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JECUCION" sheetId="1" r:id="rId5"/>
    <sheet state="visible" name="FORMULARIO" sheetId="2" r:id="rId6"/>
    <sheet state="visible" name="RESUMEN" sheetId="3" r:id="rId7"/>
    <sheet state="visible" name="TD" sheetId="4" r:id="rId8"/>
    <sheet state="visible" name="INVERSION INICIAL" sheetId="5" r:id="rId9"/>
    <sheet state="visible" name="GASTOS FIJOS" sheetId="6" r:id="rId10"/>
    <sheet state="visible" name="OPERACION" sheetId="7" r:id="rId11"/>
    <sheet state="visible" name="CRONOGRAMA" sheetId="8" r:id="rId12"/>
    <sheet state="visible" name="TD COMPRAS" sheetId="9" r:id="rId13"/>
    <sheet state="visible" name="COMPRAS" sheetId="10" r:id="rId14"/>
    <sheet state="visible" name="MAESTRA" sheetId="11" r:id="rId15"/>
    <sheet state="visible" name="IMPRESION" sheetId="12" r:id="rId16"/>
    <sheet state="visible" name="PARAM" sheetId="13" r:id="rId17"/>
    <sheet state="hidden" name="Copia de COMPRAS" sheetId="14" r:id="rId18"/>
    <sheet state="visible" name="Ingresos-medio de pago" sheetId="15" r:id="rId19"/>
    <sheet state="hidden" name="DATOS BORRADOR" sheetId="16" r:id="rId20"/>
  </sheets>
  <definedNames>
    <definedName hidden="1" localSheetId="1" name="_xlnm._FilterDatabase">FORMULARIO!$A$1:$N$249</definedName>
    <definedName hidden="1" localSheetId="4" name="_xlnm._FilterDatabase">'INVERSION INICIAL'!$A$2:$M$44</definedName>
    <definedName hidden="1" localSheetId="5" name="_xlnm._FilterDatabase">'GASTOS FIJOS'!$A$2:$M$50</definedName>
    <definedName hidden="1" localSheetId="8" name="_xlnm._FilterDatabase">'TD COMPRAS'!$A$1:$AI$664</definedName>
    <definedName hidden="1" localSheetId="12" name="_xlnm._FilterDatabase">PARAM!$H$1:$I$361</definedName>
    <definedName hidden="1" localSheetId="13" name="_xlnm._FilterDatabase">'Copia de COMPRAS'!$A$2:$U$1013</definedName>
  </definedNames>
  <calcPr/>
  <pivotCaches>
    <pivotCache cacheId="0" r:id="rId21"/>
    <pivotCache cacheId="1" r:id="rId22"/>
    <pivotCache cacheId="2" r:id="rId23"/>
    <pivotCache cacheId="3" r:id="rId24"/>
  </pivotCaches>
</workbook>
</file>

<file path=xl/sharedStrings.xml><?xml version="1.0" encoding="utf-8"?>
<sst xmlns="http://schemas.openxmlformats.org/spreadsheetml/2006/main" count="22067" uniqueCount="2711">
  <si>
    <t>PERSONA REGISTRA GASTO</t>
  </si>
  <si>
    <t>SUM de Valor</t>
  </si>
  <si>
    <t>TIPO</t>
  </si>
  <si>
    <t>Tipo de gasto</t>
  </si>
  <si>
    <t>VALOR EJECUTADO</t>
  </si>
  <si>
    <t>%% VAL</t>
  </si>
  <si>
    <t>PRESUPUESTO</t>
  </si>
  <si>
    <t>DIFERENCIA</t>
  </si>
  <si>
    <t>Clase ingreso</t>
  </si>
  <si>
    <t>MAURICIO GARZON</t>
  </si>
  <si>
    <t>Inversión Inicial</t>
  </si>
  <si>
    <t>Mercancia</t>
  </si>
  <si>
    <t>Arreglos locativos</t>
  </si>
  <si>
    <t>BOLD</t>
  </si>
  <si>
    <t>GANANCIA+imprevistos</t>
  </si>
  <si>
    <t>YENI GARZON</t>
  </si>
  <si>
    <t>Arriendo</t>
  </si>
  <si>
    <t>DAVIPLATA</t>
  </si>
  <si>
    <t>salario yeni</t>
  </si>
  <si>
    <t>DIANA PAOLA GARZON</t>
  </si>
  <si>
    <t>Maniquies</t>
  </si>
  <si>
    <t>Aviso</t>
  </si>
  <si>
    <t>EFECTIVO</t>
  </si>
  <si>
    <t>ANTONIO RENTERIA</t>
  </si>
  <si>
    <t>Caja efectivo</t>
  </si>
  <si>
    <t>NEQUI</t>
  </si>
  <si>
    <t>ARRIENDO+servicios+salario mauro</t>
  </si>
  <si>
    <t>Mostradores</t>
  </si>
  <si>
    <t>Caja registradora</t>
  </si>
  <si>
    <t>SISTECREDITO</t>
  </si>
  <si>
    <t>Suma total</t>
  </si>
  <si>
    <t>Insumos</t>
  </si>
  <si>
    <t>Camaras</t>
  </si>
  <si>
    <t>ADDI</t>
  </si>
  <si>
    <t>Iluminacion</t>
  </si>
  <si>
    <t>Comida</t>
  </si>
  <si>
    <t>Otros</t>
  </si>
  <si>
    <t>saldo</t>
  </si>
  <si>
    <t>pendiente</t>
  </si>
  <si>
    <t>deuda total</t>
  </si>
  <si>
    <t>VENTAS</t>
  </si>
  <si>
    <t>Compra talonarios, bombas, pecera, tropo, fomi</t>
  </si>
  <si>
    <t>Computador</t>
  </si>
  <si>
    <t>Arriendo Local</t>
  </si>
  <si>
    <t>Gancheras</t>
  </si>
  <si>
    <t>Envio mercancia</t>
  </si>
  <si>
    <t>Internet</t>
  </si>
  <si>
    <t>Administración</t>
  </si>
  <si>
    <t>Gasolina</t>
  </si>
  <si>
    <t>Sistema POS</t>
  </si>
  <si>
    <t>INVERSION INI CAMISETAS</t>
  </si>
  <si>
    <t>Sueldo administrador</t>
  </si>
  <si>
    <t>FACTURA CAMISETAS</t>
  </si>
  <si>
    <t xml:space="preserve">Gasolina </t>
  </si>
  <si>
    <t>Sueldo auxiliar</t>
  </si>
  <si>
    <t>SALDO FACTURA CAMISETAS</t>
  </si>
  <si>
    <t>Movilidad</t>
  </si>
  <si>
    <t>Gastos</t>
  </si>
  <si>
    <t>Luz</t>
  </si>
  <si>
    <t>Agua</t>
  </si>
  <si>
    <t>Seguridad</t>
  </si>
  <si>
    <t>Consumibles</t>
  </si>
  <si>
    <t>Legalización</t>
  </si>
  <si>
    <t>imprevistos</t>
  </si>
  <si>
    <t xml:space="preserve">Parqueadero </t>
  </si>
  <si>
    <t>Utilidad Neta Mensual</t>
  </si>
  <si>
    <t>Vestier</t>
  </si>
  <si>
    <t>Gastos Variables de Operación</t>
  </si>
  <si>
    <t>Total Inversión Inicial</t>
  </si>
  <si>
    <t>Total Gastos Variables de Operación</t>
  </si>
  <si>
    <t>Marca temporal</t>
  </si>
  <si>
    <t>Columna 3</t>
  </si>
  <si>
    <t>Fecha</t>
  </si>
  <si>
    <t>Nombre</t>
  </si>
  <si>
    <t>Detalle</t>
  </si>
  <si>
    <t>Valor</t>
  </si>
  <si>
    <t>Forma de pago</t>
  </si>
  <si>
    <t>Subir soporte</t>
  </si>
  <si>
    <t>Columna 1</t>
  </si>
  <si>
    <t>MES</t>
  </si>
  <si>
    <t>Arriendo inicial</t>
  </si>
  <si>
    <t>Valor de arriendo inicial</t>
  </si>
  <si>
    <t>Transferencia (Tarjeta Debito, Nequi, Daviplata, Cuentas de ahorro)</t>
  </si>
  <si>
    <t xml:space="preserve">Compra de computador nuevo </t>
  </si>
  <si>
    <t>Creacion de dominio</t>
  </si>
  <si>
    <t>Creación de dominio de Be</t>
  </si>
  <si>
    <t>https://drive.google.com/open?id=1Pe-Fi_o_UFjPbPbIxoMPnZJBSe1y5oRH</t>
  </si>
  <si>
    <t xml:space="preserve">Desayuno </t>
  </si>
  <si>
    <t>Desayuno</t>
  </si>
  <si>
    <t>Vidrios vitrinas entrada</t>
  </si>
  <si>
    <t>Pago la mitad de los vidrios de la vitrina</t>
  </si>
  <si>
    <t>https://drive.google.com/open?id=18Tfd1glS8YpXxHSYGLsg2fCpZQFm9sym</t>
  </si>
  <si>
    <t>Matrícula Mercantil (Cámara de Comercio)</t>
  </si>
  <si>
    <t>Cámara de comercio Chapinero</t>
  </si>
  <si>
    <t>Certificado CCB Chapinero</t>
  </si>
  <si>
    <t xml:space="preserve">Desayuno de Yeni y diana </t>
  </si>
  <si>
    <t>Efectivo</t>
  </si>
  <si>
    <t>Impresión contrato de arriendo</t>
  </si>
  <si>
    <t>Pago de autenticación</t>
  </si>
  <si>
    <t>Almuerzos</t>
  </si>
  <si>
    <t>Almuerzos de todos</t>
  </si>
  <si>
    <t>Parqueadero</t>
  </si>
  <si>
    <t>Parqueadero carro tio</t>
  </si>
  <si>
    <t>Pago de arriendo y depósito 50%</t>
  </si>
  <si>
    <t>Camaras de seguridad</t>
  </si>
  <si>
    <t>Gasolina Carro</t>
  </si>
  <si>
    <t>Gasolina de transporte para las compras</t>
  </si>
  <si>
    <t>Parqueadero Carro</t>
  </si>
  <si>
    <t>Parqueadero del carro para las compras iniciales</t>
  </si>
  <si>
    <t>Decoracion, Pintura, Vestier en Drywall</t>
  </si>
  <si>
    <t>Pago de adecuaciones de infraestructura</t>
  </si>
  <si>
    <t>https://drive.google.com/open?id=1EsJ-NhcYdHfpSVqCXea9LeKCY3UJ10of</t>
  </si>
  <si>
    <t>Cremallera para Flauta, Flautas para Exhibicion, Ganchera tripode, Ganchos de madera, Maniquies cuerpo Completo, Maniquies medio cuerpo, Cortina Negra</t>
  </si>
  <si>
    <t xml:space="preserve">2 barra u de 120, 3 barra sencilla de 120, 4 barra de 120 con malla, 40 flautas para barra, 6 Parales de 3 MTS, 200 gancho pinza, 400 gancho cromo, 1 silla de 2 puesto, 1 burro cascada, 2 hombre, 2 dama, 1 niño 10 blanco, 9 rieles, 3 cortinas negras, 14 barra sencilla de 150, 8 barra u de 150, 1 tabla de 150, 1 burro sencillo negro, 1 la de 6 puestos, 1 palo Chino </t>
  </si>
  <si>
    <t>Mostrador</t>
  </si>
  <si>
    <t>Cachucheras</t>
  </si>
  <si>
    <t>Camisetas Colombia, España y Portugal 2</t>
  </si>
  <si>
    <t>Tarjeta de Credito</t>
  </si>
  <si>
    <t>Iluminacion interna y externa</t>
  </si>
  <si>
    <t>40 spot de 20 w, 20 riel de 1 MTS, 3 bombillas para Vestier, 2 reflectores, 15 MTS duplex, 4 MTS luz neón</t>
  </si>
  <si>
    <t>Pintura</t>
  </si>
  <si>
    <t>Aerosol y tornillos</t>
  </si>
  <si>
    <t>Vinilo amarillo</t>
  </si>
  <si>
    <t>Implementos de aseo</t>
  </si>
  <si>
    <t>Escoba, recogedor</t>
  </si>
  <si>
    <t>Decoracion</t>
  </si>
  <si>
    <t>Varillas, brocas tornillos</t>
  </si>
  <si>
    <t xml:space="preserve">Canales y amarres </t>
  </si>
  <si>
    <t xml:space="preserve">Parales y cinta </t>
  </si>
  <si>
    <t>Jabón rey, vasos, gaseosa</t>
  </si>
  <si>
    <t>Pilas láser Anderson</t>
  </si>
  <si>
    <t xml:space="preserve">Aseo </t>
  </si>
  <si>
    <t>Candados</t>
  </si>
  <si>
    <t xml:space="preserve">Candados comprados a la sra Berna </t>
  </si>
  <si>
    <t>Candados egret dorado</t>
  </si>
  <si>
    <t>Inversión inicial</t>
  </si>
  <si>
    <t>Alimentación con Jonathan</t>
  </si>
  <si>
    <t>Pantalones de hombre</t>
  </si>
  <si>
    <t>Pantalones sudadera</t>
  </si>
  <si>
    <t>Blusas mujer</t>
  </si>
  <si>
    <t>Gasolina carro</t>
  </si>
  <si>
    <t>Desayuno con Jonathan</t>
  </si>
  <si>
    <t>Tiqueteadora</t>
  </si>
  <si>
    <t>Combo impresora, pistola y dos impresoras</t>
  </si>
  <si>
    <t>Llaves de ingreso</t>
  </si>
  <si>
    <t xml:space="preserve">Ángulos y Parales </t>
  </si>
  <si>
    <t>Papeleria</t>
  </si>
  <si>
    <t>Cinta ancha transparente</t>
  </si>
  <si>
    <t>Envío a Santander de Quilichao</t>
  </si>
  <si>
    <t>Envío por inter rapidísimo camiseta Colombia m pago por Addi a Jonathan</t>
  </si>
  <si>
    <t>Camisetas y conjuntos de fútbol</t>
  </si>
  <si>
    <t>Goldtex Bermudas caballero y shorts dama</t>
  </si>
  <si>
    <t>Confecciones perfect chaquetas caballero</t>
  </si>
  <si>
    <t>Dannystyless</t>
  </si>
  <si>
    <t>Gorras Colombia</t>
  </si>
  <si>
    <t>Bolsos, canguros</t>
  </si>
  <si>
    <t>Canilleras y medias futbolera</t>
  </si>
  <si>
    <t>R Treik jean dama</t>
  </si>
  <si>
    <t>Chaqueta caballero</t>
  </si>
  <si>
    <t>Oversize</t>
  </si>
  <si>
    <t xml:space="preserve">Chaquetas dama </t>
  </si>
  <si>
    <t>Bicicleteros, leggins algodón y básicas</t>
  </si>
  <si>
    <t xml:space="preserve">Vidrios entrada </t>
  </si>
  <si>
    <t>Llaveros balón y cajas de Colombia</t>
  </si>
  <si>
    <t>Cinta malla y canaleta, se le pegó a mi papá 20 mil</t>
  </si>
  <si>
    <t>Accesorios divas</t>
  </si>
  <si>
    <t>Cajas y bolsas de tela</t>
  </si>
  <si>
    <t>Camisetas estampadas con brillos</t>
  </si>
  <si>
    <t>Pantalón y faldas</t>
  </si>
  <si>
    <t>Ropa deportiva</t>
  </si>
  <si>
    <t>Sacos de lana</t>
  </si>
  <si>
    <t>Camisas de hombre</t>
  </si>
  <si>
    <t>Faldas y ropa deportiva</t>
  </si>
  <si>
    <t>Vestidos</t>
  </si>
  <si>
    <t>Variedades, maquillaje, caimanes</t>
  </si>
  <si>
    <t>Copia llaves</t>
  </si>
  <si>
    <t>Vestier en Drywall</t>
  </si>
  <si>
    <t>Cinta filo, cinta malla, duplex</t>
  </si>
  <si>
    <t>Conjuntos camisetas de fútbol</t>
  </si>
  <si>
    <t>Portalón dama gamuza, punto Roma, mariposa</t>
  </si>
  <si>
    <t>Sacos y batas dama tejidos</t>
  </si>
  <si>
    <t xml:space="preserve">Chaquetas paño </t>
  </si>
  <si>
    <t>Chaqueta gamuza corta</t>
  </si>
  <si>
    <t xml:space="preserve">Polo seda fría </t>
  </si>
  <si>
    <t>Blusas dama</t>
  </si>
  <si>
    <t>Baggie</t>
  </si>
  <si>
    <t>Paral</t>
  </si>
  <si>
    <t xml:space="preserve">Chaqueta jean caballero y dama </t>
  </si>
  <si>
    <t>Sistema Pos de TiendaNube</t>
  </si>
  <si>
    <t>Pago primer mes de tiendanube</t>
  </si>
  <si>
    <t>https://drive.google.com/open?id=1KVoJUEsH4TipZPrn3uSiA6bMyiFXObFK</t>
  </si>
  <si>
    <t xml:space="preserve">Splash y brillos </t>
  </si>
  <si>
    <t>compra madera para el mostrador principal</t>
  </si>
  <si>
    <t>https://drive.google.com/open?id=1nEzNsAAx89ntwK90vCVMCugxPf68Yuxz</t>
  </si>
  <si>
    <t>parqueadero compra</t>
  </si>
  <si>
    <t>pago parqueadero realizacion de compras en la mañana</t>
  </si>
  <si>
    <t>parqueadero compras tarde 06-06-2026</t>
  </si>
  <si>
    <t>pago parqueadero compras en la tarde del 06-06-2026</t>
  </si>
  <si>
    <t>Aviso, tarjetas presentacion (abono)</t>
  </si>
  <si>
    <t xml:space="preserve">compra para aviso y terjeta presentacion </t>
  </si>
  <si>
    <t>sensor y multitoma de Corriente</t>
  </si>
  <si>
    <t>compra de sensores y  multitoma de corriente</t>
  </si>
  <si>
    <t>Almuerzos del dia para compras realizadas</t>
  </si>
  <si>
    <t>Pago de almuesrzos en el dia para compras realizadas 06-06-2026</t>
  </si>
  <si>
    <t>Rieles Negro</t>
  </si>
  <si>
    <t>compra de 3 Rieles Negros</t>
  </si>
  <si>
    <t>correas, billeteras y regalo padre</t>
  </si>
  <si>
    <t>Compra de las correas, billetaras y regalos de padre para hombre</t>
  </si>
  <si>
    <t>Pintura, Estuco, rodillo, brocha y Lijas</t>
  </si>
  <si>
    <t>Compra insumos para arreglos locativos del almacen</t>
  </si>
  <si>
    <t>Gasolina movilizacion</t>
  </si>
  <si>
    <t>Pago Gasolina para movilizarse</t>
  </si>
  <si>
    <t>Accesorios ferretería y electricidad</t>
  </si>
  <si>
    <t>https://drive.google.com/open?id=1eyAHJovCapDyrYNCxyMsyv-hgWZvWSVn</t>
  </si>
  <si>
    <t>Compra ese llanti mantenimiento pisos y limpiador para vidrios</t>
  </si>
  <si>
    <t>https://drive.google.com/open?id=1RCCZmEjKdFZMyBoCAP-oRNoU1WK59LIZ</t>
  </si>
  <si>
    <t>Sonido, percheros y aerosoles</t>
  </si>
  <si>
    <t>https://drive.google.com/open?id=1Dy1Mn5ynd2Hmz1NZzIZq63hJv-dGKDlg</t>
  </si>
  <si>
    <t>Papel termico</t>
  </si>
  <si>
    <t>https://drive.google.com/open?id=1-LgHetWEsePIrhYpAmRMZX9E4ItSvwLa</t>
  </si>
  <si>
    <t>Antena antiurto</t>
  </si>
  <si>
    <t>Compra de antena antiurto</t>
  </si>
  <si>
    <t>abono de vidrios vitrinas internas y espejos</t>
  </si>
  <si>
    <t>Compra de bolsas topo sencillo collares y rubana</t>
  </si>
  <si>
    <t>https://drive.google.com/open?id=1_gU_T7RSuX8dUKYuauO34G_KqFvmFTvW</t>
  </si>
  <si>
    <t xml:space="preserve">Combos Splash caballero </t>
  </si>
  <si>
    <t>Compra de buzos</t>
  </si>
  <si>
    <t>https://drive.google.com/open?id=1IxgbJT2wOaLqZpEGZ2vAb3d95HCk0pQj</t>
  </si>
  <si>
    <t>Compré camiseta oversize</t>
  </si>
  <si>
    <t>https://drive.google.com/open?id=1iS-otFFp43T2jrgjWOPBuyOoZtiK6xva</t>
  </si>
  <si>
    <t>https://drive.google.com/open?id=1MwxsvrWu7SA5rU6MAiWqdvPunsxd8KkB</t>
  </si>
  <si>
    <t>Equipo Bold</t>
  </si>
  <si>
    <t>Bold</t>
  </si>
  <si>
    <t>Compra camisa Galleta polo (9)</t>
  </si>
  <si>
    <t>Compra  xl  - 2xl. Cant (2),  S - M - L cant (6)</t>
  </si>
  <si>
    <t>Prendas surtidas $10000 cant(40)</t>
  </si>
  <si>
    <t>Compra buzos col cant(6)</t>
  </si>
  <si>
    <t>Pago gasolina camioneta para compras 10-06-2026</t>
  </si>
  <si>
    <t>Compra blusas(3), blusa pepa(5), pepa chinilla(3), pepa buso(15)</t>
  </si>
  <si>
    <t xml:space="preserve">Compra camisetas </t>
  </si>
  <si>
    <t>Rollos de papel impresora</t>
  </si>
  <si>
    <t>Compra rollos de de papel impresora</t>
  </si>
  <si>
    <t xml:space="preserve">Pago final aviso </t>
  </si>
  <si>
    <t>Acarreo madera</t>
  </si>
  <si>
    <t>Tapete bienvenido</t>
  </si>
  <si>
    <t>Rollos de etiquetas</t>
  </si>
  <si>
    <t>Saldo, vidrios y espejos</t>
  </si>
  <si>
    <t>Decoración Colombia, bombas y demás</t>
  </si>
  <si>
    <t>Soportes para madera</t>
  </si>
  <si>
    <t>Agenda</t>
  </si>
  <si>
    <t>Compra utencilios</t>
  </si>
  <si>
    <t>Compra de accesorios necesarios para el aseo del almacen</t>
  </si>
  <si>
    <t>Compra madera mostradores y punto de venta</t>
  </si>
  <si>
    <t>https://drive.google.com/open?id=15PK0pRY6QHAWofQcFx2lrhMGIXoMyrUi</t>
  </si>
  <si>
    <t>Compra de productos de limpieza, perchero para escobas y otros.</t>
  </si>
  <si>
    <t>https://drive.google.com/open?id=1azQiSPONPWu8GKx5x-7Qz1oa05D-olyw</t>
  </si>
  <si>
    <t>Compra de tornillos para madera, soporte para vestier y fresa recta para madera</t>
  </si>
  <si>
    <t>https://drive.google.com/open?id=1pER4L5VUSlqIPL0ZEKMUtnMKDnlAYB0N</t>
  </si>
  <si>
    <t>Compra de Vasos</t>
  </si>
  <si>
    <t>https://drive.google.com/open?id=1qCjoemtjGFTUJAgdBvcmSg58EM4GViOL</t>
  </si>
  <si>
    <t>Extintor</t>
  </si>
  <si>
    <t>Extintores y nueve avisos de señalización</t>
  </si>
  <si>
    <t>https://drive.google.com/open?id=1DUFJx-19Aq5ixeIUL1HSqpPrAcPbKzXC</t>
  </si>
  <si>
    <t>Botiquin, Extintor</t>
  </si>
  <si>
    <t>Compra extintor y botiquín puesto por Mauricio Garzón</t>
  </si>
  <si>
    <t>Canecas</t>
  </si>
  <si>
    <t>Canica verde y caneca blanca y caneca negra tú estás por Mauricio garzón qué haces señorita</t>
  </si>
  <si>
    <t>Sillas</t>
  </si>
  <si>
    <t>Tres sillas de madera</t>
  </si>
  <si>
    <t>Mercancía inicial puesta por Mauricio garzón</t>
  </si>
  <si>
    <t>https://drive.google.com/open?id=134mb89NTwmNRgjOhKO2hJ_cJtYZKJ3lf</t>
  </si>
  <si>
    <t>Papel higiénico y toallas de papel</t>
  </si>
  <si>
    <t xml:space="preserve">Compra mercancía </t>
  </si>
  <si>
    <t>Compra de mercancia</t>
  </si>
  <si>
    <t>Compra de mercncia</t>
  </si>
  <si>
    <t>Estante</t>
  </si>
  <si>
    <t>Foamy escachado</t>
  </si>
  <si>
    <t>Compra mercancia</t>
  </si>
  <si>
    <t>Parqueadero carro</t>
  </si>
  <si>
    <t>Chaquetas</t>
  </si>
  <si>
    <t>Chaqueta colombia</t>
  </si>
  <si>
    <t xml:space="preserve">Ropa oversize </t>
  </si>
  <si>
    <t>Camiseta galleta</t>
  </si>
  <si>
    <t>Buzo cuello</t>
  </si>
  <si>
    <t>Sudaderas</t>
  </si>
  <si>
    <t>Compra confecciones Growth</t>
  </si>
  <si>
    <t>https://drive.google.com/open?id=1IyJFqtopcIOV5ijWpQHc7c1VZkQQHjOP</t>
  </si>
  <si>
    <t xml:space="preserve">Pago chaqueta sencilla </t>
  </si>
  <si>
    <t>https://drive.google.com/open?id=1QUltyjyfiUWtBYfhv--p-Reyi6s40Xcy</t>
  </si>
  <si>
    <t>Compra Jean mujer blancos</t>
  </si>
  <si>
    <t>Chaqueta beisbolera ovejera</t>
  </si>
  <si>
    <t>https://drive.google.com/open?id=1jQ80vcbnLyx382M-gBxW5xUF4rJjZjcP</t>
  </si>
  <si>
    <t>Sudaderas madrugón</t>
  </si>
  <si>
    <t>https://drive.google.com/open?id=1CDL4gfvUCQCYphoARzRXi7qpg2g7e7wj</t>
  </si>
  <si>
    <t>Compra de Jean Bagi para dama</t>
  </si>
  <si>
    <t>https://drive.google.com/open?id=1Sz42uVH3NIXDiiKZGxK3OQzQ3lVSLwEN</t>
  </si>
  <si>
    <t>Goldtex</t>
  </si>
  <si>
    <t>https://drive.google.com/open?id=1hggLHc-YDg6ig0HaMJczSKZ-5CcHzFM7</t>
  </si>
  <si>
    <t>HHR</t>
  </si>
  <si>
    <t>https://drive.google.com/open?id=1VNLoWwkk7_AGS7cE7P34w-dETldGCFGC</t>
  </si>
  <si>
    <t>Bombas</t>
  </si>
  <si>
    <t>Creaciones Danny</t>
  </si>
  <si>
    <t>https://drive.google.com/open?id=1HAtJE-9F5-Q5f_oJ6l59AmUajcxQVEbj</t>
  </si>
  <si>
    <t>Caja</t>
  </si>
  <si>
    <t>Soporte collar</t>
  </si>
  <si>
    <t xml:space="preserve">Cambio buzo algodón excedente </t>
  </si>
  <si>
    <t>Frontier</t>
  </si>
  <si>
    <t>https://drive.google.com/open?id=1aRePwUvRYfz9H99irCA31lsZl4_dmACD</t>
  </si>
  <si>
    <t>Nisaja</t>
  </si>
  <si>
    <t>https://drive.google.com/open?id=1roBecbfiZZHP9kDKec5UacqBFbuVYARL</t>
  </si>
  <si>
    <t>Martina bendita</t>
  </si>
  <si>
    <t>https://drive.google.com/open?id=1qIKpMnz_WZvW6k-uOoxnfrBsd6bduQf3</t>
  </si>
  <si>
    <t>Sama</t>
  </si>
  <si>
    <t>https://drive.google.com/open?id=1dY8lPm-6qdRwYRzvuc01Zs5_jyT5qk6f</t>
  </si>
  <si>
    <t>Centrolandia camisetas de Colombia</t>
  </si>
  <si>
    <t>https://drive.google.com/open?id=1JclkAsGftYMk3vVxTaSq1g-eLapwCmBK</t>
  </si>
  <si>
    <t>Milenio deportes</t>
  </si>
  <si>
    <t>https://drive.google.com/open?id=1GVFp1lqslenjT1CRfDlGgUbKYgreEjm1</t>
  </si>
  <si>
    <t>Cosedora y ganchos</t>
  </si>
  <si>
    <t>Compra cosedora y ganchos</t>
  </si>
  <si>
    <t>Bolsas</t>
  </si>
  <si>
    <t>Cremallera para Flauta, Flautas para Exhibicion, Ganchera tripode</t>
  </si>
  <si>
    <t>Compra de gancheros tiqueteadora cachucheras camiseros</t>
  </si>
  <si>
    <t>https://drive.google.com/open?id=1wk4dcasP80ax1LkhBVWOd--qvFCpIhxM</t>
  </si>
  <si>
    <t>Abono compra camisetas</t>
  </si>
  <si>
    <t>Nova w78</t>
  </si>
  <si>
    <t>Stivenson</t>
  </si>
  <si>
    <t>Kbu</t>
  </si>
  <si>
    <t>Compra de ganchos entorchados</t>
  </si>
  <si>
    <t>Bombas de decoración</t>
  </si>
  <si>
    <t>Compra bombas decoración</t>
  </si>
  <si>
    <t>Países splash</t>
  </si>
  <si>
    <t>King</t>
  </si>
  <si>
    <t>Llaveros</t>
  </si>
  <si>
    <t xml:space="preserve">Llaveros </t>
  </si>
  <si>
    <t>Growth</t>
  </si>
  <si>
    <t>Compra chaqueta importada</t>
  </si>
  <si>
    <t>Compra camiseta de futbol portugal</t>
  </si>
  <si>
    <t>Mueble collares</t>
  </si>
  <si>
    <t>Compra mueble collares</t>
  </si>
  <si>
    <t>Gasolina, parqueadero, desayuno</t>
  </si>
  <si>
    <t>Pago gastos compras en el centro 20-06-2026</t>
  </si>
  <si>
    <t>Tijeras</t>
  </si>
  <si>
    <t>Compra tijeras</t>
  </si>
  <si>
    <t>BALU BAGS - BILLETERAS DAMA</t>
  </si>
  <si>
    <t>Brayan pago por Bold</t>
  </si>
  <si>
    <t>Centrolandia</t>
  </si>
  <si>
    <t>https://drive.google.com/open?id=1Dj3wMS2VSuiPUSmgQAM14z7CcXl_gTjz</t>
  </si>
  <si>
    <t>Inversan</t>
  </si>
  <si>
    <t>https://drive.google.com/open?id=1anJ1cLr1l7Id6VCDgSUyVOdJ91krhJJA</t>
  </si>
  <si>
    <t>Cleotilde</t>
  </si>
  <si>
    <t>https://drive.google.com/open?id=1wxfBIfIFYnyuPCU3a2MjlsYt1SO7BhCv</t>
  </si>
  <si>
    <t xml:space="preserve">Stivenson Dipuari </t>
  </si>
  <si>
    <t>https://drive.google.com/open?id=1mUyJdS1RzUvtziJZ7iFT2rdReHRx6elr</t>
  </si>
  <si>
    <t>Dakota</t>
  </si>
  <si>
    <t xml:space="preserve">Lion Visto </t>
  </si>
  <si>
    <t>https://drive.google.com/open?id=1lEQolSNl30XotKQJlBq8fmxvoVKP56Rb</t>
  </si>
  <si>
    <t>Nova</t>
  </si>
  <si>
    <t>https://drive.google.com/open?id=1SBMQp1lFjGhPBcVxjY8Fys4hFrnbT1B8</t>
  </si>
  <si>
    <t>Confecciones Perfect</t>
  </si>
  <si>
    <t>https://drive.google.com/open?id=1IpgbN7vBoa1UXAbakXMDnyhO6WCfc3fP</t>
  </si>
  <si>
    <t>Creaciones Dins</t>
  </si>
  <si>
    <t>https://drive.google.com/open?id=1he9KfRoTJz2tjIkkQ8HBPOgg8iR3N8vi</t>
  </si>
  <si>
    <t>Izan</t>
  </si>
  <si>
    <t>https://drive.google.com/open?id=1LJ5tBFszt1nA43E-NUfjW959uBPbvulw</t>
  </si>
  <si>
    <t>Fabe</t>
  </si>
  <si>
    <t>Importado Busos y pantaloneta</t>
  </si>
  <si>
    <t xml:space="preserve">Yoga y falda </t>
  </si>
  <si>
    <t>Busos cleotilde (compra Jhonatan)</t>
  </si>
  <si>
    <t>Nequi</t>
  </si>
  <si>
    <t>King 7</t>
  </si>
  <si>
    <t>https://drive.google.com/open?id=1CRsnnr_HExILtBD2nIIZz9FOh9UWgbkV</t>
  </si>
  <si>
    <t>https://drive.google.com/open?id=1jsqvWk2q613QpRAsnfUH4WH37DKvL6Z6</t>
  </si>
  <si>
    <t>Buseria 91</t>
  </si>
  <si>
    <t>https://drive.google.com/open?id=1MxmPDhl5vV2CcIBZFuI0kaNQ_3pUhfKU</t>
  </si>
  <si>
    <t xml:space="preserve">Lion chaquetas Colombia </t>
  </si>
  <si>
    <t>Yakalop chaqueta colombia</t>
  </si>
  <si>
    <t>Exodo 1902</t>
  </si>
  <si>
    <t>Madrugon</t>
  </si>
  <si>
    <t>Ecuatorianos calle</t>
  </si>
  <si>
    <t>https://drive.google.com/open?id=1XDdrc8Uhzl25UMjNLSUj6ZAsgBQfSlEM</t>
  </si>
  <si>
    <t>Athletic</t>
  </si>
  <si>
    <t>https://drive.google.com/open?id=18rjqABXmgo0AXEo1CGrzUlP7_OqqDeUw</t>
  </si>
  <si>
    <t>Mercancia, Transporte</t>
  </si>
  <si>
    <t>https://drive.google.com/open?id=1TVvt3HC7XoZMKo4y5B07xvzZo9Zai2Qa</t>
  </si>
  <si>
    <t>Confecciones Growth</t>
  </si>
  <si>
    <t>BRAYAN CAMISETAS</t>
  </si>
  <si>
    <t>GORRAS LOS ANGELES</t>
  </si>
  <si>
    <t>Chaqueta jean dama y caballero</t>
  </si>
  <si>
    <t>Vestidos góticos de tiras</t>
  </si>
  <si>
    <t>Desayuno compras 01/07/2026</t>
  </si>
  <si>
    <t>Parqueadero compras 01/07/2026</t>
  </si>
  <si>
    <t>DIVAS</t>
  </si>
  <si>
    <t>Polo dragma</t>
  </si>
  <si>
    <t>Tejidos</t>
  </si>
  <si>
    <t>Bermudas camuflado</t>
  </si>
  <si>
    <t>Cartón precios</t>
  </si>
  <si>
    <t>Ganchos de madera</t>
  </si>
  <si>
    <t>Ganchos de ropa</t>
  </si>
  <si>
    <t xml:space="preserve">Chaquetas Colombia </t>
  </si>
  <si>
    <t>Blusas flores dama</t>
  </si>
  <si>
    <t>IMPERIO DE LA MODA</t>
  </si>
  <si>
    <t xml:space="preserve">Busos colombia </t>
  </si>
  <si>
    <t xml:space="preserve">Tejidos ecuatorianos </t>
  </si>
  <si>
    <t>MADRUGON</t>
  </si>
  <si>
    <t>CONFECCIONES PERFECT</t>
  </si>
  <si>
    <t>Busos burda</t>
  </si>
  <si>
    <t>Camiseta izan</t>
  </si>
  <si>
    <t>STIVENSON</t>
  </si>
  <si>
    <t>DAKOTA</t>
  </si>
  <si>
    <t>Blusas Santino</t>
  </si>
  <si>
    <t xml:space="preserve">Chaquetas Nova w 78 </t>
  </si>
  <si>
    <t>Brayan camisetas</t>
  </si>
  <si>
    <t xml:space="preserve">Sudaderas </t>
  </si>
  <si>
    <t>Obsequios manillas</t>
  </si>
  <si>
    <t>Daviplata</t>
  </si>
  <si>
    <t>Billetera</t>
  </si>
  <si>
    <t>Categoría</t>
  </si>
  <si>
    <t>Valor (COP)</t>
  </si>
  <si>
    <t>INV INICIAL</t>
  </si>
  <si>
    <t>INV ADICION</t>
  </si>
  <si>
    <t>INV OPCION</t>
  </si>
  <si>
    <t>DINERO</t>
  </si>
  <si>
    <t>INVERSIÓN INICIAL</t>
  </si>
  <si>
    <t>TOTAL INVERSIÓN</t>
  </si>
  <si>
    <t>Ventas</t>
  </si>
  <si>
    <t>INVERSION SOCIOS</t>
  </si>
  <si>
    <t>GASTOS FIJOS</t>
  </si>
  <si>
    <t>TOTAL GASTOS FIJOS</t>
  </si>
  <si>
    <t>VARIABLES DE OPERACIÓN</t>
  </si>
  <si>
    <t>Precio Ticket Promedio</t>
  </si>
  <si>
    <t>Días Abierto al Mes</t>
  </si>
  <si>
    <t>Horario: Lunes a Domingo 9:00 am-8:00 pm</t>
  </si>
  <si>
    <t>Ventas Diarias Estimadas</t>
  </si>
  <si>
    <t>NOMINA</t>
  </si>
  <si>
    <t>Empleados</t>
  </si>
  <si>
    <t>Valor nomina auxiliar</t>
  </si>
  <si>
    <t>Valor nomina administrador</t>
  </si>
  <si>
    <t>GASTOS VARIABLES</t>
  </si>
  <si>
    <t>TOTAL GASTOS VARIABLES</t>
  </si>
  <si>
    <t>PROYECCIÓN MENSUAL</t>
  </si>
  <si>
    <t>Ventas mensuales</t>
  </si>
  <si>
    <t>INGRESOS</t>
  </si>
  <si>
    <t>Ingresos Totales</t>
  </si>
  <si>
    <t>EGRESOS</t>
  </si>
  <si>
    <t>Gastos fijos mensuales</t>
  </si>
  <si>
    <t>Gastos variables mensuales</t>
  </si>
  <si>
    <t>Accionistas</t>
  </si>
  <si>
    <t>Utilidad Neta Mensual/Accionistas</t>
  </si>
  <si>
    <t>INDICADORES</t>
  </si>
  <si>
    <t>Punto de Equilibrio $ Ventas mes</t>
  </si>
  <si>
    <t>Punto de Equilibrio $ Ventas dia</t>
  </si>
  <si>
    <t>Punto de Equilibrio # Ventas dia</t>
  </si>
  <si>
    <t>ROI (Meses de recuperación)</t>
  </si>
  <si>
    <t>SUM de Valor Total</t>
  </si>
  <si>
    <t>Alarma antihurto</t>
  </si>
  <si>
    <t>Pin antihurto</t>
  </si>
  <si>
    <t>Piso</t>
  </si>
  <si>
    <t>Botiquin</t>
  </si>
  <si>
    <t>Escobas y traperos</t>
  </si>
  <si>
    <t>Señalizacion</t>
  </si>
  <si>
    <t>Concepto de Uso de Suelo</t>
  </si>
  <si>
    <t>Registro Único Tributario (RUT)</t>
  </si>
  <si>
    <t>Burro</t>
  </si>
  <si>
    <t>Cremallera para Flauta</t>
  </si>
  <si>
    <t>Flautas para Exhibicion</t>
  </si>
  <si>
    <t>Ganchera tripode</t>
  </si>
  <si>
    <t>Maniquies cuerpo Completo</t>
  </si>
  <si>
    <t>Maniquies medio cuerpo</t>
  </si>
  <si>
    <t>Mesa para Jeans</t>
  </si>
  <si>
    <t>Mercancia inicial</t>
  </si>
  <si>
    <t>Mercancia Mauricio</t>
  </si>
  <si>
    <t>Cambio de guardas</t>
  </si>
  <si>
    <t>Cortina Negra</t>
  </si>
  <si>
    <t>Especificacion</t>
  </si>
  <si>
    <t>Cantidad</t>
  </si>
  <si>
    <t>Valor Total</t>
  </si>
  <si>
    <t>Fuente</t>
  </si>
  <si>
    <t>Link</t>
  </si>
  <si>
    <t>Clase</t>
  </si>
  <si>
    <t>Valor 1</t>
  </si>
  <si>
    <t>Valor Total 2</t>
  </si>
  <si>
    <t>Fuente 2</t>
  </si>
  <si>
    <t>INVERSION INICIAL</t>
  </si>
  <si>
    <t>PANTALON DAMA</t>
  </si>
  <si>
    <t>INVENTARIOS SIN PAGAR</t>
  </si>
  <si>
    <t>Mostrador Principal (Punto de Pago)</t>
  </si>
  <si>
    <t>Maniquies Blancos cuerpo Completo</t>
  </si>
  <si>
    <t>Maniquies plasticos para Exhibicion</t>
  </si>
  <si>
    <t>https://www.homecenter.com.co/homecenter-co/product/878775/set-de-15-piezas-ganchos-de-ropa-madera-natural/878775/</t>
  </si>
  <si>
    <t>Arreglo de aviso nuevo y reutilizacion del que se tiene</t>
  </si>
  <si>
    <t>Combo Impresora 58mm + Lector Codigo X-718 + Cajon Monede</t>
  </si>
  <si>
    <t>Equipo Bold moderno</t>
  </si>
  <si>
    <t>Registro Único Tributario (RUT) costo 0</t>
  </si>
  <si>
    <t>Matrícula Mercantil (Cámara de Comercio de Bogota)</t>
  </si>
  <si>
    <t>Secretaría Distrital de Planeación (Se consulta en línea), Es el documento más crítico antes de firmar el contrato de arrendamiento. Certifica que en esa dirección específica de Suba está permitido operar un "Lavadero de Vehículos". Si el suelo es estrictamente residencial, no te dejarán abrir.Costo: $0 (Gratuito, se descarga por internet con el CHIP del predio)</t>
  </si>
  <si>
    <t>Jabon piso, limpiavidrios, ambientador</t>
  </si>
  <si>
    <t>Salida de emergencia</t>
  </si>
  <si>
    <t>Esferos, tablas, impresiones, libro</t>
  </si>
  <si>
    <t>Sistema de camaras</t>
  </si>
  <si>
    <t>Alarma Pin Etiqueta Am Antihurto Tienda Ropa X 1000 Unds</t>
  </si>
  <si>
    <t>https://www.homecenter.com.co/homecenter-co/category/cat10662/candados/?kid=dis_adi_1435635&amp;gad_source=1&amp;gad_campaignid=23795319996&amp;gbraid=0AAAAADt6wnoJ5ATpOuCvWSc2VjYD7ZXkR&amp;gclid=CjwKCAjw8uTQBhAdEiwAVvtJyoKJyojXEy2y_DjK7sS4mNBKn8yVvvttGfSm34YsEuaMp2Dz6lf3hBoCyjQQAvD_BwE</t>
  </si>
  <si>
    <t>Pintura Blanca</t>
  </si>
  <si>
    <t>Pintura Amarilla</t>
  </si>
  <si>
    <t>Piso Laminado</t>
  </si>
  <si>
    <t>INVERSION OPCIONAL</t>
  </si>
  <si>
    <t>2 Vidrios vitrinas entrada de 83 cm en vidrio de seguridad de 8 mm</t>
  </si>
  <si>
    <t>Telefono</t>
  </si>
  <si>
    <t>Tarea/observacion</t>
  </si>
  <si>
    <t>Valor 2</t>
  </si>
  <si>
    <t>Arriendo Local 25 metros cuadrados</t>
  </si>
  <si>
    <t>Internet de 900 megas</t>
  </si>
  <si>
    <t>Internet de 900 megas movistar</t>
  </si>
  <si>
    <t>https://solucionesmovilyhogar.com/hogar?gad_source=1&amp;gad_campaignid=22638574230&amp;gbraid=0AAAAA-JBuZhpF13EfpX-c8woTOOPZEJRZ&amp;gclid=CjwKCAjwtIfPBhAzEiwAv9RTJoUE7cL_c3ZNPoNtGFPMOVhliD3aVdMV2p4zjMf7SFBtoiGfyQi0dxoCfigQAvD_BwE</t>
  </si>
  <si>
    <t>Sueldo 7 horas auxiliar tarde</t>
  </si>
  <si>
    <t>Sueldo 3 horas administrador mañana</t>
  </si>
  <si>
    <t>Mauricio Garzon</t>
  </si>
  <si>
    <t>Horario: Lunes a Viernes 10:00 am-9:00 pm Sabado-Domingo 9 am-8:30 pm</t>
  </si>
  <si>
    <t>Ventas diarias estimadas</t>
  </si>
  <si>
    <t>Ventas mensuales estimadas</t>
  </si>
  <si>
    <t>Volumen</t>
  </si>
  <si>
    <t>Valor Unt</t>
  </si>
  <si>
    <t>Gasto: 0.5 kWh de energía por moto.</t>
  </si>
  <si>
    <t>Gasto: 60 Litros por moto. 0,06 m3</t>
  </si>
  <si>
    <t>ok</t>
  </si>
  <si>
    <t xml:space="preserve">RUT </t>
  </si>
  <si>
    <t>nombre</t>
  </si>
  <si>
    <t>tienda.Be casual</t>
  </si>
  <si>
    <t>Vístete para ser tú mismo.</t>
  </si>
  <si>
    <t>Comodidad que se nota. Estilo que se siente.</t>
  </si>
  <si>
    <t>dirección</t>
  </si>
  <si>
    <t>Calle 132 # 92-32</t>
  </si>
  <si>
    <t>celular</t>
  </si>
  <si>
    <t>correo</t>
  </si>
  <si>
    <t>ventas@tiendabecasual.com</t>
  </si>
  <si>
    <t xml:space="preserve">CCB </t>
  </si>
  <si>
    <t>monto</t>
  </si>
  <si>
    <t>2 millones</t>
  </si>
  <si>
    <t xml:space="preserve">CCTV </t>
  </si>
  <si>
    <t>Facturación</t>
  </si>
  <si>
    <t xml:space="preserve">sistema POS </t>
  </si>
  <si>
    <t>Medios de pago</t>
  </si>
  <si>
    <t>Mauricio</t>
  </si>
  <si>
    <t>Diana</t>
  </si>
  <si>
    <t>Addi</t>
  </si>
  <si>
    <t>Yeni</t>
  </si>
  <si>
    <t xml:space="preserve">Sistecredito </t>
  </si>
  <si>
    <t>cuenta ahorros</t>
  </si>
  <si>
    <t>aviso</t>
  </si>
  <si>
    <t>tipo de letra del nombre</t>
  </si>
  <si>
    <t>Montserrat Black o Futura Bold</t>
  </si>
  <si>
    <t>monserrat</t>
  </si>
  <si>
    <t>colores del nombre</t>
  </si>
  <si>
    <t>Negro, Gris y Amarillo</t>
  </si>
  <si>
    <t xml:space="preserve">vidrios </t>
  </si>
  <si>
    <t>pintura</t>
  </si>
  <si>
    <t>madera</t>
  </si>
  <si>
    <t>luces</t>
  </si>
  <si>
    <t xml:space="preserve">maniquíes </t>
  </si>
  <si>
    <t>ganchos</t>
  </si>
  <si>
    <t>Vestier cortinas</t>
  </si>
  <si>
    <t>tubos y soporte de tubos</t>
  </si>
  <si>
    <t>escoba</t>
  </si>
  <si>
    <t>recogedor</t>
  </si>
  <si>
    <t>trapero</t>
  </si>
  <si>
    <t>toallas</t>
  </si>
  <si>
    <t>desinfectante</t>
  </si>
  <si>
    <t>jabón rey</t>
  </si>
  <si>
    <t>Movistar 500 megas ok</t>
  </si>
  <si>
    <t>PANTALON CABALLERO</t>
  </si>
  <si>
    <t>TEJIDO</t>
  </si>
  <si>
    <t>CHAQUETA DAMA</t>
  </si>
  <si>
    <t>MODA OVERSIZE</t>
  </si>
  <si>
    <t>SUDADERAS</t>
  </si>
  <si>
    <t>CHAQUETA CABALLERO</t>
  </si>
  <si>
    <t>BOLSOS</t>
  </si>
  <si>
    <t>CAMISETA POLO CABALLERO</t>
  </si>
  <si>
    <t>PANTALONETAS</t>
  </si>
  <si>
    <t>BLUSAS</t>
  </si>
  <si>
    <t>CHAQUETA MUJER</t>
  </si>
  <si>
    <t>CAMISA DAMA</t>
  </si>
  <si>
    <t>LEGGING</t>
  </si>
  <si>
    <t>CAMISETAS NIÑO</t>
  </si>
  <si>
    <t>MEDIAS</t>
  </si>
  <si>
    <t>ACCESORIOS</t>
  </si>
  <si>
    <t>BIKER</t>
  </si>
  <si>
    <t>MARCAR LA CUENTA DE NEQUI COMO EXCENTA DEL 4*1000</t>
  </si>
  <si>
    <t>INGRESAR AL INVENTARIO</t>
  </si>
  <si>
    <t>REALIZAR LAS DESCARGAS</t>
  </si>
  <si>
    <t>REALIZAR LA CREACION DE PINTEREST,  YOUTUBE</t>
  </si>
  <si>
    <t>SKU</t>
  </si>
  <si>
    <t>NOMBRE COMPLETO</t>
  </si>
  <si>
    <t>PRECIO DE VENTA</t>
  </si>
  <si>
    <t>SUM de CANTIDAD COMPRA</t>
  </si>
  <si>
    <t xml:space="preserve">SUM de VALOR TOTAL COMPRA </t>
  </si>
  <si>
    <t>Identificador de URL</t>
  </si>
  <si>
    <t>Categorías</t>
  </si>
  <si>
    <t>Nombre de propiedad 1</t>
  </si>
  <si>
    <t>Valor de propiedad 1</t>
  </si>
  <si>
    <t>Nombre de propiedad 2</t>
  </si>
  <si>
    <t>Valor de propiedad 2</t>
  </si>
  <si>
    <t>Nombre de propiedad 3</t>
  </si>
  <si>
    <t>Valor de propiedad 3</t>
  </si>
  <si>
    <t>Precio</t>
  </si>
  <si>
    <t>Precio promocional</t>
  </si>
  <si>
    <t>Peso (kg)</t>
  </si>
  <si>
    <t>Alto (cm)</t>
  </si>
  <si>
    <t>Ancho (cm)</t>
  </si>
  <si>
    <t>Profundidad (cm)</t>
  </si>
  <si>
    <t>Stock</t>
  </si>
  <si>
    <t>Código de barras</t>
  </si>
  <si>
    <t>Mostrar en mi tienda en línea</t>
  </si>
  <si>
    <t>Envío sin cargo</t>
  </si>
  <si>
    <t>Descripción</t>
  </si>
  <si>
    <t>Tags</t>
  </si>
  <si>
    <t>Título para SEO</t>
  </si>
  <si>
    <t>Descripción para SEO</t>
  </si>
  <si>
    <t>Marca</t>
  </si>
  <si>
    <t>Producto Físico</t>
  </si>
  <si>
    <t>MPN (Número de pieza del fabricante)</t>
  </si>
  <si>
    <t>Sexo</t>
  </si>
  <si>
    <t>Rango de edad</t>
  </si>
  <si>
    <t>Costo</t>
  </si>
  <si>
    <t>10118123</t>
  </si>
  <si>
    <t>CAMISAS DAMA MANGA LARGA TALLA L</t>
  </si>
  <si>
    <t>0.25</t>
  </si>
  <si>
    <t>5.00</t>
  </si>
  <si>
    <t>30.00</t>
  </si>
  <si>
    <t>NO</t>
  </si>
  <si>
    <t>Sí</t>
  </si>
  <si>
    <t>10118125</t>
  </si>
  <si>
    <t>CAMISAS DAMA MANGA LARGA TALLA M</t>
  </si>
  <si>
    <t>10118132</t>
  </si>
  <si>
    <t>CAMISAS DAMA MANGA LARGA TALLA XL</t>
  </si>
  <si>
    <t>11133325</t>
  </si>
  <si>
    <t>CAMISETAS DAMA COLOMBIA AAA AZUL OSCURO ENTREVISTA TALLA M</t>
  </si>
  <si>
    <t>11215023</t>
  </si>
  <si>
    <t>CAMISETAS CABALLERO ITALIA 90 TALLA L</t>
  </si>
  <si>
    <t>11221825</t>
  </si>
  <si>
    <t>CAMISETAS CABALLERO POLO SEDA FRIA TALLA M</t>
  </si>
  <si>
    <t>11221827</t>
  </si>
  <si>
    <t>CAMISETAS CABALLERO POLO SEDA FRIA TALLA S</t>
  </si>
  <si>
    <t>11221832</t>
  </si>
  <si>
    <t>CAMISETAS CABALLERO POLO SEDA FRIA TALLA XL</t>
  </si>
  <si>
    <t>11222023</t>
  </si>
  <si>
    <t>CAMISETAS CABALLERO POLO TIPO GALLETA TALLA L</t>
  </si>
  <si>
    <t>11222025</t>
  </si>
  <si>
    <t>CAMISETAS CABALLERO POLO TIPO GALLETA TALLA M</t>
  </si>
  <si>
    <t>11222027</t>
  </si>
  <si>
    <t>CAMISETAS CABALLERO POLO TIPO GALLETA TALLA S</t>
  </si>
  <si>
    <t>11222032</t>
  </si>
  <si>
    <t>CAMISETAS CABALLERO POLO TIPO GALLETA TALLA XL</t>
  </si>
  <si>
    <t>11229723</t>
  </si>
  <si>
    <t>CAMISETAS CABALLERO POLO RAYAS TALLA L</t>
  </si>
  <si>
    <t>11229725</t>
  </si>
  <si>
    <t>CAMISETAS CABALLERO POLO RAYAS TALLA M</t>
  </si>
  <si>
    <t>11229727</t>
  </si>
  <si>
    <t>CAMISETAS CABALLERO POLO RAYAS TALLA S</t>
  </si>
  <si>
    <t>11229732</t>
  </si>
  <si>
    <t>CAMISETAS CABALLERO POLO RAYAS TALLA XL</t>
  </si>
  <si>
    <t>112841</t>
  </si>
  <si>
    <t>JEANS DAMA OVERSIZE TACHES TALLA 6</t>
  </si>
  <si>
    <t>112842</t>
  </si>
  <si>
    <t>JEANS DAMA OVERSIZE TACHES TALLA 8</t>
  </si>
  <si>
    <t>112844</t>
  </si>
  <si>
    <t>JEANS DAMA OVERSIZE TACHES TALLA 12</t>
  </si>
  <si>
    <t>112862</t>
  </si>
  <si>
    <t>JEANS DAMA OVERSIZE XIOMARA TALLA 8</t>
  </si>
  <si>
    <t>112863</t>
  </si>
  <si>
    <t>JEANS DAMA OVERSIZE XIOMARA TALLA 10</t>
  </si>
  <si>
    <t>112864</t>
  </si>
  <si>
    <t>JEANS DAMA OVERSIZE XIOMARA TALLA 12</t>
  </si>
  <si>
    <t>112871</t>
  </si>
  <si>
    <t>JEANS DAMA OVERSIZE MACHI TALLA 6</t>
  </si>
  <si>
    <t>112872</t>
  </si>
  <si>
    <t>JEANS DAMA OVERSIZE MACHI TALLA 8</t>
  </si>
  <si>
    <t>1128725</t>
  </si>
  <si>
    <t>CAMISETAS CABALLERO COLOMBIA 1.1 AMARILLA TALLA M</t>
  </si>
  <si>
    <t>1128727</t>
  </si>
  <si>
    <t>CAMISETAS CABALLERO COLOMBIA 1.1 AMARILLA TALLA S</t>
  </si>
  <si>
    <t>112873</t>
  </si>
  <si>
    <t>JEANS DAMA OVERSIZE MACHI TALLA 10</t>
  </si>
  <si>
    <t>112874</t>
  </si>
  <si>
    <t>JEANS DAMA OVERSIZE MACHI TALLA 12</t>
  </si>
  <si>
    <t>112875</t>
  </si>
  <si>
    <t>JEANS DAMA OVERSIZE MACHI TALLA 14</t>
  </si>
  <si>
    <t>1128823</t>
  </si>
  <si>
    <t>CAMISETAS CABALLERO COLOMBIA AAA AMARILLA TALLA L</t>
  </si>
  <si>
    <t>1128825</t>
  </si>
  <si>
    <t>CAMISETAS CABALLERO COLOMBIA AAA AMARILLA TALLA M</t>
  </si>
  <si>
    <t>11324923</t>
  </si>
  <si>
    <t>CAMISETAS UNISEX SEDA FRÍA TALLA L</t>
  </si>
  <si>
    <t>14327530</t>
  </si>
  <si>
    <t>GORRAS UNISEX VARIOS TALLA UN</t>
  </si>
  <si>
    <t>14335930</t>
  </si>
  <si>
    <t>GORRAS UNISEX COLOMBIA 1,1 TALLA UN</t>
  </si>
  <si>
    <t>1438630</t>
  </si>
  <si>
    <t>GORRAS UNISEX COLOMBIA TALLA UN</t>
  </si>
  <si>
    <t>2313210</t>
  </si>
  <si>
    <t>BILLETERAS DAMA BILLETERA ECONO LARGA</t>
  </si>
  <si>
    <t>2314523</t>
  </si>
  <si>
    <t>PANTALONES UNISEX IMPERMEABLE TALLA L</t>
  </si>
  <si>
    <t>2314525</t>
  </si>
  <si>
    <t>PANTALONES UNISEX IMPERMEABLE TALLA M</t>
  </si>
  <si>
    <t>2314527</t>
  </si>
  <si>
    <t>PANTALONES UNISEX IMPERMEABLE TALLA S</t>
  </si>
  <si>
    <t>2314532</t>
  </si>
  <si>
    <t>PANTALONES UNISEX IMPERMEABLE TALLA XL</t>
  </si>
  <si>
    <t>231623</t>
  </si>
  <si>
    <t>PANTALONES UNISEX ALGODON TALLA L</t>
  </si>
  <si>
    <t>231625</t>
  </si>
  <si>
    <t>PANTALONES UNISEX ALGODON TALLA M</t>
  </si>
  <si>
    <t>231627</t>
  </si>
  <si>
    <t>PANTALONES UNISEX ALGODON TALLA S</t>
  </si>
  <si>
    <t>231632</t>
  </si>
  <si>
    <t>PANTALONES UNISEX ALGODON TALLA XL</t>
  </si>
  <si>
    <t>231634</t>
  </si>
  <si>
    <t>PANTALONES UNISEX ALGODON TALLA XXL</t>
  </si>
  <si>
    <t>2327623</t>
  </si>
  <si>
    <t>PANTALONES UNISEX VIOTO TALLA L</t>
  </si>
  <si>
    <t>2327625</t>
  </si>
  <si>
    <t>PANTALONES UNISEX VIOTO TALLA M</t>
  </si>
  <si>
    <t>2327627</t>
  </si>
  <si>
    <t>PANTALONES UNISEX VIOTO TALLA S</t>
  </si>
  <si>
    <t>2327632</t>
  </si>
  <si>
    <t>PANTALONES UNISEX VIOTO TALLA XL</t>
  </si>
  <si>
    <t>2327634</t>
  </si>
  <si>
    <t>PANTALONES UNISEX VIOTO TALLA XXL</t>
  </si>
  <si>
    <t>25115327</t>
  </si>
  <si>
    <t>CHAQUETAS DAMA JEAN CLASICA TALLA S</t>
  </si>
  <si>
    <t>25115427</t>
  </si>
  <si>
    <t>CHAQUETAS DAMA JEAN OVEJERA TALLA S</t>
  </si>
  <si>
    <t>25215323</t>
  </si>
  <si>
    <t>CHAQUETAS CABALLERO JEAN CLASICA TALLA L</t>
  </si>
  <si>
    <t>25215325</t>
  </si>
  <si>
    <t>CHAQUETAS CABALLERO JEAN CLASICA TALLA M</t>
  </si>
  <si>
    <t>25215332</t>
  </si>
  <si>
    <t>CHAQUETAS CABALLERO JEAN CLASICA TALLA XL</t>
  </si>
  <si>
    <t>25215423</t>
  </si>
  <si>
    <t>CHAQUETAS CABALLERO JEAN OVEJERA TALLA L</t>
  </si>
  <si>
    <t>25215432</t>
  </si>
  <si>
    <t>CHAQUETAS CABALLERO JEAN OVEJERA TALLA XL</t>
  </si>
  <si>
    <t>25221923</t>
  </si>
  <si>
    <t>CHAQUETAS CABALLERO POLO SENCILLA TALLA L</t>
  </si>
  <si>
    <t>25221927</t>
  </si>
  <si>
    <t>CHAQUETAS CABALLERO POLO SENCILLA TALLA S</t>
  </si>
  <si>
    <t>2526823</t>
  </si>
  <si>
    <t>CHAQUETAS CABALLERO CANGURO AIR TALLA L</t>
  </si>
  <si>
    <t>2526825</t>
  </si>
  <si>
    <t>CHAQUETAS CABALLERO CANGURO AIR TALLA M</t>
  </si>
  <si>
    <t>2526833</t>
  </si>
  <si>
    <t xml:space="preserve">CHAQUETAS CABALLERO CANGURO AIR TALLA XL </t>
  </si>
  <si>
    <t>25333923</t>
  </si>
  <si>
    <t>CHAQUETAS UNISEX ROMPEVIENTOS  NEGRA COLOMBIA TALLA L</t>
  </si>
  <si>
    <t>25333925</t>
  </si>
  <si>
    <t>CHAQUETAS UNISEX ROMPEVIENTOS  NEGRA COLOMBIA TALLA M</t>
  </si>
  <si>
    <t>25333927</t>
  </si>
  <si>
    <t>CHAQUETAS UNISEX ROMPEVIENTOS  NEGRA COLOMBIA TALLA S</t>
  </si>
  <si>
    <t>25333932</t>
  </si>
  <si>
    <t>CHAQUETAS UNISEX ROMPEVIENTOS  NEGRA COLOMBIA TALLA XL</t>
  </si>
  <si>
    <t>25333934</t>
  </si>
  <si>
    <t>CHAQUETAS UNISEX ROMPEVIENTOS  NEGRA COLOMBIA TALLA XXL</t>
  </si>
  <si>
    <t>2617030</t>
  </si>
  <si>
    <t>BUSOS DAMA CAPOTA LANA TALLA UN</t>
  </si>
  <si>
    <t>26210823</t>
  </si>
  <si>
    <t>BUSOS CABALLERO CUELLO REDONDO TALLA L</t>
  </si>
  <si>
    <t>26210825</t>
  </si>
  <si>
    <t>BUSOS CABALLERO CUELLO REDONDO TALLA M</t>
  </si>
  <si>
    <t>26210832</t>
  </si>
  <si>
    <t>BUSOS CABALLERO CUELLO REDONDO TALLA XL</t>
  </si>
  <si>
    <t>26319423</t>
  </si>
  <si>
    <t>BUSOS UNISEX MUNDIAL 2026 TALLA L</t>
  </si>
  <si>
    <t>26319425</t>
  </si>
  <si>
    <t>BUSOS UNISEX MUNDIAL 2026 TALLA M</t>
  </si>
  <si>
    <t>26319427</t>
  </si>
  <si>
    <t>BUSOS UNISEX MUNDIAL 2026 TALLA S</t>
  </si>
  <si>
    <t>26319434</t>
  </si>
  <si>
    <t>BUSOS UNISEX MUNDIAL 2026 TALLA XXL</t>
  </si>
  <si>
    <t>26320230</t>
  </si>
  <si>
    <t>BUSOS UNISEX OVERSIZE TALLA UN</t>
  </si>
  <si>
    <t>2832631</t>
  </si>
  <si>
    <t>ANILLOS UNISEX ANILLO 2 TALLA VA</t>
  </si>
  <si>
    <t>2832831</t>
  </si>
  <si>
    <t>ANILLOS UNISEX ANILLO 4 TALLA VA</t>
  </si>
  <si>
    <t>2832931</t>
  </si>
  <si>
    <t>ANILLOS UNISEX ANILLO 5 TALLA VA</t>
  </si>
  <si>
    <t>30335730</t>
  </si>
  <si>
    <t>COLLAR UNISEX COLLAR DELGADO+DIJE TALLA UN</t>
  </si>
  <si>
    <t>30335830</t>
  </si>
  <si>
    <t>COLLAR UNISEX COLLAR GRUESO+DIJE TALLA UN</t>
  </si>
  <si>
    <t>3037931</t>
  </si>
  <si>
    <t>COLLAR UNISEX COLLAR 1 TALLA VA</t>
  </si>
  <si>
    <t>3038231</t>
  </si>
  <si>
    <t>COLLAR UNISEX COLLAR 4 TALLA VA</t>
  </si>
  <si>
    <t>3038431</t>
  </si>
  <si>
    <t>COLLAR UNISEX COLLAR 6 TALLA VA</t>
  </si>
  <si>
    <t>34323331</t>
  </si>
  <si>
    <t>CANDONGAS UNISEX REDONDA 1 TALLA VA</t>
  </si>
  <si>
    <t>34323531</t>
  </si>
  <si>
    <t>CANDONGAS UNISEX REDONDA 3 TALLA VA</t>
  </si>
  <si>
    <t>38135530</t>
  </si>
  <si>
    <t>BODY DAMA CARACOLA TALLA UN</t>
  </si>
  <si>
    <t>39123130</t>
  </si>
  <si>
    <t>SACO DAMA RAYAS COMBINADAS TALLA UN</t>
  </si>
  <si>
    <t>39125830</t>
  </si>
  <si>
    <t>SACO DAMA TEJIDO RAYAS TALLA UN</t>
  </si>
  <si>
    <t>3919730</t>
  </si>
  <si>
    <t>SACO DAMA CORAZON LOVE TALLA UN</t>
  </si>
  <si>
    <t>40333223</t>
  </si>
  <si>
    <t>CONJUNTO UNISEX COLOMBIA AAA AZUL ENTRENAMIENTO TALLA L</t>
  </si>
  <si>
    <t>40333225</t>
  </si>
  <si>
    <t>CONJUNTO UNISEX COLOMBIA AAA AZUL ENTRENAMIENTO TALLA M</t>
  </si>
  <si>
    <t>4111623</t>
  </si>
  <si>
    <t>SUDADERA DAMA ALGODON TALLA L</t>
  </si>
  <si>
    <t>4111625</t>
  </si>
  <si>
    <t>SUDADERA DAMA ALGODON TALLA M</t>
  </si>
  <si>
    <t>4121623</t>
  </si>
  <si>
    <t>SUDADERA CABALLERO ALGODON TALLA L</t>
  </si>
  <si>
    <t>4121632</t>
  </si>
  <si>
    <t>SUDADERA CABALLERO ALGODON TALLA XL</t>
  </si>
  <si>
    <t>42215812</t>
  </si>
  <si>
    <t>DRILL CABALLERO JUVENIL TALLA 28</t>
  </si>
  <si>
    <t>42215813</t>
  </si>
  <si>
    <t>DRILL CABALLERO JUVENIL TALLA 30</t>
  </si>
  <si>
    <t>42215814</t>
  </si>
  <si>
    <t>DRILL CABALLERO JUVENIL TALLA 32</t>
  </si>
  <si>
    <t>42215815</t>
  </si>
  <si>
    <t>DRILL CABALLERO JUVENIL TALLA 34</t>
  </si>
  <si>
    <t>42215816</t>
  </si>
  <si>
    <t>DRILL CABALLERO JUVENIL TALLA 36</t>
  </si>
  <si>
    <t>42223712</t>
  </si>
  <si>
    <t>DRILL CABALLERO RIBETE TALLA 28</t>
  </si>
  <si>
    <t>42223713</t>
  </si>
  <si>
    <t>DRILL CABALLERO RIBETE TALLA 30</t>
  </si>
  <si>
    <t>42223714</t>
  </si>
  <si>
    <t>DRILL CABALLERO RIBETE TALLA 32</t>
  </si>
  <si>
    <t>42223715</t>
  </si>
  <si>
    <t>DRILL CABALLERO RIBETE TALLA 34</t>
  </si>
  <si>
    <t>42223716</t>
  </si>
  <si>
    <t>DRILL CABALLERO RIBETE TALLA 36</t>
  </si>
  <si>
    <t>526615</t>
  </si>
  <si>
    <t>BERMUDAS CABALLERO CAMUFLADO TALLA 34</t>
  </si>
  <si>
    <t>6134930</t>
  </si>
  <si>
    <t>BLUSAS DAMA ACANALADA MANGA LARGA TALLA UN</t>
  </si>
  <si>
    <t>6135030</t>
  </si>
  <si>
    <t>BLUSAS DAMA ACANALADA MANGA LARGA BOMBACHA TALLA UN</t>
  </si>
  <si>
    <t>6135130</t>
  </si>
  <si>
    <t>BLUSAS DAMA ACANALADA MANGA CORTA TALLA UN</t>
  </si>
  <si>
    <t>6135230</t>
  </si>
  <si>
    <t>BLUSAS DAMA FLORES TALLA UN</t>
  </si>
  <si>
    <t>6135330</t>
  </si>
  <si>
    <t>BLUSAS DAMA UNICOLOR TALLA UN</t>
  </si>
  <si>
    <t>6135630</t>
  </si>
  <si>
    <t>BLUSAS DAMA V TALLA UN</t>
  </si>
  <si>
    <t>7134730</t>
  </si>
  <si>
    <t>TEJIDOS DAMA CON CINTA TALLA UN</t>
  </si>
  <si>
    <t>7134830</t>
  </si>
  <si>
    <t>TEJIDOS DAMA ALETA TALLA UN</t>
  </si>
  <si>
    <t>7135430</t>
  </si>
  <si>
    <t>TEJIDOS DAMA CUELLO TORTUGA TALLA UN</t>
  </si>
  <si>
    <t>8111230</t>
  </si>
  <si>
    <t>VESTIDOS DAMA DE TIRAS TALLA UN</t>
  </si>
  <si>
    <t>FECHA INGRESO</t>
  </si>
  <si>
    <t>CODIGO DE BARRAS</t>
  </si>
  <si>
    <t>PROVEEDOR MARCA</t>
  </si>
  <si>
    <t>CANTIDAD COMPRA</t>
  </si>
  <si>
    <t>VALOR UNT</t>
  </si>
  <si>
    <t xml:space="preserve">VALOR TOTAL COMPRA </t>
  </si>
  <si>
    <t>% MARGEN</t>
  </si>
  <si>
    <t>VALOR TOTAL VENTA</t>
  </si>
  <si>
    <t>1143</t>
  </si>
  <si>
    <t>R TREIK</t>
  </si>
  <si>
    <t>1142</t>
  </si>
  <si>
    <t>1152</t>
  </si>
  <si>
    <t>1146</t>
  </si>
  <si>
    <t>1156</t>
  </si>
  <si>
    <t>1114</t>
  </si>
  <si>
    <t>1145</t>
  </si>
  <si>
    <t>113252</t>
  </si>
  <si>
    <t>113253</t>
  </si>
  <si>
    <t>113255</t>
  </si>
  <si>
    <t>113256</t>
  </si>
  <si>
    <t>1155</t>
  </si>
  <si>
    <t>1151</t>
  </si>
  <si>
    <t>1113</t>
  </si>
  <si>
    <t>1115</t>
  </si>
  <si>
    <t>1111</t>
  </si>
  <si>
    <t>614531</t>
  </si>
  <si>
    <t>LUZMAR</t>
  </si>
  <si>
    <t>4311626</t>
  </si>
  <si>
    <t>4311618</t>
  </si>
  <si>
    <t>431165</t>
  </si>
  <si>
    <t>4411632</t>
  </si>
  <si>
    <t>526616</t>
  </si>
  <si>
    <t>GOLDTEX</t>
  </si>
  <si>
    <t>526612</t>
  </si>
  <si>
    <t>526613</t>
  </si>
  <si>
    <t>526614</t>
  </si>
  <si>
    <t>527515</t>
  </si>
  <si>
    <t>527512</t>
  </si>
  <si>
    <t>527514</t>
  </si>
  <si>
    <t>527513</t>
  </si>
  <si>
    <t>4125131</t>
  </si>
  <si>
    <t>417431</t>
  </si>
  <si>
    <t>5112131</t>
  </si>
  <si>
    <t>1212110</t>
  </si>
  <si>
    <t>PAISAS SPLASH</t>
  </si>
  <si>
    <t>4711600</t>
  </si>
  <si>
    <t>46100</t>
  </si>
  <si>
    <t>46200</t>
  </si>
  <si>
    <t>1532540</t>
  </si>
  <si>
    <t>BALU BAGS</t>
  </si>
  <si>
    <t>161480</t>
  </si>
  <si>
    <t>161720</t>
  </si>
  <si>
    <t>171460</t>
  </si>
  <si>
    <t>221030</t>
  </si>
  <si>
    <t>171570</t>
  </si>
  <si>
    <t>183130</t>
  </si>
  <si>
    <t>1921180</t>
  </si>
  <si>
    <t>201540</t>
  </si>
  <si>
    <t>203130</t>
  </si>
  <si>
    <t>2013260</t>
  </si>
  <si>
    <t>20100</t>
  </si>
  <si>
    <t>1831320</t>
  </si>
  <si>
    <t>1712150</t>
  </si>
  <si>
    <t>1712710</t>
  </si>
  <si>
    <t>1711820</t>
  </si>
  <si>
    <t>1832740</t>
  </si>
  <si>
    <t>17100</t>
  </si>
  <si>
    <t>171730</t>
  </si>
  <si>
    <t>213860</t>
  </si>
  <si>
    <t>2221910</t>
  </si>
  <si>
    <t>502620</t>
  </si>
  <si>
    <t>502600</t>
  </si>
  <si>
    <t>502610</t>
  </si>
  <si>
    <t>2321910</t>
  </si>
  <si>
    <t>222630</t>
  </si>
  <si>
    <t>232630</t>
  </si>
  <si>
    <t>2221780</t>
  </si>
  <si>
    <t>2321780</t>
  </si>
  <si>
    <t>2223270</t>
  </si>
  <si>
    <t>8118130</t>
  </si>
  <si>
    <t>ROSE GARCIA</t>
  </si>
  <si>
    <t>613430</t>
  </si>
  <si>
    <t>51126330</t>
  </si>
  <si>
    <t>715030</t>
  </si>
  <si>
    <t>AKKA SPORT</t>
  </si>
  <si>
    <t>7110830</t>
  </si>
  <si>
    <t>521030</t>
  </si>
  <si>
    <t>2414931</t>
  </si>
  <si>
    <t>DANNSTYLES</t>
  </si>
  <si>
    <t>24125531</t>
  </si>
  <si>
    <t>24125631</t>
  </si>
  <si>
    <t>24113431</t>
  </si>
  <si>
    <t>24118331</t>
  </si>
  <si>
    <t>242331</t>
  </si>
  <si>
    <t>24216531</t>
  </si>
  <si>
    <t>2422640</t>
  </si>
  <si>
    <t>242760</t>
  </si>
  <si>
    <t>242770</t>
  </si>
  <si>
    <t>2422650</t>
  </si>
  <si>
    <t>2422590</t>
  </si>
  <si>
    <t>2118432</t>
  </si>
  <si>
    <t>CREACION DINS CENTROLANDIA</t>
  </si>
  <si>
    <t>2118430</t>
  </si>
  <si>
    <t>2124032</t>
  </si>
  <si>
    <t>2124030</t>
  </si>
  <si>
    <t>2113730</t>
  </si>
  <si>
    <t>2113732</t>
  </si>
  <si>
    <t>KBU DENIM JACKETS</t>
  </si>
  <si>
    <t>25215425</t>
  </si>
  <si>
    <t>25115325</t>
  </si>
  <si>
    <t>25115323</t>
  </si>
  <si>
    <t>25115432</t>
  </si>
  <si>
    <t>25115423</t>
  </si>
  <si>
    <t>25115425</t>
  </si>
  <si>
    <t>25115527</t>
  </si>
  <si>
    <t>25115525</t>
  </si>
  <si>
    <t>11395</t>
  </si>
  <si>
    <t>CONFECCIONES GROWTH</t>
  </si>
  <si>
    <t>11394</t>
  </si>
  <si>
    <t>11392</t>
  </si>
  <si>
    <t>11393</t>
  </si>
  <si>
    <t>11406</t>
  </si>
  <si>
    <t>1119127</t>
  </si>
  <si>
    <t>1119125</t>
  </si>
  <si>
    <t>1119123</t>
  </si>
  <si>
    <t>1119132</t>
  </si>
  <si>
    <t>123913</t>
  </si>
  <si>
    <t>123914</t>
  </si>
  <si>
    <t>123915</t>
  </si>
  <si>
    <t>102023</t>
  </si>
  <si>
    <t>HHR ELIECER HERNANDEZ</t>
  </si>
  <si>
    <t>10215223</t>
  </si>
  <si>
    <t>102025</t>
  </si>
  <si>
    <t>10215225</t>
  </si>
  <si>
    <t>102027</t>
  </si>
  <si>
    <t>102032</t>
  </si>
  <si>
    <t>10215232</t>
  </si>
  <si>
    <t>3811430</t>
  </si>
  <si>
    <t>SAMA</t>
  </si>
  <si>
    <t>615230</t>
  </si>
  <si>
    <t>6118430</t>
  </si>
  <si>
    <t>612430</t>
  </si>
  <si>
    <t>3814730</t>
  </si>
  <si>
    <t>38119930</t>
  </si>
  <si>
    <t>11121625</t>
  </si>
  <si>
    <t>DRAGMA</t>
  </si>
  <si>
    <t>11121627</t>
  </si>
  <si>
    <t>11210827</t>
  </si>
  <si>
    <t>11210825</t>
  </si>
  <si>
    <t>11210823</t>
  </si>
  <si>
    <t>11210832</t>
  </si>
  <si>
    <t>11221823</t>
  </si>
  <si>
    <t>211974</t>
  </si>
  <si>
    <t>R&amp;D</t>
  </si>
  <si>
    <t>211975</t>
  </si>
  <si>
    <t>211973</t>
  </si>
  <si>
    <t>911371</t>
  </si>
  <si>
    <t>911372</t>
  </si>
  <si>
    <t>911374</t>
  </si>
  <si>
    <t>911373</t>
  </si>
  <si>
    <t>25113725</t>
  </si>
  <si>
    <t>MODA FEMENINA</t>
  </si>
  <si>
    <t>25113723</t>
  </si>
  <si>
    <t>25120525</t>
  </si>
  <si>
    <t>MARTINA BENDITA</t>
  </si>
  <si>
    <t>25128823</t>
  </si>
  <si>
    <t>25120523</t>
  </si>
  <si>
    <t>2314534</t>
  </si>
  <si>
    <t>2332832</t>
  </si>
  <si>
    <t>2332823</t>
  </si>
  <si>
    <t>2314530</t>
  </si>
  <si>
    <t>41320230</t>
  </si>
  <si>
    <t>11220227</t>
  </si>
  <si>
    <t>11220225</t>
  </si>
  <si>
    <t>11220223</t>
  </si>
  <si>
    <t>26110430</t>
  </si>
  <si>
    <t>26210930</t>
  </si>
  <si>
    <t>26210830</t>
  </si>
  <si>
    <t>26213130</t>
  </si>
  <si>
    <t>26218530</t>
  </si>
  <si>
    <t>NOVA W 78</t>
  </si>
  <si>
    <t>25221932</t>
  </si>
  <si>
    <t xml:space="preserve">NOVA W 78 </t>
  </si>
  <si>
    <t>25221925</t>
  </si>
  <si>
    <t>25217532</t>
  </si>
  <si>
    <t>25217523</t>
  </si>
  <si>
    <t>25217525</t>
  </si>
  <si>
    <t>252725</t>
  </si>
  <si>
    <t>252723</t>
  </si>
  <si>
    <t>252732</t>
  </si>
  <si>
    <t>25221630</t>
  </si>
  <si>
    <t>25214330</t>
  </si>
  <si>
    <t>25214332</t>
  </si>
  <si>
    <t xml:space="preserve">CONFECCIONES PERFECT </t>
  </si>
  <si>
    <t>4124632</t>
  </si>
  <si>
    <t>FIT STYLE</t>
  </si>
  <si>
    <t>4124630</t>
  </si>
  <si>
    <t xml:space="preserve">FIT STYLE </t>
  </si>
  <si>
    <t>417130</t>
  </si>
  <si>
    <t>26112230</t>
  </si>
  <si>
    <t>9124330</t>
  </si>
  <si>
    <t>9124332</t>
  </si>
  <si>
    <t>25120430</t>
  </si>
  <si>
    <t>25127732</t>
  </si>
  <si>
    <t>25127730</t>
  </si>
  <si>
    <t>4125230</t>
  </si>
  <si>
    <t>44116732</t>
  </si>
  <si>
    <t>IMPORTADO</t>
  </si>
  <si>
    <t>44116730</t>
  </si>
  <si>
    <t>31630</t>
  </si>
  <si>
    <t>44116930</t>
  </si>
  <si>
    <t>11211328</t>
  </si>
  <si>
    <t>11211324</t>
  </si>
  <si>
    <t>3112630</t>
  </si>
  <si>
    <t>35211429</t>
  </si>
  <si>
    <t>35211424</t>
  </si>
  <si>
    <t>44125023</t>
  </si>
  <si>
    <t>44116823</t>
  </si>
  <si>
    <t>26211529</t>
  </si>
  <si>
    <t>26211524</t>
  </si>
  <si>
    <t>44116623</t>
  </si>
  <si>
    <t>53110230</t>
  </si>
  <si>
    <t>541030</t>
  </si>
  <si>
    <t>TEJIDOS GERAS</t>
  </si>
  <si>
    <t>39118030</t>
  </si>
  <si>
    <t xml:space="preserve">TEJIDOS GERAS </t>
  </si>
  <si>
    <t>26123630</t>
  </si>
  <si>
    <t>SAMBA</t>
  </si>
  <si>
    <t>26110830</t>
  </si>
  <si>
    <t xml:space="preserve">SAMBA </t>
  </si>
  <si>
    <t>111830</t>
  </si>
  <si>
    <t>371930</t>
  </si>
  <si>
    <t>1111030</t>
  </si>
  <si>
    <t>3711030</t>
  </si>
  <si>
    <t>11124830</t>
  </si>
  <si>
    <t>27314631</t>
  </si>
  <si>
    <t>DEPORTES</t>
  </si>
  <si>
    <t>27412731</t>
  </si>
  <si>
    <t>2746531</t>
  </si>
  <si>
    <t>27412431</t>
  </si>
  <si>
    <t>2736931</t>
  </si>
  <si>
    <t>24312431</t>
  </si>
  <si>
    <t>24313531</t>
  </si>
  <si>
    <t>25124232</t>
  </si>
  <si>
    <t xml:space="preserve">KING 7 ECUATORIANOS </t>
  </si>
  <si>
    <t>25124225</t>
  </si>
  <si>
    <t>25124227</t>
  </si>
  <si>
    <t>25124223</t>
  </si>
  <si>
    <t>25120027</t>
  </si>
  <si>
    <t>25120032</t>
  </si>
  <si>
    <t>25120023</t>
  </si>
  <si>
    <t>25120025</t>
  </si>
  <si>
    <t>11666</t>
  </si>
  <si>
    <t xml:space="preserve">R TREIK </t>
  </si>
  <si>
    <t>11665</t>
  </si>
  <si>
    <t>11663</t>
  </si>
  <si>
    <t>11662</t>
  </si>
  <si>
    <t>11664</t>
  </si>
  <si>
    <t>1153</t>
  </si>
  <si>
    <t>35211328</t>
  </si>
  <si>
    <t>2832531</t>
  </si>
  <si>
    <t>2832731</t>
  </si>
  <si>
    <t>2833031</t>
  </si>
  <si>
    <t>2833131</t>
  </si>
  <si>
    <t>29321331</t>
  </si>
  <si>
    <t>29319231</t>
  </si>
  <si>
    <t>29311731</t>
  </si>
  <si>
    <t>29311631</t>
  </si>
  <si>
    <t>3038031</t>
  </si>
  <si>
    <t>3038131</t>
  </si>
  <si>
    <t>3038331</t>
  </si>
  <si>
    <t>3038531</t>
  </si>
  <si>
    <t>31322431</t>
  </si>
  <si>
    <t>31322531</t>
  </si>
  <si>
    <t>31322631</t>
  </si>
  <si>
    <t>31322731</t>
  </si>
  <si>
    <t>31322831</t>
  </si>
  <si>
    <t>31322931</t>
  </si>
  <si>
    <t>32326731</t>
  </si>
  <si>
    <t>32326831</t>
  </si>
  <si>
    <t>32326931</t>
  </si>
  <si>
    <t>34310531</t>
  </si>
  <si>
    <t>34310631</t>
  </si>
  <si>
    <t>34310731</t>
  </si>
  <si>
    <t>3439831</t>
  </si>
  <si>
    <t>3439931</t>
  </si>
  <si>
    <t>34310031</t>
  </si>
  <si>
    <t>34310131</t>
  </si>
  <si>
    <t>3436731</t>
  </si>
  <si>
    <t>34313931</t>
  </si>
  <si>
    <t>34324131</t>
  </si>
  <si>
    <t>34323431</t>
  </si>
  <si>
    <t>33327831</t>
  </si>
  <si>
    <t>33327931</t>
  </si>
  <si>
    <t>33328031</t>
  </si>
  <si>
    <t>33328131</t>
  </si>
  <si>
    <t>33328231</t>
  </si>
  <si>
    <t>36312331</t>
  </si>
  <si>
    <t>32326631</t>
  </si>
  <si>
    <t>46223031</t>
  </si>
  <si>
    <t>46233131</t>
  </si>
  <si>
    <t>2639327</t>
  </si>
  <si>
    <t>ATHLETIC BODEGA MEDELLÍN</t>
  </si>
  <si>
    <t>2631925</t>
  </si>
  <si>
    <t>2631923</t>
  </si>
  <si>
    <t>2631932</t>
  </si>
  <si>
    <t>2631934</t>
  </si>
  <si>
    <t>2631827</t>
  </si>
  <si>
    <t>2631825</t>
  </si>
  <si>
    <t>2631823</t>
  </si>
  <si>
    <t>2631832</t>
  </si>
  <si>
    <t>2632127</t>
  </si>
  <si>
    <t>2632125</t>
  </si>
  <si>
    <t>2632123</t>
  </si>
  <si>
    <t>2632132</t>
  </si>
  <si>
    <t>2632134</t>
  </si>
  <si>
    <t>2632327</t>
  </si>
  <si>
    <t>2632325</t>
  </si>
  <si>
    <t>2632323</t>
  </si>
  <si>
    <t>2632332</t>
  </si>
  <si>
    <t>11324927</t>
  </si>
  <si>
    <t>11324925</t>
  </si>
  <si>
    <t>11324932</t>
  </si>
  <si>
    <t>1116</t>
  </si>
  <si>
    <t>1112</t>
  </si>
  <si>
    <t>512395</t>
  </si>
  <si>
    <t>512396</t>
  </si>
  <si>
    <t>512394</t>
  </si>
  <si>
    <t>512393</t>
  </si>
  <si>
    <t>1128723</t>
  </si>
  <si>
    <t>1128732</t>
  </si>
  <si>
    <t>1128734</t>
  </si>
  <si>
    <t>114887</t>
  </si>
  <si>
    <t>114888</t>
  </si>
  <si>
    <t>114889</t>
  </si>
  <si>
    <t>1148810</t>
  </si>
  <si>
    <t>1148811</t>
  </si>
  <si>
    <t>1148812</t>
  </si>
  <si>
    <t>1128827</t>
  </si>
  <si>
    <t>1128832</t>
  </si>
  <si>
    <t>1128834</t>
  </si>
  <si>
    <t>1118727</t>
  </si>
  <si>
    <t>1118725</t>
  </si>
  <si>
    <t>1118723</t>
  </si>
  <si>
    <t>1118732</t>
  </si>
  <si>
    <t>11215027</t>
  </si>
  <si>
    <t>11215025</t>
  </si>
  <si>
    <t>11215032</t>
  </si>
  <si>
    <t>4025127</t>
  </si>
  <si>
    <t>4025125</t>
  </si>
  <si>
    <t>4025123</t>
  </si>
  <si>
    <t>4025132</t>
  </si>
  <si>
    <t>4025134</t>
  </si>
  <si>
    <t>40222327</t>
  </si>
  <si>
    <t>40222325</t>
  </si>
  <si>
    <t>40222323</t>
  </si>
  <si>
    <t>40222332</t>
  </si>
  <si>
    <t>1123827</t>
  </si>
  <si>
    <t>1123825</t>
  </si>
  <si>
    <t>1123823</t>
  </si>
  <si>
    <t>1123832</t>
  </si>
  <si>
    <t>1123732</t>
  </si>
  <si>
    <t>1123723</t>
  </si>
  <si>
    <t>11222227</t>
  </si>
  <si>
    <t>11222225</t>
  </si>
  <si>
    <t>11222223</t>
  </si>
  <si>
    <t>11222232</t>
  </si>
  <si>
    <t>11222234</t>
  </si>
  <si>
    <t>40215127</t>
  </si>
  <si>
    <t>40215125</t>
  </si>
  <si>
    <t>40215123</t>
  </si>
  <si>
    <t>40215132</t>
  </si>
  <si>
    <t>4021525</t>
  </si>
  <si>
    <t>4021523</t>
  </si>
  <si>
    <t>4021527</t>
  </si>
  <si>
    <t>4021532</t>
  </si>
  <si>
    <t>40218732</t>
  </si>
  <si>
    <t>40218725</t>
  </si>
  <si>
    <t>40218727</t>
  </si>
  <si>
    <t>11221723</t>
  </si>
  <si>
    <t>PETRO AZUL</t>
  </si>
  <si>
    <t>11221725</t>
  </si>
  <si>
    <t>11221727</t>
  </si>
  <si>
    <t>11221732</t>
  </si>
  <si>
    <t>11232427</t>
  </si>
  <si>
    <t>11232425</t>
  </si>
  <si>
    <t>11232423</t>
  </si>
  <si>
    <t>11232432</t>
  </si>
  <si>
    <t>11117030</t>
  </si>
  <si>
    <t>26117130</t>
  </si>
  <si>
    <t>11126230</t>
  </si>
  <si>
    <t>1116430</t>
  </si>
  <si>
    <t>1112030</t>
  </si>
  <si>
    <t>38117230</t>
  </si>
  <si>
    <t>37117430</t>
  </si>
  <si>
    <t>37117330</t>
  </si>
  <si>
    <t>37127330</t>
  </si>
  <si>
    <t>CREACIONES DANNY - - CLEOTILDE</t>
  </si>
  <si>
    <t>26319432</t>
  </si>
  <si>
    <t>39124730</t>
  </si>
  <si>
    <t>ECUATORIANOS</t>
  </si>
  <si>
    <t>26120730</t>
  </si>
  <si>
    <t>6112530</t>
  </si>
  <si>
    <t>619430</t>
  </si>
  <si>
    <t>2619030</t>
  </si>
  <si>
    <t>1111727</t>
  </si>
  <si>
    <t>RED-PLAY 21</t>
  </si>
  <si>
    <t>1111725</t>
  </si>
  <si>
    <t>1111723</t>
  </si>
  <si>
    <t>1111732</t>
  </si>
  <si>
    <t>11224827</t>
  </si>
  <si>
    <t>11224825</t>
  </si>
  <si>
    <t>11224823</t>
  </si>
  <si>
    <t>11224832</t>
  </si>
  <si>
    <t>55120327</t>
  </si>
  <si>
    <t>55120325</t>
  </si>
  <si>
    <t>55120323</t>
  </si>
  <si>
    <t>11212827</t>
  </si>
  <si>
    <t>11212823</t>
  </si>
  <si>
    <t>11212825</t>
  </si>
  <si>
    <t>11212832</t>
  </si>
  <si>
    <t>40212932</t>
  </si>
  <si>
    <t>40212923</t>
  </si>
  <si>
    <t>40212925</t>
  </si>
  <si>
    <t>40212927</t>
  </si>
  <si>
    <t>40214732</t>
  </si>
  <si>
    <t>40214723</t>
  </si>
  <si>
    <t>40214725</t>
  </si>
  <si>
    <t>40214727</t>
  </si>
  <si>
    <t>4023332</t>
  </si>
  <si>
    <t>4023323</t>
  </si>
  <si>
    <t>4023325</t>
  </si>
  <si>
    <t>4023327</t>
  </si>
  <si>
    <t>2529234</t>
  </si>
  <si>
    <t>MAURICIO</t>
  </si>
  <si>
    <t>25214021</t>
  </si>
  <si>
    <t>25214022</t>
  </si>
  <si>
    <t>25215932</t>
  </si>
  <si>
    <t>25220134</t>
  </si>
  <si>
    <t>25226023</t>
  </si>
  <si>
    <t>MAURICIO-THE NORTH FACE</t>
  </si>
  <si>
    <t>2511134</t>
  </si>
  <si>
    <t>MAURICIO-COLUMBIA</t>
  </si>
  <si>
    <t>2511220</t>
  </si>
  <si>
    <t>40217925</t>
  </si>
  <si>
    <t>MAURICIO-PUMA</t>
  </si>
  <si>
    <t>40217923</t>
  </si>
  <si>
    <t>4024432</t>
  </si>
  <si>
    <t>MAURICIO-NIKE</t>
  </si>
  <si>
    <t>4024425</t>
  </si>
  <si>
    <t>4024427</t>
  </si>
  <si>
    <t>4024434</t>
  </si>
  <si>
    <t>4023532</t>
  </si>
  <si>
    <t>4023523</t>
  </si>
  <si>
    <t>4023525</t>
  </si>
  <si>
    <t>4023527</t>
  </si>
  <si>
    <t>40216321</t>
  </si>
  <si>
    <t>MAURICIO-NBA</t>
  </si>
  <si>
    <t>40216320</t>
  </si>
  <si>
    <t>4025619</t>
  </si>
  <si>
    <t>4025621</t>
  </si>
  <si>
    <t>11115727</t>
  </si>
  <si>
    <t>MAURICIO-ADIDAS</t>
  </si>
  <si>
    <t>11115725</t>
  </si>
  <si>
    <t>11115723</t>
  </si>
  <si>
    <t>11115732</t>
  </si>
  <si>
    <t>11214927</t>
  </si>
  <si>
    <t>11214925</t>
  </si>
  <si>
    <t>40227032</t>
  </si>
  <si>
    <t>40227027</t>
  </si>
  <si>
    <t>40223827</t>
  </si>
  <si>
    <t>40214823</t>
  </si>
  <si>
    <t>40214825</t>
  </si>
  <si>
    <t>40217627</t>
  </si>
  <si>
    <t xml:space="preserve">MAURICIO-ADIDAS </t>
  </si>
  <si>
    <t>40217623</t>
  </si>
  <si>
    <t>40217727</t>
  </si>
  <si>
    <t>40217723</t>
  </si>
  <si>
    <t>1123632</t>
  </si>
  <si>
    <t>11218832</t>
  </si>
  <si>
    <t>11218823</t>
  </si>
  <si>
    <t>11218923</t>
  </si>
  <si>
    <t>11219032</t>
  </si>
  <si>
    <t>4124325</t>
  </si>
  <si>
    <t>4124332</t>
  </si>
  <si>
    <t>41223225</t>
  </si>
  <si>
    <t>41223223</t>
  </si>
  <si>
    <t>4128925</t>
  </si>
  <si>
    <t>1215612</t>
  </si>
  <si>
    <t>1215613</t>
  </si>
  <si>
    <t>1215614</t>
  </si>
  <si>
    <t>1215615</t>
  </si>
  <si>
    <t>1215616</t>
  </si>
  <si>
    <t>4226612</t>
  </si>
  <si>
    <t>4226613</t>
  </si>
  <si>
    <t>4226614</t>
  </si>
  <si>
    <t>4226615</t>
  </si>
  <si>
    <t>4226616</t>
  </si>
  <si>
    <t>127812</t>
  </si>
  <si>
    <t>127813</t>
  </si>
  <si>
    <t>127814</t>
  </si>
  <si>
    <t>127815</t>
  </si>
  <si>
    <t>127816</t>
  </si>
  <si>
    <t>5611930</t>
  </si>
  <si>
    <t>LOS POLACOS (DEISY)</t>
  </si>
  <si>
    <t>5711200</t>
  </si>
  <si>
    <t>571950</t>
  </si>
  <si>
    <t>5712080</t>
  </si>
  <si>
    <t>5812060</t>
  </si>
  <si>
    <t>3111110</t>
  </si>
  <si>
    <t>591550</t>
  </si>
  <si>
    <t>6011030</t>
  </si>
  <si>
    <t>611410</t>
  </si>
  <si>
    <t>471590</t>
  </si>
  <si>
    <t>6211410</t>
  </si>
  <si>
    <t>631420</t>
  </si>
  <si>
    <t>4712570</t>
  </si>
  <si>
    <t>6412450</t>
  </si>
  <si>
    <t>6512530</t>
  </si>
  <si>
    <t>6511190</t>
  </si>
  <si>
    <t>4711100</t>
  </si>
  <si>
    <t>6511380</t>
  </si>
  <si>
    <t>591580</t>
  </si>
  <si>
    <t>5911360</t>
  </si>
  <si>
    <t>5911980</t>
  </si>
  <si>
    <t>661960</t>
  </si>
  <si>
    <t>5611960</t>
  </si>
  <si>
    <t>671530</t>
  </si>
  <si>
    <t>6412440</t>
  </si>
  <si>
    <t>6811610</t>
  </si>
  <si>
    <t>6911440</t>
  </si>
  <si>
    <t>6811620</t>
  </si>
  <si>
    <t>6812610</t>
  </si>
  <si>
    <t>7012100</t>
  </si>
  <si>
    <t>7111300</t>
  </si>
  <si>
    <t>7211640</t>
  </si>
  <si>
    <t>651320</t>
  </si>
  <si>
    <t>6211420</t>
  </si>
  <si>
    <t>6311950</t>
  </si>
  <si>
    <t>7312210</t>
  </si>
  <si>
    <t>5912090</t>
  </si>
  <si>
    <t>5911860</t>
  </si>
  <si>
    <t>5912140</t>
  </si>
  <si>
    <t>7412120</t>
  </si>
  <si>
    <t>11405</t>
  </si>
  <si>
    <t>11404</t>
  </si>
  <si>
    <t>421661</t>
  </si>
  <si>
    <t>421662</t>
  </si>
  <si>
    <t>421663</t>
  </si>
  <si>
    <t>421664</t>
  </si>
  <si>
    <t>421665</t>
  </si>
  <si>
    <t>421666</t>
  </si>
  <si>
    <t>25117534</t>
  </si>
  <si>
    <t>112834</t>
  </si>
  <si>
    <t>112835</t>
  </si>
  <si>
    <t>112843</t>
  </si>
  <si>
    <t>112845</t>
  </si>
  <si>
    <t>112853</t>
  </si>
  <si>
    <t>112854</t>
  </si>
  <si>
    <t>112855</t>
  </si>
  <si>
    <t>112861</t>
  </si>
  <si>
    <t>25128825</t>
  </si>
  <si>
    <t>5112134</t>
  </si>
  <si>
    <t>25228925</t>
  </si>
  <si>
    <t>B MODA LOCAL CHAQUETERIA</t>
  </si>
  <si>
    <t>25228923</t>
  </si>
  <si>
    <t>25228932</t>
  </si>
  <si>
    <t>25329025</t>
  </si>
  <si>
    <t>YAKALOP</t>
  </si>
  <si>
    <t>25329023</t>
  </si>
  <si>
    <t>25329032</t>
  </si>
  <si>
    <t>EXODO 1902</t>
  </si>
  <si>
    <t>25114523</t>
  </si>
  <si>
    <t>FRONTIER</t>
  </si>
  <si>
    <t>25114532</t>
  </si>
  <si>
    <t>25114534</t>
  </si>
  <si>
    <t>11229127</t>
  </si>
  <si>
    <t>CARLOS BODEGA MEDELLIN</t>
  </si>
  <si>
    <t>11229125</t>
  </si>
  <si>
    <t>11229123</t>
  </si>
  <si>
    <t>11229132</t>
  </si>
  <si>
    <t>1129213</t>
  </si>
  <si>
    <t>NISAJA</t>
  </si>
  <si>
    <t>1129214</t>
  </si>
  <si>
    <t>1129215</t>
  </si>
  <si>
    <t>3130430</t>
  </si>
  <si>
    <t>40329325</t>
  </si>
  <si>
    <t>CENTROLANDIA</t>
  </si>
  <si>
    <t>40329323</t>
  </si>
  <si>
    <t>40329425</t>
  </si>
  <si>
    <t>40329423</t>
  </si>
  <si>
    <t>40329523</t>
  </si>
  <si>
    <t>40329532</t>
  </si>
  <si>
    <t>40329534</t>
  </si>
  <si>
    <t>11229827</t>
  </si>
  <si>
    <t>11229825</t>
  </si>
  <si>
    <t>11229832</t>
  </si>
  <si>
    <t>24329931</t>
  </si>
  <si>
    <t>4121625</t>
  </si>
  <si>
    <t>ECUATORIANOS SUDADERAS</t>
  </si>
  <si>
    <t>4111632</t>
  </si>
  <si>
    <t>40218723</t>
  </si>
  <si>
    <t>25232932</t>
  </si>
  <si>
    <t>4623010</t>
  </si>
  <si>
    <t>7213020</t>
  </si>
  <si>
    <t>25115532</t>
  </si>
  <si>
    <t>25115523</t>
  </si>
  <si>
    <t>25217534</t>
  </si>
  <si>
    <t>25230323</t>
  </si>
  <si>
    <t>3811670</t>
  </si>
  <si>
    <t>MADRUGON VISTO</t>
  </si>
  <si>
    <t>613050</t>
  </si>
  <si>
    <t>613060</t>
  </si>
  <si>
    <t>613070</t>
  </si>
  <si>
    <t>611710</t>
  </si>
  <si>
    <t>611700</t>
  </si>
  <si>
    <t>1112620</t>
  </si>
  <si>
    <t>1113080</t>
  </si>
  <si>
    <t>1113090</t>
  </si>
  <si>
    <t>112925</t>
  </si>
  <si>
    <t>PUESTO VOLGA D2-D3</t>
  </si>
  <si>
    <t>112926</t>
  </si>
  <si>
    <t>11231023</t>
  </si>
  <si>
    <t>11331127</t>
  </si>
  <si>
    <t>11331125</t>
  </si>
  <si>
    <t>11331123</t>
  </si>
  <si>
    <t>11331132</t>
  </si>
  <si>
    <t>11331134</t>
  </si>
  <si>
    <t>11331135</t>
  </si>
  <si>
    <t>11329627</t>
  </si>
  <si>
    <t>11131227</t>
  </si>
  <si>
    <t>11231327</t>
  </si>
  <si>
    <t>2323140</t>
  </si>
  <si>
    <t>5023220</t>
  </si>
  <si>
    <t>2221330</t>
  </si>
  <si>
    <t>2313150</t>
  </si>
  <si>
    <t>2313230</t>
  </si>
  <si>
    <t>2313170</t>
  </si>
  <si>
    <t>2313180</t>
  </si>
  <si>
    <t>2313190</t>
  </si>
  <si>
    <t>2313200</t>
  </si>
  <si>
    <t>40411136</t>
  </si>
  <si>
    <t>INVERSAN</t>
  </si>
  <si>
    <t>4041111</t>
  </si>
  <si>
    <t>4041112</t>
  </si>
  <si>
    <t>4041113</t>
  </si>
  <si>
    <t>4041114</t>
  </si>
  <si>
    <t>4041115</t>
  </si>
  <si>
    <t>4041116</t>
  </si>
  <si>
    <t>40311131</t>
  </si>
  <si>
    <t>35312431</t>
  </si>
  <si>
    <t>11329625</t>
  </si>
  <si>
    <t>11329623</t>
  </si>
  <si>
    <t>11329632</t>
  </si>
  <si>
    <t>11329634</t>
  </si>
  <si>
    <t>40333232</t>
  </si>
  <si>
    <t>11133337</t>
  </si>
  <si>
    <t>11133327</t>
  </si>
  <si>
    <t>11133323</t>
  </si>
  <si>
    <t>11133332</t>
  </si>
  <si>
    <t>40333427</t>
  </si>
  <si>
    <t>11333525</t>
  </si>
  <si>
    <t>11333532</t>
  </si>
  <si>
    <t>11333625</t>
  </si>
  <si>
    <t>40329527</t>
  </si>
  <si>
    <t>40329525</t>
  </si>
  <si>
    <t>213373</t>
  </si>
  <si>
    <t>213374</t>
  </si>
  <si>
    <t>213375</t>
  </si>
  <si>
    <t>213376</t>
  </si>
  <si>
    <t>25333827</t>
  </si>
  <si>
    <t>LION VISTO</t>
  </si>
  <si>
    <t>25333825</t>
  </si>
  <si>
    <t>25333823</t>
  </si>
  <si>
    <t>25333832</t>
  </si>
  <si>
    <t>25334027</t>
  </si>
  <si>
    <t>25334025</t>
  </si>
  <si>
    <t>25334023</t>
  </si>
  <si>
    <t>25334032</t>
  </si>
  <si>
    <t>2134132</t>
  </si>
  <si>
    <t>IZAN</t>
  </si>
  <si>
    <t>112927</t>
  </si>
  <si>
    <t>FABE</t>
  </si>
  <si>
    <t>25134225</t>
  </si>
  <si>
    <t>25134223</t>
  </si>
  <si>
    <t>25134232</t>
  </si>
  <si>
    <t>25134325</t>
  </si>
  <si>
    <t>25134323</t>
  </si>
  <si>
    <t>25134332</t>
  </si>
  <si>
    <t>25334427</t>
  </si>
  <si>
    <t>25334425</t>
  </si>
  <si>
    <t>25334423</t>
  </si>
  <si>
    <t>25334432</t>
  </si>
  <si>
    <t>2334527</t>
  </si>
  <si>
    <t>ECUATORIANOS CALLE</t>
  </si>
  <si>
    <t>2334525</t>
  </si>
  <si>
    <t>2334523</t>
  </si>
  <si>
    <t>2334532</t>
  </si>
  <si>
    <t>25134625</t>
  </si>
  <si>
    <t>25134623</t>
  </si>
  <si>
    <t>25134632</t>
  </si>
  <si>
    <t>25234623</t>
  </si>
  <si>
    <t>25234632</t>
  </si>
  <si>
    <t>2631927</t>
  </si>
  <si>
    <t>11391</t>
  </si>
  <si>
    <t>CONFECCIONES SEG CIF</t>
  </si>
  <si>
    <t>SUNFLOWER</t>
  </si>
  <si>
    <t>SANTINO</t>
  </si>
  <si>
    <t>FECHA CREACION</t>
  </si>
  <si>
    <t>LINEA</t>
  </si>
  <si>
    <t>CATEGORIA</t>
  </si>
  <si>
    <t>GENERO</t>
  </si>
  <si>
    <t>ESTILO-DETALLE</t>
  </si>
  <si>
    <t>COLOR</t>
  </si>
  <si>
    <t>TALLA</t>
  </si>
  <si>
    <t>PROVEEDOR-MARCA</t>
  </si>
  <si>
    <t>SEXO</t>
  </si>
  <si>
    <t>RANGO DE EDAD</t>
  </si>
  <si>
    <t>ID MADRE</t>
  </si>
  <si>
    <t>ANILLOS</t>
  </si>
  <si>
    <t>UNISEX</t>
  </si>
  <si>
    <t>ANILLO 1</t>
  </si>
  <si>
    <t>VARIOS</t>
  </si>
  <si>
    <t>VA</t>
  </si>
  <si>
    <t>ANILLO 2</t>
  </si>
  <si>
    <t>ANILLO 3</t>
  </si>
  <si>
    <t>ANILLO 4</t>
  </si>
  <si>
    <t>ANILLO 5</t>
  </si>
  <si>
    <t>ANILLO 6</t>
  </si>
  <si>
    <t>ANILLO 7</t>
  </si>
  <si>
    <t>ARETES</t>
  </si>
  <si>
    <t>ZARCILLO 1</t>
  </si>
  <si>
    <t>ZARCILLO 2</t>
  </si>
  <si>
    <t>ZARCILLO 3</t>
  </si>
  <si>
    <t>ZARCILLO 4</t>
  </si>
  <si>
    <t>ZARCILLO 5</t>
  </si>
  <si>
    <t>BALACA</t>
  </si>
  <si>
    <t>DAMA</t>
  </si>
  <si>
    <t>BALACA TELA</t>
  </si>
  <si>
    <t>-</t>
  </si>
  <si>
    <t>BAMBA</t>
  </si>
  <si>
    <t>BAMBA SATIN</t>
  </si>
  <si>
    <t>MURANO BRILLOS</t>
  </si>
  <si>
    <t>BILLETERAS</t>
  </si>
  <si>
    <t>CABALLERO</t>
  </si>
  <si>
    <t>CALVIN KLEIN</t>
  </si>
  <si>
    <t>LOUIS VUITTON</t>
  </si>
  <si>
    <t>MONT BLANC</t>
  </si>
  <si>
    <t>BOLSAS JOYERIA</t>
  </si>
  <si>
    <t>NEGRO</t>
  </si>
  <si>
    <t>ROJO</t>
  </si>
  <si>
    <t>BAUL</t>
  </si>
  <si>
    <t>CADENA DORADA</t>
  </si>
  <si>
    <t>BEIGE</t>
  </si>
  <si>
    <t>CHAPA DORADA</t>
  </si>
  <si>
    <t>MANOS LIBRES</t>
  </si>
  <si>
    <t>PLAYERO TOUS</t>
  </si>
  <si>
    <t>TULA</t>
  </si>
  <si>
    <t>GRIS</t>
  </si>
  <si>
    <t>BRILLO</t>
  </si>
  <si>
    <t>CAJA GRIS</t>
  </si>
  <si>
    <t>CUTE RABBIT</t>
  </si>
  <si>
    <t>TAPA CONCHA</t>
  </si>
  <si>
    <t>CABELLO-ACCESORIOS</t>
  </si>
  <si>
    <t>DIADEMA DELGADA</t>
  </si>
  <si>
    <t>DIADEMA MEDIANA</t>
  </si>
  <si>
    <t>MOÑAS COLERA</t>
  </si>
  <si>
    <t>PINZAS CABELLO</t>
  </si>
  <si>
    <t>CAIMAN</t>
  </si>
  <si>
    <t>BRONCE CAIMAN</t>
  </si>
  <si>
    <t>CAIMAN BRILLO</t>
  </si>
  <si>
    <t>FLORES PELUCHE Y DEMAS</t>
  </si>
  <si>
    <t>MEDIANO MURANO DORADO</t>
  </si>
  <si>
    <t>OSCURO CAFE</t>
  </si>
  <si>
    <t xml:space="preserve">PEQUEÑO DORADO MURANO </t>
  </si>
  <si>
    <t>PLATEADO MEDIANO MURANO</t>
  </si>
  <si>
    <t>CAJAS JOYERIA</t>
  </si>
  <si>
    <t>CAJAS REGALO</t>
  </si>
  <si>
    <t>COLOMBIA</t>
  </si>
  <si>
    <t>CANDONGAS</t>
  </si>
  <si>
    <t>CANDONGA MEDIANA</t>
  </si>
  <si>
    <t>CORAZON LOVE 1</t>
  </si>
  <si>
    <t>CORAZON LOVE 2</t>
  </si>
  <si>
    <t>CORAZON LOVE 3</t>
  </si>
  <si>
    <t>CORAZON LOVE 4</t>
  </si>
  <si>
    <t>CUADRADA 1</t>
  </si>
  <si>
    <t>CUADRADA 2</t>
  </si>
  <si>
    <t>CUADRADA 3</t>
  </si>
  <si>
    <t>GRANDE</t>
  </si>
  <si>
    <t>REDONDA 1</t>
  </si>
  <si>
    <t>REDONDA 2</t>
  </si>
  <si>
    <t>REDONDA 3</t>
  </si>
  <si>
    <t>ROMBA</t>
  </si>
  <si>
    <t>CANGUROS</t>
  </si>
  <si>
    <t>CANGURO XIXIBAG</t>
  </si>
  <si>
    <t>MIEL</t>
  </si>
  <si>
    <t>ADIDAS</t>
  </si>
  <si>
    <t>CARRIEL</t>
  </si>
  <si>
    <t>FASHION</t>
  </si>
  <si>
    <t>VALANT</t>
  </si>
  <si>
    <t>CINTURON+BILLETERA</t>
  </si>
  <si>
    <t>CAJA GUCCI</t>
  </si>
  <si>
    <t>CAJA HERMES</t>
  </si>
  <si>
    <t>CAJA VERSACE</t>
  </si>
  <si>
    <t>COLEROS</t>
  </si>
  <si>
    <t>BRILLANTES FIGURAS</t>
  </si>
  <si>
    <t>COLLAR</t>
  </si>
  <si>
    <t>COLLAR 1</t>
  </si>
  <si>
    <t>COLLAR 2</t>
  </si>
  <si>
    <t>COLLAR 3</t>
  </si>
  <si>
    <t>COLLAR 4</t>
  </si>
  <si>
    <t>COLLAR 5</t>
  </si>
  <si>
    <t>COLLAR 6</t>
  </si>
  <si>
    <t>COLLAR 7</t>
  </si>
  <si>
    <t>CORREAS</t>
  </si>
  <si>
    <t>FERREGAMO AAA</t>
  </si>
  <si>
    <t>UN</t>
  </si>
  <si>
    <t>CORRECTOR</t>
  </si>
  <si>
    <t>CONCEDER YEAHKISS</t>
  </si>
  <si>
    <t>COSMETIQUERA</t>
  </si>
  <si>
    <t>COSMETIQUERA COLORES</t>
  </si>
  <si>
    <t>EAR CUFF</t>
  </si>
  <si>
    <t>ENCRESPADOR</t>
  </si>
  <si>
    <t>CON SIRENA</t>
  </si>
  <si>
    <t>DOS COLORES</t>
  </si>
  <si>
    <t>PEPITAS BRILLANTES</t>
  </si>
  <si>
    <t>ESPEJO</t>
  </si>
  <si>
    <t>ESPEJOS LOVE</t>
  </si>
  <si>
    <t>GORRAS</t>
  </si>
  <si>
    <t>HEBILLA</t>
  </si>
  <si>
    <t>HEBILLA ESTRELLA</t>
  </si>
  <si>
    <t>HEBILLA NEGRA *3</t>
  </si>
  <si>
    <t>LLAVEROS</t>
  </si>
  <si>
    <t>BOMBA</t>
  </si>
  <si>
    <t>CEREZAS BRILLANTE</t>
  </si>
  <si>
    <t>MALETAS</t>
  </si>
  <si>
    <t>SPRAY GROUND</t>
  </si>
  <si>
    <t>3/4 VALANT</t>
  </si>
  <si>
    <t>CLASICA FINA</t>
  </si>
  <si>
    <t>CLASICAS</t>
  </si>
  <si>
    <t>LARGA HOLALA</t>
  </si>
  <si>
    <t>TERCO NYLON</t>
  </si>
  <si>
    <t>TOBILLERA COTLINE</t>
  </si>
  <si>
    <t>TOBILLERA GRUESA</t>
  </si>
  <si>
    <t>BORDADA VALANT</t>
  </si>
  <si>
    <t>FINA HOLALA</t>
  </si>
  <si>
    <t>MARCADA HOLALA</t>
  </si>
  <si>
    <t>TALONERA HOLALA</t>
  </si>
  <si>
    <t>TALONERA TOBILLERA</t>
  </si>
  <si>
    <t>MOÑOS</t>
  </si>
  <si>
    <t>MOÑOS COLOMBIA</t>
  </si>
  <si>
    <t>NEGRA CAFE BEIGE</t>
  </si>
  <si>
    <t>PAQUETE CAUCHOS</t>
  </si>
  <si>
    <t>PECHERAS</t>
  </si>
  <si>
    <t>DIFERENTES MARCAS</t>
  </si>
  <si>
    <t>PINTUCARA</t>
  </si>
  <si>
    <t>PINTUCARA TRICOLOR</t>
  </si>
  <si>
    <t>POLVO</t>
  </si>
  <si>
    <t>POLVO ROSADO</t>
  </si>
  <si>
    <t>PULSERAS</t>
  </si>
  <si>
    <t>DE COLOMBIA</t>
  </si>
  <si>
    <t>PULSERA 1</t>
  </si>
  <si>
    <t>PULSERA 2</t>
  </si>
  <si>
    <t>PULSERA 3</t>
  </si>
  <si>
    <t>PULSERA 4</t>
  </si>
  <si>
    <t>PULSERA 5</t>
  </si>
  <si>
    <t>PULSERA 6</t>
  </si>
  <si>
    <t>RUBOR</t>
  </si>
  <si>
    <t>RUBOR RIMOCOO</t>
  </si>
  <si>
    <t>SOMBRA</t>
  </si>
  <si>
    <t>DIY BEAR</t>
  </si>
  <si>
    <t>GIRL POWER - DELICIUS CHEESE</t>
  </si>
  <si>
    <t>SOMBRA BIGCAKE</t>
  </si>
  <si>
    <t>SPLASH</t>
  </si>
  <si>
    <t>PULSERA COMBO</t>
  </si>
  <si>
    <t/>
  </si>
  <si>
    <t>PULSERA COMBO FRASCO REDONDO</t>
  </si>
  <si>
    <t>TOPOS</t>
  </si>
  <si>
    <t>TOPO SEGURIDAD</t>
  </si>
  <si>
    <t>TOPOS DE SEGURIDAD 1</t>
  </si>
  <si>
    <t>TOPOS DE SEGURIDAD 2</t>
  </si>
  <si>
    <t>TOPOS DE SEGURIDAD 3</t>
  </si>
  <si>
    <t>INDUMENTARIA DEPORTIVA</t>
  </si>
  <si>
    <t>BUSOS</t>
  </si>
  <si>
    <t>DEPORTIVO</t>
  </si>
  <si>
    <t>L-XL</t>
  </si>
  <si>
    <t>SM</t>
  </si>
  <si>
    <t>DUO</t>
  </si>
  <si>
    <t>ALGODON CAPOTA ESTAMPADO</t>
  </si>
  <si>
    <t>L</t>
  </si>
  <si>
    <t>M</t>
  </si>
  <si>
    <t>S</t>
  </si>
  <si>
    <t>XL</t>
  </si>
  <si>
    <t>ALGODON CON CAPOTA ESTAMPADO CREMALLERA</t>
  </si>
  <si>
    <t>XXL</t>
  </si>
  <si>
    <t>ALGODON CUELLO REDONDO ESTAMPADO</t>
  </si>
  <si>
    <t>ALGODON SIN ESTAMPADO</t>
  </si>
  <si>
    <t>CON CAPOTA ESTAMPADO CREMALLERA</t>
  </si>
  <si>
    <t>MUNDIAL 2026</t>
  </si>
  <si>
    <t>CAMISETAS</t>
  </si>
  <si>
    <t>ATLETICO NACIONAL 1.1 LOCAL 2025</t>
  </si>
  <si>
    <t>VERDE</t>
  </si>
  <si>
    <t>ATLETICO NACIONAL AAA 2025</t>
  </si>
  <si>
    <t>NIKE</t>
  </si>
  <si>
    <t>ATLETICO NACIONAL AAA 2026</t>
  </si>
  <si>
    <t>COLOMBIA 1.1 AMARILLA</t>
  </si>
  <si>
    <t>AMARILLO</t>
  </si>
  <si>
    <t>COLOMBIA AAA AMARILLA</t>
  </si>
  <si>
    <t>COLOMBIA AAA AZUL</t>
  </si>
  <si>
    <t>AZUL</t>
  </si>
  <si>
    <t>DEPORTIVA</t>
  </si>
  <si>
    <t>S-M</t>
  </si>
  <si>
    <t>ESPAÑA 1.1 LOCAL</t>
  </si>
  <si>
    <t>INTER MIAMI 1.1 VISITANTE MESSI</t>
  </si>
  <si>
    <t>AZUL CLARO</t>
  </si>
  <si>
    <t>ITALIA 90</t>
  </si>
  <si>
    <t>MILLONARIOS 1.1 LOCAL 2025</t>
  </si>
  <si>
    <t>MILLONARIOS AAA LOCAL 2025</t>
  </si>
  <si>
    <t>MILLONARIOS CAMISA</t>
  </si>
  <si>
    <t>PORTUGAL 1.1 VISITANTE</t>
  </si>
  <si>
    <t>BLANCO</t>
  </si>
  <si>
    <t>PUMA</t>
  </si>
  <si>
    <t>JUNIOR AAA VISITANTE 2024</t>
  </si>
  <si>
    <t>NIÑO</t>
  </si>
  <si>
    <t>CANILLERAS</t>
  </si>
  <si>
    <t>CAMPEON</t>
  </si>
  <si>
    <t>ECONOMICA</t>
  </si>
  <si>
    <t>EQUIPOS</t>
  </si>
  <si>
    <t>CANILLERA ADULTO</t>
  </si>
  <si>
    <t>IMPORTADA</t>
  </si>
  <si>
    <t>CHAQUETAS</t>
  </si>
  <si>
    <t>PACIFIC LICRA</t>
  </si>
  <si>
    <t>YOGA LICRA</t>
  </si>
  <si>
    <t>CONJUNTO</t>
  </si>
  <si>
    <t>ALEMANIA AAA LOCAL</t>
  </si>
  <si>
    <t>AZUL NOCHE</t>
  </si>
  <si>
    <t>ARGENTINA AAA LOCAL</t>
  </si>
  <si>
    <t>ATLETICO MADRID AAA LOCAL 2025</t>
  </si>
  <si>
    <t>BARCELONA AAA VISITANTE 2025</t>
  </si>
  <si>
    <t>NARANJA</t>
  </si>
  <si>
    <t>BRASIL AAA</t>
  </si>
  <si>
    <t>DRI-FIT</t>
  </si>
  <si>
    <t>BULLS</t>
  </si>
  <si>
    <t>2XL</t>
  </si>
  <si>
    <t>4XL</t>
  </si>
  <si>
    <t>ESPAÑA AAA LOCAL</t>
  </si>
  <si>
    <t>INGLATERRA AAA LOCAL</t>
  </si>
  <si>
    <t>INTER DE MILAN AAA LOCAL 2025</t>
  </si>
  <si>
    <t>JAPON AAA LOCAL</t>
  </si>
  <si>
    <t>LAKERS</t>
  </si>
  <si>
    <t>3XL</t>
  </si>
  <si>
    <t>LIVERPOOL AAA LOCAL 2025</t>
  </si>
  <si>
    <t>LIVERPOOL AAA VISITANTE 2025</t>
  </si>
  <si>
    <t>MANCHESTER CITY AAA LOCAL 2025</t>
  </si>
  <si>
    <t>MEXICO AAA LOCAL</t>
  </si>
  <si>
    <t>VERDE OSCURO</t>
  </si>
  <si>
    <t>PORTUGAL AAA</t>
  </si>
  <si>
    <t>RIVER PLATE AAA LOCAL 2025</t>
  </si>
  <si>
    <t>TOTTENHAM AAA LOCAL 2025</t>
  </si>
  <si>
    <t>CONJUNTO DEPORTIVO</t>
  </si>
  <si>
    <t>ENTERIZO DEPORTIVO</t>
  </si>
  <si>
    <t>CORTO</t>
  </si>
  <si>
    <t>FALDAS</t>
  </si>
  <si>
    <t>ROTONDA</t>
  </si>
  <si>
    <t>LEGGINS</t>
  </si>
  <si>
    <t>LEGGINS UNICOLOR</t>
  </si>
  <si>
    <t>LICRA</t>
  </si>
  <si>
    <t>LICRA ACANALADA</t>
  </si>
  <si>
    <t>LICRA CATTO KIEWO</t>
  </si>
  <si>
    <t>SHORT</t>
  </si>
  <si>
    <t>LICRAS</t>
  </si>
  <si>
    <t>A RODILLA</t>
  </si>
  <si>
    <t>FINA MEDIA</t>
  </si>
  <si>
    <t>PANTALONES</t>
  </si>
  <si>
    <t>ALGODON</t>
  </si>
  <si>
    <t>IMPERMEABLE BORDADO EQUIPOS</t>
  </si>
  <si>
    <t>IMPERMEABLE</t>
  </si>
  <si>
    <t>VIOTO</t>
  </si>
  <si>
    <t>DEPORTIVAS</t>
  </si>
  <si>
    <t>SIN PUCH</t>
  </si>
  <si>
    <t>SHORTS</t>
  </si>
  <si>
    <t>CAPRIATY</t>
  </si>
  <si>
    <t>RUNNING</t>
  </si>
  <si>
    <t>SHORT PACIFIC</t>
  </si>
  <si>
    <t>SUDADERA</t>
  </si>
  <si>
    <t>BARCELONA</t>
  </si>
  <si>
    <t>COLOMBIA CENTENARIO</t>
  </si>
  <si>
    <t>REAL MADRID</t>
  </si>
  <si>
    <t>LICRA DEPORTIVA</t>
  </si>
  <si>
    <t>BICICLETERO</t>
  </si>
  <si>
    <t>16-S</t>
  </si>
  <si>
    <t>M-L</t>
  </si>
  <si>
    <t>MAQUILLAJE</t>
  </si>
  <si>
    <t>LABIAL</t>
  </si>
  <si>
    <t>ILUMINADORES</t>
  </si>
  <si>
    <t>ILUMINADORES SKIN</t>
  </si>
  <si>
    <t>LABIAL CORAZON</t>
  </si>
  <si>
    <t>LABIAL THE OILY LIPS</t>
  </si>
  <si>
    <t>TINTAS ENGOIL</t>
  </si>
  <si>
    <t>LAPIZ</t>
  </si>
  <si>
    <t>LAPIZ UBC</t>
  </si>
  <si>
    <t>PESTAÑINA</t>
  </si>
  <si>
    <t>PESTAÑINAS PAGEVINE</t>
  </si>
  <si>
    <t>RUBOR CORAZON</t>
  </si>
  <si>
    <t>APLICADOR SOMBRA</t>
  </si>
  <si>
    <t>PERFUMERIA</t>
  </si>
  <si>
    <t>PERFUMES</t>
  </si>
  <si>
    <t>PINK MINI</t>
  </si>
  <si>
    <t>ROPA CABALLERO</t>
  </si>
  <si>
    <t>BERMUDAS</t>
  </si>
  <si>
    <t>CAMUFLADO</t>
  </si>
  <si>
    <t>CAQUI OSCURO</t>
  </si>
  <si>
    <t>CLASICA DRILL</t>
  </si>
  <si>
    <t>CAMISAS</t>
  </si>
  <si>
    <t>JEAN</t>
  </si>
  <si>
    <t>CUELLO REDONDO</t>
  </si>
  <si>
    <t>POLO ROMBOS ALGODON</t>
  </si>
  <si>
    <t>POLO SEDA FRIA</t>
  </si>
  <si>
    <t>POLO TIPO GALLETA</t>
  </si>
  <si>
    <t>POLO TIPO GALLETA ACANALADA</t>
  </si>
  <si>
    <t>SEDA FRIA</t>
  </si>
  <si>
    <t>ABIERTA AIR</t>
  </si>
  <si>
    <t>CANGURO AIR</t>
  </si>
  <si>
    <t xml:space="preserve">XL </t>
  </si>
  <si>
    <t>CON CAPOTA</t>
  </si>
  <si>
    <t>H M LUN SIN CAPOTA</t>
  </si>
  <si>
    <t>CAFE</t>
  </si>
  <si>
    <t>6XL</t>
  </si>
  <si>
    <t>HUGO BOSS</t>
  </si>
  <si>
    <t>JEAN CLASICA</t>
  </si>
  <si>
    <t>JEAN OVEJERA</t>
  </si>
  <si>
    <t>KAIZHELUN, CON CAPOTA</t>
  </si>
  <si>
    <t>LISA ACOLCHADA</t>
  </si>
  <si>
    <t>OVEJERA HAN CHENG</t>
  </si>
  <si>
    <t>POLO</t>
  </si>
  <si>
    <t>POLO SENCILLA</t>
  </si>
  <si>
    <t>THE NORTH FACE CON CAPOTA</t>
  </si>
  <si>
    <t>DRILL</t>
  </si>
  <si>
    <t>JUVENIL</t>
  </si>
  <si>
    <t>RIBETE</t>
  </si>
  <si>
    <t>JEANS</t>
  </si>
  <si>
    <t>BAGGI</t>
  </si>
  <si>
    <t>CLASICO</t>
  </si>
  <si>
    <t>JOGGER</t>
  </si>
  <si>
    <t>ROPA DAMA</t>
  </si>
  <si>
    <t>BATAS TEJIDO</t>
  </si>
  <si>
    <t>RODILLA</t>
  </si>
  <si>
    <t>AMBAR</t>
  </si>
  <si>
    <t>ASIMETRICA 1 HOMBRO</t>
  </si>
  <si>
    <t>BASICA ALGODON</t>
  </si>
  <si>
    <t>BRILLANTE</t>
  </si>
  <si>
    <t>CON PEPAS</t>
  </si>
  <si>
    <t>ELEGANTE</t>
  </si>
  <si>
    <t>MARIPOSA</t>
  </si>
  <si>
    <t>BODY</t>
  </si>
  <si>
    <t>AFELPADO</t>
  </si>
  <si>
    <t>BODY COSMO</t>
  </si>
  <si>
    <t>LICRADO</t>
  </si>
  <si>
    <t>OTRA CLASE</t>
  </si>
  <si>
    <t>CAPOTA LANA</t>
  </si>
  <si>
    <t>CON BORDADOS</t>
  </si>
  <si>
    <t>LICRADA MANGA LARGA</t>
  </si>
  <si>
    <t>PEPAS CHINILLO</t>
  </si>
  <si>
    <t>RESORTADO CON CAPOTA</t>
  </si>
  <si>
    <t>ACANALADA</t>
  </si>
  <si>
    <t>ACANALADO LARGO</t>
  </si>
  <si>
    <t>ALGODON AJUSTADA</t>
  </si>
  <si>
    <t>ALGODON CORTA E U</t>
  </si>
  <si>
    <t>ALGODON OLGADA</t>
  </si>
  <si>
    <t>CAMISETA ESTAMPADO ALGODON LARGA</t>
  </si>
  <si>
    <t>CON BRILLANTES</t>
  </si>
  <si>
    <t>LICRADA MANGA CORTA</t>
  </si>
  <si>
    <t>TIPO GALLETA</t>
  </si>
  <si>
    <t>ACOLCHADA</t>
  </si>
  <si>
    <t>ROSADO</t>
  </si>
  <si>
    <t>ACOLCHADA LARGA</t>
  </si>
  <si>
    <t>GAMUSA</t>
  </si>
  <si>
    <t>JEAN TORERA OVEJERA</t>
  </si>
  <si>
    <t>OVEJERA CUERINA</t>
  </si>
  <si>
    <t>PAÑO OVEJERA</t>
  </si>
  <si>
    <t>PAÑO</t>
  </si>
  <si>
    <t>ROMBOS</t>
  </si>
  <si>
    <t>CROPTOP</t>
  </si>
  <si>
    <t>OVERSIZE DOS ESTAMPADOS</t>
  </si>
  <si>
    <t>UN ESTAMPADO</t>
  </si>
  <si>
    <t>ESQUELETO</t>
  </si>
  <si>
    <t>ACANALADO CORTO</t>
  </si>
  <si>
    <t>LICRADO CORTOS</t>
  </si>
  <si>
    <t>LICRADO LARGO</t>
  </si>
  <si>
    <t>UN SOLO HOMBRO</t>
  </si>
  <si>
    <t>1 BOTON</t>
  </si>
  <si>
    <t>1 BOTON BOTA RECTA NEGRO</t>
  </si>
  <si>
    <t>4 BOTONES</t>
  </si>
  <si>
    <t>4 BOTONES SIN BOLSILLO</t>
  </si>
  <si>
    <t>BAGGI CON BRILLANTES</t>
  </si>
  <si>
    <t>NOCHE</t>
  </si>
  <si>
    <t>ROMA</t>
  </si>
  <si>
    <t>SACO</t>
  </si>
  <si>
    <t>CORAZON LOVE</t>
  </si>
  <si>
    <t>MANGA CORTA</t>
  </si>
  <si>
    <t>RAYAS COMBINADAS</t>
  </si>
  <si>
    <t>SACO ABIERTO</t>
  </si>
  <si>
    <t>TEJIDO RAYAS</t>
  </si>
  <si>
    <t>TEJIDOS HERAS</t>
  </si>
  <si>
    <t>CINTURON ANCHO</t>
  </si>
  <si>
    <t>SHORT ARO</t>
  </si>
  <si>
    <t>STRAPLE</t>
  </si>
  <si>
    <t>TIRA CUELLO</t>
  </si>
  <si>
    <t>TEJIDOS</t>
  </si>
  <si>
    <t>BOTONES</t>
  </si>
  <si>
    <t>VESTIDOS</t>
  </si>
  <si>
    <t>DE TIRAS</t>
  </si>
  <si>
    <t>MANGA LARGA</t>
  </si>
  <si>
    <t>ROPA OVERSIZE</t>
  </si>
  <si>
    <t>CUELLO REDONDO COMBINADO</t>
  </si>
  <si>
    <t>ESTAMPADO</t>
  </si>
  <si>
    <t>MEDIA CREMALLERA COMBINADO</t>
  </si>
  <si>
    <t>CREMALLERA OVERSIZE</t>
  </si>
  <si>
    <t>OVERSIZE</t>
  </si>
  <si>
    <t>SEDA FRÍA</t>
  </si>
  <si>
    <t>OVERSIZE CHARLOTTE</t>
  </si>
  <si>
    <t>OVERSIZE TACHES</t>
  </si>
  <si>
    <t>OVERSIZE BRINES</t>
  </si>
  <si>
    <t>OVERSIZE XIOMARA</t>
  </si>
  <si>
    <t>OVERSIZE MACHI</t>
  </si>
  <si>
    <t>COLUMBIA NACIONAL</t>
  </si>
  <si>
    <t>SELECCION COLOMBIA ENCAUCHETADA</t>
  </si>
  <si>
    <t>CUELLO REDONDO TIPO GALLETA</t>
  </si>
  <si>
    <t>FRANCIA AAA LOCAL 2026</t>
  </si>
  <si>
    <t>PORTUGAL AAA VISITANTE 2026</t>
  </si>
  <si>
    <t>COLOMBIA 1.1 POLO AZUL</t>
  </si>
  <si>
    <t>POLO RAYAS</t>
  </si>
  <si>
    <t>POLO TOMMY</t>
  </si>
  <si>
    <t>ANTIDESLIZANTE</t>
  </si>
  <si>
    <t>CAPSULA</t>
  </si>
  <si>
    <t>CEJAS</t>
  </si>
  <si>
    <t>CORDON</t>
  </si>
  <si>
    <t>LICRADA CORTA CUELLO</t>
  </si>
  <si>
    <t>LICRADA LARGA SIZA</t>
  </si>
  <si>
    <t>LICRADA CORTA SIZA</t>
  </si>
  <si>
    <t>ESTAMPADO LARGO</t>
  </si>
  <si>
    <t>ESTAMPADO CORTA</t>
  </si>
  <si>
    <t>COLOMBIA AAA POLO AMARILLA</t>
  </si>
  <si>
    <t>XXXL</t>
  </si>
  <si>
    <t>COLOMBIA AAA AMARILLA MANGA LARGA</t>
  </si>
  <si>
    <t>COLOMBIA 1.1 BLANCA ENTRENAMIENTO</t>
  </si>
  <si>
    <t>COLOMBIA AAA POLO AZUL</t>
  </si>
  <si>
    <t>BILLETERA ECONO PEQUE</t>
  </si>
  <si>
    <t>BILLETERA MUJER</t>
  </si>
  <si>
    <t>BILLETERA COACH REPLIC</t>
  </si>
  <si>
    <t>BILLETERA BALTIK 2</t>
  </si>
  <si>
    <t>BILLETERA PEQUE REPLIC</t>
  </si>
  <si>
    <t>BILLETERA LOUIS VUITTON</t>
  </si>
  <si>
    <t>BILLETERA KARL</t>
  </si>
  <si>
    <t>BILLETERA ECONO LARGA</t>
  </si>
  <si>
    <t>CAJA LOUIS VUITTON</t>
  </si>
  <si>
    <t>FERREGAMO 1.1</t>
  </si>
  <si>
    <t>COLUMBIA IMPORTADO</t>
  </si>
  <si>
    <t>COLOMBIA AAA AZUL ENTRENAMIENTO</t>
  </si>
  <si>
    <t>COLOMBIA AAA AZUL OSCURO ENTREVISTA</t>
  </si>
  <si>
    <t>XS</t>
  </si>
  <si>
    <t>PARIS SAINT GERMAIN AAA LOCAL 2025-2026</t>
  </si>
  <si>
    <t>ARGENTINA 1.1 LOCAL 2026</t>
  </si>
  <si>
    <t>MILLONARIOS 1.1 LOCAL 2026</t>
  </si>
  <si>
    <t>JOGGER CAMUFLADO</t>
  </si>
  <si>
    <t>ROMPEVIENTOS AZUL CENTENARIO</t>
  </si>
  <si>
    <t>ROMPEVIENTOS  NEGRA COLOMBIA</t>
  </si>
  <si>
    <t>ROMPEVIENTOS  ROJA COLOMBIA</t>
  </si>
  <si>
    <t>BOTA RECTA</t>
  </si>
  <si>
    <t>GAMUZA CAUCHO</t>
  </si>
  <si>
    <t>FUCIONADA CUERINA OVEJERA</t>
  </si>
  <si>
    <t>ROMPEVIENTOS AZUL COLOMBIA</t>
  </si>
  <si>
    <t>ALGODON RESORTADO</t>
  </si>
  <si>
    <t>COLUMBIA POLIESTER</t>
  </si>
  <si>
    <t>CON CINTA</t>
  </si>
  <si>
    <t>ALETA</t>
  </si>
  <si>
    <t>ACANALADA MANGA LARGA</t>
  </si>
  <si>
    <t>ACANALADA MANGA LARGA BOMBACHA</t>
  </si>
  <si>
    <t>ACANALADA MANGA CORTA</t>
  </si>
  <si>
    <t>FLORES</t>
  </si>
  <si>
    <t>UNICOLOR</t>
  </si>
  <si>
    <t>CUELLO TORTUGA</t>
  </si>
  <si>
    <t>CARACOLA</t>
  </si>
  <si>
    <t>V</t>
  </si>
  <si>
    <t>COLLAR DELGADO+DIJE</t>
  </si>
  <si>
    <t>COLLAR GRUESO+DIJE</t>
  </si>
  <si>
    <t>COLOMBIA 1,1</t>
  </si>
  <si>
    <t>CODIGO</t>
  </si>
  <si>
    <t>DESCRIPCION</t>
  </si>
  <si>
    <t>VALOR</t>
  </si>
  <si>
    <t>CODIGOBARRA</t>
  </si>
  <si>
    <t>CANTIDAD ETIQUETAS</t>
  </si>
  <si>
    <t>Talla</t>
  </si>
  <si>
    <t>LINEAS</t>
  </si>
  <si>
    <t>ID LINEA</t>
  </si>
  <si>
    <t>CATEGORIAS</t>
  </si>
  <si>
    <t>ID CATEGORIA</t>
  </si>
  <si>
    <t>ID ESTILO-DETALLE</t>
  </si>
  <si>
    <t>ID GENERO</t>
  </si>
  <si>
    <t>ID COLOR</t>
  </si>
  <si>
    <t>ID TALLA</t>
  </si>
  <si>
    <t>ID PROVEEDOR</t>
  </si>
  <si>
    <t>MODA CASUAL MUJER</t>
  </si>
  <si>
    <t>FEMENINO</t>
  </si>
  <si>
    <t>ADULTO</t>
  </si>
  <si>
    <t>MODA CASUAL HOMBRE</t>
  </si>
  <si>
    <t>MASCULINO</t>
  </si>
  <si>
    <t>1 BOTON BOTA RECTA</t>
  </si>
  <si>
    <t>CONJUNTOS Y CAMISETAS DE FUTBOL</t>
  </si>
  <si>
    <t>DORADO</t>
  </si>
  <si>
    <t>PLATEADO</t>
  </si>
  <si>
    <t>ENTERIZO DEPORTIVO LARGO</t>
  </si>
  <si>
    <t>BILLETERA BALTIK 1</t>
  </si>
  <si>
    <t>Stock Inicial</t>
  </si>
  <si>
    <t>CALIDAD</t>
  </si>
  <si>
    <t>Costo Compra Unidad</t>
  </si>
  <si>
    <t>Costo Compra Total</t>
  </si>
  <si>
    <t>Precio Venta</t>
  </si>
  <si>
    <t>Margen Bruto</t>
  </si>
  <si>
    <t>valor compra</t>
  </si>
  <si>
    <t>LARGO</t>
  </si>
  <si>
    <t>jean dama gris 4 botones</t>
  </si>
  <si>
    <t>sin bolsillo</t>
  </si>
  <si>
    <t>jean dama gris 1 boton</t>
  </si>
  <si>
    <t>jean dama negro 1 boton</t>
  </si>
  <si>
    <t>bota recta</t>
  </si>
  <si>
    <t>jean dama negro 4 botones</t>
  </si>
  <si>
    <t>jean dama azul 4 botones</t>
  </si>
  <si>
    <t>jean dama azul 1 boton</t>
  </si>
  <si>
    <t xml:space="preserve">jean dama azul 1 boton </t>
  </si>
  <si>
    <t>blusas basicas algodon dama</t>
  </si>
  <si>
    <t>ALGODON DAMA</t>
  </si>
  <si>
    <t xml:space="preserve">bicicletero algodon </t>
  </si>
  <si>
    <t>bicicletero algodon talla M-L</t>
  </si>
  <si>
    <t>bicicletero algodon talla 16-S</t>
  </si>
  <si>
    <t>bicicletero algodon talla 14</t>
  </si>
  <si>
    <t>legins algodon</t>
  </si>
  <si>
    <t>bermuda camuflada caballero</t>
  </si>
  <si>
    <t>bermuda camuflada</t>
  </si>
  <si>
    <t>camuflada bermuda</t>
  </si>
  <si>
    <t>bermuda clasica caballero</t>
  </si>
  <si>
    <t>bermuda drill</t>
  </si>
  <si>
    <t>bermuda clasica</t>
  </si>
  <si>
    <t>short con aro</t>
  </si>
  <si>
    <t>short aro</t>
  </si>
  <si>
    <t>short cinturon ancho</t>
  </si>
  <si>
    <t>cinturon ancho</t>
  </si>
  <si>
    <t>bermuda short dama</t>
  </si>
  <si>
    <t>bermuda short</t>
  </si>
  <si>
    <t>splash pink mini</t>
  </si>
  <si>
    <t>brillo labial dama</t>
  </si>
  <si>
    <t>brillo labial</t>
  </si>
  <si>
    <t>splash dama</t>
  </si>
  <si>
    <t>splash caballero</t>
  </si>
  <si>
    <t>gorras de colombia</t>
  </si>
  <si>
    <t>gorras colombia</t>
  </si>
  <si>
    <t>gorras varios</t>
  </si>
  <si>
    <t>maleta spray ground</t>
  </si>
  <si>
    <t>spray ground</t>
  </si>
  <si>
    <t>llaveros bomba</t>
  </si>
  <si>
    <t>llaveros cerezas brillante</t>
  </si>
  <si>
    <t>cerezas brillante</t>
  </si>
  <si>
    <t>baul negro</t>
  </si>
  <si>
    <t>correas dama</t>
  </si>
  <si>
    <t>bolso cadena dorada</t>
  </si>
  <si>
    <t>cadena dorada</t>
  </si>
  <si>
    <t>carriel adidas</t>
  </si>
  <si>
    <t>pecheras</t>
  </si>
  <si>
    <t>canguro de brillo</t>
  </si>
  <si>
    <t>canguro brillo</t>
  </si>
  <si>
    <t>canguro adidas</t>
  </si>
  <si>
    <t>canguro mujer</t>
  </si>
  <si>
    <t>canguro dama</t>
  </si>
  <si>
    <t>canguro miel</t>
  </si>
  <si>
    <t>carriel hombre fashion</t>
  </si>
  <si>
    <t>carriel fashion</t>
  </si>
  <si>
    <t>bolso playero</t>
  </si>
  <si>
    <t>bolso playero tous</t>
  </si>
  <si>
    <t>tula gris</t>
  </si>
  <si>
    <t>manos libres</t>
  </si>
  <si>
    <t>carriel pequeño valant</t>
  </si>
  <si>
    <t>carriel valant</t>
  </si>
  <si>
    <t>bolso Beige cadena dorada</t>
  </si>
  <si>
    <t>Beige</t>
  </si>
  <si>
    <t>bolso negro</t>
  </si>
  <si>
    <t>bolso rojo</t>
  </si>
  <si>
    <t>bolso Beige chapa dorada</t>
  </si>
  <si>
    <t>chapa dorada</t>
  </si>
  <si>
    <t>cajas de colombia</t>
  </si>
  <si>
    <t>cajas colombia</t>
  </si>
  <si>
    <t>bolsas de joyeria</t>
  </si>
  <si>
    <t>bolsas joyeria</t>
  </si>
  <si>
    <t>cajas de joyeria</t>
  </si>
  <si>
    <t>cajas joyeria</t>
  </si>
  <si>
    <t>cinturon caja mont blanc</t>
  </si>
  <si>
    <t>mont blanc</t>
  </si>
  <si>
    <t>caja cinturon+ billetera versage</t>
  </si>
  <si>
    <t>caja versage</t>
  </si>
  <si>
    <t>caja cinturon+ billetera gucci</t>
  </si>
  <si>
    <t>caja gucci</t>
  </si>
  <si>
    <t>caja cinturon+ billetera hermes</t>
  </si>
  <si>
    <t>caja hermes</t>
  </si>
  <si>
    <t>billetera caja mont blanc</t>
  </si>
  <si>
    <t>cinturon caja clavin cleink</t>
  </si>
  <si>
    <t>clavin cleink</t>
  </si>
  <si>
    <t>billetera caja calvin cleink</t>
  </si>
  <si>
    <t>cinturon caja louis vuitton</t>
  </si>
  <si>
    <t>louis vuitton</t>
  </si>
  <si>
    <t>billetera caja louis vuitton</t>
  </si>
  <si>
    <t>cinturon ferregamo</t>
  </si>
  <si>
    <t>FERREGAMO</t>
  </si>
  <si>
    <t>vestido manga larga</t>
  </si>
  <si>
    <t>manga larga</t>
  </si>
  <si>
    <t>vetidos de tiras</t>
  </si>
  <si>
    <t>de tiras</t>
  </si>
  <si>
    <t>blusa asimetrica (1 hombro)</t>
  </si>
  <si>
    <t>1 hombro</t>
  </si>
  <si>
    <t>straple con tira para cuello</t>
  </si>
  <si>
    <t>tira cuello</t>
  </si>
  <si>
    <t>saco tejido botones DA</t>
  </si>
  <si>
    <t>tejido botones</t>
  </si>
  <si>
    <t>saco tejido cuello redondo DA</t>
  </si>
  <si>
    <t>tejido cuello redondo</t>
  </si>
  <si>
    <t>batas tejido DA</t>
  </si>
  <si>
    <t>batas tejido</t>
  </si>
  <si>
    <t>medias bordada valant</t>
  </si>
  <si>
    <t>bordada valant</t>
  </si>
  <si>
    <t>medias talonera dama holala</t>
  </si>
  <si>
    <t>talonera holala</t>
  </si>
  <si>
    <t>medias talonera y tobillera RH12HYD</t>
  </si>
  <si>
    <t>talonera tobillera</t>
  </si>
  <si>
    <t>medias tobillera dama fina holala</t>
  </si>
  <si>
    <t>fina holala</t>
  </si>
  <si>
    <t>medias tobillera marcada holala</t>
  </si>
  <si>
    <t>marcada holala</t>
  </si>
  <si>
    <t>medias 3/4 valant</t>
  </si>
  <si>
    <t>3/4 valant</t>
  </si>
  <si>
    <t>medias larga marcada holala</t>
  </si>
  <si>
    <t>larga holala</t>
  </si>
  <si>
    <t>medias tobillera hombre cotline</t>
  </si>
  <si>
    <t>tobillera cotline</t>
  </si>
  <si>
    <t>medias clasica fina</t>
  </si>
  <si>
    <t>clasica fina</t>
  </si>
  <si>
    <t>medias clasica</t>
  </si>
  <si>
    <t>medias clasicas</t>
  </si>
  <si>
    <t>medias tobillera power gruesa</t>
  </si>
  <si>
    <t>tobillera gruesa</t>
  </si>
  <si>
    <t>medias terco nailon</t>
  </si>
  <si>
    <t>medias nailon</t>
  </si>
  <si>
    <t>pantalon dama mariposa XL</t>
  </si>
  <si>
    <t>pantalon mariposa</t>
  </si>
  <si>
    <t>pantalon dama mariposa UN</t>
  </si>
  <si>
    <t>pantalon dama punta roma XL</t>
  </si>
  <si>
    <t>pantalon roma</t>
  </si>
  <si>
    <t>pantalon dama punta roma UN</t>
  </si>
  <si>
    <t>pantalon dama gamusa UN</t>
  </si>
  <si>
    <t>pantalon gamusa</t>
  </si>
  <si>
    <t>pantalon dama gamusa XL</t>
  </si>
  <si>
    <t>chaqueta jean clasica caballero</t>
  </si>
  <si>
    <t>chaqueta clasica</t>
  </si>
  <si>
    <t xml:space="preserve">chaqueta jean ovejera caballero </t>
  </si>
  <si>
    <t>chaqueta ovejera</t>
  </si>
  <si>
    <t xml:space="preserve">chaqueta jean clasica dama </t>
  </si>
  <si>
    <t>chaqueta jean</t>
  </si>
  <si>
    <t>chaqueta jean ovejera dama</t>
  </si>
  <si>
    <t>chaqueta dama</t>
  </si>
  <si>
    <t>chaqueta jean torera ovejera dama</t>
  </si>
  <si>
    <t>chaqueta torera</t>
  </si>
  <si>
    <t>jean baggie dama</t>
  </si>
  <si>
    <t>jean baggi</t>
  </si>
  <si>
    <t>con brillantes</t>
  </si>
  <si>
    <t>camiseta dama con brillantes</t>
  </si>
  <si>
    <t>jean baggie caballero</t>
  </si>
  <si>
    <t>jean caballero</t>
  </si>
  <si>
    <t>camisa caballero</t>
  </si>
  <si>
    <t>camisa jean caballero</t>
  </si>
  <si>
    <t>camisa jean</t>
  </si>
  <si>
    <t>body afelpado</t>
  </si>
  <si>
    <t>blusa ambar brillante</t>
  </si>
  <si>
    <t>blusa brillante</t>
  </si>
  <si>
    <t>blusas mariposa</t>
  </si>
  <si>
    <t>blusa mariposa</t>
  </si>
  <si>
    <t xml:space="preserve">blusa ambar </t>
  </si>
  <si>
    <t>ambar blusa</t>
  </si>
  <si>
    <t>body cosmo</t>
  </si>
  <si>
    <t>body otra clase</t>
  </si>
  <si>
    <t>otra clase</t>
  </si>
  <si>
    <t xml:space="preserve">polo dama </t>
  </si>
  <si>
    <t>polo dama</t>
  </si>
  <si>
    <t>camisa textura caballero</t>
  </si>
  <si>
    <t>camisa textura</t>
  </si>
  <si>
    <t xml:space="preserve">camiseta caballero </t>
  </si>
  <si>
    <t>polo caballero seda fria</t>
  </si>
  <si>
    <t>polo seda</t>
  </si>
  <si>
    <t>pantalon noche dama</t>
  </si>
  <si>
    <t>pantalon noche</t>
  </si>
  <si>
    <t>falda gamusa dama</t>
  </si>
  <si>
    <t>falda gamusa</t>
  </si>
  <si>
    <t>chaqueta gamusa dama</t>
  </si>
  <si>
    <t>chaqueta gamusa</t>
  </si>
  <si>
    <t>chaqueta paño dama</t>
  </si>
  <si>
    <t>chaquera paño</t>
  </si>
  <si>
    <t>pantalon sudadera impermeable XXL</t>
  </si>
  <si>
    <t>pantalon impermeable</t>
  </si>
  <si>
    <t>pantalon sudadera impermeable equipos</t>
  </si>
  <si>
    <t xml:space="preserve">pantalon sudadera impermeable </t>
  </si>
  <si>
    <t>pantalon sudadera</t>
  </si>
  <si>
    <t>pantalon sudadera vioto</t>
  </si>
  <si>
    <t>pantalon vioto</t>
  </si>
  <si>
    <t>pantalon sudadera impermeable</t>
  </si>
  <si>
    <t>pantalon sudadera algodon</t>
  </si>
  <si>
    <t>pantalon algodon</t>
  </si>
  <si>
    <t>pantalón sudadera oversize combinado</t>
  </si>
  <si>
    <t>pantalon oversize</t>
  </si>
  <si>
    <t>busos oversize</t>
  </si>
  <si>
    <t>buso oversize</t>
  </si>
  <si>
    <t>camiseta polo oversize</t>
  </si>
  <si>
    <t>camiseta oversize</t>
  </si>
  <si>
    <t xml:space="preserve">Buso cremallera dama oversize </t>
  </si>
  <si>
    <t>buso siper</t>
  </si>
  <si>
    <t>Buso cuello redondo combinado</t>
  </si>
  <si>
    <t>buso redondo</t>
  </si>
  <si>
    <t>Buso cuello redondo</t>
  </si>
  <si>
    <t>cuello redondo</t>
  </si>
  <si>
    <t>Buso única estampado</t>
  </si>
  <si>
    <t>buso estampado</t>
  </si>
  <si>
    <t>Buso media cremallera combinado</t>
  </si>
  <si>
    <t>buso media</t>
  </si>
  <si>
    <t xml:space="preserve">chaqueta caballero sencilla polo </t>
  </si>
  <si>
    <t>chaqueta polo</t>
  </si>
  <si>
    <t xml:space="preserve">chaqueta caballero lisa acolchada </t>
  </si>
  <si>
    <t>chaqueta lisa</t>
  </si>
  <si>
    <t xml:space="preserve">chaqueta air abierta </t>
  </si>
  <si>
    <t>ABIERTA air</t>
  </si>
  <si>
    <t>chaqueta Hugo boss</t>
  </si>
  <si>
    <t>chaqueta hugo</t>
  </si>
  <si>
    <t xml:space="preserve">chaqueta Hugo boss </t>
  </si>
  <si>
    <t>chaqueta canguro</t>
  </si>
  <si>
    <t>canguro AIR</t>
  </si>
  <si>
    <t xml:space="preserve">chaqueta canguro </t>
  </si>
  <si>
    <t>short running dama</t>
  </si>
  <si>
    <t>short running</t>
  </si>
  <si>
    <t xml:space="preserve">short running dama </t>
  </si>
  <si>
    <t>short capriaty</t>
  </si>
  <si>
    <t>Buso duo</t>
  </si>
  <si>
    <t>buso duo</t>
  </si>
  <si>
    <t xml:space="preserve">falda rotonda </t>
  </si>
  <si>
    <t>falda rotonda</t>
  </si>
  <si>
    <t>Buso pacific cremallera</t>
  </si>
  <si>
    <t>buso pacific</t>
  </si>
  <si>
    <t>yoga licra dama</t>
  </si>
  <si>
    <t>yoga licra</t>
  </si>
  <si>
    <t>short pacific</t>
  </si>
  <si>
    <t>leggins licra XL</t>
  </si>
  <si>
    <t>leggins licra</t>
  </si>
  <si>
    <t>leggins licra UN</t>
  </si>
  <si>
    <t>licras a rodilla UN</t>
  </si>
  <si>
    <t>licras rodilla</t>
  </si>
  <si>
    <t>licra a rodilla XL</t>
  </si>
  <si>
    <t>leggins licra catto kiewo</t>
  </si>
  <si>
    <t>leggins catto</t>
  </si>
  <si>
    <t>camiseta deportiva caballero</t>
  </si>
  <si>
    <t>camisa deportiva</t>
  </si>
  <si>
    <t>enterizos deportivos largo</t>
  </si>
  <si>
    <t>enterizo largo</t>
  </si>
  <si>
    <t>pantaloneta deportiva caballero</t>
  </si>
  <si>
    <t>pantalon deportivo</t>
  </si>
  <si>
    <t>leggins short</t>
  </si>
  <si>
    <t>leggins licra acanalada</t>
  </si>
  <si>
    <t>leggins acanalada</t>
  </si>
  <si>
    <t>buso deportivo caballero</t>
  </si>
  <si>
    <t>buso deportivo</t>
  </si>
  <si>
    <t>Buso deportivo caballero</t>
  </si>
  <si>
    <t>leggins licra unicolor</t>
  </si>
  <si>
    <t>leggins unicolor</t>
  </si>
  <si>
    <t>enterizos deportivos cortos</t>
  </si>
  <si>
    <t>enterizo corto</t>
  </si>
  <si>
    <t>conjunto deportivo dama</t>
  </si>
  <si>
    <t>conjunto deportivo</t>
  </si>
  <si>
    <t xml:space="preserve">saco tejido rayas </t>
  </si>
  <si>
    <t>saco rayas</t>
  </si>
  <si>
    <t>saco tejido manga corta</t>
  </si>
  <si>
    <t>saco manga</t>
  </si>
  <si>
    <t>saco tejido de corazon</t>
  </si>
  <si>
    <t>saco love</t>
  </si>
  <si>
    <t>saco tejido raya combinada</t>
  </si>
  <si>
    <t>saco combinada</t>
  </si>
  <si>
    <t>Buso resortado con capota dama</t>
  </si>
  <si>
    <t>buso resorte</t>
  </si>
  <si>
    <t>Buso cuello redondo dama</t>
  </si>
  <si>
    <t>buso cuello</t>
  </si>
  <si>
    <t>camiseta acanalada corta</t>
  </si>
  <si>
    <t>camisa acanalada</t>
  </si>
  <si>
    <t>esqueleto acanalado corto</t>
  </si>
  <si>
    <t>camisa corto</t>
  </si>
  <si>
    <t>camiseta acanalada larga</t>
  </si>
  <si>
    <t>camisa larga</t>
  </si>
  <si>
    <t>esqueleto acanalado larga</t>
  </si>
  <si>
    <t>esqueleto acanalado</t>
  </si>
  <si>
    <t>camiseta dama seda fría</t>
  </si>
  <si>
    <t>camisa fria</t>
  </si>
  <si>
    <t>canillera importada</t>
  </si>
  <si>
    <t>canillera equipos niño</t>
  </si>
  <si>
    <t>canillera equipos</t>
  </si>
  <si>
    <t>canillera campeón niño</t>
  </si>
  <si>
    <t>canillera campeon</t>
  </si>
  <si>
    <t>canillera económica niño</t>
  </si>
  <si>
    <t>canillera barata</t>
  </si>
  <si>
    <t>canillera equipo adulto</t>
  </si>
  <si>
    <t>canillera adulto</t>
  </si>
  <si>
    <t>medias de fútbol económica</t>
  </si>
  <si>
    <t>medias futbol</t>
  </si>
  <si>
    <t>medias de fútbol fina</t>
  </si>
  <si>
    <t>fina media</t>
  </si>
  <si>
    <t>chaqueta dama con rombos</t>
  </si>
  <si>
    <t>chaqueta rombos</t>
  </si>
  <si>
    <t>chaqueta ovejera de cuerina</t>
  </si>
  <si>
    <t>chaqueta cuero</t>
  </si>
  <si>
    <t>jean dama camuflado azul</t>
  </si>
  <si>
    <t>jean camuflado</t>
  </si>
  <si>
    <t>pantaloneta deportiva</t>
  </si>
  <si>
    <t>anillos #1</t>
  </si>
  <si>
    <t>anillo 1</t>
  </si>
  <si>
    <t>anillos #2</t>
  </si>
  <si>
    <t>anillo 2</t>
  </si>
  <si>
    <t>anillos #3</t>
  </si>
  <si>
    <t>anillo 3</t>
  </si>
  <si>
    <t>anillos #4</t>
  </si>
  <si>
    <t>anillo 4</t>
  </si>
  <si>
    <t>anillos #5</t>
  </si>
  <si>
    <t>anillo 5</t>
  </si>
  <si>
    <t>anillos #6</t>
  </si>
  <si>
    <t>anillo 6</t>
  </si>
  <si>
    <t>anillos #7</t>
  </si>
  <si>
    <t>anillo 7</t>
  </si>
  <si>
    <t>Pinzas cabello</t>
  </si>
  <si>
    <t>pinzas cabello</t>
  </si>
  <si>
    <t>coleros</t>
  </si>
  <si>
    <t>moñas colera</t>
  </si>
  <si>
    <t>diadema mediana</t>
  </si>
  <si>
    <t>diadema delgada</t>
  </si>
  <si>
    <t>collar+aretes #1</t>
  </si>
  <si>
    <t>collar 1</t>
  </si>
  <si>
    <t>collar+aretes #2</t>
  </si>
  <si>
    <t>collar 2</t>
  </si>
  <si>
    <t>collar+aretes #3</t>
  </si>
  <si>
    <t>collar 3</t>
  </si>
  <si>
    <t>collar+aretes #4</t>
  </si>
  <si>
    <t>collar 4</t>
  </si>
  <si>
    <t>collar+aretes #5</t>
  </si>
  <si>
    <t>collar 5</t>
  </si>
  <si>
    <t>collar+aretes #6</t>
  </si>
  <si>
    <t>collar 6</t>
  </si>
  <si>
    <t>collar+aretes #7</t>
  </si>
  <si>
    <t>collar 7</t>
  </si>
  <si>
    <t>pulsera #1</t>
  </si>
  <si>
    <t>pulsera 1</t>
  </si>
  <si>
    <t>pulsera #2</t>
  </si>
  <si>
    <t>pulsera 2</t>
  </si>
  <si>
    <t>pulsera #3</t>
  </si>
  <si>
    <t>pulsera 3</t>
  </si>
  <si>
    <t>pulsera #4</t>
  </si>
  <si>
    <t>pulsera 4</t>
  </si>
  <si>
    <t>pulsera #5</t>
  </si>
  <si>
    <t>pulsera 5</t>
  </si>
  <si>
    <t>pulsera #6</t>
  </si>
  <si>
    <t>pulsera 6</t>
  </si>
  <si>
    <t>topos de seguridad #1</t>
  </si>
  <si>
    <t>topos 1</t>
  </si>
  <si>
    <t>topos de seguridad #2</t>
  </si>
  <si>
    <t>topos 2</t>
  </si>
  <si>
    <t>topos de seguridad #3</t>
  </si>
  <si>
    <t>topos 3</t>
  </si>
  <si>
    <t>candongas cuadradas #1</t>
  </si>
  <si>
    <t>1 candonga</t>
  </si>
  <si>
    <t>candongas cuadradas #2</t>
  </si>
  <si>
    <t>2 candonga</t>
  </si>
  <si>
    <t>candongas cuadradas #3</t>
  </si>
  <si>
    <t>3 candonga</t>
  </si>
  <si>
    <t>candongas corazon #1</t>
  </si>
  <si>
    <t>love 1</t>
  </si>
  <si>
    <t>candongas corazon #2</t>
  </si>
  <si>
    <t>love 2</t>
  </si>
  <si>
    <t>candongas corazon #3</t>
  </si>
  <si>
    <t>love 3</t>
  </si>
  <si>
    <t>candongas corazon #4</t>
  </si>
  <si>
    <t>love 4</t>
  </si>
  <si>
    <t>candonga mediana</t>
  </si>
  <si>
    <t>candonga grande</t>
  </si>
  <si>
    <t>candonga romba-784</t>
  </si>
  <si>
    <t>candonga romba</t>
  </si>
  <si>
    <t>candonga redonda#1</t>
  </si>
  <si>
    <t>redonda 1</t>
  </si>
  <si>
    <t>candonga redonda#2 -1138</t>
  </si>
  <si>
    <t>redonda 2</t>
  </si>
  <si>
    <t>candonga redonda#3-446</t>
  </si>
  <si>
    <t>redonda 3</t>
  </si>
  <si>
    <t>aretes #1</t>
  </si>
  <si>
    <t>zarcillo 1</t>
  </si>
  <si>
    <t>aretes #2</t>
  </si>
  <si>
    <t>zarcillo 2</t>
  </si>
  <si>
    <t>aretes #3</t>
  </si>
  <si>
    <t>zarcillo 3</t>
  </si>
  <si>
    <t>aretes #4</t>
  </si>
  <si>
    <t>zarcillo 4</t>
  </si>
  <si>
    <t>aretes #5</t>
  </si>
  <si>
    <t>zarcillo 5</t>
  </si>
  <si>
    <t>ear cuff</t>
  </si>
  <si>
    <t>topos</t>
  </si>
  <si>
    <t>topo seguridad</t>
  </si>
  <si>
    <t>Combos Splash+pulsera caballero</t>
  </si>
  <si>
    <t>perfume caballero</t>
  </si>
  <si>
    <t>Combos Splash+pulsera caballero+</t>
  </si>
  <si>
    <t>perfume pulsera</t>
  </si>
  <si>
    <t>Buso algodón básico</t>
  </si>
  <si>
    <t>con capota estampado cremallera</t>
  </si>
  <si>
    <t>capota estampado</t>
  </si>
  <si>
    <t>cuello redondo estampado</t>
  </si>
  <si>
    <t>sin estampado</t>
  </si>
  <si>
    <t>Seda fría</t>
  </si>
  <si>
    <t>1 boton</t>
  </si>
  <si>
    <t xml:space="preserve">jean dama azul 4 botones </t>
  </si>
  <si>
    <t>4 botones</t>
  </si>
  <si>
    <t>bermudas jean dama a rodilla</t>
  </si>
  <si>
    <t>bermuda rodilla</t>
  </si>
  <si>
    <t>camiseta de colombia 1.1 caballero</t>
  </si>
  <si>
    <t>caballero 1</t>
  </si>
  <si>
    <t>COLOMBIA 1.1 LOCAL</t>
  </si>
  <si>
    <t>colombia 1</t>
  </si>
  <si>
    <t>camiseta de colombia triple A</t>
  </si>
  <si>
    <t>colombia A</t>
  </si>
  <si>
    <t>COLOMBIA AAA</t>
  </si>
  <si>
    <t>camiseta de colombia dama triple A</t>
  </si>
  <si>
    <t>dama A</t>
  </si>
  <si>
    <t>camiseta de colombia 1.1 dama</t>
  </si>
  <si>
    <t>dama 1</t>
  </si>
  <si>
    <t>camiseta colombia caballero triple A retro</t>
  </si>
  <si>
    <t>Italia 1990</t>
  </si>
  <si>
    <t>Italia 1991</t>
  </si>
  <si>
    <t>Italia 1992</t>
  </si>
  <si>
    <t>Italia 1993</t>
  </si>
  <si>
    <t>camiseta de colombia caballero triple A</t>
  </si>
  <si>
    <t>colombia azul</t>
  </si>
  <si>
    <t>camiseta colombia caballero triple A negra niño</t>
  </si>
  <si>
    <t>colombia negra</t>
  </si>
  <si>
    <t>conjunto caballero brasil triple A</t>
  </si>
  <si>
    <t>conjunto brasil</t>
  </si>
  <si>
    <t>conjunto caballero portugal triple A</t>
  </si>
  <si>
    <t>conjunto portugal</t>
  </si>
  <si>
    <t>camiseta caballero ATL.nacional triple A</t>
  </si>
  <si>
    <t>mod. 6</t>
  </si>
  <si>
    <t>camiseta caballero ATL.nacional 1.1</t>
  </si>
  <si>
    <t>mod. 5</t>
  </si>
  <si>
    <t>tem. 5</t>
  </si>
  <si>
    <t>camiseta caballero portugal visitante 1.1</t>
  </si>
  <si>
    <t>temp. 2026</t>
  </si>
  <si>
    <t>conjunto caballero japon local triple A</t>
  </si>
  <si>
    <t>temp. 6</t>
  </si>
  <si>
    <t>conjunto caballero alemania visitante triple A</t>
  </si>
  <si>
    <t>conjunto alemania</t>
  </si>
  <si>
    <t>conjunto caballero mexico triple A</t>
  </si>
  <si>
    <t>conjunto mexico</t>
  </si>
  <si>
    <t>CAMISA POLO</t>
  </si>
  <si>
    <t>ROMBOS ALGODON</t>
  </si>
  <si>
    <t>CAMISA POLO TIPO GALLETA</t>
  </si>
  <si>
    <t>CAMISETAS LICRADAS</t>
  </si>
  <si>
    <t>BUSOS LICRADOS</t>
  </si>
  <si>
    <t>CAMISETA TIPO GALLETA</t>
  </si>
  <si>
    <t>CAMISETAS ALGODON LARGA</t>
  </si>
  <si>
    <t>camiseta estampado</t>
  </si>
  <si>
    <t>CAMISETAS EN ALGODON CORTA</t>
  </si>
  <si>
    <t>E U</t>
  </si>
  <si>
    <t>BODY LYCRADO</t>
  </si>
  <si>
    <t>ESQUELETOS LICRADOS LARGOS</t>
  </si>
  <si>
    <t>ESQUELETOS LICRADOS CORTOS</t>
  </si>
  <si>
    <t>ESQUELETOS LICRADOS UN SOLO HOMBRO</t>
  </si>
  <si>
    <t>BUSOS DE COLOMBIA</t>
  </si>
  <si>
    <t>saco abierto</t>
  </si>
  <si>
    <t>BUSO DE PEPAS CHINILLO</t>
  </si>
  <si>
    <t>BLUSAS ELEGANTES</t>
  </si>
  <si>
    <t>blusa elegante</t>
  </si>
  <si>
    <t>BLUSAS CON PEPAS</t>
  </si>
  <si>
    <t>BUSOS DE LANA CERRADO</t>
  </si>
  <si>
    <t>BUSO DE CAPOTA LANA</t>
  </si>
  <si>
    <t>CAMISETA ALGODON OLGADA</t>
  </si>
  <si>
    <t>camiseta olgada</t>
  </si>
  <si>
    <t>CAMISETA ALGODON AJUSTADA LARGA</t>
  </si>
  <si>
    <t>camisa ajustada</t>
  </si>
  <si>
    <t>CAMISETA SEDA FRIA</t>
  </si>
  <si>
    <t>CROPTOP OVERSIZE</t>
  </si>
  <si>
    <t>dos estampados</t>
  </si>
  <si>
    <t>un estampado</t>
  </si>
  <si>
    <t>colombia amarillo</t>
  </si>
  <si>
    <t>camiseta caballero españa 1.1</t>
  </si>
  <si>
    <t>camisa españa</t>
  </si>
  <si>
    <t>conjunto caballero españa triple A</t>
  </si>
  <si>
    <t>españa 6</t>
  </si>
  <si>
    <t>conjunto caballero alemania triple A</t>
  </si>
  <si>
    <t>alemania 6</t>
  </si>
  <si>
    <t>conjunto caballero inglaterra triple A</t>
  </si>
  <si>
    <t>inglaterra 6</t>
  </si>
  <si>
    <t>conjunto caballero argentina triple A</t>
  </si>
  <si>
    <t>conjunto 6</t>
  </si>
  <si>
    <t>chaqueta acolchada verde neon Fashion</t>
  </si>
  <si>
    <t>con capota</t>
  </si>
  <si>
    <t>chaqueta acolchada caballero H.M.LUN</t>
  </si>
  <si>
    <t>H M LUN sin capota</t>
  </si>
  <si>
    <t>chaqueta acolchada doble faz</t>
  </si>
  <si>
    <t>kaizhelun, con capota</t>
  </si>
  <si>
    <t>chaqueta acolchada ovejera Han</t>
  </si>
  <si>
    <t>ovejera han cheng</t>
  </si>
  <si>
    <t>chaqueta acolchada caballero-North</t>
  </si>
  <si>
    <t>the north face, con capota</t>
  </si>
  <si>
    <t>chaqueta acolchada dama</t>
  </si>
  <si>
    <t>chaqueta larga acolchada dama</t>
  </si>
  <si>
    <t>chaqueta larga</t>
  </si>
  <si>
    <t>conjunto caballero manchester city tiple A</t>
  </si>
  <si>
    <t>5 manchester</t>
  </si>
  <si>
    <t>manchester 5</t>
  </si>
  <si>
    <t>conjunto manchester</t>
  </si>
  <si>
    <t>conjunto caballero FCB triple A</t>
  </si>
  <si>
    <t>FCB 5</t>
  </si>
  <si>
    <t>conjunto caballero Atl. Madrid triple AAA</t>
  </si>
  <si>
    <t>atletico madrid</t>
  </si>
  <si>
    <t>conjunto caballero Lakers triple AAA</t>
  </si>
  <si>
    <t>conjunto lakers</t>
  </si>
  <si>
    <t>conjunto caballero BULLS triple AAA</t>
  </si>
  <si>
    <t>conjunto bulls</t>
  </si>
  <si>
    <t>camiseta caballero Junior triple AAA</t>
  </si>
  <si>
    <t>camisaeta junior</t>
  </si>
  <si>
    <t>camiseta caballero Inter Miami CF 1.1</t>
  </si>
  <si>
    <t>inter miami</t>
  </si>
  <si>
    <t>conjunto caballero Tottenham triple AAA</t>
  </si>
  <si>
    <t>conjunto tottenham</t>
  </si>
  <si>
    <t>conjunto caballero River Plate triple AAA</t>
  </si>
  <si>
    <t>river plate</t>
  </si>
  <si>
    <t>conjunto caballero Inter de Milán triple AAA</t>
  </si>
  <si>
    <t>conjunto inder</t>
  </si>
  <si>
    <t>conjunto caballero Liverpool FC triple AAA</t>
  </si>
  <si>
    <t>conjunto liverpool</t>
  </si>
  <si>
    <t>liverpool conjunto</t>
  </si>
  <si>
    <t>atl nacional</t>
  </si>
  <si>
    <t>camiseta caballero Millonarios 1.1</t>
  </si>
  <si>
    <t>camisa millonarios</t>
  </si>
  <si>
    <t>camiseta caballero Millonarios triple AAA</t>
  </si>
  <si>
    <t>millonarios camisa</t>
  </si>
  <si>
    <t>colombia dama</t>
  </si>
  <si>
    <t>colombia caballero</t>
  </si>
  <si>
    <t xml:space="preserve">Sudadera caballero FCB Barcelona triple AAA </t>
  </si>
  <si>
    <t>sudadera barcelona</t>
  </si>
  <si>
    <t xml:space="preserve">Sudadera caballero Atl. de Madrid triple AAA </t>
  </si>
  <si>
    <t>sudadera madrid</t>
  </si>
  <si>
    <t xml:space="preserve">Sudadera caballero Colombia triple AAA </t>
  </si>
  <si>
    <t>sudadera colombia</t>
  </si>
  <si>
    <t>Jean caballero jogger azul</t>
  </si>
  <si>
    <t>jean jogger</t>
  </si>
  <si>
    <t>Jean caballero jogger gris</t>
  </si>
  <si>
    <t>jean gris</t>
  </si>
  <si>
    <t xml:space="preserve">Drill camuflado caballero </t>
  </si>
  <si>
    <t>drill camuflado</t>
  </si>
  <si>
    <t>Drill camuflado caballero</t>
  </si>
  <si>
    <t>Drill caballero ribete o correa</t>
  </si>
  <si>
    <t>drill ribete</t>
  </si>
  <si>
    <t>Drill caballero juvenil</t>
  </si>
  <si>
    <t>drill juvenil</t>
  </si>
  <si>
    <t>Jean caballero clásico azul</t>
  </si>
  <si>
    <t>clasico azul</t>
  </si>
  <si>
    <t>Jean caballero clásico gris</t>
  </si>
  <si>
    <t>clasico gris</t>
  </si>
  <si>
    <t>Jean caballero clásico negro</t>
  </si>
  <si>
    <t>clasico negro</t>
  </si>
  <si>
    <t>Moños colombia</t>
  </si>
  <si>
    <t>encrespador fino-dos colores</t>
  </si>
  <si>
    <t>dos colores</t>
  </si>
  <si>
    <t>encrespador fino-sirena</t>
  </si>
  <si>
    <t>con sirena</t>
  </si>
  <si>
    <t>encrespador fino-pepitas brillantes</t>
  </si>
  <si>
    <t>pepitas brillantes</t>
  </si>
  <si>
    <t>caucho grueso</t>
  </si>
  <si>
    <t>paquete cauchos</t>
  </si>
  <si>
    <t>pulsera tri color</t>
  </si>
  <si>
    <t>de colombia</t>
  </si>
  <si>
    <t>caiman bronce</t>
  </si>
  <si>
    <t>bronce caiman</t>
  </si>
  <si>
    <t>cosmetiquera</t>
  </si>
  <si>
    <t>cosmetiquera colores</t>
  </si>
  <si>
    <t>balaca tela</t>
  </si>
  <si>
    <t>brillo fino caja gris</t>
  </si>
  <si>
    <t>caja gris</t>
  </si>
  <si>
    <t>hebilla estrella</t>
  </si>
  <si>
    <t>bamba satin</t>
  </si>
  <si>
    <t>brillo tapa concha</t>
  </si>
  <si>
    <t>TAPA concha</t>
  </si>
  <si>
    <t>rubor rimocoo</t>
  </si>
  <si>
    <t>sombra bigcake</t>
  </si>
  <si>
    <t>sombra s.f.r. color</t>
  </si>
  <si>
    <t>brillo fresa</t>
  </si>
  <si>
    <t>cute rabbit</t>
  </si>
  <si>
    <t>sombra figura - corazon, torta</t>
  </si>
  <si>
    <t>girl power - delicius cheese</t>
  </si>
  <si>
    <t>caiman brillo</t>
  </si>
  <si>
    <t>caimanes variados</t>
  </si>
  <si>
    <t>flores peluche y demas</t>
  </si>
  <si>
    <t>caimanes carey</t>
  </si>
  <si>
    <t>oscuro cafe</t>
  </si>
  <si>
    <t>corrector conceder</t>
  </si>
  <si>
    <t>conceder yeahkiss</t>
  </si>
  <si>
    <t>moñas cafe</t>
  </si>
  <si>
    <t>negra cafe beige</t>
  </si>
  <si>
    <t>coleros brillantes figuras</t>
  </si>
  <si>
    <t>brillantes figuras</t>
  </si>
  <si>
    <t>rubor corazon</t>
  </si>
  <si>
    <t>Labial corazon kiss</t>
  </si>
  <si>
    <t>Labial corazon</t>
  </si>
  <si>
    <t>iluminadores skin</t>
  </si>
  <si>
    <t>Labial the oily lips</t>
  </si>
  <si>
    <t>tintas engoil</t>
  </si>
  <si>
    <t>pestañinas pagevine</t>
  </si>
  <si>
    <t>espejos love</t>
  </si>
  <si>
    <t>lapiz UBC</t>
  </si>
  <si>
    <t>aplicador sombra</t>
  </si>
  <si>
    <t>hebilla negra *3</t>
  </si>
  <si>
    <t>bamba murano con brillos</t>
  </si>
  <si>
    <t>murano brillos</t>
  </si>
  <si>
    <t>polvo rosado</t>
  </si>
  <si>
    <t>caiman pequeño murano dorado</t>
  </si>
  <si>
    <t xml:space="preserve">pequeño dorado murano </t>
  </si>
  <si>
    <t>caiman mediano murano dorado</t>
  </si>
  <si>
    <t>mediano murano dorado</t>
  </si>
  <si>
    <t>caiman mediano murano plateado</t>
  </si>
  <si>
    <t>plateado mediano murano</t>
  </si>
  <si>
    <t>pintucara tricolor</t>
  </si>
  <si>
    <t>MEDIOS DE PAGO</t>
  </si>
  <si>
    <t>Ejecutado</t>
  </si>
  <si>
    <t>Diferencia</t>
  </si>
  <si>
    <t>VALES</t>
  </si>
  <si>
    <t>TOTAL</t>
  </si>
  <si>
    <t>OPCIONES</t>
  </si>
  <si>
    <t>Equipos Hidrolavadoras</t>
  </si>
  <si>
    <t>Hidrolavadora segunda mano</t>
  </si>
  <si>
    <t>Hidrolavadora Ind Interpump Motor Eléctrico Ravel Hp5.5 (Usado)</t>
  </si>
  <si>
    <t>https://articulo.mercadolibre.com.co/MCO-1594314913-hidrolavadora-ind-interpump-motor-electrico-ravel-hp55-_JM?searchVariation=188213632125#polycard_client=search-desktop&amp;searchVariation=188213632125&amp;search_layout=grid&amp;position=8&amp;type=item&amp;tracking_id=085e25f0-715c-4b1e-bb14-cfab4419a807</t>
  </si>
  <si>
    <t>opcion hidrolavadoras</t>
  </si>
  <si>
    <t>Hidrolavadoras Industriales Interpump, Hawk</t>
  </si>
  <si>
    <t>Averiguar</t>
  </si>
  <si>
    <t>Válvula Reguladora (Bypass)</t>
  </si>
  <si>
    <t>Regulador De Presión P/hidrolavadora Hidroherramientas Vr-56</t>
  </si>
  <si>
    <t>Regulador De Presión P/hidrolavadora Hidroherramientas Vr-56 | Cuotas sin interés</t>
  </si>
  <si>
    <t>Ya no son necesarios dado q la bomba ya lo trae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</si>
</sst>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d/yyyy h:mm:ss"/>
    <numFmt numFmtId="165" formatCode="[$ $]#,##0"/>
    <numFmt numFmtId="166" formatCode="d/MM/yyyy"/>
    <numFmt numFmtId="167" formatCode="0.0"/>
    <numFmt numFmtId="168" formatCode="dd/mm/yyyy"/>
    <numFmt numFmtId="169" formatCode="#,##0.00;(#,##0.00)"/>
  </numFmts>
  <fonts count="15">
    <font>
      <sz val="10.0"/>
      <color rgb="FF000000"/>
      <name val="Arial"/>
      <scheme val="minor"/>
    </font>
    <font>
      <color theme="1"/>
      <name val="Montserrat"/>
    </font>
    <font>
      <b/>
      <color theme="1"/>
      <name val="Montserrat"/>
    </font>
    <font>
      <color theme="1"/>
      <name val="Arial"/>
    </font>
    <font>
      <color theme="1"/>
      <name val="Arial"/>
      <scheme val="minor"/>
    </font>
    <font>
      <u/>
      <color rgb="FF0000FF"/>
      <name val="Roboto"/>
    </font>
    <font>
      <b/>
      <color theme="1"/>
      <name val="Arial"/>
      <scheme val="minor"/>
    </font>
    <font>
      <b/>
      <color rgb="FFFFFFFF"/>
      <name val="Montserrat"/>
    </font>
    <font>
      <color rgb="FFFFFFFF"/>
      <name val="Montserrat"/>
    </font>
    <font>
      <u/>
      <color rgb="FF0000FF"/>
      <name val="Montserrat"/>
    </font>
    <font>
      <u/>
      <color rgb="FF0000FF"/>
      <name val="Montserrat"/>
    </font>
    <font>
      <sz val="9.0"/>
      <color theme="1"/>
      <name val="Montserrat"/>
    </font>
    <font>
      <color rgb="FF000000"/>
      <name val="Montserrat"/>
    </font>
    <font>
      <color theme="1"/>
      <name val="Libre Barcode 39"/>
    </font>
    <font>
      <b/>
      <sz val="11.0"/>
      <color theme="1"/>
      <name val="Montserrat"/>
    </font>
  </fonts>
  <fills count="17">
    <fill>
      <patternFill patternType="none"/>
    </fill>
    <fill>
      <patternFill patternType="lightGray"/>
    </fill>
    <fill>
      <patternFill patternType="solid">
        <fgColor rgb="FF00FFFF"/>
        <bgColor rgb="FF00FFFF"/>
      </patternFill>
    </fill>
    <fill>
      <patternFill patternType="solid">
        <fgColor rgb="FF00FF00"/>
        <bgColor rgb="FF00FF00"/>
      </patternFill>
    </fill>
    <fill>
      <patternFill patternType="solid">
        <fgColor rgb="FF8E7CC3"/>
        <bgColor rgb="FF8E7CC3"/>
      </patternFill>
    </fill>
    <fill>
      <patternFill patternType="solid">
        <fgColor rgb="FFFFFF00"/>
        <bgColor rgb="FFFFFF00"/>
      </patternFill>
    </fill>
    <fill>
      <patternFill patternType="solid">
        <fgColor rgb="FF4A86E8"/>
        <bgColor rgb="FF4A86E8"/>
      </patternFill>
    </fill>
    <fill>
      <patternFill patternType="solid">
        <fgColor rgb="FF073763"/>
        <bgColor rgb="FF073763"/>
      </patternFill>
    </fill>
    <fill>
      <patternFill patternType="solid">
        <fgColor rgb="FF1C4587"/>
        <bgColor rgb="FF1C4587"/>
      </patternFill>
    </fill>
    <fill>
      <patternFill patternType="solid">
        <fgColor rgb="FF0B5394"/>
        <bgColor rgb="FF0B5394"/>
      </patternFill>
    </fill>
    <fill>
      <patternFill patternType="solid">
        <fgColor rgb="FF38761D"/>
        <bgColor rgb="FF38761D"/>
      </patternFill>
    </fill>
    <fill>
      <patternFill patternType="solid">
        <fgColor rgb="FFFFFFFF"/>
        <bgColor rgb="FFFFFFFF"/>
      </patternFill>
    </fill>
    <fill>
      <patternFill patternType="solid">
        <fgColor rgb="FFFF9900"/>
        <bgColor rgb="FFFF9900"/>
      </patternFill>
    </fill>
    <fill>
      <patternFill patternType="solid">
        <fgColor rgb="FFB7E1CD"/>
        <bgColor rgb="FFB7E1CD"/>
      </patternFill>
    </fill>
    <fill>
      <patternFill patternType="solid">
        <fgColor rgb="FFF8F9FA"/>
        <bgColor rgb="FFF8F9FA"/>
      </patternFill>
    </fill>
    <fill>
      <patternFill patternType="solid">
        <fgColor theme="0"/>
        <bgColor theme="0"/>
      </patternFill>
    </fill>
    <fill>
      <patternFill patternType="solid">
        <fgColor rgb="FFFF00FF"/>
        <bgColor rgb="FFFF00FF"/>
      </patternFill>
    </fill>
  </fills>
  <borders count="1">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0" fillId="0" fontId="1" numFmtId="0" xfId="0" applyFont="1"/>
    <xf borderId="0" fillId="0" fontId="1" numFmtId="165" xfId="0" applyFont="1" applyNumberFormat="1"/>
    <xf borderId="0" fillId="0" fontId="2" numFmtId="165" xfId="0" applyFont="1" applyNumberFormat="1"/>
    <xf borderId="0" fillId="0" fontId="1" numFmtId="165" xfId="0" applyAlignment="1" applyFont="1" applyNumberFormat="1">
      <alignment readingOrder="0"/>
    </xf>
    <xf borderId="0" fillId="0" fontId="1" numFmtId="0" xfId="0" applyAlignment="1" applyFont="1">
      <alignment readingOrder="0"/>
    </xf>
    <xf borderId="0" fillId="0" fontId="1" numFmtId="10" xfId="0" applyFont="1" applyNumberFormat="1"/>
    <xf borderId="0" fillId="2" fontId="1" numFmtId="0" xfId="0" applyAlignment="1" applyFill="1" applyFont="1">
      <alignment readingOrder="0"/>
    </xf>
    <xf borderId="0" fillId="2" fontId="1" numFmtId="165" xfId="0" applyAlignment="1" applyFont="1" applyNumberFormat="1">
      <alignment readingOrder="0"/>
    </xf>
    <xf borderId="0" fillId="3" fontId="1" numFmtId="0" xfId="0" applyAlignment="1" applyFill="1" applyFont="1">
      <alignment readingOrder="0"/>
    </xf>
    <xf borderId="0" fillId="3" fontId="1" numFmtId="165" xfId="0" applyAlignment="1" applyFont="1" applyNumberFormat="1">
      <alignment readingOrder="0"/>
    </xf>
    <xf borderId="0" fillId="4" fontId="1" numFmtId="0" xfId="0" applyAlignment="1" applyFill="1" applyFont="1">
      <alignment readingOrder="0"/>
    </xf>
    <xf borderId="0" fillId="4" fontId="1" numFmtId="165" xfId="0" applyAlignment="1" applyFont="1" applyNumberFormat="1">
      <alignment readingOrder="0"/>
    </xf>
    <xf borderId="0" fillId="0" fontId="3" numFmtId="165" xfId="0" applyAlignment="1" applyFont="1" applyNumberFormat="1">
      <alignment vertical="bottom"/>
    </xf>
    <xf borderId="0" fillId="0" fontId="1" numFmtId="165" xfId="0" applyAlignment="1" applyFont="1" applyNumberFormat="1">
      <alignment horizontal="right" vertical="bottom"/>
    </xf>
    <xf borderId="0" fillId="0" fontId="1" numFmtId="0" xfId="0" applyAlignment="1" applyFont="1">
      <alignment readingOrder="0"/>
    </xf>
    <xf borderId="0" fillId="0" fontId="1" numFmtId="9" xfId="0" applyAlignment="1" applyFont="1" applyNumberFormat="1">
      <alignment readingOrder="0"/>
    </xf>
    <xf borderId="0" fillId="0" fontId="3" numFmtId="165" xfId="0" applyAlignment="1" applyFont="1" applyNumberFormat="1">
      <alignment readingOrder="0" vertical="bottom"/>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4" numFmtId="164"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4" numFmtId="14" xfId="0" applyAlignment="1" applyFont="1" applyNumberFormat="1">
      <alignment readingOrder="0" shrinkToFit="0" vertical="center" wrapText="0"/>
    </xf>
    <xf borderId="0" fillId="0" fontId="4" numFmtId="164"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4" numFmtId="14" xfId="0" applyAlignment="1" applyFont="1" applyNumberFormat="1">
      <alignment readingOrder="0" shrinkToFit="0" vertical="center" wrapText="0"/>
    </xf>
    <xf borderId="0" fillId="0" fontId="5" numFmtId="0" xfId="0" applyAlignment="1" applyFont="1">
      <alignment readingOrder="0" shrinkToFit="0" vertical="center" wrapText="0"/>
    </xf>
    <xf borderId="0" fillId="0" fontId="4" numFmtId="0" xfId="0" applyAlignment="1" applyFont="1">
      <alignment readingOrder="0" shrinkToFit="0" vertical="center" wrapText="0"/>
    </xf>
    <xf borderId="0" fillId="0" fontId="6" numFmtId="0" xfId="0" applyAlignment="1" applyFont="1">
      <alignment readingOrder="0" shrinkToFit="0" vertical="center" wrapText="0"/>
    </xf>
    <xf borderId="0" fillId="5" fontId="4" numFmtId="0" xfId="0" applyAlignment="1" applyFill="1" applyFont="1">
      <alignment readingOrder="0" shrinkToFit="0" vertical="center" wrapText="0"/>
    </xf>
    <xf borderId="0" fillId="6" fontId="4" numFmtId="0" xfId="0" applyAlignment="1" applyFill="1" applyFont="1">
      <alignment readingOrder="0" shrinkToFit="0" vertical="center" wrapText="0"/>
    </xf>
    <xf borderId="0" fillId="0" fontId="4" numFmtId="0" xfId="0" applyAlignment="1" applyFont="1">
      <alignment shrinkToFit="0" vertical="center" wrapText="0"/>
    </xf>
    <xf borderId="0" fillId="0" fontId="1" numFmtId="0" xfId="0" applyFont="1"/>
    <xf borderId="0" fillId="7" fontId="7" numFmtId="0" xfId="0" applyAlignment="1" applyFill="1" applyFont="1">
      <alignment readingOrder="0"/>
    </xf>
    <xf borderId="0" fillId="7" fontId="7" numFmtId="165" xfId="0" applyAlignment="1" applyFont="1" applyNumberFormat="1">
      <alignment readingOrder="0"/>
    </xf>
    <xf borderId="0" fillId="0" fontId="1" numFmtId="167" xfId="0" applyFont="1" applyNumberFormat="1"/>
    <xf borderId="0" fillId="0" fontId="2" numFmtId="0" xfId="0" applyAlignment="1" applyFont="1">
      <alignment readingOrder="0"/>
    </xf>
    <xf borderId="0" fillId="0" fontId="2" numFmtId="3" xfId="0" applyAlignment="1" applyFont="1" applyNumberFormat="1">
      <alignment readingOrder="0"/>
    </xf>
    <xf borderId="0" fillId="0" fontId="2" numFmtId="165" xfId="0" applyAlignment="1" applyFont="1" applyNumberFormat="1">
      <alignment readingOrder="0"/>
    </xf>
    <xf borderId="0" fillId="7" fontId="7" numFmtId="10" xfId="0" applyAlignment="1" applyFont="1" applyNumberFormat="1">
      <alignment readingOrder="0"/>
    </xf>
    <xf borderId="0" fillId="8" fontId="8" numFmtId="0" xfId="0" applyAlignment="1" applyFill="1" applyFont="1">
      <alignment readingOrder="0"/>
    </xf>
    <xf borderId="0" fillId="8" fontId="8" numFmtId="165" xfId="0" applyAlignment="1" applyFont="1" applyNumberFormat="1">
      <alignment readingOrder="0"/>
    </xf>
    <xf borderId="0" fillId="0" fontId="1" numFmtId="0" xfId="0" applyAlignment="1" applyFont="1">
      <alignment readingOrder="0"/>
    </xf>
    <xf borderId="0" fillId="0" fontId="1" numFmtId="165" xfId="0" applyAlignment="1" applyFont="1" applyNumberFormat="1">
      <alignment readingOrder="0"/>
    </xf>
    <xf borderId="0" fillId="0" fontId="9" numFmtId="165" xfId="0" applyAlignment="1" applyFont="1" applyNumberFormat="1">
      <alignment readingOrder="0"/>
    </xf>
    <xf borderId="0" fillId="5" fontId="1" numFmtId="0" xfId="0" applyFont="1"/>
    <xf borderId="0" fillId="0" fontId="1" numFmtId="168" xfId="0" applyAlignment="1" applyFont="1" applyNumberFormat="1">
      <alignment readingOrder="0"/>
    </xf>
    <xf borderId="0" fillId="0" fontId="10" numFmtId="0" xfId="0" applyAlignment="1" applyFont="1">
      <alignment readingOrder="0"/>
    </xf>
    <xf borderId="0" fillId="8" fontId="7" numFmtId="0" xfId="0" applyAlignment="1" applyFont="1">
      <alignment readingOrder="0"/>
    </xf>
    <xf borderId="0" fillId="0" fontId="2" numFmtId="10" xfId="0" applyFont="1" applyNumberFormat="1"/>
    <xf borderId="0" fillId="0" fontId="1" numFmtId="49" xfId="0" applyFont="1" applyNumberFormat="1"/>
    <xf borderId="0" fillId="0" fontId="1" numFmtId="3" xfId="0" applyAlignment="1" applyFont="1" applyNumberFormat="1">
      <alignment readingOrder="0"/>
    </xf>
    <xf borderId="0" fillId="0" fontId="1" numFmtId="3" xfId="0" applyFont="1" applyNumberFormat="1"/>
    <xf borderId="0" fillId="0" fontId="2" numFmtId="49" xfId="0" applyAlignment="1" applyFont="1" applyNumberFormat="1">
      <alignment readingOrder="0"/>
    </xf>
    <xf borderId="0" fillId="0" fontId="2" numFmtId="0" xfId="0" applyFont="1"/>
    <xf borderId="0" fillId="0" fontId="2" numFmtId="3" xfId="0" applyFont="1" applyNumberFormat="1"/>
    <xf borderId="0" fillId="0" fontId="2" numFmtId="9" xfId="0" applyAlignment="1" applyFont="1" applyNumberFormat="1">
      <alignment readingOrder="0"/>
    </xf>
    <xf borderId="0" fillId="0" fontId="1" numFmtId="10" xfId="0" applyAlignment="1" applyFont="1" applyNumberFormat="1">
      <alignment readingOrder="0"/>
    </xf>
    <xf borderId="0" fillId="0" fontId="7" numFmtId="0" xfId="0" applyAlignment="1" applyFont="1">
      <alignment readingOrder="0" shrinkToFit="0" wrapText="1"/>
    </xf>
    <xf borderId="0" fillId="0" fontId="2" numFmtId="49" xfId="0" applyAlignment="1" applyFont="1" applyNumberFormat="1">
      <alignment readingOrder="0" shrinkToFit="0" wrapText="1"/>
    </xf>
    <xf borderId="0" fillId="0" fontId="2" numFmtId="0" xfId="0" applyAlignment="1" applyFont="1">
      <alignment readingOrder="0" shrinkToFit="0" wrapText="1"/>
    </xf>
    <xf borderId="0" fillId="0" fontId="7" numFmtId="3" xfId="0" applyAlignment="1" applyFont="1" applyNumberFormat="1">
      <alignment readingOrder="0" shrinkToFit="0" wrapText="1"/>
    </xf>
    <xf borderId="0" fillId="0" fontId="2" numFmtId="165" xfId="0" applyAlignment="1" applyFont="1" applyNumberFormat="1">
      <alignment readingOrder="0" shrinkToFit="0" wrapText="1"/>
    </xf>
    <xf borderId="0" fillId="8" fontId="7" numFmtId="0" xfId="0" applyAlignment="1" applyFont="1">
      <alignment readingOrder="0" shrinkToFit="0" wrapText="1"/>
    </xf>
    <xf borderId="0" fillId="8" fontId="7" numFmtId="49" xfId="0" applyAlignment="1" applyFont="1" applyNumberFormat="1">
      <alignment readingOrder="0" shrinkToFit="0" wrapText="1"/>
    </xf>
    <xf borderId="0" fillId="8" fontId="7" numFmtId="3" xfId="0" applyAlignment="1" applyFont="1" applyNumberFormat="1">
      <alignment readingOrder="0" shrinkToFit="0" wrapText="1"/>
    </xf>
    <xf borderId="0" fillId="9" fontId="7" numFmtId="165" xfId="0" applyAlignment="1" applyFill="1" applyFont="1" applyNumberFormat="1">
      <alignment readingOrder="0" shrinkToFit="0" wrapText="1"/>
    </xf>
    <xf borderId="0" fillId="10" fontId="7" numFmtId="0" xfId="0" applyAlignment="1" applyFill="1" applyFont="1">
      <alignment readingOrder="0" shrinkToFit="0" wrapText="1"/>
    </xf>
    <xf borderId="0" fillId="11" fontId="1" numFmtId="166" xfId="0" applyAlignment="1" applyFill="1" applyFont="1" applyNumberFormat="1">
      <alignment readingOrder="0"/>
    </xf>
    <xf borderId="0" fillId="0" fontId="11" numFmtId="0" xfId="0" applyFont="1"/>
    <xf borderId="0" fillId="0" fontId="1" numFmtId="49" xfId="0" applyAlignment="1" applyFont="1" applyNumberFormat="1">
      <alignment readingOrder="0"/>
    </xf>
    <xf borderId="0" fillId="12" fontId="1" numFmtId="166" xfId="0" applyAlignment="1" applyFill="1" applyFont="1" applyNumberFormat="1">
      <alignment readingOrder="0"/>
    </xf>
    <xf borderId="0" fillId="12" fontId="1" numFmtId="0" xfId="0" applyFont="1"/>
    <xf borderId="0" fillId="12" fontId="1" numFmtId="0" xfId="0" applyAlignment="1" applyFont="1">
      <alignment readingOrder="0"/>
    </xf>
    <xf borderId="0" fillId="12" fontId="2" numFmtId="3" xfId="0" applyAlignment="1" applyFont="1" applyNumberFormat="1">
      <alignment readingOrder="0"/>
    </xf>
    <xf borderId="0" fillId="12" fontId="1" numFmtId="165" xfId="0" applyAlignment="1" applyFont="1" applyNumberFormat="1">
      <alignment readingOrder="0"/>
    </xf>
    <xf borderId="0" fillId="12" fontId="1" numFmtId="165" xfId="0" applyFont="1" applyNumberFormat="1"/>
    <xf borderId="0" fillId="12" fontId="1" numFmtId="10" xfId="0" applyAlignment="1" applyFont="1" applyNumberFormat="1">
      <alignment readingOrder="0"/>
    </xf>
    <xf borderId="0" fillId="12" fontId="1" numFmtId="49" xfId="0" applyFont="1" applyNumberFormat="1"/>
    <xf borderId="0" fillId="12" fontId="2" numFmtId="3" xfId="0" applyFont="1" applyNumberFormat="1"/>
    <xf borderId="0" fillId="11" fontId="1" numFmtId="168" xfId="0" applyAlignment="1" applyFont="1" applyNumberFormat="1">
      <alignment readingOrder="0"/>
    </xf>
    <xf borderId="0" fillId="0" fontId="1" numFmtId="0" xfId="0" applyAlignment="1" applyFont="1">
      <alignment vertical="bottom"/>
    </xf>
    <xf borderId="0" fillId="0" fontId="1" numFmtId="49" xfId="0" applyAlignment="1" applyFont="1" applyNumberFormat="1">
      <alignment vertical="bottom"/>
    </xf>
    <xf borderId="0" fillId="0" fontId="1" numFmtId="0" xfId="0" applyAlignment="1" applyFont="1">
      <alignment vertical="bottom"/>
    </xf>
    <xf borderId="0" fillId="0" fontId="2" numFmtId="3" xfId="0" applyAlignment="1" applyFont="1" applyNumberFormat="1">
      <alignment horizontal="right" vertical="bottom"/>
    </xf>
    <xf borderId="0" fillId="0" fontId="1" numFmtId="10" xfId="0" applyAlignment="1" applyFont="1" applyNumberFormat="1">
      <alignment horizontal="right" vertical="bottom"/>
    </xf>
    <xf borderId="0" fillId="0" fontId="3" numFmtId="0" xfId="0" applyAlignment="1" applyFont="1">
      <alignment vertical="bottom"/>
    </xf>
    <xf borderId="0" fillId="0" fontId="2" numFmtId="3" xfId="0" applyAlignment="1" applyFont="1" applyNumberFormat="1">
      <alignment horizontal="right" readingOrder="0" vertical="bottom"/>
    </xf>
    <xf borderId="0" fillId="0" fontId="1" numFmtId="0" xfId="0" applyAlignment="1" applyFont="1">
      <alignment readingOrder="0" vertical="bottom"/>
    </xf>
    <xf borderId="0" fillId="0" fontId="1" numFmtId="165" xfId="0" applyAlignment="1" applyFont="1" applyNumberFormat="1">
      <alignment horizontal="right" readingOrder="0" vertical="bottom"/>
    </xf>
    <xf borderId="0" fillId="11" fontId="2" numFmtId="3" xfId="0" applyAlignment="1" applyFont="1" applyNumberFormat="1">
      <alignment horizontal="right" readingOrder="0" vertical="bottom"/>
    </xf>
    <xf borderId="0" fillId="0" fontId="1" numFmtId="49" xfId="0" applyAlignment="1" applyFont="1" applyNumberFormat="1">
      <alignment readingOrder="0" vertical="bottom"/>
    </xf>
    <xf borderId="0" fillId="11" fontId="2" numFmtId="3" xfId="0" applyAlignment="1" applyFont="1" applyNumberFormat="1">
      <alignment horizontal="right" vertical="bottom"/>
    </xf>
    <xf borderId="0" fillId="11" fontId="2" numFmtId="3" xfId="0" applyAlignment="1" applyFont="1" applyNumberFormat="1">
      <alignment readingOrder="0"/>
    </xf>
    <xf borderId="0" fillId="0" fontId="2" numFmtId="0" xfId="0" applyAlignment="1" applyFont="1">
      <alignment horizontal="right" readingOrder="0"/>
    </xf>
    <xf borderId="0" fillId="6" fontId="7" numFmtId="0" xfId="0" applyAlignment="1" applyFont="1">
      <alignment readingOrder="0" shrinkToFit="0" wrapText="1"/>
    </xf>
    <xf borderId="0" fillId="6" fontId="8" numFmtId="0" xfId="0" applyAlignment="1" applyFont="1">
      <alignment readingOrder="0" shrinkToFit="0" wrapText="1"/>
    </xf>
    <xf borderId="0" fillId="0" fontId="1" numFmtId="0" xfId="0" applyAlignment="1" applyFont="1">
      <alignment horizontal="right" readingOrder="0"/>
    </xf>
    <xf borderId="0" fillId="12" fontId="1" numFmtId="0" xfId="0" applyAlignment="1" applyFont="1">
      <alignment horizontal="right" readingOrder="0"/>
    </xf>
    <xf borderId="0" fillId="13" fontId="1" numFmtId="0" xfId="0" applyAlignment="1" applyFill="1" applyFont="1">
      <alignment vertical="bottom"/>
    </xf>
    <xf borderId="0" fillId="13" fontId="1" numFmtId="0" xfId="0" applyAlignment="1" applyFont="1">
      <alignment readingOrder="0" vertical="bottom"/>
    </xf>
    <xf borderId="0" fillId="0" fontId="1" numFmtId="0" xfId="0" applyAlignment="1" applyFont="1">
      <alignment horizontal="right" vertical="bottom"/>
    </xf>
    <xf borderId="0" fillId="0" fontId="12" numFmtId="0" xfId="0" applyFont="1"/>
    <xf borderId="0" fillId="0" fontId="1" numFmtId="0" xfId="0" applyAlignment="1" applyFont="1">
      <alignment horizontal="right"/>
    </xf>
    <xf borderId="0" fillId="11" fontId="1" numFmtId="0" xfId="0" applyFont="1"/>
    <xf borderId="0" fillId="5" fontId="2" numFmtId="0" xfId="0" applyAlignment="1" applyFont="1">
      <alignment readingOrder="0"/>
    </xf>
    <xf borderId="0" fillId="5" fontId="2" numFmtId="0" xfId="0" applyAlignment="1" applyFont="1">
      <alignment horizontal="right" readingOrder="0"/>
    </xf>
    <xf borderId="0" fillId="5" fontId="1" numFmtId="165" xfId="0" applyFont="1" applyNumberFormat="1"/>
    <xf borderId="0" fillId="0" fontId="4" numFmtId="0" xfId="0" applyAlignment="1" applyFont="1">
      <alignment readingOrder="0"/>
    </xf>
    <xf borderId="0" fillId="0" fontId="4" numFmtId="0" xfId="0" applyFont="1"/>
    <xf borderId="0" fillId="0" fontId="4" numFmtId="0" xfId="0" applyAlignment="1" applyFont="1">
      <alignment horizontal="right" readingOrder="0"/>
    </xf>
    <xf borderId="0" fillId="0" fontId="13" numFmtId="0" xfId="0" applyFont="1"/>
    <xf borderId="0" fillId="14" fontId="1" numFmtId="0" xfId="0" applyAlignment="1" applyFill="1" applyFont="1">
      <alignment readingOrder="0"/>
    </xf>
    <xf borderId="0" fillId="11" fontId="1" numFmtId="165" xfId="0" applyAlignment="1" applyFont="1" applyNumberFormat="1">
      <alignment readingOrder="0"/>
    </xf>
    <xf borderId="0" fillId="14" fontId="1" numFmtId="165" xfId="0" applyAlignment="1" applyFont="1" applyNumberFormat="1">
      <alignment readingOrder="0"/>
    </xf>
    <xf borderId="0" fillId="15" fontId="1" numFmtId="165" xfId="0" applyAlignment="1" applyFill="1" applyFont="1" applyNumberFormat="1">
      <alignment readingOrder="0"/>
    </xf>
    <xf borderId="0" fillId="2" fontId="1" numFmtId="0" xfId="0" applyAlignment="1" applyFont="1">
      <alignment readingOrder="0" shrinkToFit="0" wrapText="1"/>
    </xf>
    <xf borderId="0" fillId="0" fontId="1" numFmtId="0" xfId="0" applyAlignment="1" applyFont="1">
      <alignment readingOrder="0" shrinkToFit="0" wrapText="1"/>
    </xf>
    <xf borderId="0" fillId="5" fontId="1" numFmtId="165" xfId="0" applyAlignment="1" applyFont="1" applyNumberFormat="1">
      <alignment readingOrder="0"/>
    </xf>
    <xf borderId="0" fillId="5" fontId="1" numFmtId="0" xfId="0" applyAlignment="1" applyFont="1">
      <alignment readingOrder="0"/>
    </xf>
    <xf borderId="0" fillId="16" fontId="1" numFmtId="0" xfId="0" applyAlignment="1" applyFill="1" applyFont="1">
      <alignment readingOrder="0"/>
    </xf>
    <xf borderId="0" fillId="0" fontId="14" numFmtId="166" xfId="0" applyAlignment="1" applyFont="1" applyNumberFormat="1">
      <alignment readingOrder="0"/>
    </xf>
    <xf borderId="0" fillId="8" fontId="7" numFmtId="166" xfId="0" applyAlignment="1" applyFont="1" applyNumberFormat="1">
      <alignment readingOrder="0"/>
    </xf>
    <xf borderId="0" fillId="10" fontId="7" numFmtId="166" xfId="0" applyAlignment="1" applyFont="1" applyNumberFormat="1">
      <alignment readingOrder="0"/>
    </xf>
    <xf borderId="0" fillId="10" fontId="7" numFmtId="0" xfId="0" applyAlignment="1" applyFont="1">
      <alignment readingOrder="0"/>
    </xf>
    <xf borderId="0" fillId="0" fontId="2" numFmtId="166" xfId="0" applyAlignment="1" applyFont="1" applyNumberFormat="1">
      <alignment readingOrder="0"/>
    </xf>
    <xf borderId="0" fillId="0" fontId="2" numFmtId="166" xfId="0" applyFont="1" applyNumberFormat="1"/>
    <xf borderId="0" fillId="0" fontId="1" numFmtId="169" xfId="0" applyFont="1" applyNumberFormat="1"/>
    <xf borderId="0" fillId="0" fontId="14" numFmtId="0" xfId="0" applyAlignment="1" applyFont="1">
      <alignment readingOrder="0"/>
    </xf>
    <xf borderId="0" fillId="0" fontId="2" numFmtId="169" xfId="0" applyFont="1" applyNumberFormat="1"/>
    <xf borderId="0" fillId="0" fontId="2" numFmtId="0" xfId="0" applyAlignment="1" applyFont="1">
      <alignment vertical="bottom"/>
    </xf>
    <xf borderId="0" fillId="0" fontId="3" numFmtId="169" xfId="0" applyAlignment="1" applyFont="1" applyNumberFormat="1">
      <alignment vertical="bottom"/>
    </xf>
  </cellXfs>
  <cellStyles count="1">
    <cellStyle xfId="0" name="Normal" builtinId="0"/>
  </cellStyles>
  <dxfs count="6">
    <dxf>
      <font/>
      <fill>
        <patternFill patternType="none"/>
      </fill>
      <border/>
    </dxf>
    <dxf>
      <font/>
      <fill>
        <patternFill patternType="solid">
          <fgColor rgb="FF073763"/>
          <bgColor rgb="FF073763"/>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073763"/>
        </left>
        <right style="thin">
          <color rgb="FF073763"/>
        </right>
        <top style="thin">
          <color rgb="FF073763"/>
        </top>
        <bottom style="thin">
          <color rgb="FF073763"/>
        </bottom>
      </border>
    </dxf>
    <dxf>
      <font/>
      <fill>
        <patternFill patternType="solid">
          <fgColor rgb="FFB7E1CD"/>
          <bgColor rgb="FFB7E1CD"/>
        </patternFill>
      </fill>
      <border/>
    </dxf>
  </dxfs>
  <tableStyles count="1">
    <tableStyle count="4" pivot="0" name="FORMULARI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pivotCacheDefinition" Target="pivotCache/pivotCacheDefinition2.xml"/><Relationship Id="rId21" Type="http://schemas.openxmlformats.org/officeDocument/2006/relationships/pivotCacheDefinition" Target="pivotCache/pivotCacheDefinition1.xml"/><Relationship Id="rId24" Type="http://schemas.openxmlformats.org/officeDocument/2006/relationships/pivotCacheDefinition" Target="pivotCache/pivotCacheDefinition4.xml"/><Relationship Id="rId23" Type="http://schemas.openxmlformats.org/officeDocument/2006/relationships/pivotCacheDefinition" Target="pivotCache/pivotCacheDefinition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104775</xdr:colOff>
      <xdr:row>8</xdr:row>
      <xdr:rowOff>76200</xdr:rowOff>
    </xdr:from>
    <xdr:ext cx="1743075" cy="457200"/>
    <xdr:sp>
      <xdr:nvSpPr>
        <xdr:cNvPr id="3" name="Shape 3"/>
        <xdr:cNvSpPr/>
      </xdr:nvSpPr>
      <xdr:spPr>
        <a:xfrm>
          <a:off x="1247525" y="603325"/>
          <a:ext cx="1728000" cy="439800"/>
        </a:xfrm>
        <a:prstGeom prst="roundRect">
          <a:avLst>
            <a:gd fmla="val 16667" name="adj"/>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200">
              <a:latin typeface="Montserrat"/>
              <a:ea typeface="Montserrat"/>
              <a:cs typeface="Montserrat"/>
              <a:sym typeface="Montserrat"/>
            </a:rPr>
            <a:t>Imprimir Etiqueta</a:t>
          </a:r>
          <a:endParaRPr b="1" sz="1200">
            <a:latin typeface="Montserrat"/>
            <a:ea typeface="Montserrat"/>
            <a:cs typeface="Montserrat"/>
            <a:sym typeface="Montserrat"/>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349" sheet="FORMULARIO"/>
  </cacheSource>
  <cacheFields>
    <cacheField name="Marca temporal" numFmtId="164">
      <sharedItems containsDate="1" containsString="0" containsBlank="1">
        <d v="2026-05-29T12:12:05Z"/>
        <d v="2026-05-29T12:13:04Z"/>
        <d v="2026-05-29T12:16:33Z"/>
        <d v="2026-05-30T07:57:29Z"/>
        <d v="2026-05-30T10:00:06Z"/>
        <d v="2026-05-30T10:01:23Z"/>
        <d v="2026-05-30T10:03:12Z"/>
        <d v="2026-05-30T10:04:22Z"/>
        <d v="2026-05-30T10:08:38Z"/>
        <d v="2026-05-30T19:01:41Z"/>
        <d v="2026-05-30T19:03:28Z"/>
        <d v="2026-05-30T19:05:34Z"/>
        <d v="2026-05-30T19:08:05Z"/>
        <d v="2026-05-30T19:19:40Z"/>
        <d v="2026-06-01T10:16:14Z"/>
        <d v="2026-06-01T10:19:15Z"/>
        <d v="2026-06-01T14:18:13Z"/>
        <d v="2026-06-01T15:12:46Z"/>
        <d v="2026-06-01T15:14:47Z"/>
        <d v="2026-06-01T15:18:39Z"/>
        <d v="2026-06-01T15:22:28Z"/>
        <d v="2026-06-01T15:25:27Z"/>
        <d v="2026-06-01T15:27:34Z"/>
        <d v="2026-06-03T03:53:01Z"/>
        <d v="2026-06-03T03:56:38Z"/>
        <d v="2026-06-03T03:59:00Z"/>
        <d v="2026-06-03T04:01:19Z"/>
        <d v="2026-06-03T04:05:12Z"/>
        <d v="2026-06-03T04:06:22Z"/>
        <d v="2026-06-03T04:07:53Z"/>
        <d v="2026-06-03T18:34:46Z"/>
        <d v="2026-06-03T19:35:47Z"/>
        <d v="2026-06-03T19:42:21Z"/>
        <d v="2026-06-04T19:04:16Z"/>
        <d v="2026-06-04T19:05:25Z"/>
        <d v="2026-06-04T19:06:51Z"/>
        <d v="2026-06-04T19:11:02Z"/>
        <d v="2026-06-04T19:12:17Z"/>
        <d v="2026-06-04T19:13:48Z"/>
        <d v="2026-06-04T19:17:29Z"/>
        <d v="2026-06-05T10:41:18Z"/>
        <d v="2026-06-05T10:45:01Z"/>
        <d v="2026-06-05T10:47:43Z"/>
        <d v="2026-06-05T10:50:39Z"/>
        <d v="2026-06-05T12:48:27Z"/>
        <d v="2026-06-05T15:09:37Z"/>
        <d v="2026-06-05T15:13:23Z"/>
        <d v="2026-06-05T15:18:29Z"/>
        <d v="2026-06-05T15:20:05Z"/>
        <d v="2026-06-05T15:21:55Z"/>
        <d v="2026-06-05T15:23:41Z"/>
        <d v="2026-06-05T15:26:23Z"/>
        <d v="2026-06-05T17:18:18Z"/>
        <d v="2026-06-05T17:20:29Z"/>
        <d v="2026-06-05T17:22:25Z"/>
        <d v="2026-06-05T17:23:59Z"/>
        <d v="2026-06-06T07:33:37Z"/>
        <d v="2026-06-06T18:28:29Z"/>
        <d v="2026-06-06T19:48:35Z"/>
        <d v="2026-06-06T19:51:04Z"/>
        <d v="2026-06-06T19:53:03Z"/>
        <d v="2026-06-06T19:54:10Z"/>
        <d v="2026-06-06T19:55:36Z"/>
        <d v="2026-06-06T19:57:46Z"/>
        <d v="2026-06-06T20:00:30Z"/>
        <d v="2026-06-06T20:02:31Z"/>
        <d v="2026-06-06T20:04:05Z"/>
        <d v="2026-06-06T20:05:34Z"/>
        <d v="2026-06-06T20:07:24Z"/>
        <d v="2026-06-07T08:55:57Z"/>
        <d v="2026-06-07T08:57:46Z"/>
        <d v="2026-06-07T09:31:58Z"/>
        <d v="2026-06-07T09:34:26Z"/>
        <d v="2026-06-07T09:36:29Z"/>
        <d v="2026-06-07T09:37:50Z"/>
        <d v="2026-06-07T09:39:18Z"/>
        <d v="2026-06-07T09:41:43Z"/>
        <d v="2026-06-07T09:42:57Z"/>
        <d v="2026-06-07T09:43:58Z"/>
        <d v="2026-06-07T09:47:14Z"/>
        <d v="2026-06-07T14:59:55Z"/>
        <d v="2026-06-08T09:10:43Z"/>
        <d v="2026-06-08T10:16:22Z"/>
        <d v="2026-06-09T08:32:29Z"/>
        <d v="2026-06-09T08:36:20Z"/>
        <d v="2026-06-09T08:38:50Z"/>
        <d v="2026-06-09T08:41:53Z"/>
        <d v="2026-06-09T08:45:13Z"/>
        <d v="2026-06-09T08:48:03Z"/>
        <d v="2026-06-09T08:53:27Z"/>
        <d v="2026-06-09T08:56:28Z"/>
        <d v="2026-06-09T09:00:02Z"/>
        <d v="2026-06-09T10:15:56Z"/>
        <d v="2026-06-09T16:08:40Z"/>
        <d v="2026-06-09T16:12:21Z"/>
        <d v="2026-06-09T16:18:02Z"/>
        <d v="2026-06-09T16:20:09Z"/>
        <d v="2026-06-09T20:57:48Z"/>
        <d v="2026-06-10T09:08:53Z"/>
        <d v="2026-06-10T11:28:29Z"/>
        <d v="2026-06-10T11:29:04Z"/>
        <d v="2026-06-10T11:31:41Z"/>
        <d v="2026-06-10T12:04:52Z"/>
        <d v="2026-06-10T14:29:51Z"/>
        <d v="2026-06-10T15:16:51Z"/>
        <d v="2026-06-10T17:41:46Z"/>
        <d v="2026-06-10T17:44:56Z"/>
        <d v="2026-06-10T18:00:56Z"/>
        <d v="2026-06-10T18:08:30Z"/>
        <d v="2026-06-10T18:14:07Z"/>
        <d v="2026-06-10T18:27:31Z"/>
        <d v="2026-06-10T19:12:30Z"/>
        <d v="2026-06-10T19:16:52Z"/>
        <d v="2026-06-11T09:19:51Z"/>
        <d v="2026-06-11T14:26:52Z"/>
        <d v="2026-06-11T14:28:07Z"/>
        <d v="2026-06-12T16:39:56Z"/>
        <d v="2026-06-13T08:22:00Z"/>
        <d v="2026-06-13T21:21:01Z"/>
        <d v="2026-06-13T21:26:49Z"/>
        <d v="2026-06-14T10:52:43Z"/>
        <d v="2026-06-15T14:46:58Z"/>
        <d v="2026-06-15T19:50:36Z"/>
        <d v="2026-06-15T19:53:34Z"/>
        <d v="2026-06-15T19:57:51Z"/>
        <d v="2026-06-16T09:18:50Z"/>
        <d v="2026-06-16T13:41:21Z"/>
        <d v="2026-06-16T13:43:07Z"/>
        <d v="2026-06-16T13:44:57Z"/>
        <d v="2026-06-16T13:49:15Z"/>
        <d v="2026-06-16T14:02:08Z"/>
        <d v="2026-06-16T14:48:51Z"/>
        <d v="2026-06-17T08:59:44Z"/>
        <d v="2026-06-17T09:01:01Z"/>
        <d v="2026-06-17T09:02:07Z"/>
        <d v="2026-06-17T09:03:28Z"/>
        <d v="2026-06-17T09:12:55Z"/>
        <d v="2026-06-17T09:14:19Z"/>
        <d v="2026-06-17T09:44:15Z"/>
        <d v="2026-06-18T12:07:33Z"/>
        <d v="2026-06-18T12:08:32Z"/>
        <d v="2026-06-18T12:09:31Z"/>
        <d v="2026-06-18T12:10:28Z"/>
        <d v="2026-06-18T12:11:35Z"/>
        <d v="2026-06-18T12:13:01Z"/>
        <d v="2026-06-18T12:17:11Z"/>
        <d v="2026-06-18T12:21:54Z"/>
        <d v="2026-06-18T15:36:11Z"/>
        <d v="2026-06-18T17:12:09Z"/>
        <d v="2026-06-18T17:12:27Z"/>
        <d v="2026-06-18T17:36:08Z"/>
        <d v="2026-06-18T18:13:36Z"/>
        <d v="2026-06-19T09:59:18Z"/>
        <d v="2026-06-19T10:18:11Z"/>
        <d v="2026-06-19T10:53:03Z"/>
        <d v="2026-06-19T10:53:33Z"/>
        <d v="2026-06-19T10:55:57Z"/>
        <d v="2026-06-19T11:05:24Z"/>
        <d v="2026-06-19T11:25:08Z"/>
        <d v="2026-06-19T12:42:58Z"/>
        <d v="2026-06-19T13:43:16Z"/>
        <d v="2026-06-19T14:26:36Z"/>
        <d v="2026-06-19T14:31:07Z"/>
        <d v="2026-06-19T14:41:40Z"/>
        <d v="2026-06-19T15:34:11Z"/>
        <d v="2026-06-19T16:25:27Z"/>
        <d v="2026-06-19T17:29:04Z"/>
        <d v="2026-06-19T18:29:13Z"/>
        <d v="2026-06-19T18:51:24Z"/>
        <d v="2026-06-19T19:06:36Z"/>
        <d v="2026-06-19T19:07:56Z"/>
        <d v="2026-06-19T19:08:47Z"/>
        <d v="2026-06-20T17:15:34Z"/>
        <d v="2026-06-20T17:17:51Z"/>
        <d v="2026-06-20T17:18:52Z"/>
        <d v="2026-06-20T17:20:16Z"/>
        <d v="2026-06-20T17:21:38Z"/>
        <d v="2026-06-20T17:24:31Z"/>
        <d v="2026-06-20T17:29:49Z"/>
        <d v="2026-06-20T17:32:49Z"/>
        <d v="2026-06-20T17:37:25Z"/>
        <d v="2026-06-20T17:38:20Z"/>
        <d v="2026-06-20T18:26:52Z"/>
        <d v="2026-06-20T18:28:12Z"/>
        <d v="2026-06-20T18:29:30Z"/>
        <d v="2026-06-20T18:31:49Z"/>
        <d v="2026-06-20T18:42:54Z"/>
        <d v="2026-06-21T15:56:20Z"/>
        <d v="2026-06-25T14:03:56Z"/>
        <d v="2026-06-25T14:05:50Z"/>
        <d v="2026-06-25T14:19:08Z"/>
        <d v="2026-06-25T14:28:57Z"/>
        <d v="2026-06-25T16:18:23Z"/>
        <d v="2026-06-25T16:24:22Z"/>
        <d v="2026-06-26T09:30:00Z"/>
        <d v="2026-06-26T09:31:50Z"/>
        <d v="2026-06-26T10:07:40Z"/>
        <d v="2026-06-26T11:32:46Z"/>
        <d v="2026-06-26T11:33:43Z"/>
        <d v="2026-06-26T14:15:13Z"/>
        <d v="2026-06-26T14:17:37Z"/>
        <d v="2026-06-27T18:31:17Z"/>
        <d v="2026-06-27T18:41:30Z"/>
        <d v="2026-06-28T09:14:30Z"/>
        <d v="2026-06-28T09:57:23Z"/>
        <d v="2026-06-28T10:05:43Z"/>
        <d v="2026-06-28T10:07:37Z"/>
        <d v="2026-06-28T10:52:38Z"/>
        <d v="2026-06-28T11:00:13Z"/>
        <d v="2026-06-28T11:06:39Z"/>
        <d v="2026-06-28T11:13:23Z"/>
        <d v="2026-06-28T11:28:36Z"/>
        <d v="2026-06-28T12:59:39Z"/>
        <d v="2026-06-28T13:10:45Z"/>
        <d v="2026-06-28T13:56:28Z"/>
        <d v="2026-06-28T14:43:31Z"/>
        <d v="2026-07-01T12:40:42Z"/>
        <d v="2026-07-01T12:43:07Z"/>
        <d v="2026-07-01T12:55:58Z"/>
        <d v="2026-07-01T12:57:07Z"/>
        <d v="2026-07-01T12:59:01Z"/>
        <d v="2026-07-01T13:00:16Z"/>
        <d v="2026-07-01T14:39:38Z"/>
        <d v="2026-07-01T14:43:19Z"/>
        <d v="2026-07-01T16:24:30Z"/>
        <d v="2026-07-01T17:14:32Z"/>
        <d v="2026-07-01T18:26:14Z"/>
        <d v="2026-07-01T18:55:40Z"/>
        <d v="2026-07-01T19:23:31Z"/>
        <d v="2026-07-01T19:27:05Z"/>
        <d v="2026-07-01T19:40:35Z"/>
        <d v="2026-07-02T10:39:48Z"/>
        <d v="2026-07-02T14:10:05Z"/>
        <d v="2026-07-03T15:35:54Z"/>
        <d v="2026-07-03T16:00:44Z"/>
        <d v="2026-07-03T16:25:47Z"/>
        <d v="2026-07-03T16:36:18Z"/>
        <d v="2026-07-03T16:43:46Z"/>
        <d v="2026-07-03T17:47:39Z"/>
        <d v="2026-07-04T10:15:27Z"/>
        <d v="2026-07-04T14:49:41Z"/>
        <d v="2026-07-05T11:40:20Z"/>
        <d v="2026-07-05T11:59:09Z"/>
        <d v="2026-07-05T15:22:36Z"/>
        <d v="2026-07-05T16:26:37Z"/>
        <d v="2026-07-05T16:29:30Z"/>
        <d v="2026-07-05T16:46:13Z"/>
        <d v="2026-07-06T13:20:43Z"/>
        <m/>
      </sharedItems>
    </cacheField>
    <cacheField name="TIPO" numFmtId="0">
      <sharedItems containsBlank="1">
        <s v="Inversión Inicial"/>
        <s v="Gastos Variables de Operación"/>
        <m/>
      </sharedItems>
    </cacheField>
    <cacheField name="Clase ingreso" numFmtId="0">
      <sharedItems containsBlank="1">
        <m/>
        <s v="Otros"/>
        <s v="Mercancia"/>
        <s v="Consumibles"/>
      </sharedItems>
    </cacheField>
    <cacheField name="Columna 3" numFmtId="0">
      <sharedItems containsString="0" containsBlank="1">
        <m/>
      </sharedItems>
    </cacheField>
    <cacheField name="Tipo de gasto" numFmtId="0">
      <sharedItems containsBlank="1">
        <s v="Arriendo"/>
        <s v="Computador"/>
        <s v="Sistema POS"/>
        <s v="Comida"/>
        <s v="Arreglos locativos"/>
        <s v="Legalización"/>
        <s v="Movilidad"/>
        <s v="Camaras"/>
        <s v="Gasolina"/>
        <s v="Maniquies"/>
        <s v="Mercancia"/>
        <s v="Iluminacion"/>
        <s v="Insumos"/>
        <s v="Seguridad"/>
        <s v="Caja registradora"/>
        <s v="Vestier"/>
        <s v="Envio mercancia"/>
        <s v="Aviso"/>
        <s v="Gastos"/>
        <s v="Mostradores"/>
        <s v="Compra talonarios, bombas, pecera, tropo, fomi"/>
        <s v="Parqueadero "/>
        <s v="Gasolina "/>
        <s v="Caja efectivo"/>
        <s v="Gancheras"/>
        <m/>
      </sharedItems>
    </cacheField>
    <cacheField name="Fecha" numFmtId="14">
      <sharedItems containsDate="1" containsString="0" containsBlank="1">
        <d v="2026-05-28T00:00:00Z"/>
        <d v="2026-05-29T00:00:00Z"/>
        <d v="2026-05-30T00:00:00Z"/>
        <d v="2026-06-01T00:00:00Z"/>
        <d v="2026-05-31T00:00:00Z"/>
        <d v="2026-06-02T00:00:00Z"/>
        <d v="2026-06-03T00:00:00Z"/>
        <d v="2026-06-04T00:00:00Z"/>
        <d v="2026-06-05T00:00:00Z"/>
        <d v="2026-06-06T00:00:00Z"/>
        <d v="2026-06-07T00:00:00Z"/>
        <d v="2026-06-09T00:00:00Z"/>
        <d v="2026-06-10T00:00:00Z"/>
        <d v="2026-06-11T00:00:00Z"/>
        <d v="2026-06-12T00:00:00Z"/>
        <d v="2026-06-13T00:00:00Z"/>
        <d v="2026-06-14T00:00:00Z"/>
        <d v="2026-06-15T00:00:00Z"/>
        <d v="2026-06-16T00:00:00Z"/>
        <d v="2026-06-17T00:00:00Z"/>
        <d v="2026-06-18T00:00:00Z"/>
        <d v="2026-06-19T00:00:00Z"/>
        <d v="2026-06-20T00:00:00Z"/>
        <d v="2026-06-24T00:00:00Z"/>
        <d v="2026-06-28T00:00:00Z"/>
        <d v="2026-06-27T00:00:00Z"/>
        <d v="2026-07-01T00:00:00Z"/>
        <d v="2026-07-02T00:00:00Z"/>
        <d v="2026-07-06T00:00:00Z"/>
        <m/>
      </sharedItems>
    </cacheField>
    <cacheField name="PERSONA REGISTRA GASTO" numFmtId="0">
      <sharedItems containsBlank="1">
        <s v="DIANA PAOLA GARZON"/>
        <s v="MAURICIO GARZON"/>
        <s v="ANTONIO RENTERIA"/>
        <s v="YENI GARZON"/>
        <m/>
      </sharedItems>
    </cacheField>
    <cacheField name="Nombre" numFmtId="0">
      <sharedItems containsBlank="1">
        <s v="Arriendo inicial"/>
        <s v="Computador"/>
        <s v="Creacion de dominio"/>
        <s v="Desayuno "/>
        <s v="Vidrios vitrinas entrada"/>
        <s v="Matrícula Mercantil (Cámara de Comercio)"/>
        <s v="Almuerzos"/>
        <s v="Parqueadero"/>
        <s v="Camaras de seguridad"/>
        <s v="Gasolina Carro"/>
        <s v="Parqueadero Carro"/>
        <s v="Decoracion, Pintura, Vestier en Drywall"/>
        <s v="Cremallera para Flauta, Flautas para Exhibicion, Ganchera tripode, Ganchos de madera, Maniquies cuerpo Completo, Maniquies medio cuerpo, Cortina Negra"/>
        <s v="Mostrador"/>
        <s v="Mercancia"/>
        <s v="Iluminacion interna y externa"/>
        <s v="Pintura"/>
        <s v="Implementos de aseo"/>
        <s v="Decoracion"/>
        <s v="Candados"/>
        <s v="Inversión inicial"/>
        <s v="Gasolina"/>
        <s v="Parqueadero "/>
        <s v="Desayuno"/>
        <s v="Tiqueteadora"/>
        <s v="Papeleria"/>
        <s v="Envío a Santander de Quilichao"/>
        <s v="Vestier en Drywall"/>
        <s v="Sistema Pos de TiendaNube"/>
        <s v="parqueadero compra"/>
        <s v="parqueadero compras tarde 06-06-2026"/>
        <s v="Aviso, tarjetas presentacion (abono)"/>
        <s v="sensor y multitoma de Corriente"/>
        <s v="Almuerzos del dia para compras realizadas"/>
        <s v="Rieles Negro"/>
        <s v="correas, billeteras y regalo padre"/>
        <s v="Pintura, Estuco, rodillo, brocha y Lijas"/>
        <s v="Gasolina movilizacion"/>
        <s v="Antena antiurto"/>
        <s v="Equipo Bold"/>
        <s v="Rollos de papel impresora"/>
        <s v="Aviso"/>
        <s v="Compra utencilios"/>
        <s v="Extintor"/>
        <s v="Botiquin, Extintor"/>
        <s v="Canecas"/>
        <s v="Sillas"/>
        <s v="Estante"/>
        <s v="Gasolina "/>
        <s v="Caja efectivo"/>
        <s v="Cosedora y ganchos"/>
        <s v="Bolsas"/>
        <s v="Cremallera para Flauta, Flautas para Exhibicion, Ganchera tripode"/>
        <s v="Bombas de decoración"/>
        <s v="Llaveros"/>
        <s v="Mueble collares"/>
        <s v="Gasolina, parqueadero, desayuno"/>
        <s v="Tijeras"/>
        <s v="Mercancia, Transporte"/>
        <s v="Desayuno compras 01/07/2026"/>
        <s v="Cartón precios"/>
        <s v="Ganchos de madera"/>
        <m/>
      </sharedItems>
    </cacheField>
    <cacheField name="Detalle" numFmtId="0">
      <sharedItems containsBlank="1">
        <s v="Valor de arriendo inicial"/>
        <s v="Compra de computador nuevo "/>
        <s v="Creación de dominio de Be"/>
        <s v="Desayuno"/>
        <s v="Pago la mitad de los vidrios de la vitrina"/>
        <s v="Cámara de comercio Chapinero"/>
        <s v="Certificado CCB Chapinero"/>
        <s v="Desayuno de Yeni y diana "/>
        <s v="Impresión contrato de arriendo"/>
        <s v="Pago de autenticación"/>
        <s v="Almuerzos de todos"/>
        <s v="Parqueadero carro tio"/>
        <s v="Pago de arriendo y depósito 50%"/>
        <s v="Camaras de seguridad"/>
        <s v="Gasolina de transporte para las compras"/>
        <s v="Parqueadero del carro para las compras iniciales"/>
        <s v="Pago de adecuaciones de infraestructura"/>
        <s v="2 barra u de 120, 3 barra sencilla de 120, 4 barra de 120 con malla, 40 flautas para barra, 6 Parales de 3 MTS, 200 gancho pinza, 400 gancho cromo, 1 silla de 2 puesto, 1 burro cascada, 2 hombre, 2 dama, 1 niño 10 blanco, 9 rieles, 3 cortinas negras, 14 b"/>
        <s v="Cachucheras"/>
        <s v="Camisetas Colombia, España y Portugal 2"/>
        <s v="40 spot de 20 w, 20 riel de 1 MTS, 3 bombillas para Vestier, 2 reflectores, 15 MTS duplex, 4 MTS luz neón"/>
        <s v="Aerosol y tornillos"/>
        <s v="Vinilo amarillo"/>
        <s v="Escoba, recogedor"/>
        <s v="Varillas, brocas tornillos"/>
        <s v="Canales y amarres "/>
        <s v="Parales y cinta "/>
        <s v="Jabón rey, vasos, gaseosa"/>
        <s v="Pilas láser Anderson"/>
        <s v="Aseo "/>
        <s v="Candados comprados a la sra Berna "/>
        <s v="Candados egret dorado"/>
        <s v="Alimentación con Jonathan"/>
        <s v="Pantalones de hombre"/>
        <s v="Pantalones sudadera"/>
        <s v="Blusas mujer"/>
        <s v="Gasolina carro"/>
        <s v="Parqueadero "/>
        <s v="Desayuno con Jonathan"/>
        <s v="Combo impresora, pistola y dos impresoras"/>
        <s v="Llaves de ingreso"/>
        <s v="Ángulos y Parales "/>
        <s v="Cinta ancha transparente"/>
        <s v="Envío por inter rapidísimo camiseta Colombia m pago por Addi a Jonathan"/>
        <s v="Camisetas y conjuntos de fútbol"/>
        <s v="Goldtex Bermudas caballero y shorts dama"/>
        <s v="Confecciones perfect chaquetas caballero"/>
        <s v="Dannystyless"/>
        <s v="Gorras Colombia"/>
        <s v="Bolsos, canguros"/>
        <s v="Canilleras y medias futbolera"/>
        <s v="R Treik jean dama"/>
        <s v="Chaqueta caballero"/>
        <s v="Oversize"/>
        <s v="Chaquetas dama "/>
        <s v="Bicicleteros, leggins algodón y básicas"/>
        <s v="Vidrios entrada "/>
        <s v="Llaveros balón y cajas de Colombia"/>
        <s v="Cinta malla y canaleta, se le pegó a mi papá 20 mil"/>
        <s v="Accesorios divas"/>
        <s v="Cajas y bolsas de tela"/>
        <s v="Camisetas estampadas con brillos"/>
        <s v="Pantalón y faldas"/>
        <s v="Ropa deportiva"/>
        <s v="Sacos de lana"/>
        <s v="Camisas de hombre"/>
        <s v="Faldas y ropa deportiva"/>
        <s v="Vestidos"/>
        <s v="Variedades, maquillaje, caimanes"/>
        <s v="Copia llaves"/>
        <s v="Cinta filo, cinta malla, duplex"/>
        <s v="Conjuntos camisetas de fútbol"/>
        <s v="Portalón dama gamuza, punto Roma, mariposa"/>
        <s v="Sacos y batas dama tejidos"/>
        <s v="Chaquetas paño "/>
        <s v="Chaqueta gamuza corta"/>
        <s v="Polo seda fría "/>
        <s v="Blusas dama"/>
        <s v="Baggie"/>
        <s v="Paral"/>
        <s v="Chaqueta jean caballero y dama "/>
        <s v="Pago primer mes de tiendanube"/>
        <s v="Splash y brillos "/>
        <s v="compra madera para el mostrador principal"/>
        <s v="pago parqueadero realizacion de compras en la mañana"/>
        <s v="pago parqueadero compras en la tarde del 06-06-2026"/>
        <s v="compra para aviso y terjeta presentacion "/>
        <s v="compra de sensores y  multitoma de corriente"/>
        <s v="Pago de almuesrzos en el dia para compras realizadas 06-06-2026"/>
        <s v="compra de 3 Rieles Negros"/>
        <s v="Compra de las correas, billetaras y regalos de padre para hombre"/>
        <s v="Compra insumos para arreglos locativos del almacen"/>
        <s v="Pago Gasolina para movilizarse"/>
        <s v="Accesorios ferretería y electricidad"/>
        <s v="Compra ese llanti mantenimiento pisos y limpiador para vidrios"/>
        <s v="Sonido, percheros y aerosoles"/>
        <s v="Papel termico"/>
        <s v="Compra de antena antiurto"/>
        <s v="abono de vidrios vitrinas internas y espejos"/>
        <s v="Compra de bolsas topo sencillo collares y rubana"/>
        <s v="Combos Splash caballero "/>
        <s v="Compra de buzos"/>
        <s v="Compré camiseta oversize"/>
        <s v="Parqueadero"/>
        <s v="Bold"/>
        <s v="Compra camisa Galleta polo (9)"/>
        <s v="Compra  xl  - 2xl. Cant (2),  S - M - L cant (6)"/>
        <s v="Prendas surtidas $10000 cant(40)"/>
        <s v="Compra buzos col cant(6)"/>
        <s v="Pago gasolina camioneta para compras 10-06-2026"/>
        <s v="Compra blusas(3), blusa pepa(5), pepa chinilla(3), pepa buso(15)"/>
        <s v="Compra camisetas "/>
        <s v="Compra rollos de de papel impresora"/>
        <s v="Pago final aviso "/>
        <s v="Acarreo madera"/>
        <s v="Tapete bienvenido"/>
        <s v="Rollos de etiquetas"/>
        <s v="Saldo, vidrios y espejos"/>
        <s v="Decoración Colombia, bombas y demás"/>
        <s v="Soportes para madera"/>
        <s v="Agenda"/>
        <s v="Compra de accesorios necesarios para el aseo del almacen"/>
        <s v="Compra madera mostradores y punto de venta"/>
        <s v="Compra de productos de limpieza, perchero para escobas y otros."/>
        <s v="Compra de tornillos para madera, soporte para vestier y fresa recta para madera"/>
        <s v="Compra de Vasos"/>
        <s v="Extintores y nueve avisos de señalización"/>
        <s v="Compra extintor y botiquín puesto por Mauricio Garzón"/>
        <s v="Canica verde y caneca blanca y caneca negra tú estás por Mauricio garzón qué haces señorita"/>
        <s v="Tres sillas de madera"/>
        <s v="Mercancía inicial puesta por Mauricio garzón"/>
        <s v="Papel higiénico y toallas de papel"/>
        <s v="Compra mercancía "/>
        <s v="Compra de mercancia"/>
        <s v="Compra de mercncia"/>
        <s v="Estante"/>
        <s v="Foamy escachado"/>
        <s v="Compra mercancia"/>
        <s v="Parqueadero carro"/>
        <s v="Chaquetas"/>
        <s v="Chaqueta colombia"/>
        <s v="Ropa oversize "/>
        <s v="Camiseta galleta"/>
        <s v="Buzo cuello"/>
        <s v="Sudaderas"/>
        <s v="Compra confecciones Growth"/>
        <s v="Pago chaqueta sencilla "/>
        <s v="Compra Jean mujer blancos"/>
        <s v="Chaqueta beisbolera ovejera"/>
        <s v="Sudaderas madrugón"/>
        <s v="Compra de Jean Bagi para dama"/>
        <s v="Goldtex"/>
        <s v="HHR"/>
        <s v="Bombas"/>
        <s v="Creaciones Danny"/>
        <s v="Caja"/>
        <s v="Soporte collar"/>
        <s v="Cambio buzo algodón excedente "/>
        <s v="Frontier"/>
        <s v="Nisaja"/>
        <s v="Martina bendita"/>
        <s v="Sama"/>
        <s v="Centrolandia camisetas de Colombia"/>
        <s v="Milenio deportes"/>
        <s v="Compra cosedora y ganchos"/>
        <s v="Bolsas"/>
        <s v="Compra de gancheros tiqueteadora cachucheras camiseros"/>
        <s v="Abono compra camisetas"/>
        <s v="Nova w78"/>
        <s v="Stivenson"/>
        <s v="Kbu"/>
        <s v="Compra de ganchos entorchados"/>
        <s v="Compra bombas decoración"/>
        <s v="Países splash"/>
        <s v="King"/>
        <s v="Llaveros "/>
        <s v="Growth"/>
        <s v="Compra chaqueta importada"/>
        <s v="Compra camiseta de futbol portugal"/>
        <s v="Compra mueble collares"/>
        <s v="Pago gastos compras en el centro 20-06-2026"/>
        <s v="Compra tijeras"/>
        <s v="BALU BAGS - BILLETERAS DAMA"/>
        <s v="Brayan pago por Bold"/>
        <s v="Centrolandia"/>
        <s v="Inversan"/>
        <s v="Cleotilde"/>
        <s v="Stivenson Dipuari "/>
        <s v="Dakota"/>
        <s v="Lion Visto "/>
        <s v="Nova"/>
        <s v="Confecciones Perfect"/>
        <s v="Creaciones Dins"/>
        <s v="Izan"/>
        <s v="Fabe"/>
        <s v="Importado Busos y pantaloneta"/>
        <s v="Yoga y falda "/>
        <s v="Busos cleotilde (compra Jhonatan)"/>
        <s v="King 7"/>
        <s v="Buseria 91"/>
        <s v="Lion chaquetas Colombia "/>
        <s v="Yakalop chaqueta colombia"/>
        <s v="Exodo 1902"/>
        <s v="Madrugon"/>
        <s v="Ecuatorianos calle"/>
        <s v="Athletic"/>
        <s v="Gasolina"/>
        <s v="Confecciones Growth"/>
        <s v="BRAYAN CAMISETAS"/>
        <s v="GORRAS LOS ANGELES"/>
        <s v="Chaqueta jean dama y caballero"/>
        <s v="Vestidos góticos de tiras"/>
        <s v="Desayuno compras 01/07/2026"/>
        <s v="Parqueadero compras 01/07/2026"/>
        <s v="DIVAS"/>
        <s v="Polo dragma"/>
        <s v="Tejidos"/>
        <s v="Bermudas camuflado"/>
        <s v="Cartón precios"/>
        <s v="Ganchos de ropa"/>
        <s v="Chaquetas Colombia "/>
        <s v="Blusas flores dama"/>
        <s v="IMPERIO DE LA MODA"/>
        <s v="Busos colombia "/>
        <s v="Tejidos ecuatorianos "/>
        <s v="Busos burda"/>
        <s v="Camiseta izan"/>
        <s v="Blusas Santino"/>
        <s v="Chaquetas Nova w 78 "/>
        <s v="Sudaderas "/>
        <s v="Obsequios manillas"/>
        <s v="Billetera"/>
        <m/>
      </sharedItems>
    </cacheField>
    <cacheField name="Valor" numFmtId="0">
      <sharedItems containsString="0" containsBlank="1" containsNumber="1" containsInteger="1">
        <n v="2000000.0"/>
        <n v="400000.0"/>
        <n v="45700.0"/>
        <n v="48000.0"/>
        <n v="450000.0"/>
        <n v="65400.0"/>
        <n v="6100.0"/>
        <n v="29000.0"/>
        <n v="4800.0"/>
        <n v="28500.0"/>
        <n v="107000.0"/>
        <n v="21000.0"/>
        <n v="634000.0"/>
        <n v="30000.0"/>
        <n v="25000.0"/>
        <n v="1055000.0"/>
        <n v="4406000.0"/>
        <n v="55000.0"/>
        <n v="1352000.0"/>
        <n v="977000.0"/>
        <n v="52300.0"/>
        <n v="13000.0"/>
        <n v="15400.0"/>
        <n v="97450.0"/>
        <n v="18100.0"/>
        <n v="29800.0"/>
        <n v="14400.0"/>
        <n v="37000.0"/>
        <n v="40000.0"/>
        <n v="60000.0"/>
        <n v="50000.0"/>
        <n v="2090000.0"/>
        <n v="560000.0"/>
        <n v="358000.0"/>
        <n v="70000.0"/>
        <n v="32500.0"/>
        <n v="445890.0"/>
        <n v="7500.0"/>
        <n v="24200.0"/>
        <n v="3800.0"/>
        <n v="18000.0"/>
        <n v="2332000.0"/>
        <n v="686000.0"/>
        <n v="630000.0"/>
        <n v="379000.0"/>
        <n v="168000.0"/>
        <n v="900000.0"/>
        <n v="300000.0"/>
        <n v="1214000.0"/>
        <n v="270000.0"/>
        <n v="949000.0"/>
        <n v="364000.0"/>
        <n v="366500.0"/>
        <n v="57600.0"/>
        <n v="20000.0"/>
        <n v="658894.0"/>
        <n v="74000.0"/>
        <n v="112000.0"/>
        <n v="376000.0"/>
        <n v="991000.0"/>
        <n v="386000.0"/>
        <n v="286000.0"/>
        <n v="641000.0"/>
        <n v="435000.0"/>
        <n v="748100.0"/>
        <n v="2500.0"/>
        <n v="27700.0"/>
        <n v="392000.0"/>
        <n v="518000.0"/>
        <n v="378000.0"/>
        <n v="225000.0"/>
        <n v="200000.0"/>
        <n v="636000.0"/>
        <n v="368000.0"/>
        <n v="650000.0"/>
        <n v="9800.0"/>
        <n v="639000.0"/>
        <n v="39900.0"/>
        <n v="90000.0"/>
        <n v="1115900.0"/>
        <n v="21850.0"/>
        <n v="35000.0"/>
        <n v="49000.0"/>
        <n v="97500.0"/>
        <n v="42000.0"/>
        <n v="365000.0"/>
        <n v="180000.0"/>
        <n v="275800.0"/>
        <n v="292999.0"/>
        <n v="317900.0"/>
        <n v="17500.0"/>
        <n v="1547000.0"/>
        <n v="52500.0"/>
        <n v="130500.0"/>
        <n v="1074000.0"/>
        <n v="525000.0"/>
        <n v="149000.0"/>
        <n v="288000.0"/>
        <n v="252000.0"/>
        <n v="210000.0"/>
        <n v="780000.0"/>
        <n v="2007000.0"/>
        <n v="5800.0"/>
        <n v="33400.0"/>
        <n v="500000.0"/>
        <n v="73500.0"/>
        <n v="8000.0"/>
        <n v="12000.0"/>
        <n v="23500.0"/>
        <n v="1130000.0"/>
        <n v="63500.0"/>
        <n v="64600.0"/>
        <n v="3000.0"/>
        <n v="52000.0"/>
        <n v="45000.0"/>
        <n v="110000.0"/>
        <n v="150000.0"/>
        <n v="2618000.0"/>
        <n v="350000.0"/>
        <n v="420000.0"/>
        <n v="796000.0"/>
        <n v="343000.0"/>
        <n v="145000.0"/>
        <n v="7000.0"/>
        <n v="724000.0"/>
        <n v="123000.0"/>
        <n v="596000.0"/>
        <n v="522000.0"/>
        <n v="768000.0"/>
        <n v="172000.0"/>
        <n v="100000.0"/>
        <n v="191000.0"/>
        <n v="120000.0"/>
        <n v="1261000.0"/>
        <n v="192000.0"/>
        <n v="140000.0"/>
        <n v="31000.0"/>
        <n v="315000.0"/>
        <n v="38500.0"/>
        <n v="135000.0"/>
        <n v="117000.0"/>
        <n v="121000.0"/>
        <n v="464000.0"/>
        <n v="87000.0"/>
        <n v="20100.0"/>
        <n v="48500.0"/>
        <n v="380000.0"/>
        <n v="244799.0"/>
        <n v="84865.0"/>
        <n v="269449.0"/>
        <n v="179000.0"/>
        <n v="46800.0"/>
        <n v="90500.0"/>
        <n v="377000.0"/>
        <n v="33600.0"/>
        <n v="23000.0"/>
        <n v="75000.0"/>
        <n v="105000.0"/>
        <n v="101000.0"/>
        <n v="4500.0"/>
        <n v="318000.0"/>
        <n v="1264000.0"/>
        <n v="230000.0"/>
        <n v="32000.0"/>
        <n v="245000.0"/>
        <n v="108000.0"/>
        <n v="498000.0"/>
        <n v="43000.0"/>
        <n v="412000.0"/>
        <n v="333000.0"/>
        <n v="595000.0"/>
        <n v="76000.0"/>
        <n v="339000.0"/>
        <n v="477000.0"/>
        <n v="280000.0"/>
        <n v="224000.0"/>
        <n v="80000.0"/>
        <n v="540000.0"/>
        <n v="1066000.0"/>
        <n v="118000.0"/>
        <n v="505000.0"/>
        <n v="320000.0"/>
        <n v="352000.0"/>
        <n v="63000.0"/>
        <n v="405600.0"/>
        <n v="589000.0"/>
        <n v="416000.0"/>
        <n v="188000.0"/>
        <n v="24000.0"/>
        <n v="442500.0"/>
        <n v="388000.0"/>
        <n v="240000.0"/>
        <n v="160000.0"/>
        <n v="248000.0"/>
        <n v="460000.0"/>
        <n v="204000.0"/>
        <n v="196000.0"/>
        <n v="1022000.0"/>
        <n v="1148000.0"/>
        <n v="447000.0"/>
        <n v="305000.0"/>
        <m/>
      </sharedItems>
    </cacheField>
    <cacheField name="Forma de pago" numFmtId="0">
      <sharedItems containsBlank="1">
        <s v="Transferencia (Tarjeta Debito, Nequi, Daviplata, Cuentas de ahorro)"/>
        <s v="Efectivo"/>
        <s v="Tarjeta de Credito"/>
        <s v="Bold"/>
        <s v="Nequi"/>
        <s v="Daviplata"/>
        <m/>
      </sharedItems>
    </cacheField>
    <cacheField name="Subir soporte" numFmtId="0">
      <sharedItems containsBlank="1">
        <m/>
        <s v="https://drive.google.com/open?id=1Pe-Fi_o_UFjPbPbIxoMPnZJBSe1y5oRH"/>
        <s v="https://drive.google.com/open?id=18Tfd1glS8YpXxHSYGLsg2fCpZQFm9sym"/>
        <s v="https://drive.google.com/open?id=1EsJ-NhcYdHfpSVqCXea9LeKCY3UJ10of"/>
        <s v="https://drive.google.com/open?id=1KVoJUEsH4TipZPrn3uSiA6bMyiFXObFK"/>
        <s v="https://drive.google.com/open?id=1nEzNsAAx89ntwK90vCVMCugxPf68Yuxz"/>
        <s v="https://drive.google.com/open?id=1eyAHJovCapDyrYNCxyMsyv-hgWZvWSVn"/>
        <s v="https://drive.google.com/open?id=1RCCZmEjKdFZMyBoCAP-oRNoU1WK59LIZ"/>
        <s v="https://drive.google.com/open?id=1Dy1Mn5ynd2Hmz1NZzIZq63hJv-dGKDlg"/>
        <s v="https://drive.google.com/open?id=1-LgHetWEsePIrhYpAmRMZX9E4ItSvwLa"/>
        <s v="https://drive.google.com/open?id=1_gU_T7RSuX8dUKYuauO34G_KqFvmFTvW"/>
        <s v="https://drive.google.com/open?id=1IxgbJT2wOaLqZpEGZ2vAb3d95HCk0pQj"/>
        <s v="https://drive.google.com/open?id=1iS-otFFp43T2jrgjWOPBuyOoZtiK6xva"/>
        <s v="https://drive.google.com/open?id=1MwxsvrWu7SA5rU6MAiWqdvPunsxd8KkB"/>
        <s v="https://drive.google.com/open?id=15PK0pRY6QHAWofQcFx2lrhMGIXoMyrUi"/>
        <s v="https://drive.google.com/open?id=1azQiSPONPWu8GKx5x-7Qz1oa05D-olyw"/>
        <s v="https://drive.google.com/open?id=1pER4L5VUSlqIPL0ZEKMUtnMKDnlAYB0N"/>
        <s v="https://drive.google.com/open?id=1qCjoemtjGFTUJAgdBvcmSg58EM4GViOL"/>
        <s v="https://drive.google.com/open?id=1DUFJx-19Aq5ixeIUL1HSqpPrAcPbKzXC"/>
        <s v="https://drive.google.com/open?id=134mb89NTwmNRgjOhKO2hJ_cJtYZKJ3lf"/>
        <s v="https://drive.google.com/open?id=1IyJFqtopcIOV5ijWpQHc7c1VZkQQHjOP"/>
        <s v="https://drive.google.com/open?id=1QUltyjyfiUWtBYfhv--p-Reyi6s40Xcy"/>
        <s v="https://drive.google.com/open?id=1jQ80vcbnLyx382M-gBxW5xUF4rJjZjcP"/>
        <s v="https://drive.google.com/open?id=1CDL4gfvUCQCYphoARzRXi7qpg2g7e7wj"/>
        <s v="https://drive.google.com/open?id=1Sz42uVH3NIXDiiKZGxK3OQzQ3lVSLwEN"/>
        <s v="https://drive.google.com/open?id=1hggLHc-YDg6ig0HaMJczSKZ-5CcHzFM7"/>
        <s v="https://drive.google.com/open?id=1VNLoWwkk7_AGS7cE7P34w-dETldGCFGC"/>
        <s v="https://drive.google.com/open?id=1HAtJE-9F5-Q5f_oJ6l59AmUajcxQVEbj"/>
        <s v="https://drive.google.com/open?id=1aRePwUvRYfz9H99irCA31lsZl4_dmACD"/>
        <s v="https://drive.google.com/open?id=1roBecbfiZZHP9kDKec5UacqBFbuVYARL"/>
        <s v="https://drive.google.com/open?id=1qIKpMnz_WZvW6k-uOoxnfrBsd6bduQf3"/>
        <s v="https://drive.google.com/open?id=1dY8lPm-6qdRwYRzvuc01Zs5_jyT5qk6f"/>
        <s v="https://drive.google.com/open?id=1JclkAsGftYMk3vVxTaSq1g-eLapwCmBK"/>
        <s v="https://drive.google.com/open?id=1GVFp1lqslenjT1CRfDlGgUbKYgreEjm1"/>
        <s v="https://drive.google.com/open?id=1wk4dcasP80ax1LkhBVWOd--qvFCpIhxM"/>
        <s v="https://drive.google.com/open?id=1Dj3wMS2VSuiPUSmgQAM14z7CcXl_gTjz"/>
        <s v="https://drive.google.com/open?id=1anJ1cLr1l7Id6VCDgSUyVOdJ91krhJJA"/>
        <s v="https://drive.google.com/open?id=1wxfBIfIFYnyuPCU3a2MjlsYt1SO7BhCv"/>
        <s v="https://drive.google.com/open?id=1mUyJdS1RzUvtziJZ7iFT2rdReHRx6elr"/>
        <s v="https://drive.google.com/open?id=1lEQolSNl30XotKQJlBq8fmxvoVKP56Rb"/>
        <s v="https://drive.google.com/open?id=1SBMQp1lFjGhPBcVxjY8Fys4hFrnbT1B8"/>
        <s v="https://drive.google.com/open?id=1IpgbN7vBoa1UXAbakXMDnyhO6WCfc3fP"/>
        <s v="https://drive.google.com/open?id=1he9KfRoTJz2tjIkkQ8HBPOgg8iR3N8vi"/>
        <s v="https://drive.google.com/open?id=1LJ5tBFszt1nA43E-NUfjW959uBPbvulw"/>
        <s v="https://drive.google.com/open?id=1CRsnnr_HExILtBD2nIIZz9FOh9UWgbkV"/>
        <s v="https://drive.google.com/open?id=1jsqvWk2q613QpRAsnfUH4WH37DKvL6Z6"/>
        <s v="https://drive.google.com/open?id=1MxmPDhl5vV2CcIBZFuI0kaNQ_3pUhfKU"/>
        <s v="https://drive.google.com/open?id=1XDdrc8Uhzl25UMjNLSUj6ZAsgBQfSlEM"/>
        <s v="https://drive.google.com/open?id=18rjqABXmgo0AXEo1CGrzUlP7_OqqDeUw"/>
        <s v="https://drive.google.com/open?id=1TVvt3HC7XoZMKo4y5B07xvzZo9Zai2Qa"/>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N349" sheet="FORMULARIO"/>
  </cacheSource>
  <cacheFields>
    <cacheField name="Marca temporal" numFmtId="164">
      <sharedItems containsDate="1" containsString="0" containsBlank="1">
        <d v="2026-05-29T12:12:05Z"/>
        <d v="2026-05-29T12:13:04Z"/>
        <d v="2026-05-29T12:16:33Z"/>
        <d v="2026-05-30T07:57:29Z"/>
        <d v="2026-05-30T10:00:06Z"/>
        <d v="2026-05-30T10:01:23Z"/>
        <d v="2026-05-30T10:03:12Z"/>
        <d v="2026-05-30T10:04:22Z"/>
        <d v="2026-05-30T10:08:38Z"/>
        <d v="2026-05-30T19:01:41Z"/>
        <d v="2026-05-30T19:03:28Z"/>
        <d v="2026-05-30T19:05:34Z"/>
        <d v="2026-05-30T19:08:05Z"/>
        <d v="2026-05-30T19:19:40Z"/>
        <d v="2026-06-01T10:16:14Z"/>
        <d v="2026-06-01T10:19:15Z"/>
        <d v="2026-06-01T14:18:13Z"/>
        <d v="2026-06-01T15:12:46Z"/>
        <d v="2026-06-01T15:14:47Z"/>
        <d v="2026-06-01T15:18:39Z"/>
        <d v="2026-06-01T15:22:28Z"/>
        <d v="2026-06-01T15:25:27Z"/>
        <d v="2026-06-01T15:27:34Z"/>
        <d v="2026-06-03T03:53:01Z"/>
        <d v="2026-06-03T03:56:38Z"/>
        <d v="2026-06-03T03:59:00Z"/>
        <d v="2026-06-03T04:01:19Z"/>
        <d v="2026-06-03T04:05:12Z"/>
        <d v="2026-06-03T04:06:22Z"/>
        <d v="2026-06-03T04:07:53Z"/>
        <d v="2026-06-03T18:34:46Z"/>
        <d v="2026-06-03T19:35:47Z"/>
        <d v="2026-06-03T19:42:21Z"/>
        <d v="2026-06-04T19:04:16Z"/>
        <d v="2026-06-04T19:05:25Z"/>
        <d v="2026-06-04T19:06:51Z"/>
        <d v="2026-06-04T19:11:02Z"/>
        <d v="2026-06-04T19:12:17Z"/>
        <d v="2026-06-04T19:13:48Z"/>
        <d v="2026-06-04T19:17:29Z"/>
        <d v="2026-06-05T10:41:18Z"/>
        <d v="2026-06-05T10:45:01Z"/>
        <d v="2026-06-05T10:47:43Z"/>
        <d v="2026-06-05T10:50:39Z"/>
        <d v="2026-06-05T12:48:27Z"/>
        <d v="2026-06-05T15:09:37Z"/>
        <d v="2026-06-05T15:13:23Z"/>
        <d v="2026-06-05T15:18:29Z"/>
        <d v="2026-06-05T15:20:05Z"/>
        <d v="2026-06-05T15:21:55Z"/>
        <d v="2026-06-05T15:23:41Z"/>
        <d v="2026-06-05T15:26:23Z"/>
        <d v="2026-06-05T17:18:18Z"/>
        <d v="2026-06-05T17:20:29Z"/>
        <d v="2026-06-05T17:22:25Z"/>
        <d v="2026-06-05T17:23:59Z"/>
        <d v="2026-06-06T07:33:37Z"/>
        <d v="2026-06-06T18:28:29Z"/>
        <d v="2026-06-06T19:48:35Z"/>
        <d v="2026-06-06T19:51:04Z"/>
        <d v="2026-06-06T19:53:03Z"/>
        <d v="2026-06-06T19:54:10Z"/>
        <d v="2026-06-06T19:55:36Z"/>
        <d v="2026-06-06T19:57:46Z"/>
        <d v="2026-06-06T20:00:30Z"/>
        <d v="2026-06-06T20:02:31Z"/>
        <d v="2026-06-06T20:04:05Z"/>
        <d v="2026-06-06T20:05:34Z"/>
        <d v="2026-06-06T20:07:24Z"/>
        <d v="2026-06-07T08:55:57Z"/>
        <d v="2026-06-07T08:57:46Z"/>
        <d v="2026-06-07T09:31:58Z"/>
        <d v="2026-06-07T09:34:26Z"/>
        <d v="2026-06-07T09:36:29Z"/>
        <d v="2026-06-07T09:37:50Z"/>
        <d v="2026-06-07T09:39:18Z"/>
        <d v="2026-06-07T09:41:43Z"/>
        <d v="2026-06-07T09:42:57Z"/>
        <d v="2026-06-07T09:43:58Z"/>
        <d v="2026-06-07T09:47:14Z"/>
        <d v="2026-06-07T14:59:55Z"/>
        <d v="2026-06-08T09:10:43Z"/>
        <d v="2026-06-08T10:16:22Z"/>
        <d v="2026-06-09T08:32:29Z"/>
        <d v="2026-06-09T08:36:20Z"/>
        <d v="2026-06-09T08:38:50Z"/>
        <d v="2026-06-09T08:41:53Z"/>
        <d v="2026-06-09T08:45:13Z"/>
        <d v="2026-06-09T08:48:03Z"/>
        <d v="2026-06-09T08:53:27Z"/>
        <d v="2026-06-09T08:56:28Z"/>
        <d v="2026-06-09T09:00:02Z"/>
        <d v="2026-06-09T10:15:56Z"/>
        <d v="2026-06-09T16:08:40Z"/>
        <d v="2026-06-09T16:12:21Z"/>
        <d v="2026-06-09T16:18:02Z"/>
        <d v="2026-06-09T16:20:09Z"/>
        <d v="2026-06-09T20:57:48Z"/>
        <d v="2026-06-10T09:08:53Z"/>
        <d v="2026-06-10T11:28:29Z"/>
        <d v="2026-06-10T11:29:04Z"/>
        <d v="2026-06-10T11:31:41Z"/>
        <d v="2026-06-10T12:04:52Z"/>
        <d v="2026-06-10T14:29:51Z"/>
        <d v="2026-06-10T15:16:51Z"/>
        <d v="2026-06-10T17:41:46Z"/>
        <d v="2026-06-10T17:44:56Z"/>
        <d v="2026-06-10T18:00:56Z"/>
        <d v="2026-06-10T18:08:30Z"/>
        <d v="2026-06-10T18:14:07Z"/>
        <d v="2026-06-10T18:27:31Z"/>
        <d v="2026-06-10T19:12:30Z"/>
        <d v="2026-06-10T19:16:52Z"/>
        <d v="2026-06-11T09:19:51Z"/>
        <d v="2026-06-11T14:26:52Z"/>
        <d v="2026-06-11T14:28:07Z"/>
        <d v="2026-06-12T16:39:56Z"/>
        <d v="2026-06-13T08:22:00Z"/>
        <d v="2026-06-13T21:21:01Z"/>
        <d v="2026-06-13T21:26:49Z"/>
        <d v="2026-06-14T10:52:43Z"/>
        <d v="2026-06-15T14:46:58Z"/>
        <d v="2026-06-15T19:50:36Z"/>
        <d v="2026-06-15T19:53:34Z"/>
        <d v="2026-06-15T19:57:51Z"/>
        <d v="2026-06-16T09:18:50Z"/>
        <d v="2026-06-16T13:41:21Z"/>
        <d v="2026-06-16T13:43:07Z"/>
        <d v="2026-06-16T13:44:57Z"/>
        <d v="2026-06-16T13:49:15Z"/>
        <d v="2026-06-16T14:02:08Z"/>
        <d v="2026-06-16T14:48:51Z"/>
        <d v="2026-06-17T08:59:44Z"/>
        <d v="2026-06-17T09:01:01Z"/>
        <d v="2026-06-17T09:02:07Z"/>
        <d v="2026-06-17T09:03:28Z"/>
        <d v="2026-06-17T09:12:55Z"/>
        <d v="2026-06-17T09:14:19Z"/>
        <d v="2026-06-17T09:44:15Z"/>
        <d v="2026-06-18T12:07:33Z"/>
        <d v="2026-06-18T12:08:32Z"/>
        <d v="2026-06-18T12:09:31Z"/>
        <d v="2026-06-18T12:10:28Z"/>
        <d v="2026-06-18T12:11:35Z"/>
        <d v="2026-06-18T12:13:01Z"/>
        <d v="2026-06-18T12:17:11Z"/>
        <d v="2026-06-18T12:21:54Z"/>
        <d v="2026-06-18T15:36:11Z"/>
        <d v="2026-06-18T17:12:09Z"/>
        <d v="2026-06-18T17:12:27Z"/>
        <d v="2026-06-18T17:36:08Z"/>
        <d v="2026-06-18T18:13:36Z"/>
        <d v="2026-06-19T09:59:18Z"/>
        <d v="2026-06-19T10:18:11Z"/>
        <d v="2026-06-19T10:53:03Z"/>
        <d v="2026-06-19T10:53:33Z"/>
        <d v="2026-06-19T10:55:57Z"/>
        <d v="2026-06-19T11:05:24Z"/>
        <d v="2026-06-19T11:25:08Z"/>
        <d v="2026-06-19T12:42:58Z"/>
        <d v="2026-06-19T13:43:16Z"/>
        <d v="2026-06-19T14:26:36Z"/>
        <d v="2026-06-19T14:31:07Z"/>
        <d v="2026-06-19T14:41:40Z"/>
        <d v="2026-06-19T15:34:11Z"/>
        <d v="2026-06-19T16:25:27Z"/>
        <d v="2026-06-19T17:29:04Z"/>
        <d v="2026-06-19T18:29:13Z"/>
        <d v="2026-06-19T18:51:24Z"/>
        <d v="2026-06-19T19:06:36Z"/>
        <d v="2026-06-19T19:07:56Z"/>
        <d v="2026-06-19T19:08:47Z"/>
        <d v="2026-06-20T17:15:34Z"/>
        <d v="2026-06-20T17:17:51Z"/>
        <d v="2026-06-20T17:18:52Z"/>
        <d v="2026-06-20T17:20:16Z"/>
        <d v="2026-06-20T17:21:38Z"/>
        <d v="2026-06-20T17:24:31Z"/>
        <d v="2026-06-20T17:29:49Z"/>
        <d v="2026-06-20T17:32:49Z"/>
        <d v="2026-06-20T17:37:25Z"/>
        <d v="2026-06-20T17:38:20Z"/>
        <d v="2026-06-20T18:26:52Z"/>
        <d v="2026-06-20T18:28:12Z"/>
        <d v="2026-06-20T18:29:30Z"/>
        <d v="2026-06-20T18:31:49Z"/>
        <d v="2026-06-20T18:42:54Z"/>
        <d v="2026-06-21T15:56:20Z"/>
        <d v="2026-06-25T14:03:56Z"/>
        <d v="2026-06-25T14:05:50Z"/>
        <d v="2026-06-25T14:19:08Z"/>
        <d v="2026-06-25T14:28:57Z"/>
        <d v="2026-06-25T16:18:23Z"/>
        <d v="2026-06-25T16:24:22Z"/>
        <d v="2026-06-26T09:30:00Z"/>
        <d v="2026-06-26T09:31:50Z"/>
        <d v="2026-06-26T10:07:40Z"/>
        <d v="2026-06-26T11:32:46Z"/>
        <d v="2026-06-26T11:33:43Z"/>
        <d v="2026-06-26T14:15:13Z"/>
        <d v="2026-06-26T14:17:37Z"/>
        <d v="2026-06-27T18:31:17Z"/>
        <d v="2026-06-27T18:41:30Z"/>
        <d v="2026-06-28T09:14:30Z"/>
        <d v="2026-06-28T09:57:23Z"/>
        <d v="2026-06-28T10:05:43Z"/>
        <d v="2026-06-28T10:07:37Z"/>
        <d v="2026-06-28T10:52:38Z"/>
        <d v="2026-06-28T11:00:13Z"/>
        <d v="2026-06-28T11:06:39Z"/>
        <d v="2026-06-28T11:13:23Z"/>
        <d v="2026-06-28T11:28:36Z"/>
        <d v="2026-06-28T12:59:39Z"/>
        <d v="2026-06-28T13:10:45Z"/>
        <d v="2026-06-28T13:56:28Z"/>
        <d v="2026-06-28T14:43:31Z"/>
        <d v="2026-07-01T12:40:42Z"/>
        <d v="2026-07-01T12:43:07Z"/>
        <d v="2026-07-01T12:55:58Z"/>
        <d v="2026-07-01T12:57:07Z"/>
        <d v="2026-07-01T12:59:01Z"/>
        <d v="2026-07-01T13:00:16Z"/>
        <d v="2026-07-01T14:39:38Z"/>
        <d v="2026-07-01T14:43:19Z"/>
        <d v="2026-07-01T16:24:30Z"/>
        <d v="2026-07-01T17:14:32Z"/>
        <d v="2026-07-01T18:26:14Z"/>
        <d v="2026-07-01T18:55:40Z"/>
        <d v="2026-07-01T19:23:31Z"/>
        <d v="2026-07-01T19:27:05Z"/>
        <d v="2026-07-01T19:40:35Z"/>
        <d v="2026-07-02T10:39:48Z"/>
        <d v="2026-07-02T14:10:05Z"/>
        <d v="2026-07-03T15:35:54Z"/>
        <d v="2026-07-03T16:00:44Z"/>
        <d v="2026-07-03T16:25:47Z"/>
        <d v="2026-07-03T16:36:18Z"/>
        <d v="2026-07-03T16:43:46Z"/>
        <d v="2026-07-03T17:47:39Z"/>
        <d v="2026-07-04T10:15:27Z"/>
        <d v="2026-07-04T14:49:41Z"/>
        <d v="2026-07-05T11:40:20Z"/>
        <d v="2026-07-05T11:59:09Z"/>
        <d v="2026-07-05T15:22:36Z"/>
        <d v="2026-07-05T16:26:37Z"/>
        <d v="2026-07-05T16:29:30Z"/>
        <d v="2026-07-05T16:46:13Z"/>
        <d v="2026-07-06T13:20:43Z"/>
        <m/>
      </sharedItems>
    </cacheField>
    <cacheField name="TIPO" numFmtId="0">
      <sharedItems containsBlank="1">
        <s v="Inversión Inicial"/>
        <s v="Gastos Variables de Operación"/>
        <m/>
      </sharedItems>
    </cacheField>
    <cacheField name="Clase ingreso" numFmtId="0">
      <sharedItems containsBlank="1">
        <m/>
        <s v="Otros"/>
        <s v="Mercancia"/>
        <s v="Consumibles"/>
      </sharedItems>
    </cacheField>
    <cacheField name="Columna 3" numFmtId="0">
      <sharedItems containsString="0" containsBlank="1">
        <m/>
      </sharedItems>
    </cacheField>
    <cacheField name="Tipo de gasto" numFmtId="0">
      <sharedItems containsBlank="1">
        <s v="Arriendo"/>
        <s v="Computador"/>
        <s v="Sistema POS"/>
        <s v="Comida"/>
        <s v="Arreglos locativos"/>
        <s v="Legalización"/>
        <s v="Movilidad"/>
        <s v="Camaras"/>
        <s v="Gasolina"/>
        <s v="Maniquies"/>
        <s v="Mercancia"/>
        <s v="Iluminacion"/>
        <s v="Insumos"/>
        <s v="Seguridad"/>
        <s v="Caja registradora"/>
        <s v="Vestier"/>
        <s v="Envio mercancia"/>
        <s v="Aviso"/>
        <s v="Gastos"/>
        <s v="Mostradores"/>
        <s v="Compra talonarios, bombas, pecera, tropo, fomi"/>
        <s v="Parqueadero "/>
        <s v="Gasolina "/>
        <s v="Caja efectivo"/>
        <s v="Gancheras"/>
        <m/>
      </sharedItems>
    </cacheField>
    <cacheField name="Fecha" numFmtId="14">
      <sharedItems containsDate="1" containsString="0" containsBlank="1">
        <d v="2026-05-28T00:00:00Z"/>
        <d v="2026-05-29T00:00:00Z"/>
        <d v="2026-05-30T00:00:00Z"/>
        <d v="2026-06-01T00:00:00Z"/>
        <d v="2026-05-31T00:00:00Z"/>
        <d v="2026-06-02T00:00:00Z"/>
        <d v="2026-06-03T00:00:00Z"/>
        <d v="2026-06-04T00:00:00Z"/>
        <d v="2026-06-05T00:00:00Z"/>
        <d v="2026-06-06T00:00:00Z"/>
        <d v="2026-06-07T00:00:00Z"/>
        <d v="2026-06-09T00:00:00Z"/>
        <d v="2026-06-10T00:00:00Z"/>
        <d v="2026-06-11T00:00:00Z"/>
        <d v="2026-06-12T00:00:00Z"/>
        <d v="2026-06-13T00:00:00Z"/>
        <d v="2026-06-14T00:00:00Z"/>
        <d v="2026-06-15T00:00:00Z"/>
        <d v="2026-06-16T00:00:00Z"/>
        <d v="2026-06-17T00:00:00Z"/>
        <d v="2026-06-18T00:00:00Z"/>
        <d v="2026-06-19T00:00:00Z"/>
        <d v="2026-06-20T00:00:00Z"/>
        <d v="2026-06-24T00:00:00Z"/>
        <d v="2026-06-28T00:00:00Z"/>
        <d v="2026-06-27T00:00:00Z"/>
        <d v="2026-07-01T00:00:00Z"/>
        <d v="2026-07-02T00:00:00Z"/>
        <d v="2026-07-06T00:00:00Z"/>
        <m/>
      </sharedItems>
    </cacheField>
    <cacheField name="PERSONA REGISTRA GASTO" numFmtId="0">
      <sharedItems containsBlank="1">
        <s v="DIANA PAOLA GARZON"/>
        <s v="MAURICIO GARZON"/>
        <s v="ANTONIO RENTERIA"/>
        <s v="YENI GARZON"/>
        <m/>
      </sharedItems>
    </cacheField>
    <cacheField name="Nombre" numFmtId="0">
      <sharedItems containsBlank="1">
        <s v="Arriendo inicial"/>
        <s v="Computador"/>
        <s v="Creacion de dominio"/>
        <s v="Desayuno "/>
        <s v="Vidrios vitrinas entrada"/>
        <s v="Matrícula Mercantil (Cámara de Comercio)"/>
        <s v="Almuerzos"/>
        <s v="Parqueadero"/>
        <s v="Camaras de seguridad"/>
        <s v="Gasolina Carro"/>
        <s v="Parqueadero Carro"/>
        <s v="Decoracion, Pintura, Vestier en Drywall"/>
        <s v="Cremallera para Flauta, Flautas para Exhibicion, Ganchera tripode, Ganchos de madera, Maniquies cuerpo Completo, Maniquies medio cuerpo, Cortina Negra"/>
        <s v="Mostrador"/>
        <s v="Mercancia"/>
        <s v="Iluminacion interna y externa"/>
        <s v="Pintura"/>
        <s v="Implementos de aseo"/>
        <s v="Decoracion"/>
        <s v="Candados"/>
        <s v="Inversión inicial"/>
        <s v="Gasolina"/>
        <s v="Parqueadero "/>
        <s v="Desayuno"/>
        <s v="Tiqueteadora"/>
        <s v="Papeleria"/>
        <s v="Envío a Santander de Quilichao"/>
        <s v="Vestier en Drywall"/>
        <s v="Sistema Pos de TiendaNube"/>
        <s v="parqueadero compra"/>
        <s v="parqueadero compras tarde 06-06-2026"/>
        <s v="Aviso, tarjetas presentacion (abono)"/>
        <s v="sensor y multitoma de Corriente"/>
        <s v="Almuerzos del dia para compras realizadas"/>
        <s v="Rieles Negro"/>
        <s v="correas, billeteras y regalo padre"/>
        <s v="Pintura, Estuco, rodillo, brocha y Lijas"/>
        <s v="Gasolina movilizacion"/>
        <s v="Antena antiurto"/>
        <s v="Equipo Bold"/>
        <s v="Rollos de papel impresora"/>
        <s v="Aviso"/>
        <s v="Compra utencilios"/>
        <s v="Extintor"/>
        <s v="Botiquin, Extintor"/>
        <s v="Canecas"/>
        <s v="Sillas"/>
        <s v="Estante"/>
        <s v="Gasolina "/>
        <s v="Caja efectivo"/>
        <s v="Cosedora y ganchos"/>
        <s v="Bolsas"/>
        <s v="Cremallera para Flauta, Flautas para Exhibicion, Ganchera tripode"/>
        <s v="Bombas de decoración"/>
        <s v="Llaveros"/>
        <s v="Mueble collares"/>
        <s v="Gasolina, parqueadero, desayuno"/>
        <s v="Tijeras"/>
        <s v="Mercancia, Transporte"/>
        <s v="Desayuno compras 01/07/2026"/>
        <s v="Cartón precios"/>
        <s v="Ganchos de madera"/>
        <m/>
      </sharedItems>
    </cacheField>
    <cacheField name="Detalle" numFmtId="0">
      <sharedItems containsBlank="1">
        <s v="Valor de arriendo inicial"/>
        <s v="Compra de computador nuevo "/>
        <s v="Creación de dominio de Be"/>
        <s v="Desayuno"/>
        <s v="Pago la mitad de los vidrios de la vitrina"/>
        <s v="Cámara de comercio Chapinero"/>
        <s v="Certificado CCB Chapinero"/>
        <s v="Desayuno de Yeni y diana "/>
        <s v="Impresión contrato de arriendo"/>
        <s v="Pago de autenticación"/>
        <s v="Almuerzos de todos"/>
        <s v="Parqueadero carro tio"/>
        <s v="Pago de arriendo y depósito 50%"/>
        <s v="Camaras de seguridad"/>
        <s v="Gasolina de transporte para las compras"/>
        <s v="Parqueadero del carro para las compras iniciales"/>
        <s v="Pago de adecuaciones de infraestructura"/>
        <s v="2 barra u de 120, 3 barra sencilla de 120, 4 barra de 120 con malla, 40 flautas para barra, 6 Parales de 3 MTS, 200 gancho pinza, 400 gancho cromo, 1 silla de 2 puesto, 1 burro cascada, 2 hombre, 2 dama, 1 niño 10 blanco, 9 rieles, 3 cortinas negras, 14 b"/>
        <s v="Cachucheras"/>
        <s v="Camisetas Colombia, España y Portugal 2"/>
        <s v="40 spot de 20 w, 20 riel de 1 MTS, 3 bombillas para Vestier, 2 reflectores, 15 MTS duplex, 4 MTS luz neón"/>
        <s v="Aerosol y tornillos"/>
        <s v="Vinilo amarillo"/>
        <s v="Escoba, recogedor"/>
        <s v="Varillas, brocas tornillos"/>
        <s v="Canales y amarres "/>
        <s v="Parales y cinta "/>
        <s v="Jabón rey, vasos, gaseosa"/>
        <s v="Pilas láser Anderson"/>
        <s v="Aseo "/>
        <s v="Candados comprados a la sra Berna "/>
        <s v="Candados egret dorado"/>
        <s v="Alimentación con Jonathan"/>
        <s v="Pantalones de hombre"/>
        <s v="Pantalones sudadera"/>
        <s v="Blusas mujer"/>
        <s v="Gasolina carro"/>
        <s v="Parqueadero "/>
        <s v="Desayuno con Jonathan"/>
        <s v="Combo impresora, pistola y dos impresoras"/>
        <s v="Llaves de ingreso"/>
        <s v="Ángulos y Parales "/>
        <s v="Cinta ancha transparente"/>
        <s v="Envío por inter rapidísimo camiseta Colombia m pago por Addi a Jonathan"/>
        <s v="Camisetas y conjuntos de fútbol"/>
        <s v="Goldtex Bermudas caballero y shorts dama"/>
        <s v="Confecciones perfect chaquetas caballero"/>
        <s v="Dannystyless"/>
        <s v="Gorras Colombia"/>
        <s v="Bolsos, canguros"/>
        <s v="Canilleras y medias futbolera"/>
        <s v="R Treik jean dama"/>
        <s v="Chaqueta caballero"/>
        <s v="Oversize"/>
        <s v="Chaquetas dama "/>
        <s v="Bicicleteros, leggins algodón y básicas"/>
        <s v="Vidrios entrada "/>
        <s v="Llaveros balón y cajas de Colombia"/>
        <s v="Cinta malla y canaleta, se le pegó a mi papá 20 mil"/>
        <s v="Accesorios divas"/>
        <s v="Cajas y bolsas de tela"/>
        <s v="Camisetas estampadas con brillos"/>
        <s v="Pantalón y faldas"/>
        <s v="Ropa deportiva"/>
        <s v="Sacos de lana"/>
        <s v="Camisas de hombre"/>
        <s v="Faldas y ropa deportiva"/>
        <s v="Vestidos"/>
        <s v="Variedades, maquillaje, caimanes"/>
        <s v="Copia llaves"/>
        <s v="Cinta filo, cinta malla, duplex"/>
        <s v="Conjuntos camisetas de fútbol"/>
        <s v="Portalón dama gamuza, punto Roma, mariposa"/>
        <s v="Sacos y batas dama tejidos"/>
        <s v="Chaquetas paño "/>
        <s v="Chaqueta gamuza corta"/>
        <s v="Polo seda fría "/>
        <s v="Blusas dama"/>
        <s v="Baggie"/>
        <s v="Paral"/>
        <s v="Chaqueta jean caballero y dama "/>
        <s v="Pago primer mes de tiendanube"/>
        <s v="Splash y brillos "/>
        <s v="compra madera para el mostrador principal"/>
        <s v="pago parqueadero realizacion de compras en la mañana"/>
        <s v="pago parqueadero compras en la tarde del 06-06-2026"/>
        <s v="compra para aviso y terjeta presentacion "/>
        <s v="compra de sensores y  multitoma de corriente"/>
        <s v="Pago de almuesrzos en el dia para compras realizadas 06-06-2026"/>
        <s v="compra de 3 Rieles Negros"/>
        <s v="Compra de las correas, billetaras y regalos de padre para hombre"/>
        <s v="Compra insumos para arreglos locativos del almacen"/>
        <s v="Pago Gasolina para movilizarse"/>
        <s v="Accesorios ferretería y electricidad"/>
        <s v="Compra ese llanti mantenimiento pisos y limpiador para vidrios"/>
        <s v="Sonido, percheros y aerosoles"/>
        <s v="Papel termico"/>
        <s v="Compra de antena antiurto"/>
        <s v="abono de vidrios vitrinas internas y espejos"/>
        <s v="Compra de bolsas topo sencillo collares y rubana"/>
        <s v="Combos Splash caballero "/>
        <s v="Compra de buzos"/>
        <s v="Compré camiseta oversize"/>
        <s v="Parqueadero"/>
        <s v="Bold"/>
        <s v="Compra camisa Galleta polo (9)"/>
        <s v="Compra  xl  - 2xl. Cant (2),  S - M - L cant (6)"/>
        <s v="Prendas surtidas $10000 cant(40)"/>
        <s v="Compra buzos col cant(6)"/>
        <s v="Pago gasolina camioneta para compras 10-06-2026"/>
        <s v="Compra blusas(3), blusa pepa(5), pepa chinilla(3), pepa buso(15)"/>
        <s v="Compra camisetas "/>
        <s v="Compra rollos de de papel impresora"/>
        <s v="Pago final aviso "/>
        <s v="Acarreo madera"/>
        <s v="Tapete bienvenido"/>
        <s v="Rollos de etiquetas"/>
        <s v="Saldo, vidrios y espejos"/>
        <s v="Decoración Colombia, bombas y demás"/>
        <s v="Soportes para madera"/>
        <s v="Agenda"/>
        <s v="Compra de accesorios necesarios para el aseo del almacen"/>
        <s v="Compra madera mostradores y punto de venta"/>
        <s v="Compra de productos de limpieza, perchero para escobas y otros."/>
        <s v="Compra de tornillos para madera, soporte para vestier y fresa recta para madera"/>
        <s v="Compra de Vasos"/>
        <s v="Extintores y nueve avisos de señalización"/>
        <s v="Compra extintor y botiquín puesto por Mauricio Garzón"/>
        <s v="Canica verde y caneca blanca y caneca negra tú estás por Mauricio garzón qué haces señorita"/>
        <s v="Tres sillas de madera"/>
        <s v="Mercancía inicial puesta por Mauricio garzón"/>
        <s v="Papel higiénico y toallas de papel"/>
        <s v="Compra mercancía "/>
        <s v="Compra de mercancia"/>
        <s v="Compra de mercncia"/>
        <s v="Estante"/>
        <s v="Foamy escachado"/>
        <s v="Compra mercancia"/>
        <s v="Parqueadero carro"/>
        <s v="Chaquetas"/>
        <s v="Chaqueta colombia"/>
        <s v="Ropa oversize "/>
        <s v="Camiseta galleta"/>
        <s v="Buzo cuello"/>
        <s v="Sudaderas"/>
        <s v="Compra confecciones Growth"/>
        <s v="Pago chaqueta sencilla "/>
        <s v="Compra Jean mujer blancos"/>
        <s v="Chaqueta beisbolera ovejera"/>
        <s v="Sudaderas madrugón"/>
        <s v="Compra de Jean Bagi para dama"/>
        <s v="Goldtex"/>
        <s v="HHR"/>
        <s v="Bombas"/>
        <s v="Creaciones Danny"/>
        <s v="Caja"/>
        <s v="Soporte collar"/>
        <s v="Cambio buzo algodón excedente "/>
        <s v="Frontier"/>
        <s v="Nisaja"/>
        <s v="Martina bendita"/>
        <s v="Sama"/>
        <s v="Centrolandia camisetas de Colombia"/>
        <s v="Milenio deportes"/>
        <s v="Compra cosedora y ganchos"/>
        <s v="Bolsas"/>
        <s v="Compra de gancheros tiqueteadora cachucheras camiseros"/>
        <s v="Abono compra camisetas"/>
        <s v="Nova w78"/>
        <s v="Stivenson"/>
        <s v="Kbu"/>
        <s v="Compra de ganchos entorchados"/>
        <s v="Compra bombas decoración"/>
        <s v="Países splash"/>
        <s v="King"/>
        <s v="Llaveros "/>
        <s v="Growth"/>
        <s v="Compra chaqueta importada"/>
        <s v="Compra camiseta de futbol portugal"/>
        <s v="Compra mueble collares"/>
        <s v="Pago gastos compras en el centro 20-06-2026"/>
        <s v="Compra tijeras"/>
        <s v="BALU BAGS - BILLETERAS DAMA"/>
        <s v="Brayan pago por Bold"/>
        <s v="Centrolandia"/>
        <s v="Inversan"/>
        <s v="Cleotilde"/>
        <s v="Stivenson Dipuari "/>
        <s v="Dakota"/>
        <s v="Lion Visto "/>
        <s v="Nova"/>
        <s v="Confecciones Perfect"/>
        <s v="Creaciones Dins"/>
        <s v="Izan"/>
        <s v="Fabe"/>
        <s v="Importado Busos y pantaloneta"/>
        <s v="Yoga y falda "/>
        <s v="Busos cleotilde (compra Jhonatan)"/>
        <s v="King 7"/>
        <s v="Buseria 91"/>
        <s v="Lion chaquetas Colombia "/>
        <s v="Yakalop chaqueta colombia"/>
        <s v="Exodo 1902"/>
        <s v="Madrugon"/>
        <s v="Ecuatorianos calle"/>
        <s v="Athletic"/>
        <s v="Gasolina"/>
        <s v="Confecciones Growth"/>
        <s v="BRAYAN CAMISETAS"/>
        <s v="GORRAS LOS ANGELES"/>
        <s v="Chaqueta jean dama y caballero"/>
        <s v="Vestidos góticos de tiras"/>
        <s v="Desayuno compras 01/07/2026"/>
        <s v="Parqueadero compras 01/07/2026"/>
        <s v="DIVAS"/>
        <s v="Polo dragma"/>
        <s v="Tejidos"/>
        <s v="Bermudas camuflado"/>
        <s v="Cartón precios"/>
        <s v="Ganchos de ropa"/>
        <s v="Chaquetas Colombia "/>
        <s v="Blusas flores dama"/>
        <s v="IMPERIO DE LA MODA"/>
        <s v="Busos colombia "/>
        <s v="Tejidos ecuatorianos "/>
        <s v="Busos burda"/>
        <s v="Camiseta izan"/>
        <s v="Blusas Santino"/>
        <s v="Chaquetas Nova w 78 "/>
        <s v="Sudaderas "/>
        <s v="Obsequios manillas"/>
        <s v="Billetera"/>
        <m/>
      </sharedItems>
    </cacheField>
    <cacheField name="Valor" numFmtId="0">
      <sharedItems containsString="0" containsBlank="1" containsNumber="1" containsInteger="1">
        <n v="2000000.0"/>
        <n v="400000.0"/>
        <n v="45700.0"/>
        <n v="48000.0"/>
        <n v="450000.0"/>
        <n v="65400.0"/>
        <n v="6100.0"/>
        <n v="29000.0"/>
        <n v="4800.0"/>
        <n v="28500.0"/>
        <n v="107000.0"/>
        <n v="21000.0"/>
        <n v="634000.0"/>
        <n v="30000.0"/>
        <n v="25000.0"/>
        <n v="1055000.0"/>
        <n v="4406000.0"/>
        <n v="55000.0"/>
        <n v="1352000.0"/>
        <n v="977000.0"/>
        <n v="52300.0"/>
        <n v="13000.0"/>
        <n v="15400.0"/>
        <n v="97450.0"/>
        <n v="18100.0"/>
        <n v="29800.0"/>
        <n v="14400.0"/>
        <n v="37000.0"/>
        <n v="40000.0"/>
        <n v="60000.0"/>
        <n v="50000.0"/>
        <n v="2090000.0"/>
        <n v="560000.0"/>
        <n v="358000.0"/>
        <n v="70000.0"/>
        <n v="32500.0"/>
        <n v="445890.0"/>
        <n v="7500.0"/>
        <n v="24200.0"/>
        <n v="3800.0"/>
        <n v="18000.0"/>
        <n v="2332000.0"/>
        <n v="686000.0"/>
        <n v="630000.0"/>
        <n v="379000.0"/>
        <n v="168000.0"/>
        <n v="900000.0"/>
        <n v="300000.0"/>
        <n v="1214000.0"/>
        <n v="270000.0"/>
        <n v="949000.0"/>
        <n v="364000.0"/>
        <n v="366500.0"/>
        <n v="57600.0"/>
        <n v="20000.0"/>
        <n v="658894.0"/>
        <n v="74000.0"/>
        <n v="112000.0"/>
        <n v="376000.0"/>
        <n v="991000.0"/>
        <n v="386000.0"/>
        <n v="286000.0"/>
        <n v="641000.0"/>
        <n v="435000.0"/>
        <n v="748100.0"/>
        <n v="2500.0"/>
        <n v="27700.0"/>
        <n v="392000.0"/>
        <n v="518000.0"/>
        <n v="378000.0"/>
        <n v="225000.0"/>
        <n v="200000.0"/>
        <n v="636000.0"/>
        <n v="368000.0"/>
        <n v="650000.0"/>
        <n v="9800.0"/>
        <n v="639000.0"/>
        <n v="39900.0"/>
        <n v="90000.0"/>
        <n v="1115900.0"/>
        <n v="21850.0"/>
        <n v="35000.0"/>
        <n v="49000.0"/>
        <n v="97500.0"/>
        <n v="42000.0"/>
        <n v="365000.0"/>
        <n v="180000.0"/>
        <n v="275800.0"/>
        <n v="292999.0"/>
        <n v="317900.0"/>
        <n v="17500.0"/>
        <n v="1547000.0"/>
        <n v="52500.0"/>
        <n v="130500.0"/>
        <n v="1074000.0"/>
        <n v="525000.0"/>
        <n v="149000.0"/>
        <n v="288000.0"/>
        <n v="252000.0"/>
        <n v="210000.0"/>
        <n v="780000.0"/>
        <n v="2007000.0"/>
        <n v="5800.0"/>
        <n v="33400.0"/>
        <n v="500000.0"/>
        <n v="73500.0"/>
        <n v="8000.0"/>
        <n v="12000.0"/>
        <n v="23500.0"/>
        <n v="1130000.0"/>
        <n v="63500.0"/>
        <n v="64600.0"/>
        <n v="3000.0"/>
        <n v="52000.0"/>
        <n v="45000.0"/>
        <n v="110000.0"/>
        <n v="150000.0"/>
        <n v="2618000.0"/>
        <n v="350000.0"/>
        <n v="420000.0"/>
        <n v="796000.0"/>
        <n v="343000.0"/>
        <n v="145000.0"/>
        <n v="7000.0"/>
        <n v="724000.0"/>
        <n v="123000.0"/>
        <n v="596000.0"/>
        <n v="522000.0"/>
        <n v="768000.0"/>
        <n v="172000.0"/>
        <n v="100000.0"/>
        <n v="191000.0"/>
        <n v="120000.0"/>
        <n v="1261000.0"/>
        <n v="192000.0"/>
        <n v="140000.0"/>
        <n v="31000.0"/>
        <n v="315000.0"/>
        <n v="38500.0"/>
        <n v="135000.0"/>
        <n v="117000.0"/>
        <n v="121000.0"/>
        <n v="464000.0"/>
        <n v="87000.0"/>
        <n v="20100.0"/>
        <n v="48500.0"/>
        <n v="380000.0"/>
        <n v="244799.0"/>
        <n v="84865.0"/>
        <n v="269449.0"/>
        <n v="179000.0"/>
        <n v="46800.0"/>
        <n v="90500.0"/>
        <n v="377000.0"/>
        <n v="33600.0"/>
        <n v="23000.0"/>
        <n v="75000.0"/>
        <n v="105000.0"/>
        <n v="101000.0"/>
        <n v="4500.0"/>
        <n v="318000.0"/>
        <n v="1264000.0"/>
        <n v="230000.0"/>
        <n v="32000.0"/>
        <n v="245000.0"/>
        <n v="108000.0"/>
        <n v="498000.0"/>
        <n v="43000.0"/>
        <n v="412000.0"/>
        <n v="333000.0"/>
        <n v="595000.0"/>
        <n v="76000.0"/>
        <n v="339000.0"/>
        <n v="477000.0"/>
        <n v="280000.0"/>
        <n v="224000.0"/>
        <n v="80000.0"/>
        <n v="540000.0"/>
        <n v="1066000.0"/>
        <n v="118000.0"/>
        <n v="505000.0"/>
        <n v="320000.0"/>
        <n v="352000.0"/>
        <n v="63000.0"/>
        <n v="405600.0"/>
        <n v="589000.0"/>
        <n v="416000.0"/>
        <n v="188000.0"/>
        <n v="24000.0"/>
        <n v="442500.0"/>
        <n v="388000.0"/>
        <n v="240000.0"/>
        <n v="160000.0"/>
        <n v="248000.0"/>
        <n v="460000.0"/>
        <n v="204000.0"/>
        <n v="196000.0"/>
        <n v="1022000.0"/>
        <n v="1148000.0"/>
        <n v="447000.0"/>
        <n v="305000.0"/>
        <m/>
      </sharedItems>
    </cacheField>
    <cacheField name="Forma de pago" numFmtId="0">
      <sharedItems containsBlank="1">
        <s v="Transferencia (Tarjeta Debito, Nequi, Daviplata, Cuentas de ahorro)"/>
        <s v="Efectivo"/>
        <s v="Tarjeta de Credito"/>
        <s v="Bold"/>
        <s v="Nequi"/>
        <s v="Daviplata"/>
        <m/>
      </sharedItems>
    </cacheField>
    <cacheField name="Subir soporte" numFmtId="0">
      <sharedItems containsBlank="1">
        <m/>
        <s v="https://drive.google.com/open?id=1Pe-Fi_o_UFjPbPbIxoMPnZJBSe1y5oRH"/>
        <s v="https://drive.google.com/open?id=18Tfd1glS8YpXxHSYGLsg2fCpZQFm9sym"/>
        <s v="https://drive.google.com/open?id=1EsJ-NhcYdHfpSVqCXea9LeKCY3UJ10of"/>
        <s v="https://drive.google.com/open?id=1KVoJUEsH4TipZPrn3uSiA6bMyiFXObFK"/>
        <s v="https://drive.google.com/open?id=1nEzNsAAx89ntwK90vCVMCugxPf68Yuxz"/>
        <s v="https://drive.google.com/open?id=1eyAHJovCapDyrYNCxyMsyv-hgWZvWSVn"/>
        <s v="https://drive.google.com/open?id=1RCCZmEjKdFZMyBoCAP-oRNoU1WK59LIZ"/>
        <s v="https://drive.google.com/open?id=1Dy1Mn5ynd2Hmz1NZzIZq63hJv-dGKDlg"/>
        <s v="https://drive.google.com/open?id=1-LgHetWEsePIrhYpAmRMZX9E4ItSvwLa"/>
        <s v="https://drive.google.com/open?id=1_gU_T7RSuX8dUKYuauO34G_KqFvmFTvW"/>
        <s v="https://drive.google.com/open?id=1IxgbJT2wOaLqZpEGZ2vAb3d95HCk0pQj"/>
        <s v="https://drive.google.com/open?id=1iS-otFFp43T2jrgjWOPBuyOoZtiK6xva"/>
        <s v="https://drive.google.com/open?id=1MwxsvrWu7SA5rU6MAiWqdvPunsxd8KkB"/>
        <s v="https://drive.google.com/open?id=15PK0pRY6QHAWofQcFx2lrhMGIXoMyrUi"/>
        <s v="https://drive.google.com/open?id=1azQiSPONPWu8GKx5x-7Qz1oa05D-olyw"/>
        <s v="https://drive.google.com/open?id=1pER4L5VUSlqIPL0ZEKMUtnMKDnlAYB0N"/>
        <s v="https://drive.google.com/open?id=1qCjoemtjGFTUJAgdBvcmSg58EM4GViOL"/>
        <s v="https://drive.google.com/open?id=1DUFJx-19Aq5ixeIUL1HSqpPrAcPbKzXC"/>
        <s v="https://drive.google.com/open?id=134mb89NTwmNRgjOhKO2hJ_cJtYZKJ3lf"/>
        <s v="https://drive.google.com/open?id=1IyJFqtopcIOV5ijWpQHc7c1VZkQQHjOP"/>
        <s v="https://drive.google.com/open?id=1QUltyjyfiUWtBYfhv--p-Reyi6s40Xcy"/>
        <s v="https://drive.google.com/open?id=1jQ80vcbnLyx382M-gBxW5xUF4rJjZjcP"/>
        <s v="https://drive.google.com/open?id=1CDL4gfvUCQCYphoARzRXi7qpg2g7e7wj"/>
        <s v="https://drive.google.com/open?id=1Sz42uVH3NIXDiiKZGxK3OQzQ3lVSLwEN"/>
        <s v="https://drive.google.com/open?id=1hggLHc-YDg6ig0HaMJczSKZ-5CcHzFM7"/>
        <s v="https://drive.google.com/open?id=1VNLoWwkk7_AGS7cE7P34w-dETldGCFGC"/>
        <s v="https://drive.google.com/open?id=1HAtJE-9F5-Q5f_oJ6l59AmUajcxQVEbj"/>
        <s v="https://drive.google.com/open?id=1aRePwUvRYfz9H99irCA31lsZl4_dmACD"/>
        <s v="https://drive.google.com/open?id=1roBecbfiZZHP9kDKec5UacqBFbuVYARL"/>
        <s v="https://drive.google.com/open?id=1qIKpMnz_WZvW6k-uOoxnfrBsd6bduQf3"/>
        <s v="https://drive.google.com/open?id=1dY8lPm-6qdRwYRzvuc01Zs5_jyT5qk6f"/>
        <s v="https://drive.google.com/open?id=1JclkAsGftYMk3vVxTaSq1g-eLapwCmBK"/>
        <s v="https://drive.google.com/open?id=1GVFp1lqslenjT1CRfDlGgUbKYgreEjm1"/>
        <s v="https://drive.google.com/open?id=1wk4dcasP80ax1LkhBVWOd--qvFCpIhxM"/>
        <s v="https://drive.google.com/open?id=1Dj3wMS2VSuiPUSmgQAM14z7CcXl_gTjz"/>
        <s v="https://drive.google.com/open?id=1anJ1cLr1l7Id6VCDgSUyVOdJ91krhJJA"/>
        <s v="https://drive.google.com/open?id=1wxfBIfIFYnyuPCU3a2MjlsYt1SO7BhCv"/>
        <s v="https://drive.google.com/open?id=1mUyJdS1RzUvtziJZ7iFT2rdReHRx6elr"/>
        <s v="https://drive.google.com/open?id=1lEQolSNl30XotKQJlBq8fmxvoVKP56Rb"/>
        <s v="https://drive.google.com/open?id=1SBMQp1lFjGhPBcVxjY8Fys4hFrnbT1B8"/>
        <s v="https://drive.google.com/open?id=1IpgbN7vBoa1UXAbakXMDnyhO6WCfc3fP"/>
        <s v="https://drive.google.com/open?id=1he9KfRoTJz2tjIkkQ8HBPOgg8iR3N8vi"/>
        <s v="https://drive.google.com/open?id=1LJ5tBFszt1nA43E-NUfjW959uBPbvulw"/>
        <s v="https://drive.google.com/open?id=1CRsnnr_HExILtBD2nIIZz9FOh9UWgbkV"/>
        <s v="https://drive.google.com/open?id=1jsqvWk2q613QpRAsnfUH4WH37DKvL6Z6"/>
        <s v="https://drive.google.com/open?id=1MxmPDhl5vV2CcIBZFuI0kaNQ_3pUhfKU"/>
        <s v="https://drive.google.com/open?id=1XDdrc8Uhzl25UMjNLSUj6ZAsgBQfSlEM"/>
        <s v="https://drive.google.com/open?id=18rjqABXmgo0AXEo1CGrzUlP7_OqqDeUw"/>
        <s v="https://drive.google.com/open?id=1TVvt3HC7XoZMKo4y5B07xvzZo9Zai2Qa"/>
      </sharedItems>
    </cacheField>
    <cacheField name="Columna 1" numFmtId="0">
      <sharedItems containsString="0" containsBlank="1" containsNumber="1" containsInteger="1">
        <m/>
        <n v="5056.0"/>
        <n v="2000.0"/>
        <n v="4520.0"/>
        <n v="464.0"/>
        <n v="1992.0"/>
        <n v="1640.0"/>
        <n v="1332.0"/>
        <n v="2380.0"/>
        <n v="180.0"/>
        <n v="688.0"/>
        <n v="360.0"/>
        <n v="1908.0"/>
        <n v="840.0"/>
        <n v="304.0"/>
      </sharedItems>
    </cacheField>
    <cacheField name="MES" numFmtId="0">
      <sharedItems containsString="0" containsBlank="1" containsNumber="1" containsInteger="1">
        <n v="5.0"/>
        <n v="6.0"/>
        <n v="7.0"/>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M44" sheet="INVERSION INICIAL"/>
  </cacheSource>
  <cacheFields>
    <cacheField name="Categoría" numFmtId="0">
      <sharedItems>
        <s v="INVERSIÓN INICIAL"/>
      </sharedItems>
    </cacheField>
    <cacheField name="Detalle" numFmtId="0">
      <sharedItems>
        <s v="Mercancia"/>
        <s v="Mostradores"/>
        <s v="Maniquies"/>
        <s v="Vestier"/>
        <s v="Aviso"/>
        <s v="Iluminacion"/>
        <s v="Computador"/>
        <s v="Sistema POS"/>
        <s v="Caja registradora"/>
        <s v="Legalización"/>
        <s v="Insumos"/>
        <s v="Camaras"/>
        <s v="Arreglos locativos"/>
        <s v="Seguridad"/>
        <s v="Arriendo"/>
      </sharedItems>
    </cacheField>
    <cacheField name="Nombre" numFmtId="0">
      <sharedItems>
        <s v="Mercancia inicial"/>
        <s v="Mercancia Mauricio"/>
        <s v="Mostrador"/>
        <s v="Maniquies cuerpo Completo"/>
        <s v="Maniquies medio cuerpo"/>
        <s v="Cortina Negra"/>
        <s v="Vestier en Drywall"/>
        <s v="Flautas para Exhibicion"/>
        <s v="Cremallera para Flauta"/>
        <s v="Ganchera tripode"/>
        <s v="Burro"/>
        <s v="Mesa para Jeans"/>
        <s v="Ganchos de madera"/>
        <s v="Aviso"/>
        <s v="Iluminacion interna y externa"/>
        <s v="Computador"/>
        <s v="Sistema Pos de TiendaNube"/>
        <s v="Tiqueteadora"/>
        <s v="Equipo Bold"/>
        <s v="Creacion de dominio"/>
        <s v="Registro Único Tributario (RUT)"/>
        <s v="Matrícula Mercantil (Cámara de Comercio)"/>
        <s v="Concepto de Uso de Suelo"/>
        <s v="Implementos de aseo"/>
        <s v="Señalizacion"/>
        <s v="Escobas y traperos"/>
        <s v="Canecas"/>
        <s v="Papeleria"/>
        <s v="Extintor"/>
        <s v="Botiquin"/>
        <s v="Camaras"/>
        <s v="Alarma antihurto"/>
        <s v="Pin antihurto"/>
        <s v="Candados"/>
        <s v="Cambio de guardas"/>
        <s v="Pintura"/>
        <s v="Piso"/>
        <s v="Decoracion"/>
        <s v="Vidrios vitrinas entrada"/>
        <s v="Arriendo inicial"/>
      </sharedItems>
    </cacheField>
    <cacheField name="Especificacion" numFmtId="0">
      <sharedItems>
        <s v="Mercancia inicial"/>
        <s v="Mercancia Mauricio"/>
        <s v="Mostrador Principal (Punto de Pago)"/>
        <s v="Maniquies Blancos cuerpo Completo"/>
        <s v="Maniquies plasticos para Exhibicion"/>
        <s v="Cortina Negra"/>
        <s v="Vestier en Drywall"/>
        <s v="Flautas para Exhibicion"/>
        <s v="Cremallera para Flauta"/>
        <s v="Ganchera tripode"/>
        <s v="Burro"/>
        <s v="Mesa para Jeans"/>
        <s v="Ganchos de madera"/>
        <s v="Arreglo de aviso nuevo y reutilizacion del que se tiene"/>
        <s v="Iluminacion interna y externa"/>
        <s v="Computador"/>
        <s v="Sistema Pos de TiendaNube"/>
        <s v="Combo Impresora 58mm + Lector Codigo X-718 + Cajon Monede"/>
        <s v="Equipo Bold moderno"/>
        <s v="Creacion de dominio"/>
        <s v="Registro Único Tributario (RUT) costo 0"/>
        <s v="Matrícula Mercantil (Cámara de Comercio de Bogota)"/>
        <s v="Secretaría Distrital de Planeación (Se consulta en línea), Es el documento más crítico antes de firmar el contrato de arrendamiento. Certifica que en esa dirección específica de Suba está permitido operar un &quot;Lavadero de Vehículos&quot;. Si el suelo es estrict"/>
        <s v="Jabon piso, limpiavidrios, ambientador"/>
        <s v="Salida de emergencia"/>
        <s v="Escobas y traperos"/>
        <s v="Canecas"/>
        <s v="Esferos, tablas, impresiones, libro"/>
        <s v="Extintor"/>
        <s v="Botiquin"/>
        <s v="Sistema de camaras"/>
        <s v="Alarma antihurto"/>
        <s v="Alarma Pin Etiqueta Am Antihurto Tienda Ropa X 1000 Unds"/>
        <s v="Candados"/>
        <s v="Cambio de guardas"/>
        <s v="Pintura Blanca"/>
        <s v="Pintura Amarilla"/>
        <s v="Piso Laminado"/>
        <s v="Decoracion"/>
        <s v="2 Vidrios vitrinas entrada de 83 cm en vidrio de seguridad de 8 mm"/>
        <s v="Arriendo inicial"/>
      </sharedItems>
    </cacheField>
    <cacheField name="Cantidad" numFmtId="0">
      <sharedItems containsSemiMixedTypes="0" containsString="0" containsNumber="1" containsInteger="1">
        <n v="910.0"/>
        <n v="1.0"/>
        <n v="4.0"/>
        <n v="6.0"/>
        <n v="2.0"/>
        <n v="40.0"/>
        <n v="20.0"/>
        <n v="645.0"/>
        <n v="0.0"/>
      </sharedItems>
    </cacheField>
    <cacheField name="Valor" numFmtId="165">
      <sharedItems containsSemiMixedTypes="0" containsString="0" containsNumber="1" containsInteger="1">
        <n v="40000.0"/>
        <n v="3000000.0"/>
        <n v="700000.0"/>
        <n v="280000.0"/>
        <n v="59900.0"/>
        <n v="150000.0"/>
        <n v="20000.0"/>
        <n v="50000.0"/>
        <n v="100000.0"/>
        <n v="2327.0"/>
        <n v="400000.0"/>
        <n v="600000.0"/>
        <n v="500000.0"/>
        <n v="39900.0"/>
        <n v="390000.0"/>
        <n v="230000.0"/>
        <n v="45700.0"/>
        <n v="0.0"/>
        <n v="6000.0"/>
        <n v="60000.0"/>
        <n v="10000.0"/>
        <n v="30000.0"/>
        <n v="750000.0"/>
        <n v="5000000.0"/>
        <n v="1187500.0"/>
        <n v="42900.0"/>
        <n v="284900.0"/>
        <n v="72000.0"/>
        <n v="4000000.0"/>
        <n v="450000.0"/>
      </sharedItems>
    </cacheField>
    <cacheField name="Valor Total" numFmtId="165">
      <sharedItems containsSemiMixedTypes="0" containsString="0" containsNumber="1" containsInteger="1">
        <n v="3.64E7"/>
        <n v="3000000.0"/>
        <n v="700000.0"/>
        <n v="1120000.0"/>
        <n v="359400.0"/>
        <n v="80000.0"/>
        <n v="300000.0"/>
        <n v="800000.0"/>
        <n v="400000.0"/>
        <n v="100000.0"/>
        <n v="200000.0"/>
        <n v="1500915.0"/>
        <n v="600000.0"/>
        <n v="500000.0"/>
        <n v="39900.0"/>
        <n v="390000.0"/>
        <n v="230000.0"/>
        <n v="45700.0"/>
        <n v="0.0"/>
        <n v="150000.0"/>
        <n v="50000.0"/>
        <n v="20000.0"/>
        <n v="12000.0"/>
        <n v="120000.0"/>
        <n v="10000.0"/>
        <n v="30000.0"/>
        <n v="750000.0"/>
        <n v="5000000.0"/>
        <n v="1187500.0"/>
        <n v="85800.0"/>
        <n v="60000.0"/>
        <n v="284900.0"/>
        <n v="72000.0"/>
        <n v="900000.0"/>
        <n v="4000000.0"/>
      </sharedItems>
    </cacheField>
    <cacheField name="Fuente" numFmtId="0">
      <sharedItems>
        <s v="INVERSION INICIAL"/>
        <s v="INVERSION OPCIONAL"/>
      </sharedItems>
    </cacheField>
    <cacheField name="Link" numFmtId="0">
      <sharedItems containsBlank="1">
        <m/>
        <s v="https://www.homecenter.com.co/homecenter-co/product/878775/set-de-15-piezas-ganchos-de-ropa-madera-natural/878775/"/>
        <s v="https://www.homecenter.com.co/homecenter-co/category/cat10662/candados/?kid=dis_adi_1435635&amp;gad_source=1&amp;gad_campaignid=23795319996&amp;gbraid=0AAAAADt6wnoJ5ATpOuCvWSc2VjYD7ZXkR&amp;gclid=CjwKCAjw8uTQBhAdEiwAVvtJyoKJyojXEy2y_DjK7sS4mNBKn8yVvvttGfSm34YsEuaMp2Dz6lf"/>
      </sharedItems>
    </cacheField>
    <cacheField name="Clase" numFmtId="0">
      <sharedItems containsBlank="1">
        <s v="PANTALON DAMA"/>
        <s v="INVENTARIOS SIN PAGAR"/>
        <m/>
      </sharedItems>
    </cacheField>
    <cacheField name="Valor 1" numFmtId="165">
      <sharedItems>
        <s v="Mercancia"/>
        <s v="Mostradores"/>
        <s v="Maniquies"/>
        <s v="Vestier"/>
        <s v="Aviso"/>
        <s v="Iluminacion"/>
        <s v="Computador"/>
        <s v="Sistema POS"/>
        <e v="#N/A"/>
        <s v="Legalización"/>
        <s v="Insumos"/>
        <s v="Arreglos locativos"/>
        <s v="Seguridad"/>
        <s v="Arriendo"/>
      </sharedItems>
    </cacheField>
    <cacheField name="Valor Total 2" numFmtId="0">
      <sharedItems containsString="0" containsBlank="1">
        <m/>
      </sharedItems>
    </cacheField>
    <cacheField name="Fuente 2" numFmtId="0">
      <sharedItems containsString="0" containsBlank="1">
        <m/>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3:K1500" sheet="COMPRAS"/>
  </cacheSource>
  <cacheFields>
    <cacheField name="FECHA INGRESO" numFmtId="166">
      <sharedItems containsDate="1" containsString="0" containsBlank="1">
        <d v="2026-06-13T00:00:00Z"/>
        <d v="2026-06-17T00:00:00Z"/>
        <d v="2026-06-20T00:00:00Z"/>
        <d v="2026-06-10T00:00:00Z"/>
        <d v="2026-06-24T00:00:00Z"/>
        <d v="2026-07-01T00:00:00Z"/>
        <m/>
      </sharedItems>
    </cacheField>
    <cacheField name="SKU" numFmtId="49">
      <sharedItems containsBlank="1">
        <s v="1143"/>
        <s v="1142"/>
        <s v="1152"/>
        <s v="1146"/>
        <s v="1156"/>
        <s v="1114"/>
        <s v="1145"/>
        <s v="113252"/>
        <s v="113253"/>
        <s v="113255"/>
        <s v="113256"/>
        <s v="1155"/>
        <s v="1151"/>
        <s v="1113"/>
        <s v="1115"/>
        <s v="1111"/>
        <s v="614531"/>
        <s v="4311626"/>
        <s v="4311618"/>
        <s v="431165"/>
        <s v="4411632"/>
        <s v="526616"/>
        <s v="526612"/>
        <s v="526613"/>
        <s v="526614"/>
        <s v="526615"/>
        <s v="527515"/>
        <s v="527512"/>
        <s v="527514"/>
        <s v="527513"/>
        <s v="4125131"/>
        <s v="417431"/>
        <s v="5112131"/>
        <s v="1212110"/>
        <s v="4711600"/>
        <s v="46100"/>
        <s v="46200"/>
        <s v="1438630"/>
        <s v="14327530"/>
        <s v="1532540"/>
        <s v="161480"/>
        <s v="161720"/>
        <s v="171460"/>
        <s v="221030"/>
        <s v="171570"/>
        <s v="183130"/>
        <s v="1921180"/>
        <s v="201540"/>
        <s v="203130"/>
        <s v="2013260"/>
        <s v="20100"/>
        <s v="1831320"/>
        <s v="1712150"/>
        <s v="1712710"/>
        <s v="1711820"/>
        <s v="1832740"/>
        <s v="17100"/>
        <s v="171730"/>
        <s v="213860"/>
        <s v="2221910"/>
        <s v="502620"/>
        <s v="502600"/>
        <s v="502610"/>
        <s v="2321910"/>
        <s v="222630"/>
        <s v="232630"/>
        <s v="2221780"/>
        <s v="2321780"/>
        <s v="2223270"/>
        <s v="8118130"/>
        <s v="8111230"/>
        <s v="613430"/>
        <s v="51126330"/>
        <s v="715030"/>
        <s v="7110830"/>
        <s v="521030"/>
        <s v="2414931"/>
        <s v="24125531"/>
        <s v="24125631"/>
        <s v="24113431"/>
        <s v="24118331"/>
        <s v="242331"/>
        <s v="24216531"/>
        <s v="2422640"/>
        <s v="242760"/>
        <s v="242770"/>
        <s v="2422650"/>
        <s v="2422590"/>
        <s v="2118432"/>
        <s v="2118430"/>
        <s v="2124032"/>
        <s v="2124030"/>
        <s v="2113730"/>
        <s v="2113732"/>
        <s v="25215332"/>
        <s v="25215325"/>
        <s v="25215323"/>
        <s v="25215425"/>
        <s v="25215423"/>
        <s v="25215432"/>
        <s v="25115325"/>
        <s v="25115323"/>
        <s v="25115432"/>
        <s v="25115423"/>
        <s v="25115425"/>
        <s v="25115527"/>
        <s v="25115525"/>
        <s v="11395"/>
        <s v="11394"/>
        <s v="11392"/>
        <s v="11393"/>
        <s v="11406"/>
        <s v="1119127"/>
        <s v="1119125"/>
        <s v="1119123"/>
        <s v="1119132"/>
        <s v="123913"/>
        <s v="123914"/>
        <s v="123915"/>
        <s v="102023"/>
        <s v="10215223"/>
        <s v="102025"/>
        <s v="10215225"/>
        <s v="102027"/>
        <s v="102032"/>
        <s v="10215232"/>
        <s v="3811430"/>
        <s v="615230"/>
        <s v="6118430"/>
        <s v="612430"/>
        <s v="3814730"/>
        <s v="38119930"/>
        <s v="11121625"/>
        <s v="11121627"/>
        <s v="11222032"/>
        <s v="11222027"/>
        <s v="11222025"/>
        <s v="11222023"/>
        <s v="11210827"/>
        <s v="11210825"/>
        <s v="11210823"/>
        <s v="11210832"/>
        <s v="11221827"/>
        <s v="11221825"/>
        <s v="11221823"/>
        <s v="11221832"/>
        <s v="211974"/>
        <s v="211975"/>
        <s v="211973"/>
        <s v="911371"/>
        <s v="911372"/>
        <s v="911374"/>
        <s v="911373"/>
        <s v="25113725"/>
        <s v="25113723"/>
        <s v="25120525"/>
        <s v="25128823"/>
        <s v="25120523"/>
        <s v="2314534"/>
        <s v="2332832"/>
        <s v="2332823"/>
        <s v="2314532"/>
        <s v="2314530"/>
        <s v="2327625"/>
        <s v="2314525"/>
        <s v="2314523"/>
        <s v="2327623"/>
        <s v="2327632"/>
        <s v="231625"/>
        <s v="231632"/>
        <s v="231623"/>
        <s v="41320230"/>
        <s v="26320230"/>
        <s v="11220227"/>
        <s v="11220225"/>
        <s v="11220223"/>
        <s v="26110430"/>
        <s v="26210930"/>
        <s v="26210830"/>
        <s v="26213130"/>
        <s v="26218530"/>
        <s v="25221923"/>
        <s v="25221932"/>
        <s v="25221925"/>
        <s v="25217532"/>
        <s v="25217523"/>
        <s v="25217525"/>
        <s v="252725"/>
        <s v="252723"/>
        <s v="252732"/>
        <s v="25221630"/>
        <s v="25214330"/>
        <s v="25214332"/>
        <s v="2526825"/>
        <s v="2526823"/>
        <s v="2526833"/>
        <s v="4124632"/>
        <s v="4124630"/>
        <s v="417130"/>
        <s v="26112230"/>
        <s v="9124330"/>
        <s v="9124332"/>
        <s v="25120430"/>
        <s v="25127732"/>
        <s v="25127730"/>
        <s v="4125230"/>
        <s v="44116732"/>
        <s v="44116730"/>
        <s v="31630"/>
        <s v="44116930"/>
        <s v="11211328"/>
        <s v="11211324"/>
        <s v="3112630"/>
        <s v="35211429"/>
        <s v="35211424"/>
        <s v="44125023"/>
        <s v="44116823"/>
        <s v="26211529"/>
        <s v="26211524"/>
        <s v="44116623"/>
        <s v="53110230"/>
        <s v="541030"/>
        <s v="39125830"/>
        <s v="39118030"/>
        <s v="3919730"/>
        <s v="39123130"/>
        <s v="26123630"/>
        <s v="26110830"/>
        <s v="111830"/>
        <s v="371930"/>
        <s v="1111030"/>
        <s v="3711030"/>
        <s v="11124830"/>
        <s v="27314631"/>
        <s v="27412731"/>
        <s v="2746531"/>
        <s v="27412431"/>
        <s v="2736931"/>
        <s v="24312431"/>
        <s v="24313531"/>
        <s v="25124232"/>
        <s v="25124225"/>
        <s v="25124227"/>
        <s v="25124223"/>
        <s v="25120027"/>
        <s v="25120032"/>
        <s v="25120023"/>
        <s v="25120025"/>
        <s v="11666"/>
        <s v="11665"/>
        <s v="11663"/>
        <s v="11662"/>
        <s v="11664"/>
        <s v="1153"/>
        <s v="35211328"/>
        <s v="2832531"/>
        <s v="2832631"/>
        <s v="2832731"/>
        <s v="2832831"/>
        <s v="2832931"/>
        <s v="2833031"/>
        <s v="2833131"/>
        <s v="29321331"/>
        <s v="29319231"/>
        <s v="29311731"/>
        <s v="29311631"/>
        <s v="3037931"/>
        <s v="3038031"/>
        <s v="3038131"/>
        <s v="3038231"/>
        <s v="3038331"/>
        <s v="3038431"/>
        <s v="3038531"/>
        <s v="31322431"/>
        <s v="31322531"/>
        <s v="31322631"/>
        <s v="31322731"/>
        <s v="31322831"/>
        <s v="31322931"/>
        <s v="32326731"/>
        <s v="32326831"/>
        <s v="32326931"/>
        <s v="34310531"/>
        <s v="34310631"/>
        <s v="34310731"/>
        <s v="3439831"/>
        <s v="3439931"/>
        <s v="34310031"/>
        <s v="34310131"/>
        <s v="3436731"/>
        <s v="34313931"/>
        <s v="34324131"/>
        <s v="34323331"/>
        <s v="34323431"/>
        <s v="34323531"/>
        <s v="33327831"/>
        <s v="33327931"/>
        <s v="33328031"/>
        <s v="33328131"/>
        <s v="33328231"/>
        <s v="36312331"/>
        <s v="32326631"/>
        <s v="46223031"/>
        <s v="46233131"/>
        <s v="2639327"/>
        <s v="2631925"/>
        <s v="2631923"/>
        <s v="2631932"/>
        <s v="2631934"/>
        <s v="2631827"/>
        <s v="2631825"/>
        <s v="2631823"/>
        <s v="2631832"/>
        <s v="2632127"/>
        <s v="2632125"/>
        <s v="2632123"/>
        <s v="2632132"/>
        <s v="2632134"/>
        <s v="2632327"/>
        <s v="2632325"/>
        <s v="2632323"/>
        <s v="2632332"/>
        <s v="11324927"/>
        <s v="11324925"/>
        <s v="11324923"/>
        <s v="11324932"/>
        <s v="1116"/>
        <s v="1112"/>
        <s v="512395"/>
        <s v="512396"/>
        <s v="512394"/>
        <s v="512393"/>
        <s v="1128727"/>
        <s v="1128725"/>
        <s v="1128723"/>
        <s v="1128732"/>
        <s v="1128734"/>
        <s v="114887"/>
        <s v="114888"/>
        <s v="114889"/>
        <s v="1148810"/>
        <s v="1148811"/>
        <s v="1148812"/>
        <s v="1128827"/>
        <s v="1128825"/>
        <s v="1128823"/>
        <s v="1128832"/>
        <s v="1128834"/>
        <s v="1118727"/>
        <s v="1118725"/>
        <s v="1118723"/>
        <s v="1118732"/>
        <s v="11215027"/>
        <s v="11215025"/>
        <s v="11215023"/>
        <s v="11215032"/>
        <s v="4025127"/>
        <s v="4025125"/>
        <s v="4025123"/>
        <s v="4025132"/>
        <s v="4025134"/>
        <s v="40222327"/>
        <s v="40222325"/>
        <s v="40222323"/>
        <s v="40222332"/>
        <s v="1123827"/>
        <s v="1123825"/>
        <s v="1123823"/>
        <s v="1123832"/>
        <s v="1123732"/>
        <s v="1123723"/>
        <s v="11222227"/>
        <s v="11222225"/>
        <s v="11222223"/>
        <s v="11222232"/>
        <s v="11222234"/>
        <s v="40215127"/>
        <s v="40215125"/>
        <s v="40215123"/>
        <s v="40215132"/>
        <s v="4021525"/>
        <s v="4021523"/>
        <s v="4021527"/>
        <s v="4021532"/>
        <s v="40218732"/>
        <s v="40218725"/>
        <s v="40218727"/>
        <s v="11221723"/>
        <s v="11221725"/>
        <s v="11221727"/>
        <s v="11221732"/>
        <s v="11232427"/>
        <s v="11232425"/>
        <s v="11232423"/>
        <s v="11232432"/>
        <s v="11117030"/>
        <s v="26117130"/>
        <s v="11126230"/>
        <s v="1116430"/>
        <s v="1112030"/>
        <s v="38117230"/>
        <s v="37117430"/>
        <s v="37117330"/>
        <s v="37127330"/>
        <s v="26319427"/>
        <s v="26319425"/>
        <s v="26319423"/>
        <s v="26319432"/>
        <s v="39124730"/>
        <s v="26120730"/>
        <s v="6112530"/>
        <s v="619430"/>
        <s v="2619030"/>
        <s v="2617030"/>
        <s v="1111727"/>
        <s v="1111725"/>
        <s v="1111723"/>
        <s v="1111732"/>
        <s v="11224827"/>
        <s v="11224825"/>
        <s v="11224823"/>
        <s v="11224832"/>
        <s v="55120327"/>
        <s v="55120325"/>
        <s v="55120323"/>
        <s v="11212827"/>
        <s v="11212823"/>
        <s v="11212825"/>
        <s v="11212832"/>
        <s v="40212932"/>
        <s v="40212923"/>
        <s v="40212925"/>
        <s v="40212927"/>
        <s v="40214732"/>
        <s v="40214723"/>
        <s v="40214725"/>
        <s v="40214727"/>
        <s v="4023332"/>
        <s v="4023323"/>
        <s v="4023325"/>
        <s v="4023327"/>
        <s v="2529234"/>
        <s v="25214021"/>
        <s v="25214022"/>
        <s v="25215932"/>
        <s v="25220134"/>
        <s v="25226023"/>
        <s v="2511134"/>
        <s v="2511220"/>
        <s v="40217925"/>
        <s v="40217923"/>
        <s v="4024432"/>
        <s v="4024425"/>
        <s v="4024427"/>
        <s v="4024434"/>
        <s v="4023532"/>
        <s v="4023523"/>
        <s v="4023525"/>
        <s v="4023527"/>
        <s v="40216321"/>
        <s v="40216320"/>
        <s v="4025619"/>
        <s v="4025621"/>
        <s v="11115727"/>
        <s v="11115725"/>
        <s v="11115723"/>
        <s v="11115732"/>
        <s v="11214927"/>
        <s v="11214925"/>
        <s v="40227032"/>
        <s v="40227027"/>
        <s v="40223827"/>
        <s v="40214823"/>
        <s v="40214825"/>
        <s v="40217627"/>
        <s v="40217623"/>
        <s v="40217727"/>
        <s v="40217723"/>
        <s v="1123632"/>
        <s v="11218832"/>
        <s v="11218823"/>
        <s v="11218923"/>
        <s v="11219032"/>
        <s v="4124325"/>
        <s v="4124332"/>
        <s v="41223225"/>
        <s v="41223223"/>
        <s v="4128925"/>
        <s v="1215612"/>
        <s v="1215613"/>
        <s v="1215614"/>
        <s v="1215615"/>
        <s v="1215616"/>
        <s v="4226612"/>
        <s v="4226613"/>
        <s v="4226614"/>
        <s v="4226615"/>
        <s v="4226616"/>
        <s v="42223713"/>
        <s v="42223714"/>
        <s v="42223715"/>
        <s v="42223716"/>
        <s v="42215813"/>
        <s v="42215814"/>
        <s v="42215815"/>
        <s v="42215816"/>
        <s v="127812"/>
        <s v="127813"/>
        <s v="127814"/>
        <s v="127815"/>
        <s v="127816"/>
        <s v="5611930"/>
        <s v="5711200"/>
        <s v="571950"/>
        <s v="5712080"/>
        <s v="5812060"/>
        <s v="3111110"/>
        <s v="591550"/>
        <s v="6011030"/>
        <s v="611410"/>
        <s v="471590"/>
        <s v="6211410"/>
        <s v="631420"/>
        <s v="4712570"/>
        <s v="6412450"/>
        <s v="6512530"/>
        <s v="6511190"/>
        <s v="4711100"/>
        <s v="6511380"/>
        <s v="591580"/>
        <s v="5911360"/>
        <s v="5911980"/>
        <s v="661960"/>
        <s v="5611960"/>
        <s v="671530"/>
        <s v="6412440"/>
        <s v="6811610"/>
        <s v="6911440"/>
        <s v="6811620"/>
        <s v="6812610"/>
        <s v="7012100"/>
        <s v="7111300"/>
        <s v="7211640"/>
        <s v="651320"/>
        <s v="6211420"/>
        <s v="6311950"/>
        <s v="7312210"/>
        <s v="5912090"/>
        <s v="5911860"/>
        <s v="5912140"/>
        <s v="7412120"/>
        <s v="11405"/>
        <s v="11404"/>
        <s v="421661"/>
        <s v="421662"/>
        <s v="421663"/>
        <s v="421664"/>
        <s v="421665"/>
        <s v="421666"/>
        <s v="25117534"/>
        <s v="231634"/>
        <s v="2327634"/>
        <s v="112834"/>
        <s v="112835"/>
        <s v="112841"/>
        <s v="112842"/>
        <s v="112843"/>
        <s v="112844"/>
        <s v="112845"/>
        <s v="112853"/>
        <s v="112854"/>
        <s v="112855"/>
        <s v="112861"/>
        <s v="112862"/>
        <s v="112863"/>
        <s v="112864"/>
        <s v="112871"/>
        <s v="112872"/>
        <s v="112873"/>
        <s v="112874"/>
        <s v="112875"/>
        <s v="25128825"/>
        <s v="5112134"/>
        <s v="26319434"/>
        <s v="25228925"/>
        <s v="25228923"/>
        <s v="25228932"/>
        <s v="25329025"/>
        <s v="25329023"/>
        <s v="25329032"/>
        <s v="26210825"/>
        <s v="26210823"/>
        <s v="26210832"/>
        <s v="25114523"/>
        <s v="25114532"/>
        <s v="25114534"/>
        <s v="11229127"/>
        <s v="11229125"/>
        <s v="11229123"/>
        <s v="11229132"/>
        <s v="1129213"/>
        <s v="1129214"/>
        <s v="1129215"/>
        <s v="3130430"/>
        <s v="40329325"/>
        <s v="40329323"/>
        <s v="40329425"/>
        <s v="40329423"/>
        <s v="40329523"/>
        <s v="40329532"/>
        <s v="40329534"/>
        <s v="11229725"/>
        <s v="11229723"/>
        <s v="11229732"/>
        <s v="11229827"/>
        <s v="11229825"/>
        <s v="11229832"/>
        <s v="24329931"/>
        <s v="4121625"/>
        <s v="4121623"/>
        <s v="4121632"/>
        <s v="4111625"/>
        <s v="4111623"/>
        <s v="4111632"/>
        <s v="40218723"/>
        <s v="25232932"/>
        <s v="4623010"/>
        <s v="7213020"/>
        <s v="25115532"/>
        <s v="25115523"/>
        <s v="25217534"/>
        <s v="25230323"/>
        <s v="3811670"/>
        <s v="613050"/>
        <s v="613060"/>
        <s v="613070"/>
        <s v="611710"/>
        <s v="611700"/>
        <s v="1112620"/>
        <s v="1113080"/>
        <s v="1113090"/>
        <s v="112925"/>
        <s v="112926"/>
        <s v="11231023"/>
        <s v="11331127"/>
        <s v="11331125"/>
        <s v="11331123"/>
        <s v="11331132"/>
        <s v="11331134"/>
        <s v="11331135"/>
        <s v="11329627"/>
        <s v="11131227"/>
        <s v="11231327"/>
        <s v="2323140"/>
        <s v="5023220"/>
        <s v="2221330"/>
        <s v="2313150"/>
        <s v="2313230"/>
        <s v="2313170"/>
        <s v="2313180"/>
        <s v="2313190"/>
        <s v="2313200"/>
        <s v="2313210"/>
        <s v="40411136"/>
        <s v="4041111"/>
        <s v="4041112"/>
        <s v="4041113"/>
        <s v="4041114"/>
        <s v="4041115"/>
        <s v="4041116"/>
        <s v="40311131"/>
        <s v="35312431"/>
        <s v="11329625"/>
        <s v="11329623"/>
        <s v="11329632"/>
        <s v="11329634"/>
        <s v="40333225"/>
        <s v="40333223"/>
        <s v="40333232"/>
        <s v="11133337"/>
        <s v="11133327"/>
        <s v="11133325"/>
        <s v="11133323"/>
        <s v="11133332"/>
        <s v="40333427"/>
        <s v="11333525"/>
        <s v="11333532"/>
        <s v="11333625"/>
        <s v="40329527"/>
        <s v="40329525"/>
        <s v="213373"/>
        <s v="213374"/>
        <s v="213375"/>
        <s v="213376"/>
        <s v="25333827"/>
        <s v="25333825"/>
        <s v="25333823"/>
        <s v="25333832"/>
        <s v="25333927"/>
        <s v="25333925"/>
        <s v="25333923"/>
        <s v="25333932"/>
        <s v="25333934"/>
        <s v="25334027"/>
        <s v="25334025"/>
        <s v="25334023"/>
        <s v="25334032"/>
        <s v="2134132"/>
        <s v="112927"/>
        <s v="25134225"/>
        <s v="25134223"/>
        <s v="25134232"/>
        <s v="25134325"/>
        <s v="25134323"/>
        <s v="25134332"/>
        <s v="25334427"/>
        <s v="25334425"/>
        <s v="25334423"/>
        <s v="25334432"/>
        <s v="2334527"/>
        <s v="2334525"/>
        <s v="2334523"/>
        <s v="2334532"/>
        <s v="25134625"/>
        <s v="25134623"/>
        <s v="25134632"/>
        <s v="25234623"/>
        <s v="25234632"/>
        <s v="2631927"/>
        <s v="11391"/>
        <s v="25115327"/>
        <s v="25115427"/>
        <s v="11229727"/>
        <s v="7134730"/>
        <s v="7134830"/>
        <s v="6134930"/>
        <s v="6135030"/>
        <s v="6135130"/>
        <s v="6135230"/>
        <s v="6135330"/>
        <s v="7135430"/>
        <s v="14335930"/>
        <s v="2314527"/>
        <s v="2327627"/>
        <s v="231627"/>
        <s v="42215812"/>
        <s v="42223712"/>
        <s v="10118125"/>
        <s v="10118123"/>
        <s v="10118132"/>
        <s v="38135530"/>
        <s v="6135630"/>
        <s v="30335730"/>
        <s v="30335830"/>
        <s v="25221927"/>
        <m/>
      </sharedItems>
    </cacheField>
    <cacheField name="CODIGO DE BARRAS" numFmtId="0">
      <sharedItems>
        <s v="*1143*"/>
        <s v="*1142*"/>
        <s v="*1152*"/>
        <s v="*1146*"/>
        <s v="*1156*"/>
        <s v="*1114*"/>
        <s v="*1145*"/>
        <s v="*113252*"/>
        <s v="*113253*"/>
        <s v="*113255*"/>
        <s v="*113256*"/>
        <s v="*1155*"/>
        <s v="*1151*"/>
        <s v="*1113*"/>
        <s v="*1115*"/>
        <s v="*1111*"/>
        <s v="*614531*"/>
        <s v="*4311626*"/>
        <s v="*4311618*"/>
        <s v="*431165*"/>
        <s v="*4411632*"/>
        <s v="*526616*"/>
        <s v="*526612*"/>
        <s v="*526613*"/>
        <s v="*526614*"/>
        <s v="*526615*"/>
        <s v="*527515*"/>
        <s v="*527512*"/>
        <s v="*527514*"/>
        <s v="*527513*"/>
        <s v="*4125131*"/>
        <s v="*417431*"/>
        <s v="*5112131*"/>
        <s v="*1212110*"/>
        <s v="*4711600*"/>
        <s v="*46100*"/>
        <s v="*46200*"/>
        <s v="*1438630*"/>
        <s v="*14327530*"/>
        <s v="*1532540*"/>
        <s v="*161480*"/>
        <s v="*161720*"/>
        <s v="*171460*"/>
        <s v="*221030*"/>
        <s v="*171570*"/>
        <s v="*183130*"/>
        <s v="*1921180*"/>
        <s v="*201540*"/>
        <s v="*203130*"/>
        <s v="*2013260*"/>
        <s v="*20100*"/>
        <s v="*1831320*"/>
        <s v="*1712150*"/>
        <s v="*1712710*"/>
        <s v="*1711820*"/>
        <s v="*1832740*"/>
        <s v="*17100*"/>
        <s v="*171730*"/>
        <s v="*213860*"/>
        <s v="*2221910*"/>
        <s v="*502620*"/>
        <s v="*502600*"/>
        <s v="*502610*"/>
        <s v="*2321910*"/>
        <s v="*222630*"/>
        <s v="*232630*"/>
        <s v="*2221780*"/>
        <s v="*2321780*"/>
        <s v="*2223270*"/>
        <s v="*8118130*"/>
        <s v="*8111230*"/>
        <s v="*613430*"/>
        <s v="*51126330*"/>
        <s v="*715030*"/>
        <s v="*7110830*"/>
        <s v="*521030*"/>
        <s v="*2414931*"/>
        <s v="*24125531*"/>
        <s v="*24125631*"/>
        <s v="*24113431*"/>
        <s v="*24118331*"/>
        <s v="*242331*"/>
        <s v="*24216531*"/>
        <s v="*2422640*"/>
        <s v="*242760*"/>
        <s v="*242770*"/>
        <s v="*2422650*"/>
        <s v="*2422590*"/>
        <s v="*2118432*"/>
        <s v="*2118430*"/>
        <s v="*2124032*"/>
        <s v="*2124030*"/>
        <s v="*2113730*"/>
        <s v="*2113732*"/>
        <s v="*25215332*"/>
        <s v="*25215325*"/>
        <s v="*25215323*"/>
        <s v="*25215425*"/>
        <s v="*25215423*"/>
        <s v="*25215432*"/>
        <s v="*25115325*"/>
        <s v="*25115323*"/>
        <s v="*25115432*"/>
        <s v="*25115423*"/>
        <s v="*25115425*"/>
        <s v="*25115527*"/>
        <s v="*25115525*"/>
        <s v="*11395*"/>
        <s v="*11394*"/>
        <s v="*11392*"/>
        <s v="*11393*"/>
        <s v="*11406*"/>
        <s v="*1119127*"/>
        <s v="*1119125*"/>
        <s v="*1119123*"/>
        <s v="*1119132*"/>
        <s v="*123913*"/>
        <s v="*123914*"/>
        <s v="*123915*"/>
        <s v="*102023*"/>
        <s v="*10215223*"/>
        <s v="*102025*"/>
        <s v="*10215225*"/>
        <s v="*102027*"/>
        <s v="*102032*"/>
        <s v="*10215232*"/>
        <s v="*3811430*"/>
        <s v="*615230*"/>
        <s v="*6118430*"/>
        <s v="*612430*"/>
        <s v="*3814730*"/>
        <s v="*38119930*"/>
        <s v="*11121625*"/>
        <s v="*11121627*"/>
        <s v="*11222032*"/>
        <s v="*11222027*"/>
        <s v="*11222025*"/>
        <s v="*11222023*"/>
        <s v="*11210827*"/>
        <s v="*11210825*"/>
        <s v="*11210823*"/>
        <s v="*11210832*"/>
        <s v="*11221827*"/>
        <s v="*11221825*"/>
        <s v="*11221823*"/>
        <s v="*11221832*"/>
        <s v="*211974*"/>
        <s v="*211975*"/>
        <s v="*211973*"/>
        <s v="*911371*"/>
        <s v="*911372*"/>
        <s v="*911374*"/>
        <s v="*911373*"/>
        <s v="*25113725*"/>
        <s v="*25113723*"/>
        <s v="*25120525*"/>
        <s v="*25128823*"/>
        <s v="*25120523*"/>
        <s v="*2314534*"/>
        <s v="*2332832*"/>
        <s v="*2332823*"/>
        <s v="*2314532*"/>
        <s v="*2314530*"/>
        <s v="*2327625*"/>
        <s v="*2314525*"/>
        <s v="*2314523*"/>
        <s v="*2327623*"/>
        <s v="*2327632*"/>
        <s v="*231625*"/>
        <s v="*231632*"/>
        <s v="*231623*"/>
        <s v="*41320230*"/>
        <s v="*26320230*"/>
        <s v="*11220227*"/>
        <s v="*11220225*"/>
        <s v="*11220223*"/>
        <s v="*26110430*"/>
        <s v="*26210930*"/>
        <s v="*26210830*"/>
        <s v="*26213130*"/>
        <s v="*26218530*"/>
        <s v="*25221923*"/>
        <s v="*25221932*"/>
        <s v="*25221925*"/>
        <s v="*25217532*"/>
        <s v="*25217523*"/>
        <s v="*25217525*"/>
        <s v="*252725*"/>
        <s v="*252723*"/>
        <s v="*252732*"/>
        <s v="*25221630*"/>
        <s v="*25214330*"/>
        <s v="*25214332*"/>
        <s v="*2526825*"/>
        <s v="*2526823*"/>
        <s v="*2526833*"/>
        <s v="*4124632*"/>
        <s v="*4124630*"/>
        <s v="*417130*"/>
        <s v="*26112230*"/>
        <s v="*9124330*"/>
        <s v="*9124332*"/>
        <s v="*25120430*"/>
        <s v="*25127732*"/>
        <s v="*25127730*"/>
        <s v="*4125230*"/>
        <s v="*44116732*"/>
        <s v="*44116730*"/>
        <s v="*31630*"/>
        <s v="*44116930*"/>
        <s v="*11211328*"/>
        <s v="*11211324*"/>
        <s v="*3112630*"/>
        <s v="*35211429*"/>
        <s v="*35211424*"/>
        <s v="*44125023*"/>
        <s v="*44116823*"/>
        <s v="*26211529*"/>
        <s v="*26211524*"/>
        <s v="*44116623*"/>
        <s v="*53110230*"/>
        <s v="*541030*"/>
        <s v="*39125830*"/>
        <s v="*39118030*"/>
        <s v="*3919730*"/>
        <s v="*39123130*"/>
        <s v="*26123630*"/>
        <s v="*26110830*"/>
        <s v="*111830*"/>
        <s v="*371930*"/>
        <s v="*1111030*"/>
        <s v="*3711030*"/>
        <s v="*11124830*"/>
        <s v="*27314631*"/>
        <s v="*27412731*"/>
        <s v="*2746531*"/>
        <s v="*27412431*"/>
        <s v="*2736931*"/>
        <s v="*24312431*"/>
        <s v="*24313531*"/>
        <s v="*25124232*"/>
        <s v="*25124225*"/>
        <s v="*25124227*"/>
        <s v="*25124223*"/>
        <s v="*25120027*"/>
        <s v="*25120032*"/>
        <s v="*25120023*"/>
        <s v="*25120025*"/>
        <s v="*11666*"/>
        <s v="*11665*"/>
        <s v="*11663*"/>
        <s v="*11662*"/>
        <s v="*11664*"/>
        <s v="*1153*"/>
        <s v="*35211328*"/>
        <s v="*2832531*"/>
        <s v="*2832631*"/>
        <s v="*2832731*"/>
        <s v="*2832831*"/>
        <s v="*2832931*"/>
        <s v="*2833031*"/>
        <s v="*2833131*"/>
        <s v="*29321331*"/>
        <s v="*29319231*"/>
        <s v="*29311731*"/>
        <s v="*29311631*"/>
        <s v="*3037931*"/>
        <s v="*3038031*"/>
        <s v="*3038131*"/>
        <s v="*3038231*"/>
        <s v="*3038331*"/>
        <s v="*3038431*"/>
        <s v="*3038531*"/>
        <s v="*31322431*"/>
        <s v="*31322531*"/>
        <s v="*31322631*"/>
        <s v="*31322731*"/>
        <s v="*31322831*"/>
        <s v="*31322931*"/>
        <s v="*32326731*"/>
        <s v="*32326831*"/>
        <s v="*32326931*"/>
        <s v="*34310531*"/>
        <s v="*34310631*"/>
        <s v="*34310731*"/>
        <s v="*3439831*"/>
        <s v="*3439931*"/>
        <s v="*34310031*"/>
        <s v="*34310131*"/>
        <s v="*3436731*"/>
        <s v="*34313931*"/>
        <s v="*34324131*"/>
        <s v="*34323331*"/>
        <s v="*34323431*"/>
        <s v="*34323531*"/>
        <s v="*33327831*"/>
        <s v="*33327931*"/>
        <s v="*33328031*"/>
        <s v="*33328131*"/>
        <s v="*33328231*"/>
        <s v="*36312331*"/>
        <s v="*32326631*"/>
        <s v="*46223031*"/>
        <s v="*46233131*"/>
        <s v="*2639327*"/>
        <s v="*2631925*"/>
        <s v="*2631923*"/>
        <s v="*2631932*"/>
        <s v="*2631934*"/>
        <s v="*2631827*"/>
        <s v="*2631825*"/>
        <s v="*2631823*"/>
        <s v="*2631832*"/>
        <s v="*2632127*"/>
        <s v="*2632125*"/>
        <s v="*2632123*"/>
        <s v="*2632132*"/>
        <s v="*2632134*"/>
        <s v="*2632327*"/>
        <s v="*2632325*"/>
        <s v="*2632323*"/>
        <s v="*2632332*"/>
        <s v="*11324927*"/>
        <s v="*11324925*"/>
        <s v="*11324923*"/>
        <s v="*11324932*"/>
        <s v="*1116*"/>
        <s v="*1112*"/>
        <s v="*512395*"/>
        <s v="*512396*"/>
        <s v="*512394*"/>
        <s v="*512393*"/>
        <s v="*1128727*"/>
        <s v="*1128725*"/>
        <s v="*1128723*"/>
        <s v="*1128732*"/>
        <s v="*1128734*"/>
        <s v="*114887*"/>
        <s v="*114888*"/>
        <s v="*114889*"/>
        <s v="*1148810*"/>
        <s v="*1148811*"/>
        <s v="*1148812*"/>
        <s v="*1128827*"/>
        <s v="*1128825*"/>
        <s v="*1128823*"/>
        <s v="*1128832*"/>
        <s v="*1128834*"/>
        <s v="*1118727*"/>
        <s v="*1118725*"/>
        <s v="*1118723*"/>
        <s v="*1118732*"/>
        <s v="*11215027*"/>
        <s v="*11215025*"/>
        <s v="*11215023*"/>
        <s v="*11215032*"/>
        <s v="*4025127*"/>
        <s v="*4025125*"/>
        <s v="*4025123*"/>
        <s v="*4025132*"/>
        <s v="*4025134*"/>
        <s v="*40222327*"/>
        <s v="*40222325*"/>
        <s v="*40222323*"/>
        <s v="*40222332*"/>
        <s v="*1123827*"/>
        <s v="*1123825*"/>
        <s v="*1123823*"/>
        <s v="*1123832*"/>
        <s v="*1123732*"/>
        <s v="*1123723*"/>
        <s v="*11222227*"/>
        <s v="*11222225*"/>
        <s v="*11222223*"/>
        <s v="*11222232*"/>
        <s v="*11222234*"/>
        <s v="*40215127*"/>
        <s v="*40215125*"/>
        <s v="*40215123*"/>
        <s v="*40215132*"/>
        <s v="*4021525*"/>
        <s v="*4021523*"/>
        <s v="*4021527*"/>
        <s v="*4021532*"/>
        <s v="*40218732*"/>
        <s v="*40218725*"/>
        <s v="*40218727*"/>
        <s v="*11221723*"/>
        <s v="*11221725*"/>
        <s v="*11221727*"/>
        <s v="*11221732*"/>
        <s v="*11232427*"/>
        <s v="*11232425*"/>
        <s v="*11232423*"/>
        <s v="*11232432*"/>
        <s v="*11117030*"/>
        <s v="*26117130*"/>
        <s v="*11126230*"/>
        <s v="*1116430*"/>
        <s v="*1112030*"/>
        <s v="*38117230*"/>
        <s v="*37117430*"/>
        <s v="*37117330*"/>
        <s v="*37127330*"/>
        <s v="*26319427*"/>
        <s v="*26319425*"/>
        <s v="*26319423*"/>
        <s v="*26319432*"/>
        <s v="*39124730*"/>
        <s v="*26120730*"/>
        <s v="*6112530*"/>
        <s v="*619430*"/>
        <s v="*2619030*"/>
        <s v="*2617030*"/>
        <s v="*1111727*"/>
        <s v="*1111725*"/>
        <s v="*1111723*"/>
        <s v="*1111732*"/>
        <s v="*11224827*"/>
        <s v="*11224825*"/>
        <s v="*11224823*"/>
        <s v="*11224832*"/>
        <s v="*55120327*"/>
        <s v="*55120325*"/>
        <s v="*55120323*"/>
        <s v="*11212827*"/>
        <s v="*11212823*"/>
        <s v="*11212825*"/>
        <s v="*11212832*"/>
        <s v="*40212932*"/>
        <s v="*40212923*"/>
        <s v="*40212925*"/>
        <s v="*40212927*"/>
        <s v="*40214732*"/>
        <s v="*40214723*"/>
        <s v="*40214725*"/>
        <s v="*40214727*"/>
        <s v="*4023332*"/>
        <s v="*4023323*"/>
        <s v="*4023325*"/>
        <s v="*4023327*"/>
        <s v="*2529234*"/>
        <s v="*25214021*"/>
        <s v="*25214022*"/>
        <s v="*25215932*"/>
        <s v="*25220134*"/>
        <s v="*25226023*"/>
        <s v="*2511134*"/>
        <s v="*2511220*"/>
        <s v="*40217925*"/>
        <s v="*40217923*"/>
        <s v="*4024432*"/>
        <s v="*4024425*"/>
        <s v="*4024427*"/>
        <s v="*4024434*"/>
        <s v="*4023532*"/>
        <s v="*4023523*"/>
        <s v="*4023525*"/>
        <s v="*4023527*"/>
        <s v="*40216321*"/>
        <s v="*40216320*"/>
        <s v="*4025619*"/>
        <s v="*4025621*"/>
        <s v="*11115727*"/>
        <s v="*11115725*"/>
        <s v="*11115723*"/>
        <s v="*11115732*"/>
        <s v="*11214927*"/>
        <s v="*11214925*"/>
        <s v="*40227032*"/>
        <s v="*40227027*"/>
        <s v="*40223827*"/>
        <s v="*40214823*"/>
        <s v="*40214825*"/>
        <s v="*40217627*"/>
        <s v="*40217623*"/>
        <s v="*40217727*"/>
        <s v="*40217723*"/>
        <s v="*1123632*"/>
        <s v="*11218832*"/>
        <s v="*11218823*"/>
        <s v="*11218923*"/>
        <s v="*11219032*"/>
        <s v="*4124325*"/>
        <s v="*4124332*"/>
        <s v="*41223225*"/>
        <s v="*41223223*"/>
        <s v="*4128925*"/>
        <s v="*1215612*"/>
        <s v="*1215613*"/>
        <s v="*1215614*"/>
        <s v="*1215615*"/>
        <s v="*1215616*"/>
        <s v="*4226612*"/>
        <s v="*4226613*"/>
        <s v="*4226614*"/>
        <s v="*4226615*"/>
        <s v="*4226616*"/>
        <s v="*42223713*"/>
        <s v="*42223714*"/>
        <s v="*42223715*"/>
        <s v="*42223716*"/>
        <s v="*42215813*"/>
        <s v="*42215814*"/>
        <s v="*42215815*"/>
        <s v="*42215816*"/>
        <s v="*127812*"/>
        <s v="*127813*"/>
        <s v="*127814*"/>
        <s v="*127815*"/>
        <s v="*127816*"/>
        <s v="*5611930*"/>
        <s v="*5711200*"/>
        <s v="*571950*"/>
        <s v="*5712080*"/>
        <s v="*5812060*"/>
        <s v="*3111110*"/>
        <s v="*591550*"/>
        <s v="*6011030*"/>
        <s v="*611410*"/>
        <s v="*471590*"/>
        <s v="*6211410*"/>
        <s v="*631420*"/>
        <s v="*4712570*"/>
        <s v="*6412450*"/>
        <s v="*6512530*"/>
        <s v="*6511190*"/>
        <s v="*4711100*"/>
        <s v="*6511380*"/>
        <s v="*591580*"/>
        <s v="*5911360*"/>
        <s v="*5911980*"/>
        <s v="*661960*"/>
        <s v="*5611960*"/>
        <s v="*671530*"/>
        <s v="*6412440*"/>
        <s v="*6811610*"/>
        <s v="*6911440*"/>
        <s v="*6811620*"/>
        <s v="*6812610*"/>
        <s v="*7012100*"/>
        <s v="*7111300*"/>
        <s v="*7211640*"/>
        <s v="*651320*"/>
        <s v="*6211420*"/>
        <s v="*6311950*"/>
        <s v="*7312210*"/>
        <s v="*5912090*"/>
        <s v="*5911860*"/>
        <s v="*5912140*"/>
        <s v="*7412120*"/>
        <s v="*11405*"/>
        <s v="*11404*"/>
        <s v="*421661*"/>
        <s v="*421662*"/>
        <s v="*421663*"/>
        <s v="*421664*"/>
        <s v="*421665*"/>
        <s v="*421666*"/>
        <s v="*25117534*"/>
        <s v="*231634*"/>
        <s v="*2327634*"/>
        <s v="*112834*"/>
        <s v="*112835*"/>
        <s v="*112841*"/>
        <s v="*112842*"/>
        <s v="*112843*"/>
        <s v="*112844*"/>
        <s v="*112845*"/>
        <s v="*112853*"/>
        <s v="*112854*"/>
        <s v="*112855*"/>
        <s v="*112861*"/>
        <s v="*112862*"/>
        <s v="*112863*"/>
        <s v="*112864*"/>
        <s v="*112871*"/>
        <s v="*112872*"/>
        <s v="*112873*"/>
        <s v="*112874*"/>
        <s v="*112875*"/>
        <s v="*25128825*"/>
        <s v="*5112134*"/>
        <s v="*26319434*"/>
        <s v="*25228925*"/>
        <s v="*25228923*"/>
        <s v="*25228932*"/>
        <s v="*25329025*"/>
        <s v="*25329023*"/>
        <s v="*25329032*"/>
        <s v="*26210825*"/>
        <s v="*26210823*"/>
        <s v="*26210832*"/>
        <s v="*25114523*"/>
        <s v="*25114532*"/>
        <s v="*25114534*"/>
        <s v="*11229127*"/>
        <s v="*11229125*"/>
        <s v="*11229123*"/>
        <s v="*11229132*"/>
        <s v="*1129213*"/>
        <s v="*1129214*"/>
        <s v="*1129215*"/>
        <s v="*3130430*"/>
        <s v="*40329325*"/>
        <s v="*40329323*"/>
        <s v="*40329425*"/>
        <s v="*40329423*"/>
        <s v="*40329523*"/>
        <s v="*40329532*"/>
        <s v="*40329534*"/>
        <s v="*11229725*"/>
        <s v="*11229723*"/>
        <s v="*11229732*"/>
        <s v="*11229827*"/>
        <s v="*11229825*"/>
        <s v="*11229832*"/>
        <s v="*24329931*"/>
        <s v="*4121625*"/>
        <s v="*4121623*"/>
        <s v="*4121632*"/>
        <s v="*4111625*"/>
        <s v="*4111623*"/>
        <s v="*4111632*"/>
        <s v="*40218723*"/>
        <s v="*25232932*"/>
        <s v="*4623010*"/>
        <s v="*7213020*"/>
        <s v="*25115532*"/>
        <s v="*25115523*"/>
        <s v="*25217534*"/>
        <s v="*25230323*"/>
        <s v="*3811670*"/>
        <s v="*613050*"/>
        <s v="*613060*"/>
        <s v="*613070*"/>
        <s v="*611710*"/>
        <s v="*611700*"/>
        <s v="*1112620*"/>
        <s v="*1113080*"/>
        <s v="*1113090*"/>
        <s v="*112925*"/>
        <s v="*112926*"/>
        <s v="*11231023*"/>
        <s v="*11331127*"/>
        <s v="*11331125*"/>
        <s v="*11331123*"/>
        <s v="*11331132*"/>
        <s v="*11331134*"/>
        <s v="*11331135*"/>
        <s v="*11329627*"/>
        <s v="*11131227*"/>
        <s v="*11231327*"/>
        <s v="*2323140*"/>
        <s v="*5023220*"/>
        <s v="*2221330*"/>
        <s v="*2313150*"/>
        <s v="*2313230*"/>
        <s v="*2313170*"/>
        <s v="*2313180*"/>
        <s v="*2313190*"/>
        <s v="*2313200*"/>
        <s v="*2313210*"/>
        <s v="*40411136*"/>
        <s v="*4041111*"/>
        <s v="*4041112*"/>
        <s v="*4041113*"/>
        <s v="*4041114*"/>
        <s v="*4041115*"/>
        <s v="*4041116*"/>
        <s v="*40311131*"/>
        <s v="*35312431*"/>
        <s v="*11329625*"/>
        <s v="*11329623*"/>
        <s v="*11329632*"/>
        <s v="*11329634*"/>
        <s v="*40333225*"/>
        <s v="*40333223*"/>
        <s v="*40333232*"/>
        <s v="*11133337*"/>
        <s v="*11133327*"/>
        <s v="*11133325*"/>
        <s v="*11133323*"/>
        <s v="*11133332*"/>
        <s v="*40333427*"/>
        <s v="*11333525*"/>
        <s v="*11333532*"/>
        <s v="*11333625*"/>
        <s v="*40329527*"/>
        <s v="*40329525*"/>
        <s v="*213373*"/>
        <s v="*213374*"/>
        <s v="*213375*"/>
        <s v="*213376*"/>
        <s v="*25333827*"/>
        <s v="*25333825*"/>
        <s v="*25333823*"/>
        <s v="*25333832*"/>
        <s v="*25333927*"/>
        <s v="*25333925*"/>
        <s v="*25333923*"/>
        <s v="*25333932*"/>
        <s v="*25333934*"/>
        <s v="*25334027*"/>
        <s v="*25334025*"/>
        <s v="*25334023*"/>
        <s v="*25334032*"/>
        <s v="*2134132*"/>
        <s v="*112927*"/>
        <s v="*25134225*"/>
        <s v="*25134223*"/>
        <s v="*25134232*"/>
        <s v="*25134325*"/>
        <s v="*25134323*"/>
        <s v="*25134332*"/>
        <s v="*25334427*"/>
        <s v="*25334425*"/>
        <s v="*25334423*"/>
        <s v="*25334432*"/>
        <s v="*2334527*"/>
        <s v="*2334525*"/>
        <s v="*2334523*"/>
        <s v="*2334532*"/>
        <s v="*25134625*"/>
        <s v="*25134623*"/>
        <s v="*25134632*"/>
        <s v="*25234623*"/>
        <s v="*25234632*"/>
        <s v="*2631927*"/>
        <s v="*11391*"/>
        <s v="*25115327*"/>
        <s v="*25115427*"/>
        <s v="*11229727*"/>
        <s v="*7134730*"/>
        <s v="*7134830*"/>
        <s v="*6134930*"/>
        <s v="*6135030*"/>
        <s v="*6135130*"/>
        <s v="*6135230*"/>
        <s v="*6135330*"/>
        <s v="*7135430*"/>
        <s v="*14335930*"/>
        <s v="*2314527*"/>
        <s v="*2327627*"/>
        <s v="*231627*"/>
        <s v="*42215812*"/>
        <s v="*42223712*"/>
        <s v="*10118125*"/>
        <s v="*10118123*"/>
        <s v="*10118132*"/>
        <s v="*38135530*"/>
        <s v="*6135630*"/>
        <s v="*30335730*"/>
        <s v="*30335830*"/>
        <s v="*25221927*"/>
        <e v="#N/A"/>
      </sharedItems>
    </cacheField>
    <cacheField name="NOMBRE COMPLETO" numFmtId="0">
      <sharedItems>
        <s v="JEANS DAMA 4 BOTONES TALLA 10"/>
        <s v="JEANS DAMA 4 BOTONES TALLA 8"/>
        <s v="JEANS DAMA 4 BOTONES SIN BOLSILLO TALLA 8"/>
        <s v="JEANS DAMA 4 BOTONES TALLA 16"/>
        <s v="JEANS DAMA 4 BOTONES SIN BOLSILLO TALLA 16"/>
        <s v="JEANS DAMA 1 BOTON TALLA 12"/>
        <s v="JEANS DAMA 4 BOTONES TALLA 14"/>
        <s v="JEANS DAMA 1 BOTON BOTA RECTA NEGRO TALLA 8"/>
        <s v="JEANS DAMA 1 BOTON BOTA RECTA NEGRO TALLA 10"/>
        <s v="JEANS DAMA 1 BOTON BOTA RECTA NEGRO TALLA 14"/>
        <s v="JEANS DAMA 1 BOTON BOTA RECTA NEGRO TALLA 16"/>
        <s v="JEANS DAMA 4 BOTONES SIN BOLSILLO TALLA 14"/>
        <s v="JEANS DAMA 4 BOTONES SIN BOLSILLO TALLA 6"/>
        <s v="JEANS DAMA 1 BOTON TALLA 10"/>
        <s v="JEANS DAMA 1 BOTON TALLA 14"/>
        <s v="JEANS DAMA 1 BOTON TALLA 6"/>
        <s v="BLUSAS DAMA BASICA ALGODON TALLA VA"/>
        <s v="BICICLETERO DAMA ALGODON TALLA M-L"/>
        <s v="BICICLETERO DAMA ALGODON TALLA 16-S"/>
        <s v="BICICLETERO DAMA ALGODON TALLA 14"/>
        <s v="LEGGINS DAMA ALGODON TALLA XL"/>
        <s v="BERMUDAS CABALLERO CAMUFLADO TALLA 36"/>
        <s v="BERMUDAS CABALLERO CAMUFLADO TALLA 28"/>
        <s v="BERMUDAS CABALLERO CAMUFLADO TALLA 30"/>
        <s v="BERMUDAS CABALLERO CAMUFLADO TALLA 32"/>
        <s v="BERMUDAS CABALLERO CAMUFLADO TALLA 34"/>
        <s v="BERMUDAS CABALLERO CLASICA DRILL TALLA 34"/>
        <s v="BERMUDAS CABALLERO CLASICA DRILL TALLA 28"/>
        <s v="BERMUDAS CABALLERO CLASICA DRILL TALLA 32"/>
        <s v="BERMUDAS CABALLERO CLASICA DRILL TALLA 30"/>
        <s v="SHORTS DAMA SHORT ARO TALLA VA"/>
        <s v="SHORTS DAMA CINTURON ANCHO TALLA VA"/>
        <s v="BERMUDAS DAMA DRILL TALLA VA"/>
        <s v="PERFUMES DAMA PINK MINI"/>
        <s v="BRILLO DAMA LABIAL"/>
        <s v="SPLASH DAMA -"/>
        <s v="SPLASH CABALLERO -"/>
        <s v="GORRAS UNISEX COLOMBIA TALLA UN"/>
        <s v="GORRAS UNISEX VARIOS TALLA UN"/>
        <s v="MALETAS UNISEX SPRAY GROUND"/>
        <s v="LLAVEROS DAMA BOMBA"/>
        <s v="LLAVEROS DAMA CEREZAS BRILLANTE"/>
        <s v="BOLSOS DAMA BAUL"/>
        <s v="CORREAS DAMA - TALLA UN"/>
        <s v="BOLSOS DAMA CADENA DORADA"/>
        <s v="CARRIEL UNISEX ADIDAS"/>
        <s v="PECHERAS CABALLERO DIFERENTES MARCAS"/>
        <s v="CANGUROS DAMA BRILLO"/>
        <s v="CANGUROS UNISEX ADIDAS"/>
        <s v="CANGUROS DAMA CANGURO XIXIBAG"/>
        <s v="CANGUROS DAMA -"/>
        <s v="CARRIEL UNISEX FASHION"/>
        <s v="BOLSOS DAMA PLAYERO TOUS"/>
        <s v="BOLSOS DAMA TULA"/>
        <s v="BOLSOS DAMA MANOS LIBRES"/>
        <s v="CARRIEL UNISEX VALANT"/>
        <s v="BOLSOS DAMA -"/>
        <s v="BOLSOS DAMA CHAPA DORADA"/>
        <s v="CAJAS REGALO UNISEX COLOMBIA"/>
        <s v="CORREAS CABALLERO MONT BLANC"/>
        <s v="CINTURON+BILLETERA CABALLERO CAJA VERSACE"/>
        <s v="CINTURON+BILLETERA CABALLERO CAJA GUCCI"/>
        <s v="CINTURON+BILLETERA CABALLERO CAJA HERMES"/>
        <s v="BILLETERAS CABALLERO MONT BLANC"/>
        <s v="CORREAS CABALLERO CALVIN KLEIN"/>
        <s v="BILLETERAS CABALLERO CALVIN KLEIN"/>
        <s v="CORREAS CABALLERO LOUIS VUITTON"/>
        <s v="BILLETERAS CABALLERO LOUIS VUITTON"/>
        <s v="CORREAS CABALLERO FERREGAMO AAA"/>
        <s v="VESTIDOS DAMA MANGA LARGA TALLA UN"/>
        <s v="VESTIDOS DAMA DE TIRAS TALLA UN"/>
        <s v="BLUSAS DAMA ASIMETRICA 1 HOMBRO TALLA UN"/>
        <s v="STRAPLE DAMA TIRA CUELLO TALLA UN"/>
        <s v="TEJIDOS DAMA BOTONES TALLA UN"/>
        <s v="TEJIDOS DAMA CUELLO REDONDO TALLA UN"/>
        <s v="BATAS TEJIDO DAMA - TALLA UN"/>
        <s v="MEDIAS DAMA BORDADA VALANT TALLA VA"/>
        <s v="MEDIAS DAMA TALONERA HOLALA TALLA VA"/>
        <s v="MEDIAS DAMA TALONERA TOBILLERA TALLA VA"/>
        <s v="MEDIAS DAMA FINA HOLALA TALLA VA"/>
        <s v="MEDIAS DAMA MARCADA HOLALA TALLA VA"/>
        <s v="MEDIAS CABALLERO 3/4 VALANT TALLA VA"/>
        <s v="MEDIAS CABALLERO LARGA HOLALA TALLA VA"/>
        <s v="MEDIAS CABALLERO TOBILLERA COTLINE"/>
        <s v="MEDIAS CABALLERO CLASICA FINA"/>
        <s v="MEDIAS CABALLERO CLASICAS"/>
        <s v="MEDIAS CABALLERO TOBILLERA GRUESA"/>
        <s v="MEDIAS CABALLERO TERCO NYLON"/>
        <s v="PANTALONES DAMA MARIPOSA TALLA XL"/>
        <s v="PANTALONES DAMA MARIPOSA TALLA UN"/>
        <s v="PANTALONES DAMA ROMA TALLA XL"/>
        <s v="PANTALONES DAMA ROMA TALLA UN"/>
        <s v="PANTALONES DAMA GAMUSA TALLA UN"/>
        <s v="PANTALONES DAMA GAMUSA TALLA XL"/>
        <s v="CHAQUETAS CABALLERO JEAN CLASICA TALLA XL"/>
        <s v="CHAQUETAS CABALLERO JEAN CLASICA TALLA M"/>
        <s v="CHAQUETAS CABALLERO JEAN CLASICA TALLA L"/>
        <s v="CHAQUETAS CABALLERO JEAN OVEJERA TALLA M"/>
        <s v="CHAQUETAS CABALLERO JEAN OVEJERA TALLA L"/>
        <s v="CHAQUETAS CABALLERO JEAN OVEJERA TALLA XL"/>
        <s v="CHAQUETAS DAMA JEAN CLASICA TALLA M"/>
        <s v="CHAQUETAS DAMA JEAN CLASICA TALLA L"/>
        <s v="CHAQUETAS DAMA JEAN OVEJERA TALLA XL"/>
        <s v="CHAQUETAS DAMA JEAN OVEJERA TALLA L"/>
        <s v="CHAQUETAS DAMA JEAN OVEJERA TALLA M"/>
        <s v="CHAQUETAS DAMA JEAN TORERA OVEJERA TALLA S"/>
        <s v="CHAQUETAS DAMA JEAN TORERA OVEJERA TALLA M"/>
        <s v="JEANS DAMA BAGGI TALLA 14"/>
        <s v="JEANS DAMA BAGGI TALLA 12"/>
        <s v="JEANS DAMA BAGGI TALLA 8"/>
        <s v="JEANS DAMA BAGGI TALLA 10"/>
        <s v="JEANS DAMA BAGGI CON BRILLANTES TALLA 16"/>
        <s v="CAMISETAS DAMA CON BRILLANTES TALLA S"/>
        <s v="CAMISETAS DAMA CON BRILLANTES TALLA M"/>
        <s v="CAMISETAS DAMA CON BRILLANTES TALLA L"/>
        <s v="CAMISETAS DAMA CON BRILLANTES TALLA XL"/>
        <s v="JEANS CABALLERO BAGGI TALLA 30"/>
        <s v="JEANS CABALLERO BAGGI TALLA 32"/>
        <s v="JEANS CABALLERO BAGGI TALLA 34"/>
        <s v="CAMISAS CABALLERO - TALLA L"/>
        <s v="CAMISAS CABALLERO JEAN TALLA L"/>
        <s v="CAMISAS CABALLERO - TALLA M"/>
        <s v="CAMISAS CABALLERO JEAN TALLA M"/>
        <s v="CAMISAS CABALLERO - TALLA S"/>
        <s v="CAMISAS CABALLERO - TALLA XL"/>
        <s v="CAMISAS CABALLERO JEAN TALLA XL"/>
        <s v="BODY DAMA AFELPADO TALLA UN"/>
        <s v="BLUSAS DAMA BRILLANTE TALLA UN"/>
        <s v="BLUSAS DAMA MARIPOSA TALLA UN"/>
        <s v="BLUSAS DAMA AMBAR TALLA UN"/>
        <s v="BODY DAMA BODY COSMO TALLA UN"/>
        <s v="BODY DAMA OTRA CLASE TALLA UN"/>
        <s v="CAMISETAS DAMA POLO TALLA M"/>
        <s v="CAMISETAS DAMA POLO TALLA S"/>
        <s v="CAMISETAS CABALLERO POLO TIPO GALLETA TALLA XL"/>
        <s v="CAMISETAS CABALLERO POLO TIPO GALLETA TALLA S"/>
        <s v="CAMISETAS CABALLERO POLO TIPO GALLETA TALLA M"/>
        <s v="CAMISETAS CABALLERO POLO TIPO GALLETA TALLA L"/>
        <s v="CAMISETAS CABALLERO CUELLO REDONDO TALLA S"/>
        <s v="CAMISETAS CABALLERO CUELLO REDONDO TALLA M"/>
        <s v="CAMISETAS CABALLERO CUELLO REDONDO TALLA L"/>
        <s v="CAMISETAS CABALLERO CUELLO REDONDO TALLA XL"/>
        <s v="CAMISETAS CABALLERO POLO SEDA FRIA TALLA S"/>
        <s v="CAMISETAS CABALLERO POLO SEDA FRIA TALLA M"/>
        <s v="CAMISETAS CABALLERO POLO SEDA FRIA TALLA L"/>
        <s v="CAMISETAS CABALLERO POLO SEDA FRIA TALLA XL"/>
        <s v="PANTALONES DAMA NOCHE TALLA 12"/>
        <s v="PANTALONES DAMA NOCHE TALLA 14"/>
        <s v="PANTALONES DAMA NOCHE TALLA 10"/>
        <s v="FALDAS DAMA GAMUSA TALLA 6"/>
        <s v="FALDAS DAMA GAMUSA TALLA 8"/>
        <s v="FALDAS DAMA GAMUSA TALLA 12"/>
        <s v="FALDAS DAMA GAMUSA TALLA 10"/>
        <s v="CHAQUETAS DAMA GAMUSA TALLA M"/>
        <s v="CHAQUETAS DAMA GAMUSA TALLA L"/>
        <s v="CHAQUETAS DAMA PAÑO OVEJERA TALLA M"/>
        <s v="CHAQUETAS DAMA PAÑO TALLA L"/>
        <s v="CHAQUETAS DAMA PAÑO OVEJERA TALLA L"/>
        <s v="PANTALONES UNISEX IMPERMEABLE TALLA XXL"/>
        <s v="PANTALONES UNISEX IMPERMEABLE BORDADO EQUIPOS TALLA XL"/>
        <s v="PANTALONES UNISEX IMPERMEABLE BORDADO EQUIPOS TALLA L"/>
        <s v="PANTALONES UNISEX IMPERMEABLE TALLA XL"/>
        <s v="PANTALONES UNISEX IMPERMEABLE TALLA UN"/>
        <s v="PANTALONES UNISEX VIOTO TALLA M"/>
        <s v="PANTALONES UNISEX IMPERMEABLE TALLA M"/>
        <s v="PANTALONES UNISEX IMPERMEABLE TALLA L"/>
        <s v="PANTALONES UNISEX VIOTO TALLA L"/>
        <s v="PANTALONES UNISEX VIOTO TALLA XL"/>
        <s v="PANTALONES UNISEX ALGODON TALLA M"/>
        <s v="PANTALONES UNISEX ALGODON TALLA XL"/>
        <s v="PANTALONES UNISEX ALGODON TALLA L"/>
        <s v="SUDADERA UNISEX OVERSIZE TALLA UN"/>
        <s v="BUSOS UNISEX OVERSIZE TALLA UN"/>
        <s v="CAMISETAS CABALLERO OVERSIZE TALLA S"/>
        <s v="CAMISETAS CABALLERO OVERSIZE TALLA M"/>
        <s v="CAMISETAS CABALLERO OVERSIZE TALLA L"/>
        <s v="BUSOS DAMA CREMALLERA OVERSIZE TALLA UN"/>
        <s v="BUSOS CABALLERO CUELLO REDONDO COMBINADO TALLA UN"/>
        <s v="BUSOS CABALLERO CUELLO REDONDO TALLA UN"/>
        <s v="BUSOS CABALLERO ESTAMPADO TALLA UN"/>
        <s v="BUSOS CABALLERO MEDIA CREMALLERA COMBINADO TALLA UN"/>
        <s v="CHAQUETAS CABALLERO POLO SENCILLA TALLA L"/>
        <s v="CHAQUETAS CABALLERO POLO SENCILLA TALLA XL"/>
        <s v="CHAQUETAS CABALLERO POLO SENCILLA TALLA M"/>
        <s v="CHAQUETAS CABALLERO LISA ACOLCHADA TALLA XL"/>
        <s v="CHAQUETAS CABALLERO LISA ACOLCHADA TALLA L"/>
        <s v="CHAQUETAS CABALLERO LISA ACOLCHADA TALLA M"/>
        <s v="CHAQUETAS CABALLERO ABIERTA AIR TALLA M"/>
        <s v="CHAQUETAS CABALLERO ABIERTA AIR TALLA L"/>
        <s v="CHAQUETAS CABALLERO ABIERTA AIR TALLA XL"/>
        <s v="CHAQUETAS CABALLERO POLO TALLA UN"/>
        <s v="CHAQUETAS CABALLERO HUGO BOSS TALLA UN"/>
        <s v="CHAQUETAS CABALLERO HUGO BOSS TALLA XL"/>
        <s v="CHAQUETAS CABALLERO CANGURO AIR TALLA M"/>
        <s v="CHAQUETAS CABALLERO CANGURO AIR TALLA L"/>
        <s v="CHAQUETAS CABALLERO CANGURO AIR TALLA XL "/>
        <s v="SHORTS DAMA RUNNING TALLA XL"/>
        <s v="SHORTS DAMA RUNNING TALLA UN"/>
        <s v="SHORTS DAMA CAPRIATY TALLA UN"/>
        <s v="BUSOS DAMA DUO TALLA UN"/>
        <s v="FALDAS DAMA ROTONDA TALLA UN"/>
        <s v="FALDAS DAMA ROTONDA TALLA XL"/>
        <s v="CHAQUETAS DAMA PACIFIC LICRA TALLA UN"/>
        <s v="CHAQUETAS DAMA YOGA LICRA TALLA XL"/>
        <s v="CHAQUETAS DAMA YOGA LICRA TALLA UN"/>
        <s v="SHORTS DAMA SHORT PACIFIC TALLA UN"/>
        <s v="LEGGINS DAMA LICRA TALLA XL"/>
        <s v="LEGGINS DAMA LICRA TALLA UN"/>
        <s v="LICRAS DAMA A RODILLA TALLA UN"/>
        <s v="LEGGINS DAMA LICRA CATTO KIEWO TALLA UN"/>
        <s v="CAMISETAS CABALLERO DEPORTIVA TALLA S-M"/>
        <s v="CAMISETAS CABALLERO DEPORTIVA TALLA L-XL"/>
        <s v="LICRAS DAMA ENTERIZO DEPORTIVO TALLA UN"/>
        <s v="PANTALONETAS CABALLERO DEPORTIVAS TALLA SM"/>
        <s v="PANTALONETAS CABALLERO DEPORTIVAS TALLA L-XL"/>
        <s v="LEGGINS DAMA SHORT TALLA L"/>
        <s v="LEGGINS DAMA LICRA ACANALADA TALLA L"/>
        <s v="BUSOS CABALLERO DEPORTIVO TALLA SM"/>
        <s v="BUSOS CABALLERO DEPORTIVO TALLA L-XL"/>
        <s v="LEGGINS DAMA LEGGINS UNICOLOR TALLA L"/>
        <s v="ENTERIZO DEPORTIVO DAMA CORTO TALLA UN"/>
        <s v="CONJUNTO DEPORTIVO DAMA - TALLA UN"/>
        <s v="SACO DAMA TEJIDO RAYAS TALLA UN"/>
        <s v="SACO DAMA MANGA CORTA TALLA UN"/>
        <s v="SACO DAMA CORAZON LOVE TALLA UN"/>
        <s v="SACO DAMA RAYAS COMBINADAS TALLA UN"/>
        <s v="BUSOS DAMA RESORTADO CON CAPOTA TALLA UN"/>
        <s v="BUSOS DAMA CUELLO REDONDO TALLA UN"/>
        <s v="CAMISETAS DAMA ACANALADA TALLA UN"/>
        <s v="ESQUELETO DAMA ACANALADO CORTO TALLA UN"/>
        <s v="CAMISETAS DAMA ACANALADO LARGO TALLA UN"/>
        <s v="ESQUELETO DAMA ACANALADO LARGO TALLA UN"/>
        <s v="CAMISETAS DAMA SEDA FRIA TALLA UN"/>
        <s v="CANILLERAS UNISEX IMPORTADA TALLA VA"/>
        <s v="CANILLERAS NIÑO EQUIPOS TALLA VA"/>
        <s v="CANILLERAS NIÑO CAMPEON TALLA VA"/>
        <s v="CANILLERAS NIÑO ECONOMICA TALLA VA"/>
        <s v="CANILLERAS UNISEX CANILLERA ADULTO TALLA VA"/>
        <s v="MEDIAS UNISEX ECONOMICA TALLA VA"/>
        <s v="MEDIAS UNISEX FINA MEDIA TALLA VA"/>
        <s v="CHAQUETAS DAMA ROMBOS TALLA XL"/>
        <s v="CHAQUETAS DAMA ROMBOS TALLA M"/>
        <s v="CHAQUETAS DAMA ROMBOS TALLA S"/>
        <s v="CHAQUETAS DAMA ROMBOS TALLA L"/>
        <s v="CHAQUETAS DAMA OVEJERA CUERINA TALLA S"/>
        <s v="CHAQUETAS DAMA OVEJERA CUERINA TALLA XL"/>
        <s v="CHAQUETAS DAMA OVEJERA CUERINA TALLA L"/>
        <s v="CHAQUETAS DAMA OVEJERA CUERINA TALLA M"/>
        <s v="JEANS DAMA CAMUFLADO TALLA 16"/>
        <s v="JEANS DAMA CAMUFLADO TALLA 14"/>
        <s v="JEANS DAMA CAMUFLADO TALLA 10"/>
        <s v="JEANS DAMA CAMUFLADO TALLA 8"/>
        <s v="JEANS DAMA CAMUFLADO TALLA 12"/>
        <s v="JEANS DAMA 4 BOTONES SIN BOLSILLO TALLA 10"/>
        <s v="PANTALONETAS CABALLERO DEPORTIVA TALLA S-M"/>
        <s v="ANILLOS UNISEX ANILLO 1 TALLA VA"/>
        <s v="ANILLOS UNISEX ANILLO 2 TALLA VA"/>
        <s v="ANILLOS UNISEX ANILLO 3 TALLA VA"/>
        <s v="ANILLOS UNISEX ANILLO 4 TALLA VA"/>
        <s v="ANILLOS UNISEX ANILLO 5 TALLA VA"/>
        <s v="ANILLOS UNISEX ANILLO 6 TALLA VA"/>
        <s v="ANILLOS UNISEX ANILLO 7 TALLA VA"/>
        <s v="CABELLO-ACCESORIOS UNISEX PINZAS CABELLO TALLA VA"/>
        <s v="CABELLO-ACCESORIOS UNISEX MOÑAS COLERA TALLA VA"/>
        <s v="CABELLO-ACCESORIOS UNISEX DIADEMA MEDIANA TALLA VA"/>
        <s v="CABELLO-ACCESORIOS UNISEX DIADEMA DELGADA TALLA VA"/>
        <s v="COLLAR UNISEX COLLAR 1 TALLA VA"/>
        <s v="COLLAR UNISEX COLLAR 2 TALLA VA"/>
        <s v="COLLAR UNISEX COLLAR 3 TALLA VA"/>
        <s v="COLLAR UNISEX COLLAR 4 TALLA VA"/>
        <s v="COLLAR UNISEX COLLAR 5 TALLA VA"/>
        <s v="COLLAR UNISEX COLLAR 6 TALLA VA"/>
        <s v="COLLAR UNISEX COLLAR 7 TALLA VA"/>
        <s v="PULSERAS UNISEX PULSERA 1 TALLA VA"/>
        <s v="PULSERAS UNISEX PULSERA 2 TALLA VA"/>
        <s v="PULSERAS UNISEX PULSERA 3 TALLA VA"/>
        <s v="PULSERAS UNISEX PULSERA 4 TALLA VA"/>
        <s v="PULSERAS UNISEX PULSERA 5 TALLA VA"/>
        <s v="PULSERAS UNISEX PULSERA 6 TALLA VA"/>
        <s v="TOPOS UNISEX TOPOS DE SEGURIDAD 1 TALLA VA"/>
        <s v="TOPOS UNISEX TOPOS DE SEGURIDAD 2 TALLA VA"/>
        <s v="TOPOS UNISEX TOPOS DE SEGURIDAD 3 TALLA VA"/>
        <s v="CANDONGAS UNISEX CUADRADA 1 TALLA VA"/>
        <s v="CANDONGAS UNISEX CUADRADA 2 TALLA VA"/>
        <s v="CANDONGAS UNISEX CUADRADA 3 TALLA VA"/>
        <s v="CANDONGAS UNISEX CORAZON LOVE 1 TALLA VA"/>
        <s v="CANDONGAS UNISEX CORAZON LOVE 2 TALLA VA"/>
        <s v="CANDONGAS UNISEX CORAZON LOVE 3 TALLA VA"/>
        <s v="CANDONGAS UNISEX CORAZON LOVE 4 TALLA VA"/>
        <s v="CANDONGAS UNISEX CANDONGA MEDIANA TALLA VA"/>
        <s v="CANDONGAS UNISEX GRANDE TALLA VA"/>
        <s v="CANDONGAS UNISEX ROMBA TALLA VA"/>
        <s v="CANDONGAS UNISEX REDONDA 1 TALLA VA"/>
        <s v="CANDONGAS UNISEX REDONDA 2 TALLA VA"/>
        <s v="CANDONGAS UNISEX REDONDA 3 TALLA VA"/>
        <s v="ARETES UNISEX ZARCILLO 1 TALLA VA"/>
        <s v="ARETES UNISEX ZARCILLO 2 TALLA VA"/>
        <s v="ARETES UNISEX ZARCILLO 3 TALLA VA"/>
        <s v="ARETES UNISEX ZARCILLO 4 TALLA VA"/>
        <s v="ARETES UNISEX ZARCILLO 5 TALLA VA"/>
        <s v="EAR CUFF UNISEX EAR CUFF TALLA VA"/>
        <s v="TOPOS UNISEX TOPO SEGURIDAD TALLA VA"/>
        <s v="SPLASH CABALLERO PULSERA COMBO TALLA VA"/>
        <s v="SPLASH CABALLERO PULSERA COMBO FRASCO REDONDO TALLA VA"/>
        <s v="BUSOS UNISEX CON CAPOTA ESTAMPADO CREMALLERA TALLA S"/>
        <s v="BUSOS UNISEX ALGODON CON CAPOTA ESTAMPADO CREMALLERA TALLA M"/>
        <s v="BUSOS UNISEX ALGODON CON CAPOTA ESTAMPADO CREMALLERA TALLA L"/>
        <s v="BUSOS UNISEX ALGODON CON CAPOTA ESTAMPADO CREMALLERA TALLA XL"/>
        <s v="BUSOS UNISEX ALGODON CON CAPOTA ESTAMPADO CREMALLERA TALLA XXL"/>
        <s v="BUSOS UNISEX ALGODON CAPOTA ESTAMPADO TALLA S"/>
        <s v="BUSOS UNISEX ALGODON CAPOTA ESTAMPADO TALLA M"/>
        <s v="BUSOS UNISEX ALGODON CAPOTA ESTAMPADO TALLA L"/>
        <s v="BUSOS UNISEX ALGODON CAPOTA ESTAMPADO TALLA XL"/>
        <s v="BUSOS UNISEX ALGODON CUELLO REDONDO ESTAMPADO TALLA S"/>
        <s v="BUSOS UNISEX ALGODON CUELLO REDONDO ESTAMPADO TALLA M"/>
        <s v="BUSOS UNISEX ALGODON CUELLO REDONDO ESTAMPADO TALLA L"/>
        <s v="BUSOS UNISEX ALGODON CUELLO REDONDO ESTAMPADO TALLA XL"/>
        <s v="BUSOS UNISEX ALGODON CUELLO REDONDO ESTAMPADO TALLA XXL"/>
        <s v="BUSOS UNISEX ALGODON SIN ESTAMPADO TALLA S"/>
        <s v="BUSOS UNISEX ALGODON SIN ESTAMPADO TALLA M"/>
        <s v="BUSOS UNISEX ALGODON SIN ESTAMPADO TALLA L"/>
        <s v="BUSOS UNISEX ALGODON SIN ESTAMPADO TALLA XL"/>
        <s v="CAMISETAS UNISEX SEDA FRÍA TALLA S"/>
        <s v="CAMISETAS UNISEX SEDA FRÍA TALLA M"/>
        <s v="CAMISETAS UNISEX SEDA FRÍA TALLA L"/>
        <s v="CAMISETAS UNISEX SEDA FRÍA TALLA XL"/>
        <s v="JEANS DAMA 1 BOTON TALLA 16"/>
        <s v="JEANS DAMA 1 BOTON TALLA 8"/>
        <s v="BERMUDAS DAMA RODILLA TALLA 14"/>
        <s v="BERMUDAS DAMA RODILLA TALLA 16"/>
        <s v="BERMUDAS DAMA RODILLA TALLA 12"/>
        <s v="BERMUDAS DAMA RODILLA TALLA 10"/>
        <s v="CAMISETAS CABALLERO COLOMBIA 1.1 AMARILLA TALLA S"/>
        <s v="CAMISETAS CABALLERO COLOMBIA 1.1 AMARILLA TALLA M"/>
        <s v="CAMISETAS CABALLERO COLOMBIA 1.1 AMARILLA TALLA L"/>
        <s v="CAMISETAS CABALLERO COLOMBIA 1.1 AMARILLA TALLA XL"/>
        <s v="CAMISETAS CABALLERO COLOMBIA 1.1 AMARILLA TALLA XXL"/>
        <s v="CAMISETAS NIÑO COLOMBIA AAA AMARILLA TALLA 18"/>
        <s v="CAMISETAS NIÑO COLOMBIA AAA AMARILLA TALLA 20"/>
        <s v="CAMISETAS NIÑO COLOMBIA AAA AMARILLA TALLA 22"/>
        <s v="CAMISETAS NIÑO COLOMBIA AAA AMARILLA TALLA 24"/>
        <s v="CAMISETAS NIÑO COLOMBIA AAA AMARILLA TALLA 26"/>
        <s v="CAMISETAS NIÑO COLOMBIA AAA AMARILLA TALLA 28"/>
        <s v="CAMISETAS CABALLERO COLOMBIA AAA AMARILLA TALLA S"/>
        <s v="CAMISETAS CABALLERO COLOMBIA AAA AMARILLA TALLA M"/>
        <s v="CAMISETAS CABALLERO COLOMBIA AAA AMARILLA TALLA L"/>
        <s v="CAMISETAS CABALLERO COLOMBIA AAA AMARILLA TALLA XL"/>
        <s v="CAMISETAS CABALLERO COLOMBIA AAA AMARILLA TALLA XXL"/>
        <s v="CAMISETAS DAMA COLOMBIA 1.1 AMARILLA TALLA S"/>
        <s v="CAMISETAS DAMA COLOMBIA 1.1 AMARILLA TALLA M"/>
        <s v="CAMISETAS DAMA COLOMBIA 1.1 AMARILLA TALLA L"/>
        <s v="CAMISETAS DAMA COLOMBIA 1.1 AMARILLA TALLA XL"/>
        <s v="CAMISETAS CABALLERO ITALIA 90 TALLA S"/>
        <s v="CAMISETAS CABALLERO ITALIA 90 TALLA M"/>
        <s v="CAMISETAS CABALLERO ITALIA 90 TALLA L"/>
        <s v="CAMISETAS CABALLERO ITALIA 90 TALLA XL"/>
        <s v="CONJUNTO CABALLERO BRASIL AAA TALLA S"/>
        <s v="CONJUNTO CABALLERO BRASIL AAA TALLA M"/>
        <s v="CONJUNTO CABALLERO BRASIL AAA TALLA L"/>
        <s v="CONJUNTO CABALLERO BRASIL AAA TALLA XL"/>
        <s v="CONJUNTO CABALLERO BRASIL AAA TALLA XXL"/>
        <s v="CONJUNTO CABALLERO PORTUGAL AAA TALLA S"/>
        <s v="CONJUNTO CABALLERO PORTUGAL AAA TALLA M"/>
        <s v="CONJUNTO CABALLERO PORTUGAL AAA TALLA L"/>
        <s v="CONJUNTO CABALLERO PORTUGAL AAA TALLA XL"/>
        <s v="CAMISETAS CABALLERO ATLETICO NACIONAL AAA 2026 TALLA S"/>
        <s v="CAMISETAS CABALLERO ATLETICO NACIONAL AAA 2026 TALLA M"/>
        <s v="CAMISETAS CABALLERO ATLETICO NACIONAL AAA 2026 TALLA L"/>
        <s v="CAMISETAS CABALLERO ATLETICO NACIONAL AAA 2026 TALLA XL"/>
        <s v="CAMISETAS CABALLERO ATLETICO NACIONAL AAA 2025 TALLA XL"/>
        <s v="CAMISETAS CABALLERO ATLETICO NACIONAL AAA 2025 TALLA L"/>
        <s v="CAMISETAS CABALLERO PORTUGAL 1.1 VISITANTE TALLA S"/>
        <s v="CAMISETAS CABALLERO PORTUGAL 1.1 VISITANTE TALLA M"/>
        <s v="CAMISETAS CABALLERO PORTUGAL 1.1 VISITANTE TALLA L"/>
        <s v="CAMISETAS CABALLERO PORTUGAL 1.1 VISITANTE TALLA XL"/>
        <s v="CAMISETAS CABALLERO PORTUGAL 1.1 VISITANTE TALLA XXL"/>
        <s v="CONJUNTO CABALLERO JAPON AAA LOCAL TALLA S"/>
        <s v="CONJUNTO CABALLERO JAPON AAA LOCAL TALLA M"/>
        <s v="CONJUNTO CABALLERO JAPON AAA LOCAL TALLA L"/>
        <s v="CONJUNTO CABALLERO JAPON AAA LOCAL TALLA XL"/>
        <s v="CONJUNTO CABALLERO ALEMANIA AAA LOCAL TALLA M"/>
        <s v="CONJUNTO CABALLERO ALEMANIA AAA LOCAL TALLA L"/>
        <s v="CONJUNTO CABALLERO ALEMANIA AAA LOCAL TALLA S"/>
        <s v="CONJUNTO CABALLERO ALEMANIA AAA LOCAL TALLA XL"/>
        <s v="CONJUNTO CABALLERO MEXICO AAA LOCAL TALLA XL"/>
        <s v="CONJUNTO CABALLERO MEXICO AAA LOCAL TALLA M"/>
        <s v="CONJUNTO CABALLERO MEXICO AAA LOCAL TALLA S"/>
        <s v="CAMISETAS CABALLERO POLO ROMBOS ALGODON TALLA L"/>
        <s v="CAMISETAS CABALLERO POLO ROMBOS ALGODON TALLA M"/>
        <s v="CAMISETAS CABALLERO POLO ROMBOS ALGODON TALLA S"/>
        <s v="CAMISETAS CABALLERO POLO ROMBOS ALGODON TALLA XL"/>
        <s v="CAMISETAS CABALLERO POLO TIPO GALLETA ACANALADA TALLA S"/>
        <s v="CAMISETAS CABALLERO POLO TIPO GALLETA ACANALADA TALLA M"/>
        <s v="CAMISETAS CABALLERO POLO TIPO GALLETA ACANALADA TALLA L"/>
        <s v="CAMISETAS CABALLERO POLO TIPO GALLETA ACANALADA TALLA XL"/>
        <s v="CAMISETAS DAMA LICRADA MANGA CORTA TALLA UN"/>
        <s v="BUSOS DAMA LICRADA MANGA LARGA TALLA UN"/>
        <s v="CAMISETAS DAMA TIPO GALLETA TALLA UN"/>
        <s v="CAMISETAS DAMA CAMISETA ESTAMPADO ALGODON LARGA TALLA UN"/>
        <s v="CAMISETAS DAMA ALGODON CORTA E U TALLA UN"/>
        <s v="BODY DAMA LICRADO TALLA UN"/>
        <s v="ESQUELETO DAMA LICRADO LARGO TALLA UN"/>
        <s v="ESQUELETO DAMA LICRADO CORTOS TALLA UN"/>
        <s v="ESQUELETO DAMA UN SOLO HOMBRO TALLA UN"/>
        <s v="BUSOS UNISEX MUNDIAL 2026 TALLA S"/>
        <s v="BUSOS UNISEX MUNDIAL 2026 TALLA M"/>
        <s v="BUSOS UNISEX MUNDIAL 2026 TALLA L"/>
        <s v="BUSOS UNISEX MUNDIAL 2026 TALLA XL"/>
        <s v="SACO DAMA SACO ABIERTO TALLA UN"/>
        <s v="BUSOS DAMA PEPAS CHINILLO TALLA UN"/>
        <s v="BLUSAS DAMA ELEGANTE TALLA UN"/>
        <s v="BLUSAS DAMA CON PEPAS TALLA UN"/>
        <s v="BUSOS DAMA CON BORDADOS TALLA UN"/>
        <s v="BUSOS DAMA CAPOTA LANA TALLA UN"/>
        <s v="CAMISETAS DAMA ALGODON AJUSTADA TALLA S"/>
        <s v="CAMISETAS DAMA ALGODON AJUSTADA TALLA M"/>
        <s v="CAMISETAS DAMA ALGODON AJUSTADA TALLA L"/>
        <s v="CAMISETAS DAMA ALGODON AJUSTADA TALLA XL"/>
        <s v="CAMISETAS CABALLERO SEDA FRIA TALLA S"/>
        <s v="CAMISETAS CABALLERO SEDA FRIA TALLA M"/>
        <s v="CAMISETAS CABALLERO SEDA FRIA TALLA L"/>
        <s v="CAMISETAS CABALLERO SEDA FRIA TALLA XL"/>
        <s v="CROPTOP DAMA OVERSIZE DOS ESTAMPADOS TALLA S"/>
        <s v="CROPTOP DAMA OVERSIZE DOS ESTAMPADOS TALLA M"/>
        <s v="CROPTOP DAMA OVERSIZE DOS ESTAMPADOS TALLA L"/>
        <s v="CAMISETAS CABALLERO ESPAÑA 1.1 LOCAL TALLA S"/>
        <s v="CAMISETAS CABALLERO ESPAÑA 1.1 LOCAL TALLA L"/>
        <s v="CAMISETAS CABALLERO ESPAÑA 1.1 LOCAL TALLA M"/>
        <s v="CAMISETAS CABALLERO ESPAÑA 1.1 LOCAL TALLA XL"/>
        <s v="CONJUNTO CABALLERO ESPAÑA AAA LOCAL TALLA XL"/>
        <s v="CONJUNTO CABALLERO ESPAÑA AAA LOCAL TALLA L"/>
        <s v="CONJUNTO CABALLERO ESPAÑA AAA LOCAL TALLA M"/>
        <s v="CONJUNTO CABALLERO ESPAÑA AAA LOCAL TALLA S"/>
        <s v="CONJUNTO CABALLERO INGLATERRA AAA LOCAL TALLA XL"/>
        <s v="CONJUNTO CABALLERO INGLATERRA AAA LOCAL TALLA L"/>
        <s v="CONJUNTO CABALLERO INGLATERRA AAA LOCAL TALLA M"/>
        <s v="CONJUNTO CABALLERO INGLATERRA AAA LOCAL TALLA S"/>
        <s v="CONJUNTO CABALLERO ARGENTINA AAA LOCAL TALLA XL"/>
        <s v="CONJUNTO CABALLERO ARGENTINA AAA LOCAL TALLA L"/>
        <s v="CONJUNTO CABALLERO ARGENTINA AAA LOCAL TALLA M"/>
        <s v="CONJUNTO CABALLERO ARGENTINA AAA LOCAL TALLA S"/>
        <s v="CHAQUETAS CABALLERO CON CAPOTA TALLA XXL"/>
        <s v="CHAQUETAS CABALLERO H M LUN SIN CAPOTA TALLA 4XL"/>
        <s v="CHAQUETAS CABALLERO H M LUN SIN CAPOTA TALLA 6XL"/>
        <s v="CHAQUETAS CABALLERO KAIZHELUN, CON CAPOTA TALLA XL"/>
        <s v="CHAQUETAS CABALLERO OVEJERA HAN CHENG TALLA XXL"/>
        <s v="CHAQUETAS CABALLERO THE NORTH FACE CON CAPOTA TALLA L"/>
        <s v="CHAQUETAS DAMA ACOLCHADA TALLA XXL"/>
        <s v="CHAQUETAS DAMA ACOLCHADA LARGA TALLA 3XL"/>
        <s v="CONJUNTO CABALLERO MANCHESTER CITY AAA LOCAL 2025 TALLA M"/>
        <s v="CONJUNTO CABALLERO MANCHESTER CITY AAA LOCAL 2025 TALLA L"/>
        <s v="CONJUNTO CABALLERO BARCELONA AAA VISITANTE 2025 TALLA XL"/>
        <s v="CONJUNTO CABALLERO BARCELONA AAA VISITANTE 2025 TALLA M"/>
        <s v="CONJUNTO CABALLERO BARCELONA AAA VISITANTE 2025 TALLA S"/>
        <s v="CONJUNTO CABALLERO BARCELONA AAA VISITANTE 2025 TALLA XXL"/>
        <s v="CONJUNTO CABALLERO ATLETICO MADRID AAA LOCAL 2025 TALLA XL"/>
        <s v="CONJUNTO CABALLERO ATLETICO MADRID AAA LOCAL 2025 TALLA L"/>
        <s v="CONJUNTO CABALLERO ATLETICO MADRID AAA LOCAL 2025 TALLA M"/>
        <s v="CONJUNTO CABALLERO ATLETICO MADRID AAA LOCAL 2025 TALLA S"/>
        <s v="CONJUNTO CABALLERO LAKERS TALLA 4XL"/>
        <s v="CONJUNTO CABALLERO LAKERS TALLA 3XL"/>
        <s v="CONJUNTO CABALLERO BULLS TALLA 2XL"/>
        <s v="CONJUNTO CABALLERO BULLS TALLA 4XL"/>
        <s v="CAMISETAS DAMA JUNIOR AAA VISITANTE 2024 TALLA S"/>
        <s v="CAMISETAS DAMA JUNIOR AAA VISITANTE 2024 TALLA M"/>
        <s v="CAMISETAS DAMA JUNIOR AAA VISITANTE 2024 TALLA L"/>
        <s v="CAMISETAS DAMA JUNIOR AAA VISITANTE 2024 TALLA XL"/>
        <s v="CAMISETAS CABALLERO INTER MIAMI 1.1 VISITANTE MESSI TALLA S"/>
        <s v="CAMISETAS CABALLERO INTER MIAMI 1.1 VISITANTE MESSI TALLA M"/>
        <s v="CONJUNTO CABALLERO TOTTENHAM AAA LOCAL 2025 TALLA XL"/>
        <s v="CONJUNTO CABALLERO TOTTENHAM AAA LOCAL 2025 TALLA S"/>
        <s v="CONJUNTO CABALLERO RIVER PLATE AAA LOCAL 2025 TALLA S"/>
        <s v="CONJUNTO CABALLERO INTER DE MILAN AAA LOCAL 2025 TALLA L"/>
        <s v="CONJUNTO CABALLERO INTER DE MILAN AAA LOCAL 2025 TALLA M"/>
        <s v="CONJUNTO CABALLERO LIVERPOOL AAA LOCAL 2025 TALLA S"/>
        <s v="CONJUNTO CABALLERO LIVERPOOL AAA LOCAL 2025 TALLA L"/>
        <s v="CONJUNTO CABALLERO LIVERPOOL AAA VISITANTE 2025 TALLA S"/>
        <s v="CONJUNTO CABALLERO LIVERPOOL AAA VISITANTE 2025 TALLA L"/>
        <s v="CAMISETAS CABALLERO ATLETICO NACIONAL 1.1 LOCAL 2025 TALLA XL"/>
        <s v="CAMISETAS CABALLERO MILLONARIOS 1.1 LOCAL 2025 TALLA XL"/>
        <s v="CAMISETAS CABALLERO MILLONARIOS 1.1 LOCAL 2025 TALLA L"/>
        <s v="CAMISETAS CABALLERO MILLONARIOS AAA LOCAL 2025 TALLA L"/>
        <s v="CAMISETAS CABALLERO MILLONARIOS CAMISA TALLA XL"/>
        <s v="SUDADERA CABALLERO BARCELONA TALLA M"/>
        <s v="SUDADERA CABALLERO BARCELONA TALLA XL"/>
        <s v="SUDADERA CABALLERO REAL MADRID TALLA M"/>
        <s v="SUDADERA CABALLERO REAL MADRID TALLA L"/>
        <s v="SUDADERA CABALLERO COLOMBIA CENTENARIO TALLA M"/>
        <s v="JEANS CABALLERO JOGGER TALLA 28"/>
        <s v="JEANS CABALLERO JOGGER TALLA 30"/>
        <s v="JEANS CABALLERO JOGGER TALLA 32"/>
        <s v="JEANS CABALLERO JOGGER TALLA 34"/>
        <s v="JEANS CABALLERO JOGGER TALLA 36"/>
        <s v="DRILL CABALLERO CAMUFLADO TALLA 28"/>
        <s v="DRILL CABALLERO CAMUFLADO TALLA 30"/>
        <s v="DRILL CABALLERO CAMUFLADO TALLA 32"/>
        <s v="DRILL CABALLERO CAMUFLADO TALLA 34"/>
        <s v="DRILL CABALLERO CAMUFLADO TALLA 36"/>
        <s v="DRILL CABALLERO RIBETE TALLA 30"/>
        <s v="DRILL CABALLERO RIBETE TALLA 32"/>
        <s v="DRILL CABALLERO RIBETE TALLA 34"/>
        <s v="DRILL CABALLERO RIBETE TALLA 36"/>
        <s v="DRILL CABALLERO JUVENIL TALLA 30"/>
        <s v="DRILL CABALLERO JUVENIL TALLA 32"/>
        <s v="DRILL CABALLERO JUVENIL TALLA 34"/>
        <s v="DRILL CABALLERO JUVENIL TALLA 36"/>
        <s v="JEANS CABALLERO CLASICO TALLA 28"/>
        <s v="JEANS CABALLERO CLASICO TALLA 30"/>
        <s v="JEANS CABALLERO CLASICO TALLA 32"/>
        <s v="JEANS CABALLERO CLASICO TALLA 34"/>
        <s v="JEANS CABALLERO CLASICO TALLA 36"/>
        <s v="MOÑOS DAMA MOÑOS COLOMBIA"/>
        <s v="ENCRESPADOR DAMA DOS COLORES"/>
        <s v="ENCRESPADOR DAMA CON SIRENA"/>
        <s v="ENCRESPADOR DAMA PEPITAS BRILLANTES"/>
        <s v="PAQUETE CAUCHOS DAMA PAQUETE CAUCHOS"/>
        <s v="PULSERAS DAMA DE COLOMBIA"/>
        <s v="CAIMAN DAMA BRONCE CAIMAN"/>
        <s v="COSMETIQUERA DAMA COSMETIQUERA COLORES"/>
        <s v="BALACA DAMA BALACA TELA"/>
        <s v="BRILLO DAMA CAJA GRIS"/>
        <s v="HEBILLA DAMA HEBILLA ESTRELLA"/>
        <s v="BAMBA DAMA BAMBA SATIN"/>
        <s v="BRILLO DAMA TAPA CONCHA"/>
        <s v="RUBOR DAMA RUBOR RIMOCOO"/>
        <s v="SOMBRA DAMA SOMBRA BIGCAKE"/>
        <s v="SOMBRA DAMA DIY BEAR"/>
        <s v="BRILLO DAMA CUTE RABBIT"/>
        <s v="SOMBRA DAMA GIRL POWER - DELICIUS CHEESE"/>
        <s v="CAIMAN DAMA CAIMAN BRILLO"/>
        <s v="CAIMAN DAMA FLORES PELUCHE Y DEMAS"/>
        <s v="CAIMAN DAMA OSCURO CAFE"/>
        <s v="CORRECTOR DAMA CONCEDER YEAHKISS"/>
        <s v="MOÑOS DAMA NEGRA CAFE BEIGE"/>
        <s v="COLEROS DAMA BRILLANTES FIGURAS"/>
        <s v="RUBOR DAMA RUBOR CORAZON"/>
        <s v="LABIAL DAMA LABIAL CORAZON"/>
        <s v="ILUMINADORES DAMA ILUMINADORES SKIN"/>
        <s v="LABIAL DAMA LABIAL THE OILY LIPS"/>
        <s v="LABIAL DAMA TINTAS ENGOIL"/>
        <s v="PESTAÑINA DAMA PESTAÑINAS PAGEVINE"/>
        <s v="ESPEJO DAMA ESPEJOS LOVE"/>
        <s v="LAPIZ DAMA LAPIZ UBC"/>
        <s v="SOMBRA DAMA APLICADOR SOMBRA"/>
        <s v="HEBILLA DAMA HEBILLA NEGRA *3"/>
        <s v="BAMBA DAMA MURANO BRILLOS"/>
        <s v="POLVO DAMA POLVO ROSADO"/>
        <s v="CAIMAN DAMA PEQUEÑO DORADO MURANO "/>
        <s v="CAIMAN DAMA MEDIANO MURANO DORADO"/>
        <s v="CAIMAN DAMA PLATEADO MEDIANO MURANO"/>
        <s v="PINTUCARA DAMA PINTUCARA TRICOLOR"/>
        <s v="JEANS DAMA BAGGI CON BRILLANTES TALLA 14"/>
        <s v="JEANS DAMA BAGGI CON BRILLANTES TALLA 12"/>
        <s v="DRILL DAMA CAMUFLADO TALLA 6"/>
        <s v="DRILL DAMA CAMUFLADO TALLA 8"/>
        <s v="DRILL DAMA CAMUFLADO TALLA 10"/>
        <s v="DRILL DAMA CAMUFLADO TALLA 12"/>
        <s v="DRILL DAMA CAMUFLADO TALLA 14"/>
        <s v="DRILL DAMA CAMUFLADO TALLA 16"/>
        <s v="CHAQUETAS DAMA LISA ACOLCHADA TALLA XXL"/>
        <s v="PANTALONES UNISEX ALGODON TALLA XXL"/>
        <s v="PANTALONES UNISEX VIOTO TALLA XXL"/>
        <s v="JEANS DAMA OVERSIZE CHARLOTTE TALLA 12"/>
        <s v="JEANS DAMA OVERSIZE CHARLOTTE TALLA 14"/>
        <s v="JEANS DAMA OVERSIZE TACHES TALLA 6"/>
        <s v="JEANS DAMA OVERSIZE TACHES TALLA 8"/>
        <s v="JEANS DAMA OVERSIZE TACHES TALLA 10"/>
        <s v="JEANS DAMA OVERSIZE TACHES TALLA 12"/>
        <s v="JEANS DAMA OVERSIZE TACHES TALLA 14"/>
        <s v="JEANS DAMA OVERSIZE BRINES TALLA 10"/>
        <s v="JEANS DAMA OVERSIZE BRINES TALLA 12"/>
        <s v="JEANS DAMA OVERSIZE BRINES TALLA 14"/>
        <s v="JEANS DAMA OVERSIZE XIOMARA TALLA 6"/>
        <s v="JEANS DAMA OVERSIZE XIOMARA TALLA 8"/>
        <s v="JEANS DAMA OVERSIZE XIOMARA TALLA 10"/>
        <s v="JEANS DAMA OVERSIZE XIOMARA TALLA 12"/>
        <s v="JEANS DAMA OVERSIZE MACHI TALLA 6"/>
        <s v="JEANS DAMA OVERSIZE MACHI TALLA 8"/>
        <s v="JEANS DAMA OVERSIZE MACHI TALLA 10"/>
        <s v="JEANS DAMA OVERSIZE MACHI TALLA 12"/>
        <s v="JEANS DAMA OVERSIZE MACHI TALLA 14"/>
        <s v="CHAQUETAS DAMA PAÑO TALLA M"/>
        <s v="BERMUDAS DAMA DRILL TALLA XXL"/>
        <s v="BUSOS UNISEX MUNDIAL 2026 TALLA XXL"/>
        <s v="CHAQUETAS CABALLERO COLUMBIA NACIONAL TALLA M"/>
        <s v="CHAQUETAS CABALLERO COLUMBIA NACIONAL TALLA L"/>
        <s v="CHAQUETAS CABALLERO COLUMBIA NACIONAL TALLA XL"/>
        <s v="CHAQUETAS UNISEX SELECCION COLOMBIA ENCAUCHETADA TALLA M"/>
        <s v="CHAQUETAS UNISEX SELECCION COLOMBIA ENCAUCHETADA TALLA L"/>
        <s v="CHAQUETAS UNISEX SELECCION COLOMBIA ENCAUCHETADA TALLA XL"/>
        <s v="BUSOS CABALLERO CUELLO REDONDO TALLA M"/>
        <s v="BUSOS CABALLERO CUELLO REDONDO TALLA L"/>
        <s v="BUSOS CABALLERO CUELLO REDONDO TALLA XL"/>
        <s v="CHAQUETAS DAMA IMPERMEABLE TALLA L"/>
        <s v="CHAQUETAS DAMA IMPERMEABLE TALLA XL"/>
        <s v="CHAQUETAS DAMA IMPERMEABLE TALLA XXL"/>
        <s v="CAMISETAS CABALLERO CUELLO REDONDO TIPO GALLETA TALLA S"/>
        <s v="CAMISETAS CABALLERO CUELLO REDONDO TIPO GALLETA TALLA M"/>
        <s v="CAMISETAS CABALLERO CUELLO REDONDO TIPO GALLETA TALLA L"/>
        <s v="CAMISETAS CABALLERO CUELLO REDONDO TIPO GALLETA TALLA XL"/>
        <s v="JEANS DAMA BLANCO TALLA 30"/>
        <s v="JEANS DAMA BLANCO TALLA 32"/>
        <s v="JEANS DAMA BLANCO TALLA 34"/>
        <s v="LICRAS DAMA SIN PUCH TALLA UN"/>
        <s v="CONJUNTO UNISEX FRANCIA AAA LOCAL 2026 TALLA M"/>
        <s v="CONJUNTO UNISEX FRANCIA AAA LOCAL 2026 TALLA L"/>
        <s v="CONJUNTO UNISEX PORTUGAL AAA VISITANTE 2026 TALLA M"/>
        <s v="CONJUNTO UNISEX PORTUGAL AAA VISITANTE 2026 TALLA L"/>
        <s v="CONJUNTO UNISEX COLOMBIA 1.1 POLO AZUL TALLA L"/>
        <s v="CONJUNTO UNISEX COLOMBIA 1.1 POLO AZUL TALLA XL"/>
        <s v="CONJUNTO UNISEX COLOMBIA 1.1 POLO AZUL TALLA XXL"/>
        <s v="CAMISETAS CABALLERO POLO RAYAS TALLA M"/>
        <s v="CAMISETAS CABALLERO POLO RAYAS TALLA L"/>
        <s v="CAMISETAS CABALLERO POLO RAYAS TALLA XL"/>
        <s v="CAMISETAS CABALLERO POLO TOMMY TALLA S"/>
        <s v="CAMISETAS CABALLERO POLO TOMMY TALLA M"/>
        <s v="CAMISETAS CABALLERO POLO TOMMY TALLA XL"/>
        <s v="MEDIAS UNISEX ANTIDESLIZANTE TALLA VA"/>
        <s v="SUDADERA CABALLERO ALGODON TALLA M"/>
        <s v="SUDADERA CABALLERO ALGODON TALLA L"/>
        <s v="SUDADERA CABALLERO ALGODON TALLA XL"/>
        <s v="SUDADERA DAMA ALGODON TALLA M"/>
        <s v="SUDADERA DAMA ALGODON TALLA L"/>
        <s v="SUDADERA DAMA ALGODON TALLA XL"/>
        <s v="CONJUNTO CABALLERO MEXICO AAA LOCAL TALLA L"/>
        <s v="CHAQUETAS CABALLERO COLUMBIA IMPORTADO TALLA XL"/>
        <s v="SPLASH CABALLERO CAPSULA"/>
        <s v="LAPIZ DAMA CEJAS"/>
        <s v="CHAQUETAS DAMA JEAN TORERA OVEJERA TALLA XL"/>
        <s v="CHAQUETAS DAMA JEAN TORERA OVEJERA TALLA L"/>
        <s v="CHAQUETAS CABALLERO LISA ACOLCHADA TALLA XXL"/>
        <s v="CHAQUETAS CABALLERO CORDON TALLA L"/>
        <s v="BODY DAMA LICRA"/>
        <s v="BLUSAS DAMA LICRADA CORTA CUELLO"/>
        <s v="BLUSAS DAMA LICRADA LARGA SIZA"/>
        <s v="BLUSAS DAMA LICRADA CORTA SIZA"/>
        <s v="BLUSAS DAMA LICRADA MANGA LARGA"/>
        <s v="BLUSAS DAMA LICRADA MANGA CORTA"/>
        <s v="CAMISETAS DAMA TIPO GALLETA"/>
        <s v="CAMISETAS DAMA ESTAMPADO LARGO"/>
        <s v="CAMISETAS DAMA ESTAMPADO CORTA"/>
        <s v="JEANS DAMA BLANCO TALLA 14"/>
        <s v="JEANS DAMA BLANCO TALLA 16"/>
        <s v="CAMISETAS CABALLERO COLOMBIA AAA AZUL TALLA L"/>
        <s v="CAMISETAS UNISEX COLOMBIA AAA POLO AMARILLA TALLA S"/>
        <s v="CAMISETAS UNISEX COLOMBIA AAA POLO AMARILLA TALLA M"/>
        <s v="CAMISETAS UNISEX COLOMBIA AAA POLO AMARILLA TALLA L"/>
        <s v="CAMISETAS UNISEX COLOMBIA AAA POLO AMARILLA TALLA XL"/>
        <s v="CAMISETAS UNISEX COLOMBIA AAA POLO AMARILLA TALLA XXL"/>
        <s v="CAMISETAS UNISEX COLOMBIA AAA POLO AMARILLA TALLA XXXL"/>
        <s v="CAMISETAS UNISEX COLOMBIA AAA POLO AZUL TALLA S"/>
        <s v="CAMISETAS DAMA COLOMBIA AAA AMARILLA MANGA LARGA TALLA S"/>
        <s v="CAMISETAS CABALLERO COLOMBIA 1.1 BLANCA ENTRENAMIENTO TALLA S"/>
        <s v="BILLETERAS CABALLERO BILLETERA ECONO PEQUE"/>
        <s v="CINTURON+BILLETERA CABALLERO CAJA LOUIS VUITTON"/>
        <s v="CORREAS CABALLERO FERREGAMO 1.1"/>
        <s v="BILLETERAS DAMA BILLETERA MUJER"/>
        <s v="BILLETERAS DAMA BILLETERA COACH REPLIC"/>
        <s v="BILLETERAS DAMA BILLETERA BALTIK 2"/>
        <s v="BILLETERAS DAMA BILLETERA PEQUE REPLIC"/>
        <s v="BILLETERAS DAMA BILLETERA LOUIS VUITTON"/>
        <s v="BILLETERAS DAMA BILLETERA KARL"/>
        <s v="BILLETERAS DAMA BILLETERA ECONO LARGA"/>
        <s v="CONJUNTO NIÑO DE COLOMBIA TALLA 4"/>
        <s v="CONJUNTO NIÑO DE COLOMBIA TALLA 6"/>
        <s v="CONJUNTO NIÑO DE COLOMBIA TALLA 8"/>
        <s v="CONJUNTO NIÑO DE COLOMBIA TALLA 10"/>
        <s v="CONJUNTO NIÑO DE COLOMBIA TALLA 12"/>
        <s v="CONJUNTO NIÑO DE COLOMBIA TALLA 14"/>
        <s v="CONJUNTO NIÑO DE COLOMBIA TALLA 16"/>
        <s v="CONJUNTO UNISEX DE COLOMBIA TALLA VA"/>
        <s v="PANTALONETAS UNISEX ECONOMICA TALLA VA"/>
        <s v="CAMISETAS UNISEX COLOMBIA AAA POLO AZUL TALLA M"/>
        <s v="CAMISETAS UNISEX COLOMBIA AAA POLO AZUL TALLA L"/>
        <s v="CAMISETAS UNISEX COLOMBIA AAA POLO AZUL TALLA XL"/>
        <s v="CAMISETAS UNISEX COLOMBIA AAA POLO AZUL TALLA XXL"/>
        <s v="CONJUNTO UNISEX COLOMBIA AAA AZUL ENTRENAMIENTO TALLA M"/>
        <s v="CONJUNTO UNISEX COLOMBIA AAA AZUL ENTRENAMIENTO TALLA L"/>
        <s v="CONJUNTO UNISEX COLOMBIA AAA AZUL ENTRENAMIENTO TALLA XL"/>
        <s v="CAMISETAS DAMA COLOMBIA AAA AZUL OSCURO ENTREVISTA TALLA XS"/>
        <s v="CAMISETAS DAMA COLOMBIA AAA AZUL OSCURO ENTREVISTA TALLA S"/>
        <s v="CAMISETAS DAMA COLOMBIA AAA AZUL OSCURO ENTREVISTA TALLA M"/>
        <s v="CAMISETAS DAMA COLOMBIA AAA AZUL OSCURO ENTREVISTA TALLA L"/>
        <s v="CAMISETAS DAMA COLOMBIA AAA AZUL OSCURO ENTREVISTA TALLA XL"/>
        <s v="CONJUNTO UNISEX PARIS SAINT GERMAIN AAA LOCAL 2025-2026 TALLA S"/>
        <s v="CAMISETAS UNISEX ARGENTINA 1.1 LOCAL 2026 TALLA M"/>
        <s v="CAMISETAS UNISEX ARGENTINA 1.1 LOCAL 2026 TALLA XL"/>
        <s v="CAMISETAS UNISEX MILLONARIOS 1.1 LOCAL 2026 TALLA M"/>
        <s v="CONJUNTO UNISEX COLOMBIA 1.1 POLO AZUL TALLA S"/>
        <s v="CONJUNTO UNISEX COLOMBIA 1.1 POLO AZUL TALLA M"/>
        <s v="PANTALONES DAMA JOGGER CAMUFLADO TALLA 10"/>
        <s v="PANTALONES DAMA JOGGER CAMUFLADO TALLA 12"/>
        <s v="PANTALONES DAMA JOGGER CAMUFLADO TALLA 14"/>
        <s v="PANTALONES DAMA JOGGER CAMUFLADO TALLA 16"/>
        <s v="CHAQUETAS UNISEX ROMPEVIENTOS AZUL CENTENARIO TALLA S"/>
        <s v="CHAQUETAS UNISEX ROMPEVIENTOS AZUL CENTENARIO TALLA M"/>
        <s v="CHAQUETAS UNISEX ROMPEVIENTOS AZUL CENTENARIO TALLA L"/>
        <s v="CHAQUETAS UNISEX ROMPEVIENTOS AZUL CENTENARIO TALLA XL"/>
        <s v="CHAQUETAS UNISEX ROMPEVIENTOS  NEGRA COLOMBIA TALLA S"/>
        <s v="CHAQUETAS UNISEX ROMPEVIENTOS  NEGRA COLOMBIA TALLA M"/>
        <s v="CHAQUETAS UNISEX ROMPEVIENTOS  NEGRA COLOMBIA TALLA L"/>
        <s v="CHAQUETAS UNISEX ROMPEVIENTOS  NEGRA COLOMBIA TALLA XL"/>
        <s v="CHAQUETAS UNISEX ROMPEVIENTOS  NEGRA COLOMBIA TALLA XXL"/>
        <s v="CHAQUETAS UNISEX ROMPEVIENTOS  ROJA COLOMBIA TALLA S"/>
        <s v="CHAQUETAS UNISEX ROMPEVIENTOS  ROJA COLOMBIA TALLA M"/>
        <s v="CHAQUETAS UNISEX ROMPEVIENTOS  ROJA COLOMBIA TALLA L"/>
        <s v="CHAQUETAS UNISEX ROMPEVIENTOS  ROJA COLOMBIA TALLA XL"/>
        <s v="PANTALONES DAMA BOTA RECTA TALLA XL"/>
        <s v="JEANS DAMA BLANCO TALLA 18"/>
        <s v="CHAQUETAS DAMA GAMUZA CAUCHO TALLA M"/>
        <s v="CHAQUETAS DAMA GAMUZA CAUCHO TALLA L"/>
        <s v="CHAQUETAS DAMA GAMUZA CAUCHO TALLA XL"/>
        <s v="CHAQUETAS DAMA FUCIONADA CUERINA OVEJERA TALLA M"/>
        <s v="CHAQUETAS DAMA FUCIONADA CUERINA OVEJERA TALLA L"/>
        <s v="CHAQUETAS DAMA FUCIONADA CUERINA OVEJERA TALLA XL"/>
        <s v="CHAQUETAS UNISEX ROMPEVIENTOS AZUL COLOMBIA TALLA S"/>
        <s v="CHAQUETAS UNISEX ROMPEVIENTOS AZUL COLOMBIA TALLA M"/>
        <s v="CHAQUETAS UNISEX ROMPEVIENTOS AZUL COLOMBIA TALLA L"/>
        <s v="CHAQUETAS UNISEX ROMPEVIENTOS AZUL COLOMBIA TALLA XL"/>
        <s v="PANTALONES UNISEX ALGODON RESORTADO TALLA S"/>
        <s v="PANTALONES UNISEX ALGODON RESORTADO TALLA M"/>
        <s v="PANTALONES UNISEX ALGODON RESORTADO TALLA L"/>
        <s v="PANTALONES UNISEX ALGODON RESORTADO TALLA XL"/>
        <s v="CHAQUETAS DAMA COLUMBIA POLIESTER TALLA M"/>
        <s v="CHAQUETAS DAMA COLUMBIA POLIESTER TALLA L"/>
        <s v="CHAQUETAS DAMA COLUMBIA POLIESTER TALLA XL"/>
        <s v="CHAQUETAS CABALLERO COLUMBIA POLIESTER TALLA L"/>
        <s v="CHAQUETAS CABALLERO COLUMBIA POLIESTER TALLA XL"/>
        <s v="BUSOS UNISEX ALGODON CON CAPOTA ESTAMPADO CREMALLERA TALLA S"/>
        <s v="JEANS DAMA BAGGI TALLA 6"/>
        <s v="CHAQUETAS DAMA JEAN CLASICA TALLA S"/>
        <s v="CHAQUETAS DAMA JEAN OVEJERA TALLA S"/>
        <s v="CAMISETAS CABALLERO POLO RAYAS TALLA S"/>
        <s v="TEJIDOS DAMA CON CINTA TALLA UN"/>
        <s v="TEJIDOS DAMA ALETA TALLA UN"/>
        <s v="BLUSAS DAMA ACANALADA MANGA LARGA TALLA UN"/>
        <s v="BLUSAS DAMA ACANALADA MANGA LARGA BOMBACHA TALLA UN"/>
        <s v="BLUSAS DAMA ACANALADA MANGA CORTA TALLA UN"/>
        <s v="BLUSAS DAMA FLORES TALLA UN"/>
        <s v="BLUSAS DAMA UNICOLOR TALLA UN"/>
        <s v="TEJIDOS DAMA CUELLO TORTUGA TALLA UN"/>
        <s v="GORRAS UNISEX COLOMBIA 1,1 TALLA UN"/>
        <s v="PANTALONES UNISEX IMPERMEABLE TALLA S"/>
        <s v="PANTALONES UNISEX VIOTO TALLA S"/>
        <s v="PANTALONES UNISEX ALGODON TALLA S"/>
        <s v="DRILL CABALLERO JUVENIL TALLA 28"/>
        <s v="DRILL CABALLERO RIBETE TALLA 28"/>
        <s v="CAMISAS DAMA MANGA LARGA TALLA M"/>
        <s v="CAMISAS DAMA MANGA LARGA TALLA L"/>
        <s v="CAMISAS DAMA MANGA LARGA TALLA XL"/>
        <s v="BODY DAMA CARACOLA TALLA UN"/>
        <s v="BLUSAS DAMA V TALLA UN"/>
        <s v="COLLAR UNISEX COLLAR DELGADO+DIJE TALLA UN"/>
        <s v="COLLAR UNISEX COLLAR GRUESO+DIJE TALLA UN"/>
        <s v="CHAQUETAS CABALLERO POLO SENCILLA TALLA S"/>
        <e v="#N/A"/>
      </sharedItems>
    </cacheField>
    <cacheField name="PROVEEDOR MARCA" numFmtId="0">
      <sharedItems containsBlank="1">
        <s v="R TREIK"/>
        <s v="LUZMAR"/>
        <s v="GOLDTEX"/>
        <s v="PAISAS SPLASH"/>
        <s v="GORRAS LOS ANGELES"/>
        <s v="BALU BAGS"/>
        <s v="MADRUGON"/>
        <s v="ROSE GARCIA"/>
        <s v="AKKA SPORT"/>
        <s v="DANNSTYLES"/>
        <s v="CREACION DINS CENTROLANDIA"/>
        <s v="KBU DENIM JACKETS"/>
        <s v="CONFECCIONES GROWTH"/>
        <s v="HHR ELIECER HERNANDEZ"/>
        <s v="SAMA"/>
        <s v="DRAGMA"/>
        <s v="R&amp;D"/>
        <s v="MODA FEMENINA"/>
        <s v="MARTINA BENDITA"/>
        <s v="IMPERIO DE LA MODA"/>
        <s v="NOVA W 78"/>
        <s v="NOVA W 78 "/>
        <s v="CONFECCIONES PERFECT"/>
        <s v="CONFECCIONES PERFECT "/>
        <s v="FIT STYLE"/>
        <s v="FIT STYLE "/>
        <s v="IMPORTADO"/>
        <s v="TEJIDOS GERAS"/>
        <s v="TEJIDOS GERAS "/>
        <s v="SAMBA"/>
        <s v="SAMBA "/>
        <s v="DEPORTES"/>
        <s v="KING 7 ECUATORIANOS "/>
        <s v="R TREIK "/>
        <s v="DIVAS"/>
        <s v="ATHLETIC BODEGA MEDELLÍN"/>
        <s v="BRAYAN CAMISETAS"/>
        <s v="PETRO AZUL"/>
        <s v="CREACIONES DANNY - - CLEOTILDE"/>
        <s v="ECUATORIANOS"/>
        <s v="RED-PLAY 21"/>
        <s v="MAURICIO"/>
        <s v="MAURICIO-THE NORTH FACE"/>
        <s v="MAURICIO-COLUMBIA"/>
        <s v="MAURICIO-PUMA"/>
        <s v="MAURICIO-NIKE"/>
        <s v="MAURICIO-NBA"/>
        <s v="MAURICIO-ADIDAS"/>
        <s v="MAURICIO-ADIDAS "/>
        <s v="STIVENSON"/>
        <s v="LOS POLACOS (DEISY)"/>
        <s v="DAKOTA"/>
        <s v="B MODA LOCAL CHAQUETERIA"/>
        <s v="YAKALOP"/>
        <s v="EXODO 1902"/>
        <s v="FRONTIER"/>
        <s v="CARLOS BODEGA MEDELLIN"/>
        <s v="NISAJA"/>
        <s v="CENTROLANDIA"/>
        <s v="ECUATORIANOS SUDADERAS"/>
        <s v="MADRUGON VISTO"/>
        <s v="PUESTO VOLGA D2-D3"/>
        <s v="INVERSAN"/>
        <s v="LION VISTO"/>
        <s v="IZAN"/>
        <s v="FABE"/>
        <s v="ECUATORIANOS CALLE"/>
        <s v="CONFECCIONES SEG CIF"/>
        <s v="SUNFLOWER"/>
        <s v="SANTINO"/>
        <m/>
      </sharedItems>
    </cacheField>
    <cacheField name="CANTIDAD COMPRA" numFmtId="3">
      <sharedItems containsString="0" containsBlank="1" containsNumber="1" containsInteger="1">
        <n v="2.0"/>
        <n v="1.0"/>
        <n v="6.0"/>
        <n v="3.0"/>
        <n v="4.0"/>
        <n v="15.0"/>
        <n v="9.0"/>
        <n v="17.0"/>
        <n v="13.0"/>
        <n v="24.0"/>
        <n v="12.0"/>
        <n v="5.0"/>
        <n v="36.0"/>
        <n v="7.0"/>
        <n v="8.0"/>
        <n v="16.0"/>
        <n v="10.0"/>
        <n v="14.0"/>
        <m/>
      </sharedItems>
    </cacheField>
    <cacheField name="VALOR UNT" numFmtId="165">
      <sharedItems containsString="0" containsBlank="1" containsNumber="1" containsInteger="1">
        <n v="32000.0"/>
        <n v="38000.0"/>
        <n v="7000.0"/>
        <n v="8500.0"/>
        <n v="7500.0"/>
        <n v="17000.0"/>
        <n v="36000.0"/>
        <n v="26000.0"/>
        <n v="5000.0"/>
        <n v="2500.0"/>
        <n v="6500.0"/>
        <n v="28000.0"/>
        <n v="16000.0"/>
        <n v="15000.0"/>
        <n v="60000.0"/>
        <n v="6000.0"/>
        <n v="45000.0"/>
        <n v="9000.0"/>
        <n v="30000.0"/>
        <n v="24000.0"/>
        <n v="20000.0"/>
        <n v="22000.0"/>
        <n v="33000.0"/>
        <n v="52000.0"/>
        <n v="50000.0"/>
        <n v="29000.0"/>
        <n v="35000.0"/>
        <n v="1800.0"/>
        <n v="40000.0"/>
        <n v="23000.0"/>
        <n v="3000.0"/>
        <n v="2000.0"/>
        <n v="1083.0"/>
        <n v="2167.0"/>
        <n v="2333.0"/>
        <n v="3167.0"/>
        <n v="1500.0"/>
        <n v="2667.0"/>
        <n v="42000.0"/>
        <n v="55000.0"/>
        <n v="14000.0"/>
        <n v="18000.0"/>
        <n v="21000.0"/>
        <n v="25000.0"/>
        <n v="46000.0"/>
        <n v="48000.0"/>
        <n v="43000.0"/>
        <n v="47000.0"/>
        <n v="34000.0"/>
        <n v="11000.0"/>
        <n v="10000.0"/>
        <n v="4500.0"/>
        <n v="8000.0"/>
        <n v="39000.0"/>
        <n v="10500.0"/>
        <n v="600.0"/>
        <n v="18500.0"/>
        <n v="14500.0"/>
        <n v="12000.0"/>
        <n v="11500.0"/>
        <n v="4000.0"/>
        <n v="9500.0"/>
        <n v="12500.0"/>
        <n v="27000.0"/>
        <n v="80000.0"/>
        <n v="84000.0"/>
        <n v="37000.0"/>
        <n v="90000.0"/>
        <n v="85000.0"/>
        <n v="3500.0"/>
        <n v="5500.0"/>
        <n v="1000.0"/>
        <n v="13000.0"/>
        <n v="800.0"/>
        <n v="500.0"/>
        <n v="2800.0"/>
        <n v="1200.0"/>
        <n v="200.0"/>
        <n v="54000.0"/>
        <n v="58000.0"/>
        <n v="41000.0"/>
        <n v="70000.0"/>
        <n v="43500.0"/>
        <n v="75000.0"/>
        <n v="44000.0"/>
        <n v="13500.0"/>
        <n v="17500.0"/>
        <m/>
      </sharedItems>
    </cacheField>
    <cacheField name="VALOR TOTAL COMPRA " numFmtId="165">
      <sharedItems containsSemiMixedTypes="0" containsString="0" containsNumber="1" containsInteger="1">
        <n v="64000.0"/>
        <n v="32000.0"/>
        <n v="76000.0"/>
        <n v="38000.0"/>
        <n v="42000.0"/>
        <n v="25500.0"/>
        <n v="30000.0"/>
        <n v="14000.0"/>
        <n v="255000.0"/>
        <n v="36000.0"/>
        <n v="78000.0"/>
        <n v="234000.0"/>
        <n v="45000.0"/>
        <n v="15000.0"/>
        <n v="17000.0"/>
        <n v="13000.0"/>
        <n v="168000.0"/>
        <n v="272000.0"/>
        <n v="364000.0"/>
        <n v="360000.0"/>
        <n v="60000.0"/>
        <n v="34000.0"/>
        <n v="54000.0"/>
        <n v="48000.0"/>
        <n v="72000.0"/>
        <n v="40000.0"/>
        <n v="22000.0"/>
        <n v="28000.0"/>
        <n v="99000.0"/>
        <n v="52000.0"/>
        <n v="50000.0"/>
        <n v="29000.0"/>
        <n v="35000.0"/>
        <n v="21600.0"/>
        <n v="24000.0"/>
        <n v="120000.0"/>
        <n v="105000.0"/>
        <n v="110000.0"/>
        <n v="100000.0"/>
        <n v="138000.0"/>
        <n v="38988.0"/>
        <n v="26004.0"/>
        <n v="27996.0"/>
        <n v="38004.0"/>
        <n v="18000.0"/>
        <n v="32004.0"/>
        <n v="70000.0"/>
        <n v="84000.0"/>
        <n v="55000.0"/>
        <n v="26000.0"/>
        <n v="161000.0"/>
        <n v="46000.0"/>
        <n v="23000.0"/>
        <n v="69000.0"/>
        <n v="92000.0"/>
        <n v="90000.0"/>
        <n v="16000.0"/>
        <n v="58000.0"/>
        <n v="140000.0"/>
        <n v="43000.0"/>
        <n v="47000.0"/>
        <n v="68000.0"/>
        <n v="102000.0"/>
        <n v="175000.0"/>
        <n v="150000.0"/>
        <n v="66000.0"/>
        <n v="135000.0"/>
        <n v="44000.0"/>
        <n v="160000.0"/>
        <n v="80000.0"/>
        <n v="96000.0"/>
        <n v="56000.0"/>
        <n v="21000.0"/>
        <n v="12000.0"/>
        <n v="4500.0"/>
        <n v="128000.0"/>
        <n v="39000.0"/>
        <n v="52500.0"/>
        <n v="11000.0"/>
        <n v="6000.0"/>
        <n v="9000.0"/>
        <n v="2400.0"/>
        <n v="18500.0"/>
        <n v="7000.0"/>
        <n v="20000.0"/>
        <n v="8000.0"/>
        <n v="11500.0"/>
        <n v="10000.0"/>
        <n v="4000.0"/>
        <n v="6500.0"/>
        <n v="19000.0"/>
        <n v="2000.0"/>
        <n v="7500.0"/>
        <n v="10500.0"/>
        <n v="62500.0"/>
        <n v="88000.0"/>
        <n v="108000.0"/>
        <n v="162000.0"/>
        <n v="75000.0"/>
        <n v="25000.0"/>
        <n v="112000.0"/>
        <n v="297000.0"/>
        <n v="132000.0"/>
        <n v="280000.0"/>
        <n v="200000.0"/>
        <n v="240000.0"/>
        <n v="300000.0"/>
        <n v="37000.0"/>
        <n v="85000.0"/>
        <n v="180000.0"/>
        <n v="117000.0"/>
        <n v="9600.0"/>
        <n v="16800.0"/>
        <n v="4800.0"/>
        <n v="3000.0"/>
        <n v="5400.0"/>
        <n v="19200.0"/>
        <n v="86000.0"/>
        <n v="74000.0"/>
        <n v="104000.0"/>
        <n v="116000.0"/>
        <n v="192000.0"/>
        <n v="41000.0"/>
        <n v="216000.0"/>
        <n v="63000.0"/>
        <n v="27000.0"/>
        <n v="87000.0"/>
        <n v="43500.0"/>
        <n v="130500.0"/>
        <n v="1260000.0"/>
        <n v="840000.0"/>
        <n v="540000.0"/>
        <n v="792000.0"/>
        <n v="348000.0"/>
        <n v="304000.0"/>
        <n v="33000.0"/>
        <n v="210000.0"/>
        <n v="13500.0"/>
        <n v="5000.0"/>
        <n v="198000.0"/>
        <n v="136000.0"/>
        <n v="19500.0"/>
        <n v="114000.0"/>
        <n v="81000.0"/>
        <n v="174000.0"/>
        <n v="384000.0"/>
        <n v="0.0"/>
      </sharedItems>
    </cacheField>
    <cacheField name="PRECIO DE VENTA" numFmtId="165">
      <sharedItems containsSemiMixedTypes="0" containsString="0" containsNumber="1" containsInteger="1">
        <n v="64000.0"/>
        <n v="76000.0"/>
        <n v="14000.0"/>
        <n v="17000.0"/>
        <n v="15000.0"/>
        <n v="34000.0"/>
        <n v="72000.0"/>
        <n v="52000.0"/>
        <n v="10000.0"/>
        <n v="5000.0"/>
        <n v="13000.0"/>
        <n v="56000.0"/>
        <n v="32000.0"/>
        <n v="120000.0"/>
        <n v="12000.0"/>
        <n v="90000.0"/>
        <n v="18000.0"/>
        <n v="48000.0"/>
        <n v="40000.0"/>
        <n v="44000.0"/>
        <n v="66000.0"/>
        <n v="104000.0"/>
        <n v="100000.0"/>
        <n v="58000.0"/>
        <n v="70000.0"/>
        <n v="60000.0"/>
        <n v="4000.0"/>
        <n v="80000.0"/>
        <n v="46000.0"/>
        <n v="6000.0"/>
        <n v="3000.0"/>
        <n v="7000.0"/>
        <n v="84000.0"/>
        <n v="110000.0"/>
        <n v="28000.0"/>
        <n v="36000.0"/>
        <n v="42000.0"/>
        <n v="50000.0"/>
        <n v="92000.0"/>
        <n v="96000.0"/>
        <n v="94000.0"/>
        <n v="68000.0"/>
        <n v="30000.0"/>
        <n v="22000.0"/>
        <n v="20000.0"/>
        <n v="9000.0"/>
        <n v="16000.0"/>
        <n v="78000.0"/>
        <n v="21000.0"/>
        <n v="2000.0"/>
        <n v="37000.0"/>
        <n v="29000.0"/>
        <n v="24000.0"/>
        <n v="23000.0"/>
        <n v="8000.0"/>
        <n v="19000.0"/>
        <n v="25000.0"/>
        <n v="54000.0"/>
        <n v="85000.0"/>
        <n v="86000.0"/>
        <n v="160000.0"/>
        <n v="168000.0"/>
        <n v="180000.0"/>
        <n v="170000.0"/>
        <n v="11000.0"/>
        <n v="26000.0"/>
        <n v="1000.0"/>
        <n v="2500.0"/>
        <n v="99000.0"/>
        <n v="82000.0"/>
        <n v="140000.0"/>
        <n v="49000.0"/>
        <n v="88000.0"/>
        <n v="87000.0"/>
        <n v="150000.0"/>
        <n v="35000.0"/>
        <n v="65000.0"/>
        <n v="75000.0"/>
        <n v="112000.0"/>
        <n v="124000.0"/>
        <n v="59000.0"/>
        <n v="43000.0"/>
        <n v="55000.0"/>
        <n v="57000.0"/>
        <n v="27000.0"/>
        <n v="0.0"/>
      </sharedItems>
    </cacheField>
    <cacheField name="% MARGEN">
      <sharedItems containsMixedTypes="1" containsNumber="1">
        <n v="1.0"/>
        <n v="1.1333333333333333"/>
        <n v="1.3333333333333333"/>
        <n v="1.2222222222222223"/>
        <n v="1.7700831024930748"/>
        <n v="1.3073373327180433"/>
        <n v="1.143163309044149"/>
        <n v="1.2102936532996527"/>
        <n v="1.249718785151856"/>
        <n v="1.0930232558139534"/>
        <n v="2.3333333333333335"/>
        <n v="1.5"/>
        <n v="1.5925925925925926"/>
        <n v="1.4"/>
        <n v="1.1428571428571428"/>
        <n v="0.9767441860465116"/>
        <n v="0.8918918918918919"/>
        <n v="0.6216216216216216"/>
        <n v="1.0833333333333333"/>
        <n v="4.0"/>
        <n v="1.2"/>
        <n v="1.0625"/>
        <n v="1.1081081081081081"/>
        <n v="1.1153846153846154"/>
        <n v="1.037037037037037"/>
        <n v="0.896551724137931"/>
        <n v="1.0588235294117647"/>
        <n v="1.1"/>
        <n v="1.0416666666666667"/>
        <n v="1.1875"/>
        <n v="0.75"/>
        <n v="1.173913043478261"/>
        <n v="1.0229885057471264"/>
        <n v="0.7142857142857143"/>
        <n v="0.5555555555555556"/>
        <n v="1.121212121212121"/>
        <n v="1.0689655172413792"/>
        <n v="1.4444444444444444"/>
        <n v="1.1666666666666667"/>
        <n v="1.2413793103448276"/>
        <n v="1.0888888888888888"/>
        <n v="1.0740740740740742"/>
        <n v="1.380952380952381"/>
        <n v="1.631578947368421"/>
        <n v="1.8571428571428572"/>
        <n v="1.0952380952380953"/>
        <n v="1.125"/>
        <n v="0.7777777777777778"/>
        <n v="1.0666666666666667"/>
        <n v="1.3"/>
        <n v="1.2857142857142858"/>
        <n v="1.2285714285714286"/>
        <n v="1.1071428571428572"/>
        <n v="0.9555555555555556"/>
        <n v="1.175"/>
        <n v="1.15"/>
        <n v="1.0606060606060606"/>
        <n v="1.1111111111111112"/>
        <n v="1.16"/>
        <s v=""/>
      </sharedItems>
    </cacheField>
    <cacheField name="VALOR TOTAL VENTA" numFmtId="165">
      <sharedItems containsSemiMixedTypes="0" containsString="0" containsNumber="1" containsInteger="1">
        <n v="128000.0"/>
        <n v="64000.0"/>
        <n v="152000.0"/>
        <n v="76000.0"/>
        <n v="84000.0"/>
        <n v="51000.0"/>
        <n v="60000.0"/>
        <n v="28000.0"/>
        <n v="510000.0"/>
        <n v="72000.0"/>
        <n v="156000.0"/>
        <n v="468000.0"/>
        <n v="90000.0"/>
        <n v="30000.0"/>
        <n v="34000.0"/>
        <n v="26000.0"/>
        <n v="336000.0"/>
        <n v="544000.0"/>
        <n v="728000.0"/>
        <n v="768000.0"/>
        <n v="120000.0"/>
        <n v="68000.0"/>
        <n v="108000.0"/>
        <n v="96000.0"/>
        <n v="144000.0"/>
        <n v="80000.0"/>
        <n v="44000.0"/>
        <n v="56000.0"/>
        <n v="198000.0"/>
        <n v="104000.0"/>
        <n v="100000.0"/>
        <n v="58000.0"/>
        <n v="70000.0"/>
        <n v="48000.0"/>
        <n v="240000.0"/>
        <n v="210000.0"/>
        <n v="220000.0"/>
        <n v="200000.0"/>
        <n v="276000.0"/>
        <n v="36000.0"/>
        <n v="140000.0"/>
        <n v="168000.0"/>
        <n v="110000.0"/>
        <n v="52000.0"/>
        <n v="322000.0"/>
        <n v="92000.0"/>
        <n v="46000.0"/>
        <n v="138000.0"/>
        <n v="184000.0"/>
        <n v="180000.0"/>
        <n v="32000.0"/>
        <n v="116000.0"/>
        <n v="280000.0"/>
        <n v="94000.0"/>
        <n v="136000.0"/>
        <n v="204000.0"/>
        <n v="350000.0"/>
        <n v="300000.0"/>
        <n v="132000.0"/>
        <n v="270000.0"/>
        <n v="88000.0"/>
        <n v="320000.0"/>
        <n v="160000.0"/>
        <n v="192000.0"/>
        <n v="112000.0"/>
        <n v="42000.0"/>
        <n v="24000.0"/>
        <n v="9000.0"/>
        <n v="256000.0"/>
        <n v="78000.0"/>
        <n v="105000.0"/>
        <n v="22000.0"/>
        <n v="12000.0"/>
        <n v="18000.0"/>
        <n v="8000.0"/>
        <n v="37000.0"/>
        <n v="14000.0"/>
        <n v="40000.0"/>
        <n v="16000.0"/>
        <n v="23000.0"/>
        <n v="20000.0"/>
        <n v="13000.0"/>
        <n v="38000.0"/>
        <n v="4000.0"/>
        <n v="15000.0"/>
        <n v="21000.0"/>
        <n v="125000.0"/>
        <n v="176000.0"/>
        <n v="216000.0"/>
        <n v="420000.0"/>
        <n v="50000.0"/>
        <n v="224000.0"/>
        <n v="85000.0"/>
        <n v="86000.0"/>
        <n v="150000.0"/>
        <n v="594000.0"/>
        <n v="264000.0"/>
        <n v="560000.0"/>
        <n v="400000.0"/>
        <n v="480000.0"/>
        <n v="600000.0"/>
        <n v="170000.0"/>
        <n v="360000.0"/>
        <n v="234000.0"/>
        <n v="37500.0"/>
        <n v="6000.0"/>
        <n v="99000.0"/>
        <n v="384000.0"/>
        <n v="82000.0"/>
        <n v="126000.0"/>
        <n v="441000.0"/>
        <n v="54000.0"/>
        <n v="174000.0"/>
        <n v="87000.0"/>
        <n v="261000.0"/>
        <n v="208000.0"/>
        <n v="25000.0"/>
        <n v="75000.0"/>
        <n v="225000.0"/>
        <n v="175000.0"/>
        <n v="2520000.0"/>
        <n v="1440000.0"/>
        <n v="840000.0"/>
        <n v="1680000.0"/>
        <n v="720000.0"/>
        <n v="608000.0"/>
        <n v="66000.0"/>
        <n v="35000.0"/>
        <n v="130000.0"/>
        <n v="65000.0"/>
        <n v="188000.0"/>
        <n v="124000.0"/>
        <n v="232000.0"/>
        <n v="432000.0"/>
        <n v="118000.0"/>
        <n v="295000.0"/>
        <n v="430000.0"/>
        <n v="27000.0"/>
        <n v="10000.0"/>
        <n v="352000.0"/>
        <n v="408000.0"/>
        <n v="272000.0"/>
        <n v="39000.0"/>
        <n v="228000.0"/>
        <n v="114000.0"/>
        <n v="171000.0"/>
        <n v="324000.0"/>
        <n v="330000.0"/>
        <n v="162000.0"/>
        <n v="0.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EJECUCION" cacheId="0" dataCaption="" compact="0" compactData="0">
  <location ref="B3:D9" firstHeaderRow="0" firstDataRow="2" firstDataCol="0"/>
  <pivotFields>
    <pivotField name="Marca temporal"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t="default"/>
      </items>
    </pivotField>
    <pivotField name="TIPO" compact="0" outline="0" multipleItemSelectionAllowed="1" showAll="0">
      <items>
        <item x="0"/>
        <item x="1"/>
        <item x="2"/>
        <item t="default"/>
      </items>
    </pivotField>
    <pivotField name="Clase ingreso" compact="0" outline="0" multipleItemSelectionAllowed="1" showAll="0">
      <items>
        <item x="0"/>
        <item x="1"/>
        <item x="2"/>
        <item x="3"/>
        <item t="default"/>
      </items>
    </pivotField>
    <pivotField name="Columna 3" compact="0" outline="0" multipleItemSelectionAllowed="1" showAll="0">
      <items>
        <item x="0"/>
        <item t="default"/>
      </items>
    </pivotField>
    <pivotField name="Tipo de gas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Fecha"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PERSONA REGISTRA GASTO" axis="axisRow"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Nombr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Detal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t="default"/>
      </items>
    </pivotField>
    <pivotField name="Valor"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Forma de pago" compact="0" outline="0" multipleItemSelectionAllowed="1" showAll="0">
      <items>
        <item x="0"/>
        <item x="1"/>
        <item x="2"/>
        <item x="3"/>
        <item x="4"/>
        <item x="5"/>
        <item x="6"/>
        <item t="default"/>
      </items>
    </pivotField>
    <pivotField name="Subir sopor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s>
  <rowFields>
    <field x="6"/>
  </rowFields>
  <colFields>
    <field x="-2"/>
  </colFields>
  <dataFields>
    <dataField name="SUM of Valor" fld="9" baseField="0"/>
    <dataField name="SUM of Valor" fld="9" showDataAs="percentOfCol" baseField="0" numFmtId="10"/>
  </dataFields>
</pivotTableDefinition>
</file>

<file path=xl/pivotTables/pivotTable2.xml><?xml version="1.0" encoding="utf-8"?>
<pivotTableDefinition xmlns="http://schemas.openxmlformats.org/spreadsheetml/2006/main" name="EJECUCION 2" cacheId="0" dataCaption="" rowGrandTotals="0" compact="0" compactData="0">
  <location ref="G3:J30" firstHeaderRow="0" firstDataRow="3" firstDataCol="0"/>
  <pivotFields>
    <pivotField name="Marca temporal"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t="default"/>
      </items>
    </pivotField>
    <pivotField name="TIPO" axis="axisRow" compact="0" outline="0" multipleItemSelectionAllowed="1" showAll="0" sortType="descending" defaultSubtotal="0">
      <items>
        <item x="0"/>
        <item x="1"/>
        <item x="2"/>
      </items>
      <autoSortScope>
        <pivotArea>
          <references>
            <reference field="4294967294">
              <x v="0"/>
            </reference>
          </references>
        </pivotArea>
      </autoSortScope>
    </pivotField>
    <pivotField name="Clase ingreso" compact="0" outline="0" multipleItemSelectionAllowed="1" showAll="0">
      <items>
        <item x="0"/>
        <item x="1"/>
        <item x="2"/>
        <item x="3"/>
        <item t="default"/>
      </items>
    </pivotField>
    <pivotField name="Columna 3" compact="0" outline="0" multipleItemSelectionAllowed="1" showAll="0">
      <items>
        <item x="0"/>
        <item t="default"/>
      </items>
    </pivotField>
    <pivotField name="Tipo de gasto" axis="axisRow"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t="default"/>
      </items>
      <autoSortScope>
        <pivotArea>
          <references>
            <reference field="4294967294">
              <x v="0"/>
            </reference>
          </references>
        </pivotArea>
      </autoSortScope>
    </pivotField>
    <pivotField name="Fecha"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PERSONA REGISTRA GASTO" compact="0" outline="0" multipleItemSelectionAllowed="1" showAll="0">
      <items>
        <item x="0"/>
        <item x="1"/>
        <item x="2"/>
        <item x="3"/>
        <item x="4"/>
        <item t="default"/>
      </items>
    </pivotField>
    <pivotField name="Nombr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Detal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t="default"/>
      </items>
    </pivotField>
    <pivotField name="Valor"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Forma de pago" compact="0" outline="0" multipleItemSelectionAllowed="1" showAll="0">
      <items>
        <item x="0"/>
        <item x="1"/>
        <item x="2"/>
        <item x="3"/>
        <item x="4"/>
        <item x="5"/>
        <item x="6"/>
        <item t="default"/>
      </items>
    </pivotField>
    <pivotField name="Subir sopor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s>
  <rowFields>
    <field x="1"/>
    <field x="4"/>
  </rowFields>
  <colFields>
    <field x="-2"/>
  </colFields>
  <dataFields>
    <dataField name="VALOR EJECUTADO" fld="9" baseField="0"/>
    <dataField name="%% VAL" fld="9" showDataAs="percentOfCol" baseField="0" numFmtId="10"/>
  </dataFields>
</pivotTableDefinition>
</file>

<file path=xl/pivotTables/pivotTable3.xml><?xml version="1.0" encoding="utf-8"?>
<pivotTableDefinition xmlns="http://schemas.openxmlformats.org/spreadsheetml/2006/main" name="EJECUCION 3" cacheId="1" dataCaption="" rowGrandTotals="0" compact="0" compactData="0">
  <location ref="N3:R35" firstHeaderRow="0" firstDataRow="4" firstDataCol="0" rowPageCount="1" colPageCount="1"/>
  <pivotFields>
    <pivotField name="Marca temporal"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t="default"/>
      </items>
    </pivotField>
    <pivotField name="TIPO" axis="axisRow" compact="0" outline="0" multipleItemSelectionAllowed="1" showAll="0" sortType="descending">
      <items>
        <item x="0"/>
        <item x="1"/>
        <item x="2"/>
        <item t="default"/>
      </items>
      <autoSortScope>
        <pivotArea>
          <references>
            <reference field="4294967294">
              <x v="0"/>
            </reference>
          </references>
        </pivotArea>
      </autoSortScope>
    </pivotField>
    <pivotField name="Clase ingreso" axis="axisRow" compact="0" outline="0" multipleItemSelectionAllowed="1" showAll="0" sortType="descending">
      <items>
        <item x="1"/>
        <item x="2"/>
        <item x="3"/>
        <item x="0"/>
        <item t="default"/>
      </items>
    </pivotField>
    <pivotField name="Columna 3" compact="0" outline="0" multipleItemSelectionAllowed="1" showAll="0">
      <items>
        <item x="0"/>
        <item t="default"/>
      </items>
    </pivotField>
    <pivotField name="Tipo de gasto" axis="axisRow" compact="0" outline="0" multipleItemSelectionAllowed="1" showAll="0" sortType="ascending" defaultSubtotal="0">
      <items>
        <item x="25"/>
        <item x="4"/>
        <item x="0"/>
        <item x="17"/>
        <item x="23"/>
        <item x="14"/>
        <item x="7"/>
        <item x="3"/>
        <item x="20"/>
        <item x="1"/>
        <item x="16"/>
        <item x="24"/>
        <item x="8"/>
        <item x="22"/>
        <item x="18"/>
        <item x="11"/>
        <item x="12"/>
        <item x="5"/>
        <item x="9"/>
        <item x="10"/>
        <item x="19"/>
        <item x="6"/>
        <item x="21"/>
        <item x="13"/>
        <item x="2"/>
        <item x="15"/>
      </items>
    </pivotField>
    <pivotField name="Fecha"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PERSONA REGISTRA GASTO" compact="0" outline="0" multipleItemSelectionAllowed="1" showAll="0">
      <items>
        <item x="0"/>
        <item x="1"/>
        <item x="2"/>
        <item x="3"/>
        <item x="4"/>
        <item t="default"/>
      </items>
    </pivotField>
    <pivotField name="Nombr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Detal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t="default"/>
      </items>
    </pivotField>
    <pivotField name="Valor"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t="default"/>
      </items>
    </pivotField>
    <pivotField name="Forma de pago" compact="0" outline="0" multipleItemSelectionAllowed="1" showAll="0">
      <items>
        <item x="0"/>
        <item x="1"/>
        <item x="2"/>
        <item x="3"/>
        <item x="4"/>
        <item x="5"/>
        <item x="6"/>
        <item t="default"/>
      </items>
    </pivotField>
    <pivotField name="Subir sopor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lumna 1" compact="0" outline="0" multipleItemSelectionAllowed="1" showAll="0">
      <items>
        <item x="0"/>
        <item x="1"/>
        <item x="2"/>
        <item x="3"/>
        <item x="4"/>
        <item x="5"/>
        <item x="6"/>
        <item x="7"/>
        <item x="8"/>
        <item x="9"/>
        <item x="10"/>
        <item x="11"/>
        <item x="12"/>
        <item x="13"/>
        <item x="14"/>
        <item t="default"/>
      </items>
    </pivotField>
    <pivotField name="MES" axis="axisPage" compact="0" outline="0" multipleItemSelectionAllowed="1" showAll="0">
      <items>
        <item x="0"/>
        <item x="1"/>
        <item h="1" x="2"/>
        <item h="1" x="3"/>
        <item t="default"/>
      </items>
    </pivotField>
  </pivotFields>
  <rowFields>
    <field x="1"/>
    <field x="4"/>
    <field x="2"/>
  </rowFields>
  <colFields>
    <field x="-2"/>
  </colFields>
  <pageFields>
    <pageField fld="13"/>
  </pageFields>
  <dataFields>
    <dataField name="VALOR EJECUTADO" fld="9" baseField="0"/>
    <dataField name="%% VAL" fld="9" showDataAs="percentOfCol" baseField="0" numFmtId="10"/>
  </dataFields>
</pivotTableDefinition>
</file>

<file path=xl/pivotTables/pivotTable4.xml><?xml version="1.0" encoding="utf-8"?>
<pivotTableDefinition xmlns="http://schemas.openxmlformats.org/spreadsheetml/2006/main" name="TD" cacheId="2" dataCaption="" compact="0" compactData="0">
  <location ref="A3:C19" firstHeaderRow="0" firstDataRow="2" firstDataCol="0" rowPageCount="1" colPageCount="1"/>
  <pivotFields>
    <pivotField name="Categoría" axis="axisRow" compact="0" outline="0" multipleItemSelectionAllowed="1" showAll="0" sortType="descending" defaultSubtotal="0">
      <items>
        <item x="0"/>
      </items>
      <autoSortScope>
        <pivotArea>
          <references>
            <reference field="4294967294">
              <x v="0"/>
            </reference>
          </references>
        </pivotArea>
      </autoSortScope>
    </pivotField>
    <pivotField name="Detalle" axis="axisRow" compact="0" outline="0" multipleItemSelectionAllowed="1" showAll="0" sortType="ascending">
      <items>
        <item x="12"/>
        <item x="14"/>
        <item x="4"/>
        <item x="8"/>
        <item x="11"/>
        <item x="6"/>
        <item x="5"/>
        <item x="10"/>
        <item x="9"/>
        <item x="2"/>
        <item x="0"/>
        <item x="1"/>
        <item x="13"/>
        <item x="7"/>
        <item x="3"/>
        <item t="default"/>
      </items>
    </pivotField>
    <pivotField name="Nombr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specificac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ntidad" compact="0" outline="0" multipleItemSelectionAllowed="1" showAll="0">
      <items>
        <item x="0"/>
        <item x="1"/>
        <item x="2"/>
        <item x="3"/>
        <item x="4"/>
        <item x="5"/>
        <item x="6"/>
        <item x="7"/>
        <item x="8"/>
        <item t="default"/>
      </items>
    </pivotField>
    <pivotField name="Valor"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Valor Total"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Fuente" axis="axisPage" compact="0" outline="0" multipleItemSelectionAllowed="1" showAll="0">
      <items>
        <item x="0"/>
        <item h="1" x="1"/>
        <item t="default"/>
      </items>
    </pivotField>
    <pivotField name="Link" compact="0" outline="0" multipleItemSelectionAllowed="1" showAll="0">
      <items>
        <item x="0"/>
        <item x="1"/>
        <item x="2"/>
        <item t="default"/>
      </items>
    </pivotField>
    <pivotField name="Clase" compact="0" outline="0" multipleItemSelectionAllowed="1" showAll="0">
      <items>
        <item x="0"/>
        <item x="1"/>
        <item x="2"/>
        <item t="default"/>
      </items>
    </pivotField>
    <pivotField name="Valor 1" compact="0" numFmtId="165" outline="0" multipleItemSelectionAllowed="1" showAll="0">
      <items>
        <item x="0"/>
        <item x="1"/>
        <item x="2"/>
        <item x="3"/>
        <item x="4"/>
        <item x="5"/>
        <item x="6"/>
        <item x="7"/>
        <item x="8"/>
        <item x="9"/>
        <item x="10"/>
        <item x="11"/>
        <item x="12"/>
        <item x="13"/>
        <item t="default"/>
      </items>
    </pivotField>
    <pivotField name="Valor Total 2" compact="0" outline="0" multipleItemSelectionAllowed="1" showAll="0">
      <items>
        <item x="0"/>
        <item t="default"/>
      </items>
    </pivotField>
    <pivotField name="Fuente 2" compact="0" outline="0" multipleItemSelectionAllowed="1" showAll="0">
      <items>
        <item x="0"/>
        <item t="default"/>
      </items>
    </pivotField>
  </pivotFields>
  <rowFields>
    <field x="0"/>
    <field x="1"/>
  </rowFields>
  <pageFields>
    <pageField fld="7"/>
  </pageFields>
  <dataFields>
    <dataField name="SUM of Valor Total" fld="6" baseField="0"/>
  </dataFields>
</pivotTableDefinition>
</file>

<file path=xl/pivotTables/pivotTable5.xml><?xml version="1.0" encoding="utf-8"?>
<pivotTableDefinition xmlns="http://schemas.openxmlformats.org/spreadsheetml/2006/main" name="TD 2" cacheId="2" dataCaption="" compact="0" compactData="0">
  <location ref="E3:G4" firstHeaderRow="0" firstDataRow="2" firstDataCol="0" rowPageCount="1" colPageCount="1"/>
  <pivotFields>
    <pivotField name="Categoría" axis="axisRow" compact="0" outline="0" multipleItemSelectionAllowed="1" showAll="0" sortType="descending" defaultSubtotal="0">
      <items>
        <item x="0"/>
      </items>
      <autoSortScope>
        <pivotArea>
          <references>
            <reference field="4294967294">
              <x v="0"/>
            </reference>
          </references>
        </pivotArea>
      </autoSortScope>
    </pivotField>
    <pivotField name="Detalle" axis="axisRow" compact="0" outline="0" multipleItemSelectionAllowed="1" showAll="0" sortType="ascending">
      <items>
        <item x="12"/>
        <item x="14"/>
        <item x="4"/>
        <item x="8"/>
        <item x="11"/>
        <item x="6"/>
        <item x="5"/>
        <item x="10"/>
        <item x="9"/>
        <item x="2"/>
        <item x="0"/>
        <item x="1"/>
        <item x="13"/>
        <item x="7"/>
        <item x="3"/>
        <item t="default"/>
      </items>
    </pivotField>
    <pivotField name="Nombr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specificac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ntidad" compact="0" outline="0" multipleItemSelectionAllowed="1" showAll="0">
      <items>
        <item x="0"/>
        <item x="1"/>
        <item x="2"/>
        <item x="3"/>
        <item x="4"/>
        <item x="5"/>
        <item x="6"/>
        <item x="7"/>
        <item x="8"/>
        <item t="default"/>
      </items>
    </pivotField>
    <pivotField name="Valor"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Valor Total"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Fuente" axis="axisPage" compact="0" outline="0" multipleItemSelectionAllowed="1" showAll="0">
      <items>
        <item h="1" x="0"/>
        <item h="1" x="1"/>
        <item t="default"/>
      </items>
    </pivotField>
    <pivotField name="Link" compact="0" outline="0" multipleItemSelectionAllowed="1" showAll="0">
      <items>
        <item x="0"/>
        <item x="1"/>
        <item x="2"/>
        <item t="default"/>
      </items>
    </pivotField>
    <pivotField name="Clase" compact="0" outline="0" multipleItemSelectionAllowed="1" showAll="0">
      <items>
        <item x="0"/>
        <item x="1"/>
        <item x="2"/>
        <item t="default"/>
      </items>
    </pivotField>
    <pivotField name="Valor 1" compact="0" numFmtId="165" outline="0" multipleItemSelectionAllowed="1" showAll="0">
      <items>
        <item x="0"/>
        <item x="1"/>
        <item x="2"/>
        <item x="3"/>
        <item x="4"/>
        <item x="5"/>
        <item x="6"/>
        <item x="7"/>
        <item x="8"/>
        <item x="9"/>
        <item x="10"/>
        <item x="11"/>
        <item x="12"/>
        <item x="13"/>
        <item t="default"/>
      </items>
    </pivotField>
    <pivotField name="Valor Total 2" compact="0" outline="0" multipleItemSelectionAllowed="1" showAll="0">
      <items>
        <item x="0"/>
        <item t="default"/>
      </items>
    </pivotField>
    <pivotField name="Fuente 2" compact="0" outline="0" multipleItemSelectionAllowed="1" showAll="0">
      <items>
        <item x="0"/>
        <item t="default"/>
      </items>
    </pivotField>
  </pivotFields>
  <rowFields>
    <field x="0"/>
    <field x="1"/>
  </rowFields>
  <pageFields>
    <pageField fld="7"/>
  </pageFields>
  <dataFields>
    <dataField name="SUM of Valor Total" fld="6" baseField="0"/>
  </dataFields>
</pivotTableDefinition>
</file>

<file path=xl/pivotTables/pivotTable6.xml><?xml version="1.0" encoding="utf-8"?>
<pivotTableDefinition xmlns="http://schemas.openxmlformats.org/spreadsheetml/2006/main" name="TD 3" cacheId="2" dataCaption="" compact="0" compactData="0">
  <location ref="I3:K5" firstHeaderRow="0" firstDataRow="2" firstDataCol="0" rowPageCount="1" colPageCount="1"/>
  <pivotFields>
    <pivotField name="Categoría" axis="axisRow" compact="0" outline="0" multipleItemSelectionAllowed="1" showAll="0" sortType="descending" defaultSubtotal="0">
      <items>
        <item x="0"/>
      </items>
      <autoSortScope>
        <pivotArea>
          <references>
            <reference field="4294967294">
              <x v="0"/>
            </reference>
          </references>
        </pivotArea>
      </autoSortScope>
    </pivotField>
    <pivotField name="Detalle" axis="axisRow" compact="0" outline="0" multipleItemSelectionAllowed="1" showAll="0" sortType="ascending">
      <items>
        <item x="12"/>
        <item x="14"/>
        <item x="4"/>
        <item x="8"/>
        <item x="11"/>
        <item x="6"/>
        <item x="5"/>
        <item x="10"/>
        <item x="9"/>
        <item x="2"/>
        <item x="0"/>
        <item x="1"/>
        <item x="13"/>
        <item x="7"/>
        <item x="3"/>
        <item t="default"/>
      </items>
    </pivotField>
    <pivotField name="Nombr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Especificac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ntidad" compact="0" outline="0" multipleItemSelectionAllowed="1" showAll="0">
      <items>
        <item x="0"/>
        <item x="1"/>
        <item x="2"/>
        <item x="3"/>
        <item x="4"/>
        <item x="5"/>
        <item x="6"/>
        <item x="7"/>
        <item x="8"/>
        <item t="default"/>
      </items>
    </pivotField>
    <pivotField name="Valor"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Valor Total"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Fuente" axis="axisPage" compact="0" outline="0" multipleItemSelectionAllowed="1" showAll="0">
      <items>
        <item h="1" x="0"/>
        <item x="1"/>
        <item t="default"/>
      </items>
    </pivotField>
    <pivotField name="Link" compact="0" outline="0" multipleItemSelectionAllowed="1" showAll="0">
      <items>
        <item x="0"/>
        <item x="1"/>
        <item x="2"/>
        <item t="default"/>
      </items>
    </pivotField>
    <pivotField name="Clase" compact="0" outline="0" multipleItemSelectionAllowed="1" showAll="0">
      <items>
        <item x="0"/>
        <item x="1"/>
        <item x="2"/>
        <item t="default"/>
      </items>
    </pivotField>
    <pivotField name="Valor 1" compact="0" numFmtId="165" outline="0" multipleItemSelectionAllowed="1" showAll="0">
      <items>
        <item x="0"/>
        <item x="1"/>
        <item x="2"/>
        <item x="3"/>
        <item x="4"/>
        <item x="5"/>
        <item x="6"/>
        <item x="7"/>
        <item x="8"/>
        <item x="9"/>
        <item x="10"/>
        <item x="11"/>
        <item x="12"/>
        <item x="13"/>
        <item t="default"/>
      </items>
    </pivotField>
    <pivotField name="Valor Total 2" compact="0" outline="0" multipleItemSelectionAllowed="1" showAll="0">
      <items>
        <item x="0"/>
        <item t="default"/>
      </items>
    </pivotField>
    <pivotField name="Fuente 2" compact="0" outline="0" multipleItemSelectionAllowed="1" showAll="0">
      <items>
        <item x="0"/>
        <item t="default"/>
      </items>
    </pivotField>
  </pivotFields>
  <rowFields>
    <field x="0"/>
    <field x="1"/>
  </rowFields>
  <pageFields>
    <pageField fld="7"/>
  </pageFields>
  <dataFields>
    <dataField name="SUM of Valor Total" fld="6" baseField="0"/>
  </dataFields>
</pivotTableDefinition>
</file>

<file path=xl/pivotTables/pivotTable7.xml><?xml version="1.0" encoding="utf-8"?>
<pivotTableDefinition xmlns="http://schemas.openxmlformats.org/spreadsheetml/2006/main" name="TD 4" cacheId="2" dataCaption="" compact="0" compactData="0">
  <location ref="M3:P44" firstHeaderRow="0" firstDataRow="3" firstDataCol="0" rowPageCount="1" colPageCount="1"/>
  <pivotFields>
    <pivotField name="Categoría" axis="axisRow" compact="0" outline="0" multipleItemSelectionAllowed="1" showAll="0" sortType="descending" defaultSubtotal="0">
      <items>
        <item x="0"/>
      </items>
      <autoSortScope>
        <pivotArea>
          <references>
            <reference field="4294967294">
              <x v="0"/>
            </reference>
          </references>
        </pivotArea>
      </autoSortScope>
    </pivotField>
    <pivotField name="Detalle" axis="axisRow" compact="0" outline="0" multipleItemSelectionAllowed="1" showAll="0" sortType="ascending" defaultSubtotal="0">
      <items>
        <item x="12"/>
        <item x="14"/>
        <item x="4"/>
        <item x="8"/>
        <item x="11"/>
        <item x="6"/>
        <item x="5"/>
        <item x="10"/>
        <item x="9"/>
        <item x="2"/>
        <item x="0"/>
        <item x="1"/>
        <item x="13"/>
        <item x="7"/>
        <item x="3"/>
      </items>
    </pivotField>
    <pivotField name="Nombre" axis="axisRow" compact="0" outline="0" multipleItemSelectionAllowed="1" showAll="0" sortType="ascending">
      <items>
        <item x="31"/>
        <item x="39"/>
        <item x="13"/>
        <item x="29"/>
        <item x="10"/>
        <item x="30"/>
        <item x="34"/>
        <item x="33"/>
        <item x="26"/>
        <item x="15"/>
        <item x="22"/>
        <item x="5"/>
        <item x="19"/>
        <item x="8"/>
        <item x="37"/>
        <item x="18"/>
        <item x="25"/>
        <item x="28"/>
        <item x="7"/>
        <item x="9"/>
        <item x="12"/>
        <item x="14"/>
        <item x="23"/>
        <item x="3"/>
        <item x="4"/>
        <item x="21"/>
        <item x="0"/>
        <item x="1"/>
        <item x="11"/>
        <item x="2"/>
        <item x="27"/>
        <item x="32"/>
        <item x="35"/>
        <item x="36"/>
        <item x="20"/>
        <item x="24"/>
        <item x="16"/>
        <item x="17"/>
        <item x="6"/>
        <item x="38"/>
        <item t="default"/>
      </items>
    </pivotField>
    <pivotField name="Especificac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ntidad" compact="0" outline="0" multipleItemSelectionAllowed="1" showAll="0">
      <items>
        <item x="0"/>
        <item x="1"/>
        <item x="2"/>
        <item x="3"/>
        <item x="4"/>
        <item x="5"/>
        <item x="6"/>
        <item x="7"/>
        <item x="8"/>
        <item t="default"/>
      </items>
    </pivotField>
    <pivotField name="Valor"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Valor Total"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Fuente" axis="axisPage" compact="0" outline="0" multipleItemSelectionAllowed="1" showAll="0">
      <items>
        <item x="0"/>
        <item x="1"/>
        <item t="default"/>
      </items>
    </pivotField>
    <pivotField name="Link" compact="0" outline="0" multipleItemSelectionAllowed="1" showAll="0">
      <items>
        <item x="0"/>
        <item x="1"/>
        <item x="2"/>
        <item t="default"/>
      </items>
    </pivotField>
    <pivotField name="Clase" compact="0" outline="0" multipleItemSelectionAllowed="1" showAll="0">
      <items>
        <item x="0"/>
        <item x="1"/>
        <item x="2"/>
        <item t="default"/>
      </items>
    </pivotField>
    <pivotField name="Valor 1" compact="0" numFmtId="165" outline="0" multipleItemSelectionAllowed="1" showAll="0">
      <items>
        <item x="0"/>
        <item x="1"/>
        <item x="2"/>
        <item x="3"/>
        <item x="4"/>
        <item x="5"/>
        <item x="6"/>
        <item x="7"/>
        <item x="8"/>
        <item x="9"/>
        <item x="10"/>
        <item x="11"/>
        <item x="12"/>
        <item x="13"/>
        <item t="default"/>
      </items>
    </pivotField>
    <pivotField name="Valor Total 2" compact="0" outline="0" multipleItemSelectionAllowed="1" showAll="0">
      <items>
        <item x="0"/>
        <item t="default"/>
      </items>
    </pivotField>
    <pivotField name="Fuente 2" compact="0" outline="0" multipleItemSelectionAllowed="1" showAll="0">
      <items>
        <item x="0"/>
        <item t="default"/>
      </items>
    </pivotField>
  </pivotFields>
  <rowFields>
    <field x="0"/>
    <field x="1"/>
    <field x="2"/>
  </rowFields>
  <pageFields>
    <pageField fld="7"/>
  </pageFields>
  <dataFields>
    <dataField name="SUM of Valor Total" fld="6" baseField="0"/>
  </dataFields>
</pivotTableDefinition>
</file>

<file path=xl/pivotTables/pivotTable8.xml><?xml version="1.0" encoding="utf-8"?>
<pivotTableDefinition xmlns="http://schemas.openxmlformats.org/spreadsheetml/2006/main" name="TD COMPRAS" cacheId="3" dataCaption="" rowGrandTotals="0" compact="0" compactData="0">
  <location ref="A3:E120" firstHeaderRow="0" firstDataRow="4" firstDataCol="0" rowPageCount="1" colPageCount="1"/>
  <pivotFields>
    <pivotField name="FECHA INGRESO" axis="axisPage" compact="0" numFmtId="166" outline="0" multipleItemSelectionAllowed="1" showAll="0">
      <items>
        <item h="1" x="0"/>
        <item h="1" x="1"/>
        <item h="1" x="2"/>
        <item h="1" x="3"/>
        <item h="1" x="4"/>
        <item x="5"/>
        <item h="1" x="6"/>
        <item t="default"/>
      </items>
    </pivotField>
    <pivotField name="SKU" axis="axisRow" compact="0" numFmtId="49" outline="0" multipleItemSelectionAllowed="1" showAll="0" sortType="ascending" defaultSubtotal="0">
      <items>
        <item x="755"/>
        <item x="748"/>
        <item x="747"/>
        <item x="749"/>
        <item x="119"/>
        <item x="121"/>
        <item x="123"/>
        <item x="124"/>
        <item x="120"/>
        <item x="122"/>
        <item x="125"/>
        <item x="15"/>
        <item x="230"/>
        <item x="465"/>
        <item x="464"/>
        <item x="463"/>
        <item x="466"/>
        <item x="395"/>
        <item x="416"/>
        <item x="415"/>
        <item x="414"/>
        <item x="417"/>
        <item x="327"/>
        <item x="399"/>
        <item x="132"/>
        <item x="133"/>
        <item x="232"/>
        <item x="638"/>
        <item x="397"/>
        <item x="13"/>
        <item x="639"/>
        <item x="640"/>
        <item x="651"/>
        <item x="682"/>
        <item x="681"/>
        <item x="680"/>
        <item x="683"/>
        <item x="679"/>
        <item x="5"/>
        <item x="14"/>
        <item x="326"/>
        <item x="398"/>
        <item x="228"/>
        <item x="350"/>
        <item x="349"/>
        <item x="348"/>
        <item x="351"/>
        <item x="114"/>
        <item x="113"/>
        <item x="112"/>
        <item x="115"/>
        <item x="140"/>
        <item x="139"/>
        <item x="138"/>
        <item x="141"/>
        <item x="211"/>
        <item x="210"/>
        <item x="426"/>
        <item x="427"/>
        <item x="425"/>
        <item x="428"/>
        <item x="468"/>
        <item x="467"/>
        <item x="354"/>
        <item x="353"/>
        <item x="352"/>
        <item x="355"/>
        <item x="480"/>
        <item x="479"/>
        <item x="481"/>
        <item x="482"/>
        <item x="175"/>
        <item x="174"/>
        <item x="173"/>
        <item x="387"/>
        <item x="388"/>
        <item x="389"/>
        <item x="390"/>
        <item x="144"/>
        <item x="143"/>
        <item x="142"/>
        <item x="145"/>
        <item x="137"/>
        <item x="136"/>
        <item x="135"/>
        <item x="134"/>
        <item x="373"/>
        <item x="372"/>
        <item x="371"/>
        <item x="374"/>
        <item x="375"/>
        <item x="420"/>
        <item x="419"/>
        <item x="418"/>
        <item x="421"/>
        <item x="598"/>
        <item x="597"/>
        <item x="596"/>
        <item x="599"/>
        <item x="612"/>
        <item x="611"/>
        <item x="732"/>
        <item x="613"/>
        <item x="615"/>
        <item x="614"/>
        <item x="616"/>
        <item x="643"/>
        <item x="652"/>
        <item x="393"/>
        <item x="392"/>
        <item x="391"/>
        <item x="394"/>
        <item x="478"/>
        <item x="370"/>
        <item x="369"/>
        <item x="367"/>
        <item x="366"/>
        <item x="365"/>
        <item x="368"/>
        <item x="562"/>
        <item x="563"/>
        <item x="564"/>
        <item x="565"/>
        <item x="566"/>
        <item x="567"/>
        <item x="568"/>
        <item x="569"/>
        <item x="570"/>
        <item x="571"/>
        <item x="572"/>
        <item x="573"/>
        <item x="574"/>
        <item x="575"/>
        <item x="576"/>
        <item x="577"/>
        <item x="334"/>
        <item x="333"/>
        <item x="332"/>
        <item x="578"/>
        <item x="335"/>
        <item x="336"/>
        <item x="579"/>
        <item x="580"/>
        <item x="345"/>
        <item x="344"/>
        <item x="343"/>
        <item x="346"/>
        <item x="347"/>
        <item x="600"/>
        <item x="601"/>
        <item x="602"/>
        <item x="641"/>
        <item x="642"/>
        <item x="708"/>
        <item x="324"/>
        <item x="323"/>
        <item x="322"/>
        <item x="325"/>
        <item x="7"/>
        <item x="8"/>
        <item x="9"/>
        <item x="10"/>
        <item x="673"/>
        <item x="672"/>
        <item x="650"/>
        <item x="674"/>
        <item x="675"/>
        <item x="646"/>
        <item x="645"/>
        <item x="644"/>
        <item x="647"/>
        <item x="648"/>
        <item x="649"/>
        <item x="685"/>
        <item x="686"/>
        <item x="687"/>
        <item x="729"/>
        <item x="109"/>
        <item x="110"/>
        <item x="108"/>
        <item x="107"/>
        <item x="552"/>
        <item x="551"/>
        <item x="111"/>
        <item x="1"/>
        <item x="0"/>
        <item x="6"/>
        <item x="3"/>
        <item x="340"/>
        <item x="341"/>
        <item x="342"/>
        <item x="337"/>
        <item x="338"/>
        <item x="339"/>
        <item x="12"/>
        <item x="2"/>
        <item x="253"/>
        <item x="11"/>
        <item x="4"/>
        <item x="251"/>
        <item x="250"/>
        <item x="252"/>
        <item x="249"/>
        <item x="248"/>
        <item x="33"/>
        <item x="488"/>
        <item x="489"/>
        <item x="490"/>
        <item x="491"/>
        <item x="492"/>
        <item x="116"/>
        <item x="117"/>
        <item x="118"/>
        <item x="506"/>
        <item x="507"/>
        <item x="508"/>
        <item x="509"/>
        <item x="510"/>
        <item x="38"/>
        <item x="741"/>
        <item x="37"/>
        <item x="39"/>
        <item x="40"/>
        <item x="41"/>
        <item x="56"/>
        <item x="54"/>
        <item x="52"/>
        <item x="53"/>
        <item x="42"/>
        <item x="44"/>
        <item x="57"/>
        <item x="45"/>
        <item x="51"/>
        <item x="55"/>
        <item x="46"/>
        <item x="50"/>
        <item x="49"/>
        <item x="47"/>
        <item x="48"/>
        <item x="92"/>
        <item x="93"/>
        <item x="89"/>
        <item x="88"/>
        <item x="148"/>
        <item x="146"/>
        <item x="147"/>
        <item x="91"/>
        <item x="90"/>
        <item x="690"/>
        <item x="691"/>
        <item x="692"/>
        <item x="693"/>
        <item x="707"/>
        <item x="58"/>
        <item x="43"/>
        <item x="655"/>
        <item x="66"/>
        <item x="59"/>
        <item x="68"/>
        <item x="64"/>
        <item x="656"/>
        <item x="658"/>
        <item x="659"/>
        <item x="660"/>
        <item x="661"/>
        <item x="662"/>
        <item x="657"/>
        <item x="165"/>
        <item x="164"/>
        <item x="742"/>
        <item x="162"/>
        <item x="161"/>
        <item x="158"/>
        <item x="170"/>
        <item x="168"/>
        <item x="744"/>
        <item x="169"/>
        <item x="560"/>
        <item x="67"/>
        <item x="63"/>
        <item x="653"/>
        <item x="65"/>
        <item x="166"/>
        <item x="163"/>
        <item x="743"/>
        <item x="167"/>
        <item x="561"/>
        <item x="160"/>
        <item x="159"/>
        <item x="721"/>
        <item x="720"/>
        <item x="719"/>
        <item x="722"/>
        <item x="79"/>
        <item x="80"/>
        <item x="77"/>
        <item x="78"/>
        <item x="76"/>
        <item x="82"/>
        <item x="87"/>
        <item x="83"/>
        <item x="86"/>
        <item x="81"/>
        <item x="84"/>
        <item x="85"/>
        <item x="238"/>
        <item x="239"/>
        <item x="617"/>
        <item x="447"/>
        <item x="448"/>
        <item x="154"/>
        <item x="153"/>
        <item x="593"/>
        <item x="594"/>
        <item x="595"/>
        <item x="101"/>
        <item x="100"/>
        <item x="730"/>
        <item x="103"/>
        <item x="104"/>
        <item x="731"/>
        <item x="102"/>
        <item x="629"/>
        <item x="106"/>
        <item x="105"/>
        <item x="628"/>
        <item x="559"/>
        <item x="246"/>
        <item x="247"/>
        <item x="244"/>
        <item x="245"/>
        <item x="202"/>
        <item x="157"/>
        <item x="155"/>
        <item x="243"/>
        <item x="241"/>
        <item x="242"/>
        <item x="240"/>
        <item x="204"/>
        <item x="203"/>
        <item x="156"/>
        <item x="581"/>
        <item x="710"/>
        <item x="709"/>
        <item x="711"/>
        <item x="713"/>
        <item x="712"/>
        <item x="714"/>
        <item x="724"/>
        <item x="723"/>
        <item x="725"/>
        <item x="442"/>
        <item x="443"/>
        <item x="191"/>
        <item x="192"/>
        <item x="96"/>
        <item x="95"/>
        <item x="94"/>
        <item x="98"/>
        <item x="97"/>
        <item x="99"/>
        <item x="444"/>
        <item x="185"/>
        <item x="186"/>
        <item x="184"/>
        <item x="630"/>
        <item x="445"/>
        <item x="190"/>
        <item x="181"/>
        <item x="183"/>
        <item x="754"/>
        <item x="182"/>
        <item x="446"/>
        <item x="585"/>
        <item x="584"/>
        <item x="586"/>
        <item x="631"/>
        <item x="625"/>
        <item x="726"/>
        <item x="727"/>
        <item x="194"/>
        <item x="193"/>
        <item x="195"/>
        <item x="188"/>
        <item x="187"/>
        <item x="189"/>
        <item x="441"/>
        <item x="588"/>
        <item x="587"/>
        <item x="589"/>
        <item x="696"/>
        <item x="695"/>
        <item x="694"/>
        <item x="697"/>
        <item x="700"/>
        <item x="699"/>
        <item x="698"/>
        <item x="701"/>
        <item x="702"/>
        <item x="705"/>
        <item x="704"/>
        <item x="703"/>
        <item x="706"/>
        <item x="717"/>
        <item x="716"/>
        <item x="715"/>
        <item x="718"/>
        <item x="176"/>
        <item x="227"/>
        <item x="199"/>
        <item x="396"/>
        <item x="409"/>
        <item x="226"/>
        <item x="413"/>
        <item x="412"/>
        <item x="591"/>
        <item x="590"/>
        <item x="178"/>
        <item x="592"/>
        <item x="177"/>
        <item x="218"/>
        <item x="217"/>
        <item x="179"/>
        <item x="180"/>
        <item x="311"/>
        <item x="310"/>
        <item x="309"/>
        <item x="312"/>
        <item x="306"/>
        <item x="305"/>
        <item x="728"/>
        <item x="307"/>
        <item x="308"/>
        <item x="406"/>
        <item x="405"/>
        <item x="404"/>
        <item x="407"/>
        <item x="583"/>
        <item x="172"/>
        <item x="315"/>
        <item x="314"/>
        <item x="313"/>
        <item x="316"/>
        <item x="317"/>
        <item x="320"/>
        <item x="319"/>
        <item x="318"/>
        <item x="321"/>
        <item x="304"/>
        <item x="233"/>
        <item x="237"/>
        <item x="236"/>
        <item x="234"/>
        <item x="235"/>
        <item x="255"/>
        <item x="256"/>
        <item x="257"/>
        <item x="258"/>
        <item x="259"/>
        <item x="260"/>
        <item x="261"/>
        <item x="265"/>
        <item x="264"/>
        <item x="263"/>
        <item x="262"/>
        <item x="752"/>
        <item x="753"/>
        <item x="266"/>
        <item x="267"/>
        <item x="268"/>
        <item x="269"/>
        <item x="270"/>
        <item x="271"/>
        <item x="272"/>
        <item x="516"/>
        <item x="212"/>
        <item x="603"/>
        <item x="273"/>
        <item x="274"/>
        <item x="275"/>
        <item x="276"/>
        <item x="277"/>
        <item x="278"/>
        <item x="208"/>
        <item x="301"/>
        <item x="279"/>
        <item x="280"/>
        <item x="281"/>
        <item x="295"/>
        <item x="296"/>
        <item x="297"/>
        <item x="298"/>
        <item x="299"/>
        <item x="287"/>
        <item x="288"/>
        <item x="282"/>
        <item x="283"/>
        <item x="284"/>
        <item x="290"/>
        <item x="292"/>
        <item x="293"/>
        <item x="294"/>
        <item x="291"/>
        <item x="289"/>
        <item x="285"/>
        <item x="286"/>
        <item x="254"/>
        <item x="214"/>
        <item x="213"/>
        <item x="671"/>
        <item x="300"/>
        <item x="231"/>
        <item x="402"/>
        <item x="401"/>
        <item x="403"/>
        <item x="229"/>
        <item x="126"/>
        <item x="632"/>
        <item x="400"/>
        <item x="131"/>
        <item x="750"/>
        <item x="130"/>
        <item x="223"/>
        <item x="225"/>
        <item x="408"/>
        <item x="222"/>
        <item x="224"/>
        <item x="430"/>
        <item x="431"/>
        <item x="432"/>
        <item x="429"/>
        <item x="434"/>
        <item x="435"/>
        <item x="436"/>
        <item x="433"/>
        <item x="472"/>
        <item x="473"/>
        <item x="378"/>
        <item x="377"/>
        <item x="376"/>
        <item x="379"/>
        <item x="381"/>
        <item x="380"/>
        <item x="382"/>
        <item x="383"/>
        <item x="460"/>
        <item x="459"/>
        <item x="475"/>
        <item x="474"/>
        <item x="477"/>
        <item x="476"/>
        <item x="450"/>
        <item x="449"/>
        <item x="624"/>
        <item x="385"/>
        <item x="386"/>
        <item x="384"/>
        <item x="363"/>
        <item x="362"/>
        <item x="361"/>
        <item x="364"/>
        <item x="471"/>
        <item x="470"/>
        <item x="469"/>
        <item x="438"/>
        <item x="439"/>
        <item x="440"/>
        <item x="437"/>
        <item x="456"/>
        <item x="457"/>
        <item x="458"/>
        <item x="455"/>
        <item x="452"/>
        <item x="453"/>
        <item x="451"/>
        <item x="454"/>
        <item x="358"/>
        <item x="357"/>
        <item x="356"/>
        <item x="359"/>
        <item x="360"/>
        <item x="461"/>
        <item x="462"/>
        <item x="670"/>
        <item x="605"/>
        <item x="604"/>
        <item x="607"/>
        <item x="606"/>
        <item x="608"/>
        <item x="689"/>
        <item x="688"/>
        <item x="609"/>
        <item x="610"/>
        <item x="677"/>
        <item x="676"/>
        <item x="678"/>
        <item x="684"/>
        <item x="664"/>
        <item x="665"/>
        <item x="666"/>
        <item x="663"/>
        <item x="667"/>
        <item x="668"/>
        <item x="669"/>
        <item x="622"/>
        <item x="621"/>
        <item x="623"/>
        <item x="619"/>
        <item x="618"/>
        <item x="620"/>
        <item x="486"/>
        <item x="485"/>
        <item x="483"/>
        <item x="484"/>
        <item x="197"/>
        <item x="196"/>
        <item x="30"/>
        <item x="205"/>
        <item x="487"/>
        <item x="171"/>
        <item x="198"/>
        <item x="31"/>
        <item x="553"/>
        <item x="554"/>
        <item x="555"/>
        <item x="556"/>
        <item x="557"/>
        <item x="558"/>
        <item x="745"/>
        <item x="502"/>
        <item x="503"/>
        <item x="504"/>
        <item x="505"/>
        <item x="746"/>
        <item x="498"/>
        <item x="499"/>
        <item x="500"/>
        <item x="501"/>
        <item x="493"/>
        <item x="494"/>
        <item x="495"/>
        <item x="496"/>
        <item x="497"/>
        <item x="18"/>
        <item x="17"/>
        <item x="19"/>
        <item x="20"/>
        <item x="219"/>
        <item x="207"/>
        <item x="206"/>
        <item x="216"/>
        <item x="209"/>
        <item x="215"/>
        <item x="35"/>
        <item x="36"/>
        <item x="302"/>
        <item x="626"/>
        <item x="303"/>
        <item x="527"/>
        <item x="34"/>
        <item x="523"/>
        <item x="520"/>
        <item x="654"/>
        <item x="61"/>
        <item x="62"/>
        <item x="60"/>
        <item x="32"/>
        <item x="582"/>
        <item x="72"/>
        <item x="331"/>
        <item x="330"/>
        <item x="328"/>
        <item x="329"/>
        <item x="75"/>
        <item x="22"/>
        <item x="23"/>
        <item x="24"/>
        <item x="25"/>
        <item x="21"/>
        <item x="27"/>
        <item x="29"/>
        <item x="28"/>
        <item x="26"/>
        <item x="220"/>
        <item x="221"/>
        <item x="424"/>
        <item x="423"/>
        <item x="422"/>
        <item x="511"/>
        <item x="533"/>
        <item x="512"/>
        <item x="514"/>
        <item x="513"/>
        <item x="515"/>
        <item x="530"/>
        <item x="548"/>
        <item x="531"/>
        <item x="547"/>
        <item x="549"/>
        <item x="517"/>
        <item x="529"/>
        <item x="518"/>
        <item x="410"/>
        <item x="519"/>
        <item x="637"/>
        <item x="636"/>
        <item x="128"/>
        <item x="129"/>
        <item x="633"/>
        <item x="634"/>
        <item x="635"/>
        <item x="71"/>
        <item x="735"/>
        <item x="736"/>
        <item x="737"/>
        <item x="738"/>
        <item x="739"/>
        <item x="751"/>
        <item x="16"/>
        <item x="127"/>
        <item x="411"/>
        <item x="521"/>
        <item x="544"/>
        <item x="545"/>
        <item x="522"/>
        <item x="535"/>
        <item x="524"/>
        <item x="526"/>
        <item x="528"/>
        <item x="525"/>
        <item x="543"/>
        <item x="532"/>
        <item x="534"/>
        <item x="536"/>
        <item x="538"/>
        <item x="539"/>
        <item x="537"/>
        <item x="540"/>
        <item x="74"/>
        <item x="541"/>
        <item x="733"/>
        <item x="734"/>
        <item x="740"/>
        <item x="73"/>
        <item x="542"/>
        <item x="627"/>
        <item x="546"/>
        <item x="550"/>
        <item x="70"/>
        <item x="69"/>
        <item x="149"/>
        <item x="150"/>
        <item x="152"/>
        <item x="151"/>
        <item x="200"/>
        <item x="201"/>
      </items>
    </pivotField>
    <pivotField name="CODIGO DE BARRA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t="default"/>
      </items>
    </pivotField>
    <pivotField name="NOMBRE COMPLETO" axis="axisRow" compact="0" outline="0" multipleItemSelectionAllowed="1" showAll="0" sortType="ascending" defaultSubtotal="0">
      <items>
        <item x="255"/>
        <item x="256"/>
        <item x="257"/>
        <item x="258"/>
        <item x="259"/>
        <item x="260"/>
        <item x="261"/>
        <item x="295"/>
        <item x="296"/>
        <item x="297"/>
        <item x="298"/>
        <item x="299"/>
        <item x="519"/>
        <item x="522"/>
        <item x="545"/>
        <item x="75"/>
        <item x="22"/>
        <item x="23"/>
        <item x="24"/>
        <item x="25"/>
        <item x="21"/>
        <item x="27"/>
        <item x="29"/>
        <item x="28"/>
        <item x="26"/>
        <item x="32"/>
        <item x="582"/>
        <item x="331"/>
        <item x="330"/>
        <item x="328"/>
        <item x="329"/>
        <item x="19"/>
        <item x="18"/>
        <item x="17"/>
        <item x="653"/>
        <item x="65"/>
        <item x="67"/>
        <item x="63"/>
        <item x="658"/>
        <item x="657"/>
        <item x="662"/>
        <item x="661"/>
        <item x="660"/>
        <item x="656"/>
        <item x="659"/>
        <item x="737"/>
        <item x="736"/>
        <item x="735"/>
        <item x="129"/>
        <item x="71"/>
        <item x="16"/>
        <item x="127"/>
        <item x="411"/>
        <item x="410"/>
        <item x="738"/>
        <item x="633"/>
        <item x="635"/>
        <item x="634"/>
        <item x="637"/>
        <item x="636"/>
        <item x="128"/>
        <item x="739"/>
        <item x="751"/>
        <item x="126"/>
        <item x="130"/>
        <item x="750"/>
        <item x="632"/>
        <item x="400"/>
        <item x="131"/>
        <item x="56"/>
        <item x="42"/>
        <item x="44"/>
        <item x="57"/>
        <item x="54"/>
        <item x="52"/>
        <item x="53"/>
        <item x="520"/>
        <item x="527"/>
        <item x="34"/>
        <item x="523"/>
        <item x="177"/>
        <item x="591"/>
        <item x="590"/>
        <item x="178"/>
        <item x="592"/>
        <item x="218"/>
        <item x="217"/>
        <item x="179"/>
        <item x="180"/>
        <item x="413"/>
        <item x="412"/>
        <item x="176"/>
        <item x="227"/>
        <item x="199"/>
        <item x="396"/>
        <item x="409"/>
        <item x="226"/>
        <item x="311"/>
        <item x="310"/>
        <item x="309"/>
        <item x="312"/>
        <item x="306"/>
        <item x="305"/>
        <item x="728"/>
        <item x="307"/>
        <item x="308"/>
        <item x="315"/>
        <item x="314"/>
        <item x="313"/>
        <item x="316"/>
        <item x="317"/>
        <item x="320"/>
        <item x="319"/>
        <item x="318"/>
        <item x="321"/>
        <item x="304"/>
        <item x="406"/>
        <item x="405"/>
        <item x="404"/>
        <item x="407"/>
        <item x="583"/>
        <item x="172"/>
        <item x="265"/>
        <item x="264"/>
        <item x="263"/>
        <item x="262"/>
        <item x="517"/>
        <item x="529"/>
        <item x="530"/>
        <item x="548"/>
        <item x="531"/>
        <item x="547"/>
        <item x="549"/>
        <item x="58"/>
        <item x="119"/>
        <item x="121"/>
        <item x="123"/>
        <item x="124"/>
        <item x="120"/>
        <item x="122"/>
        <item x="125"/>
        <item x="748"/>
        <item x="747"/>
        <item x="749"/>
        <item x="478"/>
        <item x="370"/>
        <item x="369"/>
        <item x="367"/>
        <item x="366"/>
        <item x="365"/>
        <item x="368"/>
        <item x="334"/>
        <item x="333"/>
        <item x="332"/>
        <item x="335"/>
        <item x="336"/>
        <item x="652"/>
        <item x="345"/>
        <item x="344"/>
        <item x="343"/>
        <item x="346"/>
        <item x="347"/>
        <item x="643"/>
        <item x="140"/>
        <item x="139"/>
        <item x="138"/>
        <item x="141"/>
        <item x="598"/>
        <item x="597"/>
        <item x="596"/>
        <item x="599"/>
        <item x="211"/>
        <item x="210"/>
        <item x="426"/>
        <item x="427"/>
        <item x="425"/>
        <item x="428"/>
        <item x="468"/>
        <item x="467"/>
        <item x="354"/>
        <item x="353"/>
        <item x="352"/>
        <item x="355"/>
        <item x="480"/>
        <item x="479"/>
        <item x="481"/>
        <item x="482"/>
        <item x="175"/>
        <item x="174"/>
        <item x="173"/>
        <item x="612"/>
        <item x="611"/>
        <item x="732"/>
        <item x="613"/>
        <item x="387"/>
        <item x="388"/>
        <item x="389"/>
        <item x="390"/>
        <item x="144"/>
        <item x="143"/>
        <item x="142"/>
        <item x="145"/>
        <item x="393"/>
        <item x="392"/>
        <item x="391"/>
        <item x="394"/>
        <item x="137"/>
        <item x="136"/>
        <item x="135"/>
        <item x="134"/>
        <item x="615"/>
        <item x="614"/>
        <item x="616"/>
        <item x="373"/>
        <item x="372"/>
        <item x="371"/>
        <item x="374"/>
        <item x="375"/>
        <item x="420"/>
        <item x="419"/>
        <item x="418"/>
        <item x="421"/>
        <item x="228"/>
        <item x="230"/>
        <item x="416"/>
        <item x="415"/>
        <item x="414"/>
        <item x="417"/>
        <item x="399"/>
        <item x="398"/>
        <item x="350"/>
        <item x="349"/>
        <item x="348"/>
        <item x="351"/>
        <item x="651"/>
        <item x="682"/>
        <item x="681"/>
        <item x="680"/>
        <item x="683"/>
        <item x="679"/>
        <item x="114"/>
        <item x="113"/>
        <item x="112"/>
        <item x="115"/>
        <item x="640"/>
        <item x="639"/>
        <item x="465"/>
        <item x="464"/>
        <item x="463"/>
        <item x="466"/>
        <item x="395"/>
        <item x="132"/>
        <item x="133"/>
        <item x="232"/>
        <item x="638"/>
        <item x="397"/>
        <item x="337"/>
        <item x="338"/>
        <item x="339"/>
        <item x="340"/>
        <item x="341"/>
        <item x="342"/>
        <item x="685"/>
        <item x="686"/>
        <item x="646"/>
        <item x="645"/>
        <item x="644"/>
        <item x="647"/>
        <item x="648"/>
        <item x="649"/>
        <item x="673"/>
        <item x="672"/>
        <item x="650"/>
        <item x="674"/>
        <item x="675"/>
        <item x="687"/>
        <item x="324"/>
        <item x="323"/>
        <item x="322"/>
        <item x="325"/>
        <item x="289"/>
        <item x="285"/>
        <item x="286"/>
        <item x="287"/>
        <item x="288"/>
        <item x="282"/>
        <item x="283"/>
        <item x="284"/>
        <item x="290"/>
        <item x="292"/>
        <item x="293"/>
        <item x="294"/>
        <item x="291"/>
        <item x="50"/>
        <item x="47"/>
        <item x="49"/>
        <item x="48"/>
        <item x="235"/>
        <item x="236"/>
        <item x="234"/>
        <item x="237"/>
        <item x="233"/>
        <item x="45"/>
        <item x="51"/>
        <item x="55"/>
        <item x="188"/>
        <item x="187"/>
        <item x="189"/>
        <item x="194"/>
        <item x="193"/>
        <item x="195"/>
        <item x="625"/>
        <item x="585"/>
        <item x="584"/>
        <item x="586"/>
        <item x="726"/>
        <item x="727"/>
        <item x="441"/>
        <item x="631"/>
        <item x="442"/>
        <item x="443"/>
        <item x="191"/>
        <item x="192"/>
        <item x="96"/>
        <item x="95"/>
        <item x="94"/>
        <item x="98"/>
        <item x="97"/>
        <item x="99"/>
        <item x="444"/>
        <item x="185"/>
        <item x="186"/>
        <item x="184"/>
        <item x="630"/>
        <item x="445"/>
        <item x="181"/>
        <item x="183"/>
        <item x="754"/>
        <item x="182"/>
        <item x="190"/>
        <item x="446"/>
        <item x="448"/>
        <item x="447"/>
        <item x="724"/>
        <item x="723"/>
        <item x="725"/>
        <item x="713"/>
        <item x="712"/>
        <item x="714"/>
        <item x="154"/>
        <item x="153"/>
        <item x="710"/>
        <item x="709"/>
        <item x="711"/>
        <item x="593"/>
        <item x="594"/>
        <item x="595"/>
        <item x="101"/>
        <item x="100"/>
        <item x="730"/>
        <item x="103"/>
        <item x="104"/>
        <item x="731"/>
        <item x="102"/>
        <item x="629"/>
        <item x="106"/>
        <item x="105"/>
        <item x="628"/>
        <item x="559"/>
        <item x="246"/>
        <item x="247"/>
        <item x="244"/>
        <item x="245"/>
        <item x="202"/>
        <item x="157"/>
        <item x="155"/>
        <item x="156"/>
        <item x="581"/>
        <item x="243"/>
        <item x="241"/>
        <item x="242"/>
        <item x="240"/>
        <item x="204"/>
        <item x="203"/>
        <item x="700"/>
        <item x="699"/>
        <item x="698"/>
        <item x="701"/>
        <item x="702"/>
        <item x="705"/>
        <item x="704"/>
        <item x="703"/>
        <item x="706"/>
        <item x="696"/>
        <item x="695"/>
        <item x="694"/>
        <item x="697"/>
        <item x="717"/>
        <item x="716"/>
        <item x="715"/>
        <item x="718"/>
        <item x="588"/>
        <item x="587"/>
        <item x="589"/>
        <item x="61"/>
        <item x="62"/>
        <item x="654"/>
        <item x="60"/>
        <item x="534"/>
        <item x="266"/>
        <item x="267"/>
        <item x="268"/>
        <item x="269"/>
        <item x="270"/>
        <item x="271"/>
        <item x="272"/>
        <item x="752"/>
        <item x="753"/>
        <item x="381"/>
        <item x="380"/>
        <item x="382"/>
        <item x="383"/>
        <item x="438"/>
        <item x="439"/>
        <item x="440"/>
        <item x="437"/>
        <item x="456"/>
        <item x="457"/>
        <item x="458"/>
        <item x="455"/>
        <item x="452"/>
        <item x="453"/>
        <item x="451"/>
        <item x="454"/>
        <item x="358"/>
        <item x="357"/>
        <item x="356"/>
        <item x="359"/>
        <item x="360"/>
        <item x="461"/>
        <item x="462"/>
        <item x="430"/>
        <item x="431"/>
        <item x="432"/>
        <item x="429"/>
        <item x="434"/>
        <item x="435"/>
        <item x="436"/>
        <item x="433"/>
        <item x="472"/>
        <item x="473"/>
        <item x="378"/>
        <item x="377"/>
        <item x="376"/>
        <item x="379"/>
        <item x="460"/>
        <item x="459"/>
        <item x="475"/>
        <item x="474"/>
        <item x="477"/>
        <item x="476"/>
        <item x="450"/>
        <item x="449"/>
        <item x="624"/>
        <item x="385"/>
        <item x="386"/>
        <item x="384"/>
        <item x="363"/>
        <item x="362"/>
        <item x="361"/>
        <item x="364"/>
        <item x="471"/>
        <item x="470"/>
        <item x="469"/>
        <item x="221"/>
        <item x="666"/>
        <item x="667"/>
        <item x="668"/>
        <item x="669"/>
        <item x="663"/>
        <item x="664"/>
        <item x="665"/>
        <item x="608"/>
        <item x="689"/>
        <item x="688"/>
        <item x="609"/>
        <item x="610"/>
        <item x="677"/>
        <item x="676"/>
        <item x="678"/>
        <item x="670"/>
        <item x="605"/>
        <item x="604"/>
        <item x="684"/>
        <item x="607"/>
        <item x="606"/>
        <item x="64"/>
        <item x="655"/>
        <item x="68"/>
        <item x="66"/>
        <item x="59"/>
        <item x="43"/>
        <item x="532"/>
        <item x="518"/>
        <item x="424"/>
        <item x="423"/>
        <item x="422"/>
        <item x="493"/>
        <item x="494"/>
        <item x="495"/>
        <item x="496"/>
        <item x="497"/>
        <item x="745"/>
        <item x="502"/>
        <item x="503"/>
        <item x="504"/>
        <item x="505"/>
        <item x="746"/>
        <item x="498"/>
        <item x="499"/>
        <item x="500"/>
        <item x="501"/>
        <item x="555"/>
        <item x="556"/>
        <item x="557"/>
        <item x="558"/>
        <item x="553"/>
        <item x="554"/>
        <item x="300"/>
        <item x="513"/>
        <item x="512"/>
        <item x="514"/>
        <item x="220"/>
        <item x="541"/>
        <item x="229"/>
        <item x="231"/>
        <item x="402"/>
        <item x="401"/>
        <item x="403"/>
        <item x="152"/>
        <item x="151"/>
        <item x="149"/>
        <item x="150"/>
        <item x="200"/>
        <item x="201"/>
        <item x="741"/>
        <item x="37"/>
        <item x="38"/>
        <item x="521"/>
        <item x="544"/>
        <item x="537"/>
        <item x="116"/>
        <item x="117"/>
        <item x="118"/>
        <item x="506"/>
        <item x="507"/>
        <item x="508"/>
        <item x="509"/>
        <item x="510"/>
        <item x="488"/>
        <item x="489"/>
        <item x="490"/>
        <item x="491"/>
        <item x="492"/>
        <item x="8"/>
        <item x="9"/>
        <item x="10"/>
        <item x="7"/>
        <item x="13"/>
        <item x="5"/>
        <item x="14"/>
        <item x="326"/>
        <item x="15"/>
        <item x="327"/>
        <item x="253"/>
        <item x="11"/>
        <item x="4"/>
        <item x="12"/>
        <item x="2"/>
        <item x="0"/>
        <item x="6"/>
        <item x="3"/>
        <item x="1"/>
        <item x="552"/>
        <item x="551"/>
        <item x="111"/>
        <item x="110"/>
        <item x="108"/>
        <item x="107"/>
        <item x="729"/>
        <item x="109"/>
        <item x="641"/>
        <item x="642"/>
        <item x="708"/>
        <item x="600"/>
        <item x="601"/>
        <item x="602"/>
        <item x="250"/>
        <item x="252"/>
        <item x="249"/>
        <item x="248"/>
        <item x="251"/>
        <item x="569"/>
        <item x="570"/>
        <item x="571"/>
        <item x="562"/>
        <item x="563"/>
        <item x="578"/>
        <item x="579"/>
        <item x="580"/>
        <item x="576"/>
        <item x="577"/>
        <item x="566"/>
        <item x="567"/>
        <item x="568"/>
        <item x="564"/>
        <item x="565"/>
        <item x="574"/>
        <item x="575"/>
        <item x="572"/>
        <item x="573"/>
        <item x="536"/>
        <item x="538"/>
        <item x="539"/>
        <item x="627"/>
        <item x="542"/>
        <item x="20"/>
        <item x="219"/>
        <item x="216"/>
        <item x="209"/>
        <item x="207"/>
        <item x="206"/>
        <item x="215"/>
        <item x="208"/>
        <item x="212"/>
        <item x="603"/>
        <item x="40"/>
        <item x="41"/>
        <item x="39"/>
        <item x="81"/>
        <item x="84"/>
        <item x="85"/>
        <item x="82"/>
        <item x="87"/>
        <item x="83"/>
        <item x="86"/>
        <item x="76"/>
        <item x="79"/>
        <item x="80"/>
        <item x="77"/>
        <item x="78"/>
        <item x="617"/>
        <item x="238"/>
        <item x="239"/>
        <item x="511"/>
        <item x="533"/>
        <item x="707"/>
        <item x="92"/>
        <item x="93"/>
        <item x="690"/>
        <item x="691"/>
        <item x="692"/>
        <item x="693"/>
        <item x="89"/>
        <item x="88"/>
        <item x="148"/>
        <item x="146"/>
        <item x="147"/>
        <item x="91"/>
        <item x="90"/>
        <item x="721"/>
        <item x="720"/>
        <item x="719"/>
        <item x="722"/>
        <item x="170"/>
        <item x="168"/>
        <item x="744"/>
        <item x="169"/>
        <item x="560"/>
        <item x="160"/>
        <item x="159"/>
        <item x="165"/>
        <item x="164"/>
        <item x="742"/>
        <item x="162"/>
        <item x="161"/>
        <item x="158"/>
        <item x="166"/>
        <item x="163"/>
        <item x="743"/>
        <item x="167"/>
        <item x="561"/>
        <item x="254"/>
        <item x="214"/>
        <item x="213"/>
        <item x="671"/>
        <item x="515"/>
        <item x="46"/>
        <item x="33"/>
        <item x="540"/>
        <item x="550"/>
        <item x="546"/>
        <item x="516"/>
        <item x="273"/>
        <item x="274"/>
        <item x="275"/>
        <item x="276"/>
        <item x="277"/>
        <item x="278"/>
        <item x="535"/>
        <item x="524"/>
        <item x="224"/>
        <item x="223"/>
        <item x="225"/>
        <item x="408"/>
        <item x="222"/>
        <item x="198"/>
        <item x="31"/>
        <item x="197"/>
        <item x="196"/>
        <item x="30"/>
        <item x="205"/>
        <item x="543"/>
        <item x="526"/>
        <item x="528"/>
        <item x="525"/>
        <item x="36"/>
        <item x="626"/>
        <item x="303"/>
        <item x="302"/>
        <item x="35"/>
        <item x="72"/>
        <item x="619"/>
        <item x="618"/>
        <item x="620"/>
        <item x="483"/>
        <item x="484"/>
        <item x="487"/>
        <item x="486"/>
        <item x="485"/>
        <item x="622"/>
        <item x="621"/>
        <item x="623"/>
        <item x="171"/>
        <item x="734"/>
        <item x="73"/>
        <item x="733"/>
        <item x="74"/>
        <item x="740"/>
        <item x="301"/>
        <item x="279"/>
        <item x="280"/>
        <item x="281"/>
        <item x="70"/>
        <item x="69"/>
        <item x="755"/>
      </items>
    </pivotField>
    <pivotField name="PROVEEDOR MARC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NTIDAD COMPRA" dataField="1" compact="0" numFmtId="3" outline="0" multipleItemSelectionAllowed="1" showAll="0">
      <items>
        <item x="0"/>
        <item x="1"/>
        <item x="2"/>
        <item x="3"/>
        <item x="4"/>
        <item x="5"/>
        <item x="6"/>
        <item x="7"/>
        <item x="8"/>
        <item x="9"/>
        <item x="10"/>
        <item x="11"/>
        <item x="12"/>
        <item x="13"/>
        <item x="14"/>
        <item x="15"/>
        <item x="16"/>
        <item x="17"/>
        <item x="18"/>
        <item t="default"/>
      </items>
    </pivotField>
    <pivotField name="VALOR UNT"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VALOR TOTAL COMPRA "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t="default"/>
      </items>
    </pivotField>
    <pivotField name="PRECIO DE VENTA" axis="axisRow" compact="0" numFmtId="165" outline="0" multipleItemSelectionAllowed="1" showAll="0" sortType="ascending">
      <items>
        <item x="85"/>
        <item x="66"/>
        <item x="49"/>
        <item x="67"/>
        <item x="30"/>
        <item x="26"/>
        <item x="9"/>
        <item x="29"/>
        <item x="31"/>
        <item x="54"/>
        <item x="45"/>
        <item x="8"/>
        <item x="64"/>
        <item x="14"/>
        <item x="10"/>
        <item x="2"/>
        <item x="4"/>
        <item x="46"/>
        <item x="3"/>
        <item x="16"/>
        <item x="55"/>
        <item x="44"/>
        <item x="48"/>
        <item x="43"/>
        <item x="53"/>
        <item x="52"/>
        <item x="56"/>
        <item x="65"/>
        <item x="84"/>
        <item x="34"/>
        <item x="51"/>
        <item x="42"/>
        <item x="12"/>
        <item x="5"/>
        <item x="75"/>
        <item x="35"/>
        <item x="50"/>
        <item x="18"/>
        <item x="36"/>
        <item x="81"/>
        <item x="19"/>
        <item x="28"/>
        <item x="17"/>
        <item x="71"/>
        <item x="37"/>
        <item x="7"/>
        <item x="57"/>
        <item x="82"/>
        <item x="11"/>
        <item x="83"/>
        <item x="23"/>
        <item x="80"/>
        <item x="25"/>
        <item x="0"/>
        <item x="76"/>
        <item x="20"/>
        <item x="41"/>
        <item x="24"/>
        <item x="6"/>
        <item x="77"/>
        <item x="1"/>
        <item x="47"/>
        <item x="27"/>
        <item x="69"/>
        <item x="32"/>
        <item x="58"/>
        <item x="59"/>
        <item x="73"/>
        <item x="72"/>
        <item x="15"/>
        <item x="38"/>
        <item x="40"/>
        <item x="39"/>
        <item x="68"/>
        <item x="22"/>
        <item x="21"/>
        <item x="33"/>
        <item x="78"/>
        <item x="13"/>
        <item x="79"/>
        <item x="70"/>
        <item x="74"/>
        <item x="60"/>
        <item x="61"/>
        <item x="63"/>
        <item x="62"/>
        <item t="default"/>
      </items>
    </pivotField>
    <pivotField name="% MARGE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VALOR TOTAL VENTA"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s>
  <rowFields>
    <field x="1"/>
    <field x="3"/>
    <field x="8"/>
  </rowFields>
  <colFields>
    <field x="-2"/>
  </colFields>
  <pageFields>
    <pageField fld="0"/>
  </pageFields>
  <dataFields>
    <dataField name="SUM of CANTIDAD COMPRA" fld="5" baseField="0"/>
    <dataField name="SUM of VALOR TOTAL COMPRA " fld="7" baseField="0"/>
  </dataFields>
</pivotTableDefinition>
</file>

<file path=xl/tables/table1.xml><?xml version="1.0" encoding="utf-8"?>
<table xmlns="http://schemas.openxmlformats.org/spreadsheetml/2006/main" ref="A1:N249" displayName="Form_Responses" name="Form_Responses" id="1">
  <autoFilter ref="$A$1:$N$249"/>
  <tableColumns count="14">
    <tableColumn name="Marca temporal" id="1"/>
    <tableColumn name="TIPO" id="2"/>
    <tableColumn name="Clase ingreso" id="3"/>
    <tableColumn name="Columna 3" id="4"/>
    <tableColumn name="Tipo de gasto" id="5"/>
    <tableColumn name="Fecha" id="6"/>
    <tableColumn name="PERSONA REGISTRA GASTO" id="7"/>
    <tableColumn name="Nombre" id="8"/>
    <tableColumn name="Detalle" id="9"/>
    <tableColumn name="Valor" id="10"/>
    <tableColumn name="Forma de pago" id="11"/>
    <tableColumn name="Subir soporte" id="12"/>
    <tableColumn name="Columna 1" id="13"/>
    <tableColumn name="MES" id="14"/>
  </tableColumns>
  <tableStyleInfo name="FORMULARI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rive.google.com/open?id=1SBMQp1lFjGhPBcVxjY8Fys4hFrnbT1B8" TargetMode="External"/><Relationship Id="rId42" Type="http://schemas.openxmlformats.org/officeDocument/2006/relationships/hyperlink" Target="https://drive.google.com/open?id=1he9KfRoTJz2tjIkkQ8HBPOgg8iR3N8vi" TargetMode="External"/><Relationship Id="rId41" Type="http://schemas.openxmlformats.org/officeDocument/2006/relationships/hyperlink" Target="https://drive.google.com/open?id=1IpgbN7vBoa1UXAbakXMDnyhO6WCfc3fP" TargetMode="External"/><Relationship Id="rId44" Type="http://schemas.openxmlformats.org/officeDocument/2006/relationships/hyperlink" Target="https://drive.google.com/open?id=1CRsnnr_HExILtBD2nIIZz9FOh9UWgbkV" TargetMode="External"/><Relationship Id="rId43" Type="http://schemas.openxmlformats.org/officeDocument/2006/relationships/hyperlink" Target="https://drive.google.com/open?id=1LJ5tBFszt1nA43E-NUfjW959uBPbvulw" TargetMode="External"/><Relationship Id="rId46" Type="http://schemas.openxmlformats.org/officeDocument/2006/relationships/hyperlink" Target="https://drive.google.com/open?id=1MxmPDhl5vV2CcIBZFuI0kaNQ_3pUhfKU" TargetMode="External"/><Relationship Id="rId45" Type="http://schemas.openxmlformats.org/officeDocument/2006/relationships/hyperlink" Target="https://drive.google.com/open?id=1jsqvWk2q613QpRAsnfUH4WH37DKvL6Z6" TargetMode="External"/><Relationship Id="rId1" Type="http://schemas.openxmlformats.org/officeDocument/2006/relationships/hyperlink" Target="https://drive.google.com/open?id=1Pe-Fi_o_UFjPbPbIxoMPnZJBSe1y5oRH" TargetMode="External"/><Relationship Id="rId2" Type="http://schemas.openxmlformats.org/officeDocument/2006/relationships/hyperlink" Target="https://drive.google.com/open?id=18Tfd1glS8YpXxHSYGLsg2fCpZQFm9sym" TargetMode="External"/><Relationship Id="rId3" Type="http://schemas.openxmlformats.org/officeDocument/2006/relationships/hyperlink" Target="https://drive.google.com/open?id=1EsJ-NhcYdHfpSVqCXea9LeKCY3UJ10of" TargetMode="External"/><Relationship Id="rId4" Type="http://schemas.openxmlformats.org/officeDocument/2006/relationships/hyperlink" Target="https://drive.google.com/open?id=1KVoJUEsH4TipZPrn3uSiA6bMyiFXObFK" TargetMode="External"/><Relationship Id="rId9" Type="http://schemas.openxmlformats.org/officeDocument/2006/relationships/hyperlink" Target="https://drive.google.com/open?id=1-LgHetWEsePIrhYpAmRMZX9E4ItSvwLa" TargetMode="External"/><Relationship Id="rId48" Type="http://schemas.openxmlformats.org/officeDocument/2006/relationships/hyperlink" Target="https://drive.google.com/open?id=18rjqABXmgo0AXEo1CGrzUlP7_OqqDeUw" TargetMode="External"/><Relationship Id="rId47" Type="http://schemas.openxmlformats.org/officeDocument/2006/relationships/hyperlink" Target="https://drive.google.com/open?id=1XDdrc8Uhzl25UMjNLSUj6ZAsgBQfSlEM" TargetMode="External"/><Relationship Id="rId49" Type="http://schemas.openxmlformats.org/officeDocument/2006/relationships/hyperlink" Target="https://drive.google.com/open?id=1TVvt3HC7XoZMKo4y5B07xvzZo9Zai2Qa" TargetMode="External"/><Relationship Id="rId5" Type="http://schemas.openxmlformats.org/officeDocument/2006/relationships/hyperlink" Target="https://drive.google.com/open?id=1nEzNsAAx89ntwK90vCVMCugxPf68Yuxz" TargetMode="External"/><Relationship Id="rId6" Type="http://schemas.openxmlformats.org/officeDocument/2006/relationships/hyperlink" Target="https://drive.google.com/open?id=1eyAHJovCapDyrYNCxyMsyv-hgWZvWSVn" TargetMode="External"/><Relationship Id="rId7" Type="http://schemas.openxmlformats.org/officeDocument/2006/relationships/hyperlink" Target="https://drive.google.com/open?id=1RCCZmEjKdFZMyBoCAP-oRNoU1WK59LIZ" TargetMode="External"/><Relationship Id="rId8" Type="http://schemas.openxmlformats.org/officeDocument/2006/relationships/hyperlink" Target="https://drive.google.com/open?id=1Dy1Mn5ynd2Hmz1NZzIZq63hJv-dGKDlg" TargetMode="External"/><Relationship Id="rId31" Type="http://schemas.openxmlformats.org/officeDocument/2006/relationships/hyperlink" Target="https://drive.google.com/open?id=1dY8lPm-6qdRwYRzvuc01Zs5_jyT5qk6f" TargetMode="External"/><Relationship Id="rId30" Type="http://schemas.openxmlformats.org/officeDocument/2006/relationships/hyperlink" Target="https://drive.google.com/open?id=1qIKpMnz_WZvW6k-uOoxnfrBsd6bduQf3" TargetMode="External"/><Relationship Id="rId33" Type="http://schemas.openxmlformats.org/officeDocument/2006/relationships/hyperlink" Target="https://drive.google.com/open?id=1GVFp1lqslenjT1CRfDlGgUbKYgreEjm1" TargetMode="External"/><Relationship Id="rId32" Type="http://schemas.openxmlformats.org/officeDocument/2006/relationships/hyperlink" Target="https://drive.google.com/open?id=1JclkAsGftYMk3vVxTaSq1g-eLapwCmBK" TargetMode="External"/><Relationship Id="rId35" Type="http://schemas.openxmlformats.org/officeDocument/2006/relationships/hyperlink" Target="https://drive.google.com/open?id=1Dj3wMS2VSuiPUSmgQAM14z7CcXl_gTjz" TargetMode="External"/><Relationship Id="rId34" Type="http://schemas.openxmlformats.org/officeDocument/2006/relationships/hyperlink" Target="https://drive.google.com/open?id=1wk4dcasP80ax1LkhBVWOd--qvFCpIhxM" TargetMode="External"/><Relationship Id="rId37" Type="http://schemas.openxmlformats.org/officeDocument/2006/relationships/hyperlink" Target="https://drive.google.com/open?id=1wxfBIfIFYnyuPCU3a2MjlsYt1SO7BhCv" TargetMode="External"/><Relationship Id="rId36" Type="http://schemas.openxmlformats.org/officeDocument/2006/relationships/hyperlink" Target="https://drive.google.com/open?id=1anJ1cLr1l7Id6VCDgSUyVOdJ91krhJJA" TargetMode="External"/><Relationship Id="rId39" Type="http://schemas.openxmlformats.org/officeDocument/2006/relationships/hyperlink" Target="https://drive.google.com/open?id=1lEQolSNl30XotKQJlBq8fmxvoVKP56Rb" TargetMode="External"/><Relationship Id="rId38" Type="http://schemas.openxmlformats.org/officeDocument/2006/relationships/hyperlink" Target="https://drive.google.com/open?id=1mUyJdS1RzUvtziJZ7iFT2rdReHRx6elr" TargetMode="External"/><Relationship Id="rId20" Type="http://schemas.openxmlformats.org/officeDocument/2006/relationships/hyperlink" Target="https://drive.google.com/open?id=1IyJFqtopcIOV5ijWpQHc7c1VZkQQHjOP" TargetMode="External"/><Relationship Id="rId22" Type="http://schemas.openxmlformats.org/officeDocument/2006/relationships/hyperlink" Target="https://drive.google.com/open?id=1jQ80vcbnLyx382M-gBxW5xUF4rJjZjcP" TargetMode="External"/><Relationship Id="rId21" Type="http://schemas.openxmlformats.org/officeDocument/2006/relationships/hyperlink" Target="https://drive.google.com/open?id=1QUltyjyfiUWtBYfhv--p-Reyi6s40Xcy" TargetMode="External"/><Relationship Id="rId24" Type="http://schemas.openxmlformats.org/officeDocument/2006/relationships/hyperlink" Target="https://drive.google.com/open?id=1Sz42uVH3NIXDiiKZGxK3OQzQ3lVSLwEN" TargetMode="External"/><Relationship Id="rId23" Type="http://schemas.openxmlformats.org/officeDocument/2006/relationships/hyperlink" Target="https://drive.google.com/open?id=1CDL4gfvUCQCYphoARzRXi7qpg2g7e7wj" TargetMode="External"/><Relationship Id="rId26" Type="http://schemas.openxmlformats.org/officeDocument/2006/relationships/hyperlink" Target="https://drive.google.com/open?id=1VNLoWwkk7_AGS7cE7P34w-dETldGCFGC" TargetMode="External"/><Relationship Id="rId25" Type="http://schemas.openxmlformats.org/officeDocument/2006/relationships/hyperlink" Target="https://drive.google.com/open?id=1hggLHc-YDg6ig0HaMJczSKZ-5CcHzFM7" TargetMode="External"/><Relationship Id="rId28" Type="http://schemas.openxmlformats.org/officeDocument/2006/relationships/hyperlink" Target="https://drive.google.com/open?id=1aRePwUvRYfz9H99irCA31lsZl4_dmACD" TargetMode="External"/><Relationship Id="rId27" Type="http://schemas.openxmlformats.org/officeDocument/2006/relationships/hyperlink" Target="https://drive.google.com/open?id=1HAtJE-9F5-Q5f_oJ6l59AmUajcxQVEbj" TargetMode="External"/><Relationship Id="rId29" Type="http://schemas.openxmlformats.org/officeDocument/2006/relationships/hyperlink" Target="https://drive.google.com/open?id=1roBecbfiZZHP9kDKec5UacqBFbuVYARL" TargetMode="External"/><Relationship Id="rId50" Type="http://schemas.openxmlformats.org/officeDocument/2006/relationships/drawing" Target="../drawings/drawing2.xml"/><Relationship Id="rId52" Type="http://schemas.openxmlformats.org/officeDocument/2006/relationships/table" Target="../tables/table1.xml"/><Relationship Id="rId11" Type="http://schemas.openxmlformats.org/officeDocument/2006/relationships/hyperlink" Target="https://drive.google.com/open?id=1IxgbJT2wOaLqZpEGZ2vAb3d95HCk0pQj" TargetMode="External"/><Relationship Id="rId10" Type="http://schemas.openxmlformats.org/officeDocument/2006/relationships/hyperlink" Target="https://drive.google.com/open?id=1_gU_T7RSuX8dUKYuauO34G_KqFvmFTvW" TargetMode="External"/><Relationship Id="rId13" Type="http://schemas.openxmlformats.org/officeDocument/2006/relationships/hyperlink" Target="https://drive.google.com/open?id=1MwxsvrWu7SA5rU6MAiWqdvPunsxd8KkB" TargetMode="External"/><Relationship Id="rId12" Type="http://schemas.openxmlformats.org/officeDocument/2006/relationships/hyperlink" Target="https://drive.google.com/open?id=1iS-otFFp43T2jrgjWOPBuyOoZtiK6xva" TargetMode="External"/><Relationship Id="rId15" Type="http://schemas.openxmlformats.org/officeDocument/2006/relationships/hyperlink" Target="https://drive.google.com/open?id=1azQiSPONPWu8GKx5x-7Qz1oa05D-olyw" TargetMode="External"/><Relationship Id="rId14" Type="http://schemas.openxmlformats.org/officeDocument/2006/relationships/hyperlink" Target="https://drive.google.com/open?id=15PK0pRY6QHAWofQcFx2lrhMGIXoMyrUi" TargetMode="External"/><Relationship Id="rId17" Type="http://schemas.openxmlformats.org/officeDocument/2006/relationships/hyperlink" Target="https://drive.google.com/open?id=1qCjoemtjGFTUJAgdBvcmSg58EM4GViOL" TargetMode="External"/><Relationship Id="rId16" Type="http://schemas.openxmlformats.org/officeDocument/2006/relationships/hyperlink" Target="https://drive.google.com/open?id=1pER4L5VUSlqIPL0ZEKMUtnMKDnlAYB0N" TargetMode="External"/><Relationship Id="rId19" Type="http://schemas.openxmlformats.org/officeDocument/2006/relationships/hyperlink" Target="https://drive.google.com/open?id=134mb89NTwmNRgjOhKO2hJ_cJtYZKJ3lf" TargetMode="External"/><Relationship Id="rId18" Type="http://schemas.openxmlformats.org/officeDocument/2006/relationships/hyperlink" Target="https://drive.google.com/open?id=1DUFJx-19Aq5ixeIUL1HSqpPrAcPbKzXC"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pivotTable" Target="../pivotTables/pivotTable6.xml"/><Relationship Id="rId4" Type="http://schemas.openxmlformats.org/officeDocument/2006/relationships/pivotTable" Target="../pivotTables/pivotTable7.xm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homecenter.com.co/homecenter-co/product/878775/set-de-15-piezas-ganchos-de-ropa-madera-natural/878775/" TargetMode="External"/><Relationship Id="rId2" Type="http://schemas.openxmlformats.org/officeDocument/2006/relationships/hyperlink" Target="https://www.homecenter.com.co/homecenter-co/category/cat10662/candados/?kid=dis_adi_1435635&amp;gad_source=1&amp;gad_campaignid=23795319996&amp;gbraid=0AAAAADt6wnoJ5ATpOuCvWSc2VjYD7ZXkR&amp;gclid=CjwKCAjw8uTQBhAdEiwAVvtJyoKJyojXEy2y_DjK7sS4mNBKn8yVvvttGfSm34YsEuaMp2Dz6lf3hBoCyjQQAvD_BwE" TargetMode="External"/><Relationship Id="rId3"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solucionesmovilyhogar.com/hogar?gad_source=1&amp;gad_campaignid=22638574230&amp;gbraid=0AAAAA-JBuZhpF13EfpX-c8woTOOPZEJRZ&amp;gclid=CjwKCAjwtIfPBhAzEiwAv9RTJoUE7cL_c3ZNPoNtGFPMOVhliD3aVdMV2p4zjMf7SFBtoiGfyQi0dxoCfigQAvD_BwE"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articulo.mercadolibre.com.co/MCO-1594314913-hidrolavadora-ind-interpump-motor-electrico-ravel-hp55-_JM?searchVariation=188213632125" TargetMode="External"/><Relationship Id="rId2" Type="http://schemas.openxmlformats.org/officeDocument/2006/relationships/hyperlink" Target="https://articulo.mercadolibre.com.co/MCO-1594314913-hidrolavadora-ind-interpump-motor-electrico-ravel-hp55-_JM?searchVariation=188213632125" TargetMode="External"/><Relationship Id="rId3" Type="http://schemas.openxmlformats.org/officeDocument/2006/relationships/hyperlink" Target="https://www.mercadolibre.com.co/regulador-de-presion-phidrolavadora-hidroherramientas-vr56/up/MCOU2405733929" TargetMode="External"/><Relationship Id="rId4" Type="http://schemas.openxmlformats.org/officeDocument/2006/relationships/hyperlink" Target="https://www.mercadolibre.com.co/regulador-de-presion-phidrolavadora-hidroherramientas-vr56/up/MCOU2405733929" TargetMode="External"/><Relationship Id="rId5"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24.63"/>
    <col customWidth="1" min="6" max="6" width="11.13"/>
    <col customWidth="1" min="7" max="7" width="30.63"/>
    <col customWidth="1" min="8" max="8" width="20.13"/>
    <col customWidth="1" min="9" max="9" width="17.75"/>
    <col customWidth="1" min="14" max="14" width="26.25"/>
    <col customWidth="1" min="22" max="22" width="30.75"/>
  </cols>
  <sheetData>
    <row r="1">
      <c r="A1" s="1"/>
      <c r="B1" s="1"/>
      <c r="C1" s="2"/>
      <c r="D1" s="1"/>
      <c r="E1" s="1"/>
      <c r="F1" s="1"/>
      <c r="G1" s="1"/>
      <c r="H1" s="2"/>
      <c r="I1" s="2"/>
      <c r="J1" s="1"/>
      <c r="K1" s="2"/>
      <c r="L1" s="1"/>
      <c r="M1" s="1"/>
      <c r="N1" s="1"/>
      <c r="O1" s="1"/>
      <c r="P1" s="1"/>
      <c r="Q1" s="1"/>
      <c r="R1" s="1"/>
      <c r="S1" s="1"/>
      <c r="T1" s="1"/>
      <c r="U1" s="2"/>
      <c r="V1" s="1"/>
      <c r="W1" s="2"/>
      <c r="X1" s="1"/>
    </row>
    <row r="2">
      <c r="A2" s="1"/>
      <c r="B2" s="1"/>
      <c r="C2" s="2"/>
      <c r="D2" s="1"/>
      <c r="E2" s="1"/>
      <c r="F2" s="1"/>
      <c r="G2" s="1"/>
      <c r="H2" s="2"/>
      <c r="I2" s="2">
        <f>SUBTOTAL(9,I4:I1001)</f>
        <v>84174096</v>
      </c>
      <c r="J2" s="1"/>
      <c r="K2" s="2">
        <f t="shared" ref="K2:L2" si="1">SUBTOTAL(9,K4:K1001)</f>
        <v>60728115</v>
      </c>
      <c r="L2" s="2">
        <f t="shared" si="1"/>
        <v>-23445981</v>
      </c>
      <c r="M2" s="1"/>
      <c r="N2" s="1"/>
      <c r="O2" s="1"/>
      <c r="P2" s="1"/>
      <c r="Q2" s="1"/>
      <c r="R2" s="1"/>
      <c r="S2" s="1"/>
      <c r="T2" s="1"/>
      <c r="U2" s="3">
        <f>SUBTOTAL(9,U4:U9)</f>
        <v>23163714</v>
      </c>
      <c r="V2" s="1"/>
      <c r="W2" s="2"/>
      <c r="X2" s="1"/>
    </row>
    <row r="3">
      <c r="A3" s="1"/>
      <c r="E3" s="1"/>
      <c r="F3" s="1"/>
      <c r="K3" s="4" t="s">
        <v>6</v>
      </c>
      <c r="L3" s="5" t="s">
        <v>7</v>
      </c>
      <c r="M3" s="1"/>
      <c r="S3" s="1"/>
      <c r="T3" s="1"/>
      <c r="U3" s="2"/>
      <c r="V3" s="1"/>
      <c r="W3" s="2"/>
      <c r="X3" s="1"/>
    </row>
    <row r="4">
      <c r="A4" s="1"/>
      <c r="E4" s="1"/>
      <c r="F4" s="1"/>
      <c r="K4" s="2">
        <f>IFERROR(VLOOKUP(H4,TD!B:C,2,0),0)</f>
        <v>39400000</v>
      </c>
      <c r="L4" s="2">
        <f t="shared" ref="L4:L31" si="2">K4-I4</f>
        <v>-726707</v>
      </c>
      <c r="M4" s="1"/>
      <c r="S4" s="1"/>
      <c r="T4" s="5" t="s">
        <v>13</v>
      </c>
      <c r="U4" s="4">
        <v>6069680.0</v>
      </c>
      <c r="V4" s="7" t="s">
        <v>14</v>
      </c>
      <c r="W4" s="8">
        <v>6000000.0</v>
      </c>
      <c r="X4" s="1"/>
    </row>
    <row r="5">
      <c r="A5" s="1"/>
      <c r="E5" s="2">
        <f t="shared" ref="E5:E7" si="3">$C$4-C5</f>
        <v>5845900</v>
      </c>
      <c r="F5" s="1"/>
      <c r="K5" s="2">
        <f>IFERROR(VLOOKUP(H5,TD!B:C,2,0),0)</f>
        <v>8044400</v>
      </c>
      <c r="L5" s="2">
        <f t="shared" si="2"/>
        <v>1137150</v>
      </c>
      <c r="M5" s="1"/>
      <c r="S5" s="1"/>
      <c r="T5" s="5" t="s">
        <v>17</v>
      </c>
      <c r="U5" s="4">
        <v>2734200.0</v>
      </c>
      <c r="V5" s="9" t="s">
        <v>18</v>
      </c>
      <c r="W5" s="10">
        <v>1800000.0</v>
      </c>
      <c r="X5" s="1"/>
    </row>
    <row r="6">
      <c r="A6" s="1"/>
      <c r="E6" s="2">
        <f t="shared" si="3"/>
        <v>10983100</v>
      </c>
      <c r="F6" s="1"/>
      <c r="K6" s="2">
        <f>IFERROR(VLOOKUP(H6,TD!B:C,2,0),0)</f>
        <v>4680315</v>
      </c>
      <c r="L6" s="2">
        <f t="shared" si="2"/>
        <v>180815</v>
      </c>
      <c r="M6" s="1"/>
      <c r="S6" s="1"/>
      <c r="T6" s="5" t="s">
        <v>22</v>
      </c>
      <c r="U6" s="4">
        <v>2400000.0</v>
      </c>
      <c r="V6" s="1"/>
      <c r="W6" s="2"/>
      <c r="X6" s="1"/>
    </row>
    <row r="7">
      <c r="A7" s="1"/>
      <c r="E7" s="2">
        <f t="shared" si="3"/>
        <v>12485500</v>
      </c>
      <c r="F7" s="1"/>
      <c r="K7" s="2">
        <f>IFERROR(VLOOKUP(H7,TD!B:C,2,0),0)</f>
        <v>4000000</v>
      </c>
      <c r="L7" s="2">
        <f t="shared" si="2"/>
        <v>0</v>
      </c>
      <c r="M7" s="1"/>
      <c r="S7" s="1"/>
      <c r="T7" s="5" t="s">
        <v>25</v>
      </c>
      <c r="U7" s="4">
        <v>6395834.0</v>
      </c>
      <c r="V7" s="11" t="s">
        <v>26</v>
      </c>
      <c r="W7" s="12">
        <f>3000000+90000+5000+39900+1800000+270000+345600+108000</f>
        <v>5658500</v>
      </c>
      <c r="X7" s="5"/>
    </row>
    <row r="8">
      <c r="A8" s="1"/>
      <c r="E8" s="1"/>
      <c r="F8" s="1"/>
      <c r="K8" s="2">
        <f>IFERROR(VLOOKUP(H8,TD!B:C,2,0),0)</f>
        <v>700000</v>
      </c>
      <c r="L8" s="2">
        <f t="shared" si="2"/>
        <v>-725600</v>
      </c>
      <c r="M8" s="1"/>
      <c r="S8" s="1"/>
      <c r="T8" s="5" t="s">
        <v>29</v>
      </c>
      <c r="U8" s="4">
        <v>1300000.0</v>
      </c>
      <c r="V8" s="1"/>
      <c r="W8" s="13"/>
      <c r="X8" s="1"/>
    </row>
    <row r="9">
      <c r="A9" s="1"/>
      <c r="E9" s="1"/>
      <c r="F9" s="1"/>
      <c r="K9" s="2">
        <f>IFERROR(VLOOKUP(H9,TD!B:C,2,0),0)</f>
        <v>272000</v>
      </c>
      <c r="L9" s="2">
        <f t="shared" si="2"/>
        <v>-708499</v>
      </c>
      <c r="M9" s="1"/>
      <c r="S9" s="1"/>
      <c r="T9" s="5" t="s">
        <v>33</v>
      </c>
      <c r="U9" s="4">
        <v>4264000.0</v>
      </c>
      <c r="V9" s="1"/>
      <c r="W9" s="13"/>
      <c r="X9" s="1"/>
    </row>
    <row r="10">
      <c r="A10" s="1"/>
      <c r="B10" s="1"/>
      <c r="C10" s="2"/>
      <c r="D10" s="1"/>
      <c r="E10" s="1"/>
      <c r="F10" s="1"/>
      <c r="K10" s="2">
        <f>IFERROR(VLOOKUP(H10,TD!B:C,2,0),0)</f>
        <v>600000</v>
      </c>
      <c r="L10" s="2">
        <f t="shared" si="2"/>
        <v>-377000</v>
      </c>
      <c r="M10" s="1"/>
      <c r="S10" s="1"/>
      <c r="T10" s="1"/>
      <c r="U10" s="2"/>
      <c r="V10" s="1"/>
      <c r="W10" s="13"/>
      <c r="X10" s="1"/>
    </row>
    <row r="11">
      <c r="A11" s="1" t="s">
        <v>0</v>
      </c>
      <c r="B11" s="2" t="s">
        <v>1</v>
      </c>
      <c r="C11" s="5" t="s">
        <v>37</v>
      </c>
      <c r="D11" s="5" t="s">
        <v>38</v>
      </c>
      <c r="E11" s="5" t="s">
        <v>39</v>
      </c>
      <c r="F11" s="1"/>
      <c r="K11" s="2">
        <f>IFERROR(VLOOKUP(H11,TD!B:C,2,0),0)</f>
        <v>750000</v>
      </c>
      <c r="L11" s="2">
        <f t="shared" si="2"/>
        <v>116000</v>
      </c>
      <c r="M11" s="1"/>
      <c r="S11" s="1"/>
      <c r="T11" s="5" t="s">
        <v>40</v>
      </c>
      <c r="U11" s="2"/>
      <c r="V11" s="1"/>
      <c r="W11" s="14"/>
      <c r="X11" s="1"/>
    </row>
    <row r="12">
      <c r="A12" s="1" t="s">
        <v>9</v>
      </c>
      <c r="B12" s="2">
        <v>1.5676649E7</v>
      </c>
      <c r="C12" s="6"/>
      <c r="D12" s="1"/>
      <c r="E12" s="1"/>
      <c r="F12" s="1"/>
      <c r="K12" s="2">
        <f>IFERROR(VLOOKUP(H12,TD!B:C,2,0),0)</f>
        <v>390000</v>
      </c>
      <c r="L12" s="2">
        <f t="shared" si="2"/>
        <v>-55890</v>
      </c>
      <c r="M12" s="1"/>
      <c r="S12" s="1"/>
      <c r="T12" s="1"/>
      <c r="U12" s="2"/>
      <c r="V12" s="1"/>
      <c r="W12" s="13"/>
      <c r="X12" s="1"/>
    </row>
    <row r="13">
      <c r="A13" s="1" t="s">
        <v>19</v>
      </c>
      <c r="B13" s="2">
        <v>1.5591784E7</v>
      </c>
      <c r="C13" s="2">
        <v>84865.0</v>
      </c>
      <c r="D13" s="4">
        <v>1232000.0</v>
      </c>
      <c r="E13" s="2">
        <f t="shared" ref="E13:E15" si="4">D13+C13</f>
        <v>1316865</v>
      </c>
      <c r="F13" s="1"/>
      <c r="K13" s="2">
        <f>IFERROR(VLOOKUP(H13,TD!B:C,2,0),0)</f>
        <v>500000</v>
      </c>
      <c r="L13" s="2">
        <f t="shared" si="2"/>
        <v>100000</v>
      </c>
      <c r="M13" s="1"/>
      <c r="S13" s="1"/>
      <c r="T13" s="5" t="s">
        <v>43</v>
      </c>
      <c r="U13" s="4">
        <v>3000000.0</v>
      </c>
      <c r="V13" s="1"/>
      <c r="W13" s="13"/>
      <c r="X13" s="1"/>
    </row>
    <row r="14">
      <c r="A14" s="1" t="s">
        <v>23</v>
      </c>
      <c r="B14" s="2">
        <v>1.543185E7</v>
      </c>
      <c r="C14" s="2">
        <v>244799.0</v>
      </c>
      <c r="D14" s="4">
        <v>1568000.0</v>
      </c>
      <c r="E14" s="2">
        <f t="shared" si="4"/>
        <v>1812799</v>
      </c>
      <c r="F14" s="1"/>
      <c r="K14" s="2">
        <f>IFERROR(VLOOKUP(H14,TD!B:C,2,0),0)</f>
        <v>0</v>
      </c>
      <c r="L14" s="2">
        <f t="shared" si="2"/>
        <v>-380000</v>
      </c>
      <c r="M14" s="1"/>
      <c r="S14" s="1"/>
      <c r="T14" s="5" t="s">
        <v>46</v>
      </c>
      <c r="U14" s="4">
        <v>90000.0</v>
      </c>
      <c r="V14" s="1"/>
      <c r="W14" s="14"/>
      <c r="X14" s="1"/>
    </row>
    <row r="15">
      <c r="A15" s="1" t="s">
        <v>15</v>
      </c>
      <c r="B15" s="2">
        <v>1.54072E7</v>
      </c>
      <c r="C15" s="2">
        <v>269449.0</v>
      </c>
      <c r="D15" s="4">
        <f>307000+380000</f>
        <v>687000</v>
      </c>
      <c r="E15" s="2">
        <f t="shared" si="4"/>
        <v>956449</v>
      </c>
      <c r="F15" s="1"/>
      <c r="K15" s="2">
        <f>IFERROR(VLOOKUP(H15,TD!B:C,2,0),0)</f>
        <v>0</v>
      </c>
      <c r="L15" s="2">
        <f t="shared" si="2"/>
        <v>-314000</v>
      </c>
      <c r="M15" s="1"/>
      <c r="S15" s="1"/>
      <c r="T15" s="5" t="s">
        <v>47</v>
      </c>
      <c r="U15" s="4">
        <v>1.0</v>
      </c>
      <c r="V15" s="1"/>
      <c r="W15" s="13"/>
      <c r="X15" s="1"/>
    </row>
    <row r="16">
      <c r="A16" s="1"/>
      <c r="B16" s="1"/>
      <c r="C16" s="2"/>
      <c r="D16" s="1"/>
      <c r="E16" s="4">
        <v>2273000.0</v>
      </c>
      <c r="F16" s="1"/>
      <c r="K16" s="2">
        <f>IFERROR(VLOOKUP(H16,TD!B:C,2,0),0)</f>
        <v>0</v>
      </c>
      <c r="L16" s="2">
        <f t="shared" si="2"/>
        <v>-300000</v>
      </c>
      <c r="M16" s="1"/>
      <c r="S16" s="1"/>
      <c r="T16" s="5" t="s">
        <v>49</v>
      </c>
      <c r="U16" s="4">
        <v>39900.0</v>
      </c>
      <c r="V16" s="1"/>
      <c r="W16" s="13"/>
      <c r="X16" s="1"/>
    </row>
    <row r="17">
      <c r="A17" s="1"/>
      <c r="B17" s="5" t="s">
        <v>50</v>
      </c>
      <c r="C17" s="2">
        <f>C13+C14+C15</f>
        <v>599113</v>
      </c>
      <c r="D17" s="1"/>
      <c r="E17" s="2">
        <f>E16+E14</f>
        <v>4085799</v>
      </c>
      <c r="F17" s="1"/>
      <c r="K17" s="2">
        <f>IFERROR(VLOOKUP(H17,TD!B:C,2,0),0)</f>
        <v>400000</v>
      </c>
      <c r="L17" s="2">
        <f t="shared" si="2"/>
        <v>100000</v>
      </c>
      <c r="M17" s="1"/>
      <c r="S17" s="1"/>
      <c r="T17" s="5" t="s">
        <v>51</v>
      </c>
      <c r="U17" s="4">
        <v>1800000.0</v>
      </c>
      <c r="V17" s="1"/>
      <c r="W17" s="13"/>
      <c r="X17" s="1"/>
    </row>
    <row r="18">
      <c r="A18" s="1"/>
      <c r="B18" s="5" t="s">
        <v>52</v>
      </c>
      <c r="C18" s="4">
        <v>6048000.0</v>
      </c>
      <c r="D18" s="1"/>
      <c r="E18" s="5"/>
      <c r="F18" s="1"/>
      <c r="K18" s="2">
        <f>IFERROR(VLOOKUP(H18,TD!B:C,2,0),0)</f>
        <v>315600</v>
      </c>
      <c r="L18" s="2">
        <f t="shared" si="2"/>
        <v>47600</v>
      </c>
      <c r="M18" s="1"/>
      <c r="S18" s="1"/>
      <c r="T18" s="5" t="s">
        <v>54</v>
      </c>
      <c r="U18" s="4">
        <v>1800000.0</v>
      </c>
      <c r="V18" s="1"/>
      <c r="W18" s="13"/>
      <c r="X18" s="1"/>
    </row>
    <row r="19">
      <c r="A19" s="1"/>
      <c r="B19" s="5" t="s">
        <v>55</v>
      </c>
      <c r="C19" s="2">
        <f>C18-C17</f>
        <v>5448887</v>
      </c>
      <c r="D19" s="1"/>
      <c r="E19" s="2">
        <f>C18-E17</f>
        <v>1962201</v>
      </c>
      <c r="F19" s="1"/>
      <c r="K19" s="2">
        <f>IFERROR(VLOOKUP(H19,TD!B:C,2,0),0)</f>
        <v>0</v>
      </c>
      <c r="L19" s="2">
        <f t="shared" si="2"/>
        <v>-172850</v>
      </c>
      <c r="M19" s="1"/>
      <c r="S19" s="1"/>
      <c r="T19" s="5" t="s">
        <v>58</v>
      </c>
      <c r="U19" s="4">
        <v>270000.0</v>
      </c>
      <c r="V19" s="1"/>
      <c r="W19" s="13"/>
      <c r="X19" s="1"/>
    </row>
    <row r="20">
      <c r="A20" s="1"/>
      <c r="B20" s="1"/>
      <c r="C20" s="2"/>
      <c r="D20" s="1"/>
      <c r="E20" s="1"/>
      <c r="F20" s="1"/>
      <c r="K20" s="2">
        <f>IFERROR(VLOOKUP(H20,TD!B:C,2,0),0)</f>
        <v>0</v>
      </c>
      <c r="L20" s="2">
        <f t="shared" si="2"/>
        <v>-155000</v>
      </c>
      <c r="M20" s="1"/>
      <c r="S20" s="1"/>
      <c r="T20" s="15" t="s">
        <v>59</v>
      </c>
      <c r="U20" s="4">
        <v>345600.0</v>
      </c>
      <c r="V20" s="1"/>
      <c r="W20" s="13"/>
      <c r="X20" s="1"/>
    </row>
    <row r="21">
      <c r="A21" s="1"/>
      <c r="B21" s="1"/>
      <c r="C21" s="2"/>
      <c r="D21" s="1"/>
      <c r="E21" s="1"/>
      <c r="F21" s="1"/>
      <c r="K21" s="2">
        <f>IFERROR(VLOOKUP(H21,TD!B:C,2,0),0)</f>
        <v>145800</v>
      </c>
      <c r="L21" s="2">
        <f t="shared" si="2"/>
        <v>35800</v>
      </c>
      <c r="M21" s="1"/>
      <c r="S21" s="1"/>
      <c r="T21" s="15" t="s">
        <v>61</v>
      </c>
      <c r="U21" s="4">
        <v>108000.0</v>
      </c>
      <c r="V21" s="1"/>
      <c r="W21" s="13"/>
      <c r="X21" s="1"/>
    </row>
    <row r="22">
      <c r="A22" s="1"/>
      <c r="B22" s="1"/>
      <c r="C22" s="2"/>
      <c r="D22" s="1"/>
      <c r="E22" s="1"/>
      <c r="F22" s="1"/>
      <c r="K22" s="2">
        <f>IFERROR(VLOOKUP(H22,TD!B:C,2,0),0)</f>
        <v>150000</v>
      </c>
      <c r="L22" s="2">
        <f t="shared" si="2"/>
        <v>45200</v>
      </c>
      <c r="M22" s="1"/>
      <c r="S22" s="1"/>
      <c r="T22" s="5" t="s">
        <v>63</v>
      </c>
      <c r="U22" s="4">
        <v>2000000.0</v>
      </c>
      <c r="V22" s="1"/>
      <c r="W22" s="13"/>
      <c r="X22" s="1"/>
    </row>
    <row r="23">
      <c r="A23" s="1"/>
      <c r="B23" s="1"/>
      <c r="C23" s="2"/>
      <c r="D23" s="1"/>
      <c r="E23" s="1"/>
      <c r="F23" s="1"/>
      <c r="K23" s="2">
        <f>IFERROR(VLOOKUP(H23,TD!B:C,2,0),0)</f>
        <v>0</v>
      </c>
      <c r="L23" s="2">
        <f t="shared" si="2"/>
        <v>-50000</v>
      </c>
      <c r="M23" s="1"/>
      <c r="S23" s="1"/>
      <c r="T23" s="15" t="s">
        <v>65</v>
      </c>
      <c r="U23" s="4">
        <v>4000000.0</v>
      </c>
      <c r="V23" s="1"/>
      <c r="W23" s="13"/>
      <c r="X23" s="1"/>
    </row>
    <row r="24">
      <c r="A24" s="1"/>
      <c r="B24" s="1"/>
      <c r="C24" s="2"/>
      <c r="D24" s="1"/>
      <c r="E24" s="1"/>
      <c r="F24" s="1"/>
      <c r="K24" s="2">
        <f>IFERROR(VLOOKUP(H24,TD!B:C,2,0),0)</f>
        <v>0</v>
      </c>
      <c r="L24" s="2">
        <f t="shared" si="2"/>
        <v>-50000</v>
      </c>
      <c r="M24" s="1"/>
      <c r="S24" s="1"/>
      <c r="T24" s="1"/>
      <c r="U24" s="3">
        <f>U13+U14+U15+U16+U17+U18+U19+U20+U21+U22+U23</f>
        <v>13453501</v>
      </c>
      <c r="V24" s="1"/>
      <c r="W24" s="13"/>
      <c r="X24" s="1"/>
    </row>
    <row r="25">
      <c r="A25" s="1"/>
      <c r="B25" s="1"/>
      <c r="C25" s="2"/>
      <c r="D25" s="1"/>
      <c r="E25" s="1"/>
      <c r="F25" s="1"/>
      <c r="K25" s="2">
        <f>IFERROR(VLOOKUP(H25,TD!B:C,2,0),0)</f>
        <v>380000</v>
      </c>
      <c r="L25" s="2">
        <f t="shared" si="2"/>
        <v>346000</v>
      </c>
      <c r="M25" s="1"/>
      <c r="S25" s="1"/>
      <c r="T25" s="1"/>
      <c r="U25" s="2"/>
      <c r="V25" s="1"/>
      <c r="W25" s="13"/>
      <c r="X25" s="1"/>
    </row>
    <row r="26">
      <c r="A26" s="1"/>
      <c r="B26" s="1"/>
      <c r="C26" s="2"/>
      <c r="D26" s="1"/>
      <c r="E26" s="1"/>
      <c r="F26" s="1"/>
      <c r="K26" s="2">
        <f>IFERROR(VLOOKUP(H26,TD!B:C,2,0),0)</f>
        <v>0</v>
      </c>
      <c r="L26" s="2">
        <f t="shared" si="2"/>
        <v>-30000</v>
      </c>
      <c r="M26" s="1"/>
      <c r="S26" s="1"/>
      <c r="T26" s="1"/>
      <c r="U26" s="3">
        <f>U2-U24</f>
        <v>9710213</v>
      </c>
      <c r="V26" s="1"/>
      <c r="W26" s="13"/>
      <c r="X26" s="1"/>
    </row>
    <row r="27">
      <c r="A27" s="1"/>
      <c r="B27" s="1"/>
      <c r="C27" s="2"/>
      <c r="D27" s="1"/>
      <c r="E27" s="1"/>
      <c r="F27" s="1"/>
      <c r="K27" s="2">
        <f>IFERROR(VLOOKUP(H27,TD!B:C,2,0),0)</f>
        <v>0</v>
      </c>
      <c r="L27" s="2">
        <f t="shared" si="2"/>
        <v>-23500</v>
      </c>
      <c r="M27" s="1"/>
      <c r="S27" s="1"/>
      <c r="T27" s="1"/>
      <c r="U27" s="2"/>
      <c r="V27" s="16"/>
      <c r="W27" s="17"/>
      <c r="X27" s="1"/>
    </row>
    <row r="28">
      <c r="A28" s="1"/>
      <c r="B28" s="1"/>
      <c r="C28" s="2"/>
      <c r="D28" s="1"/>
      <c r="E28" s="1"/>
      <c r="F28" s="1"/>
      <c r="K28" s="2">
        <f>IFERROR(VLOOKUP(H28,TD!B:C,2,0),0)</f>
        <v>0</v>
      </c>
      <c r="L28" s="2">
        <f t="shared" si="2"/>
        <v>-18000</v>
      </c>
      <c r="M28" s="1"/>
      <c r="S28" s="1"/>
      <c r="T28" s="1"/>
      <c r="U28" s="2"/>
      <c r="V28" s="16"/>
      <c r="W28" s="17"/>
      <c r="X28" s="1"/>
    </row>
    <row r="29">
      <c r="A29" s="1"/>
      <c r="B29" s="1"/>
      <c r="C29" s="2"/>
      <c r="D29" s="1"/>
      <c r="E29" s="1"/>
      <c r="F29" s="1"/>
      <c r="K29" s="2">
        <f>IFERROR(VLOOKUP(H29,TD!B:C,2,0),0)</f>
        <v>0</v>
      </c>
      <c r="L29" s="2">
        <f t="shared" si="2"/>
        <v>-21467500</v>
      </c>
      <c r="M29" s="1"/>
      <c r="S29" s="1"/>
      <c r="T29" s="1"/>
      <c r="U29" s="2"/>
      <c r="V29" s="16"/>
      <c r="W29" s="13"/>
      <c r="X29" s="1"/>
    </row>
    <row r="30">
      <c r="A30" s="1"/>
      <c r="B30" s="1"/>
      <c r="C30" s="2"/>
      <c r="D30" s="1"/>
      <c r="E30" s="1"/>
      <c r="F30" s="1"/>
      <c r="K30" s="2">
        <f>IFERROR(VLOOKUP(H30,TD!B:C,2,0),0)</f>
        <v>0</v>
      </c>
      <c r="L30" s="2">
        <f t="shared" si="2"/>
        <v>0</v>
      </c>
      <c r="M30" s="1"/>
      <c r="S30" s="1"/>
      <c r="T30" s="1"/>
      <c r="U30" s="2"/>
      <c r="V30" s="16"/>
      <c r="W30" s="13"/>
      <c r="X30" s="1"/>
    </row>
    <row r="31">
      <c r="A31" s="1"/>
      <c r="B31" s="1"/>
      <c r="C31" s="2"/>
      <c r="D31" s="1"/>
      <c r="E31" s="1"/>
      <c r="F31" s="1"/>
      <c r="G31" s="1"/>
      <c r="H31" s="2"/>
      <c r="I31" s="1"/>
      <c r="J31" s="1"/>
      <c r="K31" s="2">
        <f>IFERROR(VLOOKUP(H31,TD!B:C,2,0),0)</f>
        <v>0</v>
      </c>
      <c r="L31" s="2">
        <f t="shared" si="2"/>
        <v>0</v>
      </c>
      <c r="M31" s="1"/>
      <c r="S31" s="1"/>
      <c r="T31" s="1"/>
      <c r="U31" s="2"/>
      <c r="V31" s="16"/>
      <c r="W31" s="13"/>
      <c r="X31" s="1"/>
    </row>
    <row r="32">
      <c r="A32" s="1"/>
      <c r="B32" s="1"/>
      <c r="C32" s="2"/>
      <c r="D32" s="1"/>
      <c r="E32" s="1"/>
      <c r="F32" s="1"/>
      <c r="G32" s="1"/>
      <c r="H32" s="2"/>
      <c r="I32" s="1"/>
      <c r="J32" s="1"/>
      <c r="K32" s="2"/>
      <c r="L32" s="1"/>
      <c r="M32" s="1"/>
      <c r="S32" s="1"/>
      <c r="T32" s="1"/>
      <c r="U32" s="2"/>
      <c r="V32" s="1"/>
      <c r="W32" s="13"/>
      <c r="X32" s="1"/>
    </row>
    <row r="33">
      <c r="A33" s="1"/>
      <c r="B33" s="1"/>
      <c r="C33" s="2"/>
      <c r="D33" s="1"/>
      <c r="E33" s="1"/>
      <c r="F33" s="1"/>
      <c r="G33" s="1"/>
      <c r="H33" s="2"/>
      <c r="I33" s="1"/>
      <c r="J33" s="1"/>
      <c r="K33" s="2"/>
      <c r="L33" s="1"/>
      <c r="M33" s="1"/>
      <c r="S33" s="1"/>
      <c r="T33" s="1"/>
      <c r="U33" s="2"/>
      <c r="V33" s="1"/>
      <c r="W33" s="13"/>
      <c r="X33" s="1"/>
    </row>
    <row r="34">
      <c r="A34" s="1"/>
      <c r="B34" s="1"/>
      <c r="C34" s="2"/>
      <c r="D34" s="1"/>
      <c r="E34" s="1"/>
      <c r="F34" s="1"/>
      <c r="G34" s="1"/>
      <c r="H34" s="2"/>
      <c r="I34" s="1"/>
      <c r="J34" s="1"/>
      <c r="K34" s="2"/>
      <c r="L34" s="1"/>
      <c r="M34" s="1"/>
      <c r="S34" s="1"/>
      <c r="T34" s="1"/>
      <c r="U34" s="2"/>
      <c r="V34" s="1"/>
      <c r="W34" s="13"/>
      <c r="X34" s="1"/>
    </row>
    <row r="35">
      <c r="A35" s="1"/>
      <c r="B35" s="1"/>
      <c r="C35" s="2"/>
      <c r="D35" s="1"/>
      <c r="E35" s="1"/>
      <c r="F35" s="1"/>
      <c r="G35" s="1"/>
      <c r="H35" s="2"/>
      <c r="I35" s="1"/>
      <c r="J35" s="1"/>
      <c r="K35" s="2"/>
      <c r="L35" s="1"/>
      <c r="M35" s="1"/>
      <c r="S35" s="1"/>
      <c r="T35" s="1"/>
      <c r="U35" s="2"/>
      <c r="V35" s="1"/>
      <c r="W35" s="13"/>
      <c r="X35" s="1"/>
    </row>
    <row r="36">
      <c r="A36" s="1"/>
      <c r="B36" s="1"/>
      <c r="C36" s="2"/>
      <c r="D36" s="1"/>
      <c r="E36" s="1"/>
      <c r="F36" s="1"/>
      <c r="G36" s="1"/>
      <c r="H36" s="2"/>
      <c r="I36" s="1"/>
      <c r="J36" s="1"/>
      <c r="K36" s="2"/>
      <c r="L36" s="1"/>
      <c r="M36" s="1"/>
      <c r="N36" s="1"/>
      <c r="O36" s="1"/>
      <c r="P36" s="1"/>
      <c r="Q36" s="1"/>
      <c r="R36" s="1"/>
      <c r="S36" s="1"/>
      <c r="T36" s="1"/>
      <c r="U36" s="2"/>
      <c r="V36" s="1"/>
      <c r="W36" s="13"/>
      <c r="X36" s="1"/>
    </row>
    <row r="37">
      <c r="A37" s="1"/>
      <c r="B37" s="1"/>
      <c r="C37" s="2"/>
      <c r="D37" s="1"/>
      <c r="E37" s="1"/>
      <c r="F37" s="1"/>
      <c r="G37" s="1"/>
      <c r="H37" s="2"/>
      <c r="I37" s="1"/>
      <c r="J37" s="1"/>
      <c r="K37" s="2"/>
      <c r="L37" s="1"/>
      <c r="M37" s="1"/>
      <c r="N37" s="1"/>
      <c r="O37" s="1"/>
      <c r="P37" s="1"/>
      <c r="Q37" s="1"/>
      <c r="R37" s="1"/>
      <c r="S37" s="1"/>
      <c r="T37" s="1"/>
      <c r="U37" s="2"/>
      <c r="V37" s="1"/>
      <c r="W37" s="13"/>
      <c r="X37" s="1"/>
    </row>
    <row r="38">
      <c r="A38" s="1"/>
      <c r="B38" s="1"/>
      <c r="C38" s="2"/>
      <c r="D38" s="1"/>
      <c r="E38" s="1"/>
      <c r="F38" s="1"/>
      <c r="G38" s="1"/>
      <c r="H38" s="2"/>
      <c r="I38" s="1"/>
      <c r="J38" s="1"/>
      <c r="K38" s="2"/>
      <c r="L38" s="1"/>
      <c r="M38" s="1"/>
      <c r="N38" s="1"/>
      <c r="O38" s="1"/>
      <c r="P38" s="1"/>
      <c r="Q38" s="1"/>
      <c r="R38" s="1"/>
      <c r="S38" s="1"/>
      <c r="T38" s="1"/>
      <c r="U38" s="2"/>
      <c r="V38" s="1"/>
      <c r="W38" s="13"/>
      <c r="X38" s="1"/>
    </row>
    <row r="39">
      <c r="A39" s="1"/>
      <c r="B39" s="1"/>
      <c r="C39" s="2"/>
      <c r="D39" s="1"/>
      <c r="E39" s="1"/>
      <c r="F39" s="1"/>
      <c r="G39" s="1"/>
      <c r="H39" s="2"/>
      <c r="I39" s="1"/>
      <c r="J39" s="1"/>
      <c r="K39" s="2"/>
      <c r="L39" s="1"/>
      <c r="M39" s="1"/>
      <c r="N39" s="1"/>
      <c r="O39" s="1"/>
      <c r="P39" s="1"/>
      <c r="Q39" s="1"/>
      <c r="R39" s="1"/>
      <c r="S39" s="1"/>
      <c r="T39" s="1"/>
      <c r="U39" s="2"/>
      <c r="V39" s="1"/>
      <c r="W39" s="13"/>
      <c r="X39" s="1"/>
    </row>
    <row r="40">
      <c r="A40" s="1"/>
      <c r="B40" s="1"/>
      <c r="C40" s="2"/>
      <c r="D40" s="1"/>
      <c r="E40" s="1"/>
      <c r="F40" s="1"/>
      <c r="G40" s="1"/>
      <c r="H40" s="2"/>
      <c r="I40" s="1"/>
      <c r="J40" s="1"/>
      <c r="K40" s="2"/>
      <c r="L40" s="1"/>
      <c r="M40" s="1"/>
      <c r="N40" s="1"/>
      <c r="O40" s="1"/>
      <c r="P40" s="1"/>
      <c r="Q40" s="1"/>
      <c r="R40" s="1"/>
      <c r="S40" s="1"/>
      <c r="T40" s="1"/>
      <c r="U40" s="2"/>
      <c r="V40" s="1"/>
      <c r="W40" s="13"/>
      <c r="X40" s="1"/>
    </row>
    <row r="41">
      <c r="A41" s="1"/>
      <c r="B41" s="1"/>
      <c r="C41" s="2"/>
      <c r="D41" s="1"/>
      <c r="E41" s="1"/>
      <c r="F41" s="1"/>
      <c r="G41" s="1"/>
      <c r="H41" s="2"/>
      <c r="I41" s="1"/>
      <c r="J41" s="1"/>
      <c r="K41" s="2"/>
      <c r="L41" s="1"/>
      <c r="M41" s="1"/>
      <c r="N41" s="1"/>
      <c r="O41" s="1"/>
      <c r="P41" s="1"/>
      <c r="Q41" s="1"/>
      <c r="R41" s="1"/>
      <c r="S41" s="1"/>
      <c r="T41" s="1"/>
      <c r="U41" s="2"/>
      <c r="V41" s="1"/>
      <c r="W41" s="13"/>
      <c r="X41" s="1"/>
    </row>
    <row r="42">
      <c r="A42" s="1"/>
      <c r="B42" s="1"/>
      <c r="C42" s="2"/>
      <c r="D42" s="1"/>
      <c r="E42" s="1"/>
      <c r="F42" s="1"/>
      <c r="G42" s="1"/>
      <c r="H42" s="2"/>
      <c r="I42" s="1"/>
      <c r="J42" s="1"/>
      <c r="K42" s="2"/>
      <c r="L42" s="1"/>
      <c r="M42" s="1"/>
      <c r="N42" s="1"/>
      <c r="O42" s="1"/>
      <c r="P42" s="1"/>
      <c r="Q42" s="1"/>
      <c r="R42" s="1"/>
      <c r="S42" s="1"/>
      <c r="T42" s="1"/>
      <c r="U42" s="2"/>
      <c r="V42" s="1"/>
      <c r="W42" s="13"/>
      <c r="X42" s="1"/>
    </row>
    <row r="43">
      <c r="A43" s="1"/>
      <c r="B43" s="1"/>
      <c r="C43" s="2"/>
      <c r="D43" s="1"/>
      <c r="E43" s="1"/>
      <c r="F43" s="1"/>
      <c r="G43" s="1"/>
      <c r="H43" s="2"/>
      <c r="I43" s="1"/>
      <c r="J43" s="1"/>
      <c r="K43" s="2"/>
      <c r="L43" s="1"/>
      <c r="M43" s="1"/>
      <c r="N43" s="1"/>
      <c r="O43" s="1"/>
      <c r="P43" s="1"/>
      <c r="Q43" s="1"/>
      <c r="R43" s="1"/>
      <c r="S43" s="1"/>
      <c r="T43" s="1"/>
      <c r="U43" s="2"/>
      <c r="V43" s="1"/>
      <c r="W43" s="13"/>
      <c r="X43" s="1"/>
    </row>
    <row r="44">
      <c r="A44" s="1"/>
      <c r="B44" s="1"/>
      <c r="C44" s="2"/>
      <c r="D44" s="1"/>
      <c r="E44" s="1"/>
      <c r="F44" s="1"/>
      <c r="G44" s="1"/>
      <c r="H44" s="2"/>
      <c r="I44" s="1"/>
      <c r="J44" s="1"/>
      <c r="K44" s="2"/>
      <c r="L44" s="1"/>
      <c r="M44" s="1"/>
      <c r="N44" s="1"/>
      <c r="O44" s="1"/>
      <c r="P44" s="1"/>
      <c r="Q44" s="1"/>
      <c r="R44" s="1"/>
      <c r="S44" s="1"/>
      <c r="T44" s="1"/>
      <c r="U44" s="2"/>
      <c r="V44" s="1"/>
      <c r="W44" s="13"/>
      <c r="X44" s="1"/>
    </row>
    <row r="45">
      <c r="A45" s="1"/>
      <c r="B45" s="1"/>
      <c r="C45" s="2"/>
      <c r="D45" s="1"/>
      <c r="E45" s="1"/>
      <c r="F45" s="1"/>
      <c r="G45" s="1"/>
      <c r="H45" s="2"/>
      <c r="I45" s="1"/>
      <c r="J45" s="1"/>
      <c r="K45" s="2"/>
      <c r="L45" s="1"/>
      <c r="M45" s="1"/>
      <c r="N45" s="1"/>
      <c r="O45" s="1"/>
      <c r="P45" s="1"/>
      <c r="Q45" s="1"/>
      <c r="R45" s="1"/>
      <c r="S45" s="1"/>
      <c r="T45" s="1"/>
      <c r="U45" s="2"/>
      <c r="V45" s="1"/>
      <c r="W45" s="13"/>
      <c r="X45" s="1"/>
    </row>
    <row r="46">
      <c r="A46" s="1"/>
      <c r="B46" s="1"/>
      <c r="C46" s="2"/>
      <c r="D46" s="1"/>
      <c r="E46" s="1"/>
      <c r="F46" s="1"/>
      <c r="G46" s="1"/>
      <c r="H46" s="2"/>
      <c r="I46" s="1"/>
      <c r="J46" s="1"/>
      <c r="K46" s="2"/>
      <c r="L46" s="1"/>
      <c r="M46" s="1"/>
      <c r="N46" s="1"/>
      <c r="O46" s="1"/>
      <c r="P46" s="1"/>
      <c r="Q46" s="1"/>
      <c r="R46" s="1"/>
      <c r="S46" s="1"/>
      <c r="T46" s="1"/>
      <c r="U46" s="2"/>
      <c r="V46" s="1"/>
      <c r="W46" s="13"/>
      <c r="X46" s="1"/>
    </row>
    <row r="47">
      <c r="A47" s="1"/>
      <c r="B47" s="1"/>
      <c r="C47" s="2"/>
      <c r="D47" s="1"/>
      <c r="E47" s="1"/>
      <c r="F47" s="1"/>
      <c r="G47" s="1"/>
      <c r="H47" s="2"/>
      <c r="I47" s="1"/>
      <c r="J47" s="1"/>
      <c r="K47" s="2"/>
      <c r="L47" s="1"/>
      <c r="M47" s="1"/>
      <c r="N47" s="1"/>
      <c r="O47" s="1"/>
      <c r="P47" s="1"/>
      <c r="Q47" s="1"/>
      <c r="R47" s="1"/>
      <c r="S47" s="1"/>
      <c r="T47" s="1"/>
      <c r="U47" s="2"/>
      <c r="V47" s="1"/>
      <c r="W47" s="13"/>
      <c r="X47" s="1"/>
    </row>
    <row r="48">
      <c r="A48" s="1"/>
      <c r="B48" s="1"/>
      <c r="C48" s="2"/>
      <c r="D48" s="1"/>
      <c r="E48" s="1"/>
      <c r="F48" s="1"/>
      <c r="G48" s="1"/>
      <c r="H48" s="2"/>
      <c r="I48" s="1"/>
      <c r="J48" s="1"/>
      <c r="K48" s="2"/>
      <c r="L48" s="1"/>
      <c r="M48" s="1"/>
      <c r="N48" s="1"/>
      <c r="O48" s="1"/>
      <c r="P48" s="1"/>
      <c r="Q48" s="1"/>
      <c r="R48" s="1"/>
      <c r="S48" s="1"/>
      <c r="T48" s="1"/>
      <c r="U48" s="2"/>
      <c r="V48" s="1"/>
      <c r="W48" s="13"/>
      <c r="X48" s="1"/>
    </row>
    <row r="49">
      <c r="A49" s="1"/>
      <c r="B49" s="1"/>
      <c r="C49" s="2"/>
      <c r="D49" s="1"/>
      <c r="E49" s="1"/>
      <c r="F49" s="1"/>
      <c r="G49" s="1"/>
      <c r="H49" s="2"/>
      <c r="I49" s="1"/>
      <c r="J49" s="1"/>
      <c r="K49" s="2"/>
      <c r="L49" s="1"/>
      <c r="M49" s="1"/>
      <c r="N49" s="1"/>
      <c r="O49" s="1"/>
      <c r="P49" s="1"/>
      <c r="Q49" s="1"/>
      <c r="R49" s="1"/>
      <c r="S49" s="1"/>
      <c r="T49" s="1"/>
      <c r="U49" s="2"/>
      <c r="V49" s="1"/>
      <c r="W49" s="13"/>
      <c r="X49" s="1"/>
    </row>
    <row r="50">
      <c r="A50" s="1"/>
      <c r="B50" s="1"/>
      <c r="C50" s="2"/>
      <c r="D50" s="1"/>
      <c r="E50" s="1"/>
      <c r="F50" s="1"/>
      <c r="G50" s="1"/>
      <c r="H50" s="2"/>
      <c r="I50" s="1"/>
      <c r="J50" s="1"/>
      <c r="K50" s="2"/>
      <c r="L50" s="1"/>
      <c r="M50" s="1"/>
      <c r="N50" s="1"/>
      <c r="O50" s="1"/>
      <c r="P50" s="1"/>
      <c r="Q50" s="1"/>
      <c r="R50" s="1"/>
      <c r="S50" s="1"/>
      <c r="T50" s="1"/>
      <c r="U50" s="2"/>
      <c r="V50" s="1"/>
      <c r="W50" s="13"/>
      <c r="X50" s="1"/>
    </row>
    <row r="51">
      <c r="A51" s="1"/>
      <c r="B51" s="1"/>
      <c r="C51" s="2"/>
      <c r="D51" s="1"/>
      <c r="E51" s="1"/>
      <c r="F51" s="1"/>
      <c r="G51" s="1"/>
      <c r="H51" s="2"/>
      <c r="I51" s="1"/>
      <c r="J51" s="1"/>
      <c r="K51" s="2"/>
      <c r="L51" s="1"/>
      <c r="M51" s="1"/>
      <c r="N51" s="1"/>
      <c r="O51" s="1"/>
      <c r="P51" s="1"/>
      <c r="Q51" s="1"/>
      <c r="R51" s="1"/>
      <c r="S51" s="1"/>
      <c r="T51" s="1"/>
      <c r="U51" s="2"/>
      <c r="V51" s="1"/>
      <c r="W51" s="13"/>
      <c r="X51" s="1"/>
    </row>
    <row r="52">
      <c r="A52" s="1"/>
      <c r="B52" s="1"/>
      <c r="C52" s="2"/>
      <c r="D52" s="1"/>
      <c r="E52" s="1"/>
      <c r="F52" s="1"/>
      <c r="G52" s="1"/>
      <c r="H52" s="2"/>
      <c r="I52" s="1"/>
      <c r="J52" s="1"/>
      <c r="K52" s="2"/>
      <c r="L52" s="1"/>
      <c r="M52" s="1"/>
      <c r="N52" s="1"/>
      <c r="O52" s="1"/>
      <c r="P52" s="1"/>
      <c r="Q52" s="1"/>
      <c r="R52" s="1"/>
      <c r="S52" s="1"/>
      <c r="T52" s="1"/>
      <c r="U52" s="2"/>
      <c r="V52" s="1"/>
      <c r="W52" s="13"/>
      <c r="X52" s="1"/>
    </row>
    <row r="53">
      <c r="A53" s="1"/>
      <c r="B53" s="1"/>
      <c r="C53" s="2"/>
      <c r="D53" s="1"/>
      <c r="E53" s="1"/>
      <c r="F53" s="1"/>
      <c r="G53" s="1"/>
      <c r="H53" s="2"/>
      <c r="I53" s="1"/>
      <c r="J53" s="1"/>
      <c r="K53" s="2"/>
      <c r="L53" s="1"/>
      <c r="M53" s="1"/>
      <c r="N53" s="1"/>
      <c r="O53" s="1"/>
      <c r="P53" s="1"/>
      <c r="Q53" s="1"/>
      <c r="R53" s="1"/>
      <c r="S53" s="1"/>
      <c r="T53" s="1"/>
      <c r="U53" s="2"/>
      <c r="V53" s="1"/>
      <c r="W53" s="13"/>
      <c r="X53" s="1"/>
    </row>
    <row r="54">
      <c r="A54" s="1"/>
      <c r="B54" s="1"/>
      <c r="C54" s="2"/>
      <c r="D54" s="1"/>
      <c r="E54" s="1"/>
      <c r="F54" s="1"/>
      <c r="G54" s="1"/>
      <c r="H54" s="2"/>
      <c r="I54" s="1"/>
      <c r="J54" s="1"/>
      <c r="K54" s="2"/>
      <c r="L54" s="1"/>
      <c r="M54" s="1"/>
      <c r="N54" s="1"/>
      <c r="O54" s="1"/>
      <c r="P54" s="1"/>
      <c r="Q54" s="1"/>
      <c r="R54" s="1"/>
      <c r="S54" s="1"/>
      <c r="T54" s="1"/>
      <c r="U54" s="2"/>
      <c r="V54" s="1"/>
      <c r="W54" s="13"/>
      <c r="X54" s="1"/>
    </row>
    <row r="55">
      <c r="A55" s="1"/>
      <c r="B55" s="1"/>
      <c r="C55" s="2"/>
      <c r="D55" s="1"/>
      <c r="E55" s="1"/>
      <c r="F55" s="1"/>
      <c r="G55" s="1"/>
      <c r="H55" s="2"/>
      <c r="I55" s="1"/>
      <c r="J55" s="1"/>
      <c r="K55" s="2"/>
      <c r="L55" s="1"/>
      <c r="M55" s="1"/>
      <c r="N55" s="1"/>
      <c r="O55" s="1"/>
      <c r="P55" s="1"/>
      <c r="Q55" s="1"/>
      <c r="R55" s="1"/>
      <c r="S55" s="1"/>
      <c r="T55" s="1"/>
      <c r="U55" s="2"/>
      <c r="V55" s="1"/>
      <c r="W55" s="13"/>
      <c r="X55" s="1"/>
    </row>
    <row r="56">
      <c r="A56" s="1"/>
      <c r="B56" s="1"/>
      <c r="C56" s="2"/>
      <c r="D56" s="1"/>
      <c r="E56" s="1"/>
      <c r="F56" s="1"/>
      <c r="G56" s="1"/>
      <c r="H56" s="2"/>
      <c r="I56" s="1"/>
      <c r="J56" s="1"/>
      <c r="K56" s="2"/>
      <c r="L56" s="1"/>
      <c r="M56" s="1"/>
      <c r="N56" s="1"/>
      <c r="O56" s="1"/>
      <c r="P56" s="1"/>
      <c r="Q56" s="1"/>
      <c r="R56" s="1"/>
      <c r="S56" s="1"/>
      <c r="T56" s="1"/>
      <c r="U56" s="2"/>
      <c r="V56" s="1"/>
      <c r="W56" s="13"/>
      <c r="X56" s="1"/>
    </row>
    <row r="57">
      <c r="A57" s="1"/>
      <c r="B57" s="1"/>
      <c r="C57" s="2"/>
      <c r="D57" s="1"/>
      <c r="E57" s="1"/>
      <c r="F57" s="1"/>
      <c r="G57" s="1"/>
      <c r="H57" s="2"/>
      <c r="I57" s="1"/>
      <c r="J57" s="1"/>
      <c r="K57" s="2"/>
      <c r="L57" s="1"/>
      <c r="M57" s="1"/>
      <c r="N57" s="1"/>
      <c r="O57" s="1"/>
      <c r="P57" s="1"/>
      <c r="Q57" s="1"/>
      <c r="R57" s="1"/>
      <c r="S57" s="1"/>
      <c r="T57" s="1"/>
      <c r="U57" s="2"/>
      <c r="V57" s="1"/>
      <c r="W57" s="13"/>
      <c r="X57" s="1"/>
    </row>
    <row r="58">
      <c r="A58" s="1"/>
      <c r="B58" s="1"/>
      <c r="C58" s="2"/>
      <c r="D58" s="1"/>
      <c r="E58" s="1"/>
      <c r="F58" s="1"/>
      <c r="G58" s="1"/>
      <c r="H58" s="2"/>
      <c r="I58" s="1"/>
      <c r="J58" s="1"/>
      <c r="K58" s="2"/>
      <c r="L58" s="1"/>
      <c r="M58" s="1"/>
      <c r="N58" s="1"/>
      <c r="O58" s="1"/>
      <c r="P58" s="1"/>
      <c r="Q58" s="1"/>
      <c r="R58" s="1"/>
      <c r="S58" s="1"/>
      <c r="T58" s="1"/>
      <c r="U58" s="2"/>
      <c r="V58" s="1"/>
      <c r="W58" s="13"/>
      <c r="X58" s="1"/>
    </row>
    <row r="59">
      <c r="A59" s="1"/>
      <c r="B59" s="1"/>
      <c r="C59" s="2"/>
      <c r="D59" s="1"/>
      <c r="E59" s="1"/>
      <c r="F59" s="1"/>
      <c r="G59" s="1"/>
      <c r="H59" s="2"/>
      <c r="I59" s="1"/>
      <c r="J59" s="1"/>
      <c r="K59" s="2"/>
      <c r="L59" s="1"/>
      <c r="M59" s="1"/>
      <c r="N59" s="1"/>
      <c r="O59" s="1"/>
      <c r="P59" s="1"/>
      <c r="Q59" s="1"/>
      <c r="R59" s="1"/>
      <c r="S59" s="1"/>
      <c r="T59" s="1"/>
      <c r="U59" s="2"/>
      <c r="V59" s="1"/>
      <c r="W59" s="13"/>
      <c r="X59" s="1"/>
    </row>
    <row r="60">
      <c r="A60" s="1"/>
      <c r="B60" s="1"/>
      <c r="C60" s="2"/>
      <c r="D60" s="1"/>
      <c r="E60" s="1"/>
      <c r="F60" s="1"/>
      <c r="G60" s="1"/>
      <c r="H60" s="2"/>
      <c r="I60" s="1"/>
      <c r="J60" s="1"/>
      <c r="K60" s="2"/>
      <c r="L60" s="1"/>
      <c r="M60" s="1"/>
      <c r="N60" s="1"/>
      <c r="O60" s="1"/>
      <c r="P60" s="1"/>
      <c r="Q60" s="1"/>
      <c r="R60" s="1"/>
      <c r="S60" s="1"/>
      <c r="T60" s="1"/>
      <c r="U60" s="2"/>
      <c r="V60" s="1"/>
      <c r="W60" s="13"/>
      <c r="X60" s="1"/>
    </row>
    <row r="61">
      <c r="A61" s="1"/>
      <c r="B61" s="1"/>
      <c r="C61" s="2"/>
      <c r="D61" s="1"/>
      <c r="E61" s="1"/>
      <c r="F61" s="1"/>
      <c r="G61" s="1"/>
      <c r="H61" s="2"/>
      <c r="I61" s="1"/>
      <c r="J61" s="1"/>
      <c r="K61" s="2"/>
      <c r="L61" s="1"/>
      <c r="M61" s="1"/>
      <c r="N61" s="1"/>
      <c r="O61" s="1"/>
      <c r="P61" s="1"/>
      <c r="Q61" s="1"/>
      <c r="R61" s="1"/>
      <c r="S61" s="1"/>
      <c r="T61" s="1"/>
      <c r="U61" s="2"/>
      <c r="V61" s="1"/>
      <c r="W61" s="13"/>
      <c r="X61" s="1"/>
    </row>
    <row r="62">
      <c r="A62" s="1"/>
      <c r="B62" s="1"/>
      <c r="C62" s="2"/>
      <c r="D62" s="1"/>
      <c r="E62" s="1"/>
      <c r="F62" s="1"/>
      <c r="G62" s="1"/>
      <c r="H62" s="2"/>
      <c r="I62" s="1"/>
      <c r="J62" s="1"/>
      <c r="K62" s="2"/>
      <c r="L62" s="1"/>
      <c r="M62" s="1"/>
      <c r="N62" s="1"/>
      <c r="O62" s="1"/>
      <c r="P62" s="1"/>
      <c r="Q62" s="1"/>
      <c r="R62" s="1"/>
      <c r="S62" s="1"/>
      <c r="T62" s="1"/>
      <c r="U62" s="2"/>
      <c r="V62" s="1"/>
      <c r="W62" s="13"/>
      <c r="X62" s="1"/>
    </row>
    <row r="63">
      <c r="A63" s="1"/>
      <c r="B63" s="1"/>
      <c r="C63" s="2"/>
      <c r="D63" s="1"/>
      <c r="E63" s="1"/>
      <c r="F63" s="1"/>
      <c r="G63" s="1"/>
      <c r="H63" s="2"/>
      <c r="I63" s="1"/>
      <c r="J63" s="1"/>
      <c r="K63" s="2"/>
      <c r="L63" s="1"/>
      <c r="M63" s="1"/>
      <c r="N63" s="1"/>
      <c r="O63" s="1"/>
      <c r="P63" s="1"/>
      <c r="Q63" s="1"/>
      <c r="R63" s="1"/>
      <c r="S63" s="1"/>
      <c r="T63" s="1"/>
      <c r="U63" s="2"/>
      <c r="V63" s="1"/>
      <c r="W63" s="13"/>
      <c r="X63" s="1"/>
    </row>
    <row r="64">
      <c r="A64" s="1"/>
      <c r="B64" s="1"/>
      <c r="C64" s="2"/>
      <c r="D64" s="1"/>
      <c r="E64" s="1"/>
      <c r="F64" s="1"/>
      <c r="G64" s="1"/>
      <c r="H64" s="2"/>
      <c r="I64" s="1"/>
      <c r="J64" s="1"/>
      <c r="K64" s="2"/>
      <c r="L64" s="1"/>
      <c r="M64" s="1"/>
      <c r="N64" s="1"/>
      <c r="O64" s="1"/>
      <c r="P64" s="1"/>
      <c r="Q64" s="1"/>
      <c r="R64" s="1"/>
      <c r="S64" s="1"/>
      <c r="T64" s="1"/>
      <c r="U64" s="2"/>
      <c r="V64" s="1"/>
      <c r="W64" s="13"/>
      <c r="X64" s="1"/>
    </row>
    <row r="65">
      <c r="A65" s="1"/>
      <c r="B65" s="1"/>
      <c r="C65" s="2"/>
      <c r="D65" s="1"/>
      <c r="E65" s="1"/>
      <c r="F65" s="1"/>
      <c r="G65" s="1"/>
      <c r="H65" s="2"/>
      <c r="I65" s="1"/>
      <c r="J65" s="1"/>
      <c r="K65" s="2"/>
      <c r="L65" s="1"/>
      <c r="M65" s="1"/>
      <c r="N65" s="1"/>
      <c r="O65" s="1"/>
      <c r="P65" s="1"/>
      <c r="Q65" s="1"/>
      <c r="R65" s="1"/>
      <c r="S65" s="1"/>
      <c r="T65" s="1"/>
      <c r="U65" s="2"/>
      <c r="V65" s="1"/>
      <c r="W65" s="13"/>
      <c r="X65" s="1"/>
    </row>
    <row r="66">
      <c r="A66" s="1"/>
      <c r="B66" s="1"/>
      <c r="C66" s="2"/>
      <c r="D66" s="1"/>
      <c r="E66" s="1"/>
      <c r="F66" s="1"/>
      <c r="G66" s="1"/>
      <c r="H66" s="2"/>
      <c r="I66" s="1"/>
      <c r="J66" s="1"/>
      <c r="K66" s="2"/>
      <c r="L66" s="1"/>
      <c r="M66" s="1"/>
      <c r="N66" s="1"/>
      <c r="O66" s="1"/>
      <c r="P66" s="1"/>
      <c r="Q66" s="1"/>
      <c r="R66" s="1"/>
      <c r="S66" s="1"/>
      <c r="T66" s="1"/>
      <c r="U66" s="2"/>
      <c r="V66" s="1"/>
      <c r="W66" s="13"/>
      <c r="X66" s="1"/>
    </row>
    <row r="67">
      <c r="A67" s="1"/>
      <c r="B67" s="1"/>
      <c r="C67" s="2"/>
      <c r="D67" s="1"/>
      <c r="E67" s="1"/>
      <c r="F67" s="1"/>
      <c r="G67" s="1"/>
      <c r="H67" s="2"/>
      <c r="I67" s="1"/>
      <c r="J67" s="1"/>
      <c r="K67" s="2"/>
      <c r="L67" s="1"/>
      <c r="M67" s="1"/>
      <c r="N67" s="1"/>
      <c r="O67" s="1"/>
      <c r="P67" s="1"/>
      <c r="Q67" s="1"/>
      <c r="R67" s="1"/>
      <c r="S67" s="1"/>
      <c r="T67" s="1"/>
      <c r="U67" s="2"/>
      <c r="V67" s="1"/>
      <c r="W67" s="13"/>
      <c r="X67" s="1"/>
    </row>
    <row r="68">
      <c r="A68" s="1"/>
      <c r="B68" s="1"/>
      <c r="C68" s="2"/>
      <c r="D68" s="1"/>
      <c r="E68" s="1"/>
      <c r="F68" s="1"/>
      <c r="G68" s="1"/>
      <c r="H68" s="2"/>
      <c r="I68" s="1"/>
      <c r="J68" s="1"/>
      <c r="K68" s="2"/>
      <c r="L68" s="1"/>
      <c r="M68" s="1"/>
      <c r="N68" s="1"/>
      <c r="O68" s="1"/>
      <c r="P68" s="1"/>
      <c r="Q68" s="1"/>
      <c r="R68" s="1"/>
      <c r="S68" s="1"/>
      <c r="T68" s="1"/>
      <c r="U68" s="2"/>
      <c r="V68" s="1"/>
      <c r="W68" s="13"/>
      <c r="X68" s="1"/>
    </row>
    <row r="69">
      <c r="A69" s="1"/>
      <c r="B69" s="1"/>
      <c r="C69" s="2"/>
      <c r="D69" s="1"/>
      <c r="E69" s="1"/>
      <c r="F69" s="1"/>
      <c r="G69" s="1"/>
      <c r="H69" s="2"/>
      <c r="I69" s="1"/>
      <c r="J69" s="1"/>
      <c r="K69" s="2"/>
      <c r="L69" s="1"/>
      <c r="M69" s="1"/>
      <c r="N69" s="1"/>
      <c r="O69" s="1"/>
      <c r="P69" s="1"/>
      <c r="Q69" s="1"/>
      <c r="R69" s="1"/>
      <c r="S69" s="1"/>
      <c r="T69" s="1"/>
      <c r="U69" s="2"/>
      <c r="V69" s="1"/>
      <c r="W69" s="13"/>
      <c r="X69" s="1"/>
    </row>
    <row r="70">
      <c r="A70" s="1"/>
      <c r="B70" s="1"/>
      <c r="C70" s="2"/>
      <c r="D70" s="1"/>
      <c r="E70" s="1"/>
      <c r="F70" s="1"/>
      <c r="G70" s="1"/>
      <c r="H70" s="2"/>
      <c r="I70" s="1"/>
      <c r="J70" s="1"/>
      <c r="K70" s="2"/>
      <c r="L70" s="1"/>
      <c r="M70" s="1"/>
      <c r="N70" s="1"/>
      <c r="O70" s="1"/>
      <c r="P70" s="1"/>
      <c r="Q70" s="1"/>
      <c r="R70" s="1"/>
      <c r="S70" s="1"/>
      <c r="T70" s="1"/>
      <c r="U70" s="2"/>
      <c r="V70" s="1"/>
      <c r="W70" s="13"/>
      <c r="X70" s="1"/>
    </row>
    <row r="71">
      <c r="A71" s="1"/>
      <c r="B71" s="1"/>
      <c r="C71" s="2"/>
      <c r="D71" s="1"/>
      <c r="E71" s="1"/>
      <c r="F71" s="1"/>
      <c r="G71" s="1"/>
      <c r="H71" s="2"/>
      <c r="I71" s="1"/>
      <c r="J71" s="1"/>
      <c r="K71" s="2"/>
      <c r="L71" s="1"/>
      <c r="M71" s="1"/>
      <c r="N71" s="1"/>
      <c r="O71" s="1"/>
      <c r="P71" s="1"/>
      <c r="Q71" s="1"/>
      <c r="R71" s="1"/>
      <c r="S71" s="1"/>
      <c r="T71" s="1"/>
      <c r="U71" s="2"/>
      <c r="V71" s="1"/>
      <c r="W71" s="13"/>
      <c r="X71" s="1"/>
    </row>
    <row r="72">
      <c r="A72" s="1"/>
      <c r="B72" s="1"/>
      <c r="C72" s="2"/>
      <c r="D72" s="1"/>
      <c r="E72" s="1"/>
      <c r="F72" s="1"/>
      <c r="G72" s="1"/>
      <c r="H72" s="2"/>
      <c r="I72" s="1"/>
      <c r="J72" s="1"/>
      <c r="K72" s="2"/>
      <c r="L72" s="1"/>
      <c r="M72" s="1"/>
      <c r="N72" s="1"/>
      <c r="O72" s="1"/>
      <c r="P72" s="1"/>
      <c r="Q72" s="1"/>
      <c r="R72" s="1"/>
      <c r="S72" s="1"/>
      <c r="T72" s="1"/>
      <c r="U72" s="2"/>
      <c r="V72" s="1"/>
      <c r="W72" s="13"/>
      <c r="X72" s="1"/>
    </row>
    <row r="73">
      <c r="A73" s="1"/>
      <c r="B73" s="1"/>
      <c r="C73" s="2"/>
      <c r="D73" s="1"/>
      <c r="E73" s="1"/>
      <c r="F73" s="1"/>
      <c r="G73" s="1"/>
      <c r="H73" s="2"/>
      <c r="I73" s="1"/>
      <c r="J73" s="1"/>
      <c r="K73" s="2"/>
      <c r="L73" s="1"/>
      <c r="M73" s="1"/>
      <c r="N73" s="1"/>
      <c r="O73" s="1"/>
      <c r="P73" s="1"/>
      <c r="Q73" s="1"/>
      <c r="R73" s="1"/>
      <c r="S73" s="1"/>
      <c r="T73" s="1"/>
      <c r="U73" s="2"/>
      <c r="V73" s="1"/>
      <c r="W73" s="13"/>
      <c r="X73" s="1"/>
    </row>
    <row r="74">
      <c r="A74" s="1"/>
      <c r="B74" s="1"/>
      <c r="C74" s="2"/>
      <c r="D74" s="1"/>
      <c r="E74" s="1"/>
      <c r="F74" s="1"/>
      <c r="G74" s="1"/>
      <c r="H74" s="2"/>
      <c r="I74" s="1"/>
      <c r="J74" s="1"/>
      <c r="K74" s="2"/>
      <c r="L74" s="1"/>
      <c r="M74" s="1"/>
      <c r="N74" s="1"/>
      <c r="O74" s="1"/>
      <c r="P74" s="1"/>
      <c r="Q74" s="1"/>
      <c r="R74" s="1"/>
      <c r="S74" s="1"/>
      <c r="T74" s="1"/>
      <c r="U74" s="2"/>
      <c r="V74" s="1"/>
      <c r="W74" s="13"/>
      <c r="X74" s="1"/>
    </row>
    <row r="75">
      <c r="A75" s="1"/>
      <c r="B75" s="1"/>
      <c r="C75" s="2"/>
      <c r="D75" s="1"/>
      <c r="E75" s="1"/>
      <c r="F75" s="1"/>
      <c r="G75" s="1"/>
      <c r="H75" s="2"/>
      <c r="I75" s="1"/>
      <c r="J75" s="1"/>
      <c r="K75" s="2"/>
      <c r="L75" s="1"/>
      <c r="M75" s="1"/>
      <c r="N75" s="1"/>
      <c r="O75" s="1"/>
      <c r="P75" s="1"/>
      <c r="Q75" s="1"/>
      <c r="R75" s="1"/>
      <c r="S75" s="1"/>
      <c r="T75" s="1"/>
      <c r="U75" s="2"/>
      <c r="V75" s="1"/>
      <c r="W75" s="13"/>
      <c r="X75" s="1"/>
    </row>
    <row r="76">
      <c r="A76" s="1"/>
      <c r="B76" s="1"/>
      <c r="C76" s="2"/>
      <c r="D76" s="1"/>
      <c r="E76" s="1"/>
      <c r="F76" s="1"/>
      <c r="G76" s="1"/>
      <c r="H76" s="2"/>
      <c r="I76" s="1"/>
      <c r="J76" s="1"/>
      <c r="K76" s="2"/>
      <c r="L76" s="1"/>
      <c r="M76" s="1"/>
      <c r="N76" s="1"/>
      <c r="O76" s="1"/>
      <c r="P76" s="1"/>
      <c r="Q76" s="1"/>
      <c r="R76" s="1"/>
      <c r="S76" s="1"/>
      <c r="T76" s="1"/>
      <c r="U76" s="2"/>
      <c r="V76" s="1"/>
      <c r="W76" s="13"/>
      <c r="X76" s="1"/>
    </row>
    <row r="77">
      <c r="A77" s="1"/>
      <c r="B77" s="1"/>
      <c r="C77" s="2"/>
      <c r="D77" s="1"/>
      <c r="E77" s="1"/>
      <c r="F77" s="1"/>
      <c r="G77" s="1"/>
      <c r="H77" s="2"/>
      <c r="I77" s="1"/>
      <c r="J77" s="1"/>
      <c r="K77" s="2"/>
      <c r="L77" s="1"/>
      <c r="M77" s="1"/>
      <c r="N77" s="1"/>
      <c r="O77" s="1"/>
      <c r="P77" s="1"/>
      <c r="Q77" s="1"/>
      <c r="R77" s="1"/>
      <c r="S77" s="1"/>
      <c r="T77" s="1"/>
      <c r="U77" s="2"/>
      <c r="V77" s="1"/>
      <c r="W77" s="13"/>
      <c r="X77" s="1"/>
    </row>
    <row r="78">
      <c r="A78" s="1"/>
      <c r="B78" s="1"/>
      <c r="C78" s="2"/>
      <c r="D78" s="1"/>
      <c r="E78" s="1"/>
      <c r="F78" s="1"/>
      <c r="G78" s="1"/>
      <c r="H78" s="2"/>
      <c r="I78" s="1"/>
      <c r="J78" s="1"/>
      <c r="K78" s="2"/>
      <c r="L78" s="1"/>
      <c r="M78" s="1"/>
      <c r="N78" s="1"/>
      <c r="O78" s="1"/>
      <c r="P78" s="1"/>
      <c r="Q78" s="1"/>
      <c r="R78" s="1"/>
      <c r="S78" s="1"/>
      <c r="T78" s="1"/>
      <c r="U78" s="2"/>
      <c r="V78" s="1"/>
      <c r="W78" s="13"/>
      <c r="X78" s="1"/>
    </row>
    <row r="79">
      <c r="A79" s="1"/>
      <c r="B79" s="1"/>
      <c r="C79" s="2"/>
      <c r="D79" s="1"/>
      <c r="E79" s="1"/>
      <c r="F79" s="1"/>
      <c r="G79" s="1"/>
      <c r="H79" s="2"/>
      <c r="I79" s="1"/>
      <c r="J79" s="1"/>
      <c r="K79" s="2"/>
      <c r="L79" s="1"/>
      <c r="M79" s="1"/>
      <c r="N79" s="1"/>
      <c r="O79" s="1"/>
      <c r="P79" s="1"/>
      <c r="Q79" s="1"/>
      <c r="R79" s="1"/>
      <c r="S79" s="1"/>
      <c r="T79" s="1"/>
      <c r="U79" s="2"/>
      <c r="V79" s="1"/>
      <c r="W79" s="13"/>
      <c r="X79" s="1"/>
    </row>
    <row r="80">
      <c r="A80" s="1"/>
      <c r="B80" s="1"/>
      <c r="C80" s="2"/>
      <c r="D80" s="1"/>
      <c r="E80" s="1"/>
      <c r="F80" s="1"/>
      <c r="G80" s="1"/>
      <c r="H80" s="2"/>
      <c r="I80" s="1"/>
      <c r="J80" s="1"/>
      <c r="K80" s="2"/>
      <c r="L80" s="1"/>
      <c r="M80" s="1"/>
      <c r="N80" s="1"/>
      <c r="O80" s="1"/>
      <c r="P80" s="1"/>
      <c r="Q80" s="1"/>
      <c r="R80" s="1"/>
      <c r="S80" s="1"/>
      <c r="T80" s="1"/>
      <c r="U80" s="2"/>
      <c r="V80" s="1"/>
      <c r="W80" s="13"/>
      <c r="X80" s="1"/>
    </row>
    <row r="81">
      <c r="A81" s="1"/>
      <c r="B81" s="1"/>
      <c r="C81" s="2"/>
      <c r="D81" s="1"/>
      <c r="E81" s="1"/>
      <c r="F81" s="1"/>
      <c r="G81" s="1"/>
      <c r="H81" s="2"/>
      <c r="I81" s="1"/>
      <c r="J81" s="1"/>
      <c r="K81" s="2"/>
      <c r="L81" s="1"/>
      <c r="M81" s="1"/>
      <c r="N81" s="1"/>
      <c r="O81" s="1"/>
      <c r="P81" s="1"/>
      <c r="Q81" s="1"/>
      <c r="R81" s="1"/>
      <c r="S81" s="1"/>
      <c r="T81" s="1"/>
      <c r="U81" s="2"/>
      <c r="V81" s="1"/>
      <c r="W81" s="13"/>
      <c r="X81" s="1"/>
    </row>
    <row r="82">
      <c r="A82" s="1"/>
      <c r="B82" s="1"/>
      <c r="C82" s="2"/>
      <c r="D82" s="1"/>
      <c r="E82" s="1"/>
      <c r="F82" s="1"/>
      <c r="G82" s="1"/>
      <c r="H82" s="2"/>
      <c r="I82" s="1"/>
      <c r="J82" s="1"/>
      <c r="K82" s="2"/>
      <c r="L82" s="1"/>
      <c r="M82" s="1"/>
      <c r="N82" s="1"/>
      <c r="O82" s="1"/>
      <c r="P82" s="1"/>
      <c r="Q82" s="1"/>
      <c r="R82" s="1"/>
      <c r="S82" s="1"/>
      <c r="T82" s="1"/>
      <c r="U82" s="2"/>
      <c r="V82" s="1"/>
      <c r="W82" s="13"/>
      <c r="X82" s="1"/>
    </row>
    <row r="83">
      <c r="A83" s="1"/>
      <c r="B83" s="1"/>
      <c r="C83" s="2"/>
      <c r="D83" s="1"/>
      <c r="E83" s="1"/>
      <c r="F83" s="1"/>
      <c r="G83" s="1"/>
      <c r="H83" s="2"/>
      <c r="I83" s="1"/>
      <c r="J83" s="1"/>
      <c r="K83" s="2"/>
      <c r="L83" s="1"/>
      <c r="M83" s="1"/>
      <c r="N83" s="1"/>
      <c r="O83" s="1"/>
      <c r="P83" s="1"/>
      <c r="Q83" s="1"/>
      <c r="R83" s="1"/>
      <c r="S83" s="1"/>
      <c r="T83" s="1"/>
      <c r="U83" s="2"/>
      <c r="V83" s="1"/>
      <c r="W83" s="13"/>
      <c r="X83" s="1"/>
    </row>
    <row r="84">
      <c r="A84" s="1"/>
      <c r="B84" s="1"/>
      <c r="C84" s="2"/>
      <c r="D84" s="1"/>
      <c r="E84" s="1"/>
      <c r="F84" s="1"/>
      <c r="G84" s="1"/>
      <c r="H84" s="2"/>
      <c r="I84" s="1"/>
      <c r="J84" s="1"/>
      <c r="K84" s="2"/>
      <c r="L84" s="1"/>
      <c r="M84" s="1"/>
      <c r="N84" s="1"/>
      <c r="O84" s="1"/>
      <c r="P84" s="1"/>
      <c r="Q84" s="1"/>
      <c r="R84" s="1"/>
      <c r="S84" s="1"/>
      <c r="T84" s="1"/>
      <c r="U84" s="2"/>
      <c r="V84" s="1"/>
      <c r="W84" s="13"/>
      <c r="X84" s="1"/>
    </row>
    <row r="85">
      <c r="A85" s="1"/>
      <c r="B85" s="1"/>
      <c r="C85" s="2"/>
      <c r="D85" s="1"/>
      <c r="E85" s="1"/>
      <c r="F85" s="1"/>
      <c r="G85" s="1"/>
      <c r="H85" s="2"/>
      <c r="I85" s="1"/>
      <c r="J85" s="1"/>
      <c r="K85" s="2"/>
      <c r="L85" s="1"/>
      <c r="M85" s="1"/>
      <c r="N85" s="1"/>
      <c r="O85" s="1"/>
      <c r="P85" s="1"/>
      <c r="Q85" s="1"/>
      <c r="R85" s="1"/>
      <c r="S85" s="1"/>
      <c r="T85" s="1"/>
      <c r="U85" s="2"/>
      <c r="V85" s="1"/>
      <c r="W85" s="13"/>
      <c r="X85" s="1"/>
    </row>
    <row r="86">
      <c r="A86" s="1"/>
      <c r="B86" s="1"/>
      <c r="C86" s="2"/>
      <c r="D86" s="1"/>
      <c r="E86" s="1"/>
      <c r="F86" s="1"/>
      <c r="G86" s="1"/>
      <c r="H86" s="2"/>
      <c r="I86" s="1"/>
      <c r="J86" s="1"/>
      <c r="K86" s="2"/>
      <c r="L86" s="1"/>
      <c r="M86" s="1"/>
      <c r="N86" s="1"/>
      <c r="O86" s="1"/>
      <c r="P86" s="1"/>
      <c r="Q86" s="1"/>
      <c r="R86" s="1"/>
      <c r="S86" s="1"/>
      <c r="T86" s="1"/>
      <c r="U86" s="2"/>
      <c r="V86" s="1"/>
      <c r="W86" s="13"/>
      <c r="X86" s="1"/>
    </row>
    <row r="87">
      <c r="A87" s="1"/>
      <c r="B87" s="1"/>
      <c r="C87" s="2"/>
      <c r="D87" s="1"/>
      <c r="E87" s="1"/>
      <c r="F87" s="1"/>
      <c r="G87" s="1"/>
      <c r="H87" s="2"/>
      <c r="I87" s="1"/>
      <c r="J87" s="1"/>
      <c r="K87" s="2"/>
      <c r="L87" s="1"/>
      <c r="M87" s="1"/>
      <c r="N87" s="1"/>
      <c r="O87" s="1"/>
      <c r="P87" s="1"/>
      <c r="Q87" s="1"/>
      <c r="R87" s="1"/>
      <c r="S87" s="1"/>
      <c r="T87" s="1"/>
      <c r="U87" s="2"/>
      <c r="V87" s="1"/>
      <c r="W87" s="13"/>
      <c r="X87" s="1"/>
    </row>
    <row r="88">
      <c r="A88" s="1"/>
      <c r="B88" s="1"/>
      <c r="C88" s="2"/>
      <c r="D88" s="1"/>
      <c r="E88" s="1"/>
      <c r="F88" s="1"/>
      <c r="G88" s="1"/>
      <c r="H88" s="2"/>
      <c r="I88" s="1"/>
      <c r="J88" s="1"/>
      <c r="K88" s="2"/>
      <c r="L88" s="1"/>
      <c r="M88" s="1"/>
      <c r="N88" s="1"/>
      <c r="O88" s="1"/>
      <c r="P88" s="1"/>
      <c r="Q88" s="1"/>
      <c r="R88" s="1"/>
      <c r="S88" s="1"/>
      <c r="T88" s="1"/>
      <c r="U88" s="2"/>
      <c r="V88" s="1"/>
      <c r="W88" s="13"/>
      <c r="X88" s="1"/>
    </row>
    <row r="89">
      <c r="A89" s="1"/>
      <c r="B89" s="1"/>
      <c r="C89" s="2"/>
      <c r="D89" s="1"/>
      <c r="E89" s="1"/>
      <c r="F89" s="1"/>
      <c r="G89" s="1"/>
      <c r="H89" s="2"/>
      <c r="I89" s="1"/>
      <c r="J89" s="1"/>
      <c r="K89" s="2"/>
      <c r="L89" s="1"/>
      <c r="M89" s="1"/>
      <c r="N89" s="1"/>
      <c r="O89" s="1"/>
      <c r="P89" s="1"/>
      <c r="Q89" s="1"/>
      <c r="R89" s="1"/>
      <c r="S89" s="1"/>
      <c r="T89" s="1"/>
      <c r="U89" s="2"/>
      <c r="V89" s="1"/>
      <c r="W89" s="13"/>
      <c r="X89" s="1"/>
    </row>
    <row r="90">
      <c r="A90" s="1"/>
      <c r="B90" s="1"/>
      <c r="C90" s="2"/>
      <c r="D90" s="1"/>
      <c r="E90" s="1"/>
      <c r="F90" s="1"/>
      <c r="G90" s="1"/>
      <c r="H90" s="2"/>
      <c r="I90" s="1"/>
      <c r="J90" s="1"/>
      <c r="K90" s="2"/>
      <c r="L90" s="1"/>
      <c r="M90" s="1"/>
      <c r="N90" s="1"/>
      <c r="O90" s="1"/>
      <c r="P90" s="1"/>
      <c r="Q90" s="1"/>
      <c r="R90" s="1"/>
      <c r="S90" s="1"/>
      <c r="T90" s="1"/>
      <c r="U90" s="2"/>
      <c r="V90" s="1"/>
      <c r="W90" s="13"/>
      <c r="X90" s="1"/>
    </row>
    <row r="91">
      <c r="A91" s="1"/>
      <c r="B91" s="1"/>
      <c r="C91" s="2"/>
      <c r="D91" s="1"/>
      <c r="E91" s="1"/>
      <c r="F91" s="1"/>
      <c r="G91" s="1"/>
      <c r="H91" s="2"/>
      <c r="I91" s="1"/>
      <c r="J91" s="1"/>
      <c r="K91" s="2"/>
      <c r="L91" s="1"/>
      <c r="M91" s="1"/>
      <c r="N91" s="1"/>
      <c r="O91" s="1"/>
      <c r="P91" s="1"/>
      <c r="Q91" s="1"/>
      <c r="R91" s="1"/>
      <c r="S91" s="1"/>
      <c r="T91" s="1"/>
      <c r="U91" s="2"/>
      <c r="V91" s="1"/>
      <c r="W91" s="13"/>
      <c r="X91" s="1"/>
    </row>
    <row r="92">
      <c r="A92" s="1"/>
      <c r="B92" s="1"/>
      <c r="C92" s="2"/>
      <c r="D92" s="1"/>
      <c r="E92" s="1"/>
      <c r="F92" s="1"/>
      <c r="G92" s="1"/>
      <c r="H92" s="2"/>
      <c r="I92" s="1"/>
      <c r="J92" s="1"/>
      <c r="K92" s="2"/>
      <c r="L92" s="1"/>
      <c r="M92" s="1"/>
      <c r="N92" s="1"/>
      <c r="O92" s="1"/>
      <c r="P92" s="1"/>
      <c r="Q92" s="1"/>
      <c r="R92" s="1"/>
      <c r="S92" s="1"/>
      <c r="T92" s="1"/>
      <c r="U92" s="2"/>
      <c r="V92" s="1"/>
      <c r="W92" s="13"/>
      <c r="X92" s="1"/>
    </row>
    <row r="93">
      <c r="A93" s="1"/>
      <c r="B93" s="1"/>
      <c r="C93" s="2"/>
      <c r="D93" s="1"/>
      <c r="E93" s="1"/>
      <c r="F93" s="1"/>
      <c r="G93" s="1"/>
      <c r="H93" s="2"/>
      <c r="I93" s="1"/>
      <c r="J93" s="1"/>
      <c r="K93" s="2"/>
      <c r="L93" s="1"/>
      <c r="M93" s="1"/>
      <c r="N93" s="1"/>
      <c r="O93" s="1"/>
      <c r="P93" s="1"/>
      <c r="Q93" s="1"/>
      <c r="R93" s="1"/>
      <c r="S93" s="1"/>
      <c r="T93" s="1"/>
      <c r="U93" s="2"/>
      <c r="V93" s="1"/>
      <c r="W93" s="13"/>
      <c r="X93" s="1"/>
    </row>
    <row r="94">
      <c r="A94" s="1"/>
      <c r="B94" s="1"/>
      <c r="C94" s="2"/>
      <c r="D94" s="1"/>
      <c r="E94" s="1"/>
      <c r="F94" s="1"/>
      <c r="G94" s="1"/>
      <c r="H94" s="2"/>
      <c r="I94" s="1"/>
      <c r="J94" s="1"/>
      <c r="K94" s="2"/>
      <c r="L94" s="1"/>
      <c r="M94" s="1"/>
      <c r="N94" s="1"/>
      <c r="O94" s="1"/>
      <c r="P94" s="1"/>
      <c r="Q94" s="1"/>
      <c r="R94" s="1"/>
      <c r="S94" s="1"/>
      <c r="T94" s="1"/>
      <c r="U94" s="2"/>
      <c r="V94" s="1"/>
      <c r="W94" s="13"/>
      <c r="X94" s="1"/>
    </row>
    <row r="95">
      <c r="A95" s="1"/>
      <c r="B95" s="1"/>
      <c r="C95" s="2"/>
      <c r="D95" s="1"/>
      <c r="E95" s="1"/>
      <c r="F95" s="1"/>
      <c r="G95" s="1"/>
      <c r="H95" s="2"/>
      <c r="I95" s="1"/>
      <c r="J95" s="1"/>
      <c r="K95" s="2"/>
      <c r="L95" s="1"/>
      <c r="M95" s="1"/>
      <c r="N95" s="1"/>
      <c r="O95" s="1"/>
      <c r="P95" s="1"/>
      <c r="Q95" s="1"/>
      <c r="R95" s="1"/>
      <c r="S95" s="1"/>
      <c r="T95" s="1"/>
      <c r="U95" s="2"/>
      <c r="V95" s="1"/>
      <c r="W95" s="13"/>
      <c r="X95" s="1"/>
    </row>
    <row r="96">
      <c r="A96" s="1"/>
      <c r="B96" s="1"/>
      <c r="C96" s="2"/>
      <c r="D96" s="1"/>
      <c r="E96" s="1"/>
      <c r="F96" s="1"/>
      <c r="G96" s="1"/>
      <c r="H96" s="2"/>
      <c r="I96" s="1"/>
      <c r="J96" s="1"/>
      <c r="K96" s="2"/>
      <c r="L96" s="1"/>
      <c r="M96" s="1"/>
      <c r="N96" s="1"/>
      <c r="O96" s="1"/>
      <c r="P96" s="1"/>
      <c r="Q96" s="1"/>
      <c r="R96" s="1"/>
      <c r="S96" s="1"/>
      <c r="T96" s="1"/>
      <c r="U96" s="2"/>
      <c r="V96" s="1"/>
      <c r="W96" s="13"/>
      <c r="X96" s="1"/>
    </row>
    <row r="97">
      <c r="A97" s="1"/>
      <c r="B97" s="1"/>
      <c r="C97" s="2"/>
      <c r="D97" s="1"/>
      <c r="E97" s="1"/>
      <c r="F97" s="1"/>
      <c r="G97" s="1"/>
      <c r="H97" s="2"/>
      <c r="I97" s="1"/>
      <c r="J97" s="1"/>
      <c r="K97" s="2"/>
      <c r="L97" s="1"/>
      <c r="M97" s="1"/>
      <c r="N97" s="1"/>
      <c r="O97" s="1"/>
      <c r="P97" s="1"/>
      <c r="Q97" s="1"/>
      <c r="R97" s="1"/>
      <c r="S97" s="1"/>
      <c r="T97" s="1"/>
      <c r="U97" s="2"/>
      <c r="V97" s="1"/>
      <c r="W97" s="13"/>
      <c r="X97" s="1"/>
    </row>
    <row r="98">
      <c r="A98" s="1"/>
      <c r="B98" s="1"/>
      <c r="C98" s="2"/>
      <c r="D98" s="1"/>
      <c r="E98" s="1"/>
      <c r="F98" s="1"/>
      <c r="G98" s="1"/>
      <c r="H98" s="2"/>
      <c r="I98" s="1"/>
      <c r="J98" s="1"/>
      <c r="K98" s="2"/>
      <c r="L98" s="1"/>
      <c r="M98" s="1"/>
      <c r="N98" s="1"/>
      <c r="O98" s="1"/>
      <c r="P98" s="1"/>
      <c r="Q98" s="1"/>
      <c r="R98" s="1"/>
      <c r="S98" s="1"/>
      <c r="T98" s="1"/>
      <c r="U98" s="2"/>
      <c r="V98" s="1"/>
      <c r="W98" s="13"/>
      <c r="X98" s="1"/>
    </row>
    <row r="99">
      <c r="A99" s="1"/>
      <c r="B99" s="1"/>
      <c r="C99" s="2"/>
      <c r="D99" s="1"/>
      <c r="E99" s="1"/>
      <c r="F99" s="1"/>
      <c r="G99" s="1"/>
      <c r="H99" s="2"/>
      <c r="I99" s="1"/>
      <c r="J99" s="1"/>
      <c r="K99" s="2"/>
      <c r="L99" s="1"/>
      <c r="M99" s="1"/>
      <c r="N99" s="1"/>
      <c r="O99" s="1"/>
      <c r="P99" s="1"/>
      <c r="Q99" s="1"/>
      <c r="R99" s="1"/>
      <c r="S99" s="1"/>
      <c r="T99" s="1"/>
      <c r="U99" s="2"/>
      <c r="V99" s="1"/>
      <c r="W99" s="13"/>
      <c r="X99" s="1"/>
    </row>
    <row r="100">
      <c r="A100" s="1"/>
      <c r="B100" s="1"/>
      <c r="C100" s="2"/>
      <c r="D100" s="1"/>
      <c r="E100" s="1"/>
      <c r="F100" s="1"/>
      <c r="G100" s="1"/>
      <c r="H100" s="2"/>
      <c r="I100" s="1"/>
      <c r="J100" s="1"/>
      <c r="K100" s="2"/>
      <c r="L100" s="1"/>
      <c r="M100" s="1"/>
      <c r="N100" s="1"/>
      <c r="O100" s="1"/>
      <c r="P100" s="1"/>
      <c r="Q100" s="1"/>
      <c r="R100" s="1"/>
      <c r="S100" s="1"/>
      <c r="T100" s="1"/>
      <c r="U100" s="2"/>
      <c r="V100" s="1"/>
      <c r="W100" s="13"/>
      <c r="X100" s="1"/>
    </row>
    <row r="101">
      <c r="A101" s="1"/>
      <c r="B101" s="1"/>
      <c r="C101" s="2"/>
      <c r="D101" s="1"/>
      <c r="E101" s="1"/>
      <c r="F101" s="1"/>
      <c r="G101" s="1"/>
      <c r="H101" s="2"/>
      <c r="I101" s="1"/>
      <c r="J101" s="1"/>
      <c r="K101" s="2"/>
      <c r="L101" s="1"/>
      <c r="M101" s="1"/>
      <c r="N101" s="1"/>
      <c r="O101" s="1"/>
      <c r="P101" s="1"/>
      <c r="Q101" s="1"/>
      <c r="R101" s="1"/>
      <c r="S101" s="1"/>
      <c r="T101" s="1"/>
      <c r="U101" s="2"/>
      <c r="V101" s="1"/>
      <c r="W101" s="13"/>
      <c r="X101" s="1"/>
    </row>
    <row r="102">
      <c r="A102" s="1"/>
      <c r="B102" s="1"/>
      <c r="C102" s="2"/>
      <c r="D102" s="1"/>
      <c r="E102" s="1"/>
      <c r="F102" s="1"/>
      <c r="G102" s="1"/>
      <c r="H102" s="2"/>
      <c r="I102" s="1"/>
      <c r="J102" s="1"/>
      <c r="K102" s="2"/>
      <c r="L102" s="1"/>
      <c r="M102" s="1"/>
      <c r="N102" s="1"/>
      <c r="O102" s="1"/>
      <c r="P102" s="1"/>
      <c r="Q102" s="1"/>
      <c r="R102" s="1"/>
      <c r="S102" s="1"/>
      <c r="T102" s="1"/>
      <c r="U102" s="2"/>
      <c r="V102" s="1"/>
      <c r="W102" s="13"/>
      <c r="X102" s="1"/>
    </row>
    <row r="103">
      <c r="A103" s="1"/>
      <c r="B103" s="1"/>
      <c r="C103" s="2"/>
      <c r="D103" s="1"/>
      <c r="E103" s="1"/>
      <c r="F103" s="1"/>
      <c r="G103" s="1"/>
      <c r="H103" s="2"/>
      <c r="I103" s="1"/>
      <c r="J103" s="1"/>
      <c r="K103" s="2"/>
      <c r="L103" s="1"/>
      <c r="M103" s="1"/>
      <c r="N103" s="1"/>
      <c r="O103" s="1"/>
      <c r="P103" s="1"/>
      <c r="Q103" s="1"/>
      <c r="R103" s="1"/>
      <c r="S103" s="1"/>
      <c r="T103" s="1"/>
      <c r="U103" s="2"/>
      <c r="V103" s="1"/>
      <c r="W103" s="13"/>
      <c r="X103" s="1"/>
    </row>
    <row r="104">
      <c r="A104" s="1"/>
      <c r="B104" s="1"/>
      <c r="C104" s="2"/>
      <c r="D104" s="1"/>
      <c r="E104" s="1"/>
      <c r="F104" s="1"/>
      <c r="G104" s="1"/>
      <c r="H104" s="2"/>
      <c r="I104" s="1"/>
      <c r="J104" s="1"/>
      <c r="K104" s="2"/>
      <c r="L104" s="1"/>
      <c r="M104" s="1"/>
      <c r="N104" s="1"/>
      <c r="O104" s="1"/>
      <c r="P104" s="1"/>
      <c r="Q104" s="1"/>
      <c r="R104" s="1"/>
      <c r="S104" s="1"/>
      <c r="T104" s="1"/>
      <c r="U104" s="2"/>
      <c r="V104" s="1"/>
      <c r="W104" s="13"/>
      <c r="X104" s="1"/>
    </row>
    <row r="105">
      <c r="A105" s="1"/>
      <c r="B105" s="1"/>
      <c r="C105" s="2"/>
      <c r="D105" s="1"/>
      <c r="E105" s="1"/>
      <c r="F105" s="1"/>
      <c r="G105" s="1"/>
      <c r="H105" s="2"/>
      <c r="I105" s="1"/>
      <c r="J105" s="1"/>
      <c r="K105" s="2"/>
      <c r="L105" s="1"/>
      <c r="M105" s="1"/>
      <c r="N105" s="1"/>
      <c r="O105" s="1"/>
      <c r="P105" s="1"/>
      <c r="Q105" s="1"/>
      <c r="R105" s="1"/>
      <c r="S105" s="1"/>
      <c r="T105" s="1"/>
      <c r="U105" s="2"/>
      <c r="V105" s="1"/>
      <c r="W105" s="13"/>
      <c r="X105" s="1"/>
    </row>
    <row r="106">
      <c r="A106" s="1"/>
      <c r="B106" s="1"/>
      <c r="C106" s="2"/>
      <c r="D106" s="1"/>
      <c r="E106" s="1"/>
      <c r="F106" s="1"/>
      <c r="G106" s="1"/>
      <c r="H106" s="2"/>
      <c r="I106" s="1"/>
      <c r="J106" s="1"/>
      <c r="K106" s="2"/>
      <c r="L106" s="1"/>
      <c r="M106" s="1"/>
      <c r="N106" s="1"/>
      <c r="O106" s="1"/>
      <c r="P106" s="1"/>
      <c r="Q106" s="1"/>
      <c r="R106" s="1"/>
      <c r="S106" s="1"/>
      <c r="T106" s="1"/>
      <c r="U106" s="2"/>
      <c r="V106" s="1"/>
      <c r="W106" s="13"/>
      <c r="X106" s="1"/>
    </row>
    <row r="107">
      <c r="A107" s="1"/>
      <c r="B107" s="1"/>
      <c r="C107" s="2"/>
      <c r="D107" s="1"/>
      <c r="E107" s="1"/>
      <c r="F107" s="1"/>
      <c r="G107" s="1"/>
      <c r="H107" s="2"/>
      <c r="I107" s="1"/>
      <c r="J107" s="1"/>
      <c r="K107" s="2"/>
      <c r="L107" s="1"/>
      <c r="M107" s="1"/>
      <c r="N107" s="1"/>
      <c r="O107" s="1"/>
      <c r="P107" s="1"/>
      <c r="Q107" s="1"/>
      <c r="R107" s="1"/>
      <c r="S107" s="1"/>
      <c r="T107" s="1"/>
      <c r="U107" s="2"/>
      <c r="V107" s="1"/>
      <c r="W107" s="13"/>
      <c r="X107" s="1"/>
    </row>
    <row r="108">
      <c r="A108" s="1"/>
      <c r="B108" s="1"/>
      <c r="C108" s="2"/>
      <c r="D108" s="1"/>
      <c r="E108" s="1"/>
      <c r="F108" s="1"/>
      <c r="G108" s="1"/>
      <c r="H108" s="2"/>
      <c r="I108" s="1"/>
      <c r="J108" s="1"/>
      <c r="K108" s="2"/>
      <c r="L108" s="1"/>
      <c r="M108" s="1"/>
      <c r="N108" s="1"/>
      <c r="O108" s="1"/>
      <c r="P108" s="1"/>
      <c r="Q108" s="1"/>
      <c r="R108" s="1"/>
      <c r="S108" s="1"/>
      <c r="T108" s="1"/>
      <c r="U108" s="2"/>
      <c r="V108" s="1"/>
      <c r="W108" s="13"/>
      <c r="X108" s="1"/>
    </row>
    <row r="109">
      <c r="A109" s="1"/>
      <c r="B109" s="1"/>
      <c r="C109" s="2"/>
      <c r="D109" s="1"/>
      <c r="E109" s="1"/>
      <c r="F109" s="1"/>
      <c r="G109" s="1"/>
      <c r="H109" s="2"/>
      <c r="I109" s="1"/>
      <c r="J109" s="1"/>
      <c r="K109" s="2"/>
      <c r="L109" s="1"/>
      <c r="M109" s="1"/>
      <c r="N109" s="1"/>
      <c r="O109" s="1"/>
      <c r="P109" s="1"/>
      <c r="Q109" s="1"/>
      <c r="R109" s="1"/>
      <c r="S109" s="1"/>
      <c r="T109" s="1"/>
      <c r="U109" s="2"/>
      <c r="V109" s="1"/>
      <c r="W109" s="13"/>
      <c r="X109" s="1"/>
    </row>
    <row r="110">
      <c r="A110" s="1"/>
      <c r="B110" s="1"/>
      <c r="C110" s="2"/>
      <c r="D110" s="1"/>
      <c r="E110" s="1"/>
      <c r="F110" s="1"/>
      <c r="G110" s="1"/>
      <c r="H110" s="2"/>
      <c r="I110" s="1"/>
      <c r="J110" s="1"/>
      <c r="K110" s="2"/>
      <c r="L110" s="1"/>
      <c r="M110" s="1"/>
      <c r="N110" s="1"/>
      <c r="O110" s="1"/>
      <c r="P110" s="1"/>
      <c r="Q110" s="1"/>
      <c r="R110" s="1"/>
      <c r="S110" s="1"/>
      <c r="T110" s="1"/>
      <c r="U110" s="2"/>
      <c r="V110" s="1"/>
      <c r="W110" s="13"/>
      <c r="X110" s="1"/>
    </row>
    <row r="111">
      <c r="A111" s="1"/>
      <c r="B111" s="1"/>
      <c r="C111" s="2"/>
      <c r="D111" s="1"/>
      <c r="E111" s="1"/>
      <c r="F111" s="1"/>
      <c r="G111" s="1"/>
      <c r="H111" s="2"/>
      <c r="I111" s="1"/>
      <c r="J111" s="1"/>
      <c r="K111" s="2"/>
      <c r="L111" s="1"/>
      <c r="M111" s="1"/>
      <c r="N111" s="1"/>
      <c r="O111" s="1"/>
      <c r="P111" s="1"/>
      <c r="Q111" s="1"/>
      <c r="R111" s="1"/>
      <c r="S111" s="1"/>
      <c r="T111" s="1"/>
      <c r="U111" s="2"/>
      <c r="V111" s="1"/>
      <c r="W111" s="13"/>
      <c r="X111" s="1"/>
    </row>
    <row r="112">
      <c r="A112" s="1"/>
      <c r="B112" s="1"/>
      <c r="C112" s="2"/>
      <c r="D112" s="1"/>
      <c r="E112" s="1"/>
      <c r="F112" s="1"/>
      <c r="G112" s="1"/>
      <c r="H112" s="2"/>
      <c r="I112" s="1"/>
      <c r="J112" s="1"/>
      <c r="K112" s="2"/>
      <c r="L112" s="1"/>
      <c r="M112" s="1"/>
      <c r="N112" s="1"/>
      <c r="O112" s="1"/>
      <c r="P112" s="1"/>
      <c r="Q112" s="1"/>
      <c r="R112" s="1"/>
      <c r="S112" s="1"/>
      <c r="T112" s="1"/>
      <c r="U112" s="2"/>
      <c r="V112" s="1"/>
      <c r="W112" s="13"/>
      <c r="X112" s="1"/>
    </row>
    <row r="113">
      <c r="A113" s="1"/>
      <c r="B113" s="1"/>
      <c r="C113" s="2"/>
      <c r="D113" s="1"/>
      <c r="E113" s="1"/>
      <c r="F113" s="1"/>
      <c r="G113" s="1"/>
      <c r="H113" s="2"/>
      <c r="I113" s="1"/>
      <c r="J113" s="1"/>
      <c r="K113" s="2"/>
      <c r="L113" s="1"/>
      <c r="M113" s="1"/>
      <c r="N113" s="1"/>
      <c r="O113" s="1"/>
      <c r="P113" s="1"/>
      <c r="Q113" s="1"/>
      <c r="R113" s="1"/>
      <c r="S113" s="1"/>
      <c r="T113" s="1"/>
      <c r="U113" s="2"/>
      <c r="V113" s="1"/>
      <c r="W113" s="13"/>
      <c r="X113" s="1"/>
    </row>
    <row r="114">
      <c r="A114" s="1"/>
      <c r="B114" s="1"/>
      <c r="C114" s="2"/>
      <c r="D114" s="1"/>
      <c r="E114" s="1"/>
      <c r="F114" s="1"/>
      <c r="G114" s="1"/>
      <c r="H114" s="2"/>
      <c r="I114" s="1"/>
      <c r="J114" s="1"/>
      <c r="K114" s="2"/>
      <c r="L114" s="1"/>
      <c r="M114" s="1"/>
      <c r="N114" s="1"/>
      <c r="O114" s="1"/>
      <c r="P114" s="1"/>
      <c r="Q114" s="1"/>
      <c r="R114" s="1"/>
      <c r="S114" s="1"/>
      <c r="T114" s="1"/>
      <c r="U114" s="2"/>
      <c r="V114" s="1"/>
      <c r="W114" s="13"/>
      <c r="X114" s="1"/>
    </row>
    <row r="115">
      <c r="A115" s="1"/>
      <c r="B115" s="1"/>
      <c r="C115" s="2"/>
      <c r="D115" s="1"/>
      <c r="E115" s="1"/>
      <c r="F115" s="1"/>
      <c r="G115" s="1"/>
      <c r="H115" s="2"/>
      <c r="I115" s="1"/>
      <c r="J115" s="1"/>
      <c r="K115" s="2"/>
      <c r="L115" s="1"/>
      <c r="M115" s="1"/>
      <c r="N115" s="1"/>
      <c r="O115" s="1"/>
      <c r="P115" s="1"/>
      <c r="Q115" s="1"/>
      <c r="R115" s="1"/>
      <c r="S115" s="1"/>
      <c r="T115" s="1"/>
      <c r="U115" s="2"/>
      <c r="V115" s="1"/>
      <c r="W115" s="13"/>
      <c r="X115" s="1"/>
    </row>
    <row r="116">
      <c r="A116" s="1"/>
      <c r="B116" s="1"/>
      <c r="C116" s="2"/>
      <c r="D116" s="1"/>
      <c r="E116" s="1"/>
      <c r="F116" s="1"/>
      <c r="G116" s="1"/>
      <c r="H116" s="2"/>
      <c r="I116" s="1"/>
      <c r="J116" s="1"/>
      <c r="K116" s="2"/>
      <c r="L116" s="1"/>
      <c r="M116" s="1"/>
      <c r="N116" s="1"/>
      <c r="O116" s="1"/>
      <c r="P116" s="1"/>
      <c r="Q116" s="1"/>
      <c r="R116" s="1"/>
      <c r="S116" s="1"/>
      <c r="T116" s="1"/>
      <c r="U116" s="2"/>
      <c r="V116" s="1"/>
      <c r="W116" s="13"/>
      <c r="X116" s="1"/>
    </row>
    <row r="117">
      <c r="A117" s="1"/>
      <c r="B117" s="1"/>
      <c r="C117" s="2"/>
      <c r="D117" s="1"/>
      <c r="E117" s="1"/>
      <c r="F117" s="1"/>
      <c r="G117" s="1"/>
      <c r="H117" s="2"/>
      <c r="I117" s="1"/>
      <c r="J117" s="1"/>
      <c r="K117" s="2"/>
      <c r="L117" s="1"/>
      <c r="M117" s="1"/>
      <c r="N117" s="1"/>
      <c r="O117" s="1"/>
      <c r="P117" s="1"/>
      <c r="Q117" s="1"/>
      <c r="R117" s="1"/>
      <c r="S117" s="1"/>
      <c r="T117" s="1"/>
      <c r="U117" s="2"/>
      <c r="V117" s="1"/>
      <c r="W117" s="13"/>
      <c r="X117" s="1"/>
    </row>
    <row r="118">
      <c r="A118" s="1"/>
      <c r="B118" s="1"/>
      <c r="C118" s="2"/>
      <c r="D118" s="1"/>
      <c r="E118" s="1"/>
      <c r="F118" s="1"/>
      <c r="G118" s="1"/>
      <c r="H118" s="2"/>
      <c r="I118" s="1"/>
      <c r="J118" s="1"/>
      <c r="K118" s="2"/>
      <c r="L118" s="1"/>
      <c r="M118" s="1"/>
      <c r="N118" s="1"/>
      <c r="O118" s="1"/>
      <c r="P118" s="1"/>
      <c r="Q118" s="1"/>
      <c r="R118" s="1"/>
      <c r="S118" s="1"/>
      <c r="T118" s="1"/>
      <c r="U118" s="2"/>
      <c r="V118" s="1"/>
      <c r="W118" s="13"/>
      <c r="X118" s="1"/>
    </row>
    <row r="119">
      <c r="A119" s="1"/>
      <c r="B119" s="1"/>
      <c r="C119" s="2"/>
      <c r="D119" s="1"/>
      <c r="E119" s="1"/>
      <c r="F119" s="1"/>
      <c r="G119" s="1"/>
      <c r="H119" s="2"/>
      <c r="I119" s="1"/>
      <c r="J119" s="1"/>
      <c r="K119" s="2"/>
      <c r="L119" s="1"/>
      <c r="M119" s="1"/>
      <c r="N119" s="1"/>
      <c r="O119" s="1"/>
      <c r="P119" s="1"/>
      <c r="Q119" s="1"/>
      <c r="R119" s="1"/>
      <c r="S119" s="1"/>
      <c r="T119" s="1"/>
      <c r="U119" s="2"/>
      <c r="V119" s="1"/>
      <c r="W119" s="13"/>
      <c r="X119" s="1"/>
    </row>
    <row r="120">
      <c r="A120" s="1"/>
      <c r="B120" s="1"/>
      <c r="C120" s="2"/>
      <c r="D120" s="1"/>
      <c r="E120" s="1"/>
      <c r="F120" s="1"/>
      <c r="G120" s="1"/>
      <c r="H120" s="2"/>
      <c r="I120" s="1"/>
      <c r="J120" s="1"/>
      <c r="K120" s="2"/>
      <c r="L120" s="1"/>
      <c r="M120" s="1"/>
      <c r="N120" s="1"/>
      <c r="O120" s="1"/>
      <c r="P120" s="1"/>
      <c r="Q120" s="1"/>
      <c r="R120" s="1"/>
      <c r="S120" s="1"/>
      <c r="T120" s="1"/>
      <c r="U120" s="2"/>
      <c r="V120" s="1"/>
      <c r="W120" s="13"/>
      <c r="X120" s="1"/>
    </row>
    <row r="121">
      <c r="A121" s="1"/>
      <c r="B121" s="1"/>
      <c r="C121" s="2"/>
      <c r="D121" s="1"/>
      <c r="E121" s="1"/>
      <c r="F121" s="1"/>
      <c r="G121" s="1"/>
      <c r="H121" s="2"/>
      <c r="I121" s="1"/>
      <c r="J121" s="1"/>
      <c r="K121" s="2"/>
      <c r="L121" s="1"/>
      <c r="M121" s="1"/>
      <c r="N121" s="1"/>
      <c r="O121" s="1"/>
      <c r="P121" s="1"/>
      <c r="Q121" s="1"/>
      <c r="R121" s="1"/>
      <c r="S121" s="1"/>
      <c r="T121" s="1"/>
      <c r="U121" s="2"/>
      <c r="V121" s="1"/>
      <c r="W121" s="13"/>
      <c r="X121" s="1"/>
    </row>
    <row r="122">
      <c r="A122" s="1"/>
      <c r="B122" s="1"/>
      <c r="C122" s="2"/>
      <c r="D122" s="1"/>
      <c r="E122" s="1"/>
      <c r="F122" s="1"/>
      <c r="G122" s="1"/>
      <c r="H122" s="2"/>
      <c r="I122" s="1"/>
      <c r="J122" s="1"/>
      <c r="K122" s="2"/>
      <c r="L122" s="1"/>
      <c r="M122" s="1"/>
      <c r="N122" s="1"/>
      <c r="O122" s="1"/>
      <c r="P122" s="1"/>
      <c r="Q122" s="1"/>
      <c r="R122" s="1"/>
      <c r="S122" s="1"/>
      <c r="T122" s="1"/>
      <c r="U122" s="2"/>
      <c r="V122" s="1"/>
      <c r="W122" s="13"/>
      <c r="X122" s="1"/>
    </row>
    <row r="123">
      <c r="A123" s="1"/>
      <c r="B123" s="1"/>
      <c r="C123" s="2"/>
      <c r="D123" s="1"/>
      <c r="E123" s="1"/>
      <c r="F123" s="1"/>
      <c r="G123" s="1"/>
      <c r="H123" s="2"/>
      <c r="I123" s="1"/>
      <c r="J123" s="1"/>
      <c r="K123" s="2"/>
      <c r="L123" s="1"/>
      <c r="M123" s="1"/>
      <c r="N123" s="1"/>
      <c r="O123" s="1"/>
      <c r="P123" s="1"/>
      <c r="Q123" s="1"/>
      <c r="R123" s="1"/>
      <c r="S123" s="1"/>
      <c r="T123" s="1"/>
      <c r="U123" s="2"/>
      <c r="V123" s="1"/>
      <c r="W123" s="13"/>
      <c r="X123" s="1"/>
    </row>
    <row r="124">
      <c r="A124" s="1"/>
      <c r="B124" s="1"/>
      <c r="C124" s="2"/>
      <c r="D124" s="1"/>
      <c r="E124" s="1"/>
      <c r="F124" s="1"/>
      <c r="G124" s="1"/>
      <c r="H124" s="2"/>
      <c r="I124" s="1"/>
      <c r="J124" s="1"/>
      <c r="K124" s="2"/>
      <c r="L124" s="1"/>
      <c r="M124" s="1"/>
      <c r="N124" s="1"/>
      <c r="O124" s="1"/>
      <c r="P124" s="1"/>
      <c r="Q124" s="1"/>
      <c r="R124" s="1"/>
      <c r="S124" s="1"/>
      <c r="T124" s="1"/>
      <c r="U124" s="2"/>
      <c r="V124" s="1"/>
      <c r="W124" s="13"/>
      <c r="X124" s="1"/>
    </row>
    <row r="125">
      <c r="A125" s="1"/>
      <c r="B125" s="1"/>
      <c r="C125" s="2"/>
      <c r="D125" s="1"/>
      <c r="E125" s="1"/>
      <c r="F125" s="1"/>
      <c r="G125" s="1"/>
      <c r="H125" s="2"/>
      <c r="I125" s="1"/>
      <c r="J125" s="1"/>
      <c r="K125" s="2"/>
      <c r="L125" s="1"/>
      <c r="M125" s="1"/>
      <c r="N125" s="1"/>
      <c r="O125" s="1"/>
      <c r="P125" s="1"/>
      <c r="Q125" s="1"/>
      <c r="R125" s="1"/>
      <c r="S125" s="1"/>
      <c r="T125" s="1"/>
      <c r="U125" s="2"/>
      <c r="V125" s="1"/>
      <c r="W125" s="13"/>
      <c r="X125" s="1"/>
    </row>
    <row r="126">
      <c r="A126" s="1"/>
      <c r="B126" s="1"/>
      <c r="C126" s="2"/>
      <c r="D126" s="1"/>
      <c r="E126" s="1"/>
      <c r="F126" s="1"/>
      <c r="G126" s="1"/>
      <c r="H126" s="2"/>
      <c r="I126" s="1"/>
      <c r="J126" s="1"/>
      <c r="K126" s="2"/>
      <c r="L126" s="1"/>
      <c r="M126" s="1"/>
      <c r="N126" s="1"/>
      <c r="O126" s="1"/>
      <c r="P126" s="1"/>
      <c r="Q126" s="1"/>
      <c r="R126" s="1"/>
      <c r="S126" s="1"/>
      <c r="T126" s="1"/>
      <c r="U126" s="2"/>
      <c r="V126" s="1"/>
      <c r="W126" s="13"/>
      <c r="X126" s="1"/>
    </row>
    <row r="127">
      <c r="A127" s="1"/>
      <c r="B127" s="1"/>
      <c r="C127" s="2"/>
      <c r="D127" s="1"/>
      <c r="E127" s="1"/>
      <c r="F127" s="1"/>
      <c r="G127" s="1"/>
      <c r="H127" s="2"/>
      <c r="I127" s="1"/>
      <c r="J127" s="1"/>
      <c r="K127" s="2"/>
      <c r="L127" s="1"/>
      <c r="M127" s="1"/>
      <c r="N127" s="1"/>
      <c r="O127" s="1"/>
      <c r="P127" s="1"/>
      <c r="Q127" s="1"/>
      <c r="R127" s="1"/>
      <c r="S127" s="1"/>
      <c r="T127" s="1"/>
      <c r="U127" s="2"/>
      <c r="V127" s="1"/>
      <c r="W127" s="13"/>
      <c r="X127" s="1"/>
    </row>
    <row r="128">
      <c r="A128" s="1"/>
      <c r="B128" s="1"/>
      <c r="C128" s="2"/>
      <c r="D128" s="1"/>
      <c r="E128" s="1"/>
      <c r="F128" s="1"/>
      <c r="G128" s="1"/>
      <c r="H128" s="2"/>
      <c r="I128" s="1"/>
      <c r="J128" s="1"/>
      <c r="K128" s="2"/>
      <c r="L128" s="1"/>
      <c r="M128" s="1"/>
      <c r="N128" s="1"/>
      <c r="O128" s="1"/>
      <c r="P128" s="1"/>
      <c r="Q128" s="1"/>
      <c r="R128" s="1"/>
      <c r="S128" s="1"/>
      <c r="T128" s="1"/>
      <c r="U128" s="2"/>
      <c r="V128" s="1"/>
      <c r="W128" s="13"/>
      <c r="X128" s="1"/>
    </row>
    <row r="129">
      <c r="A129" s="1"/>
      <c r="B129" s="1"/>
      <c r="C129" s="2"/>
      <c r="D129" s="1"/>
      <c r="E129" s="1"/>
      <c r="F129" s="1"/>
      <c r="G129" s="1"/>
      <c r="H129" s="2"/>
      <c r="I129" s="1"/>
      <c r="J129" s="1"/>
      <c r="K129" s="2"/>
      <c r="L129" s="1"/>
      <c r="M129" s="1"/>
      <c r="N129" s="1"/>
      <c r="O129" s="1"/>
      <c r="P129" s="1"/>
      <c r="Q129" s="1"/>
      <c r="R129" s="1"/>
      <c r="S129" s="1"/>
      <c r="T129" s="1"/>
      <c r="U129" s="2"/>
      <c r="V129" s="1"/>
      <c r="W129" s="13"/>
      <c r="X129" s="1"/>
    </row>
    <row r="130">
      <c r="A130" s="1"/>
      <c r="B130" s="1"/>
      <c r="C130" s="2"/>
      <c r="D130" s="1"/>
      <c r="E130" s="1"/>
      <c r="F130" s="1"/>
      <c r="G130" s="1"/>
      <c r="H130" s="2"/>
      <c r="I130" s="1"/>
      <c r="J130" s="1"/>
      <c r="K130" s="2"/>
      <c r="L130" s="1"/>
      <c r="M130" s="1"/>
      <c r="N130" s="1"/>
      <c r="O130" s="1"/>
      <c r="P130" s="1"/>
      <c r="Q130" s="1"/>
      <c r="R130" s="1"/>
      <c r="S130" s="1"/>
      <c r="T130" s="1"/>
      <c r="U130" s="2"/>
      <c r="V130" s="1"/>
      <c r="W130" s="13"/>
      <c r="X130" s="1"/>
    </row>
    <row r="131">
      <c r="A131" s="1"/>
      <c r="B131" s="1"/>
      <c r="C131" s="2"/>
      <c r="D131" s="1"/>
      <c r="E131" s="1"/>
      <c r="F131" s="1"/>
      <c r="G131" s="1"/>
      <c r="H131" s="2"/>
      <c r="I131" s="1"/>
      <c r="J131" s="1"/>
      <c r="K131" s="2"/>
      <c r="L131" s="1"/>
      <c r="M131" s="1"/>
      <c r="N131" s="1"/>
      <c r="O131" s="1"/>
      <c r="P131" s="1"/>
      <c r="Q131" s="1"/>
      <c r="R131" s="1"/>
      <c r="S131" s="1"/>
      <c r="T131" s="1"/>
      <c r="U131" s="2"/>
      <c r="V131" s="1"/>
      <c r="W131" s="13"/>
      <c r="X131" s="1"/>
    </row>
    <row r="132">
      <c r="A132" s="1"/>
      <c r="B132" s="1"/>
      <c r="C132" s="2"/>
      <c r="D132" s="1"/>
      <c r="E132" s="1"/>
      <c r="F132" s="1"/>
      <c r="G132" s="1"/>
      <c r="H132" s="2"/>
      <c r="I132" s="1"/>
      <c r="J132" s="1"/>
      <c r="K132" s="2"/>
      <c r="L132" s="1"/>
      <c r="M132" s="1"/>
      <c r="N132" s="1"/>
      <c r="O132" s="1"/>
      <c r="P132" s="1"/>
      <c r="Q132" s="1"/>
      <c r="R132" s="1"/>
      <c r="S132" s="1"/>
      <c r="T132" s="1"/>
      <c r="U132" s="2"/>
      <c r="V132" s="1"/>
      <c r="W132" s="13"/>
      <c r="X132" s="1"/>
    </row>
    <row r="133">
      <c r="A133" s="1"/>
      <c r="B133" s="1"/>
      <c r="C133" s="2"/>
      <c r="D133" s="1"/>
      <c r="E133" s="1"/>
      <c r="F133" s="1"/>
      <c r="G133" s="1"/>
      <c r="H133" s="2"/>
      <c r="I133" s="1"/>
      <c r="J133" s="1"/>
      <c r="K133" s="2"/>
      <c r="L133" s="1"/>
      <c r="M133" s="1"/>
      <c r="N133" s="1"/>
      <c r="O133" s="1"/>
      <c r="P133" s="1"/>
      <c r="Q133" s="1"/>
      <c r="R133" s="1"/>
      <c r="S133" s="1"/>
      <c r="T133" s="1"/>
      <c r="U133" s="2"/>
      <c r="V133" s="1"/>
      <c r="W133" s="13"/>
      <c r="X133" s="1"/>
    </row>
    <row r="134">
      <c r="A134" s="1"/>
      <c r="B134" s="1"/>
      <c r="C134" s="2"/>
      <c r="D134" s="1"/>
      <c r="E134" s="1"/>
      <c r="F134" s="1"/>
      <c r="G134" s="1"/>
      <c r="H134" s="2"/>
      <c r="I134" s="1"/>
      <c r="J134" s="1"/>
      <c r="K134" s="2"/>
      <c r="L134" s="1"/>
      <c r="M134" s="1"/>
      <c r="N134" s="1"/>
      <c r="O134" s="1"/>
      <c r="P134" s="1"/>
      <c r="Q134" s="1"/>
      <c r="R134" s="1"/>
      <c r="S134" s="1"/>
      <c r="T134" s="1"/>
      <c r="U134" s="2"/>
      <c r="V134" s="1"/>
      <c r="W134" s="13"/>
      <c r="X134" s="1"/>
    </row>
    <row r="135">
      <c r="A135" s="1"/>
      <c r="B135" s="1"/>
      <c r="C135" s="2"/>
      <c r="D135" s="1"/>
      <c r="E135" s="1"/>
      <c r="F135" s="1"/>
      <c r="G135" s="1"/>
      <c r="H135" s="2"/>
      <c r="I135" s="1"/>
      <c r="J135" s="1"/>
      <c r="K135" s="2"/>
      <c r="L135" s="1"/>
      <c r="M135" s="1"/>
      <c r="N135" s="1"/>
      <c r="O135" s="1"/>
      <c r="P135" s="1"/>
      <c r="Q135" s="1"/>
      <c r="R135" s="1"/>
      <c r="S135" s="1"/>
      <c r="T135" s="1"/>
      <c r="U135" s="2"/>
      <c r="V135" s="1"/>
      <c r="W135" s="13"/>
      <c r="X135" s="1"/>
    </row>
    <row r="136">
      <c r="A136" s="1"/>
      <c r="B136" s="1"/>
      <c r="C136" s="2"/>
      <c r="D136" s="1"/>
      <c r="E136" s="1"/>
      <c r="F136" s="1"/>
      <c r="G136" s="1"/>
      <c r="H136" s="2"/>
      <c r="I136" s="1"/>
      <c r="J136" s="1"/>
      <c r="K136" s="2"/>
      <c r="L136" s="1"/>
      <c r="M136" s="1"/>
      <c r="N136" s="1"/>
      <c r="O136" s="1"/>
      <c r="P136" s="1"/>
      <c r="Q136" s="1"/>
      <c r="R136" s="1"/>
      <c r="S136" s="1"/>
      <c r="T136" s="1"/>
      <c r="U136" s="2"/>
      <c r="V136" s="1"/>
      <c r="W136" s="13"/>
      <c r="X136" s="1"/>
    </row>
    <row r="137">
      <c r="A137" s="1"/>
      <c r="B137" s="1"/>
      <c r="C137" s="2"/>
      <c r="D137" s="1"/>
      <c r="E137" s="1"/>
      <c r="F137" s="1"/>
      <c r="G137" s="1"/>
      <c r="H137" s="2"/>
      <c r="I137" s="1"/>
      <c r="J137" s="1"/>
      <c r="K137" s="2"/>
      <c r="L137" s="1"/>
      <c r="M137" s="1"/>
      <c r="N137" s="1"/>
      <c r="O137" s="1"/>
      <c r="P137" s="1"/>
      <c r="Q137" s="1"/>
      <c r="R137" s="1"/>
      <c r="S137" s="1"/>
      <c r="T137" s="1"/>
      <c r="U137" s="2"/>
      <c r="V137" s="1"/>
      <c r="W137" s="13"/>
      <c r="X137" s="1"/>
    </row>
    <row r="138">
      <c r="A138" s="1"/>
      <c r="B138" s="1"/>
      <c r="C138" s="2"/>
      <c r="D138" s="1"/>
      <c r="E138" s="1"/>
      <c r="F138" s="1"/>
      <c r="G138" s="1"/>
      <c r="H138" s="2"/>
      <c r="I138" s="1"/>
      <c r="J138" s="1"/>
      <c r="K138" s="2"/>
      <c r="L138" s="1"/>
      <c r="M138" s="1"/>
      <c r="N138" s="1"/>
      <c r="O138" s="1"/>
      <c r="P138" s="1"/>
      <c r="Q138" s="1"/>
      <c r="R138" s="1"/>
      <c r="S138" s="1"/>
      <c r="T138" s="1"/>
      <c r="U138" s="2"/>
      <c r="V138" s="1"/>
      <c r="W138" s="13"/>
      <c r="X138" s="1"/>
    </row>
    <row r="139">
      <c r="A139" s="1"/>
      <c r="B139" s="1"/>
      <c r="C139" s="2"/>
      <c r="D139" s="1"/>
      <c r="E139" s="1"/>
      <c r="F139" s="1"/>
      <c r="G139" s="1"/>
      <c r="H139" s="2"/>
      <c r="I139" s="1"/>
      <c r="J139" s="1"/>
      <c r="K139" s="2"/>
      <c r="L139" s="1"/>
      <c r="M139" s="1"/>
      <c r="N139" s="1"/>
      <c r="O139" s="1"/>
      <c r="P139" s="1"/>
      <c r="Q139" s="1"/>
      <c r="R139" s="1"/>
      <c r="S139" s="1"/>
      <c r="T139" s="1"/>
      <c r="U139" s="2"/>
      <c r="V139" s="1"/>
      <c r="W139" s="13"/>
      <c r="X139" s="1"/>
    </row>
    <row r="140">
      <c r="A140" s="1"/>
      <c r="B140" s="1"/>
      <c r="C140" s="2"/>
      <c r="D140" s="1"/>
      <c r="E140" s="1"/>
      <c r="F140" s="1"/>
      <c r="G140" s="1"/>
      <c r="H140" s="2"/>
      <c r="I140" s="1"/>
      <c r="J140" s="1"/>
      <c r="K140" s="2"/>
      <c r="L140" s="1"/>
      <c r="M140" s="1"/>
      <c r="N140" s="1"/>
      <c r="O140" s="1"/>
      <c r="P140" s="1"/>
      <c r="Q140" s="1"/>
      <c r="R140" s="1"/>
      <c r="S140" s="1"/>
      <c r="T140" s="1"/>
      <c r="U140" s="2"/>
      <c r="V140" s="1"/>
      <c r="W140" s="13"/>
      <c r="X140" s="1"/>
    </row>
    <row r="141">
      <c r="A141" s="1"/>
      <c r="B141" s="1"/>
      <c r="C141" s="2"/>
      <c r="D141" s="1"/>
      <c r="E141" s="1"/>
      <c r="F141" s="1"/>
      <c r="G141" s="1"/>
      <c r="H141" s="2"/>
      <c r="I141" s="1"/>
      <c r="J141" s="1"/>
      <c r="K141" s="2"/>
      <c r="L141" s="1"/>
      <c r="M141" s="1"/>
      <c r="N141" s="1"/>
      <c r="O141" s="1"/>
      <c r="P141" s="1"/>
      <c r="Q141" s="1"/>
      <c r="R141" s="1"/>
      <c r="S141" s="1"/>
      <c r="T141" s="1"/>
      <c r="U141" s="2"/>
      <c r="V141" s="1"/>
      <c r="W141" s="13"/>
      <c r="X141" s="1"/>
    </row>
    <row r="142">
      <c r="A142" s="1"/>
      <c r="B142" s="1"/>
      <c r="C142" s="2"/>
      <c r="D142" s="1"/>
      <c r="E142" s="1"/>
      <c r="F142" s="1"/>
      <c r="G142" s="1"/>
      <c r="H142" s="2"/>
      <c r="I142" s="1"/>
      <c r="J142" s="1"/>
      <c r="K142" s="2"/>
      <c r="L142" s="1"/>
      <c r="M142" s="1"/>
      <c r="N142" s="1"/>
      <c r="O142" s="1"/>
      <c r="P142" s="1"/>
      <c r="Q142" s="1"/>
      <c r="R142" s="1"/>
      <c r="S142" s="1"/>
      <c r="T142" s="1"/>
      <c r="U142" s="2"/>
      <c r="V142" s="1"/>
      <c r="W142" s="13"/>
      <c r="X142" s="1"/>
    </row>
    <row r="143">
      <c r="A143" s="1"/>
      <c r="B143" s="1"/>
      <c r="C143" s="2"/>
      <c r="D143" s="1"/>
      <c r="E143" s="1"/>
      <c r="F143" s="1"/>
      <c r="G143" s="1"/>
      <c r="H143" s="2"/>
      <c r="I143" s="1"/>
      <c r="J143" s="1"/>
      <c r="K143" s="2"/>
      <c r="L143" s="1"/>
      <c r="M143" s="1"/>
      <c r="N143" s="1"/>
      <c r="O143" s="1"/>
      <c r="P143" s="1"/>
      <c r="Q143" s="1"/>
      <c r="R143" s="1"/>
      <c r="S143" s="1"/>
      <c r="T143" s="1"/>
      <c r="U143" s="2"/>
      <c r="V143" s="1"/>
      <c r="W143" s="13"/>
      <c r="X143" s="1"/>
    </row>
    <row r="144">
      <c r="A144" s="1"/>
      <c r="B144" s="1"/>
      <c r="C144" s="2"/>
      <c r="D144" s="1"/>
      <c r="E144" s="1"/>
      <c r="F144" s="1"/>
      <c r="G144" s="1"/>
      <c r="H144" s="2"/>
      <c r="I144" s="1"/>
      <c r="J144" s="1"/>
      <c r="K144" s="2"/>
      <c r="L144" s="1"/>
      <c r="M144" s="1"/>
      <c r="N144" s="1"/>
      <c r="O144" s="1"/>
      <c r="P144" s="1"/>
      <c r="Q144" s="1"/>
      <c r="R144" s="1"/>
      <c r="S144" s="1"/>
      <c r="T144" s="1"/>
      <c r="U144" s="2"/>
      <c r="V144" s="1"/>
      <c r="W144" s="13"/>
      <c r="X144" s="1"/>
    </row>
    <row r="145">
      <c r="A145" s="1"/>
      <c r="B145" s="1"/>
      <c r="C145" s="2"/>
      <c r="D145" s="1"/>
      <c r="E145" s="1"/>
      <c r="F145" s="1"/>
      <c r="G145" s="1"/>
      <c r="H145" s="2"/>
      <c r="I145" s="1"/>
      <c r="J145" s="1"/>
      <c r="K145" s="2"/>
      <c r="L145" s="1"/>
      <c r="M145" s="1"/>
      <c r="N145" s="1"/>
      <c r="O145" s="1"/>
      <c r="P145" s="1"/>
      <c r="Q145" s="1"/>
      <c r="R145" s="1"/>
      <c r="S145" s="1"/>
      <c r="T145" s="1"/>
      <c r="U145" s="2"/>
      <c r="V145" s="1"/>
      <c r="W145" s="13"/>
      <c r="X145" s="1"/>
    </row>
    <row r="146">
      <c r="A146" s="1"/>
      <c r="B146" s="1"/>
      <c r="C146" s="2"/>
      <c r="D146" s="1"/>
      <c r="E146" s="1"/>
      <c r="F146" s="1"/>
      <c r="G146" s="1"/>
      <c r="H146" s="2"/>
      <c r="I146" s="1"/>
      <c r="J146" s="1"/>
      <c r="K146" s="2"/>
      <c r="L146" s="1"/>
      <c r="M146" s="1"/>
      <c r="N146" s="1"/>
      <c r="O146" s="1"/>
      <c r="P146" s="1"/>
      <c r="Q146" s="1"/>
      <c r="R146" s="1"/>
      <c r="S146" s="1"/>
      <c r="T146" s="1"/>
      <c r="U146" s="2"/>
      <c r="V146" s="1"/>
      <c r="W146" s="13"/>
      <c r="X146" s="1"/>
    </row>
    <row r="147">
      <c r="A147" s="1"/>
      <c r="B147" s="1"/>
      <c r="C147" s="2"/>
      <c r="D147" s="1"/>
      <c r="E147" s="1"/>
      <c r="F147" s="1"/>
      <c r="G147" s="1"/>
      <c r="H147" s="2"/>
      <c r="I147" s="1"/>
      <c r="J147" s="1"/>
      <c r="K147" s="2"/>
      <c r="L147" s="1"/>
      <c r="M147" s="1"/>
      <c r="N147" s="1"/>
      <c r="O147" s="1"/>
      <c r="P147" s="1"/>
      <c r="Q147" s="1"/>
      <c r="R147" s="1"/>
      <c r="S147" s="1"/>
      <c r="T147" s="1"/>
      <c r="U147" s="2"/>
      <c r="V147" s="1"/>
      <c r="W147" s="13"/>
      <c r="X147" s="1"/>
    </row>
    <row r="148">
      <c r="A148" s="1"/>
      <c r="B148" s="1"/>
      <c r="C148" s="2"/>
      <c r="D148" s="1"/>
      <c r="E148" s="1"/>
      <c r="F148" s="1"/>
      <c r="G148" s="1"/>
      <c r="H148" s="2"/>
      <c r="I148" s="1"/>
      <c r="J148" s="1"/>
      <c r="K148" s="2"/>
      <c r="L148" s="1"/>
      <c r="M148" s="1"/>
      <c r="N148" s="1"/>
      <c r="O148" s="1"/>
      <c r="P148" s="1"/>
      <c r="Q148" s="1"/>
      <c r="R148" s="1"/>
      <c r="S148" s="1"/>
      <c r="T148" s="1"/>
      <c r="U148" s="2"/>
      <c r="V148" s="1"/>
      <c r="W148" s="13"/>
      <c r="X148" s="1"/>
    </row>
    <row r="149">
      <c r="A149" s="1"/>
      <c r="B149" s="1"/>
      <c r="C149" s="2"/>
      <c r="D149" s="1"/>
      <c r="E149" s="1"/>
      <c r="F149" s="1"/>
      <c r="G149" s="1"/>
      <c r="H149" s="2"/>
      <c r="I149" s="1"/>
      <c r="J149" s="1"/>
      <c r="K149" s="2"/>
      <c r="L149" s="1"/>
      <c r="M149" s="1"/>
      <c r="N149" s="1"/>
      <c r="O149" s="1"/>
      <c r="P149" s="1"/>
      <c r="Q149" s="1"/>
      <c r="R149" s="1"/>
      <c r="S149" s="1"/>
      <c r="T149" s="1"/>
      <c r="U149" s="2"/>
      <c r="V149" s="1"/>
      <c r="W149" s="13"/>
      <c r="X149" s="1"/>
    </row>
    <row r="150">
      <c r="A150" s="1"/>
      <c r="B150" s="1"/>
      <c r="C150" s="2"/>
      <c r="D150" s="1"/>
      <c r="E150" s="1"/>
      <c r="F150" s="1"/>
      <c r="G150" s="1"/>
      <c r="H150" s="2"/>
      <c r="I150" s="1"/>
      <c r="J150" s="1"/>
      <c r="K150" s="2"/>
      <c r="L150" s="1"/>
      <c r="M150" s="1"/>
      <c r="N150" s="1"/>
      <c r="O150" s="1"/>
      <c r="P150" s="1"/>
      <c r="Q150" s="1"/>
      <c r="R150" s="1"/>
      <c r="S150" s="1"/>
      <c r="T150" s="1"/>
      <c r="U150" s="2"/>
      <c r="V150" s="1"/>
      <c r="W150" s="13"/>
      <c r="X150" s="1"/>
    </row>
    <row r="151">
      <c r="A151" s="1"/>
      <c r="B151" s="1"/>
      <c r="C151" s="2"/>
      <c r="D151" s="1"/>
      <c r="E151" s="1"/>
      <c r="F151" s="1"/>
      <c r="G151" s="1"/>
      <c r="H151" s="2"/>
      <c r="I151" s="1"/>
      <c r="J151" s="1"/>
      <c r="K151" s="2"/>
      <c r="L151" s="1"/>
      <c r="M151" s="1"/>
      <c r="N151" s="1"/>
      <c r="O151" s="1"/>
      <c r="P151" s="1"/>
      <c r="Q151" s="1"/>
      <c r="R151" s="1"/>
      <c r="S151" s="1"/>
      <c r="T151" s="1"/>
      <c r="U151" s="2"/>
      <c r="V151" s="1"/>
      <c r="W151" s="13"/>
      <c r="X151" s="1"/>
    </row>
    <row r="152">
      <c r="A152" s="1"/>
      <c r="B152" s="1"/>
      <c r="C152" s="2"/>
      <c r="D152" s="1"/>
      <c r="E152" s="1"/>
      <c r="F152" s="1"/>
      <c r="G152" s="1"/>
      <c r="H152" s="2"/>
      <c r="I152" s="1"/>
      <c r="J152" s="1"/>
      <c r="K152" s="2"/>
      <c r="L152" s="1"/>
      <c r="M152" s="1"/>
      <c r="N152" s="1"/>
      <c r="O152" s="1"/>
      <c r="P152" s="1"/>
      <c r="Q152" s="1"/>
      <c r="R152" s="1"/>
      <c r="S152" s="1"/>
      <c r="T152" s="1"/>
      <c r="U152" s="2"/>
      <c r="V152" s="1"/>
      <c r="W152" s="13"/>
      <c r="X152" s="1"/>
    </row>
    <row r="153">
      <c r="A153" s="1"/>
      <c r="B153" s="1"/>
      <c r="C153" s="2"/>
      <c r="D153" s="1"/>
      <c r="E153" s="1"/>
      <c r="F153" s="1"/>
      <c r="G153" s="1"/>
      <c r="H153" s="2"/>
      <c r="I153" s="1"/>
      <c r="J153" s="1"/>
      <c r="K153" s="2"/>
      <c r="L153" s="1"/>
      <c r="M153" s="1"/>
      <c r="N153" s="1"/>
      <c r="O153" s="1"/>
      <c r="P153" s="1"/>
      <c r="Q153" s="1"/>
      <c r="R153" s="1"/>
      <c r="S153" s="1"/>
      <c r="T153" s="1"/>
      <c r="U153" s="2"/>
      <c r="V153" s="1"/>
      <c r="W153" s="13"/>
      <c r="X153" s="1"/>
    </row>
    <row r="154">
      <c r="A154" s="1"/>
      <c r="B154" s="1"/>
      <c r="C154" s="2"/>
      <c r="D154" s="1"/>
      <c r="E154" s="1"/>
      <c r="F154" s="1"/>
      <c r="G154" s="1"/>
      <c r="H154" s="2"/>
      <c r="I154" s="1"/>
      <c r="J154" s="1"/>
      <c r="K154" s="2"/>
      <c r="L154" s="1"/>
      <c r="M154" s="1"/>
      <c r="N154" s="1"/>
      <c r="O154" s="1"/>
      <c r="P154" s="1"/>
      <c r="Q154" s="1"/>
      <c r="R154" s="1"/>
      <c r="S154" s="1"/>
      <c r="T154" s="1"/>
      <c r="U154" s="2"/>
      <c r="V154" s="1"/>
      <c r="W154" s="13"/>
      <c r="X154" s="1"/>
    </row>
    <row r="155">
      <c r="A155" s="1"/>
      <c r="B155" s="1"/>
      <c r="C155" s="2"/>
      <c r="D155" s="1"/>
      <c r="E155" s="1"/>
      <c r="F155" s="1"/>
      <c r="G155" s="1"/>
      <c r="H155" s="2"/>
      <c r="I155" s="1"/>
      <c r="J155" s="1"/>
      <c r="K155" s="2"/>
      <c r="L155" s="1"/>
      <c r="M155" s="1"/>
      <c r="N155" s="1"/>
      <c r="O155" s="1"/>
      <c r="P155" s="1"/>
      <c r="Q155" s="1"/>
      <c r="R155" s="1"/>
      <c r="S155" s="1"/>
      <c r="T155" s="1"/>
      <c r="U155" s="2"/>
      <c r="V155" s="1"/>
      <c r="W155" s="13"/>
      <c r="X155" s="1"/>
    </row>
    <row r="156">
      <c r="A156" s="1"/>
      <c r="B156" s="1"/>
      <c r="C156" s="2"/>
      <c r="D156" s="1"/>
      <c r="E156" s="1"/>
      <c r="F156" s="1"/>
      <c r="G156" s="1"/>
      <c r="H156" s="2"/>
      <c r="I156" s="1"/>
      <c r="J156" s="1"/>
      <c r="K156" s="2"/>
      <c r="L156" s="1"/>
      <c r="M156" s="1"/>
      <c r="N156" s="1"/>
      <c r="O156" s="1"/>
      <c r="P156" s="1"/>
      <c r="Q156" s="1"/>
      <c r="R156" s="1"/>
      <c r="S156" s="1"/>
      <c r="T156" s="1"/>
      <c r="U156" s="2"/>
      <c r="V156" s="1"/>
      <c r="W156" s="13"/>
      <c r="X156" s="1"/>
    </row>
    <row r="157">
      <c r="A157" s="1"/>
      <c r="B157" s="1"/>
      <c r="C157" s="2"/>
      <c r="D157" s="1"/>
      <c r="E157" s="1"/>
      <c r="F157" s="1"/>
      <c r="G157" s="1"/>
      <c r="H157" s="2"/>
      <c r="I157" s="1"/>
      <c r="J157" s="1"/>
      <c r="K157" s="2"/>
      <c r="L157" s="1"/>
      <c r="M157" s="1"/>
      <c r="N157" s="1"/>
      <c r="O157" s="1"/>
      <c r="P157" s="1"/>
      <c r="Q157" s="1"/>
      <c r="R157" s="1"/>
      <c r="S157" s="1"/>
      <c r="T157" s="1"/>
      <c r="U157" s="2"/>
      <c r="V157" s="1"/>
      <c r="W157" s="13"/>
      <c r="X157" s="1"/>
    </row>
    <row r="158">
      <c r="A158" s="1"/>
      <c r="B158" s="1"/>
      <c r="C158" s="2"/>
      <c r="D158" s="1"/>
      <c r="E158" s="1"/>
      <c r="F158" s="1"/>
      <c r="G158" s="1"/>
      <c r="H158" s="2"/>
      <c r="I158" s="1"/>
      <c r="J158" s="1"/>
      <c r="K158" s="2"/>
      <c r="L158" s="1"/>
      <c r="M158" s="1"/>
      <c r="N158" s="1"/>
      <c r="O158" s="1"/>
      <c r="P158" s="1"/>
      <c r="Q158" s="1"/>
      <c r="R158" s="1"/>
      <c r="S158" s="1"/>
      <c r="T158" s="1"/>
      <c r="U158" s="2"/>
      <c r="V158" s="1"/>
      <c r="W158" s="13"/>
      <c r="X158" s="1"/>
    </row>
    <row r="159">
      <c r="A159" s="1"/>
      <c r="B159" s="1"/>
      <c r="C159" s="2"/>
      <c r="D159" s="1"/>
      <c r="E159" s="1"/>
      <c r="F159" s="1"/>
      <c r="G159" s="1"/>
      <c r="H159" s="2"/>
      <c r="I159" s="1"/>
      <c r="J159" s="1"/>
      <c r="K159" s="2"/>
      <c r="L159" s="1"/>
      <c r="M159" s="1"/>
      <c r="N159" s="1"/>
      <c r="O159" s="1"/>
      <c r="P159" s="1"/>
      <c r="Q159" s="1"/>
      <c r="R159" s="1"/>
      <c r="S159" s="1"/>
      <c r="T159" s="1"/>
      <c r="U159" s="2"/>
      <c r="V159" s="1"/>
      <c r="W159" s="13"/>
      <c r="X159" s="1"/>
    </row>
    <row r="160">
      <c r="A160" s="1"/>
      <c r="B160" s="1"/>
      <c r="C160" s="2"/>
      <c r="D160" s="1"/>
      <c r="E160" s="1"/>
      <c r="F160" s="1"/>
      <c r="G160" s="1"/>
      <c r="H160" s="2"/>
      <c r="I160" s="1"/>
      <c r="J160" s="1"/>
      <c r="K160" s="2"/>
      <c r="L160" s="1"/>
      <c r="M160" s="1"/>
      <c r="N160" s="1"/>
      <c r="O160" s="1"/>
      <c r="P160" s="1"/>
      <c r="Q160" s="1"/>
      <c r="R160" s="1"/>
      <c r="S160" s="1"/>
      <c r="T160" s="1"/>
      <c r="U160" s="2"/>
      <c r="V160" s="1"/>
      <c r="W160" s="13"/>
      <c r="X160" s="1"/>
    </row>
    <row r="161">
      <c r="A161" s="1"/>
      <c r="B161" s="1"/>
      <c r="C161" s="2"/>
      <c r="D161" s="1"/>
      <c r="E161" s="1"/>
      <c r="F161" s="1"/>
      <c r="G161" s="1"/>
      <c r="H161" s="2"/>
      <c r="I161" s="1"/>
      <c r="J161" s="1"/>
      <c r="K161" s="2"/>
      <c r="L161" s="1"/>
      <c r="M161" s="1"/>
      <c r="N161" s="1"/>
      <c r="O161" s="1"/>
      <c r="P161" s="1"/>
      <c r="Q161" s="1"/>
      <c r="R161" s="1"/>
      <c r="S161" s="1"/>
      <c r="T161" s="1"/>
      <c r="U161" s="2"/>
      <c r="V161" s="1"/>
      <c r="W161" s="13"/>
      <c r="X161" s="1"/>
    </row>
    <row r="162">
      <c r="A162" s="1"/>
      <c r="B162" s="1"/>
      <c r="C162" s="2"/>
      <c r="D162" s="1"/>
      <c r="E162" s="1"/>
      <c r="F162" s="1"/>
      <c r="G162" s="1"/>
      <c r="H162" s="2"/>
      <c r="I162" s="1"/>
      <c r="J162" s="1"/>
      <c r="K162" s="2"/>
      <c r="L162" s="1"/>
      <c r="M162" s="1"/>
      <c r="N162" s="1"/>
      <c r="O162" s="1"/>
      <c r="P162" s="1"/>
      <c r="Q162" s="1"/>
      <c r="R162" s="1"/>
      <c r="S162" s="1"/>
      <c r="T162" s="1"/>
      <c r="U162" s="2"/>
      <c r="V162" s="1"/>
      <c r="W162" s="13"/>
      <c r="X162" s="1"/>
    </row>
    <row r="163">
      <c r="A163" s="1"/>
      <c r="B163" s="1"/>
      <c r="C163" s="2"/>
      <c r="D163" s="1"/>
      <c r="E163" s="1"/>
      <c r="F163" s="1"/>
      <c r="G163" s="1"/>
      <c r="H163" s="2"/>
      <c r="I163" s="1"/>
      <c r="J163" s="1"/>
      <c r="K163" s="2"/>
      <c r="L163" s="1"/>
      <c r="M163" s="1"/>
      <c r="N163" s="1"/>
      <c r="O163" s="1"/>
      <c r="P163" s="1"/>
      <c r="Q163" s="1"/>
      <c r="R163" s="1"/>
      <c r="S163" s="1"/>
      <c r="T163" s="1"/>
      <c r="U163" s="2"/>
      <c r="V163" s="1"/>
      <c r="W163" s="13"/>
      <c r="X163" s="1"/>
    </row>
    <row r="164">
      <c r="A164" s="1"/>
      <c r="B164" s="1"/>
      <c r="C164" s="2"/>
      <c r="D164" s="1"/>
      <c r="E164" s="1"/>
      <c r="F164" s="1"/>
      <c r="G164" s="1"/>
      <c r="H164" s="2"/>
      <c r="I164" s="1"/>
      <c r="J164" s="1"/>
      <c r="K164" s="2"/>
      <c r="L164" s="1"/>
      <c r="M164" s="1"/>
      <c r="N164" s="1"/>
      <c r="O164" s="1"/>
      <c r="P164" s="1"/>
      <c r="Q164" s="1"/>
      <c r="R164" s="1"/>
      <c r="S164" s="1"/>
      <c r="T164" s="1"/>
      <c r="U164" s="2"/>
      <c r="V164" s="1"/>
      <c r="W164" s="13"/>
      <c r="X164" s="1"/>
    </row>
    <row r="165">
      <c r="A165" s="1"/>
      <c r="B165" s="1"/>
      <c r="C165" s="2"/>
      <c r="D165" s="1"/>
      <c r="E165" s="1"/>
      <c r="F165" s="1"/>
      <c r="G165" s="1"/>
      <c r="H165" s="2"/>
      <c r="I165" s="1"/>
      <c r="J165" s="1"/>
      <c r="K165" s="2"/>
      <c r="L165" s="1"/>
      <c r="M165" s="1"/>
      <c r="N165" s="1"/>
      <c r="O165" s="1"/>
      <c r="P165" s="1"/>
      <c r="Q165" s="1"/>
      <c r="R165" s="1"/>
      <c r="S165" s="1"/>
      <c r="T165" s="1"/>
      <c r="U165" s="2"/>
      <c r="V165" s="1"/>
      <c r="W165" s="13"/>
      <c r="X165" s="1"/>
    </row>
    <row r="166">
      <c r="A166" s="1"/>
      <c r="B166" s="1"/>
      <c r="C166" s="2"/>
      <c r="D166" s="1"/>
      <c r="E166" s="1"/>
      <c r="F166" s="1"/>
      <c r="G166" s="1"/>
      <c r="H166" s="2"/>
      <c r="I166" s="1"/>
      <c r="J166" s="1"/>
      <c r="K166" s="2"/>
      <c r="L166" s="1"/>
      <c r="M166" s="1"/>
      <c r="N166" s="1"/>
      <c r="O166" s="1"/>
      <c r="P166" s="1"/>
      <c r="Q166" s="1"/>
      <c r="R166" s="1"/>
      <c r="S166" s="1"/>
      <c r="T166" s="1"/>
      <c r="U166" s="2"/>
      <c r="V166" s="1"/>
      <c r="W166" s="13"/>
      <c r="X166" s="1"/>
    </row>
    <row r="167">
      <c r="A167" s="1"/>
      <c r="B167" s="1"/>
      <c r="C167" s="2"/>
      <c r="D167" s="1"/>
      <c r="E167" s="1"/>
      <c r="F167" s="1"/>
      <c r="G167" s="1"/>
      <c r="H167" s="2"/>
      <c r="I167" s="1"/>
      <c r="J167" s="1"/>
      <c r="K167" s="2"/>
      <c r="L167" s="1"/>
      <c r="M167" s="1"/>
      <c r="N167" s="1"/>
      <c r="O167" s="1"/>
      <c r="P167" s="1"/>
      <c r="Q167" s="1"/>
      <c r="R167" s="1"/>
      <c r="S167" s="1"/>
      <c r="T167" s="1"/>
      <c r="U167" s="2"/>
      <c r="V167" s="1"/>
      <c r="W167" s="13"/>
      <c r="X167" s="1"/>
    </row>
    <row r="168">
      <c r="A168" s="1"/>
      <c r="B168" s="1"/>
      <c r="C168" s="2"/>
      <c r="D168" s="1"/>
      <c r="E168" s="1"/>
      <c r="F168" s="1"/>
      <c r="G168" s="1"/>
      <c r="H168" s="2"/>
      <c r="I168" s="1"/>
      <c r="J168" s="1"/>
      <c r="K168" s="2"/>
      <c r="L168" s="1"/>
      <c r="M168" s="1"/>
      <c r="N168" s="1"/>
      <c r="O168" s="1"/>
      <c r="P168" s="1"/>
      <c r="Q168" s="1"/>
      <c r="R168" s="1"/>
      <c r="S168" s="1"/>
      <c r="T168" s="1"/>
      <c r="U168" s="2"/>
      <c r="V168" s="1"/>
      <c r="W168" s="13"/>
      <c r="X168" s="1"/>
    </row>
    <row r="169">
      <c r="A169" s="1"/>
      <c r="B169" s="1"/>
      <c r="C169" s="2"/>
      <c r="D169" s="1"/>
      <c r="E169" s="1"/>
      <c r="F169" s="1"/>
      <c r="G169" s="1"/>
      <c r="H169" s="2"/>
      <c r="I169" s="1"/>
      <c r="J169" s="1"/>
      <c r="K169" s="2"/>
      <c r="L169" s="1"/>
      <c r="M169" s="1"/>
      <c r="N169" s="1"/>
      <c r="O169" s="1"/>
      <c r="P169" s="1"/>
      <c r="Q169" s="1"/>
      <c r="R169" s="1"/>
      <c r="S169" s="1"/>
      <c r="T169" s="1"/>
      <c r="U169" s="2"/>
      <c r="V169" s="1"/>
      <c r="W169" s="13"/>
      <c r="X169" s="1"/>
    </row>
    <row r="170">
      <c r="A170" s="1"/>
      <c r="B170" s="1"/>
      <c r="C170" s="2"/>
      <c r="D170" s="1"/>
      <c r="E170" s="1"/>
      <c r="F170" s="1"/>
      <c r="G170" s="1"/>
      <c r="H170" s="2"/>
      <c r="I170" s="1"/>
      <c r="J170" s="1"/>
      <c r="K170" s="2"/>
      <c r="L170" s="1"/>
      <c r="M170" s="1"/>
      <c r="N170" s="1"/>
      <c r="O170" s="1"/>
      <c r="P170" s="1"/>
      <c r="Q170" s="1"/>
      <c r="R170" s="1"/>
      <c r="S170" s="1"/>
      <c r="T170" s="1"/>
      <c r="U170" s="2"/>
      <c r="V170" s="1"/>
      <c r="W170" s="13"/>
      <c r="X170" s="1"/>
    </row>
    <row r="171">
      <c r="A171" s="1"/>
      <c r="B171" s="1"/>
      <c r="C171" s="2"/>
      <c r="D171" s="1"/>
      <c r="E171" s="1"/>
      <c r="F171" s="1"/>
      <c r="G171" s="1"/>
      <c r="H171" s="2"/>
      <c r="I171" s="1"/>
      <c r="J171" s="1"/>
      <c r="K171" s="2"/>
      <c r="L171" s="1"/>
      <c r="M171" s="1"/>
      <c r="N171" s="1"/>
      <c r="O171" s="1"/>
      <c r="P171" s="1"/>
      <c r="Q171" s="1"/>
      <c r="R171" s="1"/>
      <c r="S171" s="1"/>
      <c r="T171" s="1"/>
      <c r="U171" s="2"/>
      <c r="V171" s="1"/>
      <c r="W171" s="13"/>
      <c r="X171" s="1"/>
    </row>
    <row r="172">
      <c r="A172" s="1"/>
      <c r="B172" s="1"/>
      <c r="C172" s="2"/>
      <c r="D172" s="1"/>
      <c r="E172" s="1"/>
      <c r="F172" s="1"/>
      <c r="G172" s="1"/>
      <c r="H172" s="2"/>
      <c r="I172" s="1"/>
      <c r="J172" s="1"/>
      <c r="K172" s="2"/>
      <c r="L172" s="1"/>
      <c r="M172" s="1"/>
      <c r="N172" s="1"/>
      <c r="O172" s="1"/>
      <c r="P172" s="1"/>
      <c r="Q172" s="1"/>
      <c r="R172" s="1"/>
      <c r="S172" s="1"/>
      <c r="T172" s="1"/>
      <c r="U172" s="2"/>
      <c r="V172" s="1"/>
      <c r="W172" s="13"/>
      <c r="X172" s="1"/>
    </row>
    <row r="173">
      <c r="A173" s="1"/>
      <c r="B173" s="1"/>
      <c r="C173" s="2"/>
      <c r="D173" s="1"/>
      <c r="E173" s="1"/>
      <c r="F173" s="1"/>
      <c r="G173" s="1"/>
      <c r="H173" s="2"/>
      <c r="I173" s="1"/>
      <c r="J173" s="1"/>
      <c r="K173" s="2"/>
      <c r="L173" s="1"/>
      <c r="M173" s="1"/>
      <c r="N173" s="1"/>
      <c r="O173" s="1"/>
      <c r="P173" s="1"/>
      <c r="Q173" s="1"/>
      <c r="R173" s="1"/>
      <c r="S173" s="1"/>
      <c r="T173" s="1"/>
      <c r="U173" s="2"/>
      <c r="V173" s="1"/>
      <c r="W173" s="13"/>
      <c r="X173" s="1"/>
    </row>
    <row r="174">
      <c r="A174" s="1"/>
      <c r="B174" s="1"/>
      <c r="C174" s="2"/>
      <c r="D174" s="1"/>
      <c r="E174" s="1"/>
      <c r="F174" s="1"/>
      <c r="G174" s="1"/>
      <c r="H174" s="2"/>
      <c r="I174" s="1"/>
      <c r="J174" s="1"/>
      <c r="K174" s="2"/>
      <c r="L174" s="1"/>
      <c r="M174" s="1"/>
      <c r="N174" s="1"/>
      <c r="O174" s="1"/>
      <c r="P174" s="1"/>
      <c r="Q174" s="1"/>
      <c r="R174" s="1"/>
      <c r="S174" s="1"/>
      <c r="T174" s="1"/>
      <c r="U174" s="2"/>
      <c r="V174" s="1"/>
      <c r="W174" s="13"/>
      <c r="X174" s="1"/>
    </row>
    <row r="175">
      <c r="A175" s="1"/>
      <c r="B175" s="1"/>
      <c r="C175" s="2"/>
      <c r="D175" s="1"/>
      <c r="E175" s="1"/>
      <c r="F175" s="1"/>
      <c r="G175" s="1"/>
      <c r="H175" s="2"/>
      <c r="I175" s="1"/>
      <c r="J175" s="1"/>
      <c r="K175" s="2"/>
      <c r="L175" s="1"/>
      <c r="M175" s="1"/>
      <c r="N175" s="1"/>
      <c r="O175" s="1"/>
      <c r="P175" s="1"/>
      <c r="Q175" s="1"/>
      <c r="R175" s="1"/>
      <c r="S175" s="1"/>
      <c r="T175" s="1"/>
      <c r="U175" s="2"/>
      <c r="V175" s="1"/>
      <c r="W175" s="13"/>
      <c r="X175" s="1"/>
    </row>
    <row r="176">
      <c r="A176" s="1"/>
      <c r="B176" s="1"/>
      <c r="C176" s="2"/>
      <c r="D176" s="1"/>
      <c r="E176" s="1"/>
      <c r="F176" s="1"/>
      <c r="G176" s="1"/>
      <c r="H176" s="2"/>
      <c r="I176" s="1"/>
      <c r="J176" s="1"/>
      <c r="K176" s="2"/>
      <c r="L176" s="1"/>
      <c r="M176" s="1"/>
      <c r="N176" s="1"/>
      <c r="O176" s="1"/>
      <c r="P176" s="1"/>
      <c r="Q176" s="1"/>
      <c r="R176" s="1"/>
      <c r="S176" s="1"/>
      <c r="T176" s="1"/>
      <c r="U176" s="2"/>
      <c r="V176" s="1"/>
      <c r="W176" s="13"/>
      <c r="X176" s="1"/>
    </row>
    <row r="177">
      <c r="A177" s="1"/>
      <c r="B177" s="1"/>
      <c r="C177" s="2"/>
      <c r="D177" s="1"/>
      <c r="E177" s="1"/>
      <c r="F177" s="1"/>
      <c r="G177" s="1"/>
      <c r="H177" s="2"/>
      <c r="I177" s="1"/>
      <c r="J177" s="1"/>
      <c r="K177" s="2"/>
      <c r="L177" s="1"/>
      <c r="M177" s="1"/>
      <c r="N177" s="1"/>
      <c r="O177" s="1"/>
      <c r="P177" s="1"/>
      <c r="Q177" s="1"/>
      <c r="R177" s="1"/>
      <c r="S177" s="1"/>
      <c r="T177" s="1"/>
      <c r="U177" s="2"/>
      <c r="V177" s="1"/>
      <c r="W177" s="13"/>
      <c r="X177" s="1"/>
    </row>
    <row r="178">
      <c r="A178" s="1"/>
      <c r="B178" s="1"/>
      <c r="C178" s="2"/>
      <c r="D178" s="1"/>
      <c r="E178" s="1"/>
      <c r="F178" s="1"/>
      <c r="G178" s="1"/>
      <c r="H178" s="2"/>
      <c r="I178" s="1"/>
      <c r="J178" s="1"/>
      <c r="K178" s="2"/>
      <c r="L178" s="1"/>
      <c r="M178" s="1"/>
      <c r="N178" s="1"/>
      <c r="O178" s="1"/>
      <c r="P178" s="1"/>
      <c r="Q178" s="1"/>
      <c r="R178" s="1"/>
      <c r="S178" s="1"/>
      <c r="T178" s="1"/>
      <c r="U178" s="2"/>
      <c r="V178" s="1"/>
      <c r="W178" s="13"/>
      <c r="X178" s="1"/>
    </row>
    <row r="179">
      <c r="A179" s="1"/>
      <c r="B179" s="1"/>
      <c r="C179" s="2"/>
      <c r="D179" s="1"/>
      <c r="E179" s="1"/>
      <c r="F179" s="1"/>
      <c r="G179" s="1"/>
      <c r="H179" s="2"/>
      <c r="I179" s="1"/>
      <c r="J179" s="1"/>
      <c r="K179" s="2"/>
      <c r="L179" s="1"/>
      <c r="M179" s="1"/>
      <c r="N179" s="1"/>
      <c r="O179" s="1"/>
      <c r="P179" s="1"/>
      <c r="Q179" s="1"/>
      <c r="R179" s="1"/>
      <c r="S179" s="1"/>
      <c r="T179" s="1"/>
      <c r="U179" s="2"/>
      <c r="V179" s="1"/>
      <c r="W179" s="13"/>
      <c r="X179" s="1"/>
    </row>
    <row r="180">
      <c r="A180" s="1"/>
      <c r="B180" s="1"/>
      <c r="C180" s="2"/>
      <c r="D180" s="1"/>
      <c r="E180" s="1"/>
      <c r="F180" s="1"/>
      <c r="G180" s="1"/>
      <c r="H180" s="2"/>
      <c r="I180" s="1"/>
      <c r="J180" s="1"/>
      <c r="K180" s="2"/>
      <c r="L180" s="1"/>
      <c r="M180" s="1"/>
      <c r="N180" s="1"/>
      <c r="O180" s="1"/>
      <c r="P180" s="1"/>
      <c r="Q180" s="1"/>
      <c r="R180" s="1"/>
      <c r="S180" s="1"/>
      <c r="T180" s="1"/>
      <c r="U180" s="2"/>
      <c r="V180" s="1"/>
      <c r="W180" s="13"/>
      <c r="X180" s="1"/>
    </row>
    <row r="181">
      <c r="A181" s="1"/>
      <c r="B181" s="1"/>
      <c r="C181" s="2"/>
      <c r="D181" s="1"/>
      <c r="E181" s="1"/>
      <c r="F181" s="1"/>
      <c r="G181" s="1"/>
      <c r="H181" s="2"/>
      <c r="I181" s="1"/>
      <c r="J181" s="1"/>
      <c r="K181" s="2"/>
      <c r="L181" s="1"/>
      <c r="M181" s="1"/>
      <c r="N181" s="1"/>
      <c r="O181" s="1"/>
      <c r="P181" s="1"/>
      <c r="Q181" s="1"/>
      <c r="R181" s="1"/>
      <c r="S181" s="1"/>
      <c r="T181" s="1"/>
      <c r="U181" s="2"/>
      <c r="V181" s="1"/>
      <c r="W181" s="13"/>
      <c r="X181" s="1"/>
    </row>
    <row r="182">
      <c r="A182" s="1"/>
      <c r="B182" s="1"/>
      <c r="C182" s="2"/>
      <c r="D182" s="1"/>
      <c r="E182" s="1"/>
      <c r="F182" s="1"/>
      <c r="G182" s="1"/>
      <c r="H182" s="2"/>
      <c r="I182" s="1"/>
      <c r="J182" s="1"/>
      <c r="K182" s="2"/>
      <c r="L182" s="1"/>
      <c r="M182" s="1"/>
      <c r="N182" s="1"/>
      <c r="O182" s="1"/>
      <c r="P182" s="1"/>
      <c r="Q182" s="1"/>
      <c r="R182" s="1"/>
      <c r="S182" s="1"/>
      <c r="T182" s="1"/>
      <c r="U182" s="2"/>
      <c r="V182" s="1"/>
      <c r="W182" s="13"/>
      <c r="X182" s="1"/>
    </row>
    <row r="183">
      <c r="A183" s="1"/>
      <c r="B183" s="1"/>
      <c r="C183" s="2"/>
      <c r="D183" s="1"/>
      <c r="E183" s="1"/>
      <c r="F183" s="1"/>
      <c r="G183" s="1"/>
      <c r="H183" s="2"/>
      <c r="I183" s="1"/>
      <c r="J183" s="1"/>
      <c r="K183" s="2"/>
      <c r="L183" s="1"/>
      <c r="M183" s="1"/>
      <c r="N183" s="1"/>
      <c r="O183" s="1"/>
      <c r="P183" s="1"/>
      <c r="Q183" s="1"/>
      <c r="R183" s="1"/>
      <c r="S183" s="1"/>
      <c r="T183" s="1"/>
      <c r="U183" s="2"/>
      <c r="V183" s="1"/>
      <c r="W183" s="13"/>
      <c r="X183" s="1"/>
    </row>
    <row r="184">
      <c r="A184" s="1"/>
      <c r="B184" s="1"/>
      <c r="C184" s="2"/>
      <c r="D184" s="1"/>
      <c r="E184" s="1"/>
      <c r="F184" s="1"/>
      <c r="G184" s="1"/>
      <c r="H184" s="2"/>
      <c r="I184" s="1"/>
      <c r="J184" s="1"/>
      <c r="K184" s="2"/>
      <c r="L184" s="1"/>
      <c r="M184" s="1"/>
      <c r="N184" s="1"/>
      <c r="O184" s="1"/>
      <c r="P184" s="1"/>
      <c r="Q184" s="1"/>
      <c r="R184" s="1"/>
      <c r="S184" s="1"/>
      <c r="T184" s="1"/>
      <c r="U184" s="2"/>
      <c r="V184" s="1"/>
      <c r="W184" s="13"/>
      <c r="X184" s="1"/>
    </row>
    <row r="185">
      <c r="A185" s="1"/>
      <c r="B185" s="1"/>
      <c r="C185" s="2"/>
      <c r="D185" s="1"/>
      <c r="E185" s="1"/>
      <c r="F185" s="1"/>
      <c r="G185" s="1"/>
      <c r="H185" s="2"/>
      <c r="I185" s="1"/>
      <c r="J185" s="1"/>
      <c r="K185" s="2"/>
      <c r="L185" s="1"/>
      <c r="M185" s="1"/>
      <c r="N185" s="1"/>
      <c r="O185" s="1"/>
      <c r="P185" s="1"/>
      <c r="Q185" s="1"/>
      <c r="R185" s="1"/>
      <c r="S185" s="1"/>
      <c r="T185" s="1"/>
      <c r="U185" s="2"/>
      <c r="V185" s="1"/>
      <c r="W185" s="13"/>
      <c r="X185" s="1"/>
    </row>
    <row r="186">
      <c r="A186" s="1"/>
      <c r="B186" s="1"/>
      <c r="C186" s="2"/>
      <c r="D186" s="1"/>
      <c r="E186" s="1"/>
      <c r="F186" s="1"/>
      <c r="G186" s="1"/>
      <c r="H186" s="2"/>
      <c r="I186" s="1"/>
      <c r="J186" s="1"/>
      <c r="K186" s="2"/>
      <c r="L186" s="1"/>
      <c r="M186" s="1"/>
      <c r="N186" s="1"/>
      <c r="O186" s="1"/>
      <c r="P186" s="1"/>
      <c r="Q186" s="1"/>
      <c r="R186" s="1"/>
      <c r="S186" s="1"/>
      <c r="T186" s="1"/>
      <c r="U186" s="2"/>
      <c r="V186" s="1"/>
      <c r="W186" s="13"/>
      <c r="X186" s="1"/>
    </row>
    <row r="187">
      <c r="A187" s="1"/>
      <c r="B187" s="1"/>
      <c r="C187" s="2"/>
      <c r="D187" s="1"/>
      <c r="E187" s="1"/>
      <c r="F187" s="1"/>
      <c r="G187" s="1"/>
      <c r="H187" s="2"/>
      <c r="I187" s="1"/>
      <c r="J187" s="1"/>
      <c r="K187" s="2"/>
      <c r="L187" s="1"/>
      <c r="M187" s="1"/>
      <c r="N187" s="1"/>
      <c r="O187" s="1"/>
      <c r="P187" s="1"/>
      <c r="Q187" s="1"/>
      <c r="R187" s="1"/>
      <c r="S187" s="1"/>
      <c r="T187" s="1"/>
      <c r="U187" s="2"/>
      <c r="V187" s="1"/>
      <c r="W187" s="13"/>
      <c r="X187" s="1"/>
    </row>
    <row r="188">
      <c r="A188" s="1"/>
      <c r="B188" s="1"/>
      <c r="C188" s="2"/>
      <c r="D188" s="1"/>
      <c r="E188" s="1"/>
      <c r="F188" s="1"/>
      <c r="G188" s="1"/>
      <c r="H188" s="2"/>
      <c r="I188" s="1"/>
      <c r="J188" s="1"/>
      <c r="K188" s="2"/>
      <c r="L188" s="1"/>
      <c r="M188" s="1"/>
      <c r="N188" s="1"/>
      <c r="O188" s="1"/>
      <c r="P188" s="1"/>
      <c r="Q188" s="1"/>
      <c r="R188" s="1"/>
      <c r="S188" s="1"/>
      <c r="T188" s="1"/>
      <c r="U188" s="2"/>
      <c r="V188" s="1"/>
      <c r="W188" s="13"/>
      <c r="X188" s="1"/>
    </row>
    <row r="189">
      <c r="A189" s="1"/>
      <c r="B189" s="1"/>
      <c r="C189" s="2"/>
      <c r="D189" s="1"/>
      <c r="E189" s="1"/>
      <c r="F189" s="1"/>
      <c r="G189" s="1"/>
      <c r="H189" s="2"/>
      <c r="I189" s="1"/>
      <c r="J189" s="1"/>
      <c r="K189" s="2"/>
      <c r="L189" s="1"/>
      <c r="M189" s="1"/>
      <c r="N189" s="1"/>
      <c r="O189" s="1"/>
      <c r="P189" s="1"/>
      <c r="Q189" s="1"/>
      <c r="R189" s="1"/>
      <c r="S189" s="1"/>
      <c r="T189" s="1"/>
      <c r="U189" s="2"/>
      <c r="V189" s="1"/>
      <c r="W189" s="13"/>
      <c r="X189" s="1"/>
    </row>
    <row r="190">
      <c r="A190" s="1"/>
      <c r="B190" s="1"/>
      <c r="C190" s="2"/>
      <c r="D190" s="1"/>
      <c r="E190" s="1"/>
      <c r="F190" s="1"/>
      <c r="G190" s="1"/>
      <c r="H190" s="2"/>
      <c r="I190" s="1"/>
      <c r="J190" s="1"/>
      <c r="K190" s="2"/>
      <c r="L190" s="1"/>
      <c r="M190" s="1"/>
      <c r="N190" s="1"/>
      <c r="O190" s="1"/>
      <c r="P190" s="1"/>
      <c r="Q190" s="1"/>
      <c r="R190" s="1"/>
      <c r="S190" s="1"/>
      <c r="T190" s="1"/>
      <c r="U190" s="2"/>
      <c r="V190" s="1"/>
      <c r="W190" s="13"/>
      <c r="X190" s="1"/>
    </row>
    <row r="191">
      <c r="A191" s="1"/>
      <c r="B191" s="1"/>
      <c r="C191" s="2"/>
      <c r="D191" s="1"/>
      <c r="E191" s="1"/>
      <c r="F191" s="1"/>
      <c r="G191" s="1"/>
      <c r="H191" s="2"/>
      <c r="I191" s="1"/>
      <c r="J191" s="1"/>
      <c r="K191" s="2"/>
      <c r="L191" s="1"/>
      <c r="M191" s="1"/>
      <c r="N191" s="1"/>
      <c r="O191" s="1"/>
      <c r="P191" s="1"/>
      <c r="Q191" s="1"/>
      <c r="R191" s="1"/>
      <c r="S191" s="1"/>
      <c r="T191" s="1"/>
      <c r="U191" s="2"/>
      <c r="V191" s="1"/>
      <c r="W191" s="13"/>
      <c r="X191" s="1"/>
    </row>
    <row r="192">
      <c r="A192" s="1"/>
      <c r="B192" s="1"/>
      <c r="C192" s="2"/>
      <c r="D192" s="1"/>
      <c r="E192" s="1"/>
      <c r="F192" s="1"/>
      <c r="G192" s="1"/>
      <c r="H192" s="2"/>
      <c r="I192" s="1"/>
      <c r="J192" s="1"/>
      <c r="K192" s="2"/>
      <c r="L192" s="1"/>
      <c r="M192" s="1"/>
      <c r="N192" s="1"/>
      <c r="O192" s="1"/>
      <c r="P192" s="1"/>
      <c r="Q192" s="1"/>
      <c r="R192" s="1"/>
      <c r="S192" s="1"/>
      <c r="T192" s="1"/>
      <c r="U192" s="2"/>
      <c r="V192" s="1"/>
      <c r="W192" s="13"/>
      <c r="X192" s="1"/>
    </row>
    <row r="193">
      <c r="A193" s="1"/>
      <c r="B193" s="1"/>
      <c r="C193" s="2"/>
      <c r="D193" s="1"/>
      <c r="E193" s="1"/>
      <c r="F193" s="1"/>
      <c r="G193" s="1"/>
      <c r="H193" s="2"/>
      <c r="I193" s="1"/>
      <c r="J193" s="1"/>
      <c r="K193" s="2"/>
      <c r="L193" s="1"/>
      <c r="M193" s="1"/>
      <c r="N193" s="1"/>
      <c r="O193" s="1"/>
      <c r="P193" s="1"/>
      <c r="Q193" s="1"/>
      <c r="R193" s="1"/>
      <c r="S193" s="1"/>
      <c r="T193" s="1"/>
      <c r="U193" s="2"/>
      <c r="V193" s="1"/>
      <c r="W193" s="13"/>
      <c r="X193" s="1"/>
    </row>
    <row r="194">
      <c r="A194" s="1"/>
      <c r="B194" s="1"/>
      <c r="C194" s="2"/>
      <c r="D194" s="1"/>
      <c r="E194" s="1"/>
      <c r="F194" s="1"/>
      <c r="G194" s="1"/>
      <c r="H194" s="2"/>
      <c r="I194" s="1"/>
      <c r="J194" s="1"/>
      <c r="K194" s="2"/>
      <c r="L194" s="1"/>
      <c r="M194" s="1"/>
      <c r="N194" s="1"/>
      <c r="O194" s="1"/>
      <c r="P194" s="1"/>
      <c r="Q194" s="1"/>
      <c r="R194" s="1"/>
      <c r="S194" s="1"/>
      <c r="T194" s="1"/>
      <c r="U194" s="2"/>
      <c r="V194" s="1"/>
      <c r="W194" s="13"/>
      <c r="X194" s="1"/>
    </row>
    <row r="195">
      <c r="A195" s="1"/>
      <c r="B195" s="1"/>
      <c r="C195" s="2"/>
      <c r="D195" s="1"/>
      <c r="E195" s="1"/>
      <c r="F195" s="1"/>
      <c r="G195" s="1"/>
      <c r="H195" s="2"/>
      <c r="I195" s="1"/>
      <c r="J195" s="1"/>
      <c r="K195" s="2"/>
      <c r="L195" s="1"/>
      <c r="M195" s="1"/>
      <c r="N195" s="1"/>
      <c r="O195" s="1"/>
      <c r="P195" s="1"/>
      <c r="Q195" s="1"/>
      <c r="R195" s="1"/>
      <c r="S195" s="1"/>
      <c r="T195" s="1"/>
      <c r="U195" s="2"/>
      <c r="V195" s="1"/>
      <c r="W195" s="13"/>
      <c r="X195" s="1"/>
    </row>
    <row r="196">
      <c r="A196" s="1"/>
      <c r="B196" s="1"/>
      <c r="C196" s="2"/>
      <c r="D196" s="1"/>
      <c r="E196" s="1"/>
      <c r="F196" s="1"/>
      <c r="G196" s="1"/>
      <c r="H196" s="2"/>
      <c r="I196" s="1"/>
      <c r="J196" s="1"/>
      <c r="K196" s="2"/>
      <c r="L196" s="1"/>
      <c r="M196" s="1"/>
      <c r="N196" s="1"/>
      <c r="O196" s="1"/>
      <c r="P196" s="1"/>
      <c r="Q196" s="1"/>
      <c r="R196" s="1"/>
      <c r="S196" s="1"/>
      <c r="T196" s="1"/>
      <c r="U196" s="2"/>
      <c r="V196" s="1"/>
      <c r="W196" s="13"/>
      <c r="X196" s="1"/>
    </row>
    <row r="197">
      <c r="A197" s="1"/>
      <c r="B197" s="1"/>
      <c r="C197" s="2"/>
      <c r="D197" s="1"/>
      <c r="E197" s="1"/>
      <c r="F197" s="1"/>
      <c r="G197" s="1"/>
      <c r="H197" s="2"/>
      <c r="I197" s="1"/>
      <c r="J197" s="1"/>
      <c r="K197" s="2"/>
      <c r="L197" s="1"/>
      <c r="M197" s="1"/>
      <c r="N197" s="1"/>
      <c r="O197" s="1"/>
      <c r="P197" s="1"/>
      <c r="Q197" s="1"/>
      <c r="R197" s="1"/>
      <c r="S197" s="1"/>
      <c r="T197" s="1"/>
      <c r="U197" s="2"/>
      <c r="V197" s="1"/>
      <c r="W197" s="13"/>
      <c r="X197" s="1"/>
    </row>
    <row r="198">
      <c r="A198" s="1"/>
      <c r="B198" s="1"/>
      <c r="C198" s="2"/>
      <c r="D198" s="1"/>
      <c r="E198" s="1"/>
      <c r="F198" s="1"/>
      <c r="G198" s="1"/>
      <c r="H198" s="2"/>
      <c r="I198" s="1"/>
      <c r="J198" s="1"/>
      <c r="K198" s="2"/>
      <c r="L198" s="1"/>
      <c r="M198" s="1"/>
      <c r="N198" s="1"/>
      <c r="O198" s="1"/>
      <c r="P198" s="1"/>
      <c r="Q198" s="1"/>
      <c r="R198" s="1"/>
      <c r="S198" s="1"/>
      <c r="T198" s="1"/>
      <c r="U198" s="2"/>
      <c r="V198" s="1"/>
      <c r="W198" s="13"/>
      <c r="X198" s="1"/>
    </row>
    <row r="199">
      <c r="A199" s="1"/>
      <c r="B199" s="1"/>
      <c r="C199" s="2"/>
      <c r="D199" s="1"/>
      <c r="E199" s="1"/>
      <c r="F199" s="1"/>
      <c r="G199" s="1"/>
      <c r="H199" s="2"/>
      <c r="I199" s="1"/>
      <c r="J199" s="1"/>
      <c r="K199" s="2"/>
      <c r="L199" s="1"/>
      <c r="M199" s="1"/>
      <c r="N199" s="1"/>
      <c r="O199" s="1"/>
      <c r="P199" s="1"/>
      <c r="Q199" s="1"/>
      <c r="R199" s="1"/>
      <c r="S199" s="1"/>
      <c r="T199" s="1"/>
      <c r="U199" s="2"/>
      <c r="V199" s="1"/>
      <c r="W199" s="13"/>
      <c r="X199" s="1"/>
    </row>
    <row r="200">
      <c r="A200" s="1"/>
      <c r="B200" s="1"/>
      <c r="C200" s="2"/>
      <c r="D200" s="1"/>
      <c r="E200" s="1"/>
      <c r="F200" s="1"/>
      <c r="G200" s="1"/>
      <c r="H200" s="2"/>
      <c r="I200" s="1"/>
      <c r="J200" s="1"/>
      <c r="K200" s="2"/>
      <c r="L200" s="1"/>
      <c r="M200" s="1"/>
      <c r="N200" s="1"/>
      <c r="O200" s="1"/>
      <c r="P200" s="1"/>
      <c r="Q200" s="1"/>
      <c r="R200" s="1"/>
      <c r="S200" s="1"/>
      <c r="T200" s="1"/>
      <c r="U200" s="2"/>
      <c r="V200" s="1"/>
      <c r="W200" s="13"/>
      <c r="X200" s="1"/>
    </row>
    <row r="201">
      <c r="A201" s="1"/>
      <c r="B201" s="1"/>
      <c r="C201" s="2"/>
      <c r="D201" s="1"/>
      <c r="E201" s="1"/>
      <c r="F201" s="1"/>
      <c r="G201" s="1"/>
      <c r="H201" s="2"/>
      <c r="I201" s="1"/>
      <c r="J201" s="1"/>
      <c r="K201" s="2"/>
      <c r="L201" s="1"/>
      <c r="M201" s="1"/>
      <c r="N201" s="1"/>
      <c r="O201" s="1"/>
      <c r="P201" s="1"/>
      <c r="Q201" s="1"/>
      <c r="R201" s="1"/>
      <c r="S201" s="1"/>
      <c r="T201" s="1"/>
      <c r="U201" s="2"/>
      <c r="V201" s="1"/>
      <c r="W201" s="13"/>
      <c r="X201" s="1"/>
    </row>
    <row r="202">
      <c r="A202" s="1"/>
      <c r="B202" s="1"/>
      <c r="C202" s="2"/>
      <c r="D202" s="1"/>
      <c r="E202" s="1"/>
      <c r="F202" s="1"/>
      <c r="G202" s="1"/>
      <c r="H202" s="2"/>
      <c r="I202" s="1"/>
      <c r="J202" s="1"/>
      <c r="K202" s="2"/>
      <c r="L202" s="1"/>
      <c r="M202" s="1"/>
      <c r="N202" s="1"/>
      <c r="O202" s="1"/>
      <c r="P202" s="1"/>
      <c r="Q202" s="1"/>
      <c r="R202" s="1"/>
      <c r="S202" s="1"/>
      <c r="T202" s="1"/>
      <c r="U202" s="2"/>
      <c r="V202" s="1"/>
      <c r="W202" s="13"/>
      <c r="X202" s="1"/>
    </row>
    <row r="203">
      <c r="A203" s="1"/>
      <c r="B203" s="1"/>
      <c r="C203" s="2"/>
      <c r="D203" s="1"/>
      <c r="E203" s="1"/>
      <c r="F203" s="1"/>
      <c r="G203" s="1"/>
      <c r="H203" s="2"/>
      <c r="I203" s="1"/>
      <c r="J203" s="1"/>
      <c r="K203" s="2"/>
      <c r="L203" s="1"/>
      <c r="M203" s="1"/>
      <c r="N203" s="1"/>
      <c r="O203" s="1"/>
      <c r="P203" s="1"/>
      <c r="Q203" s="1"/>
      <c r="R203" s="1"/>
      <c r="S203" s="1"/>
      <c r="T203" s="1"/>
      <c r="U203" s="2"/>
      <c r="V203" s="1"/>
      <c r="W203" s="13"/>
      <c r="X203" s="1"/>
    </row>
    <row r="204">
      <c r="A204" s="1"/>
      <c r="B204" s="1"/>
      <c r="C204" s="2"/>
      <c r="D204" s="1"/>
      <c r="E204" s="1"/>
      <c r="F204" s="1"/>
      <c r="G204" s="1"/>
      <c r="H204" s="2"/>
      <c r="I204" s="1"/>
      <c r="J204" s="1"/>
      <c r="K204" s="2"/>
      <c r="L204" s="1"/>
      <c r="M204" s="1"/>
      <c r="N204" s="1"/>
      <c r="O204" s="1"/>
      <c r="P204" s="1"/>
      <c r="Q204" s="1"/>
      <c r="R204" s="1"/>
      <c r="S204" s="1"/>
      <c r="T204" s="1"/>
      <c r="U204" s="2"/>
      <c r="V204" s="1"/>
      <c r="W204" s="13"/>
      <c r="X204" s="1"/>
    </row>
    <row r="205">
      <c r="A205" s="1"/>
      <c r="B205" s="1"/>
      <c r="C205" s="2"/>
      <c r="D205" s="1"/>
      <c r="E205" s="1"/>
      <c r="F205" s="1"/>
      <c r="G205" s="1"/>
      <c r="H205" s="2"/>
      <c r="I205" s="1"/>
      <c r="J205" s="1"/>
      <c r="K205" s="2"/>
      <c r="L205" s="1"/>
      <c r="M205" s="1"/>
      <c r="N205" s="1"/>
      <c r="O205" s="1"/>
      <c r="P205" s="1"/>
      <c r="Q205" s="1"/>
      <c r="R205" s="1"/>
      <c r="S205" s="1"/>
      <c r="T205" s="1"/>
      <c r="U205" s="2"/>
      <c r="V205" s="1"/>
      <c r="W205" s="13"/>
      <c r="X205" s="1"/>
    </row>
    <row r="206">
      <c r="A206" s="1"/>
      <c r="B206" s="1"/>
      <c r="C206" s="2"/>
      <c r="D206" s="1"/>
      <c r="E206" s="1"/>
      <c r="F206" s="1"/>
      <c r="G206" s="1"/>
      <c r="H206" s="2"/>
      <c r="I206" s="1"/>
      <c r="J206" s="1"/>
      <c r="K206" s="2"/>
      <c r="L206" s="1"/>
      <c r="M206" s="1"/>
      <c r="N206" s="1"/>
      <c r="O206" s="1"/>
      <c r="P206" s="1"/>
      <c r="Q206" s="1"/>
      <c r="R206" s="1"/>
      <c r="S206" s="1"/>
      <c r="T206" s="1"/>
      <c r="U206" s="2"/>
      <c r="V206" s="1"/>
      <c r="W206" s="13"/>
      <c r="X206" s="1"/>
    </row>
    <row r="207">
      <c r="A207" s="1"/>
      <c r="B207" s="1"/>
      <c r="C207" s="2"/>
      <c r="D207" s="1"/>
      <c r="E207" s="1"/>
      <c r="F207" s="1"/>
      <c r="G207" s="1"/>
      <c r="H207" s="2"/>
      <c r="I207" s="1"/>
      <c r="J207" s="1"/>
      <c r="K207" s="2"/>
      <c r="L207" s="1"/>
      <c r="M207" s="1"/>
      <c r="N207" s="1"/>
      <c r="O207" s="1"/>
      <c r="P207" s="1"/>
      <c r="Q207" s="1"/>
      <c r="R207" s="1"/>
      <c r="S207" s="1"/>
      <c r="T207" s="1"/>
      <c r="U207" s="2"/>
      <c r="V207" s="1"/>
      <c r="W207" s="13"/>
      <c r="X207" s="1"/>
    </row>
    <row r="208">
      <c r="A208" s="1"/>
      <c r="B208" s="1"/>
      <c r="C208" s="2"/>
      <c r="D208" s="1"/>
      <c r="E208" s="1"/>
      <c r="F208" s="1"/>
      <c r="G208" s="1"/>
      <c r="H208" s="2"/>
      <c r="I208" s="1"/>
      <c r="J208" s="1"/>
      <c r="K208" s="2"/>
      <c r="L208" s="1"/>
      <c r="M208" s="1"/>
      <c r="N208" s="1"/>
      <c r="O208" s="1"/>
      <c r="P208" s="1"/>
      <c r="Q208" s="1"/>
      <c r="R208" s="1"/>
      <c r="S208" s="1"/>
      <c r="T208" s="1"/>
      <c r="U208" s="2"/>
      <c r="V208" s="1"/>
      <c r="W208" s="13"/>
      <c r="X208" s="1"/>
    </row>
    <row r="209">
      <c r="A209" s="1"/>
      <c r="B209" s="1"/>
      <c r="C209" s="2"/>
      <c r="D209" s="1"/>
      <c r="E209" s="1"/>
      <c r="F209" s="1"/>
      <c r="G209" s="1"/>
      <c r="H209" s="2"/>
      <c r="I209" s="1"/>
      <c r="J209" s="1"/>
      <c r="K209" s="2"/>
      <c r="L209" s="1"/>
      <c r="M209" s="1"/>
      <c r="N209" s="1"/>
      <c r="O209" s="1"/>
      <c r="P209" s="1"/>
      <c r="Q209" s="1"/>
      <c r="R209" s="1"/>
      <c r="S209" s="1"/>
      <c r="T209" s="1"/>
      <c r="U209" s="2"/>
      <c r="V209" s="1"/>
      <c r="W209" s="13"/>
      <c r="X209" s="1"/>
    </row>
    <row r="210">
      <c r="A210" s="1"/>
      <c r="B210" s="1"/>
      <c r="C210" s="2"/>
      <c r="D210" s="1"/>
      <c r="E210" s="1"/>
      <c r="F210" s="1"/>
      <c r="G210" s="1"/>
      <c r="H210" s="2"/>
      <c r="I210" s="1"/>
      <c r="J210" s="1"/>
      <c r="K210" s="2"/>
      <c r="L210" s="1"/>
      <c r="M210" s="1"/>
      <c r="N210" s="1"/>
      <c r="O210" s="1"/>
      <c r="P210" s="1"/>
      <c r="Q210" s="1"/>
      <c r="R210" s="1"/>
      <c r="S210" s="1"/>
      <c r="T210" s="1"/>
      <c r="U210" s="2"/>
      <c r="V210" s="1"/>
      <c r="W210" s="13"/>
      <c r="X210" s="1"/>
    </row>
    <row r="211">
      <c r="A211" s="1"/>
      <c r="B211" s="1"/>
      <c r="C211" s="2"/>
      <c r="D211" s="1"/>
      <c r="E211" s="1"/>
      <c r="F211" s="1"/>
      <c r="G211" s="1"/>
      <c r="H211" s="2"/>
      <c r="I211" s="1"/>
      <c r="J211" s="1"/>
      <c r="K211" s="2"/>
      <c r="L211" s="1"/>
      <c r="M211" s="1"/>
      <c r="N211" s="1"/>
      <c r="O211" s="1"/>
      <c r="P211" s="1"/>
      <c r="Q211" s="1"/>
      <c r="R211" s="1"/>
      <c r="S211" s="1"/>
      <c r="T211" s="1"/>
      <c r="U211" s="2"/>
      <c r="V211" s="1"/>
      <c r="W211" s="13"/>
      <c r="X211" s="1"/>
    </row>
    <row r="212">
      <c r="A212" s="1"/>
      <c r="B212" s="1"/>
      <c r="C212" s="2"/>
      <c r="D212" s="1"/>
      <c r="E212" s="1"/>
      <c r="F212" s="1"/>
      <c r="G212" s="1"/>
      <c r="H212" s="2"/>
      <c r="I212" s="1"/>
      <c r="J212" s="1"/>
      <c r="K212" s="2"/>
      <c r="L212" s="1"/>
      <c r="M212" s="1"/>
      <c r="N212" s="1"/>
      <c r="O212" s="1"/>
      <c r="P212" s="1"/>
      <c r="Q212" s="1"/>
      <c r="R212" s="1"/>
      <c r="S212" s="1"/>
      <c r="T212" s="1"/>
      <c r="U212" s="2"/>
      <c r="V212" s="1"/>
      <c r="W212" s="13"/>
      <c r="X212" s="1"/>
    </row>
    <row r="213">
      <c r="A213" s="1"/>
      <c r="B213" s="1"/>
      <c r="C213" s="2"/>
      <c r="D213" s="1"/>
      <c r="E213" s="1"/>
      <c r="F213" s="1"/>
      <c r="G213" s="1"/>
      <c r="H213" s="2"/>
      <c r="I213" s="1"/>
      <c r="J213" s="1"/>
      <c r="K213" s="2"/>
      <c r="L213" s="1"/>
      <c r="M213" s="1"/>
      <c r="N213" s="1"/>
      <c r="O213" s="1"/>
      <c r="P213" s="1"/>
      <c r="Q213" s="1"/>
      <c r="R213" s="1"/>
      <c r="S213" s="1"/>
      <c r="T213" s="1"/>
      <c r="U213" s="2"/>
      <c r="V213" s="1"/>
      <c r="W213" s="13"/>
      <c r="X213" s="1"/>
    </row>
    <row r="214">
      <c r="A214" s="1"/>
      <c r="B214" s="1"/>
      <c r="C214" s="2"/>
      <c r="D214" s="1"/>
      <c r="E214" s="1"/>
      <c r="F214" s="1"/>
      <c r="G214" s="1"/>
      <c r="H214" s="2"/>
      <c r="I214" s="1"/>
      <c r="J214" s="1"/>
      <c r="K214" s="2"/>
      <c r="L214" s="1"/>
      <c r="M214" s="1"/>
      <c r="N214" s="1"/>
      <c r="O214" s="1"/>
      <c r="P214" s="1"/>
      <c r="Q214" s="1"/>
      <c r="R214" s="1"/>
      <c r="S214" s="1"/>
      <c r="T214" s="1"/>
      <c r="U214" s="2"/>
      <c r="V214" s="1"/>
      <c r="W214" s="13"/>
      <c r="X214" s="1"/>
    </row>
    <row r="215">
      <c r="A215" s="1"/>
      <c r="B215" s="1"/>
      <c r="C215" s="2"/>
      <c r="D215" s="1"/>
      <c r="E215" s="1"/>
      <c r="F215" s="1"/>
      <c r="G215" s="1"/>
      <c r="H215" s="2"/>
      <c r="I215" s="1"/>
      <c r="J215" s="1"/>
      <c r="K215" s="2"/>
      <c r="L215" s="1"/>
      <c r="M215" s="1"/>
      <c r="N215" s="1"/>
      <c r="O215" s="1"/>
      <c r="P215" s="1"/>
      <c r="Q215" s="1"/>
      <c r="R215" s="1"/>
      <c r="S215" s="1"/>
      <c r="T215" s="1"/>
      <c r="U215" s="2"/>
      <c r="V215" s="1"/>
      <c r="W215" s="13"/>
      <c r="X215" s="1"/>
    </row>
    <row r="216">
      <c r="A216" s="1"/>
      <c r="B216" s="1"/>
      <c r="C216" s="2"/>
      <c r="D216" s="1"/>
      <c r="E216" s="1"/>
      <c r="F216" s="1"/>
      <c r="G216" s="1"/>
      <c r="H216" s="2"/>
      <c r="I216" s="1"/>
      <c r="J216" s="1"/>
      <c r="K216" s="2"/>
      <c r="L216" s="1"/>
      <c r="M216" s="1"/>
      <c r="N216" s="1"/>
      <c r="O216" s="1"/>
      <c r="P216" s="1"/>
      <c r="Q216" s="1"/>
      <c r="R216" s="1"/>
      <c r="S216" s="1"/>
      <c r="T216" s="1"/>
      <c r="U216" s="2"/>
      <c r="V216" s="1"/>
      <c r="W216" s="13"/>
      <c r="X216" s="1"/>
    </row>
    <row r="217">
      <c r="A217" s="1"/>
      <c r="B217" s="1"/>
      <c r="C217" s="2"/>
      <c r="D217" s="1"/>
      <c r="E217" s="1"/>
      <c r="F217" s="1"/>
      <c r="G217" s="1"/>
      <c r="H217" s="2"/>
      <c r="I217" s="1"/>
      <c r="J217" s="1"/>
      <c r="K217" s="2"/>
      <c r="L217" s="1"/>
      <c r="M217" s="1"/>
      <c r="N217" s="1"/>
      <c r="O217" s="1"/>
      <c r="P217" s="1"/>
      <c r="Q217" s="1"/>
      <c r="R217" s="1"/>
      <c r="S217" s="1"/>
      <c r="T217" s="1"/>
      <c r="U217" s="2"/>
      <c r="V217" s="1"/>
      <c r="W217" s="13"/>
      <c r="X217" s="1"/>
    </row>
    <row r="218">
      <c r="A218" s="1"/>
      <c r="B218" s="1"/>
      <c r="C218" s="2"/>
      <c r="D218" s="1"/>
      <c r="E218" s="1"/>
      <c r="F218" s="1"/>
      <c r="G218" s="1"/>
      <c r="H218" s="2"/>
      <c r="I218" s="1"/>
      <c r="J218" s="1"/>
      <c r="K218" s="2"/>
      <c r="L218" s="1"/>
      <c r="M218" s="1"/>
      <c r="N218" s="1"/>
      <c r="O218" s="1"/>
      <c r="P218" s="1"/>
      <c r="Q218" s="1"/>
      <c r="R218" s="1"/>
      <c r="S218" s="1"/>
      <c r="T218" s="1"/>
      <c r="U218" s="2"/>
      <c r="V218" s="1"/>
      <c r="W218" s="13"/>
      <c r="X218" s="1"/>
    </row>
    <row r="219">
      <c r="A219" s="1"/>
      <c r="B219" s="1"/>
      <c r="C219" s="2"/>
      <c r="D219" s="1"/>
      <c r="E219" s="1"/>
      <c r="F219" s="1"/>
      <c r="G219" s="1"/>
      <c r="H219" s="2"/>
      <c r="I219" s="1"/>
      <c r="J219" s="1"/>
      <c r="K219" s="2"/>
      <c r="L219" s="1"/>
      <c r="M219" s="1"/>
      <c r="N219" s="1"/>
      <c r="O219" s="1"/>
      <c r="P219" s="1"/>
      <c r="Q219" s="1"/>
      <c r="R219" s="1"/>
      <c r="S219" s="1"/>
      <c r="T219" s="1"/>
      <c r="U219" s="2"/>
      <c r="V219" s="1"/>
      <c r="W219" s="13"/>
      <c r="X219" s="1"/>
    </row>
    <row r="220">
      <c r="A220" s="1"/>
      <c r="B220" s="1"/>
      <c r="C220" s="2"/>
      <c r="D220" s="1"/>
      <c r="E220" s="1"/>
      <c r="F220" s="1"/>
      <c r="G220" s="1"/>
      <c r="H220" s="2"/>
      <c r="I220" s="1"/>
      <c r="J220" s="1"/>
      <c r="K220" s="2"/>
      <c r="L220" s="1"/>
      <c r="M220" s="1"/>
      <c r="N220" s="1"/>
      <c r="O220" s="1"/>
      <c r="P220" s="1"/>
      <c r="Q220" s="1"/>
      <c r="R220" s="1"/>
      <c r="S220" s="1"/>
      <c r="T220" s="1"/>
      <c r="U220" s="2"/>
      <c r="V220" s="1"/>
      <c r="W220" s="13"/>
      <c r="X220" s="1"/>
    </row>
    <row r="221">
      <c r="A221" s="1"/>
      <c r="B221" s="1"/>
      <c r="C221" s="2"/>
      <c r="D221" s="1"/>
      <c r="E221" s="1"/>
      <c r="F221" s="1"/>
      <c r="G221" s="1"/>
      <c r="H221" s="2"/>
      <c r="I221" s="1"/>
      <c r="J221" s="1"/>
      <c r="K221" s="2"/>
      <c r="L221" s="1"/>
      <c r="M221" s="1"/>
      <c r="N221" s="1"/>
      <c r="O221" s="1"/>
      <c r="P221" s="1"/>
      <c r="Q221" s="1"/>
      <c r="R221" s="1"/>
      <c r="S221" s="1"/>
      <c r="T221" s="1"/>
      <c r="U221" s="2"/>
      <c r="V221" s="1"/>
      <c r="W221" s="13"/>
      <c r="X221" s="1"/>
    </row>
    <row r="222">
      <c r="A222" s="1"/>
      <c r="B222" s="1"/>
      <c r="C222" s="2"/>
      <c r="D222" s="1"/>
      <c r="E222" s="1"/>
      <c r="F222" s="1"/>
      <c r="G222" s="1"/>
      <c r="H222" s="2"/>
      <c r="I222" s="1"/>
      <c r="J222" s="1"/>
      <c r="K222" s="2"/>
      <c r="L222" s="1"/>
      <c r="M222" s="1"/>
      <c r="N222" s="1"/>
      <c r="O222" s="1"/>
      <c r="P222" s="1"/>
      <c r="Q222" s="1"/>
      <c r="R222" s="1"/>
      <c r="S222" s="1"/>
      <c r="T222" s="1"/>
      <c r="U222" s="2"/>
      <c r="V222" s="1"/>
      <c r="W222" s="13"/>
      <c r="X222" s="1"/>
    </row>
    <row r="223">
      <c r="A223" s="1"/>
      <c r="B223" s="1"/>
      <c r="C223" s="2"/>
      <c r="D223" s="1"/>
      <c r="E223" s="1"/>
      <c r="F223" s="1"/>
      <c r="G223" s="1"/>
      <c r="H223" s="2"/>
      <c r="I223" s="1"/>
      <c r="J223" s="1"/>
      <c r="K223" s="2"/>
      <c r="L223" s="1"/>
      <c r="M223" s="1"/>
      <c r="N223" s="1"/>
      <c r="O223" s="1"/>
      <c r="P223" s="1"/>
      <c r="Q223" s="1"/>
      <c r="R223" s="1"/>
      <c r="S223" s="1"/>
      <c r="T223" s="1"/>
      <c r="U223" s="2"/>
      <c r="V223" s="1"/>
      <c r="W223" s="13"/>
      <c r="X223" s="1"/>
    </row>
    <row r="224">
      <c r="A224" s="1"/>
      <c r="B224" s="1"/>
      <c r="C224" s="2"/>
      <c r="D224" s="1"/>
      <c r="E224" s="1"/>
      <c r="F224" s="1"/>
      <c r="G224" s="1"/>
      <c r="H224" s="2"/>
      <c r="I224" s="1"/>
      <c r="J224" s="1"/>
      <c r="K224" s="2"/>
      <c r="L224" s="1"/>
      <c r="M224" s="1"/>
      <c r="N224" s="1"/>
      <c r="O224" s="1"/>
      <c r="P224" s="1"/>
      <c r="Q224" s="1"/>
      <c r="R224" s="1"/>
      <c r="S224" s="1"/>
      <c r="T224" s="1"/>
      <c r="U224" s="2"/>
      <c r="V224" s="1"/>
      <c r="W224" s="13"/>
      <c r="X224" s="1"/>
    </row>
    <row r="225">
      <c r="A225" s="1"/>
      <c r="B225" s="1"/>
      <c r="C225" s="2"/>
      <c r="D225" s="1"/>
      <c r="E225" s="1"/>
      <c r="F225" s="1"/>
      <c r="G225" s="1"/>
      <c r="H225" s="2"/>
      <c r="I225" s="1"/>
      <c r="J225" s="1"/>
      <c r="K225" s="2"/>
      <c r="L225" s="1"/>
      <c r="M225" s="1"/>
      <c r="N225" s="1"/>
      <c r="O225" s="1"/>
      <c r="P225" s="1"/>
      <c r="Q225" s="1"/>
      <c r="R225" s="1"/>
      <c r="S225" s="1"/>
      <c r="T225" s="1"/>
      <c r="U225" s="2"/>
      <c r="V225" s="1"/>
      <c r="W225" s="13"/>
      <c r="X225" s="1"/>
    </row>
    <row r="226">
      <c r="A226" s="1"/>
      <c r="B226" s="1"/>
      <c r="C226" s="2"/>
      <c r="D226" s="1"/>
      <c r="E226" s="1"/>
      <c r="F226" s="1"/>
      <c r="G226" s="1"/>
      <c r="H226" s="2"/>
      <c r="I226" s="1"/>
      <c r="J226" s="1"/>
      <c r="K226" s="2"/>
      <c r="L226" s="1"/>
      <c r="M226" s="1"/>
      <c r="N226" s="1"/>
      <c r="O226" s="1"/>
      <c r="P226" s="1"/>
      <c r="Q226" s="1"/>
      <c r="R226" s="1"/>
      <c r="S226" s="1"/>
      <c r="T226" s="1"/>
      <c r="U226" s="2"/>
      <c r="V226" s="1"/>
      <c r="W226" s="13"/>
      <c r="X226" s="1"/>
    </row>
    <row r="227">
      <c r="A227" s="1"/>
      <c r="B227" s="1"/>
      <c r="C227" s="2"/>
      <c r="D227" s="1"/>
      <c r="E227" s="1"/>
      <c r="F227" s="1"/>
      <c r="G227" s="1"/>
      <c r="H227" s="2"/>
      <c r="I227" s="1"/>
      <c r="J227" s="1"/>
      <c r="K227" s="2"/>
      <c r="L227" s="1"/>
      <c r="M227" s="1"/>
      <c r="N227" s="1"/>
      <c r="O227" s="1"/>
      <c r="P227" s="1"/>
      <c r="Q227" s="1"/>
      <c r="R227" s="1"/>
      <c r="S227" s="1"/>
      <c r="T227" s="1"/>
      <c r="U227" s="2"/>
      <c r="V227" s="1"/>
      <c r="W227" s="13"/>
      <c r="X227" s="1"/>
    </row>
    <row r="228">
      <c r="A228" s="1"/>
      <c r="B228" s="1"/>
      <c r="C228" s="2"/>
      <c r="D228" s="1"/>
      <c r="E228" s="1"/>
      <c r="F228" s="1"/>
      <c r="G228" s="1"/>
      <c r="H228" s="2"/>
      <c r="I228" s="1"/>
      <c r="J228" s="1"/>
      <c r="K228" s="2"/>
      <c r="L228" s="1"/>
      <c r="M228" s="1"/>
      <c r="N228" s="1"/>
      <c r="O228" s="1"/>
      <c r="P228" s="1"/>
      <c r="Q228" s="1"/>
      <c r="R228" s="1"/>
      <c r="S228" s="1"/>
      <c r="T228" s="1"/>
      <c r="U228" s="2"/>
      <c r="V228" s="1"/>
      <c r="W228" s="13"/>
      <c r="X228" s="1"/>
    </row>
    <row r="229">
      <c r="A229" s="1"/>
      <c r="B229" s="1"/>
      <c r="C229" s="2"/>
      <c r="D229" s="1"/>
      <c r="E229" s="1"/>
      <c r="F229" s="1"/>
      <c r="G229" s="1"/>
      <c r="H229" s="2"/>
      <c r="I229" s="1"/>
      <c r="J229" s="1"/>
      <c r="K229" s="2"/>
      <c r="L229" s="1"/>
      <c r="M229" s="1"/>
      <c r="N229" s="1"/>
      <c r="O229" s="1"/>
      <c r="P229" s="1"/>
      <c r="Q229" s="1"/>
      <c r="R229" s="1"/>
      <c r="S229" s="1"/>
      <c r="T229" s="1"/>
      <c r="U229" s="2"/>
      <c r="V229" s="1"/>
      <c r="W229" s="13"/>
      <c r="X229" s="1"/>
    </row>
    <row r="230">
      <c r="A230" s="1"/>
      <c r="B230" s="1"/>
      <c r="C230" s="2"/>
      <c r="D230" s="1"/>
      <c r="E230" s="1"/>
      <c r="F230" s="1"/>
      <c r="G230" s="1"/>
      <c r="H230" s="2"/>
      <c r="I230" s="1"/>
      <c r="J230" s="1"/>
      <c r="K230" s="2"/>
      <c r="L230" s="1"/>
      <c r="M230" s="1"/>
      <c r="N230" s="1"/>
      <c r="O230" s="1"/>
      <c r="P230" s="1"/>
      <c r="Q230" s="1"/>
      <c r="R230" s="1"/>
      <c r="S230" s="1"/>
      <c r="T230" s="1"/>
      <c r="U230" s="2"/>
      <c r="V230" s="1"/>
      <c r="W230" s="13"/>
      <c r="X230" s="1"/>
    </row>
    <row r="231">
      <c r="A231" s="1"/>
      <c r="B231" s="1"/>
      <c r="C231" s="2"/>
      <c r="D231" s="1"/>
      <c r="E231" s="1"/>
      <c r="F231" s="1"/>
      <c r="G231" s="1"/>
      <c r="H231" s="2"/>
      <c r="I231" s="1"/>
      <c r="J231" s="1"/>
      <c r="K231" s="2"/>
      <c r="L231" s="1"/>
      <c r="M231" s="1"/>
      <c r="N231" s="1"/>
      <c r="O231" s="1"/>
      <c r="P231" s="1"/>
      <c r="Q231" s="1"/>
      <c r="R231" s="1"/>
      <c r="S231" s="1"/>
      <c r="T231" s="1"/>
      <c r="U231" s="2"/>
      <c r="V231" s="1"/>
      <c r="W231" s="13"/>
      <c r="X231" s="1"/>
    </row>
    <row r="232">
      <c r="A232" s="1"/>
      <c r="B232" s="1"/>
      <c r="C232" s="2"/>
      <c r="D232" s="1"/>
      <c r="E232" s="1"/>
      <c r="F232" s="1"/>
      <c r="G232" s="1"/>
      <c r="H232" s="2"/>
      <c r="I232" s="1"/>
      <c r="J232" s="1"/>
      <c r="K232" s="2"/>
      <c r="L232" s="1"/>
      <c r="M232" s="1"/>
      <c r="N232" s="1"/>
      <c r="O232" s="1"/>
      <c r="P232" s="1"/>
      <c r="Q232" s="1"/>
      <c r="R232" s="1"/>
      <c r="S232" s="1"/>
      <c r="T232" s="1"/>
      <c r="U232" s="2"/>
      <c r="V232" s="1"/>
      <c r="W232" s="13"/>
      <c r="X232" s="1"/>
    </row>
    <row r="233">
      <c r="A233" s="1"/>
      <c r="B233" s="1"/>
      <c r="C233" s="2"/>
      <c r="D233" s="1"/>
      <c r="E233" s="1"/>
      <c r="F233" s="1"/>
      <c r="G233" s="1"/>
      <c r="H233" s="2"/>
      <c r="I233" s="1"/>
      <c r="J233" s="1"/>
      <c r="K233" s="2"/>
      <c r="L233" s="1"/>
      <c r="M233" s="1"/>
      <c r="N233" s="1"/>
      <c r="O233" s="1"/>
      <c r="P233" s="1"/>
      <c r="Q233" s="1"/>
      <c r="R233" s="1"/>
      <c r="S233" s="1"/>
      <c r="T233" s="1"/>
      <c r="U233" s="2"/>
      <c r="V233" s="1"/>
      <c r="W233" s="13"/>
      <c r="X233" s="1"/>
    </row>
    <row r="234">
      <c r="A234" s="1"/>
      <c r="B234" s="1"/>
      <c r="C234" s="2"/>
      <c r="D234" s="1"/>
      <c r="E234" s="1"/>
      <c r="F234" s="1"/>
      <c r="G234" s="1"/>
      <c r="H234" s="2"/>
      <c r="I234" s="1"/>
      <c r="J234" s="1"/>
      <c r="K234" s="2"/>
      <c r="L234" s="1"/>
      <c r="M234" s="1"/>
      <c r="N234" s="1"/>
      <c r="O234" s="1"/>
      <c r="P234" s="1"/>
      <c r="Q234" s="1"/>
      <c r="R234" s="1"/>
      <c r="S234" s="1"/>
      <c r="T234" s="1"/>
      <c r="U234" s="2"/>
      <c r="V234" s="1"/>
      <c r="W234" s="13"/>
      <c r="X234" s="1"/>
    </row>
    <row r="235">
      <c r="A235" s="1"/>
      <c r="B235" s="1"/>
      <c r="C235" s="2"/>
      <c r="D235" s="1"/>
      <c r="E235" s="1"/>
      <c r="F235" s="1"/>
      <c r="G235" s="1"/>
      <c r="H235" s="2"/>
      <c r="I235" s="1"/>
      <c r="J235" s="1"/>
      <c r="K235" s="2"/>
      <c r="L235" s="1"/>
      <c r="M235" s="1"/>
      <c r="N235" s="1"/>
      <c r="O235" s="1"/>
      <c r="P235" s="1"/>
      <c r="Q235" s="1"/>
      <c r="R235" s="1"/>
      <c r="S235" s="1"/>
      <c r="T235" s="1"/>
      <c r="U235" s="2"/>
      <c r="V235" s="1"/>
      <c r="W235" s="13"/>
      <c r="X235" s="1"/>
    </row>
    <row r="236">
      <c r="A236" s="1"/>
      <c r="B236" s="1"/>
      <c r="C236" s="2"/>
      <c r="D236" s="1"/>
      <c r="E236" s="1"/>
      <c r="F236" s="1"/>
      <c r="G236" s="1"/>
      <c r="H236" s="2"/>
      <c r="I236" s="1"/>
      <c r="J236" s="1"/>
      <c r="K236" s="2"/>
      <c r="L236" s="1"/>
      <c r="M236" s="1"/>
      <c r="N236" s="1"/>
      <c r="O236" s="1"/>
      <c r="P236" s="1"/>
      <c r="Q236" s="1"/>
      <c r="R236" s="1"/>
      <c r="S236" s="1"/>
      <c r="T236" s="1"/>
      <c r="U236" s="2"/>
      <c r="V236" s="1"/>
      <c r="W236" s="13"/>
      <c r="X236" s="1"/>
    </row>
    <row r="237">
      <c r="A237" s="1"/>
      <c r="B237" s="1"/>
      <c r="C237" s="2"/>
      <c r="D237" s="1"/>
      <c r="E237" s="1"/>
      <c r="F237" s="1"/>
      <c r="G237" s="1"/>
      <c r="H237" s="2"/>
      <c r="I237" s="1"/>
      <c r="J237" s="1"/>
      <c r="K237" s="2"/>
      <c r="L237" s="1"/>
      <c r="M237" s="1"/>
      <c r="N237" s="1"/>
      <c r="O237" s="1"/>
      <c r="P237" s="1"/>
      <c r="Q237" s="1"/>
      <c r="R237" s="1"/>
      <c r="S237" s="1"/>
      <c r="T237" s="1"/>
      <c r="U237" s="2"/>
      <c r="V237" s="1"/>
      <c r="W237" s="13"/>
      <c r="X237" s="1"/>
    </row>
    <row r="238">
      <c r="A238" s="1"/>
      <c r="B238" s="1"/>
      <c r="C238" s="2"/>
      <c r="D238" s="1"/>
      <c r="E238" s="1"/>
      <c r="F238" s="1"/>
      <c r="G238" s="1"/>
      <c r="H238" s="2"/>
      <c r="I238" s="1"/>
      <c r="J238" s="1"/>
      <c r="K238" s="2"/>
      <c r="L238" s="1"/>
      <c r="M238" s="1"/>
      <c r="N238" s="1"/>
      <c r="O238" s="1"/>
      <c r="P238" s="1"/>
      <c r="Q238" s="1"/>
      <c r="R238" s="1"/>
      <c r="S238" s="1"/>
      <c r="T238" s="1"/>
      <c r="U238" s="2"/>
      <c r="V238" s="1"/>
      <c r="W238" s="13"/>
      <c r="X238" s="1"/>
    </row>
    <row r="239">
      <c r="A239" s="1"/>
      <c r="B239" s="1"/>
      <c r="C239" s="2"/>
      <c r="D239" s="1"/>
      <c r="E239" s="1"/>
      <c r="F239" s="1"/>
      <c r="G239" s="1"/>
      <c r="H239" s="2"/>
      <c r="I239" s="1"/>
      <c r="J239" s="1"/>
      <c r="K239" s="2"/>
      <c r="L239" s="1"/>
      <c r="M239" s="1"/>
      <c r="N239" s="1"/>
      <c r="O239" s="1"/>
      <c r="P239" s="1"/>
      <c r="Q239" s="1"/>
      <c r="R239" s="1"/>
      <c r="S239" s="1"/>
      <c r="T239" s="1"/>
      <c r="U239" s="2"/>
      <c r="V239" s="1"/>
      <c r="W239" s="13"/>
      <c r="X239" s="1"/>
    </row>
    <row r="240">
      <c r="A240" s="1"/>
      <c r="B240" s="1"/>
      <c r="C240" s="2"/>
      <c r="D240" s="1"/>
      <c r="E240" s="1"/>
      <c r="F240" s="1"/>
      <c r="G240" s="1"/>
      <c r="H240" s="2"/>
      <c r="I240" s="1"/>
      <c r="J240" s="1"/>
      <c r="K240" s="2"/>
      <c r="L240" s="1"/>
      <c r="M240" s="1"/>
      <c r="N240" s="1"/>
      <c r="O240" s="1"/>
      <c r="P240" s="1"/>
      <c r="Q240" s="1"/>
      <c r="R240" s="1"/>
      <c r="S240" s="1"/>
      <c r="T240" s="1"/>
      <c r="U240" s="2"/>
      <c r="V240" s="1"/>
      <c r="W240" s="13"/>
      <c r="X240" s="1"/>
    </row>
    <row r="241">
      <c r="A241" s="1"/>
      <c r="B241" s="1"/>
      <c r="C241" s="2"/>
      <c r="D241" s="1"/>
      <c r="E241" s="1"/>
      <c r="F241" s="1"/>
      <c r="G241" s="1"/>
      <c r="H241" s="2"/>
      <c r="I241" s="1"/>
      <c r="J241" s="1"/>
      <c r="K241" s="2"/>
      <c r="L241" s="1"/>
      <c r="M241" s="1"/>
      <c r="N241" s="1"/>
      <c r="O241" s="1"/>
      <c r="P241" s="1"/>
      <c r="Q241" s="1"/>
      <c r="R241" s="1"/>
      <c r="S241" s="1"/>
      <c r="T241" s="1"/>
      <c r="U241" s="2"/>
      <c r="V241" s="1"/>
      <c r="W241" s="13"/>
      <c r="X241" s="1"/>
    </row>
    <row r="242">
      <c r="A242" s="1"/>
      <c r="B242" s="1"/>
      <c r="C242" s="2"/>
      <c r="D242" s="1"/>
      <c r="E242" s="1"/>
      <c r="F242" s="1"/>
      <c r="G242" s="1"/>
      <c r="H242" s="2"/>
      <c r="I242" s="1"/>
      <c r="J242" s="1"/>
      <c r="K242" s="2"/>
      <c r="L242" s="1"/>
      <c r="M242" s="1"/>
      <c r="N242" s="1"/>
      <c r="O242" s="1"/>
      <c r="P242" s="1"/>
      <c r="Q242" s="1"/>
      <c r="R242" s="1"/>
      <c r="S242" s="1"/>
      <c r="T242" s="1"/>
      <c r="U242" s="2"/>
      <c r="V242" s="1"/>
      <c r="W242" s="13"/>
      <c r="X242" s="1"/>
    </row>
    <row r="243">
      <c r="A243" s="1"/>
      <c r="B243" s="1"/>
      <c r="C243" s="2"/>
      <c r="D243" s="1"/>
      <c r="E243" s="1"/>
      <c r="F243" s="1"/>
      <c r="G243" s="1"/>
      <c r="H243" s="2"/>
      <c r="I243" s="1"/>
      <c r="J243" s="1"/>
      <c r="K243" s="2"/>
      <c r="L243" s="1"/>
      <c r="M243" s="1"/>
      <c r="N243" s="1"/>
      <c r="O243" s="1"/>
      <c r="P243" s="1"/>
      <c r="Q243" s="1"/>
      <c r="R243" s="1"/>
      <c r="S243" s="1"/>
      <c r="T243" s="1"/>
      <c r="U243" s="2"/>
      <c r="V243" s="1"/>
      <c r="W243" s="13"/>
      <c r="X243" s="1"/>
    </row>
    <row r="244">
      <c r="A244" s="1"/>
      <c r="B244" s="1"/>
      <c r="C244" s="2"/>
      <c r="D244" s="1"/>
      <c r="E244" s="1"/>
      <c r="F244" s="1"/>
      <c r="G244" s="1"/>
      <c r="H244" s="2"/>
      <c r="I244" s="1"/>
      <c r="J244" s="1"/>
      <c r="K244" s="2"/>
      <c r="L244" s="1"/>
      <c r="M244" s="1"/>
      <c r="N244" s="1"/>
      <c r="O244" s="1"/>
      <c r="P244" s="1"/>
      <c r="Q244" s="1"/>
      <c r="R244" s="1"/>
      <c r="S244" s="1"/>
      <c r="T244" s="1"/>
      <c r="U244" s="2"/>
      <c r="V244" s="1"/>
      <c r="W244" s="13"/>
      <c r="X244" s="1"/>
    </row>
    <row r="245">
      <c r="A245" s="1"/>
      <c r="B245" s="1"/>
      <c r="C245" s="2"/>
      <c r="D245" s="1"/>
      <c r="E245" s="1"/>
      <c r="F245" s="1"/>
      <c r="G245" s="1"/>
      <c r="H245" s="2"/>
      <c r="I245" s="1"/>
      <c r="J245" s="1"/>
      <c r="K245" s="2"/>
      <c r="L245" s="1"/>
      <c r="M245" s="1"/>
      <c r="N245" s="1"/>
      <c r="O245" s="1"/>
      <c r="P245" s="1"/>
      <c r="Q245" s="1"/>
      <c r="R245" s="1"/>
      <c r="S245" s="1"/>
      <c r="T245" s="1"/>
      <c r="U245" s="2"/>
      <c r="V245" s="1"/>
      <c r="W245" s="13"/>
      <c r="X245" s="1"/>
    </row>
    <row r="246">
      <c r="A246" s="1"/>
      <c r="B246" s="1"/>
      <c r="C246" s="2"/>
      <c r="D246" s="1"/>
      <c r="E246" s="1"/>
      <c r="F246" s="1"/>
      <c r="G246" s="1"/>
      <c r="H246" s="2"/>
      <c r="I246" s="1"/>
      <c r="J246" s="1"/>
      <c r="K246" s="2"/>
      <c r="L246" s="1"/>
      <c r="M246" s="1"/>
      <c r="N246" s="1"/>
      <c r="O246" s="1"/>
      <c r="P246" s="1"/>
      <c r="Q246" s="1"/>
      <c r="R246" s="1"/>
      <c r="S246" s="1"/>
      <c r="T246" s="1"/>
      <c r="U246" s="2"/>
      <c r="V246" s="1"/>
      <c r="W246" s="13"/>
      <c r="X246" s="1"/>
    </row>
    <row r="247">
      <c r="A247" s="1"/>
      <c r="B247" s="1"/>
      <c r="C247" s="2"/>
      <c r="D247" s="1"/>
      <c r="E247" s="1"/>
      <c r="F247" s="1"/>
      <c r="G247" s="1"/>
      <c r="H247" s="2"/>
      <c r="I247" s="1"/>
      <c r="J247" s="1"/>
      <c r="K247" s="2"/>
      <c r="L247" s="1"/>
      <c r="M247" s="1"/>
      <c r="N247" s="1"/>
      <c r="O247" s="1"/>
      <c r="P247" s="1"/>
      <c r="Q247" s="1"/>
      <c r="R247" s="1"/>
      <c r="S247" s="1"/>
      <c r="T247" s="1"/>
      <c r="U247" s="2"/>
      <c r="V247" s="1"/>
      <c r="W247" s="13"/>
      <c r="X247" s="1"/>
    </row>
    <row r="248">
      <c r="A248" s="1"/>
      <c r="B248" s="1"/>
      <c r="C248" s="2"/>
      <c r="D248" s="1"/>
      <c r="E248" s="1"/>
      <c r="F248" s="1"/>
      <c r="G248" s="1"/>
      <c r="H248" s="2"/>
      <c r="I248" s="1"/>
      <c r="J248" s="1"/>
      <c r="K248" s="2"/>
      <c r="L248" s="1"/>
      <c r="M248" s="1"/>
      <c r="N248" s="1"/>
      <c r="O248" s="1"/>
      <c r="P248" s="1"/>
      <c r="Q248" s="1"/>
      <c r="R248" s="1"/>
      <c r="S248" s="1"/>
      <c r="T248" s="1"/>
      <c r="U248" s="2"/>
      <c r="V248" s="1"/>
      <c r="W248" s="13"/>
      <c r="X248" s="1"/>
    </row>
    <row r="249">
      <c r="A249" s="1"/>
      <c r="B249" s="1"/>
      <c r="C249" s="2"/>
      <c r="D249" s="1"/>
      <c r="E249" s="1"/>
      <c r="F249" s="1"/>
      <c r="G249" s="1"/>
      <c r="H249" s="2"/>
      <c r="I249" s="1"/>
      <c r="J249" s="1"/>
      <c r="K249" s="2"/>
      <c r="L249" s="1"/>
      <c r="M249" s="1"/>
      <c r="N249" s="1"/>
      <c r="O249" s="1"/>
      <c r="P249" s="1"/>
      <c r="Q249" s="1"/>
      <c r="R249" s="1"/>
      <c r="S249" s="1"/>
      <c r="T249" s="1"/>
      <c r="U249" s="2"/>
      <c r="V249" s="1"/>
      <c r="W249" s="13"/>
      <c r="X249" s="1"/>
    </row>
    <row r="250">
      <c r="A250" s="1"/>
      <c r="B250" s="1"/>
      <c r="C250" s="2"/>
      <c r="D250" s="1"/>
      <c r="E250" s="1"/>
      <c r="F250" s="1"/>
      <c r="G250" s="1"/>
      <c r="H250" s="2"/>
      <c r="I250" s="1"/>
      <c r="J250" s="1"/>
      <c r="K250" s="2"/>
      <c r="L250" s="1"/>
      <c r="M250" s="1"/>
      <c r="N250" s="1"/>
      <c r="O250" s="1"/>
      <c r="P250" s="1"/>
      <c r="Q250" s="1"/>
      <c r="R250" s="1"/>
      <c r="S250" s="1"/>
      <c r="T250" s="1"/>
      <c r="U250" s="2"/>
      <c r="V250" s="1"/>
      <c r="W250" s="13"/>
      <c r="X250" s="1"/>
    </row>
    <row r="251">
      <c r="A251" s="1"/>
      <c r="B251" s="1"/>
      <c r="C251" s="2"/>
      <c r="D251" s="1"/>
      <c r="E251" s="1"/>
      <c r="F251" s="1"/>
      <c r="G251" s="1"/>
      <c r="H251" s="2"/>
      <c r="I251" s="1"/>
      <c r="J251" s="1"/>
      <c r="K251" s="2"/>
      <c r="L251" s="1"/>
      <c r="M251" s="1"/>
      <c r="N251" s="1"/>
      <c r="O251" s="1"/>
      <c r="P251" s="1"/>
      <c r="Q251" s="1"/>
      <c r="R251" s="1"/>
      <c r="S251" s="1"/>
      <c r="T251" s="1"/>
      <c r="U251" s="2"/>
      <c r="V251" s="1"/>
      <c r="W251" s="13"/>
      <c r="X251" s="1"/>
    </row>
    <row r="252">
      <c r="A252" s="1"/>
      <c r="B252" s="1"/>
      <c r="C252" s="2"/>
      <c r="D252" s="1"/>
      <c r="E252" s="1"/>
      <c r="F252" s="1"/>
      <c r="G252" s="1"/>
      <c r="H252" s="2"/>
      <c r="I252" s="1"/>
      <c r="J252" s="1"/>
      <c r="K252" s="2"/>
      <c r="L252" s="1"/>
      <c r="M252" s="1"/>
      <c r="N252" s="1"/>
      <c r="O252" s="1"/>
      <c r="P252" s="1"/>
      <c r="Q252" s="1"/>
      <c r="R252" s="1"/>
      <c r="S252" s="1"/>
      <c r="T252" s="1"/>
      <c r="U252" s="2"/>
      <c r="V252" s="1"/>
      <c r="W252" s="13"/>
      <c r="X252" s="1"/>
    </row>
    <row r="253">
      <c r="A253" s="1"/>
      <c r="B253" s="1"/>
      <c r="C253" s="2"/>
      <c r="D253" s="1"/>
      <c r="E253" s="1"/>
      <c r="F253" s="1"/>
      <c r="G253" s="1"/>
      <c r="H253" s="2"/>
      <c r="I253" s="1"/>
      <c r="J253" s="1"/>
      <c r="K253" s="2"/>
      <c r="L253" s="1"/>
      <c r="M253" s="1"/>
      <c r="N253" s="1"/>
      <c r="O253" s="1"/>
      <c r="P253" s="1"/>
      <c r="Q253" s="1"/>
      <c r="R253" s="1"/>
      <c r="S253" s="1"/>
      <c r="T253" s="1"/>
      <c r="U253" s="2"/>
      <c r="V253" s="1"/>
      <c r="W253" s="13"/>
      <c r="X253" s="1"/>
    </row>
    <row r="254">
      <c r="A254" s="1"/>
      <c r="B254" s="1"/>
      <c r="C254" s="2"/>
      <c r="D254" s="1"/>
      <c r="E254" s="1"/>
      <c r="F254" s="1"/>
      <c r="G254" s="1"/>
      <c r="H254" s="2"/>
      <c r="I254" s="1"/>
      <c r="J254" s="1"/>
      <c r="K254" s="2"/>
      <c r="L254" s="1"/>
      <c r="M254" s="1"/>
      <c r="N254" s="1"/>
      <c r="O254" s="1"/>
      <c r="P254" s="1"/>
      <c r="Q254" s="1"/>
      <c r="R254" s="1"/>
      <c r="S254" s="1"/>
      <c r="T254" s="1"/>
      <c r="U254" s="2"/>
      <c r="V254" s="1"/>
      <c r="W254" s="13"/>
      <c r="X254" s="1"/>
    </row>
    <row r="255">
      <c r="A255" s="1"/>
      <c r="B255" s="1"/>
      <c r="C255" s="2"/>
      <c r="D255" s="1"/>
      <c r="E255" s="1"/>
      <c r="F255" s="1"/>
      <c r="G255" s="1"/>
      <c r="H255" s="2"/>
      <c r="I255" s="1"/>
      <c r="J255" s="1"/>
      <c r="K255" s="2"/>
      <c r="L255" s="1"/>
      <c r="M255" s="1"/>
      <c r="N255" s="1"/>
      <c r="O255" s="1"/>
      <c r="P255" s="1"/>
      <c r="Q255" s="1"/>
      <c r="R255" s="1"/>
      <c r="S255" s="1"/>
      <c r="T255" s="1"/>
      <c r="U255" s="2"/>
      <c r="V255" s="1"/>
      <c r="W255" s="13"/>
      <c r="X255" s="1"/>
    </row>
    <row r="256">
      <c r="A256" s="1"/>
      <c r="B256" s="1"/>
      <c r="C256" s="2"/>
      <c r="D256" s="1"/>
      <c r="E256" s="1"/>
      <c r="F256" s="1"/>
      <c r="G256" s="1"/>
      <c r="H256" s="2"/>
      <c r="I256" s="1"/>
      <c r="J256" s="1"/>
      <c r="K256" s="2"/>
      <c r="L256" s="1"/>
      <c r="M256" s="1"/>
      <c r="N256" s="1"/>
      <c r="O256" s="1"/>
      <c r="P256" s="1"/>
      <c r="Q256" s="1"/>
      <c r="R256" s="1"/>
      <c r="S256" s="1"/>
      <c r="T256" s="1"/>
      <c r="U256" s="2"/>
      <c r="V256" s="1"/>
      <c r="W256" s="13"/>
      <c r="X256" s="1"/>
    </row>
    <row r="257">
      <c r="A257" s="1"/>
      <c r="B257" s="1"/>
      <c r="C257" s="2"/>
      <c r="D257" s="1"/>
      <c r="E257" s="1"/>
      <c r="F257" s="1"/>
      <c r="G257" s="1"/>
      <c r="H257" s="2"/>
      <c r="I257" s="1"/>
      <c r="J257" s="1"/>
      <c r="K257" s="2"/>
      <c r="L257" s="1"/>
      <c r="M257" s="1"/>
      <c r="N257" s="1"/>
      <c r="O257" s="1"/>
      <c r="P257" s="1"/>
      <c r="Q257" s="1"/>
      <c r="R257" s="1"/>
      <c r="S257" s="1"/>
      <c r="T257" s="1"/>
      <c r="U257" s="2"/>
      <c r="V257" s="1"/>
      <c r="W257" s="13"/>
      <c r="X257" s="1"/>
    </row>
    <row r="258">
      <c r="A258" s="1"/>
      <c r="B258" s="1"/>
      <c r="C258" s="2"/>
      <c r="D258" s="1"/>
      <c r="E258" s="1"/>
      <c r="F258" s="1"/>
      <c r="G258" s="1"/>
      <c r="H258" s="2"/>
      <c r="I258" s="1"/>
      <c r="J258" s="1"/>
      <c r="K258" s="2"/>
      <c r="L258" s="1"/>
      <c r="M258" s="1"/>
      <c r="N258" s="1"/>
      <c r="O258" s="1"/>
      <c r="P258" s="1"/>
      <c r="Q258" s="1"/>
      <c r="R258" s="1"/>
      <c r="S258" s="1"/>
      <c r="T258" s="1"/>
      <c r="U258" s="2"/>
      <c r="V258" s="1"/>
      <c r="W258" s="13"/>
      <c r="X258" s="1"/>
    </row>
    <row r="259">
      <c r="A259" s="1"/>
      <c r="B259" s="1"/>
      <c r="C259" s="2"/>
      <c r="D259" s="1"/>
      <c r="E259" s="1"/>
      <c r="F259" s="1"/>
      <c r="G259" s="1"/>
      <c r="H259" s="2"/>
      <c r="I259" s="1"/>
      <c r="J259" s="1"/>
      <c r="K259" s="2"/>
      <c r="L259" s="1"/>
      <c r="M259" s="1"/>
      <c r="N259" s="1"/>
      <c r="O259" s="1"/>
      <c r="P259" s="1"/>
      <c r="Q259" s="1"/>
      <c r="R259" s="1"/>
      <c r="S259" s="1"/>
      <c r="T259" s="1"/>
      <c r="U259" s="2"/>
      <c r="V259" s="1"/>
      <c r="W259" s="13"/>
      <c r="X259" s="1"/>
    </row>
    <row r="260">
      <c r="A260" s="1"/>
      <c r="B260" s="1"/>
      <c r="C260" s="2"/>
      <c r="D260" s="1"/>
      <c r="E260" s="1"/>
      <c r="F260" s="1"/>
      <c r="G260" s="1"/>
      <c r="H260" s="2"/>
      <c r="I260" s="1"/>
      <c r="J260" s="1"/>
      <c r="K260" s="2"/>
      <c r="L260" s="1"/>
      <c r="M260" s="1"/>
      <c r="N260" s="1"/>
      <c r="O260" s="1"/>
      <c r="P260" s="1"/>
      <c r="Q260" s="1"/>
      <c r="R260" s="1"/>
      <c r="S260" s="1"/>
      <c r="T260" s="1"/>
      <c r="U260" s="2"/>
      <c r="V260" s="1"/>
      <c r="W260" s="13"/>
      <c r="X260" s="1"/>
    </row>
    <row r="261">
      <c r="A261" s="1"/>
      <c r="B261" s="1"/>
      <c r="C261" s="2"/>
      <c r="D261" s="1"/>
      <c r="E261" s="1"/>
      <c r="F261" s="1"/>
      <c r="G261" s="1"/>
      <c r="H261" s="2"/>
      <c r="I261" s="1"/>
      <c r="J261" s="1"/>
      <c r="K261" s="2"/>
      <c r="L261" s="1"/>
      <c r="M261" s="1"/>
      <c r="N261" s="1"/>
      <c r="O261" s="1"/>
      <c r="P261" s="1"/>
      <c r="Q261" s="1"/>
      <c r="R261" s="1"/>
      <c r="S261" s="1"/>
      <c r="T261" s="1"/>
      <c r="U261" s="2"/>
      <c r="V261" s="1"/>
      <c r="W261" s="13"/>
      <c r="X261" s="1"/>
    </row>
    <row r="262">
      <c r="A262" s="1"/>
      <c r="B262" s="1"/>
      <c r="C262" s="2"/>
      <c r="D262" s="1"/>
      <c r="E262" s="1"/>
      <c r="F262" s="1"/>
      <c r="G262" s="1"/>
      <c r="H262" s="2"/>
      <c r="I262" s="1"/>
      <c r="J262" s="1"/>
      <c r="K262" s="2"/>
      <c r="L262" s="1"/>
      <c r="M262" s="1"/>
      <c r="N262" s="1"/>
      <c r="O262" s="1"/>
      <c r="P262" s="1"/>
      <c r="Q262" s="1"/>
      <c r="R262" s="1"/>
      <c r="S262" s="1"/>
      <c r="T262" s="1"/>
      <c r="U262" s="2"/>
      <c r="V262" s="1"/>
      <c r="W262" s="13"/>
      <c r="X262" s="1"/>
    </row>
    <row r="263">
      <c r="A263" s="1"/>
      <c r="B263" s="1"/>
      <c r="C263" s="2"/>
      <c r="D263" s="1"/>
      <c r="E263" s="1"/>
      <c r="F263" s="1"/>
      <c r="G263" s="1"/>
      <c r="H263" s="2"/>
      <c r="I263" s="1"/>
      <c r="J263" s="1"/>
      <c r="K263" s="2"/>
      <c r="L263" s="1"/>
      <c r="M263" s="1"/>
      <c r="N263" s="1"/>
      <c r="O263" s="1"/>
      <c r="P263" s="1"/>
      <c r="Q263" s="1"/>
      <c r="R263" s="1"/>
      <c r="S263" s="1"/>
      <c r="T263" s="1"/>
      <c r="U263" s="2"/>
      <c r="V263" s="1"/>
      <c r="W263" s="13"/>
      <c r="X263" s="1"/>
    </row>
    <row r="264">
      <c r="A264" s="1"/>
      <c r="B264" s="1"/>
      <c r="C264" s="2"/>
      <c r="D264" s="1"/>
      <c r="E264" s="1"/>
      <c r="F264" s="1"/>
      <c r="G264" s="1"/>
      <c r="H264" s="2"/>
      <c r="I264" s="1"/>
      <c r="J264" s="1"/>
      <c r="K264" s="2"/>
      <c r="L264" s="1"/>
      <c r="M264" s="1"/>
      <c r="N264" s="1"/>
      <c r="O264" s="1"/>
      <c r="P264" s="1"/>
      <c r="Q264" s="1"/>
      <c r="R264" s="1"/>
      <c r="S264" s="1"/>
      <c r="T264" s="1"/>
      <c r="U264" s="2"/>
      <c r="V264" s="1"/>
      <c r="W264" s="13"/>
      <c r="X264" s="1"/>
    </row>
    <row r="265">
      <c r="A265" s="1"/>
      <c r="B265" s="1"/>
      <c r="C265" s="2"/>
      <c r="D265" s="1"/>
      <c r="E265" s="1"/>
      <c r="F265" s="1"/>
      <c r="G265" s="1"/>
      <c r="H265" s="2"/>
      <c r="I265" s="1"/>
      <c r="J265" s="1"/>
      <c r="K265" s="2"/>
      <c r="L265" s="1"/>
      <c r="M265" s="1"/>
      <c r="N265" s="1"/>
      <c r="O265" s="1"/>
      <c r="P265" s="1"/>
      <c r="Q265" s="1"/>
      <c r="R265" s="1"/>
      <c r="S265" s="1"/>
      <c r="T265" s="1"/>
      <c r="U265" s="2"/>
      <c r="V265" s="1"/>
      <c r="W265" s="13"/>
      <c r="X265" s="1"/>
    </row>
    <row r="266">
      <c r="A266" s="1"/>
      <c r="B266" s="1"/>
      <c r="C266" s="2"/>
      <c r="D266" s="1"/>
      <c r="E266" s="1"/>
      <c r="F266" s="1"/>
      <c r="G266" s="1"/>
      <c r="H266" s="2"/>
      <c r="I266" s="1"/>
      <c r="J266" s="1"/>
      <c r="K266" s="2"/>
      <c r="L266" s="1"/>
      <c r="M266" s="1"/>
      <c r="N266" s="1"/>
      <c r="O266" s="1"/>
      <c r="P266" s="1"/>
      <c r="Q266" s="1"/>
      <c r="R266" s="1"/>
      <c r="S266" s="1"/>
      <c r="T266" s="1"/>
      <c r="U266" s="2"/>
      <c r="V266" s="1"/>
      <c r="W266" s="13"/>
      <c r="X266" s="1"/>
    </row>
    <row r="267">
      <c r="A267" s="1"/>
      <c r="B267" s="1"/>
      <c r="C267" s="2"/>
      <c r="D267" s="1"/>
      <c r="E267" s="1"/>
      <c r="F267" s="1"/>
      <c r="G267" s="1"/>
      <c r="H267" s="2"/>
      <c r="I267" s="1"/>
      <c r="J267" s="1"/>
      <c r="K267" s="2"/>
      <c r="L267" s="1"/>
      <c r="M267" s="1"/>
      <c r="N267" s="1"/>
      <c r="O267" s="1"/>
      <c r="P267" s="1"/>
      <c r="Q267" s="1"/>
      <c r="R267" s="1"/>
      <c r="S267" s="1"/>
      <c r="T267" s="1"/>
      <c r="U267" s="2"/>
      <c r="V267" s="1"/>
      <c r="W267" s="13"/>
      <c r="X267" s="1"/>
    </row>
    <row r="268">
      <c r="A268" s="1"/>
      <c r="B268" s="1"/>
      <c r="C268" s="2"/>
      <c r="D268" s="1"/>
      <c r="E268" s="1"/>
      <c r="F268" s="1"/>
      <c r="G268" s="1"/>
      <c r="H268" s="2"/>
      <c r="I268" s="1"/>
      <c r="J268" s="1"/>
      <c r="K268" s="2"/>
      <c r="L268" s="1"/>
      <c r="M268" s="1"/>
      <c r="N268" s="1"/>
      <c r="O268" s="1"/>
      <c r="P268" s="1"/>
      <c r="Q268" s="1"/>
      <c r="R268" s="1"/>
      <c r="S268" s="1"/>
      <c r="T268" s="1"/>
      <c r="U268" s="2"/>
      <c r="V268" s="1"/>
      <c r="W268" s="13"/>
      <c r="X268" s="1"/>
    </row>
    <row r="269">
      <c r="A269" s="1"/>
      <c r="B269" s="1"/>
      <c r="C269" s="2"/>
      <c r="D269" s="1"/>
      <c r="E269" s="1"/>
      <c r="F269" s="1"/>
      <c r="G269" s="1"/>
      <c r="H269" s="2"/>
      <c r="I269" s="1"/>
      <c r="J269" s="1"/>
      <c r="K269" s="2"/>
      <c r="L269" s="1"/>
      <c r="M269" s="1"/>
      <c r="N269" s="1"/>
      <c r="O269" s="1"/>
      <c r="P269" s="1"/>
      <c r="Q269" s="1"/>
      <c r="R269" s="1"/>
      <c r="S269" s="1"/>
      <c r="T269" s="1"/>
      <c r="U269" s="2"/>
      <c r="V269" s="1"/>
      <c r="W269" s="13"/>
      <c r="X269" s="1"/>
    </row>
    <row r="270">
      <c r="A270" s="1"/>
      <c r="B270" s="1"/>
      <c r="C270" s="2"/>
      <c r="D270" s="1"/>
      <c r="E270" s="1"/>
      <c r="F270" s="1"/>
      <c r="G270" s="1"/>
      <c r="H270" s="2"/>
      <c r="I270" s="1"/>
      <c r="J270" s="1"/>
      <c r="K270" s="2"/>
      <c r="L270" s="1"/>
      <c r="M270" s="1"/>
      <c r="N270" s="1"/>
      <c r="O270" s="1"/>
      <c r="P270" s="1"/>
      <c r="Q270" s="1"/>
      <c r="R270" s="1"/>
      <c r="S270" s="1"/>
      <c r="T270" s="1"/>
      <c r="U270" s="2"/>
      <c r="V270" s="1"/>
      <c r="W270" s="13"/>
      <c r="X270" s="1"/>
    </row>
    <row r="271">
      <c r="A271" s="1"/>
      <c r="B271" s="1"/>
      <c r="C271" s="2"/>
      <c r="D271" s="1"/>
      <c r="E271" s="1"/>
      <c r="F271" s="1"/>
      <c r="G271" s="1"/>
      <c r="H271" s="2"/>
      <c r="I271" s="1"/>
      <c r="J271" s="1"/>
      <c r="K271" s="2"/>
      <c r="L271" s="1"/>
      <c r="M271" s="1"/>
      <c r="N271" s="1"/>
      <c r="O271" s="1"/>
      <c r="P271" s="1"/>
      <c r="Q271" s="1"/>
      <c r="R271" s="1"/>
      <c r="S271" s="1"/>
      <c r="T271" s="1"/>
      <c r="U271" s="2"/>
      <c r="V271" s="1"/>
      <c r="W271" s="13"/>
      <c r="X271" s="1"/>
    </row>
    <row r="272">
      <c r="A272" s="1"/>
      <c r="B272" s="1"/>
      <c r="C272" s="2"/>
      <c r="D272" s="1"/>
      <c r="E272" s="1"/>
      <c r="F272" s="1"/>
      <c r="G272" s="1"/>
      <c r="H272" s="2"/>
      <c r="I272" s="1"/>
      <c r="J272" s="1"/>
      <c r="K272" s="2"/>
      <c r="L272" s="1"/>
      <c r="M272" s="1"/>
      <c r="N272" s="1"/>
      <c r="O272" s="1"/>
      <c r="P272" s="1"/>
      <c r="Q272" s="1"/>
      <c r="R272" s="1"/>
      <c r="S272" s="1"/>
      <c r="T272" s="1"/>
      <c r="U272" s="2"/>
      <c r="V272" s="1"/>
      <c r="W272" s="13"/>
      <c r="X272" s="1"/>
    </row>
    <row r="273">
      <c r="A273" s="1"/>
      <c r="B273" s="1"/>
      <c r="C273" s="2"/>
      <c r="D273" s="1"/>
      <c r="E273" s="1"/>
      <c r="F273" s="1"/>
      <c r="G273" s="1"/>
      <c r="H273" s="2"/>
      <c r="I273" s="1"/>
      <c r="J273" s="1"/>
      <c r="K273" s="2"/>
      <c r="L273" s="1"/>
      <c r="M273" s="1"/>
      <c r="N273" s="1"/>
      <c r="O273" s="1"/>
      <c r="P273" s="1"/>
      <c r="Q273" s="1"/>
      <c r="R273" s="1"/>
      <c r="S273" s="1"/>
      <c r="T273" s="1"/>
      <c r="U273" s="2"/>
      <c r="V273" s="1"/>
      <c r="W273" s="13"/>
      <c r="X273" s="1"/>
    </row>
    <row r="274">
      <c r="A274" s="1"/>
      <c r="B274" s="1"/>
      <c r="C274" s="2"/>
      <c r="D274" s="1"/>
      <c r="E274" s="1"/>
      <c r="F274" s="1"/>
      <c r="G274" s="1"/>
      <c r="H274" s="2"/>
      <c r="I274" s="1"/>
      <c r="J274" s="1"/>
      <c r="K274" s="2"/>
      <c r="L274" s="1"/>
      <c r="M274" s="1"/>
      <c r="N274" s="1"/>
      <c r="O274" s="1"/>
      <c r="P274" s="1"/>
      <c r="Q274" s="1"/>
      <c r="R274" s="1"/>
      <c r="S274" s="1"/>
      <c r="T274" s="1"/>
      <c r="U274" s="2"/>
      <c r="V274" s="1"/>
      <c r="W274" s="13"/>
      <c r="X274" s="1"/>
    </row>
    <row r="275">
      <c r="A275" s="1"/>
      <c r="B275" s="1"/>
      <c r="C275" s="2"/>
      <c r="D275" s="1"/>
      <c r="E275" s="1"/>
      <c r="F275" s="1"/>
      <c r="G275" s="1"/>
      <c r="H275" s="2"/>
      <c r="I275" s="1"/>
      <c r="J275" s="1"/>
      <c r="K275" s="2"/>
      <c r="L275" s="1"/>
      <c r="M275" s="1"/>
      <c r="N275" s="1"/>
      <c r="O275" s="1"/>
      <c r="P275" s="1"/>
      <c r="Q275" s="1"/>
      <c r="R275" s="1"/>
      <c r="S275" s="1"/>
      <c r="T275" s="1"/>
      <c r="U275" s="2"/>
      <c r="V275" s="1"/>
      <c r="W275" s="13"/>
      <c r="X275" s="1"/>
    </row>
    <row r="276">
      <c r="A276" s="1"/>
      <c r="B276" s="1"/>
      <c r="C276" s="2"/>
      <c r="D276" s="1"/>
      <c r="E276" s="1"/>
      <c r="F276" s="1"/>
      <c r="G276" s="1"/>
      <c r="H276" s="2"/>
      <c r="I276" s="1"/>
      <c r="J276" s="1"/>
      <c r="K276" s="2"/>
      <c r="L276" s="1"/>
      <c r="M276" s="1"/>
      <c r="N276" s="1"/>
      <c r="O276" s="1"/>
      <c r="P276" s="1"/>
      <c r="Q276" s="1"/>
      <c r="R276" s="1"/>
      <c r="S276" s="1"/>
      <c r="T276" s="1"/>
      <c r="U276" s="2"/>
      <c r="V276" s="1"/>
      <c r="W276" s="13"/>
      <c r="X276" s="1"/>
    </row>
    <row r="277">
      <c r="A277" s="1"/>
      <c r="B277" s="1"/>
      <c r="C277" s="2"/>
      <c r="D277" s="1"/>
      <c r="E277" s="1"/>
      <c r="F277" s="1"/>
      <c r="G277" s="1"/>
      <c r="H277" s="2"/>
      <c r="I277" s="1"/>
      <c r="J277" s="1"/>
      <c r="K277" s="2"/>
      <c r="L277" s="1"/>
      <c r="M277" s="1"/>
      <c r="N277" s="1"/>
      <c r="O277" s="1"/>
      <c r="P277" s="1"/>
      <c r="Q277" s="1"/>
      <c r="R277" s="1"/>
      <c r="S277" s="1"/>
      <c r="T277" s="1"/>
      <c r="U277" s="2"/>
      <c r="V277" s="1"/>
      <c r="W277" s="13"/>
      <c r="X277" s="1"/>
    </row>
    <row r="278">
      <c r="A278" s="1"/>
      <c r="B278" s="1"/>
      <c r="C278" s="2"/>
      <c r="D278" s="1"/>
      <c r="E278" s="1"/>
      <c r="F278" s="1"/>
      <c r="G278" s="1"/>
      <c r="H278" s="2"/>
      <c r="I278" s="1"/>
      <c r="J278" s="1"/>
      <c r="K278" s="2"/>
      <c r="L278" s="1"/>
      <c r="M278" s="1"/>
      <c r="N278" s="1"/>
      <c r="O278" s="1"/>
      <c r="P278" s="1"/>
      <c r="Q278" s="1"/>
      <c r="R278" s="1"/>
      <c r="S278" s="1"/>
      <c r="T278" s="1"/>
      <c r="U278" s="2"/>
      <c r="V278" s="1"/>
      <c r="W278" s="13"/>
      <c r="X278" s="1"/>
    </row>
    <row r="279">
      <c r="A279" s="1"/>
      <c r="B279" s="1"/>
      <c r="C279" s="2"/>
      <c r="D279" s="1"/>
      <c r="E279" s="1"/>
      <c r="F279" s="1"/>
      <c r="G279" s="1"/>
      <c r="H279" s="2"/>
      <c r="I279" s="1"/>
      <c r="J279" s="1"/>
      <c r="K279" s="2"/>
      <c r="L279" s="1"/>
      <c r="M279" s="1"/>
      <c r="N279" s="1"/>
      <c r="O279" s="1"/>
      <c r="P279" s="1"/>
      <c r="Q279" s="1"/>
      <c r="R279" s="1"/>
      <c r="S279" s="1"/>
      <c r="T279" s="1"/>
      <c r="U279" s="2"/>
      <c r="V279" s="1"/>
      <c r="W279" s="13"/>
      <c r="X279" s="1"/>
    </row>
    <row r="280">
      <c r="A280" s="1"/>
      <c r="B280" s="1"/>
      <c r="C280" s="2"/>
      <c r="D280" s="1"/>
      <c r="E280" s="1"/>
      <c r="F280" s="1"/>
      <c r="G280" s="1"/>
      <c r="H280" s="2"/>
      <c r="I280" s="1"/>
      <c r="J280" s="1"/>
      <c r="K280" s="2"/>
      <c r="L280" s="1"/>
      <c r="M280" s="1"/>
      <c r="N280" s="1"/>
      <c r="O280" s="1"/>
      <c r="P280" s="1"/>
      <c r="Q280" s="1"/>
      <c r="R280" s="1"/>
      <c r="S280" s="1"/>
      <c r="T280" s="1"/>
      <c r="U280" s="2"/>
      <c r="V280" s="1"/>
      <c r="W280" s="13"/>
      <c r="X280" s="1"/>
    </row>
    <row r="281">
      <c r="A281" s="1"/>
      <c r="B281" s="1"/>
      <c r="C281" s="2"/>
      <c r="D281" s="1"/>
      <c r="E281" s="1"/>
      <c r="F281" s="1"/>
      <c r="G281" s="1"/>
      <c r="H281" s="2"/>
      <c r="I281" s="1"/>
      <c r="J281" s="1"/>
      <c r="K281" s="2"/>
      <c r="L281" s="1"/>
      <c r="M281" s="1"/>
      <c r="N281" s="1"/>
      <c r="O281" s="1"/>
      <c r="P281" s="1"/>
      <c r="Q281" s="1"/>
      <c r="R281" s="1"/>
      <c r="S281" s="1"/>
      <c r="T281" s="1"/>
      <c r="U281" s="2"/>
      <c r="V281" s="1"/>
      <c r="W281" s="13"/>
      <c r="X281" s="1"/>
    </row>
    <row r="282">
      <c r="A282" s="1"/>
      <c r="B282" s="1"/>
      <c r="C282" s="2"/>
      <c r="D282" s="1"/>
      <c r="E282" s="1"/>
      <c r="F282" s="1"/>
      <c r="G282" s="1"/>
      <c r="H282" s="2"/>
      <c r="I282" s="1"/>
      <c r="J282" s="1"/>
      <c r="K282" s="2"/>
      <c r="L282" s="1"/>
      <c r="M282" s="1"/>
      <c r="N282" s="1"/>
      <c r="O282" s="1"/>
      <c r="P282" s="1"/>
      <c r="Q282" s="1"/>
      <c r="R282" s="1"/>
      <c r="S282" s="1"/>
      <c r="T282" s="1"/>
      <c r="U282" s="2"/>
      <c r="V282" s="1"/>
      <c r="W282" s="13"/>
      <c r="X282" s="1"/>
    </row>
    <row r="283">
      <c r="A283" s="1"/>
      <c r="B283" s="1"/>
      <c r="C283" s="2"/>
      <c r="D283" s="1"/>
      <c r="E283" s="1"/>
      <c r="F283" s="1"/>
      <c r="G283" s="1"/>
      <c r="H283" s="2"/>
      <c r="I283" s="1"/>
      <c r="J283" s="1"/>
      <c r="K283" s="2"/>
      <c r="L283" s="1"/>
      <c r="M283" s="1"/>
      <c r="N283" s="1"/>
      <c r="O283" s="1"/>
      <c r="P283" s="1"/>
      <c r="Q283" s="1"/>
      <c r="R283" s="1"/>
      <c r="S283" s="1"/>
      <c r="T283" s="1"/>
      <c r="U283" s="2"/>
      <c r="V283" s="1"/>
      <c r="W283" s="13"/>
      <c r="X283" s="1"/>
    </row>
    <row r="284">
      <c r="A284" s="1"/>
      <c r="B284" s="1"/>
      <c r="C284" s="2"/>
      <c r="D284" s="1"/>
      <c r="E284" s="1"/>
      <c r="F284" s="1"/>
      <c r="G284" s="1"/>
      <c r="H284" s="2"/>
      <c r="I284" s="1"/>
      <c r="J284" s="1"/>
      <c r="K284" s="2"/>
      <c r="L284" s="1"/>
      <c r="M284" s="1"/>
      <c r="N284" s="1"/>
      <c r="O284" s="1"/>
      <c r="P284" s="1"/>
      <c r="Q284" s="1"/>
      <c r="R284" s="1"/>
      <c r="S284" s="1"/>
      <c r="T284" s="1"/>
      <c r="U284" s="2"/>
      <c r="V284" s="1"/>
      <c r="W284" s="13"/>
      <c r="X284" s="1"/>
    </row>
    <row r="285">
      <c r="A285" s="1"/>
      <c r="B285" s="1"/>
      <c r="C285" s="2"/>
      <c r="D285" s="1"/>
      <c r="E285" s="1"/>
      <c r="F285" s="1"/>
      <c r="G285" s="1"/>
      <c r="H285" s="2"/>
      <c r="I285" s="1"/>
      <c r="J285" s="1"/>
      <c r="K285" s="2"/>
      <c r="L285" s="1"/>
      <c r="M285" s="1"/>
      <c r="N285" s="1"/>
      <c r="O285" s="1"/>
      <c r="P285" s="1"/>
      <c r="Q285" s="1"/>
      <c r="R285" s="1"/>
      <c r="S285" s="1"/>
      <c r="T285" s="1"/>
      <c r="U285" s="2"/>
      <c r="V285" s="1"/>
      <c r="W285" s="13"/>
      <c r="X285" s="1"/>
    </row>
    <row r="286">
      <c r="A286" s="1"/>
      <c r="B286" s="1"/>
      <c r="C286" s="2"/>
      <c r="D286" s="1"/>
      <c r="E286" s="1"/>
      <c r="F286" s="1"/>
      <c r="G286" s="1"/>
      <c r="H286" s="2"/>
      <c r="I286" s="1"/>
      <c r="J286" s="1"/>
      <c r="K286" s="2"/>
      <c r="L286" s="1"/>
      <c r="M286" s="1"/>
      <c r="N286" s="1"/>
      <c r="O286" s="1"/>
      <c r="P286" s="1"/>
      <c r="Q286" s="1"/>
      <c r="R286" s="1"/>
      <c r="S286" s="1"/>
      <c r="T286" s="1"/>
      <c r="U286" s="2"/>
      <c r="V286" s="1"/>
      <c r="W286" s="13"/>
      <c r="X286" s="1"/>
    </row>
    <row r="287">
      <c r="A287" s="1"/>
      <c r="B287" s="1"/>
      <c r="C287" s="2"/>
      <c r="D287" s="1"/>
      <c r="E287" s="1"/>
      <c r="F287" s="1"/>
      <c r="G287" s="1"/>
      <c r="H287" s="2"/>
      <c r="I287" s="1"/>
      <c r="J287" s="1"/>
      <c r="K287" s="2"/>
      <c r="L287" s="1"/>
      <c r="M287" s="1"/>
      <c r="N287" s="1"/>
      <c r="O287" s="1"/>
      <c r="P287" s="1"/>
      <c r="Q287" s="1"/>
      <c r="R287" s="1"/>
      <c r="S287" s="1"/>
      <c r="T287" s="1"/>
      <c r="U287" s="2"/>
      <c r="V287" s="1"/>
      <c r="W287" s="13"/>
      <c r="X287" s="1"/>
    </row>
    <row r="288">
      <c r="A288" s="1"/>
      <c r="B288" s="1"/>
      <c r="C288" s="2"/>
      <c r="D288" s="1"/>
      <c r="E288" s="1"/>
      <c r="F288" s="1"/>
      <c r="G288" s="1"/>
      <c r="H288" s="2"/>
      <c r="I288" s="1"/>
      <c r="J288" s="1"/>
      <c r="K288" s="2"/>
      <c r="L288" s="1"/>
      <c r="M288" s="1"/>
      <c r="N288" s="1"/>
      <c r="O288" s="1"/>
      <c r="P288" s="1"/>
      <c r="Q288" s="1"/>
      <c r="R288" s="1"/>
      <c r="S288" s="1"/>
      <c r="T288" s="1"/>
      <c r="U288" s="2"/>
      <c r="V288" s="1"/>
      <c r="W288" s="13"/>
      <c r="X288" s="1"/>
    </row>
    <row r="289">
      <c r="A289" s="1"/>
      <c r="B289" s="1"/>
      <c r="C289" s="2"/>
      <c r="D289" s="1"/>
      <c r="E289" s="1"/>
      <c r="F289" s="1"/>
      <c r="G289" s="1"/>
      <c r="H289" s="2"/>
      <c r="I289" s="1"/>
      <c r="J289" s="1"/>
      <c r="K289" s="2"/>
      <c r="L289" s="1"/>
      <c r="M289" s="1"/>
      <c r="N289" s="1"/>
      <c r="O289" s="1"/>
      <c r="P289" s="1"/>
      <c r="Q289" s="1"/>
      <c r="R289" s="1"/>
      <c r="S289" s="1"/>
      <c r="T289" s="1"/>
      <c r="U289" s="2"/>
      <c r="V289" s="1"/>
      <c r="W289" s="13"/>
      <c r="X289" s="1"/>
    </row>
    <row r="290">
      <c r="A290" s="1"/>
      <c r="B290" s="1"/>
      <c r="C290" s="2"/>
      <c r="D290" s="1"/>
      <c r="E290" s="1"/>
      <c r="F290" s="1"/>
      <c r="G290" s="1"/>
      <c r="H290" s="2"/>
      <c r="I290" s="1"/>
      <c r="J290" s="1"/>
      <c r="K290" s="2"/>
      <c r="L290" s="1"/>
      <c r="M290" s="1"/>
      <c r="N290" s="1"/>
      <c r="O290" s="1"/>
      <c r="P290" s="1"/>
      <c r="Q290" s="1"/>
      <c r="R290" s="1"/>
      <c r="S290" s="1"/>
      <c r="T290" s="1"/>
      <c r="U290" s="2"/>
      <c r="V290" s="1"/>
      <c r="W290" s="13"/>
      <c r="X290" s="1"/>
    </row>
    <row r="291">
      <c r="A291" s="1"/>
      <c r="B291" s="1"/>
      <c r="C291" s="2"/>
      <c r="D291" s="1"/>
      <c r="E291" s="1"/>
      <c r="F291" s="1"/>
      <c r="G291" s="1"/>
      <c r="H291" s="2"/>
      <c r="I291" s="1"/>
      <c r="J291" s="1"/>
      <c r="K291" s="2"/>
      <c r="L291" s="1"/>
      <c r="M291" s="1"/>
      <c r="N291" s="1"/>
      <c r="O291" s="1"/>
      <c r="P291" s="1"/>
      <c r="Q291" s="1"/>
      <c r="R291" s="1"/>
      <c r="S291" s="1"/>
      <c r="T291" s="1"/>
      <c r="U291" s="2"/>
      <c r="V291" s="1"/>
      <c r="W291" s="13"/>
      <c r="X291" s="1"/>
    </row>
    <row r="292">
      <c r="A292" s="1"/>
      <c r="B292" s="1"/>
      <c r="C292" s="2"/>
      <c r="D292" s="1"/>
      <c r="E292" s="1"/>
      <c r="F292" s="1"/>
      <c r="G292" s="1"/>
      <c r="H292" s="2"/>
      <c r="I292" s="1"/>
      <c r="J292" s="1"/>
      <c r="K292" s="2"/>
      <c r="L292" s="1"/>
      <c r="M292" s="1"/>
      <c r="N292" s="1"/>
      <c r="O292" s="1"/>
      <c r="P292" s="1"/>
      <c r="Q292" s="1"/>
      <c r="R292" s="1"/>
      <c r="S292" s="1"/>
      <c r="T292" s="1"/>
      <c r="U292" s="2"/>
      <c r="V292" s="1"/>
      <c r="W292" s="13"/>
      <c r="X292" s="1"/>
    </row>
    <row r="293">
      <c r="A293" s="1"/>
      <c r="B293" s="1"/>
      <c r="C293" s="2"/>
      <c r="D293" s="1"/>
      <c r="E293" s="1"/>
      <c r="F293" s="1"/>
      <c r="G293" s="1"/>
      <c r="H293" s="2"/>
      <c r="I293" s="1"/>
      <c r="J293" s="1"/>
      <c r="K293" s="2"/>
      <c r="L293" s="1"/>
      <c r="M293" s="1"/>
      <c r="N293" s="1"/>
      <c r="O293" s="1"/>
      <c r="P293" s="1"/>
      <c r="Q293" s="1"/>
      <c r="R293" s="1"/>
      <c r="S293" s="1"/>
      <c r="T293" s="1"/>
      <c r="U293" s="2"/>
      <c r="V293" s="1"/>
      <c r="W293" s="13"/>
      <c r="X293" s="1"/>
    </row>
    <row r="294">
      <c r="A294" s="1"/>
      <c r="B294" s="1"/>
      <c r="C294" s="2"/>
      <c r="D294" s="1"/>
      <c r="E294" s="1"/>
      <c r="F294" s="1"/>
      <c r="G294" s="1"/>
      <c r="H294" s="2"/>
      <c r="I294" s="1"/>
      <c r="J294" s="1"/>
      <c r="K294" s="2"/>
      <c r="L294" s="1"/>
      <c r="M294" s="1"/>
      <c r="N294" s="1"/>
      <c r="O294" s="1"/>
      <c r="P294" s="1"/>
      <c r="Q294" s="1"/>
      <c r="R294" s="1"/>
      <c r="S294" s="1"/>
      <c r="T294" s="1"/>
      <c r="U294" s="2"/>
      <c r="V294" s="1"/>
      <c r="W294" s="13"/>
      <c r="X294" s="1"/>
    </row>
    <row r="295">
      <c r="A295" s="1"/>
      <c r="B295" s="1"/>
      <c r="C295" s="2"/>
      <c r="D295" s="1"/>
      <c r="E295" s="1"/>
      <c r="F295" s="1"/>
      <c r="G295" s="1"/>
      <c r="H295" s="2"/>
      <c r="I295" s="1"/>
      <c r="J295" s="1"/>
      <c r="K295" s="2"/>
      <c r="L295" s="1"/>
      <c r="M295" s="1"/>
      <c r="N295" s="1"/>
      <c r="O295" s="1"/>
      <c r="P295" s="1"/>
      <c r="Q295" s="1"/>
      <c r="R295" s="1"/>
      <c r="S295" s="1"/>
      <c r="T295" s="1"/>
      <c r="U295" s="2"/>
      <c r="V295" s="1"/>
      <c r="W295" s="13"/>
      <c r="X295" s="1"/>
    </row>
    <row r="296">
      <c r="A296" s="1"/>
      <c r="B296" s="1"/>
      <c r="C296" s="2"/>
      <c r="D296" s="1"/>
      <c r="E296" s="1"/>
      <c r="F296" s="1"/>
      <c r="G296" s="1"/>
      <c r="H296" s="2"/>
      <c r="I296" s="1"/>
      <c r="J296" s="1"/>
      <c r="K296" s="2"/>
      <c r="L296" s="1"/>
      <c r="M296" s="1"/>
      <c r="N296" s="1"/>
      <c r="O296" s="1"/>
      <c r="P296" s="1"/>
      <c r="Q296" s="1"/>
      <c r="R296" s="1"/>
      <c r="S296" s="1"/>
      <c r="T296" s="1"/>
      <c r="U296" s="2"/>
      <c r="V296" s="1"/>
      <c r="W296" s="13"/>
      <c r="X296" s="1"/>
    </row>
    <row r="297">
      <c r="A297" s="1"/>
      <c r="B297" s="1"/>
      <c r="C297" s="2"/>
      <c r="D297" s="1"/>
      <c r="E297" s="1"/>
      <c r="F297" s="1"/>
      <c r="G297" s="1"/>
      <c r="H297" s="2"/>
      <c r="I297" s="1"/>
      <c r="J297" s="1"/>
      <c r="K297" s="2"/>
      <c r="L297" s="1"/>
      <c r="M297" s="1"/>
      <c r="N297" s="1"/>
      <c r="O297" s="1"/>
      <c r="P297" s="1"/>
      <c r="Q297" s="1"/>
      <c r="R297" s="1"/>
      <c r="S297" s="1"/>
      <c r="T297" s="1"/>
      <c r="U297" s="2"/>
      <c r="V297" s="1"/>
      <c r="W297" s="13"/>
      <c r="X297" s="1"/>
    </row>
    <row r="298">
      <c r="A298" s="1"/>
      <c r="B298" s="1"/>
      <c r="C298" s="2"/>
      <c r="D298" s="1"/>
      <c r="E298" s="1"/>
      <c r="F298" s="1"/>
      <c r="G298" s="1"/>
      <c r="H298" s="2"/>
      <c r="I298" s="1"/>
      <c r="J298" s="1"/>
      <c r="K298" s="2"/>
      <c r="L298" s="1"/>
      <c r="M298" s="1"/>
      <c r="N298" s="1"/>
      <c r="O298" s="1"/>
      <c r="P298" s="1"/>
      <c r="Q298" s="1"/>
      <c r="R298" s="1"/>
      <c r="S298" s="1"/>
      <c r="T298" s="1"/>
      <c r="U298" s="2"/>
      <c r="V298" s="1"/>
      <c r="W298" s="13"/>
      <c r="X298" s="1"/>
    </row>
    <row r="299">
      <c r="A299" s="1"/>
      <c r="B299" s="1"/>
      <c r="C299" s="2"/>
      <c r="D299" s="1"/>
      <c r="E299" s="1"/>
      <c r="F299" s="1"/>
      <c r="G299" s="1"/>
      <c r="H299" s="2"/>
      <c r="I299" s="1"/>
      <c r="J299" s="1"/>
      <c r="K299" s="2"/>
      <c r="L299" s="1"/>
      <c r="M299" s="1"/>
      <c r="N299" s="1"/>
      <c r="O299" s="1"/>
      <c r="P299" s="1"/>
      <c r="Q299" s="1"/>
      <c r="R299" s="1"/>
      <c r="S299" s="1"/>
      <c r="T299" s="1"/>
      <c r="U299" s="2"/>
      <c r="V299" s="1"/>
      <c r="W299" s="13"/>
      <c r="X299" s="1"/>
    </row>
    <row r="300">
      <c r="A300" s="1"/>
      <c r="B300" s="1"/>
      <c r="C300" s="2"/>
      <c r="D300" s="1"/>
      <c r="E300" s="1"/>
      <c r="F300" s="1"/>
      <c r="G300" s="1"/>
      <c r="H300" s="2"/>
      <c r="I300" s="1"/>
      <c r="J300" s="1"/>
      <c r="K300" s="2"/>
      <c r="L300" s="1"/>
      <c r="M300" s="1"/>
      <c r="N300" s="1"/>
      <c r="O300" s="1"/>
      <c r="P300" s="1"/>
      <c r="Q300" s="1"/>
      <c r="R300" s="1"/>
      <c r="S300" s="1"/>
      <c r="T300" s="1"/>
      <c r="U300" s="2"/>
      <c r="V300" s="1"/>
      <c r="W300" s="13"/>
      <c r="X300" s="1"/>
    </row>
    <row r="301">
      <c r="A301" s="1"/>
      <c r="B301" s="1"/>
      <c r="C301" s="2"/>
      <c r="D301" s="1"/>
      <c r="E301" s="1"/>
      <c r="F301" s="1"/>
      <c r="G301" s="1"/>
      <c r="H301" s="2"/>
      <c r="I301" s="1"/>
      <c r="J301" s="1"/>
      <c r="K301" s="2"/>
      <c r="L301" s="1"/>
      <c r="M301" s="1"/>
      <c r="N301" s="1"/>
      <c r="O301" s="1"/>
      <c r="P301" s="1"/>
      <c r="Q301" s="1"/>
      <c r="R301" s="1"/>
      <c r="S301" s="1"/>
      <c r="T301" s="1"/>
      <c r="U301" s="2"/>
      <c r="V301" s="1"/>
      <c r="W301" s="13"/>
      <c r="X301" s="1"/>
    </row>
    <row r="302">
      <c r="A302" s="1"/>
      <c r="B302" s="1"/>
      <c r="C302" s="2"/>
      <c r="D302" s="1"/>
      <c r="E302" s="1"/>
      <c r="F302" s="1"/>
      <c r="G302" s="1"/>
      <c r="H302" s="2"/>
      <c r="I302" s="1"/>
      <c r="J302" s="1"/>
      <c r="K302" s="2"/>
      <c r="L302" s="1"/>
      <c r="M302" s="1"/>
      <c r="N302" s="1"/>
      <c r="O302" s="1"/>
      <c r="P302" s="1"/>
      <c r="Q302" s="1"/>
      <c r="R302" s="1"/>
      <c r="S302" s="1"/>
      <c r="T302" s="1"/>
      <c r="U302" s="2"/>
      <c r="V302" s="1"/>
      <c r="W302" s="13"/>
      <c r="X302" s="1"/>
    </row>
    <row r="303">
      <c r="A303" s="1"/>
      <c r="B303" s="1"/>
      <c r="C303" s="2"/>
      <c r="D303" s="1"/>
      <c r="E303" s="1"/>
      <c r="F303" s="1"/>
      <c r="G303" s="1"/>
      <c r="H303" s="2"/>
      <c r="I303" s="1"/>
      <c r="J303" s="1"/>
      <c r="K303" s="2"/>
      <c r="L303" s="1"/>
      <c r="M303" s="1"/>
      <c r="N303" s="1"/>
      <c r="O303" s="1"/>
      <c r="P303" s="1"/>
      <c r="Q303" s="1"/>
      <c r="R303" s="1"/>
      <c r="S303" s="1"/>
      <c r="T303" s="1"/>
      <c r="U303" s="2"/>
      <c r="V303" s="1"/>
      <c r="W303" s="13"/>
      <c r="X303" s="1"/>
    </row>
    <row r="304">
      <c r="A304" s="1"/>
      <c r="B304" s="1"/>
      <c r="C304" s="2"/>
      <c r="D304" s="1"/>
      <c r="E304" s="1"/>
      <c r="F304" s="1"/>
      <c r="G304" s="1"/>
      <c r="H304" s="2"/>
      <c r="I304" s="1"/>
      <c r="J304" s="1"/>
      <c r="K304" s="2"/>
      <c r="L304" s="1"/>
      <c r="M304" s="1"/>
      <c r="N304" s="1"/>
      <c r="O304" s="1"/>
      <c r="P304" s="1"/>
      <c r="Q304" s="1"/>
      <c r="R304" s="1"/>
      <c r="S304" s="1"/>
      <c r="T304" s="1"/>
      <c r="U304" s="2"/>
      <c r="V304" s="1"/>
      <c r="W304" s="13"/>
      <c r="X304" s="1"/>
    </row>
    <row r="305">
      <c r="A305" s="1"/>
      <c r="B305" s="1"/>
      <c r="C305" s="2"/>
      <c r="D305" s="1"/>
      <c r="E305" s="1"/>
      <c r="F305" s="1"/>
      <c r="G305" s="1"/>
      <c r="H305" s="2"/>
      <c r="I305" s="1"/>
      <c r="J305" s="1"/>
      <c r="K305" s="2"/>
      <c r="L305" s="1"/>
      <c r="M305" s="1"/>
      <c r="N305" s="1"/>
      <c r="O305" s="1"/>
      <c r="P305" s="1"/>
      <c r="Q305" s="1"/>
      <c r="R305" s="1"/>
      <c r="S305" s="1"/>
      <c r="T305" s="1"/>
      <c r="U305" s="2"/>
      <c r="V305" s="1"/>
      <c r="W305" s="13"/>
      <c r="X305" s="1"/>
    </row>
    <row r="306">
      <c r="A306" s="1"/>
      <c r="B306" s="1"/>
      <c r="C306" s="2"/>
      <c r="D306" s="1"/>
      <c r="E306" s="1"/>
      <c r="F306" s="1"/>
      <c r="G306" s="1"/>
      <c r="H306" s="2"/>
      <c r="I306" s="1"/>
      <c r="J306" s="1"/>
      <c r="K306" s="2"/>
      <c r="L306" s="1"/>
      <c r="M306" s="1"/>
      <c r="N306" s="1"/>
      <c r="O306" s="1"/>
      <c r="P306" s="1"/>
      <c r="Q306" s="1"/>
      <c r="R306" s="1"/>
      <c r="S306" s="1"/>
      <c r="T306" s="1"/>
      <c r="U306" s="2"/>
      <c r="V306" s="1"/>
      <c r="W306" s="13"/>
      <c r="X306" s="1"/>
    </row>
    <row r="307">
      <c r="A307" s="1"/>
      <c r="B307" s="1"/>
      <c r="C307" s="2"/>
      <c r="D307" s="1"/>
      <c r="E307" s="1"/>
      <c r="F307" s="1"/>
      <c r="G307" s="1"/>
      <c r="H307" s="2"/>
      <c r="I307" s="1"/>
      <c r="J307" s="1"/>
      <c r="K307" s="2"/>
      <c r="L307" s="1"/>
      <c r="M307" s="1"/>
      <c r="N307" s="1"/>
      <c r="O307" s="1"/>
      <c r="P307" s="1"/>
      <c r="Q307" s="1"/>
      <c r="R307" s="1"/>
      <c r="S307" s="1"/>
      <c r="T307" s="1"/>
      <c r="U307" s="2"/>
      <c r="V307" s="1"/>
      <c r="W307" s="13"/>
      <c r="X307" s="1"/>
    </row>
    <row r="308">
      <c r="A308" s="1"/>
      <c r="B308" s="1"/>
      <c r="C308" s="2"/>
      <c r="D308" s="1"/>
      <c r="E308" s="1"/>
      <c r="F308" s="1"/>
      <c r="G308" s="1"/>
      <c r="H308" s="2"/>
      <c r="I308" s="1"/>
      <c r="J308" s="1"/>
      <c r="K308" s="2"/>
      <c r="L308" s="1"/>
      <c r="M308" s="1"/>
      <c r="N308" s="1"/>
      <c r="O308" s="1"/>
      <c r="P308" s="1"/>
      <c r="Q308" s="1"/>
      <c r="R308" s="1"/>
      <c r="S308" s="1"/>
      <c r="T308" s="1"/>
      <c r="U308" s="2"/>
      <c r="V308" s="1"/>
      <c r="W308" s="13"/>
      <c r="X308" s="1"/>
    </row>
    <row r="309">
      <c r="A309" s="1"/>
      <c r="B309" s="1"/>
      <c r="C309" s="2"/>
      <c r="D309" s="1"/>
      <c r="E309" s="1"/>
      <c r="F309" s="1"/>
      <c r="G309" s="1"/>
      <c r="H309" s="2"/>
      <c r="I309" s="1"/>
      <c r="J309" s="1"/>
      <c r="K309" s="2"/>
      <c r="L309" s="1"/>
      <c r="M309" s="1"/>
      <c r="N309" s="1"/>
      <c r="O309" s="1"/>
      <c r="P309" s="1"/>
      <c r="Q309" s="1"/>
      <c r="R309" s="1"/>
      <c r="S309" s="1"/>
      <c r="T309" s="1"/>
      <c r="U309" s="2"/>
      <c r="V309" s="1"/>
      <c r="W309" s="13"/>
      <c r="X309" s="1"/>
    </row>
    <row r="310">
      <c r="A310" s="1"/>
      <c r="B310" s="1"/>
      <c r="C310" s="2"/>
      <c r="D310" s="1"/>
      <c r="E310" s="1"/>
      <c r="F310" s="1"/>
      <c r="G310" s="1"/>
      <c r="H310" s="2"/>
      <c r="I310" s="1"/>
      <c r="J310" s="1"/>
      <c r="K310" s="2"/>
      <c r="L310" s="1"/>
      <c r="M310" s="1"/>
      <c r="N310" s="1"/>
      <c r="O310" s="1"/>
      <c r="P310" s="1"/>
      <c r="Q310" s="1"/>
      <c r="R310" s="1"/>
      <c r="S310" s="1"/>
      <c r="T310" s="1"/>
      <c r="U310" s="2"/>
      <c r="V310" s="1"/>
      <c r="W310" s="13"/>
      <c r="X310" s="1"/>
    </row>
    <row r="311">
      <c r="A311" s="1"/>
      <c r="B311" s="1"/>
      <c r="C311" s="2"/>
      <c r="D311" s="1"/>
      <c r="E311" s="1"/>
      <c r="F311" s="1"/>
      <c r="G311" s="1"/>
      <c r="H311" s="2"/>
      <c r="I311" s="1"/>
      <c r="J311" s="1"/>
      <c r="K311" s="2"/>
      <c r="L311" s="1"/>
      <c r="M311" s="1"/>
      <c r="N311" s="1"/>
      <c r="O311" s="1"/>
      <c r="P311" s="1"/>
      <c r="Q311" s="1"/>
      <c r="R311" s="1"/>
      <c r="S311" s="1"/>
      <c r="T311" s="1"/>
      <c r="U311" s="2"/>
      <c r="V311" s="1"/>
      <c r="W311" s="13"/>
      <c r="X311" s="1"/>
    </row>
    <row r="312">
      <c r="A312" s="1"/>
      <c r="B312" s="1"/>
      <c r="C312" s="2"/>
      <c r="D312" s="1"/>
      <c r="E312" s="1"/>
      <c r="F312" s="1"/>
      <c r="G312" s="1"/>
      <c r="H312" s="2"/>
      <c r="I312" s="1"/>
      <c r="J312" s="1"/>
      <c r="K312" s="2"/>
      <c r="L312" s="1"/>
      <c r="M312" s="1"/>
      <c r="N312" s="1"/>
      <c r="O312" s="1"/>
      <c r="P312" s="1"/>
      <c r="Q312" s="1"/>
      <c r="R312" s="1"/>
      <c r="S312" s="1"/>
      <c r="T312" s="1"/>
      <c r="U312" s="2"/>
      <c r="V312" s="1"/>
      <c r="W312" s="13"/>
      <c r="X312" s="1"/>
    </row>
    <row r="313">
      <c r="A313" s="1"/>
      <c r="B313" s="1"/>
      <c r="C313" s="2"/>
      <c r="D313" s="1"/>
      <c r="E313" s="1"/>
      <c r="F313" s="1"/>
      <c r="G313" s="1"/>
      <c r="H313" s="2"/>
      <c r="I313" s="1"/>
      <c r="J313" s="1"/>
      <c r="K313" s="2"/>
      <c r="L313" s="1"/>
      <c r="M313" s="1"/>
      <c r="N313" s="1"/>
      <c r="O313" s="1"/>
      <c r="P313" s="1"/>
      <c r="Q313" s="1"/>
      <c r="R313" s="1"/>
      <c r="S313" s="1"/>
      <c r="T313" s="1"/>
      <c r="U313" s="2"/>
      <c r="V313" s="1"/>
      <c r="W313" s="13"/>
      <c r="X313" s="1"/>
    </row>
    <row r="314">
      <c r="A314" s="1"/>
      <c r="B314" s="1"/>
      <c r="C314" s="2"/>
      <c r="D314" s="1"/>
      <c r="E314" s="1"/>
      <c r="F314" s="1"/>
      <c r="G314" s="1"/>
      <c r="H314" s="2"/>
      <c r="I314" s="1"/>
      <c r="J314" s="1"/>
      <c r="K314" s="2"/>
      <c r="L314" s="1"/>
      <c r="M314" s="1"/>
      <c r="N314" s="1"/>
      <c r="O314" s="1"/>
      <c r="P314" s="1"/>
      <c r="Q314" s="1"/>
      <c r="R314" s="1"/>
      <c r="S314" s="1"/>
      <c r="T314" s="1"/>
      <c r="U314" s="2"/>
      <c r="V314" s="1"/>
      <c r="W314" s="13"/>
      <c r="X314" s="1"/>
    </row>
    <row r="315">
      <c r="A315" s="1"/>
      <c r="B315" s="1"/>
      <c r="C315" s="2"/>
      <c r="D315" s="1"/>
      <c r="E315" s="1"/>
      <c r="F315" s="1"/>
      <c r="G315" s="1"/>
      <c r="H315" s="2"/>
      <c r="I315" s="1"/>
      <c r="J315" s="1"/>
      <c r="K315" s="2"/>
      <c r="L315" s="1"/>
      <c r="M315" s="1"/>
      <c r="N315" s="1"/>
      <c r="O315" s="1"/>
      <c r="P315" s="1"/>
      <c r="Q315" s="1"/>
      <c r="R315" s="1"/>
      <c r="S315" s="1"/>
      <c r="T315" s="1"/>
      <c r="U315" s="2"/>
      <c r="V315" s="1"/>
      <c r="W315" s="13"/>
      <c r="X315" s="1"/>
    </row>
    <row r="316">
      <c r="A316" s="1"/>
      <c r="B316" s="1"/>
      <c r="C316" s="2"/>
      <c r="D316" s="1"/>
      <c r="E316" s="1"/>
      <c r="F316" s="1"/>
      <c r="G316" s="1"/>
      <c r="H316" s="2"/>
      <c r="I316" s="1"/>
      <c r="J316" s="1"/>
      <c r="K316" s="2"/>
      <c r="L316" s="1"/>
      <c r="M316" s="1"/>
      <c r="N316" s="1"/>
      <c r="O316" s="1"/>
      <c r="P316" s="1"/>
      <c r="Q316" s="1"/>
      <c r="R316" s="1"/>
      <c r="S316" s="1"/>
      <c r="T316" s="1"/>
      <c r="U316" s="2"/>
      <c r="V316" s="1"/>
      <c r="W316" s="13"/>
      <c r="X316" s="1"/>
    </row>
    <row r="317">
      <c r="A317" s="1"/>
      <c r="B317" s="1"/>
      <c r="C317" s="2"/>
      <c r="D317" s="1"/>
      <c r="E317" s="1"/>
      <c r="F317" s="1"/>
      <c r="G317" s="1"/>
      <c r="H317" s="2"/>
      <c r="I317" s="1"/>
      <c r="J317" s="1"/>
      <c r="K317" s="2"/>
      <c r="L317" s="1"/>
      <c r="M317" s="1"/>
      <c r="N317" s="1"/>
      <c r="O317" s="1"/>
      <c r="P317" s="1"/>
      <c r="Q317" s="1"/>
      <c r="R317" s="1"/>
      <c r="S317" s="1"/>
      <c r="T317" s="1"/>
      <c r="U317" s="2"/>
      <c r="V317" s="1"/>
      <c r="W317" s="13"/>
      <c r="X317" s="1"/>
    </row>
    <row r="318">
      <c r="A318" s="1"/>
      <c r="B318" s="1"/>
      <c r="C318" s="2"/>
      <c r="D318" s="1"/>
      <c r="E318" s="1"/>
      <c r="F318" s="1"/>
      <c r="G318" s="1"/>
      <c r="H318" s="2"/>
      <c r="I318" s="1"/>
      <c r="J318" s="1"/>
      <c r="K318" s="2"/>
      <c r="L318" s="1"/>
      <c r="M318" s="1"/>
      <c r="N318" s="1"/>
      <c r="O318" s="1"/>
      <c r="P318" s="1"/>
      <c r="Q318" s="1"/>
      <c r="R318" s="1"/>
      <c r="S318" s="1"/>
      <c r="T318" s="1"/>
      <c r="U318" s="2"/>
      <c r="V318" s="1"/>
      <c r="W318" s="13"/>
      <c r="X318" s="1"/>
    </row>
    <row r="319">
      <c r="A319" s="1"/>
      <c r="B319" s="1"/>
      <c r="C319" s="2"/>
      <c r="D319" s="1"/>
      <c r="E319" s="1"/>
      <c r="F319" s="1"/>
      <c r="G319" s="1"/>
      <c r="H319" s="2"/>
      <c r="I319" s="1"/>
      <c r="J319" s="1"/>
      <c r="K319" s="2"/>
      <c r="L319" s="1"/>
      <c r="M319" s="1"/>
      <c r="N319" s="1"/>
      <c r="O319" s="1"/>
      <c r="P319" s="1"/>
      <c r="Q319" s="1"/>
      <c r="R319" s="1"/>
      <c r="S319" s="1"/>
      <c r="T319" s="1"/>
      <c r="U319" s="2"/>
      <c r="V319" s="1"/>
      <c r="W319" s="13"/>
      <c r="X319" s="1"/>
    </row>
    <row r="320">
      <c r="A320" s="1"/>
      <c r="B320" s="1"/>
      <c r="C320" s="2"/>
      <c r="D320" s="1"/>
      <c r="E320" s="1"/>
      <c r="F320" s="1"/>
      <c r="G320" s="1"/>
      <c r="H320" s="2"/>
      <c r="I320" s="1"/>
      <c r="J320" s="1"/>
      <c r="K320" s="2"/>
      <c r="L320" s="1"/>
      <c r="M320" s="1"/>
      <c r="N320" s="1"/>
      <c r="O320" s="1"/>
      <c r="P320" s="1"/>
      <c r="Q320" s="1"/>
      <c r="R320" s="1"/>
      <c r="S320" s="1"/>
      <c r="T320" s="1"/>
      <c r="U320" s="2"/>
      <c r="V320" s="1"/>
      <c r="W320" s="13"/>
      <c r="X320" s="1"/>
    </row>
    <row r="321">
      <c r="A321" s="1"/>
      <c r="B321" s="1"/>
      <c r="C321" s="2"/>
      <c r="D321" s="1"/>
      <c r="E321" s="1"/>
      <c r="F321" s="1"/>
      <c r="G321" s="1"/>
      <c r="H321" s="2"/>
      <c r="I321" s="1"/>
      <c r="J321" s="1"/>
      <c r="K321" s="2"/>
      <c r="L321" s="1"/>
      <c r="M321" s="1"/>
      <c r="N321" s="1"/>
      <c r="O321" s="1"/>
      <c r="P321" s="1"/>
      <c r="Q321" s="1"/>
      <c r="R321" s="1"/>
      <c r="S321" s="1"/>
      <c r="T321" s="1"/>
      <c r="U321" s="2"/>
      <c r="V321" s="1"/>
      <c r="W321" s="13"/>
      <c r="X321" s="1"/>
    </row>
    <row r="322">
      <c r="A322" s="1"/>
      <c r="B322" s="1"/>
      <c r="C322" s="2"/>
      <c r="D322" s="1"/>
      <c r="E322" s="1"/>
      <c r="F322" s="1"/>
      <c r="G322" s="1"/>
      <c r="H322" s="2"/>
      <c r="I322" s="1"/>
      <c r="J322" s="1"/>
      <c r="K322" s="2"/>
      <c r="L322" s="1"/>
      <c r="M322" s="1"/>
      <c r="N322" s="1"/>
      <c r="O322" s="1"/>
      <c r="P322" s="1"/>
      <c r="Q322" s="1"/>
      <c r="R322" s="1"/>
      <c r="S322" s="1"/>
      <c r="T322" s="1"/>
      <c r="U322" s="2"/>
      <c r="V322" s="1"/>
      <c r="W322" s="13"/>
      <c r="X322" s="1"/>
    </row>
    <row r="323">
      <c r="A323" s="1"/>
      <c r="B323" s="1"/>
      <c r="C323" s="2"/>
      <c r="D323" s="1"/>
      <c r="E323" s="1"/>
      <c r="F323" s="1"/>
      <c r="G323" s="1"/>
      <c r="H323" s="2"/>
      <c r="I323" s="1"/>
      <c r="J323" s="1"/>
      <c r="K323" s="2"/>
      <c r="L323" s="1"/>
      <c r="M323" s="1"/>
      <c r="N323" s="1"/>
      <c r="O323" s="1"/>
      <c r="P323" s="1"/>
      <c r="Q323" s="1"/>
      <c r="R323" s="1"/>
      <c r="S323" s="1"/>
      <c r="T323" s="1"/>
      <c r="U323" s="2"/>
      <c r="V323" s="1"/>
      <c r="W323" s="13"/>
      <c r="X323" s="1"/>
    </row>
    <row r="324">
      <c r="A324" s="1"/>
      <c r="B324" s="1"/>
      <c r="C324" s="2"/>
      <c r="D324" s="1"/>
      <c r="E324" s="1"/>
      <c r="F324" s="1"/>
      <c r="G324" s="1"/>
      <c r="H324" s="2"/>
      <c r="I324" s="1"/>
      <c r="J324" s="1"/>
      <c r="K324" s="2"/>
      <c r="L324" s="1"/>
      <c r="M324" s="1"/>
      <c r="N324" s="1"/>
      <c r="O324" s="1"/>
      <c r="P324" s="1"/>
      <c r="Q324" s="1"/>
      <c r="R324" s="1"/>
      <c r="S324" s="1"/>
      <c r="T324" s="1"/>
      <c r="U324" s="2"/>
      <c r="V324" s="1"/>
      <c r="W324" s="13"/>
      <c r="X324" s="1"/>
    </row>
    <row r="325">
      <c r="A325" s="1"/>
      <c r="B325" s="1"/>
      <c r="C325" s="2"/>
      <c r="D325" s="1"/>
      <c r="E325" s="1"/>
      <c r="F325" s="1"/>
      <c r="G325" s="1"/>
      <c r="H325" s="2"/>
      <c r="I325" s="1"/>
      <c r="J325" s="1"/>
      <c r="K325" s="2"/>
      <c r="L325" s="1"/>
      <c r="M325" s="1"/>
      <c r="N325" s="1"/>
      <c r="O325" s="1"/>
      <c r="P325" s="1"/>
      <c r="Q325" s="1"/>
      <c r="R325" s="1"/>
      <c r="S325" s="1"/>
      <c r="T325" s="1"/>
      <c r="U325" s="2"/>
      <c r="V325" s="1"/>
      <c r="W325" s="13"/>
      <c r="X325" s="1"/>
    </row>
    <row r="326">
      <c r="A326" s="1"/>
      <c r="B326" s="1"/>
      <c r="C326" s="2"/>
      <c r="D326" s="1"/>
      <c r="E326" s="1"/>
      <c r="F326" s="1"/>
      <c r="G326" s="1"/>
      <c r="H326" s="2"/>
      <c r="I326" s="1"/>
      <c r="J326" s="1"/>
      <c r="K326" s="2"/>
      <c r="L326" s="1"/>
      <c r="M326" s="1"/>
      <c r="N326" s="1"/>
      <c r="O326" s="1"/>
      <c r="P326" s="1"/>
      <c r="Q326" s="1"/>
      <c r="R326" s="1"/>
      <c r="S326" s="1"/>
      <c r="T326" s="1"/>
      <c r="U326" s="2"/>
      <c r="V326" s="1"/>
      <c r="W326" s="13"/>
      <c r="X326" s="1"/>
    </row>
    <row r="327">
      <c r="A327" s="1"/>
      <c r="B327" s="1"/>
      <c r="C327" s="2"/>
      <c r="D327" s="1"/>
      <c r="E327" s="1"/>
      <c r="F327" s="1"/>
      <c r="G327" s="1"/>
      <c r="H327" s="2"/>
      <c r="I327" s="1"/>
      <c r="J327" s="1"/>
      <c r="K327" s="2"/>
      <c r="L327" s="1"/>
      <c r="M327" s="1"/>
      <c r="N327" s="1"/>
      <c r="O327" s="1"/>
      <c r="P327" s="1"/>
      <c r="Q327" s="1"/>
      <c r="R327" s="1"/>
      <c r="S327" s="1"/>
      <c r="T327" s="1"/>
      <c r="U327" s="2"/>
      <c r="V327" s="1"/>
      <c r="W327" s="13"/>
      <c r="X327" s="1"/>
    </row>
    <row r="328">
      <c r="A328" s="1"/>
      <c r="B328" s="1"/>
      <c r="C328" s="2"/>
      <c r="D328" s="1"/>
      <c r="E328" s="1"/>
      <c r="F328" s="1"/>
      <c r="G328" s="1"/>
      <c r="H328" s="2"/>
      <c r="I328" s="1"/>
      <c r="J328" s="1"/>
      <c r="K328" s="2"/>
      <c r="L328" s="1"/>
      <c r="M328" s="1"/>
      <c r="N328" s="1"/>
      <c r="O328" s="1"/>
      <c r="P328" s="1"/>
      <c r="Q328" s="1"/>
      <c r="R328" s="1"/>
      <c r="S328" s="1"/>
      <c r="T328" s="1"/>
      <c r="U328" s="2"/>
      <c r="V328" s="1"/>
      <c r="W328" s="13"/>
      <c r="X328" s="1"/>
    </row>
    <row r="329">
      <c r="A329" s="1"/>
      <c r="B329" s="1"/>
      <c r="C329" s="2"/>
      <c r="D329" s="1"/>
      <c r="E329" s="1"/>
      <c r="F329" s="1"/>
      <c r="G329" s="1"/>
      <c r="H329" s="2"/>
      <c r="I329" s="1"/>
      <c r="J329" s="1"/>
      <c r="K329" s="2"/>
      <c r="L329" s="1"/>
      <c r="M329" s="1"/>
      <c r="N329" s="1"/>
      <c r="O329" s="1"/>
      <c r="P329" s="1"/>
      <c r="Q329" s="1"/>
      <c r="R329" s="1"/>
      <c r="S329" s="1"/>
      <c r="T329" s="1"/>
      <c r="U329" s="2"/>
      <c r="V329" s="1"/>
      <c r="W329" s="13"/>
      <c r="X329" s="1"/>
    </row>
    <row r="330">
      <c r="A330" s="1"/>
      <c r="B330" s="1"/>
      <c r="C330" s="2"/>
      <c r="D330" s="1"/>
      <c r="E330" s="1"/>
      <c r="F330" s="1"/>
      <c r="G330" s="1"/>
      <c r="H330" s="2"/>
      <c r="I330" s="1"/>
      <c r="J330" s="1"/>
      <c r="K330" s="2"/>
      <c r="L330" s="1"/>
      <c r="M330" s="1"/>
      <c r="N330" s="1"/>
      <c r="O330" s="1"/>
      <c r="P330" s="1"/>
      <c r="Q330" s="1"/>
      <c r="R330" s="1"/>
      <c r="S330" s="1"/>
      <c r="T330" s="1"/>
      <c r="U330" s="2"/>
      <c r="V330" s="1"/>
      <c r="W330" s="13"/>
      <c r="X330" s="1"/>
    </row>
    <row r="331">
      <c r="A331" s="1"/>
      <c r="B331" s="1"/>
      <c r="C331" s="2"/>
      <c r="D331" s="1"/>
      <c r="E331" s="1"/>
      <c r="F331" s="1"/>
      <c r="G331" s="1"/>
      <c r="H331" s="2"/>
      <c r="I331" s="1"/>
      <c r="J331" s="1"/>
      <c r="K331" s="2"/>
      <c r="L331" s="1"/>
      <c r="M331" s="1"/>
      <c r="N331" s="1"/>
      <c r="O331" s="1"/>
      <c r="P331" s="1"/>
      <c r="Q331" s="1"/>
      <c r="R331" s="1"/>
      <c r="S331" s="1"/>
      <c r="T331" s="1"/>
      <c r="U331" s="2"/>
      <c r="V331" s="1"/>
      <c r="W331" s="13"/>
      <c r="X331" s="1"/>
    </row>
    <row r="332">
      <c r="A332" s="1"/>
      <c r="B332" s="1"/>
      <c r="C332" s="2"/>
      <c r="D332" s="1"/>
      <c r="E332" s="1"/>
      <c r="F332" s="1"/>
      <c r="G332" s="1"/>
      <c r="H332" s="2"/>
      <c r="I332" s="1"/>
      <c r="J332" s="1"/>
      <c r="K332" s="2"/>
      <c r="L332" s="1"/>
      <c r="M332" s="1"/>
      <c r="N332" s="1"/>
      <c r="O332" s="1"/>
      <c r="P332" s="1"/>
      <c r="Q332" s="1"/>
      <c r="R332" s="1"/>
      <c r="S332" s="1"/>
      <c r="T332" s="1"/>
      <c r="U332" s="2"/>
      <c r="V332" s="1"/>
      <c r="W332" s="13"/>
      <c r="X332" s="1"/>
    </row>
    <row r="333">
      <c r="A333" s="1"/>
      <c r="B333" s="1"/>
      <c r="C333" s="2"/>
      <c r="D333" s="1"/>
      <c r="E333" s="1"/>
      <c r="F333" s="1"/>
      <c r="G333" s="1"/>
      <c r="H333" s="2"/>
      <c r="I333" s="1"/>
      <c r="J333" s="1"/>
      <c r="K333" s="2"/>
      <c r="L333" s="1"/>
      <c r="M333" s="1"/>
      <c r="N333" s="1"/>
      <c r="O333" s="1"/>
      <c r="P333" s="1"/>
      <c r="Q333" s="1"/>
      <c r="R333" s="1"/>
      <c r="S333" s="1"/>
      <c r="T333" s="1"/>
      <c r="U333" s="2"/>
      <c r="V333" s="1"/>
      <c r="W333" s="13"/>
      <c r="X333" s="1"/>
    </row>
    <row r="334">
      <c r="A334" s="1"/>
      <c r="B334" s="1"/>
      <c r="C334" s="2"/>
      <c r="D334" s="1"/>
      <c r="E334" s="1"/>
      <c r="F334" s="1"/>
      <c r="G334" s="1"/>
      <c r="H334" s="2"/>
      <c r="I334" s="1"/>
      <c r="J334" s="1"/>
      <c r="K334" s="2"/>
      <c r="L334" s="1"/>
      <c r="M334" s="1"/>
      <c r="N334" s="1"/>
      <c r="O334" s="1"/>
      <c r="P334" s="1"/>
      <c r="Q334" s="1"/>
      <c r="R334" s="1"/>
      <c r="S334" s="1"/>
      <c r="T334" s="1"/>
      <c r="U334" s="2"/>
      <c r="V334" s="1"/>
      <c r="W334" s="13"/>
      <c r="X334" s="1"/>
    </row>
    <row r="335">
      <c r="A335" s="1"/>
      <c r="B335" s="1"/>
      <c r="C335" s="2"/>
      <c r="D335" s="1"/>
      <c r="E335" s="1"/>
      <c r="F335" s="1"/>
      <c r="G335" s="1"/>
      <c r="H335" s="2"/>
      <c r="I335" s="1"/>
      <c r="J335" s="1"/>
      <c r="K335" s="2"/>
      <c r="L335" s="1"/>
      <c r="M335" s="1"/>
      <c r="N335" s="1"/>
      <c r="O335" s="1"/>
      <c r="P335" s="1"/>
      <c r="Q335" s="1"/>
      <c r="R335" s="1"/>
      <c r="S335" s="1"/>
      <c r="T335" s="1"/>
      <c r="U335" s="2"/>
      <c r="V335" s="1"/>
      <c r="W335" s="13"/>
      <c r="X335" s="1"/>
    </row>
    <row r="336">
      <c r="A336" s="1"/>
      <c r="B336" s="1"/>
      <c r="C336" s="2"/>
      <c r="D336" s="1"/>
      <c r="E336" s="1"/>
      <c r="F336" s="1"/>
      <c r="G336" s="1"/>
      <c r="H336" s="2"/>
      <c r="I336" s="1"/>
      <c r="J336" s="1"/>
      <c r="K336" s="2"/>
      <c r="L336" s="1"/>
      <c r="M336" s="1"/>
      <c r="N336" s="1"/>
      <c r="O336" s="1"/>
      <c r="P336" s="1"/>
      <c r="Q336" s="1"/>
      <c r="R336" s="1"/>
      <c r="S336" s="1"/>
      <c r="T336" s="1"/>
      <c r="U336" s="2"/>
      <c r="V336" s="1"/>
      <c r="W336" s="13"/>
      <c r="X336" s="1"/>
    </row>
    <row r="337">
      <c r="A337" s="1"/>
      <c r="B337" s="1"/>
      <c r="C337" s="2"/>
      <c r="D337" s="1"/>
      <c r="E337" s="1"/>
      <c r="F337" s="1"/>
      <c r="G337" s="1"/>
      <c r="H337" s="2"/>
      <c r="I337" s="1"/>
      <c r="J337" s="1"/>
      <c r="K337" s="2"/>
      <c r="L337" s="1"/>
      <c r="M337" s="1"/>
      <c r="N337" s="1"/>
      <c r="O337" s="1"/>
      <c r="P337" s="1"/>
      <c r="Q337" s="1"/>
      <c r="R337" s="1"/>
      <c r="S337" s="1"/>
      <c r="T337" s="1"/>
      <c r="U337" s="2"/>
      <c r="V337" s="1"/>
      <c r="W337" s="13"/>
      <c r="X337" s="1"/>
    </row>
    <row r="338">
      <c r="A338" s="1"/>
      <c r="B338" s="1"/>
      <c r="C338" s="2"/>
      <c r="D338" s="1"/>
      <c r="E338" s="1"/>
      <c r="F338" s="1"/>
      <c r="G338" s="1"/>
      <c r="H338" s="2"/>
      <c r="I338" s="1"/>
      <c r="J338" s="1"/>
      <c r="K338" s="2"/>
      <c r="L338" s="1"/>
      <c r="M338" s="1"/>
      <c r="N338" s="1"/>
      <c r="O338" s="1"/>
      <c r="P338" s="1"/>
      <c r="Q338" s="1"/>
      <c r="R338" s="1"/>
      <c r="S338" s="1"/>
      <c r="T338" s="1"/>
      <c r="U338" s="2"/>
      <c r="V338" s="1"/>
      <c r="W338" s="13"/>
      <c r="X338" s="1"/>
    </row>
    <row r="339">
      <c r="A339" s="1"/>
      <c r="B339" s="1"/>
      <c r="C339" s="2"/>
      <c r="D339" s="1"/>
      <c r="E339" s="1"/>
      <c r="F339" s="1"/>
      <c r="G339" s="1"/>
      <c r="H339" s="2"/>
      <c r="I339" s="1"/>
      <c r="J339" s="1"/>
      <c r="K339" s="2"/>
      <c r="L339" s="1"/>
      <c r="M339" s="1"/>
      <c r="N339" s="1"/>
      <c r="O339" s="1"/>
      <c r="P339" s="1"/>
      <c r="Q339" s="1"/>
      <c r="R339" s="1"/>
      <c r="S339" s="1"/>
      <c r="T339" s="1"/>
      <c r="U339" s="2"/>
      <c r="V339" s="1"/>
      <c r="W339" s="13"/>
      <c r="X339" s="1"/>
    </row>
    <row r="340">
      <c r="A340" s="1"/>
      <c r="B340" s="1"/>
      <c r="C340" s="2"/>
      <c r="D340" s="1"/>
      <c r="E340" s="1"/>
      <c r="F340" s="1"/>
      <c r="G340" s="1"/>
      <c r="H340" s="2"/>
      <c r="I340" s="1"/>
      <c r="J340" s="1"/>
      <c r="K340" s="2"/>
      <c r="L340" s="1"/>
      <c r="M340" s="1"/>
      <c r="N340" s="1"/>
      <c r="O340" s="1"/>
      <c r="P340" s="1"/>
      <c r="Q340" s="1"/>
      <c r="R340" s="1"/>
      <c r="S340" s="1"/>
      <c r="T340" s="1"/>
      <c r="U340" s="2"/>
      <c r="V340" s="1"/>
      <c r="W340" s="13"/>
      <c r="X340" s="1"/>
    </row>
    <row r="341">
      <c r="A341" s="1"/>
      <c r="B341" s="1"/>
      <c r="C341" s="2"/>
      <c r="D341" s="1"/>
      <c r="E341" s="1"/>
      <c r="F341" s="1"/>
      <c r="G341" s="1"/>
      <c r="H341" s="2"/>
      <c r="I341" s="1"/>
      <c r="J341" s="1"/>
      <c r="K341" s="2"/>
      <c r="L341" s="1"/>
      <c r="M341" s="1"/>
      <c r="N341" s="1"/>
      <c r="O341" s="1"/>
      <c r="P341" s="1"/>
      <c r="Q341" s="1"/>
      <c r="R341" s="1"/>
      <c r="S341" s="1"/>
      <c r="T341" s="1"/>
      <c r="U341" s="2"/>
      <c r="V341" s="1"/>
      <c r="W341" s="13"/>
      <c r="X341" s="1"/>
    </row>
    <row r="342">
      <c r="A342" s="1"/>
      <c r="B342" s="1"/>
      <c r="C342" s="2"/>
      <c r="D342" s="1"/>
      <c r="E342" s="1"/>
      <c r="F342" s="1"/>
      <c r="G342" s="1"/>
      <c r="H342" s="2"/>
      <c r="I342" s="1"/>
      <c r="J342" s="1"/>
      <c r="K342" s="2"/>
      <c r="L342" s="1"/>
      <c r="M342" s="1"/>
      <c r="N342" s="1"/>
      <c r="O342" s="1"/>
      <c r="P342" s="1"/>
      <c r="Q342" s="1"/>
      <c r="R342" s="1"/>
      <c r="S342" s="1"/>
      <c r="T342" s="1"/>
      <c r="U342" s="2"/>
      <c r="V342" s="1"/>
      <c r="W342" s="13"/>
      <c r="X342" s="1"/>
    </row>
    <row r="343">
      <c r="A343" s="1"/>
      <c r="B343" s="1"/>
      <c r="C343" s="2"/>
      <c r="D343" s="1"/>
      <c r="E343" s="1"/>
      <c r="F343" s="1"/>
      <c r="G343" s="1"/>
      <c r="H343" s="2"/>
      <c r="I343" s="1"/>
      <c r="J343" s="1"/>
      <c r="K343" s="2"/>
      <c r="L343" s="1"/>
      <c r="M343" s="1"/>
      <c r="N343" s="1"/>
      <c r="O343" s="1"/>
      <c r="P343" s="1"/>
      <c r="Q343" s="1"/>
      <c r="R343" s="1"/>
      <c r="S343" s="1"/>
      <c r="T343" s="1"/>
      <c r="U343" s="2"/>
      <c r="V343" s="1"/>
      <c r="W343" s="13"/>
      <c r="X343" s="1"/>
    </row>
    <row r="344">
      <c r="A344" s="1"/>
      <c r="B344" s="1"/>
      <c r="C344" s="2"/>
      <c r="D344" s="1"/>
      <c r="E344" s="1"/>
      <c r="F344" s="1"/>
      <c r="G344" s="1"/>
      <c r="H344" s="2"/>
      <c r="I344" s="1"/>
      <c r="J344" s="1"/>
      <c r="K344" s="2"/>
      <c r="L344" s="1"/>
      <c r="M344" s="1"/>
      <c r="N344" s="1"/>
      <c r="O344" s="1"/>
      <c r="P344" s="1"/>
      <c r="Q344" s="1"/>
      <c r="R344" s="1"/>
      <c r="S344" s="1"/>
      <c r="T344" s="1"/>
      <c r="U344" s="2"/>
      <c r="V344" s="1"/>
      <c r="W344" s="13"/>
      <c r="X344" s="1"/>
    </row>
    <row r="345">
      <c r="A345" s="1"/>
      <c r="B345" s="1"/>
      <c r="C345" s="2"/>
      <c r="D345" s="1"/>
      <c r="E345" s="1"/>
      <c r="F345" s="1"/>
      <c r="G345" s="1"/>
      <c r="H345" s="2"/>
      <c r="I345" s="1"/>
      <c r="J345" s="1"/>
      <c r="K345" s="2"/>
      <c r="L345" s="1"/>
      <c r="M345" s="1"/>
      <c r="N345" s="1"/>
      <c r="O345" s="1"/>
      <c r="P345" s="1"/>
      <c r="Q345" s="1"/>
      <c r="R345" s="1"/>
      <c r="S345" s="1"/>
      <c r="T345" s="1"/>
      <c r="U345" s="2"/>
      <c r="V345" s="1"/>
      <c r="W345" s="13"/>
      <c r="X345" s="1"/>
    </row>
    <row r="346">
      <c r="A346" s="1"/>
      <c r="B346" s="1"/>
      <c r="C346" s="2"/>
      <c r="D346" s="1"/>
      <c r="E346" s="1"/>
      <c r="F346" s="1"/>
      <c r="G346" s="1"/>
      <c r="H346" s="2"/>
      <c r="I346" s="1"/>
      <c r="J346" s="1"/>
      <c r="K346" s="2"/>
      <c r="L346" s="1"/>
      <c r="M346" s="1"/>
      <c r="N346" s="1"/>
      <c r="O346" s="1"/>
      <c r="P346" s="1"/>
      <c r="Q346" s="1"/>
      <c r="R346" s="1"/>
      <c r="S346" s="1"/>
      <c r="T346" s="1"/>
      <c r="U346" s="2"/>
      <c r="V346" s="1"/>
      <c r="W346" s="13"/>
      <c r="X346" s="1"/>
    </row>
    <row r="347">
      <c r="A347" s="1"/>
      <c r="B347" s="1"/>
      <c r="C347" s="2"/>
      <c r="D347" s="1"/>
      <c r="E347" s="1"/>
      <c r="F347" s="1"/>
      <c r="G347" s="1"/>
      <c r="H347" s="2"/>
      <c r="I347" s="1"/>
      <c r="J347" s="1"/>
      <c r="K347" s="2"/>
      <c r="L347" s="1"/>
      <c r="M347" s="1"/>
      <c r="N347" s="1"/>
      <c r="O347" s="1"/>
      <c r="P347" s="1"/>
      <c r="Q347" s="1"/>
      <c r="R347" s="1"/>
      <c r="S347" s="1"/>
      <c r="T347" s="1"/>
      <c r="U347" s="2"/>
      <c r="V347" s="1"/>
      <c r="W347" s="13"/>
      <c r="X347" s="1"/>
    </row>
    <row r="348">
      <c r="A348" s="1"/>
      <c r="B348" s="1"/>
      <c r="C348" s="2"/>
      <c r="D348" s="1"/>
      <c r="E348" s="1"/>
      <c r="F348" s="1"/>
      <c r="G348" s="1"/>
      <c r="H348" s="2"/>
      <c r="I348" s="1"/>
      <c r="J348" s="1"/>
      <c r="K348" s="2"/>
      <c r="L348" s="1"/>
      <c r="M348" s="1"/>
      <c r="N348" s="1"/>
      <c r="O348" s="1"/>
      <c r="P348" s="1"/>
      <c r="Q348" s="1"/>
      <c r="R348" s="1"/>
      <c r="S348" s="1"/>
      <c r="T348" s="1"/>
      <c r="U348" s="2"/>
      <c r="V348" s="1"/>
      <c r="W348" s="13"/>
      <c r="X348" s="1"/>
    </row>
    <row r="349">
      <c r="A349" s="1"/>
      <c r="B349" s="1"/>
      <c r="C349" s="2"/>
      <c r="D349" s="1"/>
      <c r="E349" s="1"/>
      <c r="F349" s="1"/>
      <c r="G349" s="1"/>
      <c r="H349" s="2"/>
      <c r="I349" s="1"/>
      <c r="J349" s="1"/>
      <c r="K349" s="2"/>
      <c r="L349" s="1"/>
      <c r="M349" s="1"/>
      <c r="N349" s="1"/>
      <c r="O349" s="1"/>
      <c r="P349" s="1"/>
      <c r="Q349" s="1"/>
      <c r="R349" s="1"/>
      <c r="S349" s="1"/>
      <c r="T349" s="1"/>
      <c r="U349" s="2"/>
      <c r="V349" s="1"/>
      <c r="W349" s="13"/>
      <c r="X349" s="1"/>
    </row>
    <row r="350">
      <c r="A350" s="1"/>
      <c r="B350" s="1"/>
      <c r="C350" s="2"/>
      <c r="D350" s="1"/>
      <c r="E350" s="1"/>
      <c r="F350" s="1"/>
      <c r="G350" s="1"/>
      <c r="H350" s="2"/>
      <c r="I350" s="1"/>
      <c r="J350" s="1"/>
      <c r="K350" s="2"/>
      <c r="L350" s="1"/>
      <c r="M350" s="1"/>
      <c r="N350" s="1"/>
      <c r="O350" s="1"/>
      <c r="P350" s="1"/>
      <c r="Q350" s="1"/>
      <c r="R350" s="1"/>
      <c r="S350" s="1"/>
      <c r="T350" s="1"/>
      <c r="U350" s="2"/>
      <c r="V350" s="1"/>
      <c r="W350" s="13"/>
      <c r="X350" s="1"/>
    </row>
    <row r="351">
      <c r="A351" s="1"/>
      <c r="B351" s="1"/>
      <c r="C351" s="2"/>
      <c r="D351" s="1"/>
      <c r="E351" s="1"/>
      <c r="F351" s="1"/>
      <c r="G351" s="1"/>
      <c r="H351" s="2"/>
      <c r="I351" s="1"/>
      <c r="J351" s="1"/>
      <c r="K351" s="2"/>
      <c r="L351" s="1"/>
      <c r="M351" s="1"/>
      <c r="N351" s="1"/>
      <c r="O351" s="1"/>
      <c r="P351" s="1"/>
      <c r="Q351" s="1"/>
      <c r="R351" s="1"/>
      <c r="S351" s="1"/>
      <c r="T351" s="1"/>
      <c r="U351" s="2"/>
      <c r="V351" s="1"/>
      <c r="W351" s="13"/>
      <c r="X351" s="1"/>
    </row>
    <row r="352">
      <c r="A352" s="1"/>
      <c r="B352" s="1"/>
      <c r="C352" s="2"/>
      <c r="D352" s="1"/>
      <c r="E352" s="1"/>
      <c r="F352" s="1"/>
      <c r="G352" s="1"/>
      <c r="H352" s="2"/>
      <c r="I352" s="1"/>
      <c r="J352" s="1"/>
      <c r="K352" s="2"/>
      <c r="L352" s="1"/>
      <c r="M352" s="1"/>
      <c r="N352" s="1"/>
      <c r="O352" s="1"/>
      <c r="P352" s="1"/>
      <c r="Q352" s="1"/>
      <c r="R352" s="1"/>
      <c r="S352" s="1"/>
      <c r="T352" s="1"/>
      <c r="U352" s="2"/>
      <c r="V352" s="1"/>
      <c r="W352" s="13"/>
      <c r="X352" s="1"/>
    </row>
    <row r="353">
      <c r="A353" s="1"/>
      <c r="B353" s="1"/>
      <c r="C353" s="2"/>
      <c r="D353" s="1"/>
      <c r="E353" s="1"/>
      <c r="F353" s="1"/>
      <c r="G353" s="1"/>
      <c r="H353" s="2"/>
      <c r="I353" s="1"/>
      <c r="J353" s="1"/>
      <c r="K353" s="2"/>
      <c r="L353" s="1"/>
      <c r="M353" s="1"/>
      <c r="N353" s="1"/>
      <c r="O353" s="1"/>
      <c r="P353" s="1"/>
      <c r="Q353" s="1"/>
      <c r="R353" s="1"/>
      <c r="S353" s="1"/>
      <c r="T353" s="1"/>
      <c r="U353" s="2"/>
      <c r="V353" s="1"/>
      <c r="W353" s="13"/>
      <c r="X353" s="1"/>
    </row>
    <row r="354">
      <c r="A354" s="1"/>
      <c r="B354" s="1"/>
      <c r="C354" s="2"/>
      <c r="D354" s="1"/>
      <c r="E354" s="1"/>
      <c r="F354" s="1"/>
      <c r="G354" s="1"/>
      <c r="H354" s="2"/>
      <c r="I354" s="1"/>
      <c r="J354" s="1"/>
      <c r="K354" s="2"/>
      <c r="L354" s="1"/>
      <c r="M354" s="1"/>
      <c r="N354" s="1"/>
      <c r="O354" s="1"/>
      <c r="P354" s="1"/>
      <c r="Q354" s="1"/>
      <c r="R354" s="1"/>
      <c r="S354" s="1"/>
      <c r="T354" s="1"/>
      <c r="U354" s="2"/>
      <c r="V354" s="1"/>
      <c r="W354" s="13"/>
      <c r="X354" s="1"/>
    </row>
    <row r="355">
      <c r="A355" s="1"/>
      <c r="B355" s="1"/>
      <c r="C355" s="2"/>
      <c r="D355" s="1"/>
      <c r="E355" s="1"/>
      <c r="F355" s="1"/>
      <c r="G355" s="1"/>
      <c r="H355" s="2"/>
      <c r="I355" s="1"/>
      <c r="J355" s="1"/>
      <c r="K355" s="2"/>
      <c r="L355" s="1"/>
      <c r="M355" s="1"/>
      <c r="N355" s="1"/>
      <c r="O355" s="1"/>
      <c r="P355" s="1"/>
      <c r="Q355" s="1"/>
      <c r="R355" s="1"/>
      <c r="S355" s="1"/>
      <c r="T355" s="1"/>
      <c r="U355" s="2"/>
      <c r="V355" s="1"/>
      <c r="W355" s="13"/>
      <c r="X355" s="1"/>
    </row>
    <row r="356">
      <c r="A356" s="1"/>
      <c r="B356" s="1"/>
      <c r="C356" s="2"/>
      <c r="D356" s="1"/>
      <c r="E356" s="1"/>
      <c r="F356" s="1"/>
      <c r="G356" s="1"/>
      <c r="H356" s="2"/>
      <c r="I356" s="1"/>
      <c r="J356" s="1"/>
      <c r="K356" s="2"/>
      <c r="L356" s="1"/>
      <c r="M356" s="1"/>
      <c r="N356" s="1"/>
      <c r="O356" s="1"/>
      <c r="P356" s="1"/>
      <c r="Q356" s="1"/>
      <c r="R356" s="1"/>
      <c r="S356" s="1"/>
      <c r="T356" s="1"/>
      <c r="U356" s="2"/>
      <c r="V356" s="1"/>
      <c r="W356" s="13"/>
      <c r="X356" s="1"/>
    </row>
    <row r="357">
      <c r="A357" s="1"/>
      <c r="B357" s="1"/>
      <c r="C357" s="2"/>
      <c r="D357" s="1"/>
      <c r="E357" s="1"/>
      <c r="F357" s="1"/>
      <c r="G357" s="1"/>
      <c r="H357" s="2"/>
      <c r="I357" s="1"/>
      <c r="J357" s="1"/>
      <c r="K357" s="2"/>
      <c r="L357" s="1"/>
      <c r="M357" s="1"/>
      <c r="N357" s="1"/>
      <c r="O357" s="1"/>
      <c r="P357" s="1"/>
      <c r="Q357" s="1"/>
      <c r="R357" s="1"/>
      <c r="S357" s="1"/>
      <c r="T357" s="1"/>
      <c r="U357" s="2"/>
      <c r="V357" s="1"/>
      <c r="W357" s="13"/>
      <c r="X357" s="1"/>
    </row>
    <row r="358">
      <c r="A358" s="1"/>
      <c r="B358" s="1"/>
      <c r="C358" s="2"/>
      <c r="D358" s="1"/>
      <c r="E358" s="1"/>
      <c r="F358" s="1"/>
      <c r="G358" s="1"/>
      <c r="H358" s="2"/>
      <c r="I358" s="1"/>
      <c r="J358" s="1"/>
      <c r="K358" s="2"/>
      <c r="L358" s="1"/>
      <c r="M358" s="1"/>
      <c r="N358" s="1"/>
      <c r="O358" s="1"/>
      <c r="P358" s="1"/>
      <c r="Q358" s="1"/>
      <c r="R358" s="1"/>
      <c r="S358" s="1"/>
      <c r="T358" s="1"/>
      <c r="U358" s="2"/>
      <c r="V358" s="1"/>
      <c r="W358" s="13"/>
      <c r="X358" s="1"/>
    </row>
    <row r="359">
      <c r="A359" s="1"/>
      <c r="B359" s="1"/>
      <c r="C359" s="2"/>
      <c r="D359" s="1"/>
      <c r="E359" s="1"/>
      <c r="F359" s="1"/>
      <c r="G359" s="1"/>
      <c r="H359" s="2"/>
      <c r="I359" s="1"/>
      <c r="J359" s="1"/>
      <c r="K359" s="2"/>
      <c r="L359" s="1"/>
      <c r="M359" s="1"/>
      <c r="N359" s="1"/>
      <c r="O359" s="1"/>
      <c r="P359" s="1"/>
      <c r="Q359" s="1"/>
      <c r="R359" s="1"/>
      <c r="S359" s="1"/>
      <c r="T359" s="1"/>
      <c r="U359" s="2"/>
      <c r="V359" s="1"/>
      <c r="W359" s="13"/>
      <c r="X359" s="1"/>
    </row>
    <row r="360">
      <c r="A360" s="1"/>
      <c r="B360" s="1"/>
      <c r="C360" s="2"/>
      <c r="D360" s="1"/>
      <c r="E360" s="1"/>
      <c r="F360" s="1"/>
      <c r="G360" s="1"/>
      <c r="H360" s="2"/>
      <c r="I360" s="1"/>
      <c r="J360" s="1"/>
      <c r="K360" s="2"/>
      <c r="L360" s="1"/>
      <c r="M360" s="1"/>
      <c r="N360" s="1"/>
      <c r="O360" s="1"/>
      <c r="P360" s="1"/>
      <c r="Q360" s="1"/>
      <c r="R360" s="1"/>
      <c r="S360" s="1"/>
      <c r="T360" s="1"/>
      <c r="U360" s="2"/>
      <c r="V360" s="1"/>
      <c r="W360" s="13"/>
      <c r="X360" s="1"/>
    </row>
    <row r="361">
      <c r="A361" s="1"/>
      <c r="B361" s="1"/>
      <c r="C361" s="2"/>
      <c r="D361" s="1"/>
      <c r="E361" s="1"/>
      <c r="F361" s="1"/>
      <c r="G361" s="1"/>
      <c r="H361" s="2"/>
      <c r="I361" s="1"/>
      <c r="J361" s="1"/>
      <c r="K361" s="2"/>
      <c r="L361" s="1"/>
      <c r="M361" s="1"/>
      <c r="N361" s="1"/>
      <c r="O361" s="1"/>
      <c r="P361" s="1"/>
      <c r="Q361" s="1"/>
      <c r="R361" s="1"/>
      <c r="S361" s="1"/>
      <c r="T361" s="1"/>
      <c r="U361" s="2"/>
      <c r="V361" s="1"/>
      <c r="W361" s="13"/>
      <c r="X361" s="1"/>
    </row>
    <row r="362">
      <c r="A362" s="1"/>
      <c r="B362" s="1"/>
      <c r="C362" s="2"/>
      <c r="D362" s="1"/>
      <c r="E362" s="1"/>
      <c r="F362" s="1"/>
      <c r="G362" s="1"/>
      <c r="H362" s="2"/>
      <c r="I362" s="1"/>
      <c r="J362" s="1"/>
      <c r="K362" s="2"/>
      <c r="L362" s="1"/>
      <c r="M362" s="1"/>
      <c r="N362" s="1"/>
      <c r="O362" s="1"/>
      <c r="P362" s="1"/>
      <c r="Q362" s="1"/>
      <c r="R362" s="1"/>
      <c r="S362" s="1"/>
      <c r="T362" s="1"/>
      <c r="U362" s="2"/>
      <c r="V362" s="1"/>
      <c r="W362" s="13"/>
      <c r="X362" s="1"/>
    </row>
    <row r="363">
      <c r="A363" s="1"/>
      <c r="B363" s="1"/>
      <c r="C363" s="2"/>
      <c r="D363" s="1"/>
      <c r="E363" s="1"/>
      <c r="F363" s="1"/>
      <c r="G363" s="1"/>
      <c r="H363" s="2"/>
      <c r="I363" s="1"/>
      <c r="J363" s="1"/>
      <c r="K363" s="2"/>
      <c r="L363" s="1"/>
      <c r="M363" s="1"/>
      <c r="N363" s="1"/>
      <c r="O363" s="1"/>
      <c r="P363" s="1"/>
      <c r="Q363" s="1"/>
      <c r="R363" s="1"/>
      <c r="S363" s="1"/>
      <c r="T363" s="1"/>
      <c r="U363" s="2"/>
      <c r="V363" s="1"/>
      <c r="W363" s="13"/>
      <c r="X363" s="1"/>
    </row>
    <row r="364">
      <c r="A364" s="1"/>
      <c r="B364" s="1"/>
      <c r="C364" s="2"/>
      <c r="D364" s="1"/>
      <c r="E364" s="1"/>
      <c r="F364" s="1"/>
      <c r="G364" s="1"/>
      <c r="H364" s="2"/>
      <c r="I364" s="1"/>
      <c r="J364" s="1"/>
      <c r="K364" s="2"/>
      <c r="L364" s="1"/>
      <c r="M364" s="1"/>
      <c r="N364" s="1"/>
      <c r="O364" s="1"/>
      <c r="P364" s="1"/>
      <c r="Q364" s="1"/>
      <c r="R364" s="1"/>
      <c r="S364" s="1"/>
      <c r="T364" s="1"/>
      <c r="U364" s="2"/>
      <c r="V364" s="1"/>
      <c r="W364" s="13"/>
      <c r="X364" s="1"/>
    </row>
    <row r="365">
      <c r="A365" s="1"/>
      <c r="B365" s="1"/>
      <c r="C365" s="2"/>
      <c r="D365" s="1"/>
      <c r="E365" s="1"/>
      <c r="F365" s="1"/>
      <c r="G365" s="1"/>
      <c r="H365" s="2"/>
      <c r="I365" s="1"/>
      <c r="J365" s="1"/>
      <c r="K365" s="2"/>
      <c r="L365" s="1"/>
      <c r="M365" s="1"/>
      <c r="N365" s="1"/>
      <c r="O365" s="1"/>
      <c r="P365" s="1"/>
      <c r="Q365" s="1"/>
      <c r="R365" s="1"/>
      <c r="S365" s="1"/>
      <c r="T365" s="1"/>
      <c r="U365" s="2"/>
      <c r="V365" s="1"/>
      <c r="W365" s="13"/>
      <c r="X365" s="1"/>
    </row>
    <row r="366">
      <c r="A366" s="1"/>
      <c r="B366" s="1"/>
      <c r="C366" s="2"/>
      <c r="D366" s="1"/>
      <c r="E366" s="1"/>
      <c r="F366" s="1"/>
      <c r="G366" s="1"/>
      <c r="H366" s="2"/>
      <c r="I366" s="1"/>
      <c r="J366" s="1"/>
      <c r="K366" s="2"/>
      <c r="L366" s="1"/>
      <c r="M366" s="1"/>
      <c r="N366" s="1"/>
      <c r="O366" s="1"/>
      <c r="P366" s="1"/>
      <c r="Q366" s="1"/>
      <c r="R366" s="1"/>
      <c r="S366" s="1"/>
      <c r="T366" s="1"/>
      <c r="U366" s="2"/>
      <c r="V366" s="1"/>
      <c r="W366" s="13"/>
      <c r="X366" s="1"/>
    </row>
    <row r="367">
      <c r="A367" s="1"/>
      <c r="B367" s="1"/>
      <c r="C367" s="2"/>
      <c r="D367" s="1"/>
      <c r="E367" s="1"/>
      <c r="F367" s="1"/>
      <c r="G367" s="1"/>
      <c r="H367" s="2"/>
      <c r="I367" s="1"/>
      <c r="J367" s="1"/>
      <c r="K367" s="2"/>
      <c r="L367" s="1"/>
      <c r="M367" s="1"/>
      <c r="N367" s="1"/>
      <c r="O367" s="1"/>
      <c r="P367" s="1"/>
      <c r="Q367" s="1"/>
      <c r="R367" s="1"/>
      <c r="S367" s="1"/>
      <c r="T367" s="1"/>
      <c r="U367" s="2"/>
      <c r="V367" s="1"/>
      <c r="W367" s="13"/>
      <c r="X367" s="1"/>
    </row>
    <row r="368">
      <c r="A368" s="1"/>
      <c r="B368" s="1"/>
      <c r="C368" s="2"/>
      <c r="D368" s="1"/>
      <c r="E368" s="1"/>
      <c r="F368" s="1"/>
      <c r="G368" s="1"/>
      <c r="H368" s="2"/>
      <c r="I368" s="1"/>
      <c r="J368" s="1"/>
      <c r="K368" s="2"/>
      <c r="L368" s="1"/>
      <c r="M368" s="1"/>
      <c r="N368" s="1"/>
      <c r="O368" s="1"/>
      <c r="P368" s="1"/>
      <c r="Q368" s="1"/>
      <c r="R368" s="1"/>
      <c r="S368" s="1"/>
      <c r="T368" s="1"/>
      <c r="U368" s="2"/>
      <c r="V368" s="1"/>
      <c r="W368" s="13"/>
      <c r="X368" s="1"/>
    </row>
    <row r="369">
      <c r="A369" s="1"/>
      <c r="B369" s="1"/>
      <c r="C369" s="2"/>
      <c r="D369" s="1"/>
      <c r="E369" s="1"/>
      <c r="F369" s="1"/>
      <c r="G369" s="1"/>
      <c r="H369" s="2"/>
      <c r="I369" s="1"/>
      <c r="J369" s="1"/>
      <c r="K369" s="2"/>
      <c r="L369" s="1"/>
      <c r="M369" s="1"/>
      <c r="N369" s="1"/>
      <c r="O369" s="1"/>
      <c r="P369" s="1"/>
      <c r="Q369" s="1"/>
      <c r="R369" s="1"/>
      <c r="S369" s="1"/>
      <c r="T369" s="1"/>
      <c r="U369" s="2"/>
      <c r="V369" s="1"/>
      <c r="W369" s="13"/>
      <c r="X369" s="1"/>
    </row>
    <row r="370">
      <c r="A370" s="1"/>
      <c r="B370" s="1"/>
      <c r="C370" s="2"/>
      <c r="D370" s="1"/>
      <c r="E370" s="1"/>
      <c r="F370" s="1"/>
      <c r="G370" s="1"/>
      <c r="H370" s="2"/>
      <c r="I370" s="1"/>
      <c r="J370" s="1"/>
      <c r="K370" s="2"/>
      <c r="L370" s="1"/>
      <c r="M370" s="1"/>
      <c r="N370" s="1"/>
      <c r="O370" s="1"/>
      <c r="P370" s="1"/>
      <c r="Q370" s="1"/>
      <c r="R370" s="1"/>
      <c r="S370" s="1"/>
      <c r="T370" s="1"/>
      <c r="U370" s="2"/>
      <c r="V370" s="1"/>
      <c r="W370" s="13"/>
      <c r="X370" s="1"/>
    </row>
    <row r="371">
      <c r="A371" s="1"/>
      <c r="B371" s="1"/>
      <c r="C371" s="2"/>
      <c r="D371" s="1"/>
      <c r="E371" s="1"/>
      <c r="F371" s="1"/>
      <c r="G371" s="1"/>
      <c r="H371" s="2"/>
      <c r="I371" s="1"/>
      <c r="J371" s="1"/>
      <c r="K371" s="2"/>
      <c r="L371" s="1"/>
      <c r="M371" s="1"/>
      <c r="N371" s="1"/>
      <c r="O371" s="1"/>
      <c r="P371" s="1"/>
      <c r="Q371" s="1"/>
      <c r="R371" s="1"/>
      <c r="S371" s="1"/>
      <c r="T371" s="1"/>
      <c r="U371" s="2"/>
      <c r="V371" s="1"/>
      <c r="W371" s="13"/>
      <c r="X371" s="1"/>
    </row>
    <row r="372">
      <c r="A372" s="1"/>
      <c r="B372" s="1"/>
      <c r="C372" s="2"/>
      <c r="D372" s="1"/>
      <c r="E372" s="1"/>
      <c r="F372" s="1"/>
      <c r="G372" s="1"/>
      <c r="H372" s="2"/>
      <c r="I372" s="1"/>
      <c r="J372" s="1"/>
      <c r="K372" s="2"/>
      <c r="L372" s="1"/>
      <c r="M372" s="1"/>
      <c r="N372" s="1"/>
      <c r="O372" s="1"/>
      <c r="P372" s="1"/>
      <c r="Q372" s="1"/>
      <c r="R372" s="1"/>
      <c r="S372" s="1"/>
      <c r="T372" s="1"/>
      <c r="U372" s="2"/>
      <c r="V372" s="1"/>
      <c r="W372" s="13"/>
      <c r="X372" s="1"/>
    </row>
    <row r="373">
      <c r="A373" s="1"/>
      <c r="B373" s="1"/>
      <c r="C373" s="2"/>
      <c r="D373" s="1"/>
      <c r="E373" s="1"/>
      <c r="F373" s="1"/>
      <c r="G373" s="1"/>
      <c r="H373" s="2"/>
      <c r="I373" s="1"/>
      <c r="J373" s="1"/>
      <c r="K373" s="2"/>
      <c r="L373" s="1"/>
      <c r="M373" s="1"/>
      <c r="N373" s="1"/>
      <c r="O373" s="1"/>
      <c r="P373" s="1"/>
      <c r="Q373" s="1"/>
      <c r="R373" s="1"/>
      <c r="S373" s="1"/>
      <c r="T373" s="1"/>
      <c r="U373" s="2"/>
      <c r="V373" s="1"/>
      <c r="W373" s="13"/>
      <c r="X373" s="1"/>
    </row>
    <row r="374">
      <c r="A374" s="1"/>
      <c r="B374" s="1"/>
      <c r="C374" s="2"/>
      <c r="D374" s="1"/>
      <c r="E374" s="1"/>
      <c r="F374" s="1"/>
      <c r="G374" s="1"/>
      <c r="H374" s="2"/>
      <c r="I374" s="1"/>
      <c r="J374" s="1"/>
      <c r="K374" s="2"/>
      <c r="L374" s="1"/>
      <c r="M374" s="1"/>
      <c r="N374" s="1"/>
      <c r="O374" s="1"/>
      <c r="P374" s="1"/>
      <c r="Q374" s="1"/>
      <c r="R374" s="1"/>
      <c r="S374" s="1"/>
      <c r="T374" s="1"/>
      <c r="U374" s="2"/>
      <c r="V374" s="1"/>
      <c r="W374" s="13"/>
      <c r="X374" s="1"/>
    </row>
    <row r="375">
      <c r="A375" s="1"/>
      <c r="B375" s="1"/>
      <c r="C375" s="2"/>
      <c r="D375" s="1"/>
      <c r="E375" s="1"/>
      <c r="F375" s="1"/>
      <c r="G375" s="1"/>
      <c r="H375" s="2"/>
      <c r="I375" s="1"/>
      <c r="J375" s="1"/>
      <c r="K375" s="2"/>
      <c r="L375" s="1"/>
      <c r="M375" s="1"/>
      <c r="N375" s="1"/>
      <c r="O375" s="1"/>
      <c r="P375" s="1"/>
      <c r="Q375" s="1"/>
      <c r="R375" s="1"/>
      <c r="S375" s="1"/>
      <c r="T375" s="1"/>
      <c r="U375" s="2"/>
      <c r="V375" s="1"/>
      <c r="W375" s="13"/>
      <c r="X375" s="1"/>
    </row>
    <row r="376">
      <c r="A376" s="1"/>
      <c r="B376" s="1"/>
      <c r="C376" s="2"/>
      <c r="D376" s="1"/>
      <c r="E376" s="1"/>
      <c r="F376" s="1"/>
      <c r="G376" s="1"/>
      <c r="H376" s="2"/>
      <c r="I376" s="1"/>
      <c r="J376" s="1"/>
      <c r="K376" s="2"/>
      <c r="L376" s="1"/>
      <c r="M376" s="1"/>
      <c r="N376" s="1"/>
      <c r="O376" s="1"/>
      <c r="P376" s="1"/>
      <c r="Q376" s="1"/>
      <c r="R376" s="1"/>
      <c r="S376" s="1"/>
      <c r="T376" s="1"/>
      <c r="U376" s="2"/>
      <c r="V376" s="1"/>
      <c r="W376" s="13"/>
      <c r="X376" s="1"/>
    </row>
    <row r="377">
      <c r="A377" s="1"/>
      <c r="B377" s="1"/>
      <c r="C377" s="2"/>
      <c r="D377" s="1"/>
      <c r="E377" s="1"/>
      <c r="F377" s="1"/>
      <c r="G377" s="1"/>
      <c r="H377" s="2"/>
      <c r="I377" s="1"/>
      <c r="J377" s="1"/>
      <c r="K377" s="2"/>
      <c r="L377" s="1"/>
      <c r="M377" s="1"/>
      <c r="N377" s="1"/>
      <c r="O377" s="1"/>
      <c r="P377" s="1"/>
      <c r="Q377" s="1"/>
      <c r="R377" s="1"/>
      <c r="S377" s="1"/>
      <c r="T377" s="1"/>
      <c r="U377" s="2"/>
      <c r="V377" s="1"/>
      <c r="W377" s="13"/>
      <c r="X377" s="1"/>
    </row>
    <row r="378">
      <c r="A378" s="1"/>
      <c r="B378" s="1"/>
      <c r="C378" s="2"/>
      <c r="D378" s="1"/>
      <c r="E378" s="1"/>
      <c r="F378" s="1"/>
      <c r="G378" s="1"/>
      <c r="H378" s="2"/>
      <c r="I378" s="1"/>
      <c r="J378" s="1"/>
      <c r="K378" s="2"/>
      <c r="L378" s="1"/>
      <c r="M378" s="1"/>
      <c r="N378" s="1"/>
      <c r="O378" s="1"/>
      <c r="P378" s="1"/>
      <c r="Q378" s="1"/>
      <c r="R378" s="1"/>
      <c r="S378" s="1"/>
      <c r="T378" s="1"/>
      <c r="U378" s="2"/>
      <c r="V378" s="1"/>
      <c r="W378" s="13"/>
      <c r="X378" s="1"/>
    </row>
    <row r="379">
      <c r="A379" s="1"/>
      <c r="B379" s="1"/>
      <c r="C379" s="2"/>
      <c r="D379" s="1"/>
      <c r="E379" s="1"/>
      <c r="F379" s="1"/>
      <c r="G379" s="1"/>
      <c r="H379" s="2"/>
      <c r="I379" s="1"/>
      <c r="J379" s="1"/>
      <c r="K379" s="2"/>
      <c r="L379" s="1"/>
      <c r="M379" s="1"/>
      <c r="N379" s="1"/>
      <c r="O379" s="1"/>
      <c r="P379" s="1"/>
      <c r="Q379" s="1"/>
      <c r="R379" s="1"/>
      <c r="S379" s="1"/>
      <c r="T379" s="1"/>
      <c r="U379" s="2"/>
      <c r="V379" s="1"/>
      <c r="W379" s="13"/>
      <c r="X379" s="1"/>
    </row>
    <row r="380">
      <c r="A380" s="1"/>
      <c r="B380" s="1"/>
      <c r="C380" s="2"/>
      <c r="D380" s="1"/>
      <c r="E380" s="1"/>
      <c r="F380" s="1"/>
      <c r="G380" s="1"/>
      <c r="H380" s="2"/>
      <c r="I380" s="1"/>
      <c r="J380" s="1"/>
      <c r="K380" s="2"/>
      <c r="L380" s="1"/>
      <c r="M380" s="1"/>
      <c r="N380" s="1"/>
      <c r="O380" s="1"/>
      <c r="P380" s="1"/>
      <c r="Q380" s="1"/>
      <c r="R380" s="1"/>
      <c r="S380" s="1"/>
      <c r="T380" s="1"/>
      <c r="U380" s="2"/>
      <c r="V380" s="1"/>
      <c r="W380" s="13"/>
      <c r="X380" s="1"/>
    </row>
    <row r="381">
      <c r="A381" s="1"/>
      <c r="B381" s="1"/>
      <c r="C381" s="2"/>
      <c r="D381" s="1"/>
      <c r="E381" s="1"/>
      <c r="F381" s="1"/>
      <c r="G381" s="1"/>
      <c r="H381" s="2"/>
      <c r="I381" s="1"/>
      <c r="J381" s="1"/>
      <c r="K381" s="2"/>
      <c r="L381" s="1"/>
      <c r="M381" s="1"/>
      <c r="N381" s="1"/>
      <c r="O381" s="1"/>
      <c r="P381" s="1"/>
      <c r="Q381" s="1"/>
      <c r="R381" s="1"/>
      <c r="S381" s="1"/>
      <c r="T381" s="1"/>
      <c r="U381" s="2"/>
      <c r="V381" s="1"/>
      <c r="W381" s="13"/>
      <c r="X381" s="1"/>
    </row>
    <row r="382">
      <c r="A382" s="1"/>
      <c r="B382" s="1"/>
      <c r="C382" s="2"/>
      <c r="D382" s="1"/>
      <c r="E382" s="1"/>
      <c r="F382" s="1"/>
      <c r="G382" s="1"/>
      <c r="H382" s="2"/>
      <c r="I382" s="1"/>
      <c r="J382" s="1"/>
      <c r="K382" s="2"/>
      <c r="L382" s="1"/>
      <c r="M382" s="1"/>
      <c r="N382" s="1"/>
      <c r="O382" s="1"/>
      <c r="P382" s="1"/>
      <c r="Q382" s="1"/>
      <c r="R382" s="1"/>
      <c r="S382" s="1"/>
      <c r="T382" s="1"/>
      <c r="U382" s="2"/>
      <c r="V382" s="1"/>
      <c r="W382" s="13"/>
      <c r="X382" s="1"/>
    </row>
    <row r="383">
      <c r="A383" s="1"/>
      <c r="B383" s="1"/>
      <c r="C383" s="2"/>
      <c r="D383" s="1"/>
      <c r="E383" s="1"/>
      <c r="F383" s="1"/>
      <c r="G383" s="1"/>
      <c r="H383" s="2"/>
      <c r="I383" s="1"/>
      <c r="J383" s="1"/>
      <c r="K383" s="2"/>
      <c r="L383" s="1"/>
      <c r="M383" s="1"/>
      <c r="N383" s="1"/>
      <c r="O383" s="1"/>
      <c r="P383" s="1"/>
      <c r="Q383" s="1"/>
      <c r="R383" s="1"/>
      <c r="S383" s="1"/>
      <c r="T383" s="1"/>
      <c r="U383" s="2"/>
      <c r="V383" s="1"/>
      <c r="W383" s="13"/>
      <c r="X383" s="1"/>
    </row>
    <row r="384">
      <c r="A384" s="1"/>
      <c r="B384" s="1"/>
      <c r="C384" s="2"/>
      <c r="D384" s="1"/>
      <c r="E384" s="1"/>
      <c r="F384" s="1"/>
      <c r="G384" s="1"/>
      <c r="H384" s="2"/>
      <c r="I384" s="1"/>
      <c r="J384" s="1"/>
      <c r="K384" s="2"/>
      <c r="L384" s="1"/>
      <c r="M384" s="1"/>
      <c r="N384" s="1"/>
      <c r="O384" s="1"/>
      <c r="P384" s="1"/>
      <c r="Q384" s="1"/>
      <c r="R384" s="1"/>
      <c r="S384" s="1"/>
      <c r="T384" s="1"/>
      <c r="U384" s="2"/>
      <c r="V384" s="1"/>
      <c r="W384" s="13"/>
      <c r="X384" s="1"/>
    </row>
    <row r="385">
      <c r="A385" s="1"/>
      <c r="B385" s="1"/>
      <c r="C385" s="2"/>
      <c r="D385" s="1"/>
      <c r="E385" s="1"/>
      <c r="F385" s="1"/>
      <c r="G385" s="1"/>
      <c r="H385" s="2"/>
      <c r="I385" s="1"/>
      <c r="J385" s="1"/>
      <c r="K385" s="2"/>
      <c r="L385" s="1"/>
      <c r="M385" s="1"/>
      <c r="N385" s="1"/>
      <c r="O385" s="1"/>
      <c r="P385" s="1"/>
      <c r="Q385" s="1"/>
      <c r="R385" s="1"/>
      <c r="S385" s="1"/>
      <c r="T385" s="1"/>
      <c r="U385" s="2"/>
      <c r="V385" s="1"/>
      <c r="W385" s="13"/>
      <c r="X385" s="1"/>
    </row>
    <row r="386">
      <c r="A386" s="1"/>
      <c r="B386" s="1"/>
      <c r="C386" s="2"/>
      <c r="D386" s="1"/>
      <c r="E386" s="1"/>
      <c r="F386" s="1"/>
      <c r="G386" s="1"/>
      <c r="H386" s="2"/>
      <c r="I386" s="1"/>
      <c r="J386" s="1"/>
      <c r="K386" s="2"/>
      <c r="L386" s="1"/>
      <c r="M386" s="1"/>
      <c r="N386" s="1"/>
      <c r="O386" s="1"/>
      <c r="P386" s="1"/>
      <c r="Q386" s="1"/>
      <c r="R386" s="1"/>
      <c r="S386" s="1"/>
      <c r="T386" s="1"/>
      <c r="U386" s="2"/>
      <c r="V386" s="1"/>
      <c r="W386" s="13"/>
      <c r="X386" s="1"/>
    </row>
    <row r="387">
      <c r="A387" s="1"/>
      <c r="B387" s="1"/>
      <c r="C387" s="2"/>
      <c r="D387" s="1"/>
      <c r="E387" s="1"/>
      <c r="F387" s="1"/>
      <c r="G387" s="1"/>
      <c r="H387" s="2"/>
      <c r="I387" s="1"/>
      <c r="J387" s="1"/>
      <c r="K387" s="2"/>
      <c r="L387" s="1"/>
      <c r="M387" s="1"/>
      <c r="N387" s="1"/>
      <c r="O387" s="1"/>
      <c r="P387" s="1"/>
      <c r="Q387" s="1"/>
      <c r="R387" s="1"/>
      <c r="S387" s="1"/>
      <c r="T387" s="1"/>
      <c r="U387" s="2"/>
      <c r="V387" s="1"/>
      <c r="W387" s="13"/>
      <c r="X387" s="1"/>
    </row>
    <row r="388">
      <c r="A388" s="1"/>
      <c r="B388" s="1"/>
      <c r="C388" s="2"/>
      <c r="D388" s="1"/>
      <c r="E388" s="1"/>
      <c r="F388" s="1"/>
      <c r="G388" s="1"/>
      <c r="H388" s="2"/>
      <c r="I388" s="1"/>
      <c r="J388" s="1"/>
      <c r="K388" s="2"/>
      <c r="L388" s="1"/>
      <c r="M388" s="1"/>
      <c r="N388" s="1"/>
      <c r="O388" s="1"/>
      <c r="P388" s="1"/>
      <c r="Q388" s="1"/>
      <c r="R388" s="1"/>
      <c r="S388" s="1"/>
      <c r="T388" s="1"/>
      <c r="U388" s="2"/>
      <c r="V388" s="1"/>
      <c r="W388" s="13"/>
      <c r="X388" s="1"/>
    </row>
    <row r="389">
      <c r="A389" s="1"/>
      <c r="B389" s="1"/>
      <c r="C389" s="2"/>
      <c r="D389" s="1"/>
      <c r="E389" s="1"/>
      <c r="F389" s="1"/>
      <c r="G389" s="1"/>
      <c r="H389" s="2"/>
      <c r="I389" s="1"/>
      <c r="J389" s="1"/>
      <c r="K389" s="2"/>
      <c r="L389" s="1"/>
      <c r="M389" s="1"/>
      <c r="N389" s="1"/>
      <c r="O389" s="1"/>
      <c r="P389" s="1"/>
      <c r="Q389" s="1"/>
      <c r="R389" s="1"/>
      <c r="S389" s="1"/>
      <c r="T389" s="1"/>
      <c r="U389" s="2"/>
      <c r="V389" s="1"/>
      <c r="W389" s="13"/>
      <c r="X389" s="1"/>
    </row>
    <row r="390">
      <c r="A390" s="1"/>
      <c r="B390" s="1"/>
      <c r="C390" s="2"/>
      <c r="D390" s="1"/>
      <c r="E390" s="1"/>
      <c r="F390" s="1"/>
      <c r="G390" s="1"/>
      <c r="H390" s="2"/>
      <c r="I390" s="1"/>
      <c r="J390" s="1"/>
      <c r="K390" s="2"/>
      <c r="L390" s="1"/>
      <c r="M390" s="1"/>
      <c r="N390" s="1"/>
      <c r="O390" s="1"/>
      <c r="P390" s="1"/>
      <c r="Q390" s="1"/>
      <c r="R390" s="1"/>
      <c r="S390" s="1"/>
      <c r="T390" s="1"/>
      <c r="U390" s="2"/>
      <c r="V390" s="1"/>
      <c r="W390" s="13"/>
      <c r="X390" s="1"/>
    </row>
    <row r="391">
      <c r="A391" s="1"/>
      <c r="B391" s="1"/>
      <c r="C391" s="2"/>
      <c r="D391" s="1"/>
      <c r="E391" s="1"/>
      <c r="F391" s="1"/>
      <c r="G391" s="1"/>
      <c r="H391" s="2"/>
      <c r="I391" s="1"/>
      <c r="J391" s="1"/>
      <c r="K391" s="2"/>
      <c r="L391" s="1"/>
      <c r="M391" s="1"/>
      <c r="N391" s="1"/>
      <c r="O391" s="1"/>
      <c r="P391" s="1"/>
      <c r="Q391" s="1"/>
      <c r="R391" s="1"/>
      <c r="S391" s="1"/>
      <c r="T391" s="1"/>
      <c r="U391" s="2"/>
      <c r="V391" s="1"/>
      <c r="W391" s="13"/>
      <c r="X391" s="1"/>
    </row>
    <row r="392">
      <c r="A392" s="1"/>
      <c r="B392" s="1"/>
      <c r="C392" s="2"/>
      <c r="D392" s="1"/>
      <c r="E392" s="1"/>
      <c r="F392" s="1"/>
      <c r="G392" s="1"/>
      <c r="H392" s="2"/>
      <c r="I392" s="1"/>
      <c r="J392" s="1"/>
      <c r="K392" s="2"/>
      <c r="L392" s="1"/>
      <c r="M392" s="1"/>
      <c r="N392" s="1"/>
      <c r="O392" s="1"/>
      <c r="P392" s="1"/>
      <c r="Q392" s="1"/>
      <c r="R392" s="1"/>
      <c r="S392" s="1"/>
      <c r="T392" s="1"/>
      <c r="U392" s="2"/>
      <c r="V392" s="1"/>
      <c r="W392" s="13"/>
      <c r="X392" s="1"/>
    </row>
    <row r="393">
      <c r="A393" s="1"/>
      <c r="B393" s="1"/>
      <c r="C393" s="2"/>
      <c r="D393" s="1"/>
      <c r="E393" s="1"/>
      <c r="F393" s="1"/>
      <c r="G393" s="1"/>
      <c r="H393" s="2"/>
      <c r="I393" s="1"/>
      <c r="J393" s="1"/>
      <c r="K393" s="2"/>
      <c r="L393" s="1"/>
      <c r="M393" s="1"/>
      <c r="N393" s="1"/>
      <c r="O393" s="1"/>
      <c r="P393" s="1"/>
      <c r="Q393" s="1"/>
      <c r="R393" s="1"/>
      <c r="S393" s="1"/>
      <c r="T393" s="1"/>
      <c r="U393" s="2"/>
      <c r="V393" s="1"/>
      <c r="W393" s="13"/>
      <c r="X393" s="1"/>
    </row>
    <row r="394">
      <c r="A394" s="1"/>
      <c r="B394" s="1"/>
      <c r="C394" s="2"/>
      <c r="D394" s="1"/>
      <c r="E394" s="1"/>
      <c r="F394" s="1"/>
      <c r="G394" s="1"/>
      <c r="H394" s="2"/>
      <c r="I394" s="1"/>
      <c r="J394" s="1"/>
      <c r="K394" s="2"/>
      <c r="L394" s="1"/>
      <c r="M394" s="1"/>
      <c r="N394" s="1"/>
      <c r="O394" s="1"/>
      <c r="P394" s="1"/>
      <c r="Q394" s="1"/>
      <c r="R394" s="1"/>
      <c r="S394" s="1"/>
      <c r="T394" s="1"/>
      <c r="U394" s="2"/>
      <c r="V394" s="1"/>
      <c r="W394" s="13"/>
      <c r="X394" s="1"/>
    </row>
    <row r="395">
      <c r="A395" s="1"/>
      <c r="B395" s="1"/>
      <c r="C395" s="2"/>
      <c r="D395" s="1"/>
      <c r="E395" s="1"/>
      <c r="F395" s="1"/>
      <c r="G395" s="1"/>
      <c r="H395" s="2"/>
      <c r="I395" s="1"/>
      <c r="J395" s="1"/>
      <c r="K395" s="2"/>
      <c r="L395" s="1"/>
      <c r="M395" s="1"/>
      <c r="N395" s="1"/>
      <c r="O395" s="1"/>
      <c r="P395" s="1"/>
      <c r="Q395" s="1"/>
      <c r="R395" s="1"/>
      <c r="S395" s="1"/>
      <c r="T395" s="1"/>
      <c r="U395" s="2"/>
      <c r="V395" s="1"/>
      <c r="W395" s="13"/>
      <c r="X395" s="1"/>
    </row>
    <row r="396">
      <c r="A396" s="1"/>
      <c r="B396" s="1"/>
      <c r="C396" s="2"/>
      <c r="D396" s="1"/>
      <c r="E396" s="1"/>
      <c r="F396" s="1"/>
      <c r="G396" s="1"/>
      <c r="H396" s="2"/>
      <c r="I396" s="1"/>
      <c r="J396" s="1"/>
      <c r="K396" s="2"/>
      <c r="L396" s="1"/>
      <c r="M396" s="1"/>
      <c r="N396" s="1"/>
      <c r="O396" s="1"/>
      <c r="P396" s="1"/>
      <c r="Q396" s="1"/>
      <c r="R396" s="1"/>
      <c r="S396" s="1"/>
      <c r="T396" s="1"/>
      <c r="U396" s="2"/>
      <c r="V396" s="1"/>
      <c r="W396" s="13"/>
      <c r="X396" s="1"/>
    </row>
    <row r="397">
      <c r="A397" s="1"/>
      <c r="B397" s="1"/>
      <c r="C397" s="2"/>
      <c r="D397" s="1"/>
      <c r="E397" s="1"/>
      <c r="F397" s="1"/>
      <c r="G397" s="1"/>
      <c r="H397" s="2"/>
      <c r="I397" s="1"/>
      <c r="J397" s="1"/>
      <c r="K397" s="2"/>
      <c r="L397" s="1"/>
      <c r="M397" s="1"/>
      <c r="N397" s="1"/>
      <c r="O397" s="1"/>
      <c r="P397" s="1"/>
      <c r="Q397" s="1"/>
      <c r="R397" s="1"/>
      <c r="S397" s="1"/>
      <c r="T397" s="1"/>
      <c r="U397" s="2"/>
      <c r="V397" s="1"/>
      <c r="W397" s="13"/>
      <c r="X397" s="1"/>
    </row>
    <row r="398">
      <c r="A398" s="1"/>
      <c r="B398" s="1"/>
      <c r="C398" s="2"/>
      <c r="D398" s="1"/>
      <c r="E398" s="1"/>
      <c r="F398" s="1"/>
      <c r="G398" s="1"/>
      <c r="H398" s="2"/>
      <c r="I398" s="1"/>
      <c r="J398" s="1"/>
      <c r="K398" s="2"/>
      <c r="L398" s="1"/>
      <c r="M398" s="1"/>
      <c r="N398" s="1"/>
      <c r="O398" s="1"/>
      <c r="P398" s="1"/>
      <c r="Q398" s="1"/>
      <c r="R398" s="1"/>
      <c r="S398" s="1"/>
      <c r="T398" s="1"/>
      <c r="U398" s="2"/>
      <c r="V398" s="1"/>
      <c r="W398" s="13"/>
      <c r="X398" s="1"/>
    </row>
    <row r="399">
      <c r="A399" s="1"/>
      <c r="B399" s="1"/>
      <c r="C399" s="2"/>
      <c r="D399" s="1"/>
      <c r="E399" s="1"/>
      <c r="F399" s="1"/>
      <c r="G399" s="1"/>
      <c r="H399" s="2"/>
      <c r="I399" s="1"/>
      <c r="J399" s="1"/>
      <c r="K399" s="2"/>
      <c r="L399" s="1"/>
      <c r="M399" s="1"/>
      <c r="N399" s="1"/>
      <c r="O399" s="1"/>
      <c r="P399" s="1"/>
      <c r="Q399" s="1"/>
      <c r="R399" s="1"/>
      <c r="S399" s="1"/>
      <c r="T399" s="1"/>
      <c r="U399" s="2"/>
      <c r="V399" s="1"/>
      <c r="W399" s="13"/>
      <c r="X399" s="1"/>
    </row>
    <row r="400">
      <c r="A400" s="1"/>
      <c r="B400" s="1"/>
      <c r="C400" s="2"/>
      <c r="D400" s="1"/>
      <c r="E400" s="1"/>
      <c r="F400" s="1"/>
      <c r="G400" s="1"/>
      <c r="H400" s="2"/>
      <c r="I400" s="1"/>
      <c r="J400" s="1"/>
      <c r="K400" s="2"/>
      <c r="L400" s="1"/>
      <c r="M400" s="1"/>
      <c r="N400" s="1"/>
      <c r="O400" s="1"/>
      <c r="P400" s="1"/>
      <c r="Q400" s="1"/>
      <c r="R400" s="1"/>
      <c r="S400" s="1"/>
      <c r="T400" s="1"/>
      <c r="U400" s="2"/>
      <c r="V400" s="1"/>
      <c r="W400" s="13"/>
      <c r="X400" s="1"/>
    </row>
    <row r="401">
      <c r="A401" s="1"/>
      <c r="B401" s="1"/>
      <c r="C401" s="2"/>
      <c r="D401" s="1"/>
      <c r="E401" s="1"/>
      <c r="F401" s="1"/>
      <c r="G401" s="1"/>
      <c r="H401" s="2"/>
      <c r="I401" s="1"/>
      <c r="J401" s="1"/>
      <c r="K401" s="2"/>
      <c r="L401" s="1"/>
      <c r="M401" s="1"/>
      <c r="N401" s="1"/>
      <c r="O401" s="1"/>
      <c r="P401" s="1"/>
      <c r="Q401" s="1"/>
      <c r="R401" s="1"/>
      <c r="S401" s="1"/>
      <c r="T401" s="1"/>
      <c r="U401" s="2"/>
      <c r="V401" s="1"/>
      <c r="W401" s="13"/>
      <c r="X401" s="1"/>
    </row>
    <row r="402">
      <c r="A402" s="1"/>
      <c r="B402" s="1"/>
      <c r="C402" s="2"/>
      <c r="D402" s="1"/>
      <c r="E402" s="1"/>
      <c r="F402" s="1"/>
      <c r="G402" s="1"/>
      <c r="H402" s="2"/>
      <c r="I402" s="1"/>
      <c r="J402" s="1"/>
      <c r="K402" s="2"/>
      <c r="L402" s="1"/>
      <c r="M402" s="1"/>
      <c r="N402" s="1"/>
      <c r="O402" s="1"/>
      <c r="P402" s="1"/>
      <c r="Q402" s="1"/>
      <c r="R402" s="1"/>
      <c r="S402" s="1"/>
      <c r="T402" s="1"/>
      <c r="U402" s="2"/>
      <c r="V402" s="1"/>
      <c r="W402" s="13"/>
      <c r="X402" s="1"/>
    </row>
    <row r="403">
      <c r="A403" s="1"/>
      <c r="B403" s="1"/>
      <c r="C403" s="2"/>
      <c r="D403" s="1"/>
      <c r="E403" s="1"/>
      <c r="F403" s="1"/>
      <c r="G403" s="1"/>
      <c r="H403" s="2"/>
      <c r="I403" s="1"/>
      <c r="J403" s="1"/>
      <c r="K403" s="2"/>
      <c r="L403" s="1"/>
      <c r="M403" s="1"/>
      <c r="N403" s="1"/>
      <c r="O403" s="1"/>
      <c r="P403" s="1"/>
      <c r="Q403" s="1"/>
      <c r="R403" s="1"/>
      <c r="S403" s="1"/>
      <c r="T403" s="1"/>
      <c r="U403" s="2"/>
      <c r="V403" s="1"/>
      <c r="W403" s="13"/>
      <c r="X403" s="1"/>
    </row>
    <row r="404">
      <c r="A404" s="1"/>
      <c r="B404" s="1"/>
      <c r="C404" s="2"/>
      <c r="D404" s="1"/>
      <c r="E404" s="1"/>
      <c r="F404" s="1"/>
      <c r="G404" s="1"/>
      <c r="H404" s="2"/>
      <c r="I404" s="1"/>
      <c r="J404" s="1"/>
      <c r="K404" s="2"/>
      <c r="L404" s="1"/>
      <c r="M404" s="1"/>
      <c r="N404" s="1"/>
      <c r="O404" s="1"/>
      <c r="P404" s="1"/>
      <c r="Q404" s="1"/>
      <c r="R404" s="1"/>
      <c r="S404" s="1"/>
      <c r="T404" s="1"/>
      <c r="U404" s="2"/>
      <c r="V404" s="1"/>
      <c r="W404" s="13"/>
      <c r="X404" s="1"/>
    </row>
    <row r="405">
      <c r="A405" s="1"/>
      <c r="B405" s="1"/>
      <c r="C405" s="2"/>
      <c r="D405" s="1"/>
      <c r="E405" s="1"/>
      <c r="F405" s="1"/>
      <c r="G405" s="1"/>
      <c r="H405" s="2"/>
      <c r="I405" s="1"/>
      <c r="J405" s="1"/>
      <c r="K405" s="2"/>
      <c r="L405" s="1"/>
      <c r="M405" s="1"/>
      <c r="N405" s="1"/>
      <c r="O405" s="1"/>
      <c r="P405" s="1"/>
      <c r="Q405" s="1"/>
      <c r="R405" s="1"/>
      <c r="S405" s="1"/>
      <c r="T405" s="1"/>
      <c r="U405" s="2"/>
      <c r="V405" s="1"/>
      <c r="W405" s="13"/>
      <c r="X405" s="1"/>
    </row>
    <row r="406">
      <c r="A406" s="1"/>
      <c r="B406" s="1"/>
      <c r="C406" s="2"/>
      <c r="D406" s="1"/>
      <c r="E406" s="1"/>
      <c r="F406" s="1"/>
      <c r="G406" s="1"/>
      <c r="H406" s="2"/>
      <c r="I406" s="1"/>
      <c r="J406" s="1"/>
      <c r="K406" s="2"/>
      <c r="L406" s="1"/>
      <c r="M406" s="1"/>
      <c r="N406" s="1"/>
      <c r="O406" s="1"/>
      <c r="P406" s="1"/>
      <c r="Q406" s="1"/>
      <c r="R406" s="1"/>
      <c r="S406" s="1"/>
      <c r="T406" s="1"/>
      <c r="U406" s="2"/>
      <c r="V406" s="1"/>
      <c r="W406" s="13"/>
      <c r="X406" s="1"/>
    </row>
    <row r="407">
      <c r="A407" s="1"/>
      <c r="B407" s="1"/>
      <c r="C407" s="2"/>
      <c r="D407" s="1"/>
      <c r="E407" s="1"/>
      <c r="F407" s="1"/>
      <c r="G407" s="1"/>
      <c r="H407" s="2"/>
      <c r="I407" s="1"/>
      <c r="J407" s="1"/>
      <c r="K407" s="2"/>
      <c r="L407" s="1"/>
      <c r="M407" s="1"/>
      <c r="N407" s="1"/>
      <c r="O407" s="1"/>
      <c r="P407" s="1"/>
      <c r="Q407" s="1"/>
      <c r="R407" s="1"/>
      <c r="S407" s="1"/>
      <c r="T407" s="1"/>
      <c r="U407" s="2"/>
      <c r="V407" s="1"/>
      <c r="W407" s="13"/>
      <c r="X407" s="1"/>
    </row>
    <row r="408">
      <c r="A408" s="1"/>
      <c r="B408" s="1"/>
      <c r="C408" s="2"/>
      <c r="D408" s="1"/>
      <c r="E408" s="1"/>
      <c r="F408" s="1"/>
      <c r="G408" s="1"/>
      <c r="H408" s="2"/>
      <c r="I408" s="1"/>
      <c r="J408" s="1"/>
      <c r="K408" s="2"/>
      <c r="L408" s="1"/>
      <c r="M408" s="1"/>
      <c r="N408" s="1"/>
      <c r="O408" s="1"/>
      <c r="P408" s="1"/>
      <c r="Q408" s="1"/>
      <c r="R408" s="1"/>
      <c r="S408" s="1"/>
      <c r="T408" s="1"/>
      <c r="U408" s="2"/>
      <c r="V408" s="1"/>
      <c r="W408" s="13"/>
      <c r="X408" s="1"/>
    </row>
    <row r="409">
      <c r="A409" s="1"/>
      <c r="B409" s="1"/>
      <c r="C409" s="2"/>
      <c r="D409" s="1"/>
      <c r="E409" s="1"/>
      <c r="F409" s="1"/>
      <c r="G409" s="1"/>
      <c r="H409" s="2"/>
      <c r="I409" s="1"/>
      <c r="J409" s="1"/>
      <c r="K409" s="2"/>
      <c r="L409" s="1"/>
      <c r="M409" s="1"/>
      <c r="N409" s="1"/>
      <c r="O409" s="1"/>
      <c r="P409" s="1"/>
      <c r="Q409" s="1"/>
      <c r="R409" s="1"/>
      <c r="S409" s="1"/>
      <c r="T409" s="1"/>
      <c r="U409" s="2"/>
      <c r="V409" s="1"/>
      <c r="W409" s="13"/>
      <c r="X409" s="1"/>
    </row>
    <row r="410">
      <c r="A410" s="1"/>
      <c r="B410" s="1"/>
      <c r="C410" s="2"/>
      <c r="D410" s="1"/>
      <c r="E410" s="1"/>
      <c r="F410" s="1"/>
      <c r="G410" s="1"/>
      <c r="H410" s="2"/>
      <c r="I410" s="1"/>
      <c r="J410" s="1"/>
      <c r="K410" s="2"/>
      <c r="L410" s="1"/>
      <c r="M410" s="1"/>
      <c r="N410" s="1"/>
      <c r="O410" s="1"/>
      <c r="P410" s="1"/>
      <c r="Q410" s="1"/>
      <c r="R410" s="1"/>
      <c r="S410" s="1"/>
      <c r="T410" s="1"/>
      <c r="U410" s="2"/>
      <c r="V410" s="1"/>
      <c r="W410" s="13"/>
      <c r="X410" s="1"/>
    </row>
    <row r="411">
      <c r="A411" s="1"/>
      <c r="B411" s="1"/>
      <c r="C411" s="2"/>
      <c r="D411" s="1"/>
      <c r="E411" s="1"/>
      <c r="F411" s="1"/>
      <c r="G411" s="1"/>
      <c r="H411" s="2"/>
      <c r="I411" s="1"/>
      <c r="J411" s="1"/>
      <c r="K411" s="2"/>
      <c r="L411" s="1"/>
      <c r="M411" s="1"/>
      <c r="N411" s="1"/>
      <c r="O411" s="1"/>
      <c r="P411" s="1"/>
      <c r="Q411" s="1"/>
      <c r="R411" s="1"/>
      <c r="S411" s="1"/>
      <c r="T411" s="1"/>
      <c r="U411" s="2"/>
      <c r="V411" s="1"/>
      <c r="W411" s="13"/>
      <c r="X411" s="1"/>
    </row>
    <row r="412">
      <c r="A412" s="1"/>
      <c r="B412" s="1"/>
      <c r="C412" s="2"/>
      <c r="D412" s="1"/>
      <c r="E412" s="1"/>
      <c r="F412" s="1"/>
      <c r="G412" s="1"/>
      <c r="H412" s="2"/>
      <c r="I412" s="1"/>
      <c r="J412" s="1"/>
      <c r="K412" s="2"/>
      <c r="L412" s="1"/>
      <c r="M412" s="1"/>
      <c r="N412" s="1"/>
      <c r="O412" s="1"/>
      <c r="P412" s="1"/>
      <c r="Q412" s="1"/>
      <c r="R412" s="1"/>
      <c r="S412" s="1"/>
      <c r="T412" s="1"/>
      <c r="U412" s="2"/>
      <c r="V412" s="1"/>
      <c r="W412" s="13"/>
      <c r="X412" s="1"/>
    </row>
    <row r="413">
      <c r="A413" s="1"/>
      <c r="B413" s="1"/>
      <c r="C413" s="2"/>
      <c r="D413" s="1"/>
      <c r="E413" s="1"/>
      <c r="F413" s="1"/>
      <c r="G413" s="1"/>
      <c r="H413" s="2"/>
      <c r="I413" s="1"/>
      <c r="J413" s="1"/>
      <c r="K413" s="2"/>
      <c r="L413" s="1"/>
      <c r="M413" s="1"/>
      <c r="N413" s="1"/>
      <c r="O413" s="1"/>
      <c r="P413" s="1"/>
      <c r="Q413" s="1"/>
      <c r="R413" s="1"/>
      <c r="S413" s="1"/>
      <c r="T413" s="1"/>
      <c r="U413" s="2"/>
      <c r="V413" s="1"/>
      <c r="W413" s="13"/>
      <c r="X413" s="1"/>
    </row>
    <row r="414">
      <c r="A414" s="1"/>
      <c r="B414" s="1"/>
      <c r="C414" s="2"/>
      <c r="D414" s="1"/>
      <c r="E414" s="1"/>
      <c r="F414" s="1"/>
      <c r="G414" s="1"/>
      <c r="H414" s="2"/>
      <c r="I414" s="1"/>
      <c r="J414" s="1"/>
      <c r="K414" s="2"/>
      <c r="L414" s="1"/>
      <c r="M414" s="1"/>
      <c r="N414" s="1"/>
      <c r="O414" s="1"/>
      <c r="P414" s="1"/>
      <c r="Q414" s="1"/>
      <c r="R414" s="1"/>
      <c r="S414" s="1"/>
      <c r="T414" s="1"/>
      <c r="U414" s="2"/>
      <c r="V414" s="1"/>
      <c r="W414" s="13"/>
      <c r="X414" s="1"/>
    </row>
    <row r="415">
      <c r="A415" s="1"/>
      <c r="B415" s="1"/>
      <c r="C415" s="2"/>
      <c r="D415" s="1"/>
      <c r="E415" s="1"/>
      <c r="F415" s="1"/>
      <c r="G415" s="1"/>
      <c r="H415" s="2"/>
      <c r="I415" s="1"/>
      <c r="J415" s="1"/>
      <c r="K415" s="2"/>
      <c r="L415" s="1"/>
      <c r="M415" s="1"/>
      <c r="N415" s="1"/>
      <c r="O415" s="1"/>
      <c r="P415" s="1"/>
      <c r="Q415" s="1"/>
      <c r="R415" s="1"/>
      <c r="S415" s="1"/>
      <c r="T415" s="1"/>
      <c r="U415" s="2"/>
      <c r="V415" s="1"/>
      <c r="W415" s="13"/>
      <c r="X415" s="1"/>
    </row>
    <row r="416">
      <c r="A416" s="1"/>
      <c r="B416" s="1"/>
      <c r="C416" s="2"/>
      <c r="D416" s="1"/>
      <c r="E416" s="1"/>
      <c r="F416" s="1"/>
      <c r="G416" s="1"/>
      <c r="H416" s="2"/>
      <c r="I416" s="1"/>
      <c r="J416" s="1"/>
      <c r="K416" s="2"/>
      <c r="L416" s="1"/>
      <c r="M416" s="1"/>
      <c r="N416" s="1"/>
      <c r="O416" s="1"/>
      <c r="P416" s="1"/>
      <c r="Q416" s="1"/>
      <c r="R416" s="1"/>
      <c r="S416" s="1"/>
      <c r="T416" s="1"/>
      <c r="U416" s="2"/>
      <c r="V416" s="1"/>
      <c r="W416" s="13"/>
      <c r="X416" s="1"/>
    </row>
    <row r="417">
      <c r="A417" s="1"/>
      <c r="B417" s="1"/>
      <c r="C417" s="2"/>
      <c r="D417" s="1"/>
      <c r="E417" s="1"/>
      <c r="F417" s="1"/>
      <c r="G417" s="1"/>
      <c r="H417" s="2"/>
      <c r="I417" s="1"/>
      <c r="J417" s="1"/>
      <c r="K417" s="2"/>
      <c r="L417" s="1"/>
      <c r="M417" s="1"/>
      <c r="N417" s="1"/>
      <c r="O417" s="1"/>
      <c r="P417" s="1"/>
      <c r="Q417" s="1"/>
      <c r="R417" s="1"/>
      <c r="S417" s="1"/>
      <c r="T417" s="1"/>
      <c r="U417" s="2"/>
      <c r="V417" s="1"/>
      <c r="W417" s="13"/>
      <c r="X417" s="1"/>
    </row>
    <row r="418">
      <c r="A418" s="1"/>
      <c r="B418" s="1"/>
      <c r="C418" s="2"/>
      <c r="D418" s="1"/>
      <c r="E418" s="1"/>
      <c r="F418" s="1"/>
      <c r="G418" s="1"/>
      <c r="H418" s="2"/>
      <c r="I418" s="1"/>
      <c r="J418" s="1"/>
      <c r="K418" s="2"/>
      <c r="L418" s="1"/>
      <c r="M418" s="1"/>
      <c r="N418" s="1"/>
      <c r="O418" s="1"/>
      <c r="P418" s="1"/>
      <c r="Q418" s="1"/>
      <c r="R418" s="1"/>
      <c r="S418" s="1"/>
      <c r="T418" s="1"/>
      <c r="U418" s="2"/>
      <c r="V418" s="1"/>
      <c r="W418" s="13"/>
      <c r="X418" s="1"/>
    </row>
    <row r="419">
      <c r="A419" s="1"/>
      <c r="B419" s="1"/>
      <c r="C419" s="2"/>
      <c r="D419" s="1"/>
      <c r="E419" s="1"/>
      <c r="F419" s="1"/>
      <c r="G419" s="1"/>
      <c r="H419" s="2"/>
      <c r="I419" s="1"/>
      <c r="J419" s="1"/>
      <c r="K419" s="2"/>
      <c r="L419" s="1"/>
      <c r="M419" s="1"/>
      <c r="N419" s="1"/>
      <c r="O419" s="1"/>
      <c r="P419" s="1"/>
      <c r="Q419" s="1"/>
      <c r="R419" s="1"/>
      <c r="S419" s="1"/>
      <c r="T419" s="1"/>
      <c r="U419" s="2"/>
      <c r="V419" s="1"/>
      <c r="W419" s="13"/>
      <c r="X419" s="1"/>
    </row>
    <row r="420">
      <c r="A420" s="1"/>
      <c r="B420" s="1"/>
      <c r="C420" s="2"/>
      <c r="D420" s="1"/>
      <c r="E420" s="1"/>
      <c r="F420" s="1"/>
      <c r="G420" s="1"/>
      <c r="H420" s="2"/>
      <c r="I420" s="1"/>
      <c r="J420" s="1"/>
      <c r="K420" s="2"/>
      <c r="L420" s="1"/>
      <c r="M420" s="1"/>
      <c r="N420" s="1"/>
      <c r="O420" s="1"/>
      <c r="P420" s="1"/>
      <c r="Q420" s="1"/>
      <c r="R420" s="1"/>
      <c r="S420" s="1"/>
      <c r="T420" s="1"/>
      <c r="U420" s="2"/>
      <c r="V420" s="1"/>
      <c r="W420" s="13"/>
      <c r="X420" s="1"/>
    </row>
    <row r="421">
      <c r="A421" s="1"/>
      <c r="B421" s="1"/>
      <c r="C421" s="2"/>
      <c r="D421" s="1"/>
      <c r="E421" s="1"/>
      <c r="F421" s="1"/>
      <c r="G421" s="1"/>
      <c r="H421" s="2"/>
      <c r="I421" s="1"/>
      <c r="J421" s="1"/>
      <c r="K421" s="2"/>
      <c r="L421" s="1"/>
      <c r="M421" s="1"/>
      <c r="N421" s="1"/>
      <c r="O421" s="1"/>
      <c r="P421" s="1"/>
      <c r="Q421" s="1"/>
      <c r="R421" s="1"/>
      <c r="S421" s="1"/>
      <c r="T421" s="1"/>
      <c r="U421" s="2"/>
      <c r="V421" s="1"/>
      <c r="W421" s="13"/>
      <c r="X421" s="1"/>
    </row>
    <row r="422">
      <c r="A422" s="1"/>
      <c r="B422" s="1"/>
      <c r="C422" s="2"/>
      <c r="D422" s="1"/>
      <c r="E422" s="1"/>
      <c r="F422" s="1"/>
      <c r="G422" s="1"/>
      <c r="H422" s="2"/>
      <c r="I422" s="1"/>
      <c r="J422" s="1"/>
      <c r="K422" s="2"/>
      <c r="L422" s="1"/>
      <c r="M422" s="1"/>
      <c r="N422" s="1"/>
      <c r="O422" s="1"/>
      <c r="P422" s="1"/>
      <c r="Q422" s="1"/>
      <c r="R422" s="1"/>
      <c r="S422" s="1"/>
      <c r="T422" s="1"/>
      <c r="U422" s="2"/>
      <c r="V422" s="1"/>
      <c r="W422" s="13"/>
      <c r="X422" s="1"/>
    </row>
    <row r="423">
      <c r="A423" s="1"/>
      <c r="B423" s="1"/>
      <c r="C423" s="2"/>
      <c r="D423" s="1"/>
      <c r="E423" s="1"/>
      <c r="F423" s="1"/>
      <c r="G423" s="1"/>
      <c r="H423" s="2"/>
      <c r="I423" s="1"/>
      <c r="J423" s="1"/>
      <c r="K423" s="2"/>
      <c r="L423" s="1"/>
      <c r="M423" s="1"/>
      <c r="N423" s="1"/>
      <c r="O423" s="1"/>
      <c r="P423" s="1"/>
      <c r="Q423" s="1"/>
      <c r="R423" s="1"/>
      <c r="S423" s="1"/>
      <c r="T423" s="1"/>
      <c r="U423" s="2"/>
      <c r="V423" s="1"/>
      <c r="W423" s="13"/>
      <c r="X423" s="1"/>
    </row>
    <row r="424">
      <c r="A424" s="1"/>
      <c r="B424" s="1"/>
      <c r="C424" s="2"/>
      <c r="D424" s="1"/>
      <c r="E424" s="1"/>
      <c r="F424" s="1"/>
      <c r="G424" s="1"/>
      <c r="H424" s="2"/>
      <c r="I424" s="1"/>
      <c r="J424" s="1"/>
      <c r="K424" s="2"/>
      <c r="L424" s="1"/>
      <c r="M424" s="1"/>
      <c r="N424" s="1"/>
      <c r="O424" s="1"/>
      <c r="P424" s="1"/>
      <c r="Q424" s="1"/>
      <c r="R424" s="1"/>
      <c r="S424" s="1"/>
      <c r="T424" s="1"/>
      <c r="U424" s="2"/>
      <c r="V424" s="1"/>
      <c r="W424" s="13"/>
      <c r="X424" s="1"/>
    </row>
    <row r="425">
      <c r="A425" s="1"/>
      <c r="B425" s="1"/>
      <c r="C425" s="2"/>
      <c r="D425" s="1"/>
      <c r="E425" s="1"/>
      <c r="F425" s="1"/>
      <c r="G425" s="1"/>
      <c r="H425" s="2"/>
      <c r="I425" s="1"/>
      <c r="J425" s="1"/>
      <c r="K425" s="2"/>
      <c r="L425" s="1"/>
      <c r="M425" s="1"/>
      <c r="N425" s="1"/>
      <c r="O425" s="1"/>
      <c r="P425" s="1"/>
      <c r="Q425" s="1"/>
      <c r="R425" s="1"/>
      <c r="S425" s="1"/>
      <c r="T425" s="1"/>
      <c r="U425" s="2"/>
      <c r="V425" s="1"/>
      <c r="W425" s="13"/>
      <c r="X425" s="1"/>
    </row>
    <row r="426">
      <c r="A426" s="1"/>
      <c r="B426" s="1"/>
      <c r="C426" s="2"/>
      <c r="D426" s="1"/>
      <c r="E426" s="1"/>
      <c r="F426" s="1"/>
      <c r="G426" s="1"/>
      <c r="H426" s="2"/>
      <c r="I426" s="1"/>
      <c r="J426" s="1"/>
      <c r="K426" s="2"/>
      <c r="L426" s="1"/>
      <c r="M426" s="1"/>
      <c r="N426" s="1"/>
      <c r="O426" s="1"/>
      <c r="P426" s="1"/>
      <c r="Q426" s="1"/>
      <c r="R426" s="1"/>
      <c r="S426" s="1"/>
      <c r="T426" s="1"/>
      <c r="U426" s="2"/>
      <c r="V426" s="1"/>
      <c r="W426" s="13"/>
      <c r="X426" s="1"/>
    </row>
    <row r="427">
      <c r="A427" s="1"/>
      <c r="B427" s="1"/>
      <c r="C427" s="2"/>
      <c r="D427" s="1"/>
      <c r="E427" s="1"/>
      <c r="F427" s="1"/>
      <c r="G427" s="1"/>
      <c r="H427" s="2"/>
      <c r="I427" s="1"/>
      <c r="J427" s="1"/>
      <c r="K427" s="2"/>
      <c r="L427" s="1"/>
      <c r="M427" s="1"/>
      <c r="N427" s="1"/>
      <c r="O427" s="1"/>
      <c r="P427" s="1"/>
      <c r="Q427" s="1"/>
      <c r="R427" s="1"/>
      <c r="S427" s="1"/>
      <c r="T427" s="1"/>
      <c r="U427" s="2"/>
      <c r="V427" s="1"/>
      <c r="W427" s="13"/>
      <c r="X427" s="1"/>
    </row>
    <row r="428">
      <c r="A428" s="1"/>
      <c r="B428" s="1"/>
      <c r="C428" s="2"/>
      <c r="D428" s="1"/>
      <c r="E428" s="1"/>
      <c r="F428" s="1"/>
      <c r="G428" s="1"/>
      <c r="H428" s="2"/>
      <c r="I428" s="1"/>
      <c r="J428" s="1"/>
      <c r="K428" s="2"/>
      <c r="L428" s="1"/>
      <c r="M428" s="1"/>
      <c r="N428" s="1"/>
      <c r="O428" s="1"/>
      <c r="P428" s="1"/>
      <c r="Q428" s="1"/>
      <c r="R428" s="1"/>
      <c r="S428" s="1"/>
      <c r="T428" s="1"/>
      <c r="U428" s="2"/>
      <c r="V428" s="1"/>
      <c r="W428" s="13"/>
      <c r="X428" s="1"/>
    </row>
    <row r="429">
      <c r="A429" s="1"/>
      <c r="B429" s="1"/>
      <c r="C429" s="2"/>
      <c r="D429" s="1"/>
      <c r="E429" s="1"/>
      <c r="F429" s="1"/>
      <c r="G429" s="1"/>
      <c r="H429" s="2"/>
      <c r="I429" s="1"/>
      <c r="J429" s="1"/>
      <c r="K429" s="2"/>
      <c r="L429" s="1"/>
      <c r="M429" s="1"/>
      <c r="N429" s="1"/>
      <c r="O429" s="1"/>
      <c r="P429" s="1"/>
      <c r="Q429" s="1"/>
      <c r="R429" s="1"/>
      <c r="S429" s="1"/>
      <c r="T429" s="1"/>
      <c r="U429" s="2"/>
      <c r="V429" s="1"/>
      <c r="W429" s="13"/>
      <c r="X429" s="1"/>
    </row>
    <row r="430">
      <c r="A430" s="1"/>
      <c r="B430" s="1"/>
      <c r="C430" s="2"/>
      <c r="D430" s="1"/>
      <c r="E430" s="1"/>
      <c r="F430" s="1"/>
      <c r="G430" s="1"/>
      <c r="H430" s="2"/>
      <c r="I430" s="1"/>
      <c r="J430" s="1"/>
      <c r="K430" s="2"/>
      <c r="L430" s="1"/>
      <c r="M430" s="1"/>
      <c r="N430" s="1"/>
      <c r="O430" s="1"/>
      <c r="P430" s="1"/>
      <c r="Q430" s="1"/>
      <c r="R430" s="1"/>
      <c r="S430" s="1"/>
      <c r="T430" s="1"/>
      <c r="U430" s="2"/>
      <c r="V430" s="1"/>
      <c r="W430" s="13"/>
      <c r="X430" s="1"/>
    </row>
    <row r="431">
      <c r="A431" s="1"/>
      <c r="B431" s="1"/>
      <c r="C431" s="2"/>
      <c r="D431" s="1"/>
      <c r="E431" s="1"/>
      <c r="F431" s="1"/>
      <c r="G431" s="1"/>
      <c r="H431" s="2"/>
      <c r="I431" s="1"/>
      <c r="J431" s="1"/>
      <c r="K431" s="2"/>
      <c r="L431" s="1"/>
      <c r="M431" s="1"/>
      <c r="N431" s="1"/>
      <c r="O431" s="1"/>
      <c r="P431" s="1"/>
      <c r="Q431" s="1"/>
      <c r="R431" s="1"/>
      <c r="S431" s="1"/>
      <c r="T431" s="1"/>
      <c r="U431" s="2"/>
      <c r="V431" s="1"/>
      <c r="W431" s="13"/>
      <c r="X431" s="1"/>
    </row>
    <row r="432">
      <c r="A432" s="1"/>
      <c r="B432" s="1"/>
      <c r="C432" s="2"/>
      <c r="D432" s="1"/>
      <c r="E432" s="1"/>
      <c r="F432" s="1"/>
      <c r="G432" s="1"/>
      <c r="H432" s="2"/>
      <c r="I432" s="1"/>
      <c r="J432" s="1"/>
      <c r="K432" s="2"/>
      <c r="L432" s="1"/>
      <c r="M432" s="1"/>
      <c r="N432" s="1"/>
      <c r="O432" s="1"/>
      <c r="P432" s="1"/>
      <c r="Q432" s="1"/>
      <c r="R432" s="1"/>
      <c r="S432" s="1"/>
      <c r="T432" s="1"/>
      <c r="U432" s="2"/>
      <c r="V432" s="1"/>
      <c r="W432" s="13"/>
      <c r="X432" s="1"/>
    </row>
    <row r="433">
      <c r="A433" s="1"/>
      <c r="B433" s="1"/>
      <c r="C433" s="2"/>
      <c r="D433" s="1"/>
      <c r="E433" s="1"/>
      <c r="F433" s="1"/>
      <c r="G433" s="1"/>
      <c r="H433" s="2"/>
      <c r="I433" s="1"/>
      <c r="J433" s="1"/>
      <c r="K433" s="2"/>
      <c r="L433" s="1"/>
      <c r="M433" s="1"/>
      <c r="N433" s="1"/>
      <c r="O433" s="1"/>
      <c r="P433" s="1"/>
      <c r="Q433" s="1"/>
      <c r="R433" s="1"/>
      <c r="S433" s="1"/>
      <c r="T433" s="1"/>
      <c r="U433" s="2"/>
      <c r="V433" s="1"/>
      <c r="W433" s="13"/>
      <c r="X433" s="1"/>
    </row>
    <row r="434">
      <c r="A434" s="1"/>
      <c r="B434" s="1"/>
      <c r="C434" s="2"/>
      <c r="D434" s="1"/>
      <c r="E434" s="1"/>
      <c r="F434" s="1"/>
      <c r="G434" s="1"/>
      <c r="H434" s="2"/>
      <c r="I434" s="1"/>
      <c r="J434" s="1"/>
      <c r="K434" s="2"/>
      <c r="L434" s="1"/>
      <c r="M434" s="1"/>
      <c r="N434" s="1"/>
      <c r="O434" s="1"/>
      <c r="P434" s="1"/>
      <c r="Q434" s="1"/>
      <c r="R434" s="1"/>
      <c r="S434" s="1"/>
      <c r="T434" s="1"/>
      <c r="U434" s="2"/>
      <c r="V434" s="1"/>
      <c r="W434" s="13"/>
      <c r="X434" s="1"/>
    </row>
    <row r="435">
      <c r="A435" s="1"/>
      <c r="B435" s="1"/>
      <c r="C435" s="2"/>
      <c r="D435" s="1"/>
      <c r="E435" s="1"/>
      <c r="F435" s="1"/>
      <c r="G435" s="1"/>
      <c r="H435" s="2"/>
      <c r="I435" s="1"/>
      <c r="J435" s="1"/>
      <c r="K435" s="2"/>
      <c r="L435" s="1"/>
      <c r="M435" s="1"/>
      <c r="N435" s="1"/>
      <c r="O435" s="1"/>
      <c r="P435" s="1"/>
      <c r="Q435" s="1"/>
      <c r="R435" s="1"/>
      <c r="S435" s="1"/>
      <c r="T435" s="1"/>
      <c r="U435" s="2"/>
      <c r="V435" s="1"/>
      <c r="W435" s="13"/>
      <c r="X435" s="1"/>
    </row>
    <row r="436">
      <c r="A436" s="1"/>
      <c r="B436" s="1"/>
      <c r="C436" s="2"/>
      <c r="D436" s="1"/>
      <c r="E436" s="1"/>
      <c r="F436" s="1"/>
      <c r="G436" s="1"/>
      <c r="H436" s="2"/>
      <c r="I436" s="1"/>
      <c r="J436" s="1"/>
      <c r="K436" s="2"/>
      <c r="L436" s="1"/>
      <c r="M436" s="1"/>
      <c r="N436" s="1"/>
      <c r="O436" s="1"/>
      <c r="P436" s="1"/>
      <c r="Q436" s="1"/>
      <c r="R436" s="1"/>
      <c r="S436" s="1"/>
      <c r="T436" s="1"/>
      <c r="U436" s="2"/>
      <c r="V436" s="1"/>
      <c r="W436" s="13"/>
      <c r="X436" s="1"/>
    </row>
    <row r="437">
      <c r="A437" s="1"/>
      <c r="B437" s="1"/>
      <c r="C437" s="2"/>
      <c r="D437" s="1"/>
      <c r="E437" s="1"/>
      <c r="F437" s="1"/>
      <c r="G437" s="1"/>
      <c r="H437" s="2"/>
      <c r="I437" s="1"/>
      <c r="J437" s="1"/>
      <c r="K437" s="2"/>
      <c r="L437" s="1"/>
      <c r="M437" s="1"/>
      <c r="N437" s="1"/>
      <c r="O437" s="1"/>
      <c r="P437" s="1"/>
      <c r="Q437" s="1"/>
      <c r="R437" s="1"/>
      <c r="S437" s="1"/>
      <c r="T437" s="1"/>
      <c r="U437" s="2"/>
      <c r="V437" s="1"/>
      <c r="W437" s="13"/>
      <c r="X437" s="1"/>
    </row>
    <row r="438">
      <c r="A438" s="1"/>
      <c r="B438" s="1"/>
      <c r="C438" s="2"/>
      <c r="D438" s="1"/>
      <c r="E438" s="1"/>
      <c r="F438" s="1"/>
      <c r="G438" s="1"/>
      <c r="H438" s="2"/>
      <c r="I438" s="1"/>
      <c r="J438" s="1"/>
      <c r="K438" s="2"/>
      <c r="L438" s="1"/>
      <c r="M438" s="1"/>
      <c r="N438" s="1"/>
      <c r="O438" s="1"/>
      <c r="P438" s="1"/>
      <c r="Q438" s="1"/>
      <c r="R438" s="1"/>
      <c r="S438" s="1"/>
      <c r="T438" s="1"/>
      <c r="U438" s="2"/>
      <c r="V438" s="1"/>
      <c r="W438" s="13"/>
      <c r="X438" s="1"/>
    </row>
    <row r="439">
      <c r="A439" s="1"/>
      <c r="B439" s="1"/>
      <c r="C439" s="2"/>
      <c r="D439" s="1"/>
      <c r="E439" s="1"/>
      <c r="F439" s="1"/>
      <c r="G439" s="1"/>
      <c r="H439" s="2"/>
      <c r="I439" s="1"/>
      <c r="J439" s="1"/>
      <c r="K439" s="2"/>
      <c r="L439" s="1"/>
      <c r="M439" s="1"/>
      <c r="N439" s="1"/>
      <c r="O439" s="1"/>
      <c r="P439" s="1"/>
      <c r="Q439" s="1"/>
      <c r="R439" s="1"/>
      <c r="S439" s="1"/>
      <c r="T439" s="1"/>
      <c r="U439" s="2"/>
      <c r="V439" s="1"/>
      <c r="W439" s="13"/>
      <c r="X439" s="1"/>
    </row>
    <row r="440">
      <c r="A440" s="1"/>
      <c r="B440" s="1"/>
      <c r="C440" s="2"/>
      <c r="D440" s="1"/>
      <c r="E440" s="1"/>
      <c r="F440" s="1"/>
      <c r="G440" s="1"/>
      <c r="H440" s="2"/>
      <c r="I440" s="1"/>
      <c r="J440" s="1"/>
      <c r="K440" s="2"/>
      <c r="L440" s="1"/>
      <c r="M440" s="1"/>
      <c r="N440" s="1"/>
      <c r="O440" s="1"/>
      <c r="P440" s="1"/>
      <c r="Q440" s="1"/>
      <c r="R440" s="1"/>
      <c r="S440" s="1"/>
      <c r="T440" s="1"/>
      <c r="U440" s="2"/>
      <c r="V440" s="1"/>
      <c r="W440" s="13"/>
      <c r="X440" s="1"/>
    </row>
    <row r="441">
      <c r="A441" s="1"/>
      <c r="B441" s="1"/>
      <c r="C441" s="2"/>
      <c r="D441" s="1"/>
      <c r="E441" s="1"/>
      <c r="F441" s="1"/>
      <c r="G441" s="1"/>
      <c r="H441" s="2"/>
      <c r="I441" s="1"/>
      <c r="J441" s="1"/>
      <c r="K441" s="2"/>
      <c r="L441" s="1"/>
      <c r="M441" s="1"/>
      <c r="N441" s="1"/>
      <c r="O441" s="1"/>
      <c r="P441" s="1"/>
      <c r="Q441" s="1"/>
      <c r="R441" s="1"/>
      <c r="S441" s="1"/>
      <c r="T441" s="1"/>
      <c r="U441" s="2"/>
      <c r="V441" s="1"/>
      <c r="W441" s="13"/>
      <c r="X441" s="1"/>
    </row>
    <row r="442">
      <c r="A442" s="1"/>
      <c r="B442" s="1"/>
      <c r="C442" s="2"/>
      <c r="D442" s="1"/>
      <c r="E442" s="1"/>
      <c r="F442" s="1"/>
      <c r="G442" s="1"/>
      <c r="H442" s="2"/>
      <c r="I442" s="1"/>
      <c r="J442" s="1"/>
      <c r="K442" s="2"/>
      <c r="L442" s="1"/>
      <c r="M442" s="1"/>
      <c r="N442" s="1"/>
      <c r="O442" s="1"/>
      <c r="P442" s="1"/>
      <c r="Q442" s="1"/>
      <c r="R442" s="1"/>
      <c r="S442" s="1"/>
      <c r="T442" s="1"/>
      <c r="U442" s="2"/>
      <c r="V442" s="1"/>
      <c r="W442" s="13"/>
      <c r="X442" s="1"/>
    </row>
    <row r="443">
      <c r="A443" s="1"/>
      <c r="B443" s="1"/>
      <c r="C443" s="2"/>
      <c r="D443" s="1"/>
      <c r="E443" s="1"/>
      <c r="F443" s="1"/>
      <c r="G443" s="1"/>
      <c r="H443" s="2"/>
      <c r="I443" s="1"/>
      <c r="J443" s="1"/>
      <c r="K443" s="2"/>
      <c r="L443" s="1"/>
      <c r="M443" s="1"/>
      <c r="N443" s="1"/>
      <c r="O443" s="1"/>
      <c r="P443" s="1"/>
      <c r="Q443" s="1"/>
      <c r="R443" s="1"/>
      <c r="S443" s="1"/>
      <c r="T443" s="1"/>
      <c r="U443" s="2"/>
      <c r="V443" s="1"/>
      <c r="W443" s="13"/>
      <c r="X443" s="1"/>
    </row>
    <row r="444">
      <c r="A444" s="1"/>
      <c r="B444" s="1"/>
      <c r="C444" s="2"/>
      <c r="D444" s="1"/>
      <c r="E444" s="1"/>
      <c r="F444" s="1"/>
      <c r="G444" s="1"/>
      <c r="H444" s="2"/>
      <c r="I444" s="1"/>
      <c r="J444" s="1"/>
      <c r="K444" s="2"/>
      <c r="L444" s="1"/>
      <c r="M444" s="1"/>
      <c r="N444" s="1"/>
      <c r="O444" s="1"/>
      <c r="P444" s="1"/>
      <c r="Q444" s="1"/>
      <c r="R444" s="1"/>
      <c r="S444" s="1"/>
      <c r="T444" s="1"/>
      <c r="U444" s="2"/>
      <c r="V444" s="1"/>
      <c r="W444" s="13"/>
      <c r="X444" s="1"/>
    </row>
    <row r="445">
      <c r="A445" s="1"/>
      <c r="B445" s="1"/>
      <c r="C445" s="2"/>
      <c r="D445" s="1"/>
      <c r="E445" s="1"/>
      <c r="F445" s="1"/>
      <c r="G445" s="1"/>
      <c r="H445" s="2"/>
      <c r="I445" s="1"/>
      <c r="J445" s="1"/>
      <c r="K445" s="2"/>
      <c r="L445" s="1"/>
      <c r="M445" s="1"/>
      <c r="N445" s="1"/>
      <c r="O445" s="1"/>
      <c r="P445" s="1"/>
      <c r="Q445" s="1"/>
      <c r="R445" s="1"/>
      <c r="S445" s="1"/>
      <c r="T445" s="1"/>
      <c r="U445" s="2"/>
      <c r="V445" s="1"/>
      <c r="W445" s="13"/>
      <c r="X445" s="1"/>
    </row>
    <row r="446">
      <c r="A446" s="1"/>
      <c r="B446" s="1"/>
      <c r="C446" s="2"/>
      <c r="D446" s="1"/>
      <c r="E446" s="1"/>
      <c r="F446" s="1"/>
      <c r="G446" s="1"/>
      <c r="H446" s="2"/>
      <c r="I446" s="1"/>
      <c r="J446" s="1"/>
      <c r="K446" s="2"/>
      <c r="L446" s="1"/>
      <c r="M446" s="1"/>
      <c r="N446" s="1"/>
      <c r="O446" s="1"/>
      <c r="P446" s="1"/>
      <c r="Q446" s="1"/>
      <c r="R446" s="1"/>
      <c r="S446" s="1"/>
      <c r="T446" s="1"/>
      <c r="U446" s="2"/>
      <c r="V446" s="1"/>
      <c r="W446" s="13"/>
      <c r="X446" s="1"/>
    </row>
    <row r="447">
      <c r="A447" s="1"/>
      <c r="B447" s="1"/>
      <c r="C447" s="2"/>
      <c r="D447" s="1"/>
      <c r="E447" s="1"/>
      <c r="F447" s="1"/>
      <c r="G447" s="1"/>
      <c r="H447" s="2"/>
      <c r="I447" s="1"/>
      <c r="J447" s="1"/>
      <c r="K447" s="2"/>
      <c r="L447" s="1"/>
      <c r="M447" s="1"/>
      <c r="N447" s="1"/>
      <c r="O447" s="1"/>
      <c r="P447" s="1"/>
      <c r="Q447" s="1"/>
      <c r="R447" s="1"/>
      <c r="S447" s="1"/>
      <c r="T447" s="1"/>
      <c r="U447" s="2"/>
      <c r="V447" s="1"/>
      <c r="W447" s="13"/>
      <c r="X447" s="1"/>
    </row>
    <row r="448">
      <c r="A448" s="1"/>
      <c r="B448" s="1"/>
      <c r="C448" s="2"/>
      <c r="D448" s="1"/>
      <c r="E448" s="1"/>
      <c r="F448" s="1"/>
      <c r="G448" s="1"/>
      <c r="H448" s="2"/>
      <c r="I448" s="1"/>
      <c r="J448" s="1"/>
      <c r="K448" s="2"/>
      <c r="L448" s="1"/>
      <c r="M448" s="1"/>
      <c r="N448" s="1"/>
      <c r="O448" s="1"/>
      <c r="P448" s="1"/>
      <c r="Q448" s="1"/>
      <c r="R448" s="1"/>
      <c r="S448" s="1"/>
      <c r="T448" s="1"/>
      <c r="U448" s="2"/>
      <c r="V448" s="1"/>
      <c r="W448" s="13"/>
      <c r="X448" s="1"/>
    </row>
    <row r="449">
      <c r="A449" s="1"/>
      <c r="B449" s="1"/>
      <c r="C449" s="2"/>
      <c r="D449" s="1"/>
      <c r="E449" s="1"/>
      <c r="F449" s="1"/>
      <c r="G449" s="1"/>
      <c r="H449" s="2"/>
      <c r="I449" s="1"/>
      <c r="J449" s="1"/>
      <c r="K449" s="2"/>
      <c r="L449" s="1"/>
      <c r="M449" s="1"/>
      <c r="N449" s="1"/>
      <c r="O449" s="1"/>
      <c r="P449" s="1"/>
      <c r="Q449" s="1"/>
      <c r="R449" s="1"/>
      <c r="S449" s="1"/>
      <c r="T449" s="1"/>
      <c r="U449" s="2"/>
      <c r="V449" s="1"/>
      <c r="W449" s="13"/>
      <c r="X449" s="1"/>
    </row>
    <row r="450">
      <c r="A450" s="1"/>
      <c r="B450" s="1"/>
      <c r="C450" s="2"/>
      <c r="D450" s="1"/>
      <c r="E450" s="1"/>
      <c r="F450" s="1"/>
      <c r="G450" s="1"/>
      <c r="H450" s="2"/>
      <c r="I450" s="1"/>
      <c r="J450" s="1"/>
      <c r="K450" s="2"/>
      <c r="L450" s="1"/>
      <c r="M450" s="1"/>
      <c r="N450" s="1"/>
      <c r="O450" s="1"/>
      <c r="P450" s="1"/>
      <c r="Q450" s="1"/>
      <c r="R450" s="1"/>
      <c r="S450" s="1"/>
      <c r="T450" s="1"/>
      <c r="U450" s="2"/>
      <c r="V450" s="1"/>
      <c r="W450" s="13"/>
      <c r="X450" s="1"/>
    </row>
    <row r="451">
      <c r="A451" s="1"/>
      <c r="B451" s="1"/>
      <c r="C451" s="2"/>
      <c r="D451" s="1"/>
      <c r="E451" s="1"/>
      <c r="F451" s="1"/>
      <c r="G451" s="1"/>
      <c r="H451" s="2"/>
      <c r="I451" s="1"/>
      <c r="J451" s="1"/>
      <c r="K451" s="2"/>
      <c r="L451" s="1"/>
      <c r="M451" s="1"/>
      <c r="N451" s="1"/>
      <c r="O451" s="1"/>
      <c r="P451" s="1"/>
      <c r="Q451" s="1"/>
      <c r="R451" s="1"/>
      <c r="S451" s="1"/>
      <c r="T451" s="1"/>
      <c r="U451" s="2"/>
      <c r="V451" s="1"/>
      <c r="W451" s="13"/>
      <c r="X451" s="1"/>
    </row>
    <row r="452">
      <c r="A452" s="1"/>
      <c r="B452" s="1"/>
      <c r="C452" s="2"/>
      <c r="D452" s="1"/>
      <c r="E452" s="1"/>
      <c r="F452" s="1"/>
      <c r="G452" s="1"/>
      <c r="H452" s="2"/>
      <c r="I452" s="1"/>
      <c r="J452" s="1"/>
      <c r="K452" s="2"/>
      <c r="L452" s="1"/>
      <c r="M452" s="1"/>
      <c r="N452" s="1"/>
      <c r="O452" s="1"/>
      <c r="P452" s="1"/>
      <c r="Q452" s="1"/>
      <c r="R452" s="1"/>
      <c r="S452" s="1"/>
      <c r="T452" s="1"/>
      <c r="U452" s="2"/>
      <c r="V452" s="1"/>
      <c r="W452" s="13"/>
      <c r="X452" s="1"/>
    </row>
    <row r="453">
      <c r="A453" s="1"/>
      <c r="B453" s="1"/>
      <c r="C453" s="2"/>
      <c r="D453" s="1"/>
      <c r="E453" s="1"/>
      <c r="F453" s="1"/>
      <c r="G453" s="1"/>
      <c r="H453" s="2"/>
      <c r="I453" s="1"/>
      <c r="J453" s="1"/>
      <c r="K453" s="2"/>
      <c r="L453" s="1"/>
      <c r="M453" s="1"/>
      <c r="N453" s="1"/>
      <c r="O453" s="1"/>
      <c r="P453" s="1"/>
      <c r="Q453" s="1"/>
      <c r="R453" s="1"/>
      <c r="S453" s="1"/>
      <c r="T453" s="1"/>
      <c r="U453" s="2"/>
      <c r="V453" s="1"/>
      <c r="W453" s="13"/>
      <c r="X453" s="1"/>
    </row>
    <row r="454">
      <c r="A454" s="1"/>
      <c r="B454" s="1"/>
      <c r="C454" s="2"/>
      <c r="D454" s="1"/>
      <c r="E454" s="1"/>
      <c r="F454" s="1"/>
      <c r="G454" s="1"/>
      <c r="H454" s="2"/>
      <c r="I454" s="1"/>
      <c r="J454" s="1"/>
      <c r="K454" s="2"/>
      <c r="L454" s="1"/>
      <c r="M454" s="1"/>
      <c r="N454" s="1"/>
      <c r="O454" s="1"/>
      <c r="P454" s="1"/>
      <c r="Q454" s="1"/>
      <c r="R454" s="1"/>
      <c r="S454" s="1"/>
      <c r="T454" s="1"/>
      <c r="U454" s="2"/>
      <c r="V454" s="1"/>
      <c r="W454" s="13"/>
      <c r="X454" s="1"/>
    </row>
    <row r="455">
      <c r="A455" s="1"/>
      <c r="B455" s="1"/>
      <c r="C455" s="2"/>
      <c r="D455" s="1"/>
      <c r="E455" s="1"/>
      <c r="F455" s="1"/>
      <c r="G455" s="1"/>
      <c r="H455" s="2"/>
      <c r="I455" s="1"/>
      <c r="J455" s="1"/>
      <c r="K455" s="2"/>
      <c r="L455" s="1"/>
      <c r="M455" s="1"/>
      <c r="N455" s="1"/>
      <c r="O455" s="1"/>
      <c r="P455" s="1"/>
      <c r="Q455" s="1"/>
      <c r="R455" s="1"/>
      <c r="S455" s="1"/>
      <c r="T455" s="1"/>
      <c r="U455" s="2"/>
      <c r="V455" s="1"/>
      <c r="W455" s="13"/>
      <c r="X455" s="1"/>
    </row>
    <row r="456">
      <c r="A456" s="1"/>
      <c r="B456" s="1"/>
      <c r="C456" s="2"/>
      <c r="D456" s="1"/>
      <c r="E456" s="1"/>
      <c r="F456" s="1"/>
      <c r="G456" s="1"/>
      <c r="H456" s="2"/>
      <c r="I456" s="1"/>
      <c r="J456" s="1"/>
      <c r="K456" s="2"/>
      <c r="L456" s="1"/>
      <c r="M456" s="1"/>
      <c r="N456" s="1"/>
      <c r="O456" s="1"/>
      <c r="P456" s="1"/>
      <c r="Q456" s="1"/>
      <c r="R456" s="1"/>
      <c r="S456" s="1"/>
      <c r="T456" s="1"/>
      <c r="U456" s="2"/>
      <c r="V456" s="1"/>
      <c r="W456" s="13"/>
      <c r="X456" s="1"/>
    </row>
    <row r="457">
      <c r="A457" s="1"/>
      <c r="B457" s="1"/>
      <c r="C457" s="2"/>
      <c r="D457" s="1"/>
      <c r="E457" s="1"/>
      <c r="F457" s="1"/>
      <c r="G457" s="1"/>
      <c r="H457" s="2"/>
      <c r="I457" s="1"/>
      <c r="J457" s="1"/>
      <c r="K457" s="2"/>
      <c r="L457" s="1"/>
      <c r="M457" s="1"/>
      <c r="N457" s="1"/>
      <c r="O457" s="1"/>
      <c r="P457" s="1"/>
      <c r="Q457" s="1"/>
      <c r="R457" s="1"/>
      <c r="S457" s="1"/>
      <c r="T457" s="1"/>
      <c r="U457" s="2"/>
      <c r="V457" s="1"/>
      <c r="W457" s="13"/>
      <c r="X457" s="1"/>
    </row>
    <row r="458">
      <c r="A458" s="1"/>
      <c r="B458" s="1"/>
      <c r="C458" s="2"/>
      <c r="D458" s="1"/>
      <c r="E458" s="1"/>
      <c r="F458" s="1"/>
      <c r="G458" s="1"/>
      <c r="H458" s="2"/>
      <c r="I458" s="1"/>
      <c r="J458" s="1"/>
      <c r="K458" s="2"/>
      <c r="L458" s="1"/>
      <c r="M458" s="1"/>
      <c r="N458" s="1"/>
      <c r="O458" s="1"/>
      <c r="P458" s="1"/>
      <c r="Q458" s="1"/>
      <c r="R458" s="1"/>
      <c r="S458" s="1"/>
      <c r="T458" s="1"/>
      <c r="U458" s="2"/>
      <c r="V458" s="1"/>
      <c r="W458" s="13"/>
      <c r="X458" s="1"/>
    </row>
    <row r="459">
      <c r="A459" s="1"/>
      <c r="B459" s="1"/>
      <c r="C459" s="2"/>
      <c r="D459" s="1"/>
      <c r="E459" s="1"/>
      <c r="F459" s="1"/>
      <c r="G459" s="1"/>
      <c r="H459" s="2"/>
      <c r="I459" s="1"/>
      <c r="J459" s="1"/>
      <c r="K459" s="2"/>
      <c r="L459" s="1"/>
      <c r="M459" s="1"/>
      <c r="N459" s="1"/>
      <c r="O459" s="1"/>
      <c r="P459" s="1"/>
      <c r="Q459" s="1"/>
      <c r="R459" s="1"/>
      <c r="S459" s="1"/>
      <c r="T459" s="1"/>
      <c r="U459" s="2"/>
      <c r="V459" s="1"/>
      <c r="W459" s="13"/>
      <c r="X459" s="1"/>
    </row>
    <row r="460">
      <c r="A460" s="1"/>
      <c r="B460" s="1"/>
      <c r="C460" s="2"/>
      <c r="D460" s="1"/>
      <c r="E460" s="1"/>
      <c r="F460" s="1"/>
      <c r="G460" s="1"/>
      <c r="H460" s="2"/>
      <c r="I460" s="1"/>
      <c r="J460" s="1"/>
      <c r="K460" s="2"/>
      <c r="L460" s="1"/>
      <c r="M460" s="1"/>
      <c r="N460" s="1"/>
      <c r="O460" s="1"/>
      <c r="P460" s="1"/>
      <c r="Q460" s="1"/>
      <c r="R460" s="1"/>
      <c r="S460" s="1"/>
      <c r="T460" s="1"/>
      <c r="U460" s="2"/>
      <c r="V460" s="1"/>
      <c r="W460" s="13"/>
      <c r="X460" s="1"/>
    </row>
    <row r="461">
      <c r="A461" s="1"/>
      <c r="B461" s="1"/>
      <c r="C461" s="2"/>
      <c r="D461" s="1"/>
      <c r="E461" s="1"/>
      <c r="F461" s="1"/>
      <c r="G461" s="1"/>
      <c r="H461" s="2"/>
      <c r="I461" s="1"/>
      <c r="J461" s="1"/>
      <c r="K461" s="2"/>
      <c r="L461" s="1"/>
      <c r="M461" s="1"/>
      <c r="N461" s="1"/>
      <c r="O461" s="1"/>
      <c r="P461" s="1"/>
      <c r="Q461" s="1"/>
      <c r="R461" s="1"/>
      <c r="S461" s="1"/>
      <c r="T461" s="1"/>
      <c r="U461" s="2"/>
      <c r="V461" s="1"/>
      <c r="W461" s="13"/>
      <c r="X461" s="1"/>
    </row>
    <row r="462">
      <c r="A462" s="1"/>
      <c r="B462" s="1"/>
      <c r="C462" s="2"/>
      <c r="D462" s="1"/>
      <c r="E462" s="1"/>
      <c r="F462" s="1"/>
      <c r="G462" s="1"/>
      <c r="H462" s="2"/>
      <c r="I462" s="1"/>
      <c r="J462" s="1"/>
      <c r="K462" s="2"/>
      <c r="L462" s="1"/>
      <c r="M462" s="1"/>
      <c r="N462" s="1"/>
      <c r="O462" s="1"/>
      <c r="P462" s="1"/>
      <c r="Q462" s="1"/>
      <c r="R462" s="1"/>
      <c r="S462" s="1"/>
      <c r="T462" s="1"/>
      <c r="U462" s="2"/>
      <c r="V462" s="1"/>
      <c r="W462" s="13"/>
      <c r="X462" s="1"/>
    </row>
    <row r="463">
      <c r="A463" s="1"/>
      <c r="B463" s="1"/>
      <c r="C463" s="2"/>
      <c r="D463" s="1"/>
      <c r="E463" s="1"/>
      <c r="F463" s="1"/>
      <c r="G463" s="1"/>
      <c r="H463" s="2"/>
      <c r="I463" s="1"/>
      <c r="J463" s="1"/>
      <c r="K463" s="2"/>
      <c r="L463" s="1"/>
      <c r="M463" s="1"/>
      <c r="N463" s="1"/>
      <c r="O463" s="1"/>
      <c r="P463" s="1"/>
      <c r="Q463" s="1"/>
      <c r="R463" s="1"/>
      <c r="S463" s="1"/>
      <c r="T463" s="1"/>
      <c r="U463" s="2"/>
      <c r="V463" s="1"/>
      <c r="W463" s="13"/>
      <c r="X463" s="1"/>
    </row>
    <row r="464">
      <c r="A464" s="1"/>
      <c r="B464" s="1"/>
      <c r="C464" s="2"/>
      <c r="D464" s="1"/>
      <c r="E464" s="1"/>
      <c r="F464" s="1"/>
      <c r="G464" s="1"/>
      <c r="H464" s="2"/>
      <c r="I464" s="1"/>
      <c r="J464" s="1"/>
      <c r="K464" s="2"/>
      <c r="L464" s="1"/>
      <c r="M464" s="1"/>
      <c r="N464" s="1"/>
      <c r="O464" s="1"/>
      <c r="P464" s="1"/>
      <c r="Q464" s="1"/>
      <c r="R464" s="1"/>
      <c r="S464" s="1"/>
      <c r="T464" s="1"/>
      <c r="U464" s="2"/>
      <c r="V464" s="1"/>
      <c r="W464" s="13"/>
      <c r="X464" s="1"/>
    </row>
    <row r="465">
      <c r="A465" s="1"/>
      <c r="B465" s="1"/>
      <c r="C465" s="2"/>
      <c r="D465" s="1"/>
      <c r="E465" s="1"/>
      <c r="F465" s="1"/>
      <c r="G465" s="1"/>
      <c r="H465" s="2"/>
      <c r="I465" s="1"/>
      <c r="J465" s="1"/>
      <c r="K465" s="2"/>
      <c r="L465" s="1"/>
      <c r="M465" s="1"/>
      <c r="N465" s="1"/>
      <c r="O465" s="1"/>
      <c r="P465" s="1"/>
      <c r="Q465" s="1"/>
      <c r="R465" s="1"/>
      <c r="S465" s="1"/>
      <c r="T465" s="1"/>
      <c r="U465" s="2"/>
      <c r="V465" s="1"/>
      <c r="W465" s="13"/>
      <c r="X465" s="1"/>
    </row>
    <row r="466">
      <c r="A466" s="1"/>
      <c r="B466" s="1"/>
      <c r="C466" s="2"/>
      <c r="D466" s="1"/>
      <c r="E466" s="1"/>
      <c r="F466" s="1"/>
      <c r="G466" s="1"/>
      <c r="H466" s="2"/>
      <c r="I466" s="1"/>
      <c r="J466" s="1"/>
      <c r="K466" s="2"/>
      <c r="L466" s="1"/>
      <c r="M466" s="1"/>
      <c r="N466" s="1"/>
      <c r="O466" s="1"/>
      <c r="P466" s="1"/>
      <c r="Q466" s="1"/>
      <c r="R466" s="1"/>
      <c r="S466" s="1"/>
      <c r="T466" s="1"/>
      <c r="U466" s="2"/>
      <c r="V466" s="1"/>
      <c r="W466" s="13"/>
      <c r="X466" s="1"/>
    </row>
    <row r="467">
      <c r="A467" s="1"/>
      <c r="B467" s="1"/>
      <c r="C467" s="2"/>
      <c r="D467" s="1"/>
      <c r="E467" s="1"/>
      <c r="F467" s="1"/>
      <c r="G467" s="1"/>
      <c r="H467" s="2"/>
      <c r="I467" s="1"/>
      <c r="J467" s="1"/>
      <c r="K467" s="2"/>
      <c r="L467" s="1"/>
      <c r="M467" s="1"/>
      <c r="N467" s="1"/>
      <c r="O467" s="1"/>
      <c r="P467" s="1"/>
      <c r="Q467" s="1"/>
      <c r="R467" s="1"/>
      <c r="S467" s="1"/>
      <c r="T467" s="1"/>
      <c r="U467" s="2"/>
      <c r="V467" s="1"/>
      <c r="W467" s="13"/>
      <c r="X467" s="1"/>
    </row>
    <row r="468">
      <c r="A468" s="1"/>
      <c r="B468" s="1"/>
      <c r="C468" s="2"/>
      <c r="D468" s="1"/>
      <c r="E468" s="1"/>
      <c r="F468" s="1"/>
      <c r="G468" s="1"/>
      <c r="H468" s="2"/>
      <c r="I468" s="1"/>
      <c r="J468" s="1"/>
      <c r="K468" s="2"/>
      <c r="L468" s="1"/>
      <c r="M468" s="1"/>
      <c r="N468" s="1"/>
      <c r="O468" s="1"/>
      <c r="P468" s="1"/>
      <c r="Q468" s="1"/>
      <c r="R468" s="1"/>
      <c r="S468" s="1"/>
      <c r="T468" s="1"/>
      <c r="U468" s="2"/>
      <c r="V468" s="1"/>
      <c r="W468" s="13"/>
      <c r="X468" s="1"/>
    </row>
    <row r="469">
      <c r="A469" s="1"/>
      <c r="B469" s="1"/>
      <c r="C469" s="2"/>
      <c r="D469" s="1"/>
      <c r="E469" s="1"/>
      <c r="F469" s="1"/>
      <c r="G469" s="1"/>
      <c r="H469" s="2"/>
      <c r="I469" s="1"/>
      <c r="J469" s="1"/>
      <c r="K469" s="2"/>
      <c r="L469" s="1"/>
      <c r="M469" s="1"/>
      <c r="N469" s="1"/>
      <c r="O469" s="1"/>
      <c r="P469" s="1"/>
      <c r="Q469" s="1"/>
      <c r="R469" s="1"/>
      <c r="S469" s="1"/>
      <c r="T469" s="1"/>
      <c r="U469" s="2"/>
      <c r="V469" s="1"/>
      <c r="W469" s="13"/>
      <c r="X469" s="1"/>
    </row>
    <row r="470">
      <c r="A470" s="1"/>
      <c r="B470" s="1"/>
      <c r="C470" s="2"/>
      <c r="D470" s="1"/>
      <c r="E470" s="1"/>
      <c r="F470" s="1"/>
      <c r="G470" s="1"/>
      <c r="H470" s="2"/>
      <c r="I470" s="1"/>
      <c r="J470" s="1"/>
      <c r="K470" s="2"/>
      <c r="L470" s="1"/>
      <c r="M470" s="1"/>
      <c r="N470" s="1"/>
      <c r="O470" s="1"/>
      <c r="P470" s="1"/>
      <c r="Q470" s="1"/>
      <c r="R470" s="1"/>
      <c r="S470" s="1"/>
      <c r="T470" s="1"/>
      <c r="U470" s="2"/>
      <c r="V470" s="1"/>
      <c r="W470" s="13"/>
      <c r="X470" s="1"/>
    </row>
    <row r="471">
      <c r="A471" s="1"/>
      <c r="B471" s="1"/>
      <c r="C471" s="2"/>
      <c r="D471" s="1"/>
      <c r="E471" s="1"/>
      <c r="F471" s="1"/>
      <c r="G471" s="1"/>
      <c r="H471" s="2"/>
      <c r="I471" s="1"/>
      <c r="J471" s="1"/>
      <c r="K471" s="2"/>
      <c r="L471" s="1"/>
      <c r="M471" s="1"/>
      <c r="N471" s="1"/>
      <c r="O471" s="1"/>
      <c r="P471" s="1"/>
      <c r="Q471" s="1"/>
      <c r="R471" s="1"/>
      <c r="S471" s="1"/>
      <c r="T471" s="1"/>
      <c r="U471" s="2"/>
      <c r="V471" s="1"/>
      <c r="W471" s="13"/>
      <c r="X471" s="1"/>
    </row>
    <row r="472">
      <c r="A472" s="1"/>
      <c r="B472" s="1"/>
      <c r="C472" s="2"/>
      <c r="D472" s="1"/>
      <c r="E472" s="1"/>
      <c r="F472" s="1"/>
      <c r="G472" s="1"/>
      <c r="H472" s="2"/>
      <c r="I472" s="1"/>
      <c r="J472" s="1"/>
      <c r="K472" s="2"/>
      <c r="L472" s="1"/>
      <c r="M472" s="1"/>
      <c r="N472" s="1"/>
      <c r="O472" s="1"/>
      <c r="P472" s="1"/>
      <c r="Q472" s="1"/>
      <c r="R472" s="1"/>
      <c r="S472" s="1"/>
      <c r="T472" s="1"/>
      <c r="U472" s="2"/>
      <c r="V472" s="1"/>
      <c r="W472" s="13"/>
      <c r="X472" s="1"/>
    </row>
    <row r="473">
      <c r="A473" s="1"/>
      <c r="B473" s="1"/>
      <c r="C473" s="2"/>
      <c r="D473" s="1"/>
      <c r="E473" s="1"/>
      <c r="F473" s="1"/>
      <c r="G473" s="1"/>
      <c r="H473" s="2"/>
      <c r="I473" s="1"/>
      <c r="J473" s="1"/>
      <c r="K473" s="2"/>
      <c r="L473" s="1"/>
      <c r="M473" s="1"/>
      <c r="N473" s="1"/>
      <c r="O473" s="1"/>
      <c r="P473" s="1"/>
      <c r="Q473" s="1"/>
      <c r="R473" s="1"/>
      <c r="S473" s="1"/>
      <c r="T473" s="1"/>
      <c r="U473" s="2"/>
      <c r="V473" s="1"/>
      <c r="W473" s="13"/>
      <c r="X473" s="1"/>
    </row>
    <row r="474">
      <c r="A474" s="1"/>
      <c r="B474" s="1"/>
      <c r="C474" s="2"/>
      <c r="D474" s="1"/>
      <c r="E474" s="1"/>
      <c r="F474" s="1"/>
      <c r="G474" s="1"/>
      <c r="H474" s="2"/>
      <c r="I474" s="1"/>
      <c r="J474" s="1"/>
      <c r="K474" s="2"/>
      <c r="L474" s="1"/>
      <c r="M474" s="1"/>
      <c r="N474" s="1"/>
      <c r="O474" s="1"/>
      <c r="P474" s="1"/>
      <c r="Q474" s="1"/>
      <c r="R474" s="1"/>
      <c r="S474" s="1"/>
      <c r="T474" s="1"/>
      <c r="U474" s="2"/>
      <c r="V474" s="1"/>
      <c r="W474" s="13"/>
      <c r="X474" s="1"/>
    </row>
    <row r="475">
      <c r="A475" s="1"/>
      <c r="B475" s="1"/>
      <c r="C475" s="2"/>
      <c r="D475" s="1"/>
      <c r="E475" s="1"/>
      <c r="F475" s="1"/>
      <c r="G475" s="1"/>
      <c r="H475" s="2"/>
      <c r="I475" s="1"/>
      <c r="J475" s="1"/>
      <c r="K475" s="2"/>
      <c r="L475" s="1"/>
      <c r="M475" s="1"/>
      <c r="N475" s="1"/>
      <c r="O475" s="1"/>
      <c r="P475" s="1"/>
      <c r="Q475" s="1"/>
      <c r="R475" s="1"/>
      <c r="S475" s="1"/>
      <c r="T475" s="1"/>
      <c r="U475" s="2"/>
      <c r="V475" s="1"/>
      <c r="W475" s="13"/>
      <c r="X475" s="1"/>
    </row>
    <row r="476">
      <c r="A476" s="1"/>
      <c r="B476" s="1"/>
      <c r="C476" s="2"/>
      <c r="D476" s="1"/>
      <c r="E476" s="1"/>
      <c r="F476" s="1"/>
      <c r="G476" s="1"/>
      <c r="H476" s="2"/>
      <c r="I476" s="1"/>
      <c r="J476" s="1"/>
      <c r="K476" s="2"/>
      <c r="L476" s="1"/>
      <c r="M476" s="1"/>
      <c r="N476" s="1"/>
      <c r="O476" s="1"/>
      <c r="P476" s="1"/>
      <c r="Q476" s="1"/>
      <c r="R476" s="1"/>
      <c r="S476" s="1"/>
      <c r="T476" s="1"/>
      <c r="U476" s="2"/>
      <c r="V476" s="1"/>
      <c r="W476" s="13"/>
      <c r="X476" s="1"/>
    </row>
    <row r="477">
      <c r="A477" s="1"/>
      <c r="B477" s="1"/>
      <c r="C477" s="2"/>
      <c r="D477" s="1"/>
      <c r="E477" s="1"/>
      <c r="F477" s="1"/>
      <c r="G477" s="1"/>
      <c r="H477" s="2"/>
      <c r="I477" s="1"/>
      <c r="J477" s="1"/>
      <c r="K477" s="2"/>
      <c r="L477" s="1"/>
      <c r="M477" s="1"/>
      <c r="N477" s="1"/>
      <c r="O477" s="1"/>
      <c r="P477" s="1"/>
      <c r="Q477" s="1"/>
      <c r="R477" s="1"/>
      <c r="S477" s="1"/>
      <c r="T477" s="1"/>
      <c r="U477" s="2"/>
      <c r="V477" s="1"/>
      <c r="W477" s="13"/>
      <c r="X477" s="1"/>
    </row>
    <row r="478">
      <c r="A478" s="1"/>
      <c r="B478" s="1"/>
      <c r="C478" s="2"/>
      <c r="D478" s="1"/>
      <c r="E478" s="1"/>
      <c r="F478" s="1"/>
      <c r="G478" s="1"/>
      <c r="H478" s="2"/>
      <c r="I478" s="1"/>
      <c r="J478" s="1"/>
      <c r="K478" s="2"/>
      <c r="L478" s="1"/>
      <c r="M478" s="1"/>
      <c r="N478" s="1"/>
      <c r="O478" s="1"/>
      <c r="P478" s="1"/>
      <c r="Q478" s="1"/>
      <c r="R478" s="1"/>
      <c r="S478" s="1"/>
      <c r="T478" s="1"/>
      <c r="U478" s="2"/>
      <c r="V478" s="1"/>
      <c r="W478" s="13"/>
      <c r="X478" s="1"/>
    </row>
    <row r="479">
      <c r="A479" s="1"/>
      <c r="B479" s="1"/>
      <c r="C479" s="2"/>
      <c r="D479" s="1"/>
      <c r="E479" s="1"/>
      <c r="F479" s="1"/>
      <c r="G479" s="1"/>
      <c r="H479" s="2"/>
      <c r="I479" s="1"/>
      <c r="J479" s="1"/>
      <c r="K479" s="2"/>
      <c r="L479" s="1"/>
      <c r="M479" s="1"/>
      <c r="N479" s="1"/>
      <c r="O479" s="1"/>
      <c r="P479" s="1"/>
      <c r="Q479" s="1"/>
      <c r="R479" s="1"/>
      <c r="S479" s="1"/>
      <c r="T479" s="1"/>
      <c r="U479" s="2"/>
      <c r="V479" s="1"/>
      <c r="W479" s="13"/>
      <c r="X479" s="1"/>
    </row>
    <row r="480">
      <c r="A480" s="1"/>
      <c r="B480" s="1"/>
      <c r="C480" s="2"/>
      <c r="D480" s="1"/>
      <c r="E480" s="1"/>
      <c r="F480" s="1"/>
      <c r="G480" s="1"/>
      <c r="H480" s="2"/>
      <c r="I480" s="1"/>
      <c r="J480" s="1"/>
      <c r="K480" s="2"/>
      <c r="L480" s="1"/>
      <c r="M480" s="1"/>
      <c r="N480" s="1"/>
      <c r="O480" s="1"/>
      <c r="P480" s="1"/>
      <c r="Q480" s="1"/>
      <c r="R480" s="1"/>
      <c r="S480" s="1"/>
      <c r="T480" s="1"/>
      <c r="U480" s="2"/>
      <c r="V480" s="1"/>
      <c r="W480" s="13"/>
      <c r="X480" s="1"/>
    </row>
    <row r="481">
      <c r="A481" s="1"/>
      <c r="B481" s="1"/>
      <c r="C481" s="2"/>
      <c r="D481" s="1"/>
      <c r="E481" s="1"/>
      <c r="F481" s="1"/>
      <c r="G481" s="1"/>
      <c r="H481" s="2"/>
      <c r="I481" s="1"/>
      <c r="J481" s="1"/>
      <c r="K481" s="2"/>
      <c r="L481" s="1"/>
      <c r="M481" s="1"/>
      <c r="N481" s="1"/>
      <c r="O481" s="1"/>
      <c r="P481" s="1"/>
      <c r="Q481" s="1"/>
      <c r="R481" s="1"/>
      <c r="S481" s="1"/>
      <c r="T481" s="1"/>
      <c r="U481" s="2"/>
      <c r="V481" s="1"/>
      <c r="W481" s="13"/>
      <c r="X481" s="1"/>
    </row>
    <row r="482">
      <c r="A482" s="1"/>
      <c r="B482" s="1"/>
      <c r="C482" s="2"/>
      <c r="D482" s="1"/>
      <c r="E482" s="1"/>
      <c r="F482" s="1"/>
      <c r="G482" s="1"/>
      <c r="H482" s="2"/>
      <c r="I482" s="1"/>
      <c r="J482" s="1"/>
      <c r="K482" s="2"/>
      <c r="L482" s="1"/>
      <c r="M482" s="1"/>
      <c r="N482" s="1"/>
      <c r="O482" s="1"/>
      <c r="P482" s="1"/>
      <c r="Q482" s="1"/>
      <c r="R482" s="1"/>
      <c r="S482" s="1"/>
      <c r="T482" s="1"/>
      <c r="U482" s="2"/>
      <c r="V482" s="1"/>
      <c r="W482" s="13"/>
      <c r="X482" s="1"/>
    </row>
    <row r="483">
      <c r="A483" s="1"/>
      <c r="B483" s="1"/>
      <c r="C483" s="2"/>
      <c r="D483" s="1"/>
      <c r="E483" s="1"/>
      <c r="F483" s="1"/>
      <c r="G483" s="1"/>
      <c r="H483" s="2"/>
      <c r="I483" s="1"/>
      <c r="J483" s="1"/>
      <c r="K483" s="2"/>
      <c r="L483" s="1"/>
      <c r="M483" s="1"/>
      <c r="N483" s="1"/>
      <c r="O483" s="1"/>
      <c r="P483" s="1"/>
      <c r="Q483" s="1"/>
      <c r="R483" s="1"/>
      <c r="S483" s="1"/>
      <c r="T483" s="1"/>
      <c r="U483" s="2"/>
      <c r="V483" s="1"/>
      <c r="W483" s="13"/>
      <c r="X483" s="1"/>
    </row>
    <row r="484">
      <c r="A484" s="1"/>
      <c r="B484" s="1"/>
      <c r="C484" s="2"/>
      <c r="D484" s="1"/>
      <c r="E484" s="1"/>
      <c r="F484" s="1"/>
      <c r="G484" s="1"/>
      <c r="H484" s="2"/>
      <c r="I484" s="1"/>
      <c r="J484" s="1"/>
      <c r="K484" s="2"/>
      <c r="L484" s="1"/>
      <c r="M484" s="1"/>
      <c r="N484" s="1"/>
      <c r="O484" s="1"/>
      <c r="P484" s="1"/>
      <c r="Q484" s="1"/>
      <c r="R484" s="1"/>
      <c r="S484" s="1"/>
      <c r="T484" s="1"/>
      <c r="U484" s="2"/>
      <c r="V484" s="1"/>
      <c r="W484" s="13"/>
      <c r="X484" s="1"/>
    </row>
    <row r="485">
      <c r="A485" s="1"/>
      <c r="B485" s="1"/>
      <c r="C485" s="2"/>
      <c r="D485" s="1"/>
      <c r="E485" s="1"/>
      <c r="F485" s="1"/>
      <c r="G485" s="1"/>
      <c r="H485" s="2"/>
      <c r="I485" s="1"/>
      <c r="J485" s="1"/>
      <c r="K485" s="2"/>
      <c r="L485" s="1"/>
      <c r="M485" s="1"/>
      <c r="N485" s="1"/>
      <c r="O485" s="1"/>
      <c r="P485" s="1"/>
      <c r="Q485" s="1"/>
      <c r="R485" s="1"/>
      <c r="S485" s="1"/>
      <c r="T485" s="1"/>
      <c r="U485" s="2"/>
      <c r="V485" s="1"/>
      <c r="W485" s="13"/>
      <c r="X485" s="1"/>
    </row>
    <row r="486">
      <c r="A486" s="1"/>
      <c r="B486" s="1"/>
      <c r="C486" s="2"/>
      <c r="D486" s="1"/>
      <c r="E486" s="1"/>
      <c r="F486" s="1"/>
      <c r="G486" s="1"/>
      <c r="H486" s="2"/>
      <c r="I486" s="1"/>
      <c r="J486" s="1"/>
      <c r="K486" s="2"/>
      <c r="L486" s="1"/>
      <c r="M486" s="1"/>
      <c r="N486" s="1"/>
      <c r="O486" s="1"/>
      <c r="P486" s="1"/>
      <c r="Q486" s="1"/>
      <c r="R486" s="1"/>
      <c r="S486" s="1"/>
      <c r="T486" s="1"/>
      <c r="U486" s="2"/>
      <c r="V486" s="1"/>
      <c r="W486" s="13"/>
      <c r="X486" s="1"/>
    </row>
    <row r="487">
      <c r="A487" s="1"/>
      <c r="B487" s="1"/>
      <c r="C487" s="2"/>
      <c r="D487" s="1"/>
      <c r="E487" s="1"/>
      <c r="F487" s="1"/>
      <c r="G487" s="1"/>
      <c r="H487" s="2"/>
      <c r="I487" s="1"/>
      <c r="J487" s="1"/>
      <c r="K487" s="2"/>
      <c r="L487" s="1"/>
      <c r="M487" s="1"/>
      <c r="N487" s="1"/>
      <c r="O487" s="1"/>
      <c r="P487" s="1"/>
      <c r="Q487" s="1"/>
      <c r="R487" s="1"/>
      <c r="S487" s="1"/>
      <c r="T487" s="1"/>
      <c r="U487" s="2"/>
      <c r="V487" s="1"/>
      <c r="W487" s="13"/>
      <c r="X487" s="1"/>
    </row>
    <row r="488">
      <c r="A488" s="1"/>
      <c r="B488" s="1"/>
      <c r="C488" s="2"/>
      <c r="D488" s="1"/>
      <c r="E488" s="1"/>
      <c r="F488" s="1"/>
      <c r="G488" s="1"/>
      <c r="H488" s="2"/>
      <c r="I488" s="1"/>
      <c r="J488" s="1"/>
      <c r="K488" s="2"/>
      <c r="L488" s="1"/>
      <c r="M488" s="1"/>
      <c r="N488" s="1"/>
      <c r="O488" s="1"/>
      <c r="P488" s="1"/>
      <c r="Q488" s="1"/>
      <c r="R488" s="1"/>
      <c r="S488" s="1"/>
      <c r="T488" s="1"/>
      <c r="U488" s="2"/>
      <c r="V488" s="1"/>
      <c r="W488" s="13"/>
      <c r="X488" s="1"/>
    </row>
    <row r="489">
      <c r="A489" s="1"/>
      <c r="B489" s="1"/>
      <c r="C489" s="2"/>
      <c r="D489" s="1"/>
      <c r="E489" s="1"/>
      <c r="F489" s="1"/>
      <c r="G489" s="1"/>
      <c r="H489" s="2"/>
      <c r="I489" s="1"/>
      <c r="J489" s="1"/>
      <c r="K489" s="2"/>
      <c r="L489" s="1"/>
      <c r="M489" s="1"/>
      <c r="N489" s="1"/>
      <c r="O489" s="1"/>
      <c r="P489" s="1"/>
      <c r="Q489" s="1"/>
      <c r="R489" s="1"/>
      <c r="S489" s="1"/>
      <c r="T489" s="1"/>
      <c r="U489" s="2"/>
      <c r="V489" s="1"/>
      <c r="W489" s="13"/>
      <c r="X489" s="1"/>
    </row>
    <row r="490">
      <c r="A490" s="1"/>
      <c r="B490" s="1"/>
      <c r="C490" s="2"/>
      <c r="D490" s="1"/>
      <c r="E490" s="1"/>
      <c r="F490" s="1"/>
      <c r="G490" s="1"/>
      <c r="H490" s="2"/>
      <c r="I490" s="1"/>
      <c r="J490" s="1"/>
      <c r="K490" s="2"/>
      <c r="L490" s="1"/>
      <c r="M490" s="1"/>
      <c r="N490" s="1"/>
      <c r="O490" s="1"/>
      <c r="P490" s="1"/>
      <c r="Q490" s="1"/>
      <c r="R490" s="1"/>
      <c r="S490" s="1"/>
      <c r="T490" s="1"/>
      <c r="U490" s="2"/>
      <c r="V490" s="1"/>
      <c r="W490" s="13"/>
      <c r="X490" s="1"/>
    </row>
    <row r="491">
      <c r="A491" s="1"/>
      <c r="B491" s="1"/>
      <c r="C491" s="2"/>
      <c r="D491" s="1"/>
      <c r="E491" s="1"/>
      <c r="F491" s="1"/>
      <c r="G491" s="1"/>
      <c r="H491" s="2"/>
      <c r="I491" s="1"/>
      <c r="J491" s="1"/>
      <c r="K491" s="2"/>
      <c r="L491" s="1"/>
      <c r="M491" s="1"/>
      <c r="N491" s="1"/>
      <c r="O491" s="1"/>
      <c r="P491" s="1"/>
      <c r="Q491" s="1"/>
      <c r="R491" s="1"/>
      <c r="S491" s="1"/>
      <c r="T491" s="1"/>
      <c r="U491" s="2"/>
      <c r="V491" s="1"/>
      <c r="W491" s="13"/>
      <c r="X491" s="1"/>
    </row>
    <row r="492">
      <c r="A492" s="1"/>
      <c r="B492" s="1"/>
      <c r="C492" s="2"/>
      <c r="D492" s="1"/>
      <c r="E492" s="1"/>
      <c r="F492" s="1"/>
      <c r="G492" s="1"/>
      <c r="H492" s="2"/>
      <c r="I492" s="1"/>
      <c r="J492" s="1"/>
      <c r="K492" s="2"/>
      <c r="L492" s="1"/>
      <c r="M492" s="1"/>
      <c r="N492" s="1"/>
      <c r="O492" s="1"/>
      <c r="P492" s="1"/>
      <c r="Q492" s="1"/>
      <c r="R492" s="1"/>
      <c r="S492" s="1"/>
      <c r="T492" s="1"/>
      <c r="U492" s="2"/>
      <c r="V492" s="1"/>
      <c r="W492" s="13"/>
      <c r="X492" s="1"/>
    </row>
    <row r="493">
      <c r="A493" s="1"/>
      <c r="B493" s="1"/>
      <c r="C493" s="2"/>
      <c r="D493" s="1"/>
      <c r="E493" s="1"/>
      <c r="F493" s="1"/>
      <c r="G493" s="1"/>
      <c r="H493" s="2"/>
      <c r="I493" s="1"/>
      <c r="J493" s="1"/>
      <c r="K493" s="2"/>
      <c r="L493" s="1"/>
      <c r="M493" s="1"/>
      <c r="N493" s="1"/>
      <c r="O493" s="1"/>
      <c r="P493" s="1"/>
      <c r="Q493" s="1"/>
      <c r="R493" s="1"/>
      <c r="S493" s="1"/>
      <c r="T493" s="1"/>
      <c r="U493" s="2"/>
      <c r="V493" s="1"/>
      <c r="W493" s="13"/>
      <c r="X493" s="1"/>
    </row>
    <row r="494">
      <c r="A494" s="1"/>
      <c r="B494" s="1"/>
      <c r="C494" s="2"/>
      <c r="D494" s="1"/>
      <c r="E494" s="1"/>
      <c r="F494" s="1"/>
      <c r="G494" s="1"/>
      <c r="H494" s="2"/>
      <c r="I494" s="1"/>
      <c r="J494" s="1"/>
      <c r="K494" s="2"/>
      <c r="L494" s="1"/>
      <c r="M494" s="1"/>
      <c r="N494" s="1"/>
      <c r="O494" s="1"/>
      <c r="P494" s="1"/>
      <c r="Q494" s="1"/>
      <c r="R494" s="1"/>
      <c r="S494" s="1"/>
      <c r="T494" s="1"/>
      <c r="U494" s="2"/>
      <c r="V494" s="1"/>
      <c r="W494" s="13"/>
      <c r="X494" s="1"/>
    </row>
    <row r="495">
      <c r="A495" s="1"/>
      <c r="B495" s="1"/>
      <c r="C495" s="2"/>
      <c r="D495" s="1"/>
      <c r="E495" s="1"/>
      <c r="F495" s="1"/>
      <c r="G495" s="1"/>
      <c r="H495" s="2"/>
      <c r="I495" s="1"/>
      <c r="J495" s="1"/>
      <c r="K495" s="2"/>
      <c r="L495" s="1"/>
      <c r="M495" s="1"/>
      <c r="N495" s="1"/>
      <c r="O495" s="1"/>
      <c r="P495" s="1"/>
      <c r="Q495" s="1"/>
      <c r="R495" s="1"/>
      <c r="S495" s="1"/>
      <c r="T495" s="1"/>
      <c r="U495" s="2"/>
      <c r="V495" s="1"/>
      <c r="W495" s="13"/>
      <c r="X495" s="1"/>
    </row>
    <row r="496">
      <c r="A496" s="1"/>
      <c r="B496" s="1"/>
      <c r="C496" s="2"/>
      <c r="D496" s="1"/>
      <c r="E496" s="1"/>
      <c r="F496" s="1"/>
      <c r="G496" s="1"/>
      <c r="H496" s="2"/>
      <c r="I496" s="1"/>
      <c r="J496" s="1"/>
      <c r="K496" s="2"/>
      <c r="L496" s="1"/>
      <c r="M496" s="1"/>
      <c r="N496" s="1"/>
      <c r="O496" s="1"/>
      <c r="P496" s="1"/>
      <c r="Q496" s="1"/>
      <c r="R496" s="1"/>
      <c r="S496" s="1"/>
      <c r="T496" s="1"/>
      <c r="U496" s="2"/>
      <c r="V496" s="1"/>
      <c r="W496" s="13"/>
      <c r="X496" s="1"/>
    </row>
    <row r="497">
      <c r="A497" s="1"/>
      <c r="B497" s="1"/>
      <c r="C497" s="2"/>
      <c r="D497" s="1"/>
      <c r="E497" s="1"/>
      <c r="F497" s="1"/>
      <c r="G497" s="1"/>
      <c r="H497" s="2"/>
      <c r="I497" s="1"/>
      <c r="J497" s="1"/>
      <c r="K497" s="2"/>
      <c r="L497" s="1"/>
      <c r="M497" s="1"/>
      <c r="N497" s="1"/>
      <c r="O497" s="1"/>
      <c r="P497" s="1"/>
      <c r="Q497" s="1"/>
      <c r="R497" s="1"/>
      <c r="S497" s="1"/>
      <c r="T497" s="1"/>
      <c r="U497" s="2"/>
      <c r="V497" s="1"/>
      <c r="W497" s="13"/>
      <c r="X497" s="1"/>
    </row>
    <row r="498">
      <c r="A498" s="1"/>
      <c r="B498" s="1"/>
      <c r="C498" s="2"/>
      <c r="D498" s="1"/>
      <c r="E498" s="1"/>
      <c r="F498" s="1"/>
      <c r="G498" s="1"/>
      <c r="H498" s="2"/>
      <c r="I498" s="1"/>
      <c r="J498" s="1"/>
      <c r="K498" s="2"/>
      <c r="L498" s="1"/>
      <c r="M498" s="1"/>
      <c r="N498" s="1"/>
      <c r="O498" s="1"/>
      <c r="P498" s="1"/>
      <c r="Q498" s="1"/>
      <c r="R498" s="1"/>
      <c r="S498" s="1"/>
      <c r="T498" s="1"/>
      <c r="U498" s="2"/>
      <c r="V498" s="1"/>
      <c r="W498" s="13"/>
      <c r="X498" s="1"/>
    </row>
    <row r="499">
      <c r="A499" s="1"/>
      <c r="B499" s="1"/>
      <c r="C499" s="2"/>
      <c r="D499" s="1"/>
      <c r="E499" s="1"/>
      <c r="F499" s="1"/>
      <c r="G499" s="1"/>
      <c r="H499" s="2"/>
      <c r="I499" s="1"/>
      <c r="J499" s="1"/>
      <c r="K499" s="2"/>
      <c r="L499" s="1"/>
      <c r="M499" s="1"/>
      <c r="N499" s="1"/>
      <c r="O499" s="1"/>
      <c r="P499" s="1"/>
      <c r="Q499" s="1"/>
      <c r="R499" s="1"/>
      <c r="S499" s="1"/>
      <c r="T499" s="1"/>
      <c r="U499" s="2"/>
      <c r="V499" s="1"/>
      <c r="W499" s="13"/>
      <c r="X499" s="1"/>
    </row>
    <row r="500">
      <c r="A500" s="1"/>
      <c r="B500" s="1"/>
      <c r="C500" s="2"/>
      <c r="D500" s="1"/>
      <c r="E500" s="1"/>
      <c r="F500" s="1"/>
      <c r="G500" s="1"/>
      <c r="H500" s="2"/>
      <c r="I500" s="1"/>
      <c r="J500" s="1"/>
      <c r="K500" s="2"/>
      <c r="L500" s="1"/>
      <c r="M500" s="1"/>
      <c r="N500" s="1"/>
      <c r="O500" s="1"/>
      <c r="P500" s="1"/>
      <c r="Q500" s="1"/>
      <c r="R500" s="1"/>
      <c r="S500" s="1"/>
      <c r="T500" s="1"/>
      <c r="U500" s="2"/>
      <c r="V500" s="1"/>
      <c r="W500" s="13"/>
      <c r="X500" s="1"/>
    </row>
    <row r="501">
      <c r="A501" s="1"/>
      <c r="B501" s="1"/>
      <c r="C501" s="2"/>
      <c r="D501" s="1"/>
      <c r="E501" s="1"/>
      <c r="F501" s="1"/>
      <c r="G501" s="1"/>
      <c r="H501" s="2"/>
      <c r="I501" s="1"/>
      <c r="J501" s="1"/>
      <c r="K501" s="2"/>
      <c r="L501" s="1"/>
      <c r="M501" s="1"/>
      <c r="N501" s="1"/>
      <c r="O501" s="1"/>
      <c r="P501" s="1"/>
      <c r="Q501" s="1"/>
      <c r="R501" s="1"/>
      <c r="S501" s="1"/>
      <c r="T501" s="1"/>
      <c r="U501" s="2"/>
      <c r="V501" s="1"/>
      <c r="W501" s="13"/>
      <c r="X501" s="1"/>
    </row>
    <row r="502">
      <c r="A502" s="1"/>
      <c r="B502" s="1"/>
      <c r="C502" s="2"/>
      <c r="D502" s="1"/>
      <c r="E502" s="1"/>
      <c r="F502" s="1"/>
      <c r="G502" s="1"/>
      <c r="H502" s="2"/>
      <c r="I502" s="1"/>
      <c r="J502" s="1"/>
      <c r="K502" s="2"/>
      <c r="L502" s="1"/>
      <c r="M502" s="1"/>
      <c r="N502" s="1"/>
      <c r="O502" s="1"/>
      <c r="P502" s="1"/>
      <c r="Q502" s="1"/>
      <c r="R502" s="1"/>
      <c r="S502" s="1"/>
      <c r="T502" s="1"/>
      <c r="U502" s="2"/>
      <c r="V502" s="1"/>
      <c r="W502" s="13"/>
      <c r="X502" s="1"/>
    </row>
    <row r="503">
      <c r="A503" s="1"/>
      <c r="B503" s="1"/>
      <c r="C503" s="2"/>
      <c r="D503" s="1"/>
      <c r="E503" s="1"/>
      <c r="F503" s="1"/>
      <c r="G503" s="1"/>
      <c r="H503" s="2"/>
      <c r="I503" s="1"/>
      <c r="J503" s="1"/>
      <c r="K503" s="2"/>
      <c r="L503" s="1"/>
      <c r="M503" s="1"/>
      <c r="N503" s="1"/>
      <c r="O503" s="1"/>
      <c r="P503" s="1"/>
      <c r="Q503" s="1"/>
      <c r="R503" s="1"/>
      <c r="S503" s="1"/>
      <c r="T503" s="1"/>
      <c r="U503" s="2"/>
      <c r="V503" s="1"/>
      <c r="W503" s="13"/>
      <c r="X503" s="1"/>
    </row>
    <row r="504">
      <c r="A504" s="1"/>
      <c r="B504" s="1"/>
      <c r="C504" s="2"/>
      <c r="D504" s="1"/>
      <c r="E504" s="1"/>
      <c r="F504" s="1"/>
      <c r="G504" s="1"/>
      <c r="H504" s="2"/>
      <c r="I504" s="1"/>
      <c r="J504" s="1"/>
      <c r="K504" s="2"/>
      <c r="L504" s="1"/>
      <c r="M504" s="1"/>
      <c r="N504" s="1"/>
      <c r="O504" s="1"/>
      <c r="P504" s="1"/>
      <c r="Q504" s="1"/>
      <c r="R504" s="1"/>
      <c r="S504" s="1"/>
      <c r="T504" s="1"/>
      <c r="U504" s="2"/>
      <c r="V504" s="1"/>
      <c r="W504" s="13"/>
      <c r="X504" s="1"/>
    </row>
    <row r="505">
      <c r="A505" s="1"/>
      <c r="B505" s="1"/>
      <c r="C505" s="2"/>
      <c r="D505" s="1"/>
      <c r="E505" s="1"/>
      <c r="F505" s="1"/>
      <c r="G505" s="1"/>
      <c r="H505" s="2"/>
      <c r="I505" s="1"/>
      <c r="J505" s="1"/>
      <c r="K505" s="2"/>
      <c r="L505" s="1"/>
      <c r="M505" s="1"/>
      <c r="N505" s="1"/>
      <c r="O505" s="1"/>
      <c r="P505" s="1"/>
      <c r="Q505" s="1"/>
      <c r="R505" s="1"/>
      <c r="S505" s="1"/>
      <c r="T505" s="1"/>
      <c r="U505" s="2"/>
      <c r="V505" s="1"/>
      <c r="W505" s="13"/>
      <c r="X505" s="1"/>
    </row>
    <row r="506">
      <c r="A506" s="1"/>
      <c r="B506" s="1"/>
      <c r="C506" s="2"/>
      <c r="D506" s="1"/>
      <c r="E506" s="1"/>
      <c r="F506" s="1"/>
      <c r="G506" s="1"/>
      <c r="H506" s="2"/>
      <c r="I506" s="1"/>
      <c r="J506" s="1"/>
      <c r="K506" s="2"/>
      <c r="L506" s="1"/>
      <c r="M506" s="1"/>
      <c r="N506" s="1"/>
      <c r="O506" s="1"/>
      <c r="P506" s="1"/>
      <c r="Q506" s="1"/>
      <c r="R506" s="1"/>
      <c r="S506" s="1"/>
      <c r="T506" s="1"/>
      <c r="U506" s="2"/>
      <c r="V506" s="1"/>
      <c r="W506" s="13"/>
      <c r="X506" s="1"/>
    </row>
    <row r="507">
      <c r="A507" s="1"/>
      <c r="B507" s="1"/>
      <c r="C507" s="2"/>
      <c r="D507" s="1"/>
      <c r="E507" s="1"/>
      <c r="F507" s="1"/>
      <c r="G507" s="1"/>
      <c r="H507" s="2"/>
      <c r="I507" s="1"/>
      <c r="J507" s="1"/>
      <c r="K507" s="2"/>
      <c r="L507" s="1"/>
      <c r="M507" s="1"/>
      <c r="N507" s="1"/>
      <c r="O507" s="1"/>
      <c r="P507" s="1"/>
      <c r="Q507" s="1"/>
      <c r="R507" s="1"/>
      <c r="S507" s="1"/>
      <c r="T507" s="1"/>
      <c r="U507" s="2"/>
      <c r="V507" s="1"/>
      <c r="W507" s="13"/>
      <c r="X507" s="1"/>
    </row>
    <row r="508">
      <c r="A508" s="1"/>
      <c r="B508" s="1"/>
      <c r="C508" s="2"/>
      <c r="D508" s="1"/>
      <c r="E508" s="1"/>
      <c r="F508" s="1"/>
      <c r="G508" s="1"/>
      <c r="H508" s="2"/>
      <c r="I508" s="1"/>
      <c r="J508" s="1"/>
      <c r="K508" s="2"/>
      <c r="L508" s="1"/>
      <c r="M508" s="1"/>
      <c r="N508" s="1"/>
      <c r="O508" s="1"/>
      <c r="P508" s="1"/>
      <c r="Q508" s="1"/>
      <c r="R508" s="1"/>
      <c r="S508" s="1"/>
      <c r="T508" s="1"/>
      <c r="U508" s="2"/>
      <c r="V508" s="1"/>
      <c r="W508" s="13"/>
      <c r="X508" s="1"/>
    </row>
    <row r="509">
      <c r="A509" s="1"/>
      <c r="B509" s="1"/>
      <c r="C509" s="2"/>
      <c r="D509" s="1"/>
      <c r="E509" s="1"/>
      <c r="F509" s="1"/>
      <c r="G509" s="1"/>
      <c r="H509" s="2"/>
      <c r="I509" s="1"/>
      <c r="J509" s="1"/>
      <c r="K509" s="2"/>
      <c r="L509" s="1"/>
      <c r="M509" s="1"/>
      <c r="N509" s="1"/>
      <c r="O509" s="1"/>
      <c r="P509" s="1"/>
      <c r="Q509" s="1"/>
      <c r="R509" s="1"/>
      <c r="S509" s="1"/>
      <c r="T509" s="1"/>
      <c r="U509" s="2"/>
      <c r="V509" s="1"/>
      <c r="W509" s="13"/>
      <c r="X509" s="1"/>
    </row>
    <row r="510">
      <c r="A510" s="1"/>
      <c r="B510" s="1"/>
      <c r="C510" s="2"/>
      <c r="D510" s="1"/>
      <c r="E510" s="1"/>
      <c r="F510" s="1"/>
      <c r="G510" s="1"/>
      <c r="H510" s="2"/>
      <c r="I510" s="1"/>
      <c r="J510" s="1"/>
      <c r="K510" s="2"/>
      <c r="L510" s="1"/>
      <c r="M510" s="1"/>
      <c r="N510" s="1"/>
      <c r="O510" s="1"/>
      <c r="P510" s="1"/>
      <c r="Q510" s="1"/>
      <c r="R510" s="1"/>
      <c r="S510" s="1"/>
      <c r="T510" s="1"/>
      <c r="U510" s="2"/>
      <c r="V510" s="1"/>
      <c r="W510" s="13"/>
      <c r="X510" s="1"/>
    </row>
    <row r="511">
      <c r="A511" s="1"/>
      <c r="B511" s="1"/>
      <c r="C511" s="2"/>
      <c r="D511" s="1"/>
      <c r="E511" s="1"/>
      <c r="F511" s="1"/>
      <c r="G511" s="1"/>
      <c r="H511" s="2"/>
      <c r="I511" s="1"/>
      <c r="J511" s="1"/>
      <c r="K511" s="2"/>
      <c r="L511" s="1"/>
      <c r="M511" s="1"/>
      <c r="N511" s="1"/>
      <c r="O511" s="1"/>
      <c r="P511" s="1"/>
      <c r="Q511" s="1"/>
      <c r="R511" s="1"/>
      <c r="S511" s="1"/>
      <c r="T511" s="1"/>
      <c r="U511" s="2"/>
      <c r="V511" s="1"/>
      <c r="W511" s="13"/>
      <c r="X511" s="1"/>
    </row>
    <row r="512">
      <c r="A512" s="1"/>
      <c r="B512" s="1"/>
      <c r="C512" s="2"/>
      <c r="D512" s="1"/>
      <c r="E512" s="1"/>
      <c r="F512" s="1"/>
      <c r="G512" s="1"/>
      <c r="H512" s="2"/>
      <c r="I512" s="1"/>
      <c r="J512" s="1"/>
      <c r="K512" s="2"/>
      <c r="L512" s="1"/>
      <c r="M512" s="1"/>
      <c r="N512" s="1"/>
      <c r="O512" s="1"/>
      <c r="P512" s="1"/>
      <c r="Q512" s="1"/>
      <c r="R512" s="1"/>
      <c r="S512" s="1"/>
      <c r="T512" s="1"/>
      <c r="U512" s="2"/>
      <c r="V512" s="1"/>
      <c r="W512" s="13"/>
      <c r="X512" s="1"/>
    </row>
    <row r="513">
      <c r="A513" s="1"/>
      <c r="B513" s="1"/>
      <c r="C513" s="2"/>
      <c r="D513" s="1"/>
      <c r="E513" s="1"/>
      <c r="F513" s="1"/>
      <c r="G513" s="1"/>
      <c r="H513" s="2"/>
      <c r="I513" s="1"/>
      <c r="J513" s="1"/>
      <c r="K513" s="2"/>
      <c r="L513" s="1"/>
      <c r="M513" s="1"/>
      <c r="N513" s="1"/>
      <c r="O513" s="1"/>
      <c r="P513" s="1"/>
      <c r="Q513" s="1"/>
      <c r="R513" s="1"/>
      <c r="S513" s="1"/>
      <c r="T513" s="1"/>
      <c r="U513" s="2"/>
      <c r="V513" s="1"/>
      <c r="W513" s="13"/>
      <c r="X513" s="1"/>
    </row>
    <row r="514">
      <c r="A514" s="1"/>
      <c r="B514" s="1"/>
      <c r="C514" s="2"/>
      <c r="D514" s="1"/>
      <c r="E514" s="1"/>
      <c r="F514" s="1"/>
      <c r="G514" s="1"/>
      <c r="H514" s="2"/>
      <c r="I514" s="1"/>
      <c r="J514" s="1"/>
      <c r="K514" s="2"/>
      <c r="L514" s="1"/>
      <c r="M514" s="1"/>
      <c r="N514" s="1"/>
      <c r="O514" s="1"/>
      <c r="P514" s="1"/>
      <c r="Q514" s="1"/>
      <c r="R514" s="1"/>
      <c r="S514" s="1"/>
      <c r="T514" s="1"/>
      <c r="U514" s="2"/>
      <c r="V514" s="1"/>
      <c r="W514" s="13"/>
      <c r="X514" s="1"/>
    </row>
    <row r="515">
      <c r="A515" s="1"/>
      <c r="B515" s="1"/>
      <c r="C515" s="2"/>
      <c r="D515" s="1"/>
      <c r="E515" s="1"/>
      <c r="F515" s="1"/>
      <c r="G515" s="1"/>
      <c r="H515" s="2"/>
      <c r="I515" s="1"/>
      <c r="J515" s="1"/>
      <c r="K515" s="2"/>
      <c r="L515" s="1"/>
      <c r="M515" s="1"/>
      <c r="N515" s="1"/>
      <c r="O515" s="1"/>
      <c r="P515" s="1"/>
      <c r="Q515" s="1"/>
      <c r="R515" s="1"/>
      <c r="S515" s="1"/>
      <c r="T515" s="1"/>
      <c r="U515" s="2"/>
      <c r="V515" s="1"/>
      <c r="W515" s="13"/>
      <c r="X515" s="1"/>
    </row>
    <row r="516">
      <c r="A516" s="1"/>
      <c r="B516" s="1"/>
      <c r="C516" s="2"/>
      <c r="D516" s="1"/>
      <c r="E516" s="1"/>
      <c r="F516" s="1"/>
      <c r="G516" s="1"/>
      <c r="H516" s="2"/>
      <c r="I516" s="1"/>
      <c r="J516" s="1"/>
      <c r="K516" s="2"/>
      <c r="L516" s="1"/>
      <c r="M516" s="1"/>
      <c r="N516" s="1"/>
      <c r="O516" s="1"/>
      <c r="P516" s="1"/>
      <c r="Q516" s="1"/>
      <c r="R516" s="1"/>
      <c r="S516" s="1"/>
      <c r="T516" s="1"/>
      <c r="U516" s="2"/>
      <c r="V516" s="1"/>
      <c r="W516" s="13"/>
      <c r="X516" s="1"/>
    </row>
    <row r="517">
      <c r="A517" s="1"/>
      <c r="B517" s="1"/>
      <c r="C517" s="2"/>
      <c r="D517" s="1"/>
      <c r="E517" s="1"/>
      <c r="F517" s="1"/>
      <c r="G517" s="1"/>
      <c r="H517" s="2"/>
      <c r="I517" s="1"/>
      <c r="J517" s="1"/>
      <c r="K517" s="2"/>
      <c r="L517" s="1"/>
      <c r="M517" s="1"/>
      <c r="N517" s="1"/>
      <c r="O517" s="1"/>
      <c r="P517" s="1"/>
      <c r="Q517" s="1"/>
      <c r="R517" s="1"/>
      <c r="S517" s="1"/>
      <c r="T517" s="1"/>
      <c r="U517" s="2"/>
      <c r="V517" s="1"/>
      <c r="W517" s="13"/>
      <c r="X517" s="1"/>
    </row>
    <row r="518">
      <c r="A518" s="1"/>
      <c r="B518" s="1"/>
      <c r="C518" s="2"/>
      <c r="D518" s="1"/>
      <c r="E518" s="1"/>
      <c r="F518" s="1"/>
      <c r="G518" s="1"/>
      <c r="H518" s="2"/>
      <c r="I518" s="1"/>
      <c r="J518" s="1"/>
      <c r="K518" s="2"/>
      <c r="L518" s="1"/>
      <c r="M518" s="1"/>
      <c r="N518" s="1"/>
      <c r="O518" s="1"/>
      <c r="P518" s="1"/>
      <c r="Q518" s="1"/>
      <c r="R518" s="1"/>
      <c r="S518" s="1"/>
      <c r="T518" s="1"/>
      <c r="U518" s="2"/>
      <c r="V518" s="1"/>
      <c r="W518" s="13"/>
      <c r="X518" s="1"/>
    </row>
    <row r="519">
      <c r="A519" s="1"/>
      <c r="B519" s="1"/>
      <c r="C519" s="2"/>
      <c r="D519" s="1"/>
      <c r="E519" s="1"/>
      <c r="F519" s="1"/>
      <c r="G519" s="1"/>
      <c r="H519" s="2"/>
      <c r="I519" s="1"/>
      <c r="J519" s="1"/>
      <c r="K519" s="2"/>
      <c r="L519" s="1"/>
      <c r="M519" s="1"/>
      <c r="N519" s="1"/>
      <c r="O519" s="1"/>
      <c r="P519" s="1"/>
      <c r="Q519" s="1"/>
      <c r="R519" s="1"/>
      <c r="S519" s="1"/>
      <c r="T519" s="1"/>
      <c r="U519" s="2"/>
      <c r="V519" s="1"/>
      <c r="W519" s="13"/>
      <c r="X519" s="1"/>
    </row>
    <row r="520">
      <c r="A520" s="1"/>
      <c r="B520" s="1"/>
      <c r="C520" s="2"/>
      <c r="D520" s="1"/>
      <c r="E520" s="1"/>
      <c r="F520" s="1"/>
      <c r="G520" s="1"/>
      <c r="H520" s="2"/>
      <c r="I520" s="1"/>
      <c r="J520" s="1"/>
      <c r="K520" s="2"/>
      <c r="L520" s="1"/>
      <c r="M520" s="1"/>
      <c r="N520" s="1"/>
      <c r="O520" s="1"/>
      <c r="P520" s="1"/>
      <c r="Q520" s="1"/>
      <c r="R520" s="1"/>
      <c r="S520" s="1"/>
      <c r="T520" s="1"/>
      <c r="U520" s="2"/>
      <c r="V520" s="1"/>
      <c r="W520" s="13"/>
      <c r="X520" s="1"/>
    </row>
    <row r="521">
      <c r="A521" s="1"/>
      <c r="B521" s="1"/>
      <c r="C521" s="2"/>
      <c r="D521" s="1"/>
      <c r="E521" s="1"/>
      <c r="F521" s="1"/>
      <c r="G521" s="1"/>
      <c r="H521" s="2"/>
      <c r="I521" s="1"/>
      <c r="J521" s="1"/>
      <c r="K521" s="2"/>
      <c r="L521" s="1"/>
      <c r="M521" s="1"/>
      <c r="N521" s="1"/>
      <c r="O521" s="1"/>
      <c r="P521" s="1"/>
      <c r="Q521" s="1"/>
      <c r="R521" s="1"/>
      <c r="S521" s="1"/>
      <c r="T521" s="1"/>
      <c r="U521" s="2"/>
      <c r="V521" s="1"/>
      <c r="W521" s="13"/>
      <c r="X521" s="1"/>
    </row>
    <row r="522">
      <c r="A522" s="1"/>
      <c r="B522" s="1"/>
      <c r="C522" s="2"/>
      <c r="D522" s="1"/>
      <c r="E522" s="1"/>
      <c r="F522" s="1"/>
      <c r="G522" s="1"/>
      <c r="H522" s="2"/>
      <c r="I522" s="1"/>
      <c r="J522" s="1"/>
      <c r="K522" s="2"/>
      <c r="L522" s="1"/>
      <c r="M522" s="1"/>
      <c r="N522" s="1"/>
      <c r="O522" s="1"/>
      <c r="P522" s="1"/>
      <c r="Q522" s="1"/>
      <c r="R522" s="1"/>
      <c r="S522" s="1"/>
      <c r="T522" s="1"/>
      <c r="U522" s="2"/>
      <c r="V522" s="1"/>
      <c r="W522" s="13"/>
      <c r="X522" s="1"/>
    </row>
    <row r="523">
      <c r="A523" s="1"/>
      <c r="B523" s="1"/>
      <c r="C523" s="2"/>
      <c r="D523" s="1"/>
      <c r="E523" s="1"/>
      <c r="F523" s="1"/>
      <c r="G523" s="1"/>
      <c r="H523" s="2"/>
      <c r="I523" s="1"/>
      <c r="J523" s="1"/>
      <c r="K523" s="2"/>
      <c r="L523" s="1"/>
      <c r="M523" s="1"/>
      <c r="N523" s="1"/>
      <c r="O523" s="1"/>
      <c r="P523" s="1"/>
      <c r="Q523" s="1"/>
      <c r="R523" s="1"/>
      <c r="S523" s="1"/>
      <c r="T523" s="1"/>
      <c r="U523" s="2"/>
      <c r="V523" s="1"/>
      <c r="W523" s="13"/>
      <c r="X523" s="1"/>
    </row>
    <row r="524">
      <c r="A524" s="1"/>
      <c r="B524" s="1"/>
      <c r="C524" s="2"/>
      <c r="D524" s="1"/>
      <c r="E524" s="1"/>
      <c r="F524" s="1"/>
      <c r="G524" s="1"/>
      <c r="H524" s="2"/>
      <c r="I524" s="1"/>
      <c r="J524" s="1"/>
      <c r="K524" s="2"/>
      <c r="L524" s="1"/>
      <c r="M524" s="1"/>
      <c r="N524" s="1"/>
      <c r="O524" s="1"/>
      <c r="P524" s="1"/>
      <c r="Q524" s="1"/>
      <c r="R524" s="1"/>
      <c r="S524" s="1"/>
      <c r="T524" s="1"/>
      <c r="U524" s="2"/>
      <c r="V524" s="1"/>
      <c r="W524" s="13"/>
      <c r="X524" s="1"/>
    </row>
    <row r="525">
      <c r="A525" s="1"/>
      <c r="B525" s="1"/>
      <c r="C525" s="2"/>
      <c r="D525" s="1"/>
      <c r="E525" s="1"/>
      <c r="F525" s="1"/>
      <c r="G525" s="1"/>
      <c r="H525" s="2"/>
      <c r="I525" s="1"/>
      <c r="J525" s="1"/>
      <c r="K525" s="2"/>
      <c r="L525" s="1"/>
      <c r="M525" s="1"/>
      <c r="N525" s="1"/>
      <c r="O525" s="1"/>
      <c r="P525" s="1"/>
      <c r="Q525" s="1"/>
      <c r="R525" s="1"/>
      <c r="S525" s="1"/>
      <c r="T525" s="1"/>
      <c r="U525" s="2"/>
      <c r="V525" s="1"/>
      <c r="W525" s="13"/>
      <c r="X525" s="1"/>
    </row>
    <row r="526">
      <c r="A526" s="1"/>
      <c r="B526" s="1"/>
      <c r="C526" s="2"/>
      <c r="D526" s="1"/>
      <c r="E526" s="1"/>
      <c r="F526" s="1"/>
      <c r="G526" s="1"/>
      <c r="H526" s="2"/>
      <c r="I526" s="1"/>
      <c r="J526" s="1"/>
      <c r="K526" s="2"/>
      <c r="L526" s="1"/>
      <c r="M526" s="1"/>
      <c r="N526" s="1"/>
      <c r="O526" s="1"/>
      <c r="P526" s="1"/>
      <c r="Q526" s="1"/>
      <c r="R526" s="1"/>
      <c r="S526" s="1"/>
      <c r="T526" s="1"/>
      <c r="U526" s="2"/>
      <c r="V526" s="1"/>
      <c r="W526" s="13"/>
      <c r="X526" s="1"/>
    </row>
    <row r="527">
      <c r="A527" s="1"/>
      <c r="B527" s="1"/>
      <c r="C527" s="2"/>
      <c r="D527" s="1"/>
      <c r="E527" s="1"/>
      <c r="F527" s="1"/>
      <c r="G527" s="1"/>
      <c r="H527" s="2"/>
      <c r="I527" s="1"/>
      <c r="J527" s="1"/>
      <c r="K527" s="2"/>
      <c r="L527" s="1"/>
      <c r="M527" s="1"/>
      <c r="N527" s="1"/>
      <c r="O527" s="1"/>
      <c r="P527" s="1"/>
      <c r="Q527" s="1"/>
      <c r="R527" s="1"/>
      <c r="S527" s="1"/>
      <c r="T527" s="1"/>
      <c r="U527" s="2"/>
      <c r="V527" s="1"/>
      <c r="W527" s="13"/>
      <c r="X527" s="1"/>
    </row>
    <row r="528">
      <c r="A528" s="1"/>
      <c r="B528" s="1"/>
      <c r="C528" s="2"/>
      <c r="D528" s="1"/>
      <c r="E528" s="1"/>
      <c r="F528" s="1"/>
      <c r="G528" s="1"/>
      <c r="H528" s="2"/>
      <c r="I528" s="1"/>
      <c r="J528" s="1"/>
      <c r="K528" s="2"/>
      <c r="L528" s="1"/>
      <c r="M528" s="1"/>
      <c r="N528" s="1"/>
      <c r="O528" s="1"/>
      <c r="P528" s="1"/>
      <c r="Q528" s="1"/>
      <c r="R528" s="1"/>
      <c r="S528" s="1"/>
      <c r="T528" s="1"/>
      <c r="U528" s="2"/>
      <c r="V528" s="1"/>
      <c r="W528" s="13"/>
      <c r="X528" s="1"/>
    </row>
    <row r="529">
      <c r="A529" s="1"/>
      <c r="B529" s="1"/>
      <c r="C529" s="2"/>
      <c r="D529" s="1"/>
      <c r="E529" s="1"/>
      <c r="F529" s="1"/>
      <c r="G529" s="1"/>
      <c r="H529" s="2"/>
      <c r="I529" s="1"/>
      <c r="J529" s="1"/>
      <c r="K529" s="2"/>
      <c r="L529" s="1"/>
      <c r="M529" s="1"/>
      <c r="N529" s="1"/>
      <c r="O529" s="1"/>
      <c r="P529" s="1"/>
      <c r="Q529" s="1"/>
      <c r="R529" s="1"/>
      <c r="S529" s="1"/>
      <c r="T529" s="1"/>
      <c r="U529" s="2"/>
      <c r="V529" s="1"/>
      <c r="W529" s="13"/>
      <c r="X529" s="1"/>
    </row>
    <row r="530">
      <c r="A530" s="1"/>
      <c r="B530" s="1"/>
      <c r="C530" s="2"/>
      <c r="D530" s="1"/>
      <c r="E530" s="1"/>
      <c r="F530" s="1"/>
      <c r="G530" s="1"/>
      <c r="H530" s="2"/>
      <c r="I530" s="1"/>
      <c r="J530" s="1"/>
      <c r="K530" s="2"/>
      <c r="L530" s="1"/>
      <c r="M530" s="1"/>
      <c r="N530" s="1"/>
      <c r="O530" s="1"/>
      <c r="P530" s="1"/>
      <c r="Q530" s="1"/>
      <c r="R530" s="1"/>
      <c r="S530" s="1"/>
      <c r="T530" s="1"/>
      <c r="U530" s="2"/>
      <c r="V530" s="1"/>
      <c r="W530" s="13"/>
      <c r="X530" s="1"/>
    </row>
    <row r="531">
      <c r="A531" s="1"/>
      <c r="B531" s="1"/>
      <c r="C531" s="2"/>
      <c r="D531" s="1"/>
      <c r="E531" s="1"/>
      <c r="F531" s="1"/>
      <c r="G531" s="1"/>
      <c r="H531" s="2"/>
      <c r="I531" s="1"/>
      <c r="J531" s="1"/>
      <c r="K531" s="2"/>
      <c r="L531" s="1"/>
      <c r="M531" s="1"/>
      <c r="N531" s="1"/>
      <c r="O531" s="1"/>
      <c r="P531" s="1"/>
      <c r="Q531" s="1"/>
      <c r="R531" s="1"/>
      <c r="S531" s="1"/>
      <c r="T531" s="1"/>
      <c r="U531" s="2"/>
      <c r="V531" s="1"/>
      <c r="W531" s="13"/>
      <c r="X531" s="1"/>
    </row>
    <row r="532">
      <c r="A532" s="1"/>
      <c r="B532" s="1"/>
      <c r="C532" s="2"/>
      <c r="D532" s="1"/>
      <c r="E532" s="1"/>
      <c r="F532" s="1"/>
      <c r="G532" s="1"/>
      <c r="H532" s="2"/>
      <c r="I532" s="1"/>
      <c r="J532" s="1"/>
      <c r="K532" s="2"/>
      <c r="L532" s="1"/>
      <c r="M532" s="1"/>
      <c r="N532" s="1"/>
      <c r="O532" s="1"/>
      <c r="P532" s="1"/>
      <c r="Q532" s="1"/>
      <c r="R532" s="1"/>
      <c r="S532" s="1"/>
      <c r="T532" s="1"/>
      <c r="U532" s="2"/>
      <c r="V532" s="1"/>
      <c r="W532" s="13"/>
      <c r="X532" s="1"/>
    </row>
    <row r="533">
      <c r="A533" s="1"/>
      <c r="B533" s="1"/>
      <c r="C533" s="2"/>
      <c r="D533" s="1"/>
      <c r="E533" s="1"/>
      <c r="F533" s="1"/>
      <c r="G533" s="1"/>
      <c r="H533" s="2"/>
      <c r="I533" s="1"/>
      <c r="J533" s="1"/>
      <c r="K533" s="2"/>
      <c r="L533" s="1"/>
      <c r="M533" s="1"/>
      <c r="N533" s="1"/>
      <c r="O533" s="1"/>
      <c r="P533" s="1"/>
      <c r="Q533" s="1"/>
      <c r="R533" s="1"/>
      <c r="S533" s="1"/>
      <c r="T533" s="1"/>
      <c r="U533" s="2"/>
      <c r="V533" s="1"/>
      <c r="W533" s="13"/>
      <c r="X533" s="1"/>
    </row>
    <row r="534">
      <c r="A534" s="1"/>
      <c r="B534" s="1"/>
      <c r="C534" s="2"/>
      <c r="D534" s="1"/>
      <c r="E534" s="1"/>
      <c r="F534" s="1"/>
      <c r="G534" s="1"/>
      <c r="H534" s="2"/>
      <c r="I534" s="1"/>
      <c r="J534" s="1"/>
      <c r="K534" s="2"/>
      <c r="L534" s="1"/>
      <c r="M534" s="1"/>
      <c r="N534" s="1"/>
      <c r="O534" s="1"/>
      <c r="P534" s="1"/>
      <c r="Q534" s="1"/>
      <c r="R534" s="1"/>
      <c r="S534" s="1"/>
      <c r="T534" s="1"/>
      <c r="U534" s="2"/>
      <c r="V534" s="1"/>
      <c r="W534" s="13"/>
      <c r="X534" s="1"/>
    </row>
    <row r="535">
      <c r="A535" s="1"/>
      <c r="B535" s="1"/>
      <c r="C535" s="2"/>
      <c r="D535" s="1"/>
      <c r="E535" s="1"/>
      <c r="F535" s="1"/>
      <c r="G535" s="1"/>
      <c r="H535" s="2"/>
      <c r="I535" s="1"/>
      <c r="J535" s="1"/>
      <c r="K535" s="2"/>
      <c r="L535" s="1"/>
      <c r="M535" s="1"/>
      <c r="N535" s="1"/>
      <c r="O535" s="1"/>
      <c r="P535" s="1"/>
      <c r="Q535" s="1"/>
      <c r="R535" s="1"/>
      <c r="S535" s="1"/>
      <c r="T535" s="1"/>
      <c r="U535" s="2"/>
      <c r="V535" s="1"/>
      <c r="W535" s="13"/>
      <c r="X535" s="1"/>
    </row>
    <row r="536">
      <c r="A536" s="1"/>
      <c r="B536" s="1"/>
      <c r="C536" s="2"/>
      <c r="D536" s="1"/>
      <c r="E536" s="1"/>
      <c r="F536" s="1"/>
      <c r="G536" s="1"/>
      <c r="H536" s="2"/>
      <c r="I536" s="1"/>
      <c r="J536" s="1"/>
      <c r="K536" s="2"/>
      <c r="L536" s="1"/>
      <c r="M536" s="1"/>
      <c r="N536" s="1"/>
      <c r="O536" s="1"/>
      <c r="P536" s="1"/>
      <c r="Q536" s="1"/>
      <c r="R536" s="1"/>
      <c r="S536" s="1"/>
      <c r="T536" s="1"/>
      <c r="U536" s="2"/>
      <c r="V536" s="1"/>
      <c r="W536" s="13"/>
      <c r="X536" s="1"/>
    </row>
    <row r="537">
      <c r="A537" s="1"/>
      <c r="B537" s="1"/>
      <c r="C537" s="2"/>
      <c r="D537" s="1"/>
      <c r="E537" s="1"/>
      <c r="F537" s="1"/>
      <c r="G537" s="1"/>
      <c r="H537" s="2"/>
      <c r="I537" s="1"/>
      <c r="J537" s="1"/>
      <c r="K537" s="2"/>
      <c r="L537" s="1"/>
      <c r="M537" s="1"/>
      <c r="N537" s="1"/>
      <c r="O537" s="1"/>
      <c r="P537" s="1"/>
      <c r="Q537" s="1"/>
      <c r="R537" s="1"/>
      <c r="S537" s="1"/>
      <c r="T537" s="1"/>
      <c r="U537" s="2"/>
      <c r="V537" s="1"/>
      <c r="W537" s="13"/>
      <c r="X537" s="1"/>
    </row>
    <row r="538">
      <c r="A538" s="1"/>
      <c r="B538" s="1"/>
      <c r="C538" s="2"/>
      <c r="D538" s="1"/>
      <c r="E538" s="1"/>
      <c r="F538" s="1"/>
      <c r="G538" s="1"/>
      <c r="H538" s="2"/>
      <c r="I538" s="1"/>
      <c r="J538" s="1"/>
      <c r="K538" s="2"/>
      <c r="L538" s="1"/>
      <c r="M538" s="1"/>
      <c r="N538" s="1"/>
      <c r="O538" s="1"/>
      <c r="P538" s="1"/>
      <c r="Q538" s="1"/>
      <c r="R538" s="1"/>
      <c r="S538" s="1"/>
      <c r="T538" s="1"/>
      <c r="U538" s="2"/>
      <c r="V538" s="1"/>
      <c r="W538" s="13"/>
      <c r="X538" s="1"/>
    </row>
    <row r="539">
      <c r="A539" s="1"/>
      <c r="B539" s="1"/>
      <c r="C539" s="2"/>
      <c r="D539" s="1"/>
      <c r="E539" s="1"/>
      <c r="F539" s="1"/>
      <c r="G539" s="1"/>
      <c r="H539" s="2"/>
      <c r="I539" s="1"/>
      <c r="J539" s="1"/>
      <c r="K539" s="2"/>
      <c r="L539" s="1"/>
      <c r="M539" s="1"/>
      <c r="N539" s="1"/>
      <c r="O539" s="1"/>
      <c r="P539" s="1"/>
      <c r="Q539" s="1"/>
      <c r="R539" s="1"/>
      <c r="S539" s="1"/>
      <c r="T539" s="1"/>
      <c r="U539" s="2"/>
      <c r="V539" s="1"/>
      <c r="W539" s="13"/>
      <c r="X539" s="1"/>
    </row>
    <row r="540">
      <c r="A540" s="1"/>
      <c r="B540" s="1"/>
      <c r="C540" s="2"/>
      <c r="D540" s="1"/>
      <c r="E540" s="1"/>
      <c r="F540" s="1"/>
      <c r="G540" s="1"/>
      <c r="H540" s="2"/>
      <c r="I540" s="1"/>
      <c r="J540" s="1"/>
      <c r="K540" s="2"/>
      <c r="L540" s="1"/>
      <c r="M540" s="1"/>
      <c r="N540" s="1"/>
      <c r="O540" s="1"/>
      <c r="P540" s="1"/>
      <c r="Q540" s="1"/>
      <c r="R540" s="1"/>
      <c r="S540" s="1"/>
      <c r="T540" s="1"/>
      <c r="U540" s="2"/>
      <c r="V540" s="1"/>
      <c r="W540" s="13"/>
      <c r="X540" s="1"/>
    </row>
    <row r="541">
      <c r="A541" s="1"/>
      <c r="B541" s="1"/>
      <c r="C541" s="2"/>
      <c r="D541" s="1"/>
      <c r="E541" s="1"/>
      <c r="F541" s="1"/>
      <c r="G541" s="1"/>
      <c r="H541" s="2"/>
      <c r="I541" s="1"/>
      <c r="J541" s="1"/>
      <c r="K541" s="2"/>
      <c r="L541" s="1"/>
      <c r="M541" s="1"/>
      <c r="N541" s="1"/>
      <c r="O541" s="1"/>
      <c r="P541" s="1"/>
      <c r="Q541" s="1"/>
      <c r="R541" s="1"/>
      <c r="S541" s="1"/>
      <c r="T541" s="1"/>
      <c r="U541" s="2"/>
      <c r="V541" s="1"/>
      <c r="W541" s="13"/>
      <c r="X541" s="1"/>
    </row>
    <row r="542">
      <c r="A542" s="1"/>
      <c r="B542" s="1"/>
      <c r="C542" s="2"/>
      <c r="D542" s="1"/>
      <c r="E542" s="1"/>
      <c r="F542" s="1"/>
      <c r="G542" s="1"/>
      <c r="H542" s="2"/>
      <c r="I542" s="1"/>
      <c r="J542" s="1"/>
      <c r="K542" s="2"/>
      <c r="L542" s="1"/>
      <c r="M542" s="1"/>
      <c r="N542" s="1"/>
      <c r="O542" s="1"/>
      <c r="P542" s="1"/>
      <c r="Q542" s="1"/>
      <c r="R542" s="1"/>
      <c r="S542" s="1"/>
      <c r="T542" s="1"/>
      <c r="U542" s="2"/>
      <c r="V542" s="1"/>
      <c r="W542" s="13"/>
      <c r="X542" s="1"/>
    </row>
    <row r="543">
      <c r="A543" s="1"/>
      <c r="B543" s="1"/>
      <c r="C543" s="2"/>
      <c r="D543" s="1"/>
      <c r="E543" s="1"/>
      <c r="F543" s="1"/>
      <c r="G543" s="1"/>
      <c r="H543" s="2"/>
      <c r="I543" s="1"/>
      <c r="J543" s="1"/>
      <c r="K543" s="2"/>
      <c r="L543" s="1"/>
      <c r="M543" s="1"/>
      <c r="N543" s="1"/>
      <c r="O543" s="1"/>
      <c r="P543" s="1"/>
      <c r="Q543" s="1"/>
      <c r="R543" s="1"/>
      <c r="S543" s="1"/>
      <c r="T543" s="1"/>
      <c r="U543" s="2"/>
      <c r="V543" s="1"/>
      <c r="W543" s="13"/>
      <c r="X543" s="1"/>
    </row>
    <row r="544">
      <c r="A544" s="1"/>
      <c r="B544" s="1"/>
      <c r="C544" s="2"/>
      <c r="D544" s="1"/>
      <c r="E544" s="1"/>
      <c r="F544" s="1"/>
      <c r="G544" s="1"/>
      <c r="H544" s="2"/>
      <c r="I544" s="1"/>
      <c r="J544" s="1"/>
      <c r="K544" s="2"/>
      <c r="L544" s="1"/>
      <c r="M544" s="1"/>
      <c r="N544" s="1"/>
      <c r="O544" s="1"/>
      <c r="P544" s="1"/>
      <c r="Q544" s="1"/>
      <c r="R544" s="1"/>
      <c r="S544" s="1"/>
      <c r="T544" s="1"/>
      <c r="U544" s="2"/>
      <c r="V544" s="1"/>
      <c r="W544" s="13"/>
      <c r="X544" s="1"/>
    </row>
    <row r="545">
      <c r="A545" s="1"/>
      <c r="B545" s="1"/>
      <c r="C545" s="2"/>
      <c r="D545" s="1"/>
      <c r="E545" s="1"/>
      <c r="F545" s="1"/>
      <c r="G545" s="1"/>
      <c r="H545" s="2"/>
      <c r="I545" s="1"/>
      <c r="J545" s="1"/>
      <c r="K545" s="2"/>
      <c r="L545" s="1"/>
      <c r="M545" s="1"/>
      <c r="N545" s="1"/>
      <c r="O545" s="1"/>
      <c r="P545" s="1"/>
      <c r="Q545" s="1"/>
      <c r="R545" s="1"/>
      <c r="S545" s="1"/>
      <c r="T545" s="1"/>
      <c r="U545" s="2"/>
      <c r="V545" s="1"/>
      <c r="W545" s="13"/>
      <c r="X545" s="1"/>
    </row>
    <row r="546">
      <c r="A546" s="1"/>
      <c r="B546" s="1"/>
      <c r="C546" s="2"/>
      <c r="D546" s="1"/>
      <c r="E546" s="1"/>
      <c r="F546" s="1"/>
      <c r="G546" s="1"/>
      <c r="H546" s="2"/>
      <c r="I546" s="1"/>
      <c r="J546" s="1"/>
      <c r="K546" s="2"/>
      <c r="L546" s="1"/>
      <c r="M546" s="1"/>
      <c r="N546" s="1"/>
      <c r="O546" s="1"/>
      <c r="P546" s="1"/>
      <c r="Q546" s="1"/>
      <c r="R546" s="1"/>
      <c r="S546" s="1"/>
      <c r="T546" s="1"/>
      <c r="U546" s="2"/>
      <c r="V546" s="1"/>
      <c r="W546" s="13"/>
      <c r="X546" s="1"/>
    </row>
    <row r="547">
      <c r="A547" s="1"/>
      <c r="B547" s="1"/>
      <c r="C547" s="2"/>
      <c r="D547" s="1"/>
      <c r="E547" s="1"/>
      <c r="F547" s="1"/>
      <c r="G547" s="1"/>
      <c r="H547" s="2"/>
      <c r="I547" s="1"/>
      <c r="J547" s="1"/>
      <c r="K547" s="2"/>
      <c r="L547" s="1"/>
      <c r="M547" s="1"/>
      <c r="N547" s="1"/>
      <c r="O547" s="1"/>
      <c r="P547" s="1"/>
      <c r="Q547" s="1"/>
      <c r="R547" s="1"/>
      <c r="S547" s="1"/>
      <c r="T547" s="1"/>
      <c r="U547" s="2"/>
      <c r="V547" s="1"/>
      <c r="W547" s="13"/>
      <c r="X547" s="1"/>
    </row>
    <row r="548">
      <c r="A548" s="1"/>
      <c r="B548" s="1"/>
      <c r="C548" s="2"/>
      <c r="D548" s="1"/>
      <c r="E548" s="1"/>
      <c r="F548" s="1"/>
      <c r="G548" s="1"/>
      <c r="H548" s="2"/>
      <c r="I548" s="1"/>
      <c r="J548" s="1"/>
      <c r="K548" s="2"/>
      <c r="L548" s="1"/>
      <c r="M548" s="1"/>
      <c r="N548" s="1"/>
      <c r="O548" s="1"/>
      <c r="P548" s="1"/>
      <c r="Q548" s="1"/>
      <c r="R548" s="1"/>
      <c r="S548" s="1"/>
      <c r="T548" s="1"/>
      <c r="U548" s="2"/>
      <c r="V548" s="1"/>
      <c r="W548" s="13"/>
      <c r="X548" s="1"/>
    </row>
    <row r="549">
      <c r="A549" s="1"/>
      <c r="B549" s="1"/>
      <c r="C549" s="2"/>
      <c r="D549" s="1"/>
      <c r="E549" s="1"/>
      <c r="F549" s="1"/>
      <c r="G549" s="1"/>
      <c r="H549" s="2"/>
      <c r="I549" s="1"/>
      <c r="J549" s="1"/>
      <c r="K549" s="2"/>
      <c r="L549" s="1"/>
      <c r="M549" s="1"/>
      <c r="N549" s="1"/>
      <c r="O549" s="1"/>
      <c r="P549" s="1"/>
      <c r="Q549" s="1"/>
      <c r="R549" s="1"/>
      <c r="S549" s="1"/>
      <c r="T549" s="1"/>
      <c r="U549" s="2"/>
      <c r="V549" s="1"/>
      <c r="W549" s="13"/>
      <c r="X549" s="1"/>
    </row>
    <row r="550">
      <c r="A550" s="1"/>
      <c r="B550" s="1"/>
      <c r="C550" s="2"/>
      <c r="D550" s="1"/>
      <c r="E550" s="1"/>
      <c r="F550" s="1"/>
      <c r="G550" s="1"/>
      <c r="H550" s="2"/>
      <c r="I550" s="1"/>
      <c r="J550" s="1"/>
      <c r="K550" s="2"/>
      <c r="L550" s="1"/>
      <c r="M550" s="1"/>
      <c r="N550" s="1"/>
      <c r="O550" s="1"/>
      <c r="P550" s="1"/>
      <c r="Q550" s="1"/>
      <c r="R550" s="1"/>
      <c r="S550" s="1"/>
      <c r="T550" s="1"/>
      <c r="U550" s="2"/>
      <c r="V550" s="1"/>
      <c r="W550" s="13"/>
      <c r="X550" s="1"/>
    </row>
    <row r="551">
      <c r="A551" s="1"/>
      <c r="B551" s="1"/>
      <c r="C551" s="2"/>
      <c r="D551" s="1"/>
      <c r="E551" s="1"/>
      <c r="F551" s="1"/>
      <c r="G551" s="1"/>
      <c r="H551" s="2"/>
      <c r="I551" s="1"/>
      <c r="J551" s="1"/>
      <c r="K551" s="2"/>
      <c r="L551" s="1"/>
      <c r="M551" s="1"/>
      <c r="N551" s="1"/>
      <c r="O551" s="1"/>
      <c r="P551" s="1"/>
      <c r="Q551" s="1"/>
      <c r="R551" s="1"/>
      <c r="S551" s="1"/>
      <c r="T551" s="1"/>
      <c r="U551" s="2"/>
      <c r="V551" s="1"/>
      <c r="W551" s="13"/>
      <c r="X551" s="1"/>
    </row>
    <row r="552">
      <c r="A552" s="1"/>
      <c r="B552" s="1"/>
      <c r="C552" s="2"/>
      <c r="D552" s="1"/>
      <c r="E552" s="1"/>
      <c r="F552" s="1"/>
      <c r="G552" s="1"/>
      <c r="H552" s="2"/>
      <c r="I552" s="1"/>
      <c r="J552" s="1"/>
      <c r="K552" s="2"/>
      <c r="L552" s="1"/>
      <c r="M552" s="1"/>
      <c r="N552" s="1"/>
      <c r="O552" s="1"/>
      <c r="P552" s="1"/>
      <c r="Q552" s="1"/>
      <c r="R552" s="1"/>
      <c r="S552" s="1"/>
      <c r="T552" s="1"/>
      <c r="U552" s="2"/>
      <c r="V552" s="1"/>
      <c r="W552" s="13"/>
      <c r="X552" s="1"/>
    </row>
    <row r="553">
      <c r="A553" s="1"/>
      <c r="B553" s="1"/>
      <c r="C553" s="2"/>
      <c r="D553" s="1"/>
      <c r="E553" s="1"/>
      <c r="F553" s="1"/>
      <c r="G553" s="1"/>
      <c r="H553" s="2"/>
      <c r="I553" s="1"/>
      <c r="J553" s="1"/>
      <c r="K553" s="2"/>
      <c r="L553" s="1"/>
      <c r="M553" s="1"/>
      <c r="N553" s="1"/>
      <c r="O553" s="1"/>
      <c r="P553" s="1"/>
      <c r="Q553" s="1"/>
      <c r="R553" s="1"/>
      <c r="S553" s="1"/>
      <c r="T553" s="1"/>
      <c r="U553" s="2"/>
      <c r="V553" s="1"/>
      <c r="W553" s="13"/>
      <c r="X553" s="1"/>
    </row>
    <row r="554">
      <c r="A554" s="1"/>
      <c r="B554" s="1"/>
      <c r="C554" s="2"/>
      <c r="D554" s="1"/>
      <c r="E554" s="1"/>
      <c r="F554" s="1"/>
      <c r="G554" s="1"/>
      <c r="H554" s="2"/>
      <c r="I554" s="1"/>
      <c r="J554" s="1"/>
      <c r="K554" s="2"/>
      <c r="L554" s="1"/>
      <c r="M554" s="1"/>
      <c r="N554" s="1"/>
      <c r="O554" s="1"/>
      <c r="P554" s="1"/>
      <c r="Q554" s="1"/>
      <c r="R554" s="1"/>
      <c r="S554" s="1"/>
      <c r="T554" s="1"/>
      <c r="U554" s="2"/>
      <c r="V554" s="1"/>
      <c r="W554" s="13"/>
      <c r="X554" s="1"/>
    </row>
    <row r="555">
      <c r="A555" s="1"/>
      <c r="B555" s="1"/>
      <c r="C555" s="2"/>
      <c r="D555" s="1"/>
      <c r="E555" s="1"/>
      <c r="F555" s="1"/>
      <c r="G555" s="1"/>
      <c r="H555" s="2"/>
      <c r="I555" s="1"/>
      <c r="J555" s="1"/>
      <c r="K555" s="2"/>
      <c r="L555" s="1"/>
      <c r="M555" s="1"/>
      <c r="N555" s="1"/>
      <c r="O555" s="1"/>
      <c r="P555" s="1"/>
      <c r="Q555" s="1"/>
      <c r="R555" s="1"/>
      <c r="S555" s="1"/>
      <c r="T555" s="1"/>
      <c r="U555" s="2"/>
      <c r="V555" s="1"/>
      <c r="W555" s="13"/>
      <c r="X555" s="1"/>
    </row>
    <row r="556">
      <c r="A556" s="1"/>
      <c r="B556" s="1"/>
      <c r="C556" s="2"/>
      <c r="D556" s="1"/>
      <c r="E556" s="1"/>
      <c r="F556" s="1"/>
      <c r="G556" s="1"/>
      <c r="H556" s="2"/>
      <c r="I556" s="1"/>
      <c r="J556" s="1"/>
      <c r="K556" s="2"/>
      <c r="L556" s="1"/>
      <c r="M556" s="1"/>
      <c r="N556" s="1"/>
      <c r="O556" s="1"/>
      <c r="P556" s="1"/>
      <c r="Q556" s="1"/>
      <c r="R556" s="1"/>
      <c r="S556" s="1"/>
      <c r="T556" s="1"/>
      <c r="U556" s="2"/>
      <c r="V556" s="1"/>
      <c r="W556" s="13"/>
      <c r="X556" s="1"/>
    </row>
    <row r="557">
      <c r="A557" s="1"/>
      <c r="B557" s="1"/>
      <c r="C557" s="2"/>
      <c r="D557" s="1"/>
      <c r="E557" s="1"/>
      <c r="F557" s="1"/>
      <c r="G557" s="1"/>
      <c r="H557" s="2"/>
      <c r="I557" s="1"/>
      <c r="J557" s="1"/>
      <c r="K557" s="2"/>
      <c r="L557" s="1"/>
      <c r="M557" s="1"/>
      <c r="N557" s="1"/>
      <c r="O557" s="1"/>
      <c r="P557" s="1"/>
      <c r="Q557" s="1"/>
      <c r="R557" s="1"/>
      <c r="S557" s="1"/>
      <c r="T557" s="1"/>
      <c r="U557" s="2"/>
      <c r="V557" s="1"/>
      <c r="W557" s="13"/>
      <c r="X557" s="1"/>
    </row>
    <row r="558">
      <c r="A558" s="1"/>
      <c r="B558" s="1"/>
      <c r="C558" s="2"/>
      <c r="D558" s="1"/>
      <c r="E558" s="1"/>
      <c r="F558" s="1"/>
      <c r="G558" s="1"/>
      <c r="H558" s="2"/>
      <c r="I558" s="1"/>
      <c r="J558" s="1"/>
      <c r="K558" s="2"/>
      <c r="L558" s="1"/>
      <c r="M558" s="1"/>
      <c r="N558" s="1"/>
      <c r="O558" s="1"/>
      <c r="P558" s="1"/>
      <c r="Q558" s="1"/>
      <c r="R558" s="1"/>
      <c r="S558" s="1"/>
      <c r="T558" s="1"/>
      <c r="U558" s="2"/>
      <c r="V558" s="1"/>
      <c r="W558" s="13"/>
      <c r="X558" s="1"/>
    </row>
    <row r="559">
      <c r="A559" s="1"/>
      <c r="B559" s="1"/>
      <c r="C559" s="2"/>
      <c r="D559" s="1"/>
      <c r="E559" s="1"/>
      <c r="F559" s="1"/>
      <c r="G559" s="1"/>
      <c r="H559" s="2"/>
      <c r="I559" s="1"/>
      <c r="J559" s="1"/>
      <c r="K559" s="2"/>
      <c r="L559" s="1"/>
      <c r="M559" s="1"/>
      <c r="N559" s="1"/>
      <c r="O559" s="1"/>
      <c r="P559" s="1"/>
      <c r="Q559" s="1"/>
      <c r="R559" s="1"/>
      <c r="S559" s="1"/>
      <c r="T559" s="1"/>
      <c r="U559" s="2"/>
      <c r="V559" s="1"/>
      <c r="W559" s="13"/>
      <c r="X559" s="1"/>
    </row>
    <row r="560">
      <c r="A560" s="1"/>
      <c r="B560" s="1"/>
      <c r="C560" s="2"/>
      <c r="D560" s="1"/>
      <c r="E560" s="1"/>
      <c r="F560" s="1"/>
      <c r="G560" s="1"/>
      <c r="H560" s="2"/>
      <c r="I560" s="1"/>
      <c r="J560" s="1"/>
      <c r="K560" s="2"/>
      <c r="L560" s="1"/>
      <c r="M560" s="1"/>
      <c r="N560" s="1"/>
      <c r="O560" s="1"/>
      <c r="P560" s="1"/>
      <c r="Q560" s="1"/>
      <c r="R560" s="1"/>
      <c r="S560" s="1"/>
      <c r="T560" s="1"/>
      <c r="U560" s="2"/>
      <c r="V560" s="1"/>
      <c r="W560" s="13"/>
      <c r="X560" s="1"/>
    </row>
    <row r="561">
      <c r="A561" s="1"/>
      <c r="B561" s="1"/>
      <c r="C561" s="2"/>
      <c r="D561" s="1"/>
      <c r="E561" s="1"/>
      <c r="F561" s="1"/>
      <c r="G561" s="1"/>
      <c r="H561" s="2"/>
      <c r="I561" s="1"/>
      <c r="J561" s="1"/>
      <c r="K561" s="2"/>
      <c r="L561" s="1"/>
      <c r="M561" s="1"/>
      <c r="N561" s="1"/>
      <c r="O561" s="1"/>
      <c r="P561" s="1"/>
      <c r="Q561" s="1"/>
      <c r="R561" s="1"/>
      <c r="S561" s="1"/>
      <c r="T561" s="1"/>
      <c r="U561" s="2"/>
      <c r="V561" s="1"/>
      <c r="W561" s="13"/>
      <c r="X561" s="1"/>
    </row>
    <row r="562">
      <c r="A562" s="1"/>
      <c r="B562" s="1"/>
      <c r="C562" s="2"/>
      <c r="D562" s="1"/>
      <c r="E562" s="1"/>
      <c r="F562" s="1"/>
      <c r="G562" s="1"/>
      <c r="H562" s="2"/>
      <c r="I562" s="1"/>
      <c r="J562" s="1"/>
      <c r="K562" s="2"/>
      <c r="L562" s="1"/>
      <c r="M562" s="1"/>
      <c r="N562" s="1"/>
      <c r="O562" s="1"/>
      <c r="P562" s="1"/>
      <c r="Q562" s="1"/>
      <c r="R562" s="1"/>
      <c r="S562" s="1"/>
      <c r="T562" s="1"/>
      <c r="U562" s="2"/>
      <c r="V562" s="1"/>
      <c r="W562" s="13"/>
      <c r="X562" s="1"/>
    </row>
    <row r="563">
      <c r="A563" s="1"/>
      <c r="B563" s="1"/>
      <c r="C563" s="2"/>
      <c r="D563" s="1"/>
      <c r="E563" s="1"/>
      <c r="F563" s="1"/>
      <c r="G563" s="1"/>
      <c r="H563" s="2"/>
      <c r="I563" s="1"/>
      <c r="J563" s="1"/>
      <c r="K563" s="2"/>
      <c r="L563" s="1"/>
      <c r="M563" s="1"/>
      <c r="N563" s="1"/>
      <c r="O563" s="1"/>
      <c r="P563" s="1"/>
      <c r="Q563" s="1"/>
      <c r="R563" s="1"/>
      <c r="S563" s="1"/>
      <c r="T563" s="1"/>
      <c r="U563" s="2"/>
      <c r="V563" s="1"/>
      <c r="W563" s="13"/>
      <c r="X563" s="1"/>
    </row>
    <row r="564">
      <c r="A564" s="1"/>
      <c r="B564" s="1"/>
      <c r="C564" s="2"/>
      <c r="D564" s="1"/>
      <c r="E564" s="1"/>
      <c r="F564" s="1"/>
      <c r="G564" s="1"/>
      <c r="H564" s="2"/>
      <c r="I564" s="1"/>
      <c r="J564" s="1"/>
      <c r="K564" s="2"/>
      <c r="L564" s="1"/>
      <c r="M564" s="1"/>
      <c r="N564" s="1"/>
      <c r="O564" s="1"/>
      <c r="P564" s="1"/>
      <c r="Q564" s="1"/>
      <c r="R564" s="1"/>
      <c r="S564" s="1"/>
      <c r="T564" s="1"/>
      <c r="U564" s="2"/>
      <c r="V564" s="1"/>
      <c r="W564" s="13"/>
      <c r="X564" s="1"/>
    </row>
    <row r="565">
      <c r="A565" s="1"/>
      <c r="B565" s="1"/>
      <c r="C565" s="2"/>
      <c r="D565" s="1"/>
      <c r="E565" s="1"/>
      <c r="F565" s="1"/>
      <c r="G565" s="1"/>
      <c r="H565" s="2"/>
      <c r="I565" s="1"/>
      <c r="J565" s="1"/>
      <c r="K565" s="2"/>
      <c r="L565" s="1"/>
      <c r="M565" s="1"/>
      <c r="N565" s="1"/>
      <c r="O565" s="1"/>
      <c r="P565" s="1"/>
      <c r="Q565" s="1"/>
      <c r="R565" s="1"/>
      <c r="S565" s="1"/>
      <c r="T565" s="1"/>
      <c r="U565" s="2"/>
      <c r="V565" s="1"/>
      <c r="W565" s="13"/>
      <c r="X565" s="1"/>
    </row>
    <row r="566">
      <c r="A566" s="1"/>
      <c r="B566" s="1"/>
      <c r="C566" s="2"/>
      <c r="D566" s="1"/>
      <c r="E566" s="1"/>
      <c r="F566" s="1"/>
      <c r="G566" s="1"/>
      <c r="H566" s="2"/>
      <c r="I566" s="1"/>
      <c r="J566" s="1"/>
      <c r="K566" s="2"/>
      <c r="L566" s="1"/>
      <c r="M566" s="1"/>
      <c r="N566" s="1"/>
      <c r="O566" s="1"/>
      <c r="P566" s="1"/>
      <c r="Q566" s="1"/>
      <c r="R566" s="1"/>
      <c r="S566" s="1"/>
      <c r="T566" s="1"/>
      <c r="U566" s="2"/>
      <c r="V566" s="1"/>
      <c r="W566" s="13"/>
      <c r="X566" s="1"/>
    </row>
    <row r="567">
      <c r="A567" s="1"/>
      <c r="B567" s="1"/>
      <c r="C567" s="2"/>
      <c r="D567" s="1"/>
      <c r="E567" s="1"/>
      <c r="F567" s="1"/>
      <c r="G567" s="1"/>
      <c r="H567" s="2"/>
      <c r="I567" s="1"/>
      <c r="J567" s="1"/>
      <c r="K567" s="2"/>
      <c r="L567" s="1"/>
      <c r="M567" s="1"/>
      <c r="N567" s="1"/>
      <c r="O567" s="1"/>
      <c r="P567" s="1"/>
      <c r="Q567" s="1"/>
      <c r="R567" s="1"/>
      <c r="S567" s="1"/>
      <c r="T567" s="1"/>
      <c r="U567" s="2"/>
      <c r="V567" s="1"/>
      <c r="W567" s="13"/>
      <c r="X567" s="1"/>
    </row>
    <row r="568">
      <c r="A568" s="1"/>
      <c r="B568" s="1"/>
      <c r="C568" s="2"/>
      <c r="D568" s="1"/>
      <c r="E568" s="1"/>
      <c r="F568" s="1"/>
      <c r="G568" s="1"/>
      <c r="H568" s="2"/>
      <c r="I568" s="1"/>
      <c r="J568" s="1"/>
      <c r="K568" s="2"/>
      <c r="L568" s="1"/>
      <c r="M568" s="1"/>
      <c r="N568" s="1"/>
      <c r="O568" s="1"/>
      <c r="P568" s="1"/>
      <c r="Q568" s="1"/>
      <c r="R568" s="1"/>
      <c r="S568" s="1"/>
      <c r="T568" s="1"/>
      <c r="U568" s="2"/>
      <c r="V568" s="1"/>
      <c r="W568" s="13"/>
      <c r="X568" s="1"/>
    </row>
    <row r="569">
      <c r="A569" s="1"/>
      <c r="B569" s="1"/>
      <c r="C569" s="2"/>
      <c r="D569" s="1"/>
      <c r="E569" s="1"/>
      <c r="F569" s="1"/>
      <c r="G569" s="1"/>
      <c r="H569" s="2"/>
      <c r="I569" s="1"/>
      <c r="J569" s="1"/>
      <c r="K569" s="2"/>
      <c r="L569" s="1"/>
      <c r="M569" s="1"/>
      <c r="N569" s="1"/>
      <c r="O569" s="1"/>
      <c r="P569" s="1"/>
      <c r="Q569" s="1"/>
      <c r="R569" s="1"/>
      <c r="S569" s="1"/>
      <c r="T569" s="1"/>
      <c r="U569" s="2"/>
      <c r="V569" s="1"/>
      <c r="W569" s="13"/>
      <c r="X569" s="1"/>
    </row>
    <row r="570">
      <c r="A570" s="1"/>
      <c r="B570" s="1"/>
      <c r="C570" s="2"/>
      <c r="D570" s="1"/>
      <c r="E570" s="1"/>
      <c r="F570" s="1"/>
      <c r="G570" s="1"/>
      <c r="H570" s="2"/>
      <c r="I570" s="1"/>
      <c r="J570" s="1"/>
      <c r="K570" s="2"/>
      <c r="L570" s="1"/>
      <c r="M570" s="1"/>
      <c r="N570" s="1"/>
      <c r="O570" s="1"/>
      <c r="P570" s="1"/>
      <c r="Q570" s="1"/>
      <c r="R570" s="1"/>
      <c r="S570" s="1"/>
      <c r="T570" s="1"/>
      <c r="U570" s="2"/>
      <c r="V570" s="1"/>
      <c r="W570" s="13"/>
      <c r="X570" s="1"/>
    </row>
    <row r="571">
      <c r="A571" s="1"/>
      <c r="B571" s="1"/>
      <c r="C571" s="2"/>
      <c r="D571" s="1"/>
      <c r="E571" s="1"/>
      <c r="F571" s="1"/>
      <c r="G571" s="1"/>
      <c r="H571" s="2"/>
      <c r="I571" s="1"/>
      <c r="J571" s="1"/>
      <c r="K571" s="2"/>
      <c r="L571" s="1"/>
      <c r="M571" s="1"/>
      <c r="N571" s="1"/>
      <c r="O571" s="1"/>
      <c r="P571" s="1"/>
      <c r="Q571" s="1"/>
      <c r="R571" s="1"/>
      <c r="S571" s="1"/>
      <c r="T571" s="1"/>
      <c r="U571" s="2"/>
      <c r="V571" s="1"/>
      <c r="W571" s="13"/>
      <c r="X571" s="1"/>
    </row>
    <row r="572">
      <c r="A572" s="1"/>
      <c r="B572" s="1"/>
      <c r="C572" s="2"/>
      <c r="D572" s="1"/>
      <c r="E572" s="1"/>
      <c r="F572" s="1"/>
      <c r="G572" s="1"/>
      <c r="H572" s="2"/>
      <c r="I572" s="1"/>
      <c r="J572" s="1"/>
      <c r="K572" s="2"/>
      <c r="L572" s="1"/>
      <c r="M572" s="1"/>
      <c r="N572" s="1"/>
      <c r="O572" s="1"/>
      <c r="P572" s="1"/>
      <c r="Q572" s="1"/>
      <c r="R572" s="1"/>
      <c r="S572" s="1"/>
      <c r="T572" s="1"/>
      <c r="U572" s="2"/>
      <c r="V572" s="1"/>
      <c r="W572" s="13"/>
      <c r="X572" s="1"/>
    </row>
    <row r="573">
      <c r="A573" s="1"/>
      <c r="B573" s="1"/>
      <c r="C573" s="2"/>
      <c r="D573" s="1"/>
      <c r="E573" s="1"/>
      <c r="F573" s="1"/>
      <c r="G573" s="1"/>
      <c r="H573" s="2"/>
      <c r="I573" s="1"/>
      <c r="J573" s="1"/>
      <c r="K573" s="2"/>
      <c r="L573" s="1"/>
      <c r="M573" s="1"/>
      <c r="N573" s="1"/>
      <c r="O573" s="1"/>
      <c r="P573" s="1"/>
      <c r="Q573" s="1"/>
      <c r="R573" s="1"/>
      <c r="S573" s="1"/>
      <c r="T573" s="1"/>
      <c r="U573" s="2"/>
      <c r="V573" s="1"/>
      <c r="W573" s="13"/>
      <c r="X573" s="1"/>
    </row>
    <row r="574">
      <c r="A574" s="1"/>
      <c r="B574" s="1"/>
      <c r="C574" s="2"/>
      <c r="D574" s="1"/>
      <c r="E574" s="1"/>
      <c r="F574" s="1"/>
      <c r="G574" s="1"/>
      <c r="H574" s="2"/>
      <c r="I574" s="1"/>
      <c r="J574" s="1"/>
      <c r="K574" s="2"/>
      <c r="L574" s="1"/>
      <c r="M574" s="1"/>
      <c r="N574" s="1"/>
      <c r="O574" s="1"/>
      <c r="P574" s="1"/>
      <c r="Q574" s="1"/>
      <c r="R574" s="1"/>
      <c r="S574" s="1"/>
      <c r="T574" s="1"/>
      <c r="U574" s="2"/>
      <c r="V574" s="1"/>
      <c r="W574" s="13"/>
      <c r="X574" s="1"/>
    </row>
    <row r="575">
      <c r="A575" s="1"/>
      <c r="B575" s="1"/>
      <c r="C575" s="2"/>
      <c r="D575" s="1"/>
      <c r="E575" s="1"/>
      <c r="F575" s="1"/>
      <c r="G575" s="1"/>
      <c r="H575" s="2"/>
      <c r="I575" s="1"/>
      <c r="J575" s="1"/>
      <c r="K575" s="2"/>
      <c r="L575" s="1"/>
      <c r="M575" s="1"/>
      <c r="N575" s="1"/>
      <c r="O575" s="1"/>
      <c r="P575" s="1"/>
      <c r="Q575" s="1"/>
      <c r="R575" s="1"/>
      <c r="S575" s="1"/>
      <c r="T575" s="1"/>
      <c r="U575" s="2"/>
      <c r="V575" s="1"/>
      <c r="W575" s="13"/>
      <c r="X575" s="1"/>
    </row>
    <row r="576">
      <c r="A576" s="1"/>
      <c r="B576" s="1"/>
      <c r="C576" s="2"/>
      <c r="D576" s="1"/>
      <c r="E576" s="1"/>
      <c r="F576" s="1"/>
      <c r="G576" s="1"/>
      <c r="H576" s="2"/>
      <c r="I576" s="1"/>
      <c r="J576" s="1"/>
      <c r="K576" s="2"/>
      <c r="L576" s="1"/>
      <c r="M576" s="1"/>
      <c r="N576" s="1"/>
      <c r="O576" s="1"/>
      <c r="P576" s="1"/>
      <c r="Q576" s="1"/>
      <c r="R576" s="1"/>
      <c r="S576" s="1"/>
      <c r="T576" s="1"/>
      <c r="U576" s="2"/>
      <c r="V576" s="1"/>
      <c r="W576" s="13"/>
      <c r="X576" s="1"/>
    </row>
    <row r="577">
      <c r="A577" s="1"/>
      <c r="B577" s="1"/>
      <c r="C577" s="2"/>
      <c r="D577" s="1"/>
      <c r="E577" s="1"/>
      <c r="F577" s="1"/>
      <c r="G577" s="1"/>
      <c r="H577" s="2"/>
      <c r="I577" s="1"/>
      <c r="J577" s="1"/>
      <c r="K577" s="2"/>
      <c r="L577" s="1"/>
      <c r="M577" s="1"/>
      <c r="N577" s="1"/>
      <c r="O577" s="1"/>
      <c r="P577" s="1"/>
      <c r="Q577" s="1"/>
      <c r="R577" s="1"/>
      <c r="S577" s="1"/>
      <c r="T577" s="1"/>
      <c r="U577" s="2"/>
      <c r="V577" s="1"/>
      <c r="W577" s="13"/>
      <c r="X577" s="1"/>
    </row>
    <row r="578">
      <c r="A578" s="1"/>
      <c r="B578" s="1"/>
      <c r="C578" s="2"/>
      <c r="D578" s="1"/>
      <c r="E578" s="1"/>
      <c r="F578" s="1"/>
      <c r="G578" s="1"/>
      <c r="H578" s="2"/>
      <c r="I578" s="1"/>
      <c r="J578" s="1"/>
      <c r="K578" s="2"/>
      <c r="L578" s="1"/>
      <c r="M578" s="1"/>
      <c r="N578" s="1"/>
      <c r="O578" s="1"/>
      <c r="P578" s="1"/>
      <c r="Q578" s="1"/>
      <c r="R578" s="1"/>
      <c r="S578" s="1"/>
      <c r="T578" s="1"/>
      <c r="U578" s="2"/>
      <c r="V578" s="1"/>
      <c r="W578" s="13"/>
      <c r="X578" s="1"/>
    </row>
    <row r="579">
      <c r="A579" s="1"/>
      <c r="B579" s="1"/>
      <c r="C579" s="2"/>
      <c r="D579" s="1"/>
      <c r="E579" s="1"/>
      <c r="F579" s="1"/>
      <c r="G579" s="1"/>
      <c r="H579" s="2"/>
      <c r="I579" s="1"/>
      <c r="J579" s="1"/>
      <c r="K579" s="2"/>
      <c r="L579" s="1"/>
      <c r="M579" s="1"/>
      <c r="N579" s="1"/>
      <c r="O579" s="1"/>
      <c r="P579" s="1"/>
      <c r="Q579" s="1"/>
      <c r="R579" s="1"/>
      <c r="S579" s="1"/>
      <c r="T579" s="1"/>
      <c r="U579" s="2"/>
      <c r="V579" s="1"/>
      <c r="W579" s="13"/>
      <c r="X579" s="1"/>
    </row>
    <row r="580">
      <c r="A580" s="1"/>
      <c r="B580" s="1"/>
      <c r="C580" s="2"/>
      <c r="D580" s="1"/>
      <c r="E580" s="1"/>
      <c r="F580" s="1"/>
      <c r="G580" s="1"/>
      <c r="H580" s="2"/>
      <c r="I580" s="1"/>
      <c r="J580" s="1"/>
      <c r="K580" s="2"/>
      <c r="L580" s="1"/>
      <c r="M580" s="1"/>
      <c r="N580" s="1"/>
      <c r="O580" s="1"/>
      <c r="P580" s="1"/>
      <c r="Q580" s="1"/>
      <c r="R580" s="1"/>
      <c r="S580" s="1"/>
      <c r="T580" s="1"/>
      <c r="U580" s="2"/>
      <c r="V580" s="1"/>
      <c r="W580" s="13"/>
      <c r="X580" s="1"/>
    </row>
    <row r="581">
      <c r="A581" s="1"/>
      <c r="B581" s="1"/>
      <c r="C581" s="2"/>
      <c r="D581" s="1"/>
      <c r="E581" s="1"/>
      <c r="F581" s="1"/>
      <c r="G581" s="1"/>
      <c r="H581" s="2"/>
      <c r="I581" s="1"/>
      <c r="J581" s="1"/>
      <c r="K581" s="2"/>
      <c r="L581" s="1"/>
      <c r="M581" s="1"/>
      <c r="N581" s="1"/>
      <c r="O581" s="1"/>
      <c r="P581" s="1"/>
      <c r="Q581" s="1"/>
      <c r="R581" s="1"/>
      <c r="S581" s="1"/>
      <c r="T581" s="1"/>
      <c r="U581" s="2"/>
      <c r="V581" s="1"/>
      <c r="W581" s="13"/>
      <c r="X581" s="1"/>
    </row>
    <row r="582">
      <c r="A582" s="1"/>
      <c r="B582" s="1"/>
      <c r="C582" s="2"/>
      <c r="D582" s="1"/>
      <c r="E582" s="1"/>
      <c r="F582" s="1"/>
      <c r="G582" s="1"/>
      <c r="H582" s="2"/>
      <c r="I582" s="1"/>
      <c r="J582" s="1"/>
      <c r="K582" s="2"/>
      <c r="L582" s="1"/>
      <c r="M582" s="1"/>
      <c r="N582" s="1"/>
      <c r="O582" s="1"/>
      <c r="P582" s="1"/>
      <c r="Q582" s="1"/>
      <c r="R582" s="1"/>
      <c r="S582" s="1"/>
      <c r="T582" s="1"/>
      <c r="U582" s="2"/>
      <c r="V582" s="1"/>
      <c r="W582" s="13"/>
      <c r="X582" s="1"/>
    </row>
    <row r="583">
      <c r="A583" s="1"/>
      <c r="B583" s="1"/>
      <c r="C583" s="2"/>
      <c r="D583" s="1"/>
      <c r="E583" s="1"/>
      <c r="F583" s="1"/>
      <c r="G583" s="1"/>
      <c r="H583" s="2"/>
      <c r="I583" s="1"/>
      <c r="J583" s="1"/>
      <c r="K583" s="2"/>
      <c r="L583" s="1"/>
      <c r="M583" s="1"/>
      <c r="N583" s="1"/>
      <c r="O583" s="1"/>
      <c r="P583" s="1"/>
      <c r="Q583" s="1"/>
      <c r="R583" s="1"/>
      <c r="S583" s="1"/>
      <c r="T583" s="1"/>
      <c r="U583" s="2"/>
      <c r="V583" s="1"/>
      <c r="W583" s="13"/>
      <c r="X583" s="1"/>
    </row>
    <row r="584">
      <c r="A584" s="1"/>
      <c r="B584" s="1"/>
      <c r="C584" s="2"/>
      <c r="D584" s="1"/>
      <c r="E584" s="1"/>
      <c r="F584" s="1"/>
      <c r="G584" s="1"/>
      <c r="H584" s="2"/>
      <c r="I584" s="1"/>
      <c r="J584" s="1"/>
      <c r="K584" s="2"/>
      <c r="L584" s="1"/>
      <c r="M584" s="1"/>
      <c r="N584" s="1"/>
      <c r="O584" s="1"/>
      <c r="P584" s="1"/>
      <c r="Q584" s="1"/>
      <c r="R584" s="1"/>
      <c r="S584" s="1"/>
      <c r="T584" s="1"/>
      <c r="U584" s="2"/>
      <c r="V584" s="1"/>
      <c r="W584" s="13"/>
      <c r="X584" s="1"/>
    </row>
    <row r="585">
      <c r="A585" s="1"/>
      <c r="B585" s="1"/>
      <c r="C585" s="2"/>
      <c r="D585" s="1"/>
      <c r="E585" s="1"/>
      <c r="F585" s="1"/>
      <c r="G585" s="1"/>
      <c r="H585" s="2"/>
      <c r="I585" s="1"/>
      <c r="J585" s="1"/>
      <c r="K585" s="2"/>
      <c r="L585" s="1"/>
      <c r="M585" s="1"/>
      <c r="N585" s="1"/>
      <c r="O585" s="1"/>
      <c r="P585" s="1"/>
      <c r="Q585" s="1"/>
      <c r="R585" s="1"/>
      <c r="S585" s="1"/>
      <c r="T585" s="1"/>
      <c r="U585" s="2"/>
      <c r="V585" s="1"/>
      <c r="W585" s="13"/>
      <c r="X585" s="1"/>
    </row>
    <row r="586">
      <c r="A586" s="1"/>
      <c r="B586" s="1"/>
      <c r="C586" s="2"/>
      <c r="D586" s="1"/>
      <c r="E586" s="1"/>
      <c r="F586" s="1"/>
      <c r="G586" s="1"/>
      <c r="H586" s="2"/>
      <c r="I586" s="1"/>
      <c r="J586" s="1"/>
      <c r="K586" s="2"/>
      <c r="L586" s="1"/>
      <c r="M586" s="1"/>
      <c r="N586" s="1"/>
      <c r="O586" s="1"/>
      <c r="P586" s="1"/>
      <c r="Q586" s="1"/>
      <c r="R586" s="1"/>
      <c r="S586" s="1"/>
      <c r="T586" s="1"/>
      <c r="U586" s="2"/>
      <c r="V586" s="1"/>
      <c r="W586" s="13"/>
      <c r="X586" s="1"/>
    </row>
    <row r="587">
      <c r="A587" s="1"/>
      <c r="B587" s="1"/>
      <c r="C587" s="2"/>
      <c r="D587" s="1"/>
      <c r="E587" s="1"/>
      <c r="F587" s="1"/>
      <c r="G587" s="1"/>
      <c r="H587" s="2"/>
      <c r="I587" s="1"/>
      <c r="J587" s="1"/>
      <c r="K587" s="2"/>
      <c r="L587" s="1"/>
      <c r="M587" s="1"/>
      <c r="N587" s="1"/>
      <c r="O587" s="1"/>
      <c r="P587" s="1"/>
      <c r="Q587" s="1"/>
      <c r="R587" s="1"/>
      <c r="S587" s="1"/>
      <c r="T587" s="1"/>
      <c r="U587" s="2"/>
      <c r="V587" s="1"/>
      <c r="W587" s="13"/>
      <c r="X587" s="1"/>
    </row>
    <row r="588">
      <c r="A588" s="1"/>
      <c r="B588" s="1"/>
      <c r="C588" s="2"/>
      <c r="D588" s="1"/>
      <c r="E588" s="1"/>
      <c r="F588" s="1"/>
      <c r="G588" s="1"/>
      <c r="H588" s="2"/>
      <c r="I588" s="1"/>
      <c r="J588" s="1"/>
      <c r="K588" s="2"/>
      <c r="L588" s="1"/>
      <c r="M588" s="1"/>
      <c r="N588" s="1"/>
      <c r="O588" s="1"/>
      <c r="P588" s="1"/>
      <c r="Q588" s="1"/>
      <c r="R588" s="1"/>
      <c r="S588" s="1"/>
      <c r="T588" s="1"/>
      <c r="U588" s="2"/>
      <c r="V588" s="1"/>
      <c r="W588" s="13"/>
      <c r="X588" s="1"/>
    </row>
    <row r="589">
      <c r="A589" s="1"/>
      <c r="B589" s="1"/>
      <c r="C589" s="2"/>
      <c r="D589" s="1"/>
      <c r="E589" s="1"/>
      <c r="F589" s="1"/>
      <c r="G589" s="1"/>
      <c r="H589" s="2"/>
      <c r="I589" s="1"/>
      <c r="J589" s="1"/>
      <c r="K589" s="2"/>
      <c r="L589" s="1"/>
      <c r="M589" s="1"/>
      <c r="N589" s="1"/>
      <c r="O589" s="1"/>
      <c r="P589" s="1"/>
      <c r="Q589" s="1"/>
      <c r="R589" s="1"/>
      <c r="S589" s="1"/>
      <c r="T589" s="1"/>
      <c r="U589" s="2"/>
      <c r="V589" s="1"/>
      <c r="W589" s="13"/>
      <c r="X589" s="1"/>
    </row>
    <row r="590">
      <c r="A590" s="1"/>
      <c r="B590" s="1"/>
      <c r="C590" s="2"/>
      <c r="D590" s="1"/>
      <c r="E590" s="1"/>
      <c r="F590" s="1"/>
      <c r="G590" s="1"/>
      <c r="H590" s="2"/>
      <c r="I590" s="1"/>
      <c r="J590" s="1"/>
      <c r="K590" s="2"/>
      <c r="L590" s="1"/>
      <c r="M590" s="1"/>
      <c r="N590" s="1"/>
      <c r="O590" s="1"/>
      <c r="P590" s="1"/>
      <c r="Q590" s="1"/>
      <c r="R590" s="1"/>
      <c r="S590" s="1"/>
      <c r="T590" s="1"/>
      <c r="U590" s="2"/>
      <c r="V590" s="1"/>
      <c r="W590" s="13"/>
      <c r="X590" s="1"/>
    </row>
    <row r="591">
      <c r="A591" s="1"/>
      <c r="B591" s="1"/>
      <c r="C591" s="2"/>
      <c r="D591" s="1"/>
      <c r="E591" s="1"/>
      <c r="F591" s="1"/>
      <c r="G591" s="1"/>
      <c r="H591" s="2"/>
      <c r="I591" s="1"/>
      <c r="J591" s="1"/>
      <c r="K591" s="2"/>
      <c r="L591" s="1"/>
      <c r="M591" s="1"/>
      <c r="N591" s="1"/>
      <c r="O591" s="1"/>
      <c r="P591" s="1"/>
      <c r="Q591" s="1"/>
      <c r="R591" s="1"/>
      <c r="S591" s="1"/>
      <c r="T591" s="1"/>
      <c r="U591" s="2"/>
      <c r="V591" s="1"/>
      <c r="W591" s="13"/>
      <c r="X591" s="1"/>
    </row>
    <row r="592">
      <c r="A592" s="1"/>
      <c r="B592" s="1"/>
      <c r="C592" s="2"/>
      <c r="D592" s="1"/>
      <c r="E592" s="1"/>
      <c r="F592" s="1"/>
      <c r="G592" s="1"/>
      <c r="H592" s="2"/>
      <c r="I592" s="1"/>
      <c r="J592" s="1"/>
      <c r="K592" s="2"/>
      <c r="L592" s="1"/>
      <c r="M592" s="1"/>
      <c r="N592" s="1"/>
      <c r="O592" s="1"/>
      <c r="P592" s="1"/>
      <c r="Q592" s="1"/>
      <c r="R592" s="1"/>
      <c r="S592" s="1"/>
      <c r="T592" s="1"/>
      <c r="U592" s="2"/>
      <c r="V592" s="1"/>
      <c r="W592" s="13"/>
      <c r="X592" s="1"/>
    </row>
    <row r="593">
      <c r="A593" s="1"/>
      <c r="B593" s="1"/>
      <c r="C593" s="2"/>
      <c r="D593" s="1"/>
      <c r="E593" s="1"/>
      <c r="F593" s="1"/>
      <c r="G593" s="1"/>
      <c r="H593" s="2"/>
      <c r="I593" s="1"/>
      <c r="J593" s="1"/>
      <c r="K593" s="2"/>
      <c r="L593" s="1"/>
      <c r="M593" s="1"/>
      <c r="N593" s="1"/>
      <c r="O593" s="1"/>
      <c r="P593" s="1"/>
      <c r="Q593" s="1"/>
      <c r="R593" s="1"/>
      <c r="S593" s="1"/>
      <c r="T593" s="1"/>
      <c r="U593" s="2"/>
      <c r="V593" s="1"/>
      <c r="W593" s="13"/>
      <c r="X593" s="1"/>
    </row>
    <row r="594">
      <c r="A594" s="1"/>
      <c r="B594" s="1"/>
      <c r="C594" s="2"/>
      <c r="D594" s="1"/>
      <c r="E594" s="1"/>
      <c r="F594" s="1"/>
      <c r="G594" s="1"/>
      <c r="H594" s="2"/>
      <c r="I594" s="1"/>
      <c r="J594" s="1"/>
      <c r="K594" s="2"/>
      <c r="L594" s="1"/>
      <c r="M594" s="1"/>
      <c r="N594" s="1"/>
      <c r="O594" s="1"/>
      <c r="P594" s="1"/>
      <c r="Q594" s="1"/>
      <c r="R594" s="1"/>
      <c r="S594" s="1"/>
      <c r="T594" s="1"/>
      <c r="U594" s="2"/>
      <c r="V594" s="1"/>
      <c r="W594" s="13"/>
      <c r="X594" s="1"/>
    </row>
    <row r="595">
      <c r="A595" s="1"/>
      <c r="B595" s="1"/>
      <c r="C595" s="2"/>
      <c r="D595" s="1"/>
      <c r="E595" s="1"/>
      <c r="F595" s="1"/>
      <c r="G595" s="1"/>
      <c r="H595" s="2"/>
      <c r="I595" s="1"/>
      <c r="J595" s="1"/>
      <c r="K595" s="2"/>
      <c r="L595" s="1"/>
      <c r="M595" s="1"/>
      <c r="N595" s="1"/>
      <c r="O595" s="1"/>
      <c r="P595" s="1"/>
      <c r="Q595" s="1"/>
      <c r="R595" s="1"/>
      <c r="S595" s="1"/>
      <c r="T595" s="1"/>
      <c r="U595" s="2"/>
      <c r="V595" s="1"/>
      <c r="W595" s="13"/>
      <c r="X595" s="1"/>
    </row>
    <row r="596">
      <c r="A596" s="1"/>
      <c r="B596" s="1"/>
      <c r="C596" s="2"/>
      <c r="D596" s="1"/>
      <c r="E596" s="1"/>
      <c r="F596" s="1"/>
      <c r="G596" s="1"/>
      <c r="H596" s="2"/>
      <c r="I596" s="1"/>
      <c r="J596" s="1"/>
      <c r="K596" s="2"/>
      <c r="L596" s="1"/>
      <c r="M596" s="1"/>
      <c r="N596" s="1"/>
      <c r="O596" s="1"/>
      <c r="P596" s="1"/>
      <c r="Q596" s="1"/>
      <c r="R596" s="1"/>
      <c r="S596" s="1"/>
      <c r="T596" s="1"/>
      <c r="U596" s="2"/>
      <c r="V596" s="1"/>
      <c r="W596" s="13"/>
      <c r="X596" s="1"/>
    </row>
    <row r="597">
      <c r="A597" s="1"/>
      <c r="B597" s="1"/>
      <c r="C597" s="2"/>
      <c r="D597" s="1"/>
      <c r="E597" s="1"/>
      <c r="F597" s="1"/>
      <c r="G597" s="1"/>
      <c r="H597" s="2"/>
      <c r="I597" s="1"/>
      <c r="J597" s="1"/>
      <c r="K597" s="2"/>
      <c r="L597" s="1"/>
      <c r="M597" s="1"/>
      <c r="N597" s="1"/>
      <c r="O597" s="1"/>
      <c r="P597" s="1"/>
      <c r="Q597" s="1"/>
      <c r="R597" s="1"/>
      <c r="S597" s="1"/>
      <c r="T597" s="1"/>
      <c r="U597" s="2"/>
      <c r="V597" s="1"/>
      <c r="W597" s="13"/>
      <c r="X597" s="1"/>
    </row>
    <row r="598">
      <c r="A598" s="1"/>
      <c r="B598" s="1"/>
      <c r="C598" s="2"/>
      <c r="D598" s="1"/>
      <c r="E598" s="1"/>
      <c r="F598" s="1"/>
      <c r="G598" s="1"/>
      <c r="H598" s="2"/>
      <c r="I598" s="1"/>
      <c r="J598" s="1"/>
      <c r="K598" s="2"/>
      <c r="L598" s="1"/>
      <c r="M598" s="1"/>
      <c r="N598" s="1"/>
      <c r="O598" s="1"/>
      <c r="P598" s="1"/>
      <c r="Q598" s="1"/>
      <c r="R598" s="1"/>
      <c r="S598" s="1"/>
      <c r="T598" s="1"/>
      <c r="U598" s="2"/>
      <c r="V598" s="1"/>
      <c r="W598" s="13"/>
      <c r="X598" s="1"/>
    </row>
    <row r="599">
      <c r="A599" s="1"/>
      <c r="B599" s="1"/>
      <c r="C599" s="2"/>
      <c r="D599" s="1"/>
      <c r="E599" s="1"/>
      <c r="F599" s="1"/>
      <c r="G599" s="1"/>
      <c r="H599" s="2"/>
      <c r="I599" s="1"/>
      <c r="J599" s="1"/>
      <c r="K599" s="2"/>
      <c r="L599" s="1"/>
      <c r="M599" s="1"/>
      <c r="N599" s="1"/>
      <c r="O599" s="1"/>
      <c r="P599" s="1"/>
      <c r="Q599" s="1"/>
      <c r="R599" s="1"/>
      <c r="S599" s="1"/>
      <c r="T599" s="1"/>
      <c r="U599" s="2"/>
      <c r="V599" s="1"/>
      <c r="W599" s="13"/>
      <c r="X599" s="1"/>
    </row>
    <row r="600">
      <c r="A600" s="1"/>
      <c r="B600" s="1"/>
      <c r="C600" s="2"/>
      <c r="D600" s="1"/>
      <c r="E600" s="1"/>
      <c r="F600" s="1"/>
      <c r="G600" s="1"/>
      <c r="H600" s="2"/>
      <c r="I600" s="1"/>
      <c r="J600" s="1"/>
      <c r="K600" s="2"/>
      <c r="L600" s="1"/>
      <c r="M600" s="1"/>
      <c r="N600" s="1"/>
      <c r="O600" s="1"/>
      <c r="P600" s="1"/>
      <c r="Q600" s="1"/>
      <c r="R600" s="1"/>
      <c r="S600" s="1"/>
      <c r="T600" s="1"/>
      <c r="U600" s="2"/>
      <c r="V600" s="1"/>
      <c r="W600" s="13"/>
      <c r="X600" s="1"/>
    </row>
    <row r="601">
      <c r="A601" s="1"/>
      <c r="B601" s="1"/>
      <c r="C601" s="2"/>
      <c r="D601" s="1"/>
      <c r="E601" s="1"/>
      <c r="F601" s="1"/>
      <c r="G601" s="1"/>
      <c r="H601" s="2"/>
      <c r="I601" s="1"/>
      <c r="J601" s="1"/>
      <c r="K601" s="2"/>
      <c r="L601" s="1"/>
      <c r="M601" s="1"/>
      <c r="N601" s="1"/>
      <c r="O601" s="1"/>
      <c r="P601" s="1"/>
      <c r="Q601" s="1"/>
      <c r="R601" s="1"/>
      <c r="S601" s="1"/>
      <c r="T601" s="1"/>
      <c r="U601" s="2"/>
      <c r="V601" s="1"/>
      <c r="W601" s="13"/>
      <c r="X601" s="1"/>
    </row>
    <row r="602">
      <c r="A602" s="1"/>
      <c r="B602" s="1"/>
      <c r="C602" s="2"/>
      <c r="D602" s="1"/>
      <c r="E602" s="1"/>
      <c r="F602" s="1"/>
      <c r="G602" s="1"/>
      <c r="H602" s="2"/>
      <c r="I602" s="1"/>
      <c r="J602" s="1"/>
      <c r="K602" s="2"/>
      <c r="L602" s="1"/>
      <c r="M602" s="1"/>
      <c r="N602" s="1"/>
      <c r="O602" s="1"/>
      <c r="P602" s="1"/>
      <c r="Q602" s="1"/>
      <c r="R602" s="1"/>
      <c r="S602" s="1"/>
      <c r="T602" s="1"/>
      <c r="U602" s="2"/>
      <c r="V602" s="1"/>
      <c r="W602" s="13"/>
      <c r="X602" s="1"/>
    </row>
    <row r="603">
      <c r="A603" s="1"/>
      <c r="B603" s="1"/>
      <c r="C603" s="2"/>
      <c r="D603" s="1"/>
      <c r="E603" s="1"/>
      <c r="F603" s="1"/>
      <c r="G603" s="1"/>
      <c r="H603" s="2"/>
      <c r="I603" s="1"/>
      <c r="J603" s="1"/>
      <c r="K603" s="2"/>
      <c r="L603" s="1"/>
      <c r="M603" s="1"/>
      <c r="N603" s="1"/>
      <c r="O603" s="1"/>
      <c r="P603" s="1"/>
      <c r="Q603" s="1"/>
      <c r="R603" s="1"/>
      <c r="S603" s="1"/>
      <c r="T603" s="1"/>
      <c r="U603" s="2"/>
      <c r="V603" s="1"/>
      <c r="W603" s="13"/>
      <c r="X603" s="1"/>
    </row>
    <row r="604">
      <c r="A604" s="1"/>
      <c r="B604" s="1"/>
      <c r="C604" s="2"/>
      <c r="D604" s="1"/>
      <c r="E604" s="1"/>
      <c r="F604" s="1"/>
      <c r="G604" s="1"/>
      <c r="H604" s="2"/>
      <c r="I604" s="1"/>
      <c r="J604" s="1"/>
      <c r="K604" s="2"/>
      <c r="L604" s="1"/>
      <c r="M604" s="1"/>
      <c r="N604" s="1"/>
      <c r="O604" s="1"/>
      <c r="P604" s="1"/>
      <c r="Q604" s="1"/>
      <c r="R604" s="1"/>
      <c r="S604" s="1"/>
      <c r="T604" s="1"/>
      <c r="U604" s="2"/>
      <c r="V604" s="1"/>
      <c r="W604" s="13"/>
      <c r="X604" s="1"/>
    </row>
    <row r="605">
      <c r="A605" s="1"/>
      <c r="B605" s="1"/>
      <c r="C605" s="2"/>
      <c r="D605" s="1"/>
      <c r="E605" s="1"/>
      <c r="F605" s="1"/>
      <c r="G605" s="1"/>
      <c r="H605" s="2"/>
      <c r="I605" s="1"/>
      <c r="J605" s="1"/>
      <c r="K605" s="2"/>
      <c r="L605" s="1"/>
      <c r="M605" s="1"/>
      <c r="N605" s="1"/>
      <c r="O605" s="1"/>
      <c r="P605" s="1"/>
      <c r="Q605" s="1"/>
      <c r="R605" s="1"/>
      <c r="S605" s="1"/>
      <c r="T605" s="1"/>
      <c r="U605" s="2"/>
      <c r="V605" s="1"/>
      <c r="W605" s="13"/>
      <c r="X605" s="1"/>
    </row>
    <row r="606">
      <c r="A606" s="1"/>
      <c r="B606" s="1"/>
      <c r="C606" s="2"/>
      <c r="D606" s="1"/>
      <c r="E606" s="1"/>
      <c r="F606" s="1"/>
      <c r="G606" s="1"/>
      <c r="H606" s="2"/>
      <c r="I606" s="1"/>
      <c r="J606" s="1"/>
      <c r="K606" s="2"/>
      <c r="L606" s="1"/>
      <c r="M606" s="1"/>
      <c r="N606" s="1"/>
      <c r="O606" s="1"/>
      <c r="P606" s="1"/>
      <c r="Q606" s="1"/>
      <c r="R606" s="1"/>
      <c r="S606" s="1"/>
      <c r="T606" s="1"/>
      <c r="U606" s="2"/>
      <c r="V606" s="1"/>
      <c r="W606" s="13"/>
      <c r="X606" s="1"/>
    </row>
    <row r="607">
      <c r="A607" s="1"/>
      <c r="B607" s="1"/>
      <c r="C607" s="2"/>
      <c r="D607" s="1"/>
      <c r="E607" s="1"/>
      <c r="F607" s="1"/>
      <c r="G607" s="1"/>
      <c r="H607" s="2"/>
      <c r="I607" s="1"/>
      <c r="J607" s="1"/>
      <c r="K607" s="2"/>
      <c r="L607" s="1"/>
      <c r="M607" s="1"/>
      <c r="N607" s="1"/>
      <c r="O607" s="1"/>
      <c r="P607" s="1"/>
      <c r="Q607" s="1"/>
      <c r="R607" s="1"/>
      <c r="S607" s="1"/>
      <c r="T607" s="1"/>
      <c r="U607" s="2"/>
      <c r="V607" s="1"/>
      <c r="W607" s="13"/>
      <c r="X607" s="1"/>
    </row>
    <row r="608">
      <c r="A608" s="1"/>
      <c r="B608" s="1"/>
      <c r="C608" s="2"/>
      <c r="D608" s="1"/>
      <c r="E608" s="1"/>
      <c r="F608" s="1"/>
      <c r="G608" s="1"/>
      <c r="H608" s="2"/>
      <c r="I608" s="1"/>
      <c r="J608" s="1"/>
      <c r="K608" s="2"/>
      <c r="L608" s="1"/>
      <c r="M608" s="1"/>
      <c r="N608" s="1"/>
      <c r="O608" s="1"/>
      <c r="P608" s="1"/>
      <c r="Q608" s="1"/>
      <c r="R608" s="1"/>
      <c r="S608" s="1"/>
      <c r="T608" s="1"/>
      <c r="U608" s="2"/>
      <c r="V608" s="1"/>
      <c r="W608" s="13"/>
      <c r="X608" s="1"/>
    </row>
    <row r="609">
      <c r="A609" s="1"/>
      <c r="B609" s="1"/>
      <c r="C609" s="2"/>
      <c r="D609" s="1"/>
      <c r="E609" s="1"/>
      <c r="F609" s="1"/>
      <c r="G609" s="1"/>
      <c r="H609" s="2"/>
      <c r="I609" s="1"/>
      <c r="J609" s="1"/>
      <c r="K609" s="2"/>
      <c r="L609" s="1"/>
      <c r="M609" s="1"/>
      <c r="N609" s="1"/>
      <c r="O609" s="1"/>
      <c r="P609" s="1"/>
      <c r="Q609" s="1"/>
      <c r="R609" s="1"/>
      <c r="S609" s="1"/>
      <c r="T609" s="1"/>
      <c r="U609" s="2"/>
      <c r="V609" s="1"/>
      <c r="W609" s="13"/>
      <c r="X609" s="1"/>
    </row>
    <row r="610">
      <c r="A610" s="1"/>
      <c r="B610" s="1"/>
      <c r="C610" s="2"/>
      <c r="D610" s="1"/>
      <c r="E610" s="1"/>
      <c r="F610" s="1"/>
      <c r="G610" s="1"/>
      <c r="H610" s="2"/>
      <c r="I610" s="1"/>
      <c r="J610" s="1"/>
      <c r="K610" s="2"/>
      <c r="L610" s="1"/>
      <c r="M610" s="1"/>
      <c r="N610" s="1"/>
      <c r="O610" s="1"/>
      <c r="P610" s="1"/>
      <c r="Q610" s="1"/>
      <c r="R610" s="1"/>
      <c r="S610" s="1"/>
      <c r="T610" s="1"/>
      <c r="U610" s="2"/>
      <c r="V610" s="1"/>
      <c r="W610" s="13"/>
      <c r="X610" s="1"/>
    </row>
    <row r="611">
      <c r="A611" s="1"/>
      <c r="B611" s="1"/>
      <c r="C611" s="2"/>
      <c r="D611" s="1"/>
      <c r="E611" s="1"/>
      <c r="F611" s="1"/>
      <c r="G611" s="1"/>
      <c r="H611" s="2"/>
      <c r="I611" s="1"/>
      <c r="J611" s="1"/>
      <c r="K611" s="2"/>
      <c r="L611" s="1"/>
      <c r="M611" s="1"/>
      <c r="N611" s="1"/>
      <c r="O611" s="1"/>
      <c r="P611" s="1"/>
      <c r="Q611" s="1"/>
      <c r="R611" s="1"/>
      <c r="S611" s="1"/>
      <c r="T611" s="1"/>
      <c r="U611" s="2"/>
      <c r="V611" s="1"/>
      <c r="W611" s="13"/>
      <c r="X611" s="1"/>
    </row>
    <row r="612">
      <c r="A612" s="1"/>
      <c r="B612" s="1"/>
      <c r="C612" s="2"/>
      <c r="D612" s="1"/>
      <c r="E612" s="1"/>
      <c r="F612" s="1"/>
      <c r="G612" s="1"/>
      <c r="H612" s="2"/>
      <c r="I612" s="1"/>
      <c r="J612" s="1"/>
      <c r="K612" s="2"/>
      <c r="L612" s="1"/>
      <c r="M612" s="1"/>
      <c r="N612" s="1"/>
      <c r="O612" s="1"/>
      <c r="P612" s="1"/>
      <c r="Q612" s="1"/>
      <c r="R612" s="1"/>
      <c r="S612" s="1"/>
      <c r="T612" s="1"/>
      <c r="U612" s="2"/>
      <c r="V612" s="1"/>
      <c r="W612" s="13"/>
      <c r="X612" s="1"/>
    </row>
    <row r="613">
      <c r="A613" s="1"/>
      <c r="B613" s="1"/>
      <c r="C613" s="2"/>
      <c r="D613" s="1"/>
      <c r="E613" s="1"/>
      <c r="F613" s="1"/>
      <c r="G613" s="1"/>
      <c r="H613" s="2"/>
      <c r="I613" s="1"/>
      <c r="J613" s="1"/>
      <c r="K613" s="2"/>
      <c r="L613" s="1"/>
      <c r="M613" s="1"/>
      <c r="N613" s="1"/>
      <c r="O613" s="1"/>
      <c r="P613" s="1"/>
      <c r="Q613" s="1"/>
      <c r="R613" s="1"/>
      <c r="S613" s="1"/>
      <c r="T613" s="1"/>
      <c r="U613" s="2"/>
      <c r="V613" s="1"/>
      <c r="W613" s="13"/>
      <c r="X613" s="1"/>
    </row>
    <row r="614">
      <c r="A614" s="1"/>
      <c r="B614" s="1"/>
      <c r="C614" s="2"/>
      <c r="D614" s="1"/>
      <c r="E614" s="1"/>
      <c r="F614" s="1"/>
      <c r="G614" s="1"/>
      <c r="H614" s="2"/>
      <c r="I614" s="1"/>
      <c r="J614" s="1"/>
      <c r="K614" s="2"/>
      <c r="L614" s="1"/>
      <c r="M614" s="1"/>
      <c r="N614" s="1"/>
      <c r="O614" s="1"/>
      <c r="P614" s="1"/>
      <c r="Q614" s="1"/>
      <c r="R614" s="1"/>
      <c r="S614" s="1"/>
      <c r="T614" s="1"/>
      <c r="U614" s="2"/>
      <c r="V614" s="1"/>
      <c r="W614" s="13"/>
      <c r="X614" s="1"/>
    </row>
    <row r="615">
      <c r="A615" s="1"/>
      <c r="B615" s="1"/>
      <c r="C615" s="2"/>
      <c r="D615" s="1"/>
      <c r="E615" s="1"/>
      <c r="F615" s="1"/>
      <c r="G615" s="1"/>
      <c r="H615" s="2"/>
      <c r="I615" s="1"/>
      <c r="J615" s="1"/>
      <c r="K615" s="2"/>
      <c r="L615" s="1"/>
      <c r="M615" s="1"/>
      <c r="N615" s="1"/>
      <c r="O615" s="1"/>
      <c r="P615" s="1"/>
      <c r="Q615" s="1"/>
      <c r="R615" s="1"/>
      <c r="S615" s="1"/>
      <c r="T615" s="1"/>
      <c r="U615" s="2"/>
      <c r="V615" s="1"/>
      <c r="W615" s="13"/>
      <c r="X615" s="1"/>
    </row>
    <row r="616">
      <c r="A616" s="1"/>
      <c r="B616" s="1"/>
      <c r="C616" s="2"/>
      <c r="D616" s="1"/>
      <c r="E616" s="1"/>
      <c r="F616" s="1"/>
      <c r="G616" s="1"/>
      <c r="H616" s="2"/>
      <c r="I616" s="1"/>
      <c r="J616" s="1"/>
      <c r="K616" s="2"/>
      <c r="L616" s="1"/>
      <c r="M616" s="1"/>
      <c r="N616" s="1"/>
      <c r="O616" s="1"/>
      <c r="P616" s="1"/>
      <c r="Q616" s="1"/>
      <c r="R616" s="1"/>
      <c r="S616" s="1"/>
      <c r="T616" s="1"/>
      <c r="U616" s="2"/>
      <c r="V616" s="1"/>
      <c r="W616" s="13"/>
      <c r="X616" s="1"/>
    </row>
    <row r="617">
      <c r="A617" s="1"/>
      <c r="B617" s="1"/>
      <c r="C617" s="2"/>
      <c r="D617" s="1"/>
      <c r="E617" s="1"/>
      <c r="F617" s="1"/>
      <c r="G617" s="1"/>
      <c r="H617" s="2"/>
      <c r="I617" s="1"/>
      <c r="J617" s="1"/>
      <c r="K617" s="2"/>
      <c r="L617" s="1"/>
      <c r="M617" s="1"/>
      <c r="N617" s="1"/>
      <c r="O617" s="1"/>
      <c r="P617" s="1"/>
      <c r="Q617" s="1"/>
      <c r="R617" s="1"/>
      <c r="S617" s="1"/>
      <c r="T617" s="1"/>
      <c r="U617" s="2"/>
      <c r="V617" s="1"/>
      <c r="W617" s="13"/>
      <c r="X617" s="1"/>
    </row>
    <row r="618">
      <c r="A618" s="1"/>
      <c r="B618" s="1"/>
      <c r="C618" s="2"/>
      <c r="D618" s="1"/>
      <c r="E618" s="1"/>
      <c r="F618" s="1"/>
      <c r="G618" s="1"/>
      <c r="H618" s="2"/>
      <c r="I618" s="1"/>
      <c r="J618" s="1"/>
      <c r="K618" s="2"/>
      <c r="L618" s="1"/>
      <c r="M618" s="1"/>
      <c r="N618" s="1"/>
      <c r="O618" s="1"/>
      <c r="P618" s="1"/>
      <c r="Q618" s="1"/>
      <c r="R618" s="1"/>
      <c r="S618" s="1"/>
      <c r="T618" s="1"/>
      <c r="U618" s="2"/>
      <c r="V618" s="1"/>
      <c r="W618" s="13"/>
      <c r="X618" s="1"/>
    </row>
    <row r="619">
      <c r="A619" s="1"/>
      <c r="B619" s="1"/>
      <c r="C619" s="2"/>
      <c r="D619" s="1"/>
      <c r="E619" s="1"/>
      <c r="F619" s="1"/>
      <c r="G619" s="1"/>
      <c r="H619" s="2"/>
      <c r="I619" s="1"/>
      <c r="J619" s="1"/>
      <c r="K619" s="2"/>
      <c r="L619" s="1"/>
      <c r="M619" s="1"/>
      <c r="N619" s="1"/>
      <c r="O619" s="1"/>
      <c r="P619" s="1"/>
      <c r="Q619" s="1"/>
      <c r="R619" s="1"/>
      <c r="S619" s="1"/>
      <c r="T619" s="1"/>
      <c r="U619" s="2"/>
      <c r="V619" s="1"/>
      <c r="W619" s="13"/>
      <c r="X619" s="1"/>
    </row>
    <row r="620">
      <c r="A620" s="1"/>
      <c r="B620" s="1"/>
      <c r="C620" s="2"/>
      <c r="D620" s="1"/>
      <c r="E620" s="1"/>
      <c r="F620" s="1"/>
      <c r="G620" s="1"/>
      <c r="H620" s="2"/>
      <c r="I620" s="1"/>
      <c r="J620" s="1"/>
      <c r="K620" s="2"/>
      <c r="L620" s="1"/>
      <c r="M620" s="1"/>
      <c r="N620" s="1"/>
      <c r="O620" s="1"/>
      <c r="P620" s="1"/>
      <c r="Q620" s="1"/>
      <c r="R620" s="1"/>
      <c r="S620" s="1"/>
      <c r="T620" s="1"/>
      <c r="U620" s="2"/>
      <c r="V620" s="1"/>
      <c r="W620" s="13"/>
      <c r="X620" s="1"/>
    </row>
    <row r="621">
      <c r="A621" s="1"/>
      <c r="B621" s="1"/>
      <c r="C621" s="2"/>
      <c r="D621" s="1"/>
      <c r="E621" s="1"/>
      <c r="F621" s="1"/>
      <c r="G621" s="1"/>
      <c r="H621" s="2"/>
      <c r="I621" s="1"/>
      <c r="J621" s="1"/>
      <c r="K621" s="2"/>
      <c r="L621" s="1"/>
      <c r="M621" s="1"/>
      <c r="N621" s="1"/>
      <c r="O621" s="1"/>
      <c r="P621" s="1"/>
      <c r="Q621" s="1"/>
      <c r="R621" s="1"/>
      <c r="S621" s="1"/>
      <c r="T621" s="1"/>
      <c r="U621" s="2"/>
      <c r="V621" s="1"/>
      <c r="W621" s="13"/>
      <c r="X621" s="1"/>
    </row>
    <row r="622">
      <c r="A622" s="1"/>
      <c r="B622" s="1"/>
      <c r="C622" s="2"/>
      <c r="D622" s="1"/>
      <c r="E622" s="1"/>
      <c r="F622" s="1"/>
      <c r="G622" s="1"/>
      <c r="H622" s="2"/>
      <c r="I622" s="1"/>
      <c r="J622" s="1"/>
      <c r="K622" s="2"/>
      <c r="L622" s="1"/>
      <c r="M622" s="1"/>
      <c r="N622" s="1"/>
      <c r="O622" s="1"/>
      <c r="P622" s="1"/>
      <c r="Q622" s="1"/>
      <c r="R622" s="1"/>
      <c r="S622" s="1"/>
      <c r="T622" s="1"/>
      <c r="U622" s="2"/>
      <c r="V622" s="1"/>
      <c r="W622" s="13"/>
      <c r="X622" s="1"/>
    </row>
    <row r="623">
      <c r="A623" s="1"/>
      <c r="B623" s="1"/>
      <c r="C623" s="2"/>
      <c r="D623" s="1"/>
      <c r="E623" s="1"/>
      <c r="F623" s="1"/>
      <c r="G623" s="1"/>
      <c r="H623" s="2"/>
      <c r="I623" s="1"/>
      <c r="J623" s="1"/>
      <c r="K623" s="2"/>
      <c r="L623" s="1"/>
      <c r="M623" s="1"/>
      <c r="N623" s="1"/>
      <c r="O623" s="1"/>
      <c r="P623" s="1"/>
      <c r="Q623" s="1"/>
      <c r="R623" s="1"/>
      <c r="S623" s="1"/>
      <c r="T623" s="1"/>
      <c r="U623" s="2"/>
      <c r="V623" s="1"/>
      <c r="W623" s="13"/>
      <c r="X623" s="1"/>
    </row>
    <row r="624">
      <c r="A624" s="1"/>
      <c r="B624" s="1"/>
      <c r="C624" s="2"/>
      <c r="D624" s="1"/>
      <c r="E624" s="1"/>
      <c r="F624" s="1"/>
      <c r="G624" s="1"/>
      <c r="H624" s="2"/>
      <c r="I624" s="1"/>
      <c r="J624" s="1"/>
      <c r="K624" s="2"/>
      <c r="L624" s="1"/>
      <c r="M624" s="1"/>
      <c r="N624" s="1"/>
      <c r="O624" s="1"/>
      <c r="P624" s="1"/>
      <c r="Q624" s="1"/>
      <c r="R624" s="1"/>
      <c r="S624" s="1"/>
      <c r="T624" s="1"/>
      <c r="U624" s="2"/>
      <c r="V624" s="1"/>
      <c r="W624" s="13"/>
      <c r="X624" s="1"/>
    </row>
    <row r="625">
      <c r="A625" s="1"/>
      <c r="B625" s="1"/>
      <c r="C625" s="2"/>
      <c r="D625" s="1"/>
      <c r="E625" s="1"/>
      <c r="F625" s="1"/>
      <c r="G625" s="1"/>
      <c r="H625" s="2"/>
      <c r="I625" s="1"/>
      <c r="J625" s="1"/>
      <c r="K625" s="2"/>
      <c r="L625" s="1"/>
      <c r="M625" s="1"/>
      <c r="N625" s="1"/>
      <c r="O625" s="1"/>
      <c r="P625" s="1"/>
      <c r="Q625" s="1"/>
      <c r="R625" s="1"/>
      <c r="S625" s="1"/>
      <c r="T625" s="1"/>
      <c r="U625" s="2"/>
      <c r="V625" s="1"/>
      <c r="W625" s="13"/>
      <c r="X625" s="1"/>
    </row>
    <row r="626">
      <c r="A626" s="1"/>
      <c r="B626" s="1"/>
      <c r="C626" s="2"/>
      <c r="D626" s="1"/>
      <c r="E626" s="1"/>
      <c r="F626" s="1"/>
      <c r="G626" s="1"/>
      <c r="H626" s="2"/>
      <c r="I626" s="1"/>
      <c r="J626" s="1"/>
      <c r="K626" s="2"/>
      <c r="L626" s="1"/>
      <c r="M626" s="1"/>
      <c r="N626" s="1"/>
      <c r="O626" s="1"/>
      <c r="P626" s="1"/>
      <c r="Q626" s="1"/>
      <c r="R626" s="1"/>
      <c r="S626" s="1"/>
      <c r="T626" s="1"/>
      <c r="U626" s="2"/>
      <c r="V626" s="1"/>
      <c r="W626" s="13"/>
      <c r="X626" s="1"/>
    </row>
    <row r="627">
      <c r="A627" s="1"/>
      <c r="B627" s="1"/>
      <c r="C627" s="2"/>
      <c r="D627" s="1"/>
      <c r="E627" s="1"/>
      <c r="F627" s="1"/>
      <c r="G627" s="1"/>
      <c r="H627" s="2"/>
      <c r="I627" s="1"/>
      <c r="J627" s="1"/>
      <c r="K627" s="2"/>
      <c r="L627" s="1"/>
      <c r="M627" s="1"/>
      <c r="N627" s="1"/>
      <c r="O627" s="1"/>
      <c r="P627" s="1"/>
      <c r="Q627" s="1"/>
      <c r="R627" s="1"/>
      <c r="S627" s="1"/>
      <c r="T627" s="1"/>
      <c r="U627" s="2"/>
      <c r="V627" s="1"/>
      <c r="W627" s="13"/>
      <c r="X627" s="1"/>
    </row>
    <row r="628">
      <c r="A628" s="1"/>
      <c r="B628" s="1"/>
      <c r="C628" s="2"/>
      <c r="D628" s="1"/>
      <c r="E628" s="1"/>
      <c r="F628" s="1"/>
      <c r="G628" s="1"/>
      <c r="H628" s="2"/>
      <c r="I628" s="1"/>
      <c r="J628" s="1"/>
      <c r="K628" s="2"/>
      <c r="L628" s="1"/>
      <c r="M628" s="1"/>
      <c r="N628" s="1"/>
      <c r="O628" s="1"/>
      <c r="P628" s="1"/>
      <c r="Q628" s="1"/>
      <c r="R628" s="1"/>
      <c r="S628" s="1"/>
      <c r="T628" s="1"/>
      <c r="U628" s="2"/>
      <c r="V628" s="1"/>
      <c r="W628" s="13"/>
      <c r="X628" s="1"/>
    </row>
    <row r="629">
      <c r="A629" s="1"/>
      <c r="B629" s="1"/>
      <c r="C629" s="2"/>
      <c r="D629" s="1"/>
      <c r="E629" s="1"/>
      <c r="F629" s="1"/>
      <c r="G629" s="1"/>
      <c r="H629" s="2"/>
      <c r="I629" s="1"/>
      <c r="J629" s="1"/>
      <c r="K629" s="2"/>
      <c r="L629" s="1"/>
      <c r="M629" s="1"/>
      <c r="N629" s="1"/>
      <c r="O629" s="1"/>
      <c r="P629" s="1"/>
      <c r="Q629" s="1"/>
      <c r="R629" s="1"/>
      <c r="S629" s="1"/>
      <c r="T629" s="1"/>
      <c r="U629" s="2"/>
      <c r="V629" s="1"/>
      <c r="W629" s="13"/>
      <c r="X629" s="1"/>
    </row>
    <row r="630">
      <c r="A630" s="1"/>
      <c r="B630" s="1"/>
      <c r="C630" s="2"/>
      <c r="D630" s="1"/>
      <c r="E630" s="1"/>
      <c r="F630" s="1"/>
      <c r="G630" s="1"/>
      <c r="H630" s="2"/>
      <c r="I630" s="1"/>
      <c r="J630" s="1"/>
      <c r="K630" s="2"/>
      <c r="L630" s="1"/>
      <c r="M630" s="1"/>
      <c r="N630" s="1"/>
      <c r="O630" s="1"/>
      <c r="P630" s="1"/>
      <c r="Q630" s="1"/>
      <c r="R630" s="1"/>
      <c r="S630" s="1"/>
      <c r="T630" s="1"/>
      <c r="U630" s="2"/>
      <c r="V630" s="1"/>
      <c r="W630" s="13"/>
      <c r="X630" s="1"/>
    </row>
    <row r="631">
      <c r="A631" s="1"/>
      <c r="B631" s="1"/>
      <c r="C631" s="2"/>
      <c r="D631" s="1"/>
      <c r="E631" s="1"/>
      <c r="F631" s="1"/>
      <c r="G631" s="1"/>
      <c r="H631" s="2"/>
      <c r="I631" s="1"/>
      <c r="J631" s="1"/>
      <c r="K631" s="2"/>
      <c r="L631" s="1"/>
      <c r="M631" s="1"/>
      <c r="N631" s="1"/>
      <c r="O631" s="1"/>
      <c r="P631" s="1"/>
      <c r="Q631" s="1"/>
      <c r="R631" s="1"/>
      <c r="S631" s="1"/>
      <c r="T631" s="1"/>
      <c r="U631" s="2"/>
      <c r="V631" s="1"/>
      <c r="W631" s="13"/>
      <c r="X631" s="1"/>
    </row>
    <row r="632">
      <c r="A632" s="1"/>
      <c r="B632" s="1"/>
      <c r="C632" s="2"/>
      <c r="D632" s="1"/>
      <c r="E632" s="1"/>
      <c r="F632" s="1"/>
      <c r="G632" s="1"/>
      <c r="H632" s="2"/>
      <c r="I632" s="1"/>
      <c r="J632" s="1"/>
      <c r="K632" s="2"/>
      <c r="L632" s="1"/>
      <c r="M632" s="1"/>
      <c r="N632" s="1"/>
      <c r="O632" s="1"/>
      <c r="P632" s="1"/>
      <c r="Q632" s="1"/>
      <c r="R632" s="1"/>
      <c r="S632" s="1"/>
      <c r="T632" s="1"/>
      <c r="U632" s="2"/>
      <c r="V632" s="1"/>
      <c r="W632" s="13"/>
      <c r="X632" s="1"/>
    </row>
    <row r="633">
      <c r="A633" s="1"/>
      <c r="B633" s="1"/>
      <c r="C633" s="2"/>
      <c r="D633" s="1"/>
      <c r="E633" s="1"/>
      <c r="F633" s="1"/>
      <c r="G633" s="1"/>
      <c r="H633" s="2"/>
      <c r="I633" s="1"/>
      <c r="J633" s="1"/>
      <c r="K633" s="2"/>
      <c r="L633" s="1"/>
      <c r="M633" s="1"/>
      <c r="N633" s="1"/>
      <c r="O633" s="1"/>
      <c r="P633" s="1"/>
      <c r="Q633" s="1"/>
      <c r="R633" s="1"/>
      <c r="S633" s="1"/>
      <c r="T633" s="1"/>
      <c r="U633" s="2"/>
      <c r="V633" s="1"/>
      <c r="W633" s="13"/>
      <c r="X633" s="1"/>
    </row>
    <row r="634">
      <c r="A634" s="1"/>
      <c r="B634" s="1"/>
      <c r="C634" s="2"/>
      <c r="D634" s="1"/>
      <c r="E634" s="1"/>
      <c r="F634" s="1"/>
      <c r="G634" s="1"/>
      <c r="H634" s="2"/>
      <c r="I634" s="1"/>
      <c r="J634" s="1"/>
      <c r="K634" s="2"/>
      <c r="L634" s="1"/>
      <c r="M634" s="1"/>
      <c r="N634" s="1"/>
      <c r="O634" s="1"/>
      <c r="P634" s="1"/>
      <c r="Q634" s="1"/>
      <c r="R634" s="1"/>
      <c r="S634" s="1"/>
      <c r="T634" s="1"/>
      <c r="U634" s="2"/>
      <c r="V634" s="1"/>
      <c r="W634" s="13"/>
      <c r="X634" s="1"/>
    </row>
    <row r="635">
      <c r="A635" s="1"/>
      <c r="B635" s="1"/>
      <c r="C635" s="2"/>
      <c r="D635" s="1"/>
      <c r="E635" s="1"/>
      <c r="F635" s="1"/>
      <c r="G635" s="1"/>
      <c r="H635" s="2"/>
      <c r="I635" s="1"/>
      <c r="J635" s="1"/>
      <c r="K635" s="2"/>
      <c r="L635" s="1"/>
      <c r="M635" s="1"/>
      <c r="N635" s="1"/>
      <c r="O635" s="1"/>
      <c r="P635" s="1"/>
      <c r="Q635" s="1"/>
      <c r="R635" s="1"/>
      <c r="S635" s="1"/>
      <c r="T635" s="1"/>
      <c r="U635" s="2"/>
      <c r="V635" s="1"/>
      <c r="W635" s="13"/>
      <c r="X635" s="1"/>
    </row>
    <row r="636">
      <c r="A636" s="1"/>
      <c r="B636" s="1"/>
      <c r="C636" s="2"/>
      <c r="D636" s="1"/>
      <c r="E636" s="1"/>
      <c r="F636" s="1"/>
      <c r="G636" s="1"/>
      <c r="H636" s="2"/>
      <c r="I636" s="1"/>
      <c r="J636" s="1"/>
      <c r="K636" s="2"/>
      <c r="L636" s="1"/>
      <c r="M636" s="1"/>
      <c r="N636" s="1"/>
      <c r="O636" s="1"/>
      <c r="P636" s="1"/>
      <c r="Q636" s="1"/>
      <c r="R636" s="1"/>
      <c r="S636" s="1"/>
      <c r="T636" s="1"/>
      <c r="U636" s="2"/>
      <c r="V636" s="1"/>
      <c r="W636" s="13"/>
      <c r="X636" s="1"/>
    </row>
    <row r="637">
      <c r="A637" s="1"/>
      <c r="B637" s="1"/>
      <c r="C637" s="2"/>
      <c r="D637" s="1"/>
      <c r="E637" s="1"/>
      <c r="F637" s="1"/>
      <c r="G637" s="1"/>
      <c r="H637" s="2"/>
      <c r="I637" s="1"/>
      <c r="J637" s="1"/>
      <c r="K637" s="2"/>
      <c r="L637" s="1"/>
      <c r="M637" s="1"/>
      <c r="N637" s="1"/>
      <c r="O637" s="1"/>
      <c r="P637" s="1"/>
      <c r="Q637" s="1"/>
      <c r="R637" s="1"/>
      <c r="S637" s="1"/>
      <c r="T637" s="1"/>
      <c r="U637" s="2"/>
      <c r="V637" s="1"/>
      <c r="W637" s="13"/>
      <c r="X637" s="1"/>
    </row>
    <row r="638">
      <c r="A638" s="1"/>
      <c r="B638" s="1"/>
      <c r="C638" s="2"/>
      <c r="D638" s="1"/>
      <c r="E638" s="1"/>
      <c r="F638" s="1"/>
      <c r="G638" s="1"/>
      <c r="H638" s="2"/>
      <c r="I638" s="1"/>
      <c r="J638" s="1"/>
      <c r="K638" s="2"/>
      <c r="L638" s="1"/>
      <c r="M638" s="1"/>
      <c r="N638" s="1"/>
      <c r="O638" s="1"/>
      <c r="P638" s="1"/>
      <c r="Q638" s="1"/>
      <c r="R638" s="1"/>
      <c r="S638" s="1"/>
      <c r="T638" s="1"/>
      <c r="U638" s="2"/>
      <c r="V638" s="1"/>
      <c r="W638" s="13"/>
      <c r="X638" s="1"/>
    </row>
    <row r="639">
      <c r="A639" s="1"/>
      <c r="B639" s="1"/>
      <c r="C639" s="2"/>
      <c r="D639" s="1"/>
      <c r="E639" s="1"/>
      <c r="F639" s="1"/>
      <c r="G639" s="1"/>
      <c r="H639" s="2"/>
      <c r="I639" s="1"/>
      <c r="J639" s="1"/>
      <c r="K639" s="2"/>
      <c r="L639" s="1"/>
      <c r="M639" s="1"/>
      <c r="N639" s="1"/>
      <c r="O639" s="1"/>
      <c r="P639" s="1"/>
      <c r="Q639" s="1"/>
      <c r="R639" s="1"/>
      <c r="S639" s="1"/>
      <c r="T639" s="1"/>
      <c r="U639" s="2"/>
      <c r="V639" s="1"/>
      <c r="W639" s="13"/>
      <c r="X639" s="1"/>
    </row>
    <row r="640">
      <c r="A640" s="1"/>
      <c r="B640" s="1"/>
      <c r="C640" s="2"/>
      <c r="D640" s="1"/>
      <c r="E640" s="1"/>
      <c r="F640" s="1"/>
      <c r="G640" s="1"/>
      <c r="H640" s="2"/>
      <c r="I640" s="1"/>
      <c r="J640" s="1"/>
      <c r="K640" s="2"/>
      <c r="L640" s="1"/>
      <c r="M640" s="1"/>
      <c r="N640" s="1"/>
      <c r="O640" s="1"/>
      <c r="P640" s="1"/>
      <c r="Q640" s="1"/>
      <c r="R640" s="1"/>
      <c r="S640" s="1"/>
      <c r="T640" s="1"/>
      <c r="U640" s="2"/>
      <c r="V640" s="1"/>
      <c r="W640" s="13"/>
      <c r="X640" s="1"/>
    </row>
    <row r="641">
      <c r="A641" s="1"/>
      <c r="B641" s="1"/>
      <c r="C641" s="2"/>
      <c r="D641" s="1"/>
      <c r="E641" s="1"/>
      <c r="F641" s="1"/>
      <c r="G641" s="1"/>
      <c r="H641" s="2"/>
      <c r="I641" s="1"/>
      <c r="J641" s="1"/>
      <c r="K641" s="2"/>
      <c r="L641" s="1"/>
      <c r="M641" s="1"/>
      <c r="N641" s="1"/>
      <c r="O641" s="1"/>
      <c r="P641" s="1"/>
      <c r="Q641" s="1"/>
      <c r="R641" s="1"/>
      <c r="S641" s="1"/>
      <c r="T641" s="1"/>
      <c r="U641" s="2"/>
      <c r="V641" s="1"/>
      <c r="W641" s="13"/>
      <c r="X641" s="1"/>
    </row>
    <row r="642">
      <c r="A642" s="1"/>
      <c r="B642" s="1"/>
      <c r="C642" s="2"/>
      <c r="D642" s="1"/>
      <c r="E642" s="1"/>
      <c r="F642" s="1"/>
      <c r="G642" s="1"/>
      <c r="H642" s="2"/>
      <c r="I642" s="1"/>
      <c r="J642" s="1"/>
      <c r="K642" s="2"/>
      <c r="L642" s="1"/>
      <c r="M642" s="1"/>
      <c r="N642" s="1"/>
      <c r="O642" s="1"/>
      <c r="P642" s="1"/>
      <c r="Q642" s="1"/>
      <c r="R642" s="1"/>
      <c r="S642" s="1"/>
      <c r="T642" s="1"/>
      <c r="U642" s="2"/>
      <c r="V642" s="1"/>
      <c r="W642" s="13"/>
      <c r="X642" s="1"/>
    </row>
    <row r="643">
      <c r="A643" s="1"/>
      <c r="B643" s="1"/>
      <c r="C643" s="2"/>
      <c r="D643" s="1"/>
      <c r="E643" s="1"/>
      <c r="F643" s="1"/>
      <c r="G643" s="1"/>
      <c r="H643" s="2"/>
      <c r="I643" s="1"/>
      <c r="J643" s="1"/>
      <c r="K643" s="2"/>
      <c r="L643" s="1"/>
      <c r="M643" s="1"/>
      <c r="N643" s="1"/>
      <c r="O643" s="1"/>
      <c r="P643" s="1"/>
      <c r="Q643" s="1"/>
      <c r="R643" s="1"/>
      <c r="S643" s="1"/>
      <c r="T643" s="1"/>
      <c r="U643" s="2"/>
      <c r="V643" s="1"/>
      <c r="W643" s="13"/>
      <c r="X643" s="1"/>
    </row>
    <row r="644">
      <c r="A644" s="1"/>
      <c r="B644" s="1"/>
      <c r="C644" s="2"/>
      <c r="D644" s="1"/>
      <c r="E644" s="1"/>
      <c r="F644" s="1"/>
      <c r="G644" s="1"/>
      <c r="H644" s="2"/>
      <c r="I644" s="1"/>
      <c r="J644" s="1"/>
      <c r="K644" s="2"/>
      <c r="L644" s="1"/>
      <c r="M644" s="1"/>
      <c r="N644" s="1"/>
      <c r="O644" s="1"/>
      <c r="P644" s="1"/>
      <c r="Q644" s="1"/>
      <c r="R644" s="1"/>
      <c r="S644" s="1"/>
      <c r="T644" s="1"/>
      <c r="U644" s="2"/>
      <c r="V644" s="1"/>
      <c r="W644" s="13"/>
      <c r="X644" s="1"/>
    </row>
    <row r="645">
      <c r="A645" s="1"/>
      <c r="B645" s="1"/>
      <c r="C645" s="2"/>
      <c r="D645" s="1"/>
      <c r="E645" s="1"/>
      <c r="F645" s="1"/>
      <c r="G645" s="1"/>
      <c r="H645" s="2"/>
      <c r="I645" s="1"/>
      <c r="J645" s="1"/>
      <c r="K645" s="2"/>
      <c r="L645" s="1"/>
      <c r="M645" s="1"/>
      <c r="N645" s="1"/>
      <c r="O645" s="1"/>
      <c r="P645" s="1"/>
      <c r="Q645" s="1"/>
      <c r="R645" s="1"/>
      <c r="S645" s="1"/>
      <c r="T645" s="1"/>
      <c r="U645" s="2"/>
      <c r="V645" s="1"/>
      <c r="W645" s="13"/>
      <c r="X645" s="1"/>
    </row>
    <row r="646">
      <c r="A646" s="1"/>
      <c r="B646" s="1"/>
      <c r="C646" s="2"/>
      <c r="D646" s="1"/>
      <c r="E646" s="1"/>
      <c r="F646" s="1"/>
      <c r="G646" s="1"/>
      <c r="H646" s="2"/>
      <c r="I646" s="1"/>
      <c r="J646" s="1"/>
      <c r="K646" s="2"/>
      <c r="L646" s="1"/>
      <c r="M646" s="1"/>
      <c r="N646" s="1"/>
      <c r="O646" s="1"/>
      <c r="P646" s="1"/>
      <c r="Q646" s="1"/>
      <c r="R646" s="1"/>
      <c r="S646" s="1"/>
      <c r="T646" s="1"/>
      <c r="U646" s="2"/>
      <c r="V646" s="1"/>
      <c r="W646" s="13"/>
      <c r="X646" s="1"/>
    </row>
    <row r="647">
      <c r="A647" s="1"/>
      <c r="B647" s="1"/>
      <c r="C647" s="2"/>
      <c r="D647" s="1"/>
      <c r="E647" s="1"/>
      <c r="F647" s="1"/>
      <c r="G647" s="1"/>
      <c r="H647" s="2"/>
      <c r="I647" s="1"/>
      <c r="J647" s="1"/>
      <c r="K647" s="2"/>
      <c r="L647" s="1"/>
      <c r="M647" s="1"/>
      <c r="N647" s="1"/>
      <c r="O647" s="1"/>
      <c r="P647" s="1"/>
      <c r="Q647" s="1"/>
      <c r="R647" s="1"/>
      <c r="S647" s="1"/>
      <c r="T647" s="1"/>
      <c r="U647" s="2"/>
      <c r="V647" s="1"/>
      <c r="W647" s="13"/>
      <c r="X647" s="1"/>
    </row>
    <row r="648">
      <c r="A648" s="1"/>
      <c r="B648" s="1"/>
      <c r="C648" s="2"/>
      <c r="D648" s="1"/>
      <c r="E648" s="1"/>
      <c r="F648" s="1"/>
      <c r="G648" s="1"/>
      <c r="H648" s="2"/>
      <c r="I648" s="1"/>
      <c r="J648" s="1"/>
      <c r="K648" s="2"/>
      <c r="L648" s="1"/>
      <c r="M648" s="1"/>
      <c r="N648" s="1"/>
      <c r="O648" s="1"/>
      <c r="P648" s="1"/>
      <c r="Q648" s="1"/>
      <c r="R648" s="1"/>
      <c r="S648" s="1"/>
      <c r="T648" s="1"/>
      <c r="U648" s="2"/>
      <c r="V648" s="1"/>
      <c r="W648" s="13"/>
      <c r="X648" s="1"/>
    </row>
    <row r="649">
      <c r="A649" s="1"/>
      <c r="B649" s="1"/>
      <c r="C649" s="2"/>
      <c r="D649" s="1"/>
      <c r="E649" s="1"/>
      <c r="F649" s="1"/>
      <c r="G649" s="1"/>
      <c r="H649" s="2"/>
      <c r="I649" s="1"/>
      <c r="J649" s="1"/>
      <c r="K649" s="2"/>
      <c r="L649" s="1"/>
      <c r="M649" s="1"/>
      <c r="N649" s="1"/>
      <c r="O649" s="1"/>
      <c r="P649" s="1"/>
      <c r="Q649" s="1"/>
      <c r="R649" s="1"/>
      <c r="S649" s="1"/>
      <c r="T649" s="1"/>
      <c r="U649" s="2"/>
      <c r="V649" s="1"/>
      <c r="W649" s="13"/>
      <c r="X649" s="1"/>
    </row>
    <row r="650">
      <c r="A650" s="1"/>
      <c r="B650" s="1"/>
      <c r="C650" s="2"/>
      <c r="D650" s="1"/>
      <c r="E650" s="1"/>
      <c r="F650" s="1"/>
      <c r="G650" s="1"/>
      <c r="H650" s="2"/>
      <c r="I650" s="1"/>
      <c r="J650" s="1"/>
      <c r="K650" s="2"/>
      <c r="L650" s="1"/>
      <c r="M650" s="1"/>
      <c r="N650" s="1"/>
      <c r="O650" s="1"/>
      <c r="P650" s="1"/>
      <c r="Q650" s="1"/>
      <c r="R650" s="1"/>
      <c r="S650" s="1"/>
      <c r="T650" s="1"/>
      <c r="U650" s="2"/>
      <c r="V650" s="1"/>
      <c r="W650" s="13"/>
      <c r="X650" s="1"/>
    </row>
    <row r="651">
      <c r="A651" s="1"/>
      <c r="B651" s="1"/>
      <c r="C651" s="2"/>
      <c r="D651" s="1"/>
      <c r="E651" s="1"/>
      <c r="F651" s="1"/>
      <c r="G651" s="1"/>
      <c r="H651" s="2"/>
      <c r="I651" s="1"/>
      <c r="J651" s="1"/>
      <c r="K651" s="2"/>
      <c r="L651" s="1"/>
      <c r="M651" s="1"/>
      <c r="N651" s="1"/>
      <c r="O651" s="1"/>
      <c r="P651" s="1"/>
      <c r="Q651" s="1"/>
      <c r="R651" s="1"/>
      <c r="S651" s="1"/>
      <c r="T651" s="1"/>
      <c r="U651" s="2"/>
      <c r="V651" s="1"/>
      <c r="W651" s="13"/>
      <c r="X651" s="1"/>
    </row>
    <row r="652">
      <c r="A652" s="1"/>
      <c r="B652" s="1"/>
      <c r="C652" s="2"/>
      <c r="D652" s="1"/>
      <c r="E652" s="1"/>
      <c r="F652" s="1"/>
      <c r="G652" s="1"/>
      <c r="H652" s="2"/>
      <c r="I652" s="1"/>
      <c r="J652" s="1"/>
      <c r="K652" s="2"/>
      <c r="L652" s="1"/>
      <c r="M652" s="1"/>
      <c r="N652" s="1"/>
      <c r="O652" s="1"/>
      <c r="P652" s="1"/>
      <c r="Q652" s="1"/>
      <c r="R652" s="1"/>
      <c r="S652" s="1"/>
      <c r="T652" s="1"/>
      <c r="U652" s="2"/>
      <c r="V652" s="1"/>
      <c r="W652" s="13"/>
      <c r="X652" s="1"/>
    </row>
    <row r="653">
      <c r="A653" s="1"/>
      <c r="B653" s="1"/>
      <c r="C653" s="2"/>
      <c r="D653" s="1"/>
      <c r="E653" s="1"/>
      <c r="F653" s="1"/>
      <c r="G653" s="1"/>
      <c r="H653" s="2"/>
      <c r="I653" s="1"/>
      <c r="J653" s="1"/>
      <c r="K653" s="2"/>
      <c r="L653" s="1"/>
      <c r="M653" s="1"/>
      <c r="N653" s="1"/>
      <c r="O653" s="1"/>
      <c r="P653" s="1"/>
      <c r="Q653" s="1"/>
      <c r="R653" s="1"/>
      <c r="S653" s="1"/>
      <c r="T653" s="1"/>
      <c r="U653" s="2"/>
      <c r="V653" s="1"/>
      <c r="W653" s="13"/>
      <c r="X653" s="1"/>
    </row>
    <row r="654">
      <c r="A654" s="1"/>
      <c r="B654" s="1"/>
      <c r="C654" s="2"/>
      <c r="D654" s="1"/>
      <c r="E654" s="1"/>
      <c r="F654" s="1"/>
      <c r="G654" s="1"/>
      <c r="H654" s="2"/>
      <c r="I654" s="1"/>
      <c r="J654" s="1"/>
      <c r="K654" s="2"/>
      <c r="L654" s="1"/>
      <c r="M654" s="1"/>
      <c r="N654" s="1"/>
      <c r="O654" s="1"/>
      <c r="P654" s="1"/>
      <c r="Q654" s="1"/>
      <c r="R654" s="1"/>
      <c r="S654" s="1"/>
      <c r="T654" s="1"/>
      <c r="U654" s="2"/>
      <c r="V654" s="1"/>
      <c r="W654" s="13"/>
      <c r="X654" s="1"/>
    </row>
    <row r="655">
      <c r="A655" s="1"/>
      <c r="B655" s="1"/>
      <c r="C655" s="2"/>
      <c r="D655" s="1"/>
      <c r="E655" s="1"/>
      <c r="F655" s="1"/>
      <c r="G655" s="1"/>
      <c r="H655" s="2"/>
      <c r="I655" s="1"/>
      <c r="J655" s="1"/>
      <c r="K655" s="2"/>
      <c r="L655" s="1"/>
      <c r="M655" s="1"/>
      <c r="N655" s="1"/>
      <c r="O655" s="1"/>
      <c r="P655" s="1"/>
      <c r="Q655" s="1"/>
      <c r="R655" s="1"/>
      <c r="S655" s="1"/>
      <c r="T655" s="1"/>
      <c r="U655" s="2"/>
      <c r="V655" s="1"/>
      <c r="W655" s="13"/>
      <c r="X655" s="1"/>
    </row>
    <row r="656">
      <c r="A656" s="1"/>
      <c r="B656" s="1"/>
      <c r="C656" s="2"/>
      <c r="D656" s="1"/>
      <c r="E656" s="1"/>
      <c r="F656" s="1"/>
      <c r="G656" s="1"/>
      <c r="H656" s="2"/>
      <c r="I656" s="1"/>
      <c r="J656" s="1"/>
      <c r="K656" s="2"/>
      <c r="L656" s="1"/>
      <c r="M656" s="1"/>
      <c r="N656" s="1"/>
      <c r="O656" s="1"/>
      <c r="P656" s="1"/>
      <c r="Q656" s="1"/>
      <c r="R656" s="1"/>
      <c r="S656" s="1"/>
      <c r="T656" s="1"/>
      <c r="U656" s="2"/>
      <c r="V656" s="1"/>
      <c r="W656" s="13"/>
      <c r="X656" s="1"/>
    </row>
    <row r="657">
      <c r="A657" s="1"/>
      <c r="B657" s="1"/>
      <c r="C657" s="2"/>
      <c r="D657" s="1"/>
      <c r="E657" s="1"/>
      <c r="F657" s="1"/>
      <c r="G657" s="1"/>
      <c r="H657" s="2"/>
      <c r="I657" s="1"/>
      <c r="J657" s="1"/>
      <c r="K657" s="2"/>
      <c r="L657" s="1"/>
      <c r="M657" s="1"/>
      <c r="N657" s="1"/>
      <c r="O657" s="1"/>
      <c r="P657" s="1"/>
      <c r="Q657" s="1"/>
      <c r="R657" s="1"/>
      <c r="S657" s="1"/>
      <c r="T657" s="1"/>
      <c r="U657" s="2"/>
      <c r="V657" s="1"/>
      <c r="W657" s="13"/>
      <c r="X657" s="1"/>
    </row>
    <row r="658">
      <c r="A658" s="1"/>
      <c r="B658" s="1"/>
      <c r="C658" s="2"/>
      <c r="D658" s="1"/>
      <c r="E658" s="1"/>
      <c r="F658" s="1"/>
      <c r="G658" s="1"/>
      <c r="H658" s="2"/>
      <c r="I658" s="1"/>
      <c r="J658" s="1"/>
      <c r="K658" s="2"/>
      <c r="L658" s="1"/>
      <c r="M658" s="1"/>
      <c r="N658" s="1"/>
      <c r="O658" s="1"/>
      <c r="P658" s="1"/>
      <c r="Q658" s="1"/>
      <c r="R658" s="1"/>
      <c r="S658" s="1"/>
      <c r="T658" s="1"/>
      <c r="U658" s="2"/>
      <c r="V658" s="1"/>
      <c r="W658" s="13"/>
      <c r="X658" s="1"/>
    </row>
    <row r="659">
      <c r="A659" s="1"/>
      <c r="B659" s="1"/>
      <c r="C659" s="2"/>
      <c r="D659" s="1"/>
      <c r="E659" s="1"/>
      <c r="F659" s="1"/>
      <c r="G659" s="1"/>
      <c r="H659" s="2"/>
      <c r="I659" s="1"/>
      <c r="J659" s="1"/>
      <c r="K659" s="2"/>
      <c r="L659" s="1"/>
      <c r="M659" s="1"/>
      <c r="N659" s="1"/>
      <c r="O659" s="1"/>
      <c r="P659" s="1"/>
      <c r="Q659" s="1"/>
      <c r="R659" s="1"/>
      <c r="S659" s="1"/>
      <c r="T659" s="1"/>
      <c r="U659" s="2"/>
      <c r="V659" s="1"/>
      <c r="W659" s="13"/>
      <c r="X659" s="1"/>
    </row>
    <row r="660">
      <c r="A660" s="1"/>
      <c r="B660" s="1"/>
      <c r="C660" s="2"/>
      <c r="D660" s="1"/>
      <c r="E660" s="1"/>
      <c r="F660" s="1"/>
      <c r="G660" s="1"/>
      <c r="H660" s="2"/>
      <c r="I660" s="1"/>
      <c r="J660" s="1"/>
      <c r="K660" s="2"/>
      <c r="L660" s="1"/>
      <c r="M660" s="1"/>
      <c r="N660" s="1"/>
      <c r="O660" s="1"/>
      <c r="P660" s="1"/>
      <c r="Q660" s="1"/>
      <c r="R660" s="1"/>
      <c r="S660" s="1"/>
      <c r="T660" s="1"/>
      <c r="U660" s="2"/>
      <c r="V660" s="1"/>
      <c r="W660" s="13"/>
      <c r="X660" s="1"/>
    </row>
    <row r="661">
      <c r="A661" s="1"/>
      <c r="B661" s="1"/>
      <c r="C661" s="2"/>
      <c r="D661" s="1"/>
      <c r="E661" s="1"/>
      <c r="F661" s="1"/>
      <c r="G661" s="1"/>
      <c r="H661" s="2"/>
      <c r="I661" s="1"/>
      <c r="J661" s="1"/>
      <c r="K661" s="2"/>
      <c r="L661" s="1"/>
      <c r="M661" s="1"/>
      <c r="N661" s="1"/>
      <c r="O661" s="1"/>
      <c r="P661" s="1"/>
      <c r="Q661" s="1"/>
      <c r="R661" s="1"/>
      <c r="S661" s="1"/>
      <c r="T661" s="1"/>
      <c r="U661" s="2"/>
      <c r="V661" s="1"/>
      <c r="W661" s="13"/>
      <c r="X661" s="1"/>
    </row>
    <row r="662">
      <c r="A662" s="1"/>
      <c r="B662" s="1"/>
      <c r="C662" s="2"/>
      <c r="D662" s="1"/>
      <c r="E662" s="1"/>
      <c r="F662" s="1"/>
      <c r="G662" s="1"/>
      <c r="H662" s="2"/>
      <c r="I662" s="1"/>
      <c r="J662" s="1"/>
      <c r="K662" s="2"/>
      <c r="L662" s="1"/>
      <c r="M662" s="1"/>
      <c r="N662" s="1"/>
      <c r="O662" s="1"/>
      <c r="P662" s="1"/>
      <c r="Q662" s="1"/>
      <c r="R662" s="1"/>
      <c r="S662" s="1"/>
      <c r="T662" s="1"/>
      <c r="U662" s="2"/>
      <c r="V662" s="1"/>
      <c r="W662" s="13"/>
      <c r="X662" s="1"/>
    </row>
    <row r="663">
      <c r="A663" s="1"/>
      <c r="B663" s="1"/>
      <c r="C663" s="2"/>
      <c r="D663" s="1"/>
      <c r="E663" s="1"/>
      <c r="F663" s="1"/>
      <c r="G663" s="1"/>
      <c r="H663" s="2"/>
      <c r="I663" s="1"/>
      <c r="J663" s="1"/>
      <c r="K663" s="2"/>
      <c r="L663" s="1"/>
      <c r="M663" s="1"/>
      <c r="N663" s="1"/>
      <c r="O663" s="1"/>
      <c r="P663" s="1"/>
      <c r="Q663" s="1"/>
      <c r="R663" s="1"/>
      <c r="S663" s="1"/>
      <c r="T663" s="1"/>
      <c r="U663" s="2"/>
      <c r="V663" s="1"/>
      <c r="W663" s="13"/>
      <c r="X663" s="1"/>
    </row>
    <row r="664">
      <c r="A664" s="1"/>
      <c r="B664" s="1"/>
      <c r="C664" s="2"/>
      <c r="D664" s="1"/>
      <c r="E664" s="1"/>
      <c r="F664" s="1"/>
      <c r="G664" s="1"/>
      <c r="H664" s="2"/>
      <c r="I664" s="1"/>
      <c r="J664" s="1"/>
      <c r="K664" s="2"/>
      <c r="L664" s="1"/>
      <c r="M664" s="1"/>
      <c r="N664" s="1"/>
      <c r="O664" s="1"/>
      <c r="P664" s="1"/>
      <c r="Q664" s="1"/>
      <c r="R664" s="1"/>
      <c r="S664" s="1"/>
      <c r="T664" s="1"/>
      <c r="U664" s="2"/>
      <c r="V664" s="1"/>
      <c r="W664" s="13"/>
      <c r="X664" s="1"/>
    </row>
    <row r="665">
      <c r="A665" s="1"/>
      <c r="B665" s="1"/>
      <c r="C665" s="2"/>
      <c r="D665" s="1"/>
      <c r="E665" s="1"/>
      <c r="F665" s="1"/>
      <c r="G665" s="1"/>
      <c r="H665" s="2"/>
      <c r="I665" s="1"/>
      <c r="J665" s="1"/>
      <c r="K665" s="2"/>
      <c r="L665" s="1"/>
      <c r="M665" s="1"/>
      <c r="N665" s="1"/>
      <c r="O665" s="1"/>
      <c r="P665" s="1"/>
      <c r="Q665" s="1"/>
      <c r="R665" s="1"/>
      <c r="S665" s="1"/>
      <c r="T665" s="1"/>
      <c r="U665" s="2"/>
      <c r="V665" s="1"/>
      <c r="W665" s="13"/>
      <c r="X665" s="1"/>
    </row>
    <row r="666">
      <c r="A666" s="1"/>
      <c r="B666" s="1"/>
      <c r="C666" s="2"/>
      <c r="D666" s="1"/>
      <c r="E666" s="1"/>
      <c r="F666" s="1"/>
      <c r="G666" s="1"/>
      <c r="H666" s="2"/>
      <c r="I666" s="1"/>
      <c r="J666" s="1"/>
      <c r="K666" s="2"/>
      <c r="L666" s="1"/>
      <c r="M666" s="1"/>
      <c r="N666" s="1"/>
      <c r="O666" s="1"/>
      <c r="P666" s="1"/>
      <c r="Q666" s="1"/>
      <c r="R666" s="1"/>
      <c r="S666" s="1"/>
      <c r="T666" s="1"/>
      <c r="U666" s="2"/>
      <c r="V666" s="1"/>
      <c r="W666" s="13"/>
      <c r="X666" s="1"/>
    </row>
    <row r="667">
      <c r="A667" s="1"/>
      <c r="B667" s="1"/>
      <c r="C667" s="2"/>
      <c r="D667" s="1"/>
      <c r="E667" s="1"/>
      <c r="F667" s="1"/>
      <c r="G667" s="1"/>
      <c r="H667" s="2"/>
      <c r="I667" s="1"/>
      <c r="J667" s="1"/>
      <c r="K667" s="2"/>
      <c r="L667" s="1"/>
      <c r="M667" s="1"/>
      <c r="N667" s="1"/>
      <c r="O667" s="1"/>
      <c r="P667" s="1"/>
      <c r="Q667" s="1"/>
      <c r="R667" s="1"/>
      <c r="S667" s="1"/>
      <c r="T667" s="1"/>
      <c r="U667" s="2"/>
      <c r="V667" s="1"/>
      <c r="W667" s="13"/>
      <c r="X667" s="1"/>
    </row>
    <row r="668">
      <c r="A668" s="1"/>
      <c r="B668" s="1"/>
      <c r="C668" s="2"/>
      <c r="D668" s="1"/>
      <c r="E668" s="1"/>
      <c r="F668" s="1"/>
      <c r="G668" s="1"/>
      <c r="H668" s="2"/>
      <c r="I668" s="1"/>
      <c r="J668" s="1"/>
      <c r="K668" s="2"/>
      <c r="L668" s="1"/>
      <c r="M668" s="1"/>
      <c r="N668" s="1"/>
      <c r="O668" s="1"/>
      <c r="P668" s="1"/>
      <c r="Q668" s="1"/>
      <c r="R668" s="1"/>
      <c r="S668" s="1"/>
      <c r="T668" s="1"/>
      <c r="U668" s="2"/>
      <c r="V668" s="1"/>
      <c r="W668" s="13"/>
      <c r="X668" s="1"/>
    </row>
    <row r="669">
      <c r="A669" s="1"/>
      <c r="B669" s="1"/>
      <c r="C669" s="2"/>
      <c r="D669" s="1"/>
      <c r="E669" s="1"/>
      <c r="F669" s="1"/>
      <c r="G669" s="1"/>
      <c r="H669" s="2"/>
      <c r="I669" s="1"/>
      <c r="J669" s="1"/>
      <c r="K669" s="2"/>
      <c r="L669" s="1"/>
      <c r="M669" s="1"/>
      <c r="N669" s="1"/>
      <c r="O669" s="1"/>
      <c r="P669" s="1"/>
      <c r="Q669" s="1"/>
      <c r="R669" s="1"/>
      <c r="S669" s="1"/>
      <c r="T669" s="1"/>
      <c r="U669" s="2"/>
      <c r="V669" s="1"/>
      <c r="W669" s="13"/>
      <c r="X669" s="1"/>
    </row>
    <row r="670">
      <c r="A670" s="1"/>
      <c r="B670" s="1"/>
      <c r="C670" s="2"/>
      <c r="D670" s="1"/>
      <c r="E670" s="1"/>
      <c r="F670" s="1"/>
      <c r="G670" s="1"/>
      <c r="H670" s="2"/>
      <c r="I670" s="1"/>
      <c r="J670" s="1"/>
      <c r="K670" s="2"/>
      <c r="L670" s="1"/>
      <c r="M670" s="1"/>
      <c r="N670" s="1"/>
      <c r="O670" s="1"/>
      <c r="P670" s="1"/>
      <c r="Q670" s="1"/>
      <c r="R670" s="1"/>
      <c r="S670" s="1"/>
      <c r="T670" s="1"/>
      <c r="U670" s="2"/>
      <c r="V670" s="1"/>
      <c r="W670" s="13"/>
      <c r="X670" s="1"/>
    </row>
    <row r="671">
      <c r="A671" s="1"/>
      <c r="B671" s="1"/>
      <c r="C671" s="2"/>
      <c r="D671" s="1"/>
      <c r="E671" s="1"/>
      <c r="F671" s="1"/>
      <c r="G671" s="1"/>
      <c r="H671" s="2"/>
      <c r="I671" s="1"/>
      <c r="J671" s="1"/>
      <c r="K671" s="2"/>
      <c r="L671" s="1"/>
      <c r="M671" s="1"/>
      <c r="N671" s="1"/>
      <c r="O671" s="1"/>
      <c r="P671" s="1"/>
      <c r="Q671" s="1"/>
      <c r="R671" s="1"/>
      <c r="S671" s="1"/>
      <c r="T671" s="1"/>
      <c r="U671" s="2"/>
      <c r="V671" s="1"/>
      <c r="W671" s="13"/>
      <c r="X671" s="1"/>
    </row>
    <row r="672">
      <c r="A672" s="1"/>
      <c r="B672" s="1"/>
      <c r="C672" s="2"/>
      <c r="D672" s="1"/>
      <c r="E672" s="1"/>
      <c r="F672" s="1"/>
      <c r="G672" s="1"/>
      <c r="H672" s="2"/>
      <c r="I672" s="1"/>
      <c r="J672" s="1"/>
      <c r="K672" s="2"/>
      <c r="L672" s="1"/>
      <c r="M672" s="1"/>
      <c r="N672" s="1"/>
      <c r="O672" s="1"/>
      <c r="P672" s="1"/>
      <c r="Q672" s="1"/>
      <c r="R672" s="1"/>
      <c r="S672" s="1"/>
      <c r="T672" s="1"/>
      <c r="U672" s="2"/>
      <c r="V672" s="1"/>
      <c r="W672" s="13"/>
      <c r="X672" s="1"/>
    </row>
    <row r="673">
      <c r="A673" s="1"/>
      <c r="B673" s="1"/>
      <c r="C673" s="2"/>
      <c r="D673" s="1"/>
      <c r="E673" s="1"/>
      <c r="F673" s="1"/>
      <c r="G673" s="1"/>
      <c r="H673" s="2"/>
      <c r="I673" s="1"/>
      <c r="J673" s="1"/>
      <c r="K673" s="2"/>
      <c r="L673" s="1"/>
      <c r="M673" s="1"/>
      <c r="N673" s="1"/>
      <c r="O673" s="1"/>
      <c r="P673" s="1"/>
      <c r="Q673" s="1"/>
      <c r="R673" s="1"/>
      <c r="S673" s="1"/>
      <c r="T673" s="1"/>
      <c r="U673" s="2"/>
      <c r="V673" s="1"/>
      <c r="W673" s="13"/>
      <c r="X673" s="1"/>
    </row>
    <row r="674">
      <c r="A674" s="1"/>
      <c r="B674" s="1"/>
      <c r="C674" s="2"/>
      <c r="D674" s="1"/>
      <c r="E674" s="1"/>
      <c r="F674" s="1"/>
      <c r="G674" s="1"/>
      <c r="H674" s="2"/>
      <c r="I674" s="1"/>
      <c r="J674" s="1"/>
      <c r="K674" s="2"/>
      <c r="L674" s="1"/>
      <c r="M674" s="1"/>
      <c r="N674" s="1"/>
      <c r="O674" s="1"/>
      <c r="P674" s="1"/>
      <c r="Q674" s="1"/>
      <c r="R674" s="1"/>
      <c r="S674" s="1"/>
      <c r="T674" s="1"/>
      <c r="U674" s="2"/>
      <c r="V674" s="1"/>
      <c r="W674" s="13"/>
      <c r="X674" s="1"/>
    </row>
    <row r="675">
      <c r="A675" s="1"/>
      <c r="B675" s="1"/>
      <c r="C675" s="2"/>
      <c r="D675" s="1"/>
      <c r="E675" s="1"/>
      <c r="F675" s="1"/>
      <c r="G675" s="1"/>
      <c r="H675" s="2"/>
      <c r="I675" s="1"/>
      <c r="J675" s="1"/>
      <c r="K675" s="2"/>
      <c r="L675" s="1"/>
      <c r="M675" s="1"/>
      <c r="N675" s="1"/>
      <c r="O675" s="1"/>
      <c r="P675" s="1"/>
      <c r="Q675" s="1"/>
      <c r="R675" s="1"/>
      <c r="S675" s="1"/>
      <c r="T675" s="1"/>
      <c r="U675" s="2"/>
      <c r="V675" s="1"/>
      <c r="W675" s="13"/>
      <c r="X675" s="1"/>
    </row>
    <row r="676">
      <c r="A676" s="1"/>
      <c r="B676" s="1"/>
      <c r="C676" s="2"/>
      <c r="D676" s="1"/>
      <c r="E676" s="1"/>
      <c r="F676" s="1"/>
      <c r="G676" s="1"/>
      <c r="H676" s="2"/>
      <c r="I676" s="1"/>
      <c r="J676" s="1"/>
      <c r="K676" s="2"/>
      <c r="L676" s="1"/>
      <c r="M676" s="1"/>
      <c r="N676" s="1"/>
      <c r="O676" s="1"/>
      <c r="P676" s="1"/>
      <c r="Q676" s="1"/>
      <c r="R676" s="1"/>
      <c r="S676" s="1"/>
      <c r="T676" s="1"/>
      <c r="U676" s="2"/>
      <c r="V676" s="1"/>
      <c r="W676" s="13"/>
      <c r="X676" s="1"/>
    </row>
    <row r="677">
      <c r="A677" s="1"/>
      <c r="B677" s="1"/>
      <c r="C677" s="2"/>
      <c r="D677" s="1"/>
      <c r="E677" s="1"/>
      <c r="F677" s="1"/>
      <c r="G677" s="1"/>
      <c r="H677" s="2"/>
      <c r="I677" s="1"/>
      <c r="J677" s="1"/>
      <c r="K677" s="2"/>
      <c r="L677" s="1"/>
      <c r="M677" s="1"/>
      <c r="N677" s="1"/>
      <c r="O677" s="1"/>
      <c r="P677" s="1"/>
      <c r="Q677" s="1"/>
      <c r="R677" s="1"/>
      <c r="S677" s="1"/>
      <c r="T677" s="1"/>
      <c r="U677" s="2"/>
      <c r="V677" s="1"/>
      <c r="W677" s="13"/>
      <c r="X677" s="1"/>
    </row>
    <row r="678">
      <c r="A678" s="1"/>
      <c r="B678" s="1"/>
      <c r="C678" s="2"/>
      <c r="D678" s="1"/>
      <c r="E678" s="1"/>
      <c r="F678" s="1"/>
      <c r="G678" s="1"/>
      <c r="H678" s="2"/>
      <c r="I678" s="1"/>
      <c r="J678" s="1"/>
      <c r="K678" s="2"/>
      <c r="L678" s="1"/>
      <c r="M678" s="1"/>
      <c r="N678" s="1"/>
      <c r="O678" s="1"/>
      <c r="P678" s="1"/>
      <c r="Q678" s="1"/>
      <c r="R678" s="1"/>
      <c r="S678" s="1"/>
      <c r="T678" s="1"/>
      <c r="U678" s="2"/>
      <c r="V678" s="1"/>
      <c r="W678" s="13"/>
      <c r="X678" s="1"/>
    </row>
    <row r="679">
      <c r="A679" s="1"/>
      <c r="B679" s="1"/>
      <c r="C679" s="2"/>
      <c r="D679" s="1"/>
      <c r="E679" s="1"/>
      <c r="F679" s="1"/>
      <c r="G679" s="1"/>
      <c r="H679" s="2"/>
      <c r="I679" s="1"/>
      <c r="J679" s="1"/>
      <c r="K679" s="2"/>
      <c r="L679" s="1"/>
      <c r="M679" s="1"/>
      <c r="N679" s="1"/>
      <c r="O679" s="1"/>
      <c r="P679" s="1"/>
      <c r="Q679" s="1"/>
      <c r="R679" s="1"/>
      <c r="S679" s="1"/>
      <c r="T679" s="1"/>
      <c r="U679" s="2"/>
      <c r="V679" s="1"/>
      <c r="W679" s="13"/>
      <c r="X679" s="1"/>
    </row>
    <row r="680">
      <c r="A680" s="1"/>
      <c r="B680" s="1"/>
      <c r="C680" s="2"/>
      <c r="D680" s="1"/>
      <c r="E680" s="1"/>
      <c r="F680" s="1"/>
      <c r="G680" s="1"/>
      <c r="H680" s="2"/>
      <c r="I680" s="1"/>
      <c r="J680" s="1"/>
      <c r="K680" s="2"/>
      <c r="L680" s="1"/>
      <c r="M680" s="1"/>
      <c r="N680" s="1"/>
      <c r="O680" s="1"/>
      <c r="P680" s="1"/>
      <c r="Q680" s="1"/>
      <c r="R680" s="1"/>
      <c r="S680" s="1"/>
      <c r="T680" s="1"/>
      <c r="U680" s="2"/>
      <c r="V680" s="1"/>
      <c r="W680" s="13"/>
      <c r="X680" s="1"/>
    </row>
    <row r="681">
      <c r="A681" s="1"/>
      <c r="B681" s="1"/>
      <c r="C681" s="2"/>
      <c r="D681" s="1"/>
      <c r="E681" s="1"/>
      <c r="F681" s="1"/>
      <c r="G681" s="1"/>
      <c r="H681" s="2"/>
      <c r="I681" s="1"/>
      <c r="J681" s="1"/>
      <c r="K681" s="2"/>
      <c r="L681" s="1"/>
      <c r="M681" s="1"/>
      <c r="N681" s="1"/>
      <c r="O681" s="1"/>
      <c r="P681" s="1"/>
      <c r="Q681" s="1"/>
      <c r="R681" s="1"/>
      <c r="S681" s="1"/>
      <c r="T681" s="1"/>
      <c r="U681" s="2"/>
      <c r="V681" s="1"/>
      <c r="W681" s="13"/>
      <c r="X681" s="1"/>
    </row>
    <row r="682">
      <c r="A682" s="1"/>
      <c r="B682" s="1"/>
      <c r="C682" s="2"/>
      <c r="D682" s="1"/>
      <c r="E682" s="1"/>
      <c r="F682" s="1"/>
      <c r="G682" s="1"/>
      <c r="H682" s="2"/>
      <c r="I682" s="1"/>
      <c r="J682" s="1"/>
      <c r="K682" s="2"/>
      <c r="L682" s="1"/>
      <c r="M682" s="1"/>
      <c r="N682" s="1"/>
      <c r="O682" s="1"/>
      <c r="P682" s="1"/>
      <c r="Q682" s="1"/>
      <c r="R682" s="1"/>
      <c r="S682" s="1"/>
      <c r="T682" s="1"/>
      <c r="U682" s="2"/>
      <c r="V682" s="1"/>
      <c r="W682" s="13"/>
      <c r="X682" s="1"/>
    </row>
    <row r="683">
      <c r="A683" s="1"/>
      <c r="B683" s="1"/>
      <c r="C683" s="2"/>
      <c r="D683" s="1"/>
      <c r="E683" s="1"/>
      <c r="F683" s="1"/>
      <c r="G683" s="1"/>
      <c r="H683" s="2"/>
      <c r="I683" s="1"/>
      <c r="J683" s="1"/>
      <c r="K683" s="2"/>
      <c r="L683" s="1"/>
      <c r="M683" s="1"/>
      <c r="N683" s="1"/>
      <c r="O683" s="1"/>
      <c r="P683" s="1"/>
      <c r="Q683" s="1"/>
      <c r="R683" s="1"/>
      <c r="S683" s="1"/>
      <c r="T683" s="1"/>
      <c r="U683" s="2"/>
      <c r="V683" s="1"/>
      <c r="W683" s="13"/>
      <c r="X683" s="1"/>
    </row>
    <row r="684">
      <c r="A684" s="1"/>
      <c r="B684" s="1"/>
      <c r="C684" s="2"/>
      <c r="D684" s="1"/>
      <c r="E684" s="1"/>
      <c r="F684" s="1"/>
      <c r="G684" s="1"/>
      <c r="H684" s="2"/>
      <c r="I684" s="1"/>
      <c r="J684" s="1"/>
      <c r="K684" s="2"/>
      <c r="L684" s="1"/>
      <c r="M684" s="1"/>
      <c r="N684" s="1"/>
      <c r="O684" s="1"/>
      <c r="P684" s="1"/>
      <c r="Q684" s="1"/>
      <c r="R684" s="1"/>
      <c r="S684" s="1"/>
      <c r="T684" s="1"/>
      <c r="U684" s="2"/>
      <c r="V684" s="1"/>
      <c r="W684" s="13"/>
      <c r="X684" s="1"/>
    </row>
    <row r="685">
      <c r="A685" s="1"/>
      <c r="B685" s="1"/>
      <c r="C685" s="2"/>
      <c r="D685" s="1"/>
      <c r="E685" s="1"/>
      <c r="F685" s="1"/>
      <c r="G685" s="1"/>
      <c r="H685" s="2"/>
      <c r="I685" s="1"/>
      <c r="J685" s="1"/>
      <c r="K685" s="2"/>
      <c r="L685" s="1"/>
      <c r="M685" s="1"/>
      <c r="N685" s="1"/>
      <c r="O685" s="1"/>
      <c r="P685" s="1"/>
      <c r="Q685" s="1"/>
      <c r="R685" s="1"/>
      <c r="S685" s="1"/>
      <c r="T685" s="1"/>
      <c r="U685" s="2"/>
      <c r="V685" s="1"/>
      <c r="W685" s="13"/>
      <c r="X685" s="1"/>
    </row>
    <row r="686">
      <c r="A686" s="1"/>
      <c r="B686" s="1"/>
      <c r="C686" s="2"/>
      <c r="D686" s="1"/>
      <c r="E686" s="1"/>
      <c r="F686" s="1"/>
      <c r="G686" s="1"/>
      <c r="H686" s="2"/>
      <c r="I686" s="1"/>
      <c r="J686" s="1"/>
      <c r="K686" s="2"/>
      <c r="L686" s="1"/>
      <c r="M686" s="1"/>
      <c r="N686" s="1"/>
      <c r="O686" s="1"/>
      <c r="P686" s="1"/>
      <c r="Q686" s="1"/>
      <c r="R686" s="1"/>
      <c r="S686" s="1"/>
      <c r="T686" s="1"/>
      <c r="U686" s="2"/>
      <c r="V686" s="1"/>
      <c r="W686" s="13"/>
      <c r="X686" s="1"/>
    </row>
    <row r="687">
      <c r="A687" s="1"/>
      <c r="B687" s="1"/>
      <c r="C687" s="2"/>
      <c r="D687" s="1"/>
      <c r="E687" s="1"/>
      <c r="F687" s="1"/>
      <c r="G687" s="1"/>
      <c r="H687" s="2"/>
      <c r="I687" s="1"/>
      <c r="J687" s="1"/>
      <c r="K687" s="2"/>
      <c r="L687" s="1"/>
      <c r="M687" s="1"/>
      <c r="N687" s="1"/>
      <c r="O687" s="1"/>
      <c r="P687" s="1"/>
      <c r="Q687" s="1"/>
      <c r="R687" s="1"/>
      <c r="S687" s="1"/>
      <c r="T687" s="1"/>
      <c r="U687" s="2"/>
      <c r="V687" s="1"/>
      <c r="W687" s="13"/>
      <c r="X687" s="1"/>
    </row>
    <row r="688">
      <c r="A688" s="1"/>
      <c r="B688" s="1"/>
      <c r="C688" s="2"/>
      <c r="D688" s="1"/>
      <c r="E688" s="1"/>
      <c r="F688" s="1"/>
      <c r="G688" s="1"/>
      <c r="H688" s="2"/>
      <c r="I688" s="1"/>
      <c r="J688" s="1"/>
      <c r="K688" s="2"/>
      <c r="L688" s="1"/>
      <c r="M688" s="1"/>
      <c r="N688" s="1"/>
      <c r="O688" s="1"/>
      <c r="P688" s="1"/>
      <c r="Q688" s="1"/>
      <c r="R688" s="1"/>
      <c r="S688" s="1"/>
      <c r="T688" s="1"/>
      <c r="U688" s="2"/>
      <c r="V688" s="1"/>
      <c r="W688" s="13"/>
      <c r="X688" s="1"/>
    </row>
    <row r="689">
      <c r="A689" s="1"/>
      <c r="B689" s="1"/>
      <c r="C689" s="2"/>
      <c r="D689" s="1"/>
      <c r="E689" s="1"/>
      <c r="F689" s="1"/>
      <c r="G689" s="1"/>
      <c r="H689" s="2"/>
      <c r="I689" s="1"/>
      <c r="J689" s="1"/>
      <c r="K689" s="2"/>
      <c r="L689" s="1"/>
      <c r="M689" s="1"/>
      <c r="N689" s="1"/>
      <c r="O689" s="1"/>
      <c r="P689" s="1"/>
      <c r="Q689" s="1"/>
      <c r="R689" s="1"/>
      <c r="S689" s="1"/>
      <c r="T689" s="1"/>
      <c r="U689" s="2"/>
      <c r="V689" s="1"/>
      <c r="W689" s="13"/>
      <c r="X689" s="1"/>
    </row>
    <row r="690">
      <c r="A690" s="1"/>
      <c r="B690" s="1"/>
      <c r="C690" s="2"/>
      <c r="D690" s="1"/>
      <c r="E690" s="1"/>
      <c r="F690" s="1"/>
      <c r="G690" s="1"/>
      <c r="H690" s="2"/>
      <c r="I690" s="1"/>
      <c r="J690" s="1"/>
      <c r="K690" s="2"/>
      <c r="L690" s="1"/>
      <c r="M690" s="1"/>
      <c r="N690" s="1"/>
      <c r="O690" s="1"/>
      <c r="P690" s="1"/>
      <c r="Q690" s="1"/>
      <c r="R690" s="1"/>
      <c r="S690" s="1"/>
      <c r="T690" s="1"/>
      <c r="U690" s="2"/>
      <c r="V690" s="1"/>
      <c r="W690" s="13"/>
      <c r="X690" s="1"/>
    </row>
    <row r="691">
      <c r="A691" s="1"/>
      <c r="B691" s="1"/>
      <c r="C691" s="2"/>
      <c r="D691" s="1"/>
      <c r="E691" s="1"/>
      <c r="F691" s="1"/>
      <c r="G691" s="1"/>
      <c r="H691" s="2"/>
      <c r="I691" s="1"/>
      <c r="J691" s="1"/>
      <c r="K691" s="2"/>
      <c r="L691" s="1"/>
      <c r="M691" s="1"/>
      <c r="N691" s="1"/>
      <c r="O691" s="1"/>
      <c r="P691" s="1"/>
      <c r="Q691" s="1"/>
      <c r="R691" s="1"/>
      <c r="S691" s="1"/>
      <c r="T691" s="1"/>
      <c r="U691" s="2"/>
      <c r="V691" s="1"/>
      <c r="W691" s="13"/>
      <c r="X691" s="1"/>
    </row>
    <row r="692">
      <c r="A692" s="1"/>
      <c r="B692" s="1"/>
      <c r="C692" s="2"/>
      <c r="D692" s="1"/>
      <c r="E692" s="1"/>
      <c r="F692" s="1"/>
      <c r="G692" s="1"/>
      <c r="H692" s="2"/>
      <c r="I692" s="1"/>
      <c r="J692" s="1"/>
      <c r="K692" s="2"/>
      <c r="L692" s="1"/>
      <c r="M692" s="1"/>
      <c r="N692" s="1"/>
      <c r="O692" s="1"/>
      <c r="P692" s="1"/>
      <c r="Q692" s="1"/>
      <c r="R692" s="1"/>
      <c r="S692" s="1"/>
      <c r="T692" s="1"/>
      <c r="U692" s="2"/>
      <c r="V692" s="1"/>
      <c r="W692" s="13"/>
      <c r="X692" s="1"/>
    </row>
    <row r="693">
      <c r="A693" s="1"/>
      <c r="B693" s="1"/>
      <c r="C693" s="2"/>
      <c r="D693" s="1"/>
      <c r="E693" s="1"/>
      <c r="F693" s="1"/>
      <c r="G693" s="1"/>
      <c r="H693" s="2"/>
      <c r="I693" s="1"/>
      <c r="J693" s="1"/>
      <c r="K693" s="2"/>
      <c r="L693" s="1"/>
      <c r="M693" s="1"/>
      <c r="N693" s="1"/>
      <c r="O693" s="1"/>
      <c r="P693" s="1"/>
      <c r="Q693" s="1"/>
      <c r="R693" s="1"/>
      <c r="S693" s="1"/>
      <c r="T693" s="1"/>
      <c r="U693" s="2"/>
      <c r="V693" s="1"/>
      <c r="W693" s="13"/>
      <c r="X693" s="1"/>
    </row>
    <row r="694">
      <c r="A694" s="1"/>
      <c r="B694" s="1"/>
      <c r="C694" s="2"/>
      <c r="D694" s="1"/>
      <c r="E694" s="1"/>
      <c r="F694" s="1"/>
      <c r="G694" s="1"/>
      <c r="H694" s="2"/>
      <c r="I694" s="1"/>
      <c r="J694" s="1"/>
      <c r="K694" s="2"/>
      <c r="L694" s="1"/>
      <c r="M694" s="1"/>
      <c r="N694" s="1"/>
      <c r="O694" s="1"/>
      <c r="P694" s="1"/>
      <c r="Q694" s="1"/>
      <c r="R694" s="1"/>
      <c r="S694" s="1"/>
      <c r="T694" s="1"/>
      <c r="U694" s="2"/>
      <c r="V694" s="1"/>
      <c r="W694" s="13"/>
      <c r="X694" s="1"/>
    </row>
    <row r="695">
      <c r="A695" s="1"/>
      <c r="B695" s="1"/>
      <c r="C695" s="2"/>
      <c r="D695" s="1"/>
      <c r="E695" s="1"/>
      <c r="F695" s="1"/>
      <c r="G695" s="1"/>
      <c r="H695" s="2"/>
      <c r="I695" s="1"/>
      <c r="J695" s="1"/>
      <c r="K695" s="2"/>
      <c r="L695" s="1"/>
      <c r="M695" s="1"/>
      <c r="N695" s="1"/>
      <c r="O695" s="1"/>
      <c r="P695" s="1"/>
      <c r="Q695" s="1"/>
      <c r="R695" s="1"/>
      <c r="S695" s="1"/>
      <c r="T695" s="1"/>
      <c r="U695" s="2"/>
      <c r="V695" s="1"/>
      <c r="W695" s="13"/>
      <c r="X695" s="1"/>
    </row>
    <row r="696">
      <c r="A696" s="1"/>
      <c r="B696" s="1"/>
      <c r="C696" s="2"/>
      <c r="D696" s="1"/>
      <c r="E696" s="1"/>
      <c r="F696" s="1"/>
      <c r="G696" s="1"/>
      <c r="H696" s="2"/>
      <c r="I696" s="1"/>
      <c r="J696" s="1"/>
      <c r="K696" s="2"/>
      <c r="L696" s="1"/>
      <c r="M696" s="1"/>
      <c r="N696" s="1"/>
      <c r="O696" s="1"/>
      <c r="P696" s="1"/>
      <c r="Q696" s="1"/>
      <c r="R696" s="1"/>
      <c r="S696" s="1"/>
      <c r="T696" s="1"/>
      <c r="U696" s="2"/>
      <c r="V696" s="1"/>
      <c r="W696" s="13"/>
      <c r="X696" s="1"/>
    </row>
    <row r="697">
      <c r="A697" s="1"/>
      <c r="B697" s="1"/>
      <c r="C697" s="2"/>
      <c r="D697" s="1"/>
      <c r="E697" s="1"/>
      <c r="F697" s="1"/>
      <c r="G697" s="1"/>
      <c r="H697" s="2"/>
      <c r="I697" s="1"/>
      <c r="J697" s="1"/>
      <c r="K697" s="2"/>
      <c r="L697" s="1"/>
      <c r="M697" s="1"/>
      <c r="N697" s="1"/>
      <c r="O697" s="1"/>
      <c r="P697" s="1"/>
      <c r="Q697" s="1"/>
      <c r="R697" s="1"/>
      <c r="S697" s="1"/>
      <c r="T697" s="1"/>
      <c r="U697" s="2"/>
      <c r="V697" s="1"/>
      <c r="W697" s="13"/>
      <c r="X697" s="1"/>
    </row>
    <row r="698">
      <c r="A698" s="1"/>
      <c r="B698" s="1"/>
      <c r="C698" s="2"/>
      <c r="D698" s="1"/>
      <c r="E698" s="1"/>
      <c r="F698" s="1"/>
      <c r="G698" s="1"/>
      <c r="H698" s="2"/>
      <c r="I698" s="1"/>
      <c r="J698" s="1"/>
      <c r="K698" s="2"/>
      <c r="L698" s="1"/>
      <c r="M698" s="1"/>
      <c r="N698" s="1"/>
      <c r="O698" s="1"/>
      <c r="P698" s="1"/>
      <c r="Q698" s="1"/>
      <c r="R698" s="1"/>
      <c r="S698" s="1"/>
      <c r="T698" s="1"/>
      <c r="U698" s="2"/>
      <c r="V698" s="1"/>
      <c r="W698" s="13"/>
      <c r="X698" s="1"/>
    </row>
    <row r="699">
      <c r="A699" s="1"/>
      <c r="B699" s="1"/>
      <c r="C699" s="2"/>
      <c r="D699" s="1"/>
      <c r="E699" s="1"/>
      <c r="F699" s="1"/>
      <c r="G699" s="1"/>
      <c r="H699" s="2"/>
      <c r="I699" s="1"/>
      <c r="J699" s="1"/>
      <c r="K699" s="2"/>
      <c r="L699" s="1"/>
      <c r="M699" s="1"/>
      <c r="N699" s="1"/>
      <c r="O699" s="1"/>
      <c r="P699" s="1"/>
      <c r="Q699" s="1"/>
      <c r="R699" s="1"/>
      <c r="S699" s="1"/>
      <c r="T699" s="1"/>
      <c r="U699" s="2"/>
      <c r="V699" s="1"/>
      <c r="W699" s="13"/>
      <c r="X699" s="1"/>
    </row>
    <row r="700">
      <c r="A700" s="1"/>
      <c r="B700" s="1"/>
      <c r="C700" s="2"/>
      <c r="D700" s="1"/>
      <c r="E700" s="1"/>
      <c r="F700" s="1"/>
      <c r="G700" s="1"/>
      <c r="H700" s="2"/>
      <c r="I700" s="1"/>
      <c r="J700" s="1"/>
      <c r="K700" s="2"/>
      <c r="L700" s="1"/>
      <c r="M700" s="1"/>
      <c r="N700" s="1"/>
      <c r="O700" s="1"/>
      <c r="P700" s="1"/>
      <c r="Q700" s="1"/>
      <c r="R700" s="1"/>
      <c r="S700" s="1"/>
      <c r="T700" s="1"/>
      <c r="U700" s="2"/>
      <c r="V700" s="1"/>
      <c r="W700" s="13"/>
      <c r="X700" s="1"/>
    </row>
    <row r="701">
      <c r="A701" s="1"/>
      <c r="B701" s="1"/>
      <c r="C701" s="2"/>
      <c r="D701" s="1"/>
      <c r="E701" s="1"/>
      <c r="F701" s="1"/>
      <c r="G701" s="1"/>
      <c r="H701" s="2"/>
      <c r="I701" s="1"/>
      <c r="J701" s="1"/>
      <c r="K701" s="2"/>
      <c r="L701" s="1"/>
      <c r="M701" s="1"/>
      <c r="N701" s="1"/>
      <c r="O701" s="1"/>
      <c r="P701" s="1"/>
      <c r="Q701" s="1"/>
      <c r="R701" s="1"/>
      <c r="S701" s="1"/>
      <c r="T701" s="1"/>
      <c r="U701" s="2"/>
      <c r="V701" s="1"/>
      <c r="W701" s="13"/>
      <c r="X701" s="1"/>
    </row>
    <row r="702">
      <c r="A702" s="1"/>
      <c r="B702" s="1"/>
      <c r="C702" s="2"/>
      <c r="D702" s="1"/>
      <c r="E702" s="1"/>
      <c r="F702" s="1"/>
      <c r="G702" s="1"/>
      <c r="H702" s="2"/>
      <c r="I702" s="1"/>
      <c r="J702" s="1"/>
      <c r="K702" s="2"/>
      <c r="L702" s="1"/>
      <c r="M702" s="1"/>
      <c r="N702" s="1"/>
      <c r="O702" s="1"/>
      <c r="P702" s="1"/>
      <c r="Q702" s="1"/>
      <c r="R702" s="1"/>
      <c r="S702" s="1"/>
      <c r="T702" s="1"/>
      <c r="U702" s="2"/>
      <c r="V702" s="1"/>
      <c r="W702" s="13"/>
      <c r="X702" s="1"/>
    </row>
    <row r="703">
      <c r="A703" s="1"/>
      <c r="B703" s="1"/>
      <c r="C703" s="2"/>
      <c r="D703" s="1"/>
      <c r="E703" s="1"/>
      <c r="F703" s="1"/>
      <c r="G703" s="1"/>
      <c r="H703" s="2"/>
      <c r="I703" s="1"/>
      <c r="J703" s="1"/>
      <c r="K703" s="2"/>
      <c r="L703" s="1"/>
      <c r="M703" s="1"/>
      <c r="N703" s="1"/>
      <c r="O703" s="1"/>
      <c r="P703" s="1"/>
      <c r="Q703" s="1"/>
      <c r="R703" s="1"/>
      <c r="S703" s="1"/>
      <c r="T703" s="1"/>
      <c r="U703" s="2"/>
      <c r="V703" s="1"/>
      <c r="W703" s="13"/>
      <c r="X703" s="1"/>
    </row>
    <row r="704">
      <c r="A704" s="1"/>
      <c r="B704" s="1"/>
      <c r="C704" s="2"/>
      <c r="D704" s="1"/>
      <c r="E704" s="1"/>
      <c r="F704" s="1"/>
      <c r="G704" s="1"/>
      <c r="H704" s="2"/>
      <c r="I704" s="1"/>
      <c r="J704" s="1"/>
      <c r="K704" s="2"/>
      <c r="L704" s="1"/>
      <c r="M704" s="1"/>
      <c r="N704" s="1"/>
      <c r="O704" s="1"/>
      <c r="P704" s="1"/>
      <c r="Q704" s="1"/>
      <c r="R704" s="1"/>
      <c r="S704" s="1"/>
      <c r="T704" s="1"/>
      <c r="U704" s="2"/>
      <c r="V704" s="1"/>
      <c r="W704" s="13"/>
      <c r="X704" s="1"/>
    </row>
    <row r="705">
      <c r="A705" s="1"/>
      <c r="B705" s="1"/>
      <c r="C705" s="2"/>
      <c r="D705" s="1"/>
      <c r="E705" s="1"/>
      <c r="F705" s="1"/>
      <c r="G705" s="1"/>
      <c r="H705" s="2"/>
      <c r="I705" s="1"/>
      <c r="J705" s="1"/>
      <c r="K705" s="2"/>
      <c r="L705" s="1"/>
      <c r="M705" s="1"/>
      <c r="N705" s="1"/>
      <c r="O705" s="1"/>
      <c r="P705" s="1"/>
      <c r="Q705" s="1"/>
      <c r="R705" s="1"/>
      <c r="S705" s="1"/>
      <c r="T705" s="1"/>
      <c r="U705" s="2"/>
      <c r="V705" s="1"/>
      <c r="W705" s="13"/>
      <c r="X705" s="1"/>
    </row>
    <row r="706">
      <c r="A706" s="1"/>
      <c r="B706" s="1"/>
      <c r="C706" s="2"/>
      <c r="D706" s="1"/>
      <c r="E706" s="1"/>
      <c r="F706" s="1"/>
      <c r="G706" s="1"/>
      <c r="H706" s="2"/>
      <c r="I706" s="1"/>
      <c r="J706" s="1"/>
      <c r="K706" s="2"/>
      <c r="L706" s="1"/>
      <c r="M706" s="1"/>
      <c r="N706" s="1"/>
      <c r="O706" s="1"/>
      <c r="P706" s="1"/>
      <c r="Q706" s="1"/>
      <c r="R706" s="1"/>
      <c r="S706" s="1"/>
      <c r="T706" s="1"/>
      <c r="U706" s="2"/>
      <c r="V706" s="1"/>
      <c r="W706" s="13"/>
      <c r="X706" s="1"/>
    </row>
    <row r="707">
      <c r="A707" s="1"/>
      <c r="B707" s="1"/>
      <c r="C707" s="2"/>
      <c r="D707" s="1"/>
      <c r="E707" s="1"/>
      <c r="F707" s="1"/>
      <c r="G707" s="1"/>
      <c r="H707" s="2"/>
      <c r="I707" s="1"/>
      <c r="J707" s="1"/>
      <c r="K707" s="2"/>
      <c r="L707" s="1"/>
      <c r="M707" s="1"/>
      <c r="N707" s="1"/>
      <c r="O707" s="1"/>
      <c r="P707" s="1"/>
      <c r="Q707" s="1"/>
      <c r="R707" s="1"/>
      <c r="S707" s="1"/>
      <c r="T707" s="1"/>
      <c r="U707" s="2"/>
      <c r="V707" s="1"/>
      <c r="W707" s="13"/>
      <c r="X707" s="1"/>
    </row>
    <row r="708">
      <c r="A708" s="1"/>
      <c r="B708" s="1"/>
      <c r="C708" s="2"/>
      <c r="D708" s="1"/>
      <c r="E708" s="1"/>
      <c r="F708" s="1"/>
      <c r="G708" s="1"/>
      <c r="H708" s="2"/>
      <c r="I708" s="1"/>
      <c r="J708" s="1"/>
      <c r="K708" s="2"/>
      <c r="L708" s="1"/>
      <c r="M708" s="1"/>
      <c r="N708" s="1"/>
      <c r="O708" s="1"/>
      <c r="P708" s="1"/>
      <c r="Q708" s="1"/>
      <c r="R708" s="1"/>
      <c r="S708" s="1"/>
      <c r="T708" s="1"/>
      <c r="U708" s="2"/>
      <c r="V708" s="1"/>
      <c r="W708" s="13"/>
      <c r="X708" s="1"/>
    </row>
    <row r="709">
      <c r="A709" s="1"/>
      <c r="B709" s="1"/>
      <c r="C709" s="2"/>
      <c r="D709" s="1"/>
      <c r="E709" s="1"/>
      <c r="F709" s="1"/>
      <c r="G709" s="1"/>
      <c r="H709" s="2"/>
      <c r="I709" s="1"/>
      <c r="J709" s="1"/>
      <c r="K709" s="2"/>
      <c r="L709" s="1"/>
      <c r="M709" s="1"/>
      <c r="N709" s="1"/>
      <c r="O709" s="1"/>
      <c r="P709" s="1"/>
      <c r="Q709" s="1"/>
      <c r="R709" s="1"/>
      <c r="S709" s="1"/>
      <c r="T709" s="1"/>
      <c r="U709" s="2"/>
      <c r="V709" s="1"/>
      <c r="W709" s="13"/>
      <c r="X709" s="1"/>
    </row>
    <row r="710">
      <c r="A710" s="1"/>
      <c r="B710" s="1"/>
      <c r="C710" s="2"/>
      <c r="D710" s="1"/>
      <c r="E710" s="1"/>
      <c r="F710" s="1"/>
      <c r="G710" s="1"/>
      <c r="H710" s="2"/>
      <c r="I710" s="1"/>
      <c r="J710" s="1"/>
      <c r="K710" s="2"/>
      <c r="L710" s="1"/>
      <c r="M710" s="1"/>
      <c r="N710" s="1"/>
      <c r="O710" s="1"/>
      <c r="P710" s="1"/>
      <c r="Q710" s="1"/>
      <c r="R710" s="1"/>
      <c r="S710" s="1"/>
      <c r="T710" s="1"/>
      <c r="U710" s="2"/>
      <c r="V710" s="1"/>
      <c r="W710" s="13"/>
      <c r="X710" s="1"/>
    </row>
    <row r="711">
      <c r="A711" s="1"/>
      <c r="B711" s="1"/>
      <c r="C711" s="2"/>
      <c r="D711" s="1"/>
      <c r="E711" s="1"/>
      <c r="F711" s="1"/>
      <c r="G711" s="1"/>
      <c r="H711" s="2"/>
      <c r="I711" s="1"/>
      <c r="J711" s="1"/>
      <c r="K711" s="2"/>
      <c r="L711" s="1"/>
      <c r="M711" s="1"/>
      <c r="N711" s="1"/>
      <c r="O711" s="1"/>
      <c r="P711" s="1"/>
      <c r="Q711" s="1"/>
      <c r="R711" s="1"/>
      <c r="S711" s="1"/>
      <c r="T711" s="1"/>
      <c r="U711" s="2"/>
      <c r="V711" s="1"/>
      <c r="W711" s="13"/>
      <c r="X711" s="1"/>
    </row>
    <row r="712">
      <c r="A712" s="1"/>
      <c r="B712" s="1"/>
      <c r="C712" s="2"/>
      <c r="D712" s="1"/>
      <c r="E712" s="1"/>
      <c r="F712" s="1"/>
      <c r="G712" s="1"/>
      <c r="H712" s="2"/>
      <c r="I712" s="1"/>
      <c r="J712" s="1"/>
      <c r="K712" s="2"/>
      <c r="L712" s="1"/>
      <c r="M712" s="1"/>
      <c r="N712" s="1"/>
      <c r="O712" s="1"/>
      <c r="P712" s="1"/>
      <c r="Q712" s="1"/>
      <c r="R712" s="1"/>
      <c r="S712" s="1"/>
      <c r="T712" s="1"/>
      <c r="U712" s="2"/>
      <c r="V712" s="1"/>
      <c r="W712" s="13"/>
      <c r="X712" s="1"/>
    </row>
    <row r="713">
      <c r="A713" s="1"/>
      <c r="B713" s="1"/>
      <c r="C713" s="2"/>
      <c r="D713" s="1"/>
      <c r="E713" s="1"/>
      <c r="F713" s="1"/>
      <c r="G713" s="1"/>
      <c r="H713" s="2"/>
      <c r="I713" s="1"/>
      <c r="J713" s="1"/>
      <c r="K713" s="2"/>
      <c r="L713" s="1"/>
      <c r="M713" s="1"/>
      <c r="N713" s="1"/>
      <c r="O713" s="1"/>
      <c r="P713" s="1"/>
      <c r="Q713" s="1"/>
      <c r="R713" s="1"/>
      <c r="S713" s="1"/>
      <c r="T713" s="1"/>
      <c r="U713" s="2"/>
      <c r="V713" s="1"/>
      <c r="W713" s="13"/>
      <c r="X713" s="1"/>
    </row>
    <row r="714">
      <c r="A714" s="1"/>
      <c r="B714" s="1"/>
      <c r="C714" s="2"/>
      <c r="D714" s="1"/>
      <c r="E714" s="1"/>
      <c r="F714" s="1"/>
      <c r="G714" s="1"/>
      <c r="H714" s="2"/>
      <c r="I714" s="1"/>
      <c r="J714" s="1"/>
      <c r="K714" s="2"/>
      <c r="L714" s="1"/>
      <c r="M714" s="1"/>
      <c r="N714" s="1"/>
      <c r="O714" s="1"/>
      <c r="P714" s="1"/>
      <c r="Q714" s="1"/>
      <c r="R714" s="1"/>
      <c r="S714" s="1"/>
      <c r="T714" s="1"/>
      <c r="U714" s="2"/>
      <c r="V714" s="1"/>
      <c r="W714" s="13"/>
      <c r="X714" s="1"/>
    </row>
    <row r="715">
      <c r="A715" s="1"/>
      <c r="B715" s="1"/>
      <c r="C715" s="2"/>
      <c r="D715" s="1"/>
      <c r="E715" s="1"/>
      <c r="F715" s="1"/>
      <c r="G715" s="1"/>
      <c r="H715" s="2"/>
      <c r="I715" s="1"/>
      <c r="J715" s="1"/>
      <c r="K715" s="2"/>
      <c r="L715" s="1"/>
      <c r="M715" s="1"/>
      <c r="N715" s="1"/>
      <c r="O715" s="1"/>
      <c r="P715" s="1"/>
      <c r="Q715" s="1"/>
      <c r="R715" s="1"/>
      <c r="S715" s="1"/>
      <c r="T715" s="1"/>
      <c r="U715" s="2"/>
      <c r="V715" s="1"/>
      <c r="W715" s="13"/>
      <c r="X715" s="1"/>
    </row>
    <row r="716">
      <c r="A716" s="1"/>
      <c r="B716" s="1"/>
      <c r="C716" s="2"/>
      <c r="D716" s="1"/>
      <c r="E716" s="1"/>
      <c r="F716" s="1"/>
      <c r="G716" s="1"/>
      <c r="H716" s="2"/>
      <c r="I716" s="1"/>
      <c r="J716" s="1"/>
      <c r="K716" s="2"/>
      <c r="L716" s="1"/>
      <c r="M716" s="1"/>
      <c r="N716" s="1"/>
      <c r="O716" s="1"/>
      <c r="P716" s="1"/>
      <c r="Q716" s="1"/>
      <c r="R716" s="1"/>
      <c r="S716" s="1"/>
      <c r="T716" s="1"/>
      <c r="U716" s="2"/>
      <c r="V716" s="1"/>
      <c r="W716" s="13"/>
      <c r="X716" s="1"/>
    </row>
    <row r="717">
      <c r="A717" s="1"/>
      <c r="B717" s="1"/>
      <c r="C717" s="2"/>
      <c r="D717" s="1"/>
      <c r="E717" s="1"/>
      <c r="F717" s="1"/>
      <c r="G717" s="1"/>
      <c r="H717" s="2"/>
      <c r="I717" s="1"/>
      <c r="J717" s="1"/>
      <c r="K717" s="2"/>
      <c r="L717" s="1"/>
      <c r="M717" s="1"/>
      <c r="N717" s="1"/>
      <c r="O717" s="1"/>
      <c r="P717" s="1"/>
      <c r="Q717" s="1"/>
      <c r="R717" s="1"/>
      <c r="S717" s="1"/>
      <c r="T717" s="1"/>
      <c r="U717" s="2"/>
      <c r="V717" s="1"/>
      <c r="W717" s="13"/>
      <c r="X717" s="1"/>
    </row>
    <row r="718">
      <c r="A718" s="1"/>
      <c r="B718" s="1"/>
      <c r="C718" s="2"/>
      <c r="D718" s="1"/>
      <c r="E718" s="1"/>
      <c r="F718" s="1"/>
      <c r="G718" s="1"/>
      <c r="H718" s="2"/>
      <c r="I718" s="1"/>
      <c r="J718" s="1"/>
      <c r="K718" s="2"/>
      <c r="L718" s="1"/>
      <c r="M718" s="1"/>
      <c r="N718" s="1"/>
      <c r="O718" s="1"/>
      <c r="P718" s="1"/>
      <c r="Q718" s="1"/>
      <c r="R718" s="1"/>
      <c r="S718" s="1"/>
      <c r="T718" s="1"/>
      <c r="U718" s="2"/>
      <c r="V718" s="1"/>
      <c r="W718" s="13"/>
      <c r="X718" s="1"/>
    </row>
    <row r="719">
      <c r="A719" s="1"/>
      <c r="B719" s="1"/>
      <c r="C719" s="2"/>
      <c r="D719" s="1"/>
      <c r="E719" s="1"/>
      <c r="F719" s="1"/>
      <c r="G719" s="1"/>
      <c r="H719" s="2"/>
      <c r="I719" s="1"/>
      <c r="J719" s="1"/>
      <c r="K719" s="2"/>
      <c r="L719" s="1"/>
      <c r="M719" s="1"/>
      <c r="N719" s="1"/>
      <c r="O719" s="1"/>
      <c r="P719" s="1"/>
      <c r="Q719" s="1"/>
      <c r="R719" s="1"/>
      <c r="S719" s="1"/>
      <c r="T719" s="1"/>
      <c r="U719" s="2"/>
      <c r="V719" s="1"/>
      <c r="W719" s="13"/>
      <c r="X719" s="1"/>
    </row>
    <row r="720">
      <c r="A720" s="1"/>
      <c r="B720" s="1"/>
      <c r="C720" s="2"/>
      <c r="D720" s="1"/>
      <c r="E720" s="1"/>
      <c r="F720" s="1"/>
      <c r="G720" s="1"/>
      <c r="H720" s="2"/>
      <c r="I720" s="1"/>
      <c r="J720" s="1"/>
      <c r="K720" s="2"/>
      <c r="L720" s="1"/>
      <c r="M720" s="1"/>
      <c r="N720" s="1"/>
      <c r="O720" s="1"/>
      <c r="P720" s="1"/>
      <c r="Q720" s="1"/>
      <c r="R720" s="1"/>
      <c r="S720" s="1"/>
      <c r="T720" s="1"/>
      <c r="U720" s="2"/>
      <c r="V720" s="1"/>
      <c r="W720" s="13"/>
      <c r="X720" s="1"/>
    </row>
    <row r="721">
      <c r="A721" s="1"/>
      <c r="B721" s="1"/>
      <c r="C721" s="2"/>
      <c r="D721" s="1"/>
      <c r="E721" s="1"/>
      <c r="F721" s="1"/>
      <c r="G721" s="1"/>
      <c r="H721" s="2"/>
      <c r="I721" s="1"/>
      <c r="J721" s="1"/>
      <c r="K721" s="2"/>
      <c r="L721" s="1"/>
      <c r="M721" s="1"/>
      <c r="N721" s="1"/>
      <c r="O721" s="1"/>
      <c r="P721" s="1"/>
      <c r="Q721" s="1"/>
      <c r="R721" s="1"/>
      <c r="S721" s="1"/>
      <c r="T721" s="1"/>
      <c r="U721" s="2"/>
      <c r="V721" s="1"/>
      <c r="W721" s="13"/>
      <c r="X721" s="1"/>
    </row>
    <row r="722">
      <c r="A722" s="1"/>
      <c r="B722" s="1"/>
      <c r="C722" s="2"/>
      <c r="D722" s="1"/>
      <c r="E722" s="1"/>
      <c r="F722" s="1"/>
      <c r="G722" s="1"/>
      <c r="H722" s="2"/>
      <c r="I722" s="1"/>
      <c r="J722" s="1"/>
      <c r="K722" s="2"/>
      <c r="L722" s="1"/>
      <c r="M722" s="1"/>
      <c r="N722" s="1"/>
      <c r="O722" s="1"/>
      <c r="P722" s="1"/>
      <c r="Q722" s="1"/>
      <c r="R722" s="1"/>
      <c r="S722" s="1"/>
      <c r="T722" s="1"/>
      <c r="U722" s="2"/>
      <c r="V722" s="1"/>
      <c r="W722" s="13"/>
      <c r="X722" s="1"/>
    </row>
    <row r="723">
      <c r="A723" s="1"/>
      <c r="B723" s="1"/>
      <c r="C723" s="2"/>
      <c r="D723" s="1"/>
      <c r="E723" s="1"/>
      <c r="F723" s="1"/>
      <c r="G723" s="1"/>
      <c r="H723" s="2"/>
      <c r="I723" s="1"/>
      <c r="J723" s="1"/>
      <c r="K723" s="2"/>
      <c r="L723" s="1"/>
      <c r="M723" s="1"/>
      <c r="N723" s="1"/>
      <c r="O723" s="1"/>
      <c r="P723" s="1"/>
      <c r="Q723" s="1"/>
      <c r="R723" s="1"/>
      <c r="S723" s="1"/>
      <c r="T723" s="1"/>
      <c r="U723" s="2"/>
      <c r="V723" s="1"/>
      <c r="W723" s="13"/>
      <c r="X723" s="1"/>
    </row>
    <row r="724">
      <c r="A724" s="1"/>
      <c r="B724" s="1"/>
      <c r="C724" s="2"/>
      <c r="D724" s="1"/>
      <c r="E724" s="1"/>
      <c r="F724" s="1"/>
      <c r="G724" s="1"/>
      <c r="H724" s="2"/>
      <c r="I724" s="1"/>
      <c r="J724" s="1"/>
      <c r="K724" s="2"/>
      <c r="L724" s="1"/>
      <c r="M724" s="1"/>
      <c r="N724" s="1"/>
      <c r="O724" s="1"/>
      <c r="P724" s="1"/>
      <c r="Q724" s="1"/>
      <c r="R724" s="1"/>
      <c r="S724" s="1"/>
      <c r="T724" s="1"/>
      <c r="U724" s="2"/>
      <c r="V724" s="1"/>
      <c r="W724" s="13"/>
      <c r="X724" s="1"/>
    </row>
    <row r="725">
      <c r="A725" s="1"/>
      <c r="B725" s="1"/>
      <c r="C725" s="2"/>
      <c r="D725" s="1"/>
      <c r="E725" s="1"/>
      <c r="F725" s="1"/>
      <c r="G725" s="1"/>
      <c r="H725" s="2"/>
      <c r="I725" s="1"/>
      <c r="J725" s="1"/>
      <c r="K725" s="2"/>
      <c r="L725" s="1"/>
      <c r="M725" s="1"/>
      <c r="N725" s="1"/>
      <c r="O725" s="1"/>
      <c r="P725" s="1"/>
      <c r="Q725" s="1"/>
      <c r="R725" s="1"/>
      <c r="S725" s="1"/>
      <c r="T725" s="1"/>
      <c r="U725" s="2"/>
      <c r="V725" s="1"/>
      <c r="W725" s="13"/>
      <c r="X725" s="1"/>
    </row>
    <row r="726">
      <c r="A726" s="1"/>
      <c r="B726" s="1"/>
      <c r="C726" s="2"/>
      <c r="D726" s="1"/>
      <c r="E726" s="1"/>
      <c r="F726" s="1"/>
      <c r="G726" s="1"/>
      <c r="H726" s="2"/>
      <c r="I726" s="1"/>
      <c r="J726" s="1"/>
      <c r="K726" s="2"/>
      <c r="L726" s="1"/>
      <c r="M726" s="1"/>
      <c r="N726" s="1"/>
      <c r="O726" s="1"/>
      <c r="P726" s="1"/>
      <c r="Q726" s="1"/>
      <c r="R726" s="1"/>
      <c r="S726" s="1"/>
      <c r="T726" s="1"/>
      <c r="U726" s="2"/>
      <c r="V726" s="1"/>
      <c r="W726" s="13"/>
      <c r="X726" s="1"/>
    </row>
    <row r="727">
      <c r="A727" s="1"/>
      <c r="B727" s="1"/>
      <c r="C727" s="2"/>
      <c r="D727" s="1"/>
      <c r="E727" s="1"/>
      <c r="F727" s="1"/>
      <c r="G727" s="1"/>
      <c r="H727" s="2"/>
      <c r="I727" s="1"/>
      <c r="J727" s="1"/>
      <c r="K727" s="2"/>
      <c r="L727" s="1"/>
      <c r="M727" s="1"/>
      <c r="N727" s="1"/>
      <c r="O727" s="1"/>
      <c r="P727" s="1"/>
      <c r="Q727" s="1"/>
      <c r="R727" s="1"/>
      <c r="S727" s="1"/>
      <c r="T727" s="1"/>
      <c r="U727" s="2"/>
      <c r="V727" s="1"/>
      <c r="W727" s="13"/>
      <c r="X727" s="1"/>
    </row>
    <row r="728">
      <c r="A728" s="1"/>
      <c r="B728" s="1"/>
      <c r="C728" s="2"/>
      <c r="D728" s="1"/>
      <c r="E728" s="1"/>
      <c r="F728" s="1"/>
      <c r="G728" s="1"/>
      <c r="H728" s="2"/>
      <c r="I728" s="1"/>
      <c r="J728" s="1"/>
      <c r="K728" s="2"/>
      <c r="L728" s="1"/>
      <c r="M728" s="1"/>
      <c r="N728" s="1"/>
      <c r="O728" s="1"/>
      <c r="P728" s="1"/>
      <c r="Q728" s="1"/>
      <c r="R728" s="1"/>
      <c r="S728" s="1"/>
      <c r="T728" s="1"/>
      <c r="U728" s="2"/>
      <c r="V728" s="1"/>
      <c r="W728" s="13"/>
      <c r="X728" s="1"/>
    </row>
    <row r="729">
      <c r="A729" s="1"/>
      <c r="B729" s="1"/>
      <c r="C729" s="2"/>
      <c r="D729" s="1"/>
      <c r="E729" s="1"/>
      <c r="F729" s="1"/>
      <c r="G729" s="1"/>
      <c r="H729" s="2"/>
      <c r="I729" s="1"/>
      <c r="J729" s="1"/>
      <c r="K729" s="2"/>
      <c r="L729" s="1"/>
      <c r="M729" s="1"/>
      <c r="N729" s="1"/>
      <c r="O729" s="1"/>
      <c r="P729" s="1"/>
      <c r="Q729" s="1"/>
      <c r="R729" s="1"/>
      <c r="S729" s="1"/>
      <c r="T729" s="1"/>
      <c r="U729" s="2"/>
      <c r="V729" s="1"/>
      <c r="W729" s="13"/>
      <c r="X729" s="1"/>
    </row>
    <row r="730">
      <c r="A730" s="1"/>
      <c r="B730" s="1"/>
      <c r="C730" s="2"/>
      <c r="D730" s="1"/>
      <c r="E730" s="1"/>
      <c r="F730" s="1"/>
      <c r="G730" s="1"/>
      <c r="H730" s="2"/>
      <c r="I730" s="1"/>
      <c r="J730" s="1"/>
      <c r="K730" s="2"/>
      <c r="L730" s="1"/>
      <c r="M730" s="1"/>
      <c r="N730" s="1"/>
      <c r="O730" s="1"/>
      <c r="P730" s="1"/>
      <c r="Q730" s="1"/>
      <c r="R730" s="1"/>
      <c r="S730" s="1"/>
      <c r="T730" s="1"/>
      <c r="U730" s="2"/>
      <c r="V730" s="1"/>
      <c r="W730" s="13"/>
      <c r="X730" s="1"/>
    </row>
    <row r="731">
      <c r="A731" s="1"/>
      <c r="B731" s="1"/>
      <c r="C731" s="2"/>
      <c r="D731" s="1"/>
      <c r="E731" s="1"/>
      <c r="F731" s="1"/>
      <c r="G731" s="1"/>
      <c r="H731" s="2"/>
      <c r="I731" s="1"/>
      <c r="J731" s="1"/>
      <c r="K731" s="2"/>
      <c r="L731" s="1"/>
      <c r="M731" s="1"/>
      <c r="N731" s="1"/>
      <c r="O731" s="1"/>
      <c r="P731" s="1"/>
      <c r="Q731" s="1"/>
      <c r="R731" s="1"/>
      <c r="S731" s="1"/>
      <c r="T731" s="1"/>
      <c r="U731" s="2"/>
      <c r="V731" s="1"/>
      <c r="W731" s="13"/>
      <c r="X731" s="1"/>
    </row>
    <row r="732">
      <c r="A732" s="1"/>
      <c r="B732" s="1"/>
      <c r="C732" s="2"/>
      <c r="D732" s="1"/>
      <c r="E732" s="1"/>
      <c r="F732" s="1"/>
      <c r="G732" s="1"/>
      <c r="H732" s="2"/>
      <c r="I732" s="1"/>
      <c r="J732" s="1"/>
      <c r="K732" s="2"/>
      <c r="L732" s="1"/>
      <c r="M732" s="1"/>
      <c r="N732" s="1"/>
      <c r="O732" s="1"/>
      <c r="P732" s="1"/>
      <c r="Q732" s="1"/>
      <c r="R732" s="1"/>
      <c r="S732" s="1"/>
      <c r="T732" s="1"/>
      <c r="U732" s="2"/>
      <c r="V732" s="1"/>
      <c r="W732" s="13"/>
      <c r="X732" s="1"/>
    </row>
    <row r="733">
      <c r="A733" s="1"/>
      <c r="B733" s="1"/>
      <c r="C733" s="2"/>
      <c r="D733" s="1"/>
      <c r="E733" s="1"/>
      <c r="F733" s="1"/>
      <c r="G733" s="1"/>
      <c r="H733" s="2"/>
      <c r="I733" s="1"/>
      <c r="J733" s="1"/>
      <c r="K733" s="2"/>
      <c r="L733" s="1"/>
      <c r="M733" s="1"/>
      <c r="N733" s="1"/>
      <c r="O733" s="1"/>
      <c r="P733" s="1"/>
      <c r="Q733" s="1"/>
      <c r="R733" s="1"/>
      <c r="S733" s="1"/>
      <c r="T733" s="1"/>
      <c r="U733" s="2"/>
      <c r="V733" s="1"/>
      <c r="W733" s="13"/>
      <c r="X733" s="1"/>
    </row>
    <row r="734">
      <c r="A734" s="1"/>
      <c r="B734" s="1"/>
      <c r="C734" s="2"/>
      <c r="D734" s="1"/>
      <c r="E734" s="1"/>
      <c r="F734" s="1"/>
      <c r="G734" s="1"/>
      <c r="H734" s="2"/>
      <c r="I734" s="1"/>
      <c r="J734" s="1"/>
      <c r="K734" s="2"/>
      <c r="L734" s="1"/>
      <c r="M734" s="1"/>
      <c r="N734" s="1"/>
      <c r="O734" s="1"/>
      <c r="P734" s="1"/>
      <c r="Q734" s="1"/>
      <c r="R734" s="1"/>
      <c r="S734" s="1"/>
      <c r="T734" s="1"/>
      <c r="U734" s="2"/>
      <c r="V734" s="1"/>
      <c r="W734" s="13"/>
      <c r="X734" s="1"/>
    </row>
    <row r="735">
      <c r="A735" s="1"/>
      <c r="B735" s="1"/>
      <c r="C735" s="2"/>
      <c r="D735" s="1"/>
      <c r="E735" s="1"/>
      <c r="F735" s="1"/>
      <c r="G735" s="1"/>
      <c r="H735" s="2"/>
      <c r="I735" s="1"/>
      <c r="J735" s="1"/>
      <c r="K735" s="2"/>
      <c r="L735" s="1"/>
      <c r="M735" s="1"/>
      <c r="N735" s="1"/>
      <c r="O735" s="1"/>
      <c r="P735" s="1"/>
      <c r="Q735" s="1"/>
      <c r="R735" s="1"/>
      <c r="S735" s="1"/>
      <c r="T735" s="1"/>
      <c r="U735" s="2"/>
      <c r="V735" s="1"/>
      <c r="W735" s="13"/>
      <c r="X735" s="1"/>
    </row>
    <row r="736">
      <c r="A736" s="1"/>
      <c r="B736" s="1"/>
      <c r="C736" s="2"/>
      <c r="D736" s="1"/>
      <c r="E736" s="1"/>
      <c r="F736" s="1"/>
      <c r="G736" s="1"/>
      <c r="H736" s="2"/>
      <c r="I736" s="1"/>
      <c r="J736" s="1"/>
      <c r="K736" s="2"/>
      <c r="L736" s="1"/>
      <c r="M736" s="1"/>
      <c r="N736" s="1"/>
      <c r="O736" s="1"/>
      <c r="P736" s="1"/>
      <c r="Q736" s="1"/>
      <c r="R736" s="1"/>
      <c r="S736" s="1"/>
      <c r="T736" s="1"/>
      <c r="U736" s="2"/>
      <c r="V736" s="1"/>
      <c r="W736" s="13"/>
      <c r="X736" s="1"/>
    </row>
    <row r="737">
      <c r="A737" s="1"/>
      <c r="B737" s="1"/>
      <c r="C737" s="2"/>
      <c r="D737" s="1"/>
      <c r="E737" s="1"/>
      <c r="F737" s="1"/>
      <c r="G737" s="1"/>
      <c r="H737" s="2"/>
      <c r="I737" s="1"/>
      <c r="J737" s="1"/>
      <c r="K737" s="2"/>
      <c r="L737" s="1"/>
      <c r="M737" s="1"/>
      <c r="N737" s="1"/>
      <c r="O737" s="1"/>
      <c r="P737" s="1"/>
      <c r="Q737" s="1"/>
      <c r="R737" s="1"/>
      <c r="S737" s="1"/>
      <c r="T737" s="1"/>
      <c r="U737" s="2"/>
      <c r="V737" s="1"/>
      <c r="W737" s="13"/>
      <c r="X737" s="1"/>
    </row>
    <row r="738">
      <c r="A738" s="1"/>
      <c r="B738" s="1"/>
      <c r="C738" s="2"/>
      <c r="D738" s="1"/>
      <c r="E738" s="1"/>
      <c r="F738" s="1"/>
      <c r="G738" s="1"/>
      <c r="H738" s="2"/>
      <c r="I738" s="1"/>
      <c r="J738" s="1"/>
      <c r="K738" s="2"/>
      <c r="L738" s="1"/>
      <c r="M738" s="1"/>
      <c r="N738" s="1"/>
      <c r="O738" s="1"/>
      <c r="P738" s="1"/>
      <c r="Q738" s="1"/>
      <c r="R738" s="1"/>
      <c r="S738" s="1"/>
      <c r="T738" s="1"/>
      <c r="U738" s="2"/>
      <c r="V738" s="1"/>
      <c r="W738" s="13"/>
      <c r="X738" s="1"/>
    </row>
    <row r="739">
      <c r="A739" s="1"/>
      <c r="B739" s="1"/>
      <c r="C739" s="2"/>
      <c r="D739" s="1"/>
      <c r="E739" s="1"/>
      <c r="F739" s="1"/>
      <c r="G739" s="1"/>
      <c r="H739" s="2"/>
      <c r="I739" s="1"/>
      <c r="J739" s="1"/>
      <c r="K739" s="2"/>
      <c r="L739" s="1"/>
      <c r="M739" s="1"/>
      <c r="N739" s="1"/>
      <c r="O739" s="1"/>
      <c r="P739" s="1"/>
      <c r="Q739" s="1"/>
      <c r="R739" s="1"/>
      <c r="S739" s="1"/>
      <c r="T739" s="1"/>
      <c r="U739" s="2"/>
      <c r="V739" s="1"/>
      <c r="W739" s="13"/>
      <c r="X739" s="1"/>
    </row>
    <row r="740">
      <c r="A740" s="1"/>
      <c r="B740" s="1"/>
      <c r="C740" s="2"/>
      <c r="D740" s="1"/>
      <c r="E740" s="1"/>
      <c r="F740" s="1"/>
      <c r="G740" s="1"/>
      <c r="H740" s="2"/>
      <c r="I740" s="1"/>
      <c r="J740" s="1"/>
      <c r="K740" s="2"/>
      <c r="L740" s="1"/>
      <c r="M740" s="1"/>
      <c r="N740" s="1"/>
      <c r="O740" s="1"/>
      <c r="P740" s="1"/>
      <c r="Q740" s="1"/>
      <c r="R740" s="1"/>
      <c r="S740" s="1"/>
      <c r="T740" s="1"/>
      <c r="U740" s="2"/>
      <c r="V740" s="1"/>
      <c r="W740" s="13"/>
      <c r="X740" s="1"/>
    </row>
    <row r="741">
      <c r="A741" s="1"/>
      <c r="B741" s="1"/>
      <c r="C741" s="2"/>
      <c r="D741" s="1"/>
      <c r="E741" s="1"/>
      <c r="F741" s="1"/>
      <c r="G741" s="1"/>
      <c r="H741" s="2"/>
      <c r="I741" s="1"/>
      <c r="J741" s="1"/>
      <c r="K741" s="2"/>
      <c r="L741" s="1"/>
      <c r="M741" s="1"/>
      <c r="N741" s="1"/>
      <c r="O741" s="1"/>
      <c r="P741" s="1"/>
      <c r="Q741" s="1"/>
      <c r="R741" s="1"/>
      <c r="S741" s="1"/>
      <c r="T741" s="1"/>
      <c r="U741" s="2"/>
      <c r="V741" s="1"/>
      <c r="W741" s="13"/>
      <c r="X741" s="1"/>
    </row>
    <row r="742">
      <c r="A742" s="1"/>
      <c r="B742" s="1"/>
      <c r="C742" s="2"/>
      <c r="D742" s="1"/>
      <c r="E742" s="1"/>
      <c r="F742" s="1"/>
      <c r="G742" s="1"/>
      <c r="H742" s="2"/>
      <c r="I742" s="1"/>
      <c r="J742" s="1"/>
      <c r="K742" s="2"/>
      <c r="L742" s="1"/>
      <c r="M742" s="1"/>
      <c r="N742" s="1"/>
      <c r="O742" s="1"/>
      <c r="P742" s="1"/>
      <c r="Q742" s="1"/>
      <c r="R742" s="1"/>
      <c r="S742" s="1"/>
      <c r="T742" s="1"/>
      <c r="U742" s="2"/>
      <c r="V742" s="1"/>
      <c r="W742" s="13"/>
      <c r="X742" s="1"/>
    </row>
    <row r="743">
      <c r="A743" s="1"/>
      <c r="B743" s="1"/>
      <c r="C743" s="2"/>
      <c r="D743" s="1"/>
      <c r="E743" s="1"/>
      <c r="F743" s="1"/>
      <c r="G743" s="1"/>
      <c r="H743" s="2"/>
      <c r="I743" s="1"/>
      <c r="J743" s="1"/>
      <c r="K743" s="2"/>
      <c r="L743" s="1"/>
      <c r="M743" s="1"/>
      <c r="N743" s="1"/>
      <c r="O743" s="1"/>
      <c r="P743" s="1"/>
      <c r="Q743" s="1"/>
      <c r="R743" s="1"/>
      <c r="S743" s="1"/>
      <c r="T743" s="1"/>
      <c r="U743" s="2"/>
      <c r="V743" s="1"/>
      <c r="W743" s="13"/>
      <c r="X743" s="1"/>
    </row>
    <row r="744">
      <c r="A744" s="1"/>
      <c r="B744" s="1"/>
      <c r="C744" s="2"/>
      <c r="D744" s="1"/>
      <c r="E744" s="1"/>
      <c r="F744" s="1"/>
      <c r="G744" s="1"/>
      <c r="H744" s="2"/>
      <c r="I744" s="1"/>
      <c r="J744" s="1"/>
      <c r="K744" s="2"/>
      <c r="L744" s="1"/>
      <c r="M744" s="1"/>
      <c r="N744" s="1"/>
      <c r="O744" s="1"/>
      <c r="P744" s="1"/>
      <c r="Q744" s="1"/>
      <c r="R744" s="1"/>
      <c r="S744" s="1"/>
      <c r="T744" s="1"/>
      <c r="U744" s="2"/>
      <c r="V744" s="1"/>
      <c r="W744" s="13"/>
      <c r="X744" s="1"/>
    </row>
    <row r="745">
      <c r="A745" s="1"/>
      <c r="B745" s="1"/>
      <c r="C745" s="2"/>
      <c r="D745" s="1"/>
      <c r="E745" s="1"/>
      <c r="F745" s="1"/>
      <c r="G745" s="1"/>
      <c r="H745" s="2"/>
      <c r="I745" s="1"/>
      <c r="J745" s="1"/>
      <c r="K745" s="2"/>
      <c r="L745" s="1"/>
      <c r="M745" s="1"/>
      <c r="N745" s="1"/>
      <c r="O745" s="1"/>
      <c r="P745" s="1"/>
      <c r="Q745" s="1"/>
      <c r="R745" s="1"/>
      <c r="S745" s="1"/>
      <c r="T745" s="1"/>
      <c r="U745" s="2"/>
      <c r="V745" s="1"/>
      <c r="W745" s="13"/>
      <c r="X745" s="1"/>
    </row>
    <row r="746">
      <c r="A746" s="1"/>
      <c r="B746" s="1"/>
      <c r="C746" s="2"/>
      <c r="D746" s="1"/>
      <c r="E746" s="1"/>
      <c r="F746" s="1"/>
      <c r="G746" s="1"/>
      <c r="H746" s="2"/>
      <c r="I746" s="1"/>
      <c r="J746" s="1"/>
      <c r="K746" s="2"/>
      <c r="L746" s="1"/>
      <c r="M746" s="1"/>
      <c r="N746" s="1"/>
      <c r="O746" s="1"/>
      <c r="P746" s="1"/>
      <c r="Q746" s="1"/>
      <c r="R746" s="1"/>
      <c r="S746" s="1"/>
      <c r="T746" s="1"/>
      <c r="U746" s="2"/>
      <c r="V746" s="1"/>
      <c r="W746" s="13"/>
      <c r="X746" s="1"/>
    </row>
    <row r="747">
      <c r="A747" s="1"/>
      <c r="B747" s="1"/>
      <c r="C747" s="2"/>
      <c r="D747" s="1"/>
      <c r="E747" s="1"/>
      <c r="F747" s="1"/>
      <c r="G747" s="1"/>
      <c r="H747" s="2"/>
      <c r="I747" s="1"/>
      <c r="J747" s="1"/>
      <c r="K747" s="2"/>
      <c r="L747" s="1"/>
      <c r="M747" s="1"/>
      <c r="N747" s="1"/>
      <c r="O747" s="1"/>
      <c r="P747" s="1"/>
      <c r="Q747" s="1"/>
      <c r="R747" s="1"/>
      <c r="S747" s="1"/>
      <c r="T747" s="1"/>
      <c r="U747" s="2"/>
      <c r="V747" s="1"/>
      <c r="W747" s="13"/>
      <c r="X747" s="1"/>
    </row>
    <row r="748">
      <c r="A748" s="1"/>
      <c r="B748" s="1"/>
      <c r="C748" s="2"/>
      <c r="D748" s="1"/>
      <c r="E748" s="1"/>
      <c r="F748" s="1"/>
      <c r="G748" s="1"/>
      <c r="H748" s="2"/>
      <c r="I748" s="1"/>
      <c r="J748" s="1"/>
      <c r="K748" s="2"/>
      <c r="L748" s="1"/>
      <c r="M748" s="1"/>
      <c r="N748" s="1"/>
      <c r="O748" s="1"/>
      <c r="P748" s="1"/>
      <c r="Q748" s="1"/>
      <c r="R748" s="1"/>
      <c r="S748" s="1"/>
      <c r="T748" s="1"/>
      <c r="U748" s="2"/>
      <c r="V748" s="1"/>
      <c r="W748" s="13"/>
      <c r="X748" s="1"/>
    </row>
    <row r="749">
      <c r="A749" s="1"/>
      <c r="B749" s="1"/>
      <c r="C749" s="2"/>
      <c r="D749" s="1"/>
      <c r="E749" s="1"/>
      <c r="F749" s="1"/>
      <c r="G749" s="1"/>
      <c r="H749" s="2"/>
      <c r="I749" s="1"/>
      <c r="J749" s="1"/>
      <c r="K749" s="2"/>
      <c r="L749" s="1"/>
      <c r="M749" s="1"/>
      <c r="N749" s="1"/>
      <c r="O749" s="1"/>
      <c r="P749" s="1"/>
      <c r="Q749" s="1"/>
      <c r="R749" s="1"/>
      <c r="S749" s="1"/>
      <c r="T749" s="1"/>
      <c r="U749" s="2"/>
      <c r="V749" s="1"/>
      <c r="W749" s="13"/>
      <c r="X749" s="1"/>
    </row>
    <row r="750">
      <c r="A750" s="1"/>
      <c r="B750" s="1"/>
      <c r="C750" s="2"/>
      <c r="D750" s="1"/>
      <c r="E750" s="1"/>
      <c r="F750" s="1"/>
      <c r="G750" s="1"/>
      <c r="H750" s="2"/>
      <c r="I750" s="1"/>
      <c r="J750" s="1"/>
      <c r="K750" s="2"/>
      <c r="L750" s="1"/>
      <c r="M750" s="1"/>
      <c r="N750" s="1"/>
      <c r="O750" s="1"/>
      <c r="P750" s="1"/>
      <c r="Q750" s="1"/>
      <c r="R750" s="1"/>
      <c r="S750" s="1"/>
      <c r="T750" s="1"/>
      <c r="U750" s="2"/>
      <c r="V750" s="1"/>
      <c r="W750" s="13"/>
      <c r="X750" s="1"/>
    </row>
    <row r="751">
      <c r="A751" s="1"/>
      <c r="B751" s="1"/>
      <c r="C751" s="2"/>
      <c r="D751" s="1"/>
      <c r="E751" s="1"/>
      <c r="F751" s="1"/>
      <c r="G751" s="1"/>
      <c r="H751" s="2"/>
      <c r="I751" s="1"/>
      <c r="J751" s="1"/>
      <c r="K751" s="2"/>
      <c r="L751" s="1"/>
      <c r="M751" s="1"/>
      <c r="N751" s="1"/>
      <c r="O751" s="1"/>
      <c r="P751" s="1"/>
      <c r="Q751" s="1"/>
      <c r="R751" s="1"/>
      <c r="S751" s="1"/>
      <c r="T751" s="1"/>
      <c r="U751" s="2"/>
      <c r="V751" s="1"/>
      <c r="W751" s="13"/>
      <c r="X751" s="1"/>
    </row>
    <row r="752">
      <c r="A752" s="1"/>
      <c r="B752" s="1"/>
      <c r="C752" s="2"/>
      <c r="D752" s="1"/>
      <c r="E752" s="1"/>
      <c r="F752" s="1"/>
      <c r="G752" s="1"/>
      <c r="H752" s="2"/>
      <c r="I752" s="1"/>
      <c r="J752" s="1"/>
      <c r="K752" s="2"/>
      <c r="L752" s="1"/>
      <c r="M752" s="1"/>
      <c r="N752" s="1"/>
      <c r="O752" s="1"/>
      <c r="P752" s="1"/>
      <c r="Q752" s="1"/>
      <c r="R752" s="1"/>
      <c r="S752" s="1"/>
      <c r="T752" s="1"/>
      <c r="U752" s="2"/>
      <c r="V752" s="1"/>
      <c r="W752" s="13"/>
      <c r="X752" s="1"/>
    </row>
    <row r="753">
      <c r="A753" s="1"/>
      <c r="B753" s="1"/>
      <c r="C753" s="2"/>
      <c r="D753" s="1"/>
      <c r="E753" s="1"/>
      <c r="F753" s="1"/>
      <c r="G753" s="1"/>
      <c r="H753" s="2"/>
      <c r="I753" s="1"/>
      <c r="J753" s="1"/>
      <c r="K753" s="2"/>
      <c r="L753" s="1"/>
      <c r="M753" s="1"/>
      <c r="N753" s="1"/>
      <c r="O753" s="1"/>
      <c r="P753" s="1"/>
      <c r="Q753" s="1"/>
      <c r="R753" s="1"/>
      <c r="S753" s="1"/>
      <c r="T753" s="1"/>
      <c r="U753" s="2"/>
      <c r="V753" s="1"/>
      <c r="W753" s="13"/>
      <c r="X753" s="1"/>
    </row>
    <row r="754">
      <c r="A754" s="1"/>
      <c r="B754" s="1"/>
      <c r="C754" s="2"/>
      <c r="D754" s="1"/>
      <c r="E754" s="1"/>
      <c r="F754" s="1"/>
      <c r="G754" s="1"/>
      <c r="H754" s="2"/>
      <c r="I754" s="1"/>
      <c r="J754" s="1"/>
      <c r="K754" s="2"/>
      <c r="L754" s="1"/>
      <c r="M754" s="1"/>
      <c r="N754" s="1"/>
      <c r="O754" s="1"/>
      <c r="P754" s="1"/>
      <c r="Q754" s="1"/>
      <c r="R754" s="1"/>
      <c r="S754" s="1"/>
      <c r="T754" s="1"/>
      <c r="U754" s="2"/>
      <c r="V754" s="1"/>
      <c r="W754" s="13"/>
      <c r="X754" s="1"/>
    </row>
    <row r="755">
      <c r="A755" s="1"/>
      <c r="B755" s="1"/>
      <c r="C755" s="2"/>
      <c r="D755" s="1"/>
      <c r="E755" s="1"/>
      <c r="F755" s="1"/>
      <c r="G755" s="1"/>
      <c r="H755" s="2"/>
      <c r="I755" s="1"/>
      <c r="J755" s="1"/>
      <c r="K755" s="2"/>
      <c r="L755" s="1"/>
      <c r="M755" s="1"/>
      <c r="N755" s="1"/>
      <c r="O755" s="1"/>
      <c r="P755" s="1"/>
      <c r="Q755" s="1"/>
      <c r="R755" s="1"/>
      <c r="S755" s="1"/>
      <c r="T755" s="1"/>
      <c r="U755" s="2"/>
      <c r="V755" s="1"/>
      <c r="W755" s="13"/>
      <c r="X755" s="1"/>
    </row>
    <row r="756">
      <c r="A756" s="1"/>
      <c r="B756" s="1"/>
      <c r="C756" s="2"/>
      <c r="D756" s="1"/>
      <c r="E756" s="1"/>
      <c r="F756" s="1"/>
      <c r="G756" s="1"/>
      <c r="H756" s="2"/>
      <c r="I756" s="1"/>
      <c r="J756" s="1"/>
      <c r="K756" s="2"/>
      <c r="L756" s="1"/>
      <c r="M756" s="1"/>
      <c r="N756" s="1"/>
      <c r="O756" s="1"/>
      <c r="P756" s="1"/>
      <c r="Q756" s="1"/>
      <c r="R756" s="1"/>
      <c r="S756" s="1"/>
      <c r="T756" s="1"/>
      <c r="U756" s="2"/>
      <c r="V756" s="1"/>
      <c r="W756" s="13"/>
      <c r="X756" s="1"/>
    </row>
    <row r="757">
      <c r="A757" s="1"/>
      <c r="B757" s="1"/>
      <c r="C757" s="2"/>
      <c r="D757" s="1"/>
      <c r="E757" s="1"/>
      <c r="F757" s="1"/>
      <c r="G757" s="1"/>
      <c r="H757" s="2"/>
      <c r="I757" s="1"/>
      <c r="J757" s="1"/>
      <c r="K757" s="2"/>
      <c r="L757" s="1"/>
      <c r="M757" s="1"/>
      <c r="N757" s="1"/>
      <c r="O757" s="1"/>
      <c r="P757" s="1"/>
      <c r="Q757" s="1"/>
      <c r="R757" s="1"/>
      <c r="S757" s="1"/>
      <c r="T757" s="1"/>
      <c r="U757" s="2"/>
      <c r="V757" s="1"/>
      <c r="W757" s="13"/>
      <c r="X757" s="1"/>
    </row>
    <row r="758">
      <c r="A758" s="1"/>
      <c r="B758" s="1"/>
      <c r="C758" s="2"/>
      <c r="D758" s="1"/>
      <c r="E758" s="1"/>
      <c r="F758" s="1"/>
      <c r="G758" s="1"/>
      <c r="H758" s="2"/>
      <c r="I758" s="1"/>
      <c r="J758" s="1"/>
      <c r="K758" s="2"/>
      <c r="L758" s="1"/>
      <c r="M758" s="1"/>
      <c r="N758" s="1"/>
      <c r="O758" s="1"/>
      <c r="P758" s="1"/>
      <c r="Q758" s="1"/>
      <c r="R758" s="1"/>
      <c r="S758" s="1"/>
      <c r="T758" s="1"/>
      <c r="U758" s="2"/>
      <c r="V758" s="1"/>
      <c r="W758" s="13"/>
      <c r="X758" s="1"/>
    </row>
    <row r="759">
      <c r="A759" s="1"/>
      <c r="B759" s="1"/>
      <c r="C759" s="2"/>
      <c r="D759" s="1"/>
      <c r="E759" s="1"/>
      <c r="F759" s="1"/>
      <c r="G759" s="1"/>
      <c r="H759" s="2"/>
      <c r="I759" s="1"/>
      <c r="J759" s="1"/>
      <c r="K759" s="2"/>
      <c r="L759" s="1"/>
      <c r="M759" s="1"/>
      <c r="N759" s="1"/>
      <c r="O759" s="1"/>
      <c r="P759" s="1"/>
      <c r="Q759" s="1"/>
      <c r="R759" s="1"/>
      <c r="S759" s="1"/>
      <c r="T759" s="1"/>
      <c r="U759" s="2"/>
      <c r="V759" s="1"/>
      <c r="W759" s="13"/>
      <c r="X759" s="1"/>
    </row>
    <row r="760">
      <c r="A760" s="1"/>
      <c r="B760" s="1"/>
      <c r="C760" s="2"/>
      <c r="D760" s="1"/>
      <c r="E760" s="1"/>
      <c r="F760" s="1"/>
      <c r="G760" s="1"/>
      <c r="H760" s="2"/>
      <c r="I760" s="1"/>
      <c r="J760" s="1"/>
      <c r="K760" s="2"/>
      <c r="L760" s="1"/>
      <c r="M760" s="1"/>
      <c r="N760" s="1"/>
      <c r="O760" s="1"/>
      <c r="P760" s="1"/>
      <c r="Q760" s="1"/>
      <c r="R760" s="1"/>
      <c r="S760" s="1"/>
      <c r="T760" s="1"/>
      <c r="U760" s="2"/>
      <c r="V760" s="1"/>
      <c r="W760" s="13"/>
      <c r="X760" s="1"/>
    </row>
    <row r="761">
      <c r="A761" s="1"/>
      <c r="B761" s="1"/>
      <c r="C761" s="2"/>
      <c r="D761" s="1"/>
      <c r="E761" s="1"/>
      <c r="F761" s="1"/>
      <c r="G761" s="1"/>
      <c r="H761" s="2"/>
      <c r="I761" s="1"/>
      <c r="J761" s="1"/>
      <c r="K761" s="2"/>
      <c r="L761" s="1"/>
      <c r="M761" s="1"/>
      <c r="N761" s="1"/>
      <c r="O761" s="1"/>
      <c r="P761" s="1"/>
      <c r="Q761" s="1"/>
      <c r="R761" s="1"/>
      <c r="S761" s="1"/>
      <c r="T761" s="1"/>
      <c r="U761" s="2"/>
      <c r="V761" s="1"/>
      <c r="W761" s="13"/>
      <c r="X761" s="1"/>
    </row>
    <row r="762">
      <c r="A762" s="1"/>
      <c r="B762" s="1"/>
      <c r="C762" s="2"/>
      <c r="D762" s="1"/>
      <c r="E762" s="1"/>
      <c r="F762" s="1"/>
      <c r="G762" s="1"/>
      <c r="H762" s="2"/>
      <c r="I762" s="1"/>
      <c r="J762" s="1"/>
      <c r="K762" s="2"/>
      <c r="L762" s="1"/>
      <c r="M762" s="1"/>
      <c r="N762" s="1"/>
      <c r="O762" s="1"/>
      <c r="P762" s="1"/>
      <c r="Q762" s="1"/>
      <c r="R762" s="1"/>
      <c r="S762" s="1"/>
      <c r="T762" s="1"/>
      <c r="U762" s="2"/>
      <c r="V762" s="1"/>
      <c r="W762" s="13"/>
      <c r="X762" s="1"/>
    </row>
    <row r="763">
      <c r="A763" s="1"/>
      <c r="B763" s="1"/>
      <c r="C763" s="2"/>
      <c r="D763" s="1"/>
      <c r="E763" s="1"/>
      <c r="F763" s="1"/>
      <c r="G763" s="1"/>
      <c r="H763" s="2"/>
      <c r="I763" s="1"/>
      <c r="J763" s="1"/>
      <c r="K763" s="2"/>
      <c r="L763" s="1"/>
      <c r="M763" s="1"/>
      <c r="N763" s="1"/>
      <c r="O763" s="1"/>
      <c r="P763" s="1"/>
      <c r="Q763" s="1"/>
      <c r="R763" s="1"/>
      <c r="S763" s="1"/>
      <c r="T763" s="1"/>
      <c r="U763" s="2"/>
      <c r="V763" s="1"/>
      <c r="W763" s="13"/>
      <c r="X763" s="1"/>
    </row>
    <row r="764">
      <c r="A764" s="1"/>
      <c r="B764" s="1"/>
      <c r="C764" s="2"/>
      <c r="D764" s="1"/>
      <c r="E764" s="1"/>
      <c r="F764" s="1"/>
      <c r="G764" s="1"/>
      <c r="H764" s="2"/>
      <c r="I764" s="1"/>
      <c r="J764" s="1"/>
      <c r="K764" s="2"/>
      <c r="L764" s="1"/>
      <c r="M764" s="1"/>
      <c r="N764" s="1"/>
      <c r="O764" s="1"/>
      <c r="P764" s="1"/>
      <c r="Q764" s="1"/>
      <c r="R764" s="1"/>
      <c r="S764" s="1"/>
      <c r="T764" s="1"/>
      <c r="U764" s="2"/>
      <c r="V764" s="1"/>
      <c r="W764" s="13"/>
      <c r="X764" s="1"/>
    </row>
    <row r="765">
      <c r="A765" s="1"/>
      <c r="B765" s="1"/>
      <c r="C765" s="2"/>
      <c r="D765" s="1"/>
      <c r="E765" s="1"/>
      <c r="F765" s="1"/>
      <c r="G765" s="1"/>
      <c r="H765" s="2"/>
      <c r="I765" s="1"/>
      <c r="J765" s="1"/>
      <c r="K765" s="2"/>
      <c r="L765" s="1"/>
      <c r="M765" s="1"/>
      <c r="N765" s="1"/>
      <c r="O765" s="1"/>
      <c r="P765" s="1"/>
      <c r="Q765" s="1"/>
      <c r="R765" s="1"/>
      <c r="S765" s="1"/>
      <c r="T765" s="1"/>
      <c r="U765" s="2"/>
      <c r="V765" s="1"/>
      <c r="W765" s="13"/>
      <c r="X765" s="1"/>
    </row>
    <row r="766">
      <c r="A766" s="1"/>
      <c r="B766" s="1"/>
      <c r="C766" s="2"/>
      <c r="D766" s="1"/>
      <c r="E766" s="1"/>
      <c r="F766" s="1"/>
      <c r="G766" s="1"/>
      <c r="H766" s="2"/>
      <c r="I766" s="1"/>
      <c r="J766" s="1"/>
      <c r="K766" s="2"/>
      <c r="L766" s="1"/>
      <c r="M766" s="1"/>
      <c r="N766" s="1"/>
      <c r="O766" s="1"/>
      <c r="P766" s="1"/>
      <c r="Q766" s="1"/>
      <c r="R766" s="1"/>
      <c r="S766" s="1"/>
      <c r="T766" s="1"/>
      <c r="U766" s="2"/>
      <c r="V766" s="1"/>
      <c r="W766" s="13"/>
      <c r="X766" s="1"/>
    </row>
    <row r="767">
      <c r="A767" s="1"/>
      <c r="B767" s="1"/>
      <c r="C767" s="2"/>
      <c r="D767" s="1"/>
      <c r="E767" s="1"/>
      <c r="F767" s="1"/>
      <c r="G767" s="1"/>
      <c r="H767" s="2"/>
      <c r="I767" s="1"/>
      <c r="J767" s="1"/>
      <c r="K767" s="2"/>
      <c r="L767" s="1"/>
      <c r="M767" s="1"/>
      <c r="N767" s="1"/>
      <c r="O767" s="1"/>
      <c r="P767" s="1"/>
      <c r="Q767" s="1"/>
      <c r="R767" s="1"/>
      <c r="S767" s="1"/>
      <c r="T767" s="1"/>
      <c r="U767" s="2"/>
      <c r="V767" s="1"/>
      <c r="W767" s="13"/>
      <c r="X767" s="1"/>
    </row>
    <row r="768">
      <c r="A768" s="1"/>
      <c r="B768" s="1"/>
      <c r="C768" s="2"/>
      <c r="D768" s="1"/>
      <c r="E768" s="1"/>
      <c r="F768" s="1"/>
      <c r="G768" s="1"/>
      <c r="H768" s="2"/>
      <c r="I768" s="1"/>
      <c r="J768" s="1"/>
      <c r="K768" s="2"/>
      <c r="L768" s="1"/>
      <c r="M768" s="1"/>
      <c r="N768" s="1"/>
      <c r="O768" s="1"/>
      <c r="P768" s="1"/>
      <c r="Q768" s="1"/>
      <c r="R768" s="1"/>
      <c r="S768" s="1"/>
      <c r="T768" s="1"/>
      <c r="U768" s="2"/>
      <c r="V768" s="1"/>
      <c r="W768" s="13"/>
      <c r="X768" s="1"/>
    </row>
    <row r="769">
      <c r="A769" s="1"/>
      <c r="B769" s="1"/>
      <c r="C769" s="2"/>
      <c r="D769" s="1"/>
      <c r="E769" s="1"/>
      <c r="F769" s="1"/>
      <c r="G769" s="1"/>
      <c r="H769" s="2"/>
      <c r="I769" s="1"/>
      <c r="J769" s="1"/>
      <c r="K769" s="2"/>
      <c r="L769" s="1"/>
      <c r="M769" s="1"/>
      <c r="N769" s="1"/>
      <c r="O769" s="1"/>
      <c r="P769" s="1"/>
      <c r="Q769" s="1"/>
      <c r="R769" s="1"/>
      <c r="S769" s="1"/>
      <c r="T769" s="1"/>
      <c r="U769" s="2"/>
      <c r="V769" s="1"/>
      <c r="W769" s="13"/>
      <c r="X769" s="1"/>
    </row>
    <row r="770">
      <c r="A770" s="1"/>
      <c r="B770" s="1"/>
      <c r="C770" s="2"/>
      <c r="D770" s="1"/>
      <c r="E770" s="1"/>
      <c r="F770" s="1"/>
      <c r="G770" s="1"/>
      <c r="H770" s="2"/>
      <c r="I770" s="1"/>
      <c r="J770" s="1"/>
      <c r="K770" s="2"/>
      <c r="L770" s="1"/>
      <c r="M770" s="1"/>
      <c r="N770" s="1"/>
      <c r="O770" s="1"/>
      <c r="P770" s="1"/>
      <c r="Q770" s="1"/>
      <c r="R770" s="1"/>
      <c r="S770" s="1"/>
      <c r="T770" s="1"/>
      <c r="U770" s="2"/>
      <c r="V770" s="1"/>
      <c r="W770" s="13"/>
      <c r="X770" s="1"/>
    </row>
    <row r="771">
      <c r="A771" s="1"/>
      <c r="B771" s="1"/>
      <c r="C771" s="2"/>
      <c r="D771" s="1"/>
      <c r="E771" s="1"/>
      <c r="F771" s="1"/>
      <c r="G771" s="1"/>
      <c r="H771" s="2"/>
      <c r="I771" s="1"/>
      <c r="J771" s="1"/>
      <c r="K771" s="2"/>
      <c r="L771" s="1"/>
      <c r="M771" s="1"/>
      <c r="N771" s="1"/>
      <c r="O771" s="1"/>
      <c r="P771" s="1"/>
      <c r="Q771" s="1"/>
      <c r="R771" s="1"/>
      <c r="S771" s="1"/>
      <c r="T771" s="1"/>
      <c r="U771" s="2"/>
      <c r="V771" s="1"/>
      <c r="W771" s="13"/>
      <c r="X771" s="1"/>
    </row>
    <row r="772">
      <c r="A772" s="1"/>
      <c r="B772" s="1"/>
      <c r="C772" s="2"/>
      <c r="D772" s="1"/>
      <c r="E772" s="1"/>
      <c r="F772" s="1"/>
      <c r="G772" s="1"/>
      <c r="H772" s="2"/>
      <c r="I772" s="1"/>
      <c r="J772" s="1"/>
      <c r="K772" s="2"/>
      <c r="L772" s="1"/>
      <c r="M772" s="1"/>
      <c r="N772" s="1"/>
      <c r="O772" s="1"/>
      <c r="P772" s="1"/>
      <c r="Q772" s="1"/>
      <c r="R772" s="1"/>
      <c r="S772" s="1"/>
      <c r="T772" s="1"/>
      <c r="U772" s="2"/>
      <c r="V772" s="1"/>
      <c r="W772" s="13"/>
      <c r="X772" s="1"/>
    </row>
    <row r="773">
      <c r="A773" s="1"/>
      <c r="B773" s="1"/>
      <c r="C773" s="2"/>
      <c r="D773" s="1"/>
      <c r="E773" s="1"/>
      <c r="F773" s="1"/>
      <c r="G773" s="1"/>
      <c r="H773" s="2"/>
      <c r="I773" s="1"/>
      <c r="J773" s="1"/>
      <c r="K773" s="2"/>
      <c r="L773" s="1"/>
      <c r="M773" s="1"/>
      <c r="N773" s="1"/>
      <c r="O773" s="1"/>
      <c r="P773" s="1"/>
      <c r="Q773" s="1"/>
      <c r="R773" s="1"/>
      <c r="S773" s="1"/>
      <c r="T773" s="1"/>
      <c r="U773" s="2"/>
      <c r="V773" s="1"/>
      <c r="W773" s="13"/>
      <c r="X773" s="1"/>
    </row>
    <row r="774">
      <c r="A774" s="1"/>
      <c r="B774" s="1"/>
      <c r="C774" s="2"/>
      <c r="D774" s="1"/>
      <c r="E774" s="1"/>
      <c r="F774" s="1"/>
      <c r="G774" s="1"/>
      <c r="H774" s="2"/>
      <c r="I774" s="1"/>
      <c r="J774" s="1"/>
      <c r="K774" s="2"/>
      <c r="L774" s="1"/>
      <c r="M774" s="1"/>
      <c r="N774" s="1"/>
      <c r="O774" s="1"/>
      <c r="P774" s="1"/>
      <c r="Q774" s="1"/>
      <c r="R774" s="1"/>
      <c r="S774" s="1"/>
      <c r="T774" s="1"/>
      <c r="U774" s="2"/>
      <c r="V774" s="1"/>
      <c r="W774" s="13"/>
      <c r="X774" s="1"/>
    </row>
    <row r="775">
      <c r="A775" s="1"/>
      <c r="B775" s="1"/>
      <c r="C775" s="2"/>
      <c r="D775" s="1"/>
      <c r="E775" s="1"/>
      <c r="F775" s="1"/>
      <c r="G775" s="1"/>
      <c r="H775" s="2"/>
      <c r="I775" s="1"/>
      <c r="J775" s="1"/>
      <c r="K775" s="2"/>
      <c r="L775" s="1"/>
      <c r="M775" s="1"/>
      <c r="N775" s="1"/>
      <c r="O775" s="1"/>
      <c r="P775" s="1"/>
      <c r="Q775" s="1"/>
      <c r="R775" s="1"/>
      <c r="S775" s="1"/>
      <c r="T775" s="1"/>
      <c r="U775" s="2"/>
      <c r="V775" s="1"/>
      <c r="W775" s="13"/>
      <c r="X775" s="1"/>
    </row>
    <row r="776">
      <c r="A776" s="1"/>
      <c r="B776" s="1"/>
      <c r="C776" s="2"/>
      <c r="D776" s="1"/>
      <c r="E776" s="1"/>
      <c r="F776" s="1"/>
      <c r="G776" s="1"/>
      <c r="H776" s="2"/>
      <c r="I776" s="1"/>
      <c r="J776" s="1"/>
      <c r="K776" s="2"/>
      <c r="L776" s="1"/>
      <c r="M776" s="1"/>
      <c r="N776" s="1"/>
      <c r="O776" s="1"/>
      <c r="P776" s="1"/>
      <c r="Q776" s="1"/>
      <c r="R776" s="1"/>
      <c r="S776" s="1"/>
      <c r="T776" s="1"/>
      <c r="U776" s="2"/>
      <c r="V776" s="1"/>
      <c r="W776" s="13"/>
      <c r="X776" s="1"/>
    </row>
    <row r="777">
      <c r="A777" s="1"/>
      <c r="B777" s="1"/>
      <c r="C777" s="2"/>
      <c r="D777" s="1"/>
      <c r="E777" s="1"/>
      <c r="F777" s="1"/>
      <c r="G777" s="1"/>
      <c r="H777" s="2"/>
      <c r="I777" s="1"/>
      <c r="J777" s="1"/>
      <c r="K777" s="2"/>
      <c r="L777" s="1"/>
      <c r="M777" s="1"/>
      <c r="N777" s="1"/>
      <c r="O777" s="1"/>
      <c r="P777" s="1"/>
      <c r="Q777" s="1"/>
      <c r="R777" s="1"/>
      <c r="S777" s="1"/>
      <c r="T777" s="1"/>
      <c r="U777" s="2"/>
      <c r="V777" s="1"/>
      <c r="W777" s="13"/>
      <c r="X777" s="1"/>
    </row>
    <row r="778">
      <c r="A778" s="1"/>
      <c r="B778" s="1"/>
      <c r="C778" s="2"/>
      <c r="D778" s="1"/>
      <c r="E778" s="1"/>
      <c r="F778" s="1"/>
      <c r="G778" s="1"/>
      <c r="H778" s="2"/>
      <c r="I778" s="1"/>
      <c r="J778" s="1"/>
      <c r="K778" s="2"/>
      <c r="L778" s="1"/>
      <c r="M778" s="1"/>
      <c r="N778" s="1"/>
      <c r="O778" s="1"/>
      <c r="P778" s="1"/>
      <c r="Q778" s="1"/>
      <c r="R778" s="1"/>
      <c r="S778" s="1"/>
      <c r="T778" s="1"/>
      <c r="U778" s="2"/>
      <c r="V778" s="1"/>
      <c r="W778" s="13"/>
      <c r="X778" s="1"/>
    </row>
    <row r="779">
      <c r="A779" s="1"/>
      <c r="B779" s="1"/>
      <c r="C779" s="2"/>
      <c r="D779" s="1"/>
      <c r="E779" s="1"/>
      <c r="F779" s="1"/>
      <c r="G779" s="1"/>
      <c r="H779" s="2"/>
      <c r="I779" s="1"/>
      <c r="J779" s="1"/>
      <c r="K779" s="2"/>
      <c r="L779" s="1"/>
      <c r="M779" s="1"/>
      <c r="N779" s="1"/>
      <c r="O779" s="1"/>
      <c r="P779" s="1"/>
      <c r="Q779" s="1"/>
      <c r="R779" s="1"/>
      <c r="S779" s="1"/>
      <c r="T779" s="1"/>
      <c r="U779" s="2"/>
      <c r="V779" s="1"/>
      <c r="W779" s="13"/>
      <c r="X779" s="1"/>
    </row>
    <row r="780">
      <c r="A780" s="1"/>
      <c r="B780" s="1"/>
      <c r="C780" s="2"/>
      <c r="D780" s="1"/>
      <c r="E780" s="1"/>
      <c r="F780" s="1"/>
      <c r="G780" s="1"/>
      <c r="H780" s="2"/>
      <c r="I780" s="1"/>
      <c r="J780" s="1"/>
      <c r="K780" s="2"/>
      <c r="L780" s="1"/>
      <c r="M780" s="1"/>
      <c r="N780" s="1"/>
      <c r="O780" s="1"/>
      <c r="P780" s="1"/>
      <c r="Q780" s="1"/>
      <c r="R780" s="1"/>
      <c r="S780" s="1"/>
      <c r="T780" s="1"/>
      <c r="U780" s="2"/>
      <c r="V780" s="1"/>
      <c r="W780" s="13"/>
      <c r="X780" s="1"/>
    </row>
    <row r="781">
      <c r="A781" s="1"/>
      <c r="B781" s="1"/>
      <c r="C781" s="2"/>
      <c r="D781" s="1"/>
      <c r="E781" s="1"/>
      <c r="F781" s="1"/>
      <c r="G781" s="1"/>
      <c r="H781" s="2"/>
      <c r="I781" s="1"/>
      <c r="J781" s="1"/>
      <c r="K781" s="2"/>
      <c r="L781" s="1"/>
      <c r="M781" s="1"/>
      <c r="N781" s="1"/>
      <c r="O781" s="1"/>
      <c r="P781" s="1"/>
      <c r="Q781" s="1"/>
      <c r="R781" s="1"/>
      <c r="S781" s="1"/>
      <c r="T781" s="1"/>
      <c r="U781" s="2"/>
      <c r="V781" s="1"/>
      <c r="W781" s="13"/>
      <c r="X781" s="1"/>
    </row>
    <row r="782">
      <c r="A782" s="1"/>
      <c r="B782" s="1"/>
      <c r="C782" s="2"/>
      <c r="D782" s="1"/>
      <c r="E782" s="1"/>
      <c r="F782" s="1"/>
      <c r="G782" s="1"/>
      <c r="H782" s="2"/>
      <c r="I782" s="1"/>
      <c r="J782" s="1"/>
      <c r="K782" s="2"/>
      <c r="L782" s="1"/>
      <c r="M782" s="1"/>
      <c r="N782" s="1"/>
      <c r="O782" s="1"/>
      <c r="P782" s="1"/>
      <c r="Q782" s="1"/>
      <c r="R782" s="1"/>
      <c r="S782" s="1"/>
      <c r="T782" s="1"/>
      <c r="U782" s="2"/>
      <c r="V782" s="1"/>
      <c r="W782" s="13"/>
      <c r="X782" s="1"/>
    </row>
    <row r="783">
      <c r="A783" s="1"/>
      <c r="B783" s="1"/>
      <c r="C783" s="2"/>
      <c r="D783" s="1"/>
      <c r="E783" s="1"/>
      <c r="F783" s="1"/>
      <c r="G783" s="1"/>
      <c r="H783" s="2"/>
      <c r="I783" s="1"/>
      <c r="J783" s="1"/>
      <c r="K783" s="2"/>
      <c r="L783" s="1"/>
      <c r="M783" s="1"/>
      <c r="N783" s="1"/>
      <c r="O783" s="1"/>
      <c r="P783" s="1"/>
      <c r="Q783" s="1"/>
      <c r="R783" s="1"/>
      <c r="S783" s="1"/>
      <c r="T783" s="1"/>
      <c r="U783" s="2"/>
      <c r="V783" s="1"/>
      <c r="W783" s="13"/>
      <c r="X783" s="1"/>
    </row>
    <row r="784">
      <c r="A784" s="1"/>
      <c r="B784" s="1"/>
      <c r="C784" s="2"/>
      <c r="D784" s="1"/>
      <c r="E784" s="1"/>
      <c r="F784" s="1"/>
      <c r="G784" s="1"/>
      <c r="H784" s="2"/>
      <c r="I784" s="1"/>
      <c r="J784" s="1"/>
      <c r="K784" s="2"/>
      <c r="L784" s="1"/>
      <c r="M784" s="1"/>
      <c r="N784" s="1"/>
      <c r="O784" s="1"/>
      <c r="P784" s="1"/>
      <c r="Q784" s="1"/>
      <c r="R784" s="1"/>
      <c r="S784" s="1"/>
      <c r="T784" s="1"/>
      <c r="U784" s="2"/>
      <c r="V784" s="1"/>
      <c r="W784" s="13"/>
      <c r="X784" s="1"/>
    </row>
    <row r="785">
      <c r="A785" s="1"/>
      <c r="B785" s="1"/>
      <c r="C785" s="2"/>
      <c r="D785" s="1"/>
      <c r="E785" s="1"/>
      <c r="F785" s="1"/>
      <c r="G785" s="1"/>
      <c r="H785" s="2"/>
      <c r="I785" s="1"/>
      <c r="J785" s="1"/>
      <c r="K785" s="2"/>
      <c r="L785" s="1"/>
      <c r="M785" s="1"/>
      <c r="N785" s="1"/>
      <c r="O785" s="1"/>
      <c r="P785" s="1"/>
      <c r="Q785" s="1"/>
      <c r="R785" s="1"/>
      <c r="S785" s="1"/>
      <c r="T785" s="1"/>
      <c r="U785" s="2"/>
      <c r="V785" s="1"/>
      <c r="W785" s="13"/>
      <c r="X785" s="1"/>
    </row>
    <row r="786">
      <c r="A786" s="1"/>
      <c r="B786" s="1"/>
      <c r="C786" s="2"/>
      <c r="D786" s="1"/>
      <c r="E786" s="1"/>
      <c r="F786" s="1"/>
      <c r="G786" s="1"/>
      <c r="H786" s="2"/>
      <c r="I786" s="1"/>
      <c r="J786" s="1"/>
      <c r="K786" s="2"/>
      <c r="L786" s="1"/>
      <c r="M786" s="1"/>
      <c r="N786" s="1"/>
      <c r="O786" s="1"/>
      <c r="P786" s="1"/>
      <c r="Q786" s="1"/>
      <c r="R786" s="1"/>
      <c r="S786" s="1"/>
      <c r="T786" s="1"/>
      <c r="U786" s="2"/>
      <c r="V786" s="1"/>
      <c r="W786" s="13"/>
      <c r="X786" s="1"/>
    </row>
    <row r="787">
      <c r="A787" s="1"/>
      <c r="B787" s="1"/>
      <c r="C787" s="2"/>
      <c r="D787" s="1"/>
      <c r="E787" s="1"/>
      <c r="F787" s="1"/>
      <c r="G787" s="1"/>
      <c r="H787" s="2"/>
      <c r="I787" s="1"/>
      <c r="J787" s="1"/>
      <c r="K787" s="2"/>
      <c r="L787" s="1"/>
      <c r="M787" s="1"/>
      <c r="N787" s="1"/>
      <c r="O787" s="1"/>
      <c r="P787" s="1"/>
      <c r="Q787" s="1"/>
      <c r="R787" s="1"/>
      <c r="S787" s="1"/>
      <c r="T787" s="1"/>
      <c r="U787" s="2"/>
      <c r="V787" s="1"/>
      <c r="W787" s="13"/>
      <c r="X787" s="1"/>
    </row>
    <row r="788">
      <c r="A788" s="1"/>
      <c r="B788" s="1"/>
      <c r="C788" s="2"/>
      <c r="D788" s="1"/>
      <c r="E788" s="1"/>
      <c r="F788" s="1"/>
      <c r="G788" s="1"/>
      <c r="H788" s="2"/>
      <c r="I788" s="1"/>
      <c r="J788" s="1"/>
      <c r="K788" s="2"/>
      <c r="L788" s="1"/>
      <c r="M788" s="1"/>
      <c r="N788" s="1"/>
      <c r="O788" s="1"/>
      <c r="P788" s="1"/>
      <c r="Q788" s="1"/>
      <c r="R788" s="1"/>
      <c r="S788" s="1"/>
      <c r="T788" s="1"/>
      <c r="U788" s="2"/>
      <c r="V788" s="1"/>
      <c r="W788" s="13"/>
      <c r="X788" s="1"/>
    </row>
    <row r="789">
      <c r="A789" s="1"/>
      <c r="B789" s="1"/>
      <c r="C789" s="2"/>
      <c r="D789" s="1"/>
      <c r="E789" s="1"/>
      <c r="F789" s="1"/>
      <c r="G789" s="1"/>
      <c r="H789" s="2"/>
      <c r="I789" s="1"/>
      <c r="J789" s="1"/>
      <c r="K789" s="2"/>
      <c r="L789" s="1"/>
      <c r="M789" s="1"/>
      <c r="N789" s="1"/>
      <c r="O789" s="1"/>
      <c r="P789" s="1"/>
      <c r="Q789" s="1"/>
      <c r="R789" s="1"/>
      <c r="S789" s="1"/>
      <c r="T789" s="1"/>
      <c r="U789" s="2"/>
      <c r="V789" s="1"/>
      <c r="W789" s="13"/>
      <c r="X789" s="1"/>
    </row>
    <row r="790">
      <c r="A790" s="1"/>
      <c r="B790" s="1"/>
      <c r="C790" s="2"/>
      <c r="D790" s="1"/>
      <c r="E790" s="1"/>
      <c r="F790" s="1"/>
      <c r="G790" s="1"/>
      <c r="H790" s="2"/>
      <c r="I790" s="1"/>
      <c r="J790" s="1"/>
      <c r="K790" s="2"/>
      <c r="L790" s="1"/>
      <c r="M790" s="1"/>
      <c r="N790" s="1"/>
      <c r="O790" s="1"/>
      <c r="P790" s="1"/>
      <c r="Q790" s="1"/>
      <c r="R790" s="1"/>
      <c r="S790" s="1"/>
      <c r="T790" s="1"/>
      <c r="U790" s="2"/>
      <c r="V790" s="1"/>
      <c r="W790" s="13"/>
      <c r="X790" s="1"/>
    </row>
    <row r="791">
      <c r="A791" s="1"/>
      <c r="B791" s="1"/>
      <c r="C791" s="2"/>
      <c r="D791" s="1"/>
      <c r="E791" s="1"/>
      <c r="F791" s="1"/>
      <c r="G791" s="1"/>
      <c r="H791" s="2"/>
      <c r="I791" s="1"/>
      <c r="J791" s="1"/>
      <c r="K791" s="2"/>
      <c r="L791" s="1"/>
      <c r="M791" s="1"/>
      <c r="N791" s="1"/>
      <c r="O791" s="1"/>
      <c r="P791" s="1"/>
      <c r="Q791" s="1"/>
      <c r="R791" s="1"/>
      <c r="S791" s="1"/>
      <c r="T791" s="1"/>
      <c r="U791" s="2"/>
      <c r="V791" s="1"/>
      <c r="W791" s="13"/>
      <c r="X791" s="1"/>
    </row>
    <row r="792">
      <c r="A792" s="1"/>
      <c r="B792" s="1"/>
      <c r="C792" s="2"/>
      <c r="D792" s="1"/>
      <c r="E792" s="1"/>
      <c r="F792" s="1"/>
      <c r="G792" s="1"/>
      <c r="H792" s="2"/>
      <c r="I792" s="1"/>
      <c r="J792" s="1"/>
      <c r="K792" s="2"/>
      <c r="L792" s="1"/>
      <c r="M792" s="1"/>
      <c r="N792" s="1"/>
      <c r="O792" s="1"/>
      <c r="P792" s="1"/>
      <c r="Q792" s="1"/>
      <c r="R792" s="1"/>
      <c r="S792" s="1"/>
      <c r="T792" s="1"/>
      <c r="U792" s="2"/>
      <c r="V792" s="1"/>
      <c r="W792" s="13"/>
      <c r="X792" s="1"/>
    </row>
    <row r="793">
      <c r="A793" s="1"/>
      <c r="B793" s="1"/>
      <c r="C793" s="2"/>
      <c r="D793" s="1"/>
      <c r="E793" s="1"/>
      <c r="F793" s="1"/>
      <c r="G793" s="1"/>
      <c r="H793" s="2"/>
      <c r="I793" s="1"/>
      <c r="J793" s="1"/>
      <c r="K793" s="2"/>
      <c r="L793" s="1"/>
      <c r="M793" s="1"/>
      <c r="N793" s="1"/>
      <c r="O793" s="1"/>
      <c r="P793" s="1"/>
      <c r="Q793" s="1"/>
      <c r="R793" s="1"/>
      <c r="S793" s="1"/>
      <c r="T793" s="1"/>
      <c r="U793" s="2"/>
      <c r="V793" s="1"/>
      <c r="W793" s="13"/>
      <c r="X793" s="1"/>
    </row>
    <row r="794">
      <c r="A794" s="1"/>
      <c r="B794" s="1"/>
      <c r="C794" s="2"/>
      <c r="D794" s="1"/>
      <c r="E794" s="1"/>
      <c r="F794" s="1"/>
      <c r="G794" s="1"/>
      <c r="H794" s="2"/>
      <c r="I794" s="1"/>
      <c r="J794" s="1"/>
      <c r="K794" s="2"/>
      <c r="L794" s="1"/>
      <c r="M794" s="1"/>
      <c r="N794" s="1"/>
      <c r="O794" s="1"/>
      <c r="P794" s="1"/>
      <c r="Q794" s="1"/>
      <c r="R794" s="1"/>
      <c r="S794" s="1"/>
      <c r="T794" s="1"/>
      <c r="U794" s="2"/>
      <c r="V794" s="1"/>
      <c r="W794" s="13"/>
      <c r="X794" s="1"/>
    </row>
    <row r="795">
      <c r="A795" s="1"/>
      <c r="B795" s="1"/>
      <c r="C795" s="2"/>
      <c r="D795" s="1"/>
      <c r="E795" s="1"/>
      <c r="F795" s="1"/>
      <c r="G795" s="1"/>
      <c r="H795" s="2"/>
      <c r="I795" s="1"/>
      <c r="J795" s="1"/>
      <c r="K795" s="2"/>
      <c r="L795" s="1"/>
      <c r="M795" s="1"/>
      <c r="N795" s="1"/>
      <c r="O795" s="1"/>
      <c r="P795" s="1"/>
      <c r="Q795" s="1"/>
      <c r="R795" s="1"/>
      <c r="S795" s="1"/>
      <c r="T795" s="1"/>
      <c r="U795" s="2"/>
      <c r="V795" s="1"/>
      <c r="W795" s="13"/>
      <c r="X795" s="1"/>
    </row>
    <row r="796">
      <c r="A796" s="1"/>
      <c r="B796" s="1"/>
      <c r="C796" s="2"/>
      <c r="D796" s="1"/>
      <c r="E796" s="1"/>
      <c r="F796" s="1"/>
      <c r="G796" s="1"/>
      <c r="H796" s="2"/>
      <c r="I796" s="1"/>
      <c r="J796" s="1"/>
      <c r="K796" s="2"/>
      <c r="L796" s="1"/>
      <c r="M796" s="1"/>
      <c r="N796" s="1"/>
      <c r="O796" s="1"/>
      <c r="P796" s="1"/>
      <c r="Q796" s="1"/>
      <c r="R796" s="1"/>
      <c r="S796" s="1"/>
      <c r="T796" s="1"/>
      <c r="U796" s="2"/>
      <c r="V796" s="1"/>
      <c r="W796" s="13"/>
      <c r="X796" s="1"/>
    </row>
    <row r="797">
      <c r="A797" s="1"/>
      <c r="B797" s="1"/>
      <c r="C797" s="2"/>
      <c r="D797" s="1"/>
      <c r="E797" s="1"/>
      <c r="F797" s="1"/>
      <c r="G797" s="1"/>
      <c r="H797" s="2"/>
      <c r="I797" s="1"/>
      <c r="J797" s="1"/>
      <c r="K797" s="2"/>
      <c r="L797" s="1"/>
      <c r="M797" s="1"/>
      <c r="N797" s="1"/>
      <c r="O797" s="1"/>
      <c r="P797" s="1"/>
      <c r="Q797" s="1"/>
      <c r="R797" s="1"/>
      <c r="S797" s="1"/>
      <c r="T797" s="1"/>
      <c r="U797" s="2"/>
      <c r="V797" s="1"/>
      <c r="W797" s="13"/>
      <c r="X797" s="1"/>
    </row>
    <row r="798">
      <c r="A798" s="1"/>
      <c r="B798" s="1"/>
      <c r="C798" s="2"/>
      <c r="D798" s="1"/>
      <c r="E798" s="1"/>
      <c r="F798" s="1"/>
      <c r="G798" s="1"/>
      <c r="H798" s="2"/>
      <c r="I798" s="1"/>
      <c r="J798" s="1"/>
      <c r="K798" s="2"/>
      <c r="L798" s="1"/>
      <c r="M798" s="1"/>
      <c r="N798" s="1"/>
      <c r="O798" s="1"/>
      <c r="P798" s="1"/>
      <c r="Q798" s="1"/>
      <c r="R798" s="1"/>
      <c r="S798" s="1"/>
      <c r="T798" s="1"/>
      <c r="U798" s="2"/>
      <c r="V798" s="1"/>
      <c r="W798" s="13"/>
      <c r="X798" s="1"/>
    </row>
    <row r="799">
      <c r="A799" s="1"/>
      <c r="B799" s="1"/>
      <c r="C799" s="2"/>
      <c r="D799" s="1"/>
      <c r="E799" s="1"/>
      <c r="F799" s="1"/>
      <c r="G799" s="1"/>
      <c r="H799" s="2"/>
      <c r="I799" s="1"/>
      <c r="J799" s="1"/>
      <c r="K799" s="2"/>
      <c r="L799" s="1"/>
      <c r="M799" s="1"/>
      <c r="N799" s="1"/>
      <c r="O799" s="1"/>
      <c r="P799" s="1"/>
      <c r="Q799" s="1"/>
      <c r="R799" s="1"/>
      <c r="S799" s="1"/>
      <c r="T799" s="1"/>
      <c r="U799" s="2"/>
      <c r="V799" s="1"/>
      <c r="W799" s="13"/>
      <c r="X799" s="1"/>
    </row>
    <row r="800">
      <c r="A800" s="1"/>
      <c r="B800" s="1"/>
      <c r="C800" s="2"/>
      <c r="D800" s="1"/>
      <c r="E800" s="1"/>
      <c r="F800" s="1"/>
      <c r="G800" s="1"/>
      <c r="H800" s="2"/>
      <c r="I800" s="1"/>
      <c r="J800" s="1"/>
      <c r="K800" s="2"/>
      <c r="L800" s="1"/>
      <c r="M800" s="1"/>
      <c r="N800" s="1"/>
      <c r="O800" s="1"/>
      <c r="P800" s="1"/>
      <c r="Q800" s="1"/>
      <c r="R800" s="1"/>
      <c r="S800" s="1"/>
      <c r="T800" s="1"/>
      <c r="U800" s="2"/>
      <c r="V800" s="1"/>
      <c r="W800" s="13"/>
      <c r="X800" s="1"/>
    </row>
    <row r="801">
      <c r="A801" s="1"/>
      <c r="B801" s="1"/>
      <c r="C801" s="2"/>
      <c r="D801" s="1"/>
      <c r="E801" s="1"/>
      <c r="F801" s="1"/>
      <c r="G801" s="1"/>
      <c r="H801" s="2"/>
      <c r="I801" s="1"/>
      <c r="J801" s="1"/>
      <c r="K801" s="2"/>
      <c r="L801" s="1"/>
      <c r="M801" s="1"/>
      <c r="N801" s="1"/>
      <c r="O801" s="1"/>
      <c r="P801" s="1"/>
      <c r="Q801" s="1"/>
      <c r="R801" s="1"/>
      <c r="S801" s="1"/>
      <c r="T801" s="1"/>
      <c r="U801" s="2"/>
      <c r="V801" s="1"/>
      <c r="W801" s="13"/>
      <c r="X801" s="1"/>
    </row>
    <row r="802">
      <c r="A802" s="1"/>
      <c r="B802" s="1"/>
      <c r="C802" s="2"/>
      <c r="D802" s="1"/>
      <c r="E802" s="1"/>
      <c r="F802" s="1"/>
      <c r="G802" s="1"/>
      <c r="H802" s="2"/>
      <c r="I802" s="1"/>
      <c r="J802" s="1"/>
      <c r="K802" s="2"/>
      <c r="L802" s="1"/>
      <c r="M802" s="1"/>
      <c r="N802" s="1"/>
      <c r="O802" s="1"/>
      <c r="P802" s="1"/>
      <c r="Q802" s="1"/>
      <c r="R802" s="1"/>
      <c r="S802" s="1"/>
      <c r="T802" s="1"/>
      <c r="U802" s="2"/>
      <c r="V802" s="1"/>
      <c r="W802" s="13"/>
      <c r="X802" s="1"/>
    </row>
    <row r="803">
      <c r="A803" s="1"/>
      <c r="B803" s="1"/>
      <c r="C803" s="2"/>
      <c r="D803" s="1"/>
      <c r="E803" s="1"/>
      <c r="F803" s="1"/>
      <c r="G803" s="1"/>
      <c r="H803" s="2"/>
      <c r="I803" s="1"/>
      <c r="J803" s="1"/>
      <c r="K803" s="2"/>
      <c r="L803" s="1"/>
      <c r="M803" s="1"/>
      <c r="N803" s="1"/>
      <c r="O803" s="1"/>
      <c r="P803" s="1"/>
      <c r="Q803" s="1"/>
      <c r="R803" s="1"/>
      <c r="S803" s="1"/>
      <c r="T803" s="1"/>
      <c r="U803" s="2"/>
      <c r="V803" s="1"/>
      <c r="W803" s="13"/>
      <c r="X803" s="1"/>
    </row>
    <row r="804">
      <c r="A804" s="1"/>
      <c r="B804" s="1"/>
      <c r="C804" s="2"/>
      <c r="D804" s="1"/>
      <c r="E804" s="1"/>
      <c r="F804" s="1"/>
      <c r="G804" s="1"/>
      <c r="H804" s="2"/>
      <c r="I804" s="1"/>
      <c r="J804" s="1"/>
      <c r="K804" s="2"/>
      <c r="L804" s="1"/>
      <c r="M804" s="1"/>
      <c r="N804" s="1"/>
      <c r="O804" s="1"/>
      <c r="P804" s="1"/>
      <c r="Q804" s="1"/>
      <c r="R804" s="1"/>
      <c r="S804" s="1"/>
      <c r="T804" s="1"/>
      <c r="U804" s="2"/>
      <c r="V804" s="1"/>
      <c r="W804" s="13"/>
      <c r="X804" s="1"/>
    </row>
    <row r="805">
      <c r="A805" s="1"/>
      <c r="B805" s="1"/>
      <c r="C805" s="2"/>
      <c r="D805" s="1"/>
      <c r="E805" s="1"/>
      <c r="F805" s="1"/>
      <c r="G805" s="1"/>
      <c r="H805" s="2"/>
      <c r="I805" s="1"/>
      <c r="J805" s="1"/>
      <c r="K805" s="2"/>
      <c r="L805" s="1"/>
      <c r="M805" s="1"/>
      <c r="N805" s="1"/>
      <c r="O805" s="1"/>
      <c r="P805" s="1"/>
      <c r="Q805" s="1"/>
      <c r="R805" s="1"/>
      <c r="S805" s="1"/>
      <c r="T805" s="1"/>
      <c r="U805" s="2"/>
      <c r="V805" s="1"/>
      <c r="W805" s="13"/>
      <c r="X805" s="1"/>
    </row>
    <row r="806">
      <c r="A806" s="1"/>
      <c r="B806" s="1"/>
      <c r="C806" s="2"/>
      <c r="D806" s="1"/>
      <c r="E806" s="1"/>
      <c r="F806" s="1"/>
      <c r="G806" s="1"/>
      <c r="H806" s="2"/>
      <c r="I806" s="1"/>
      <c r="J806" s="1"/>
      <c r="K806" s="2"/>
      <c r="L806" s="1"/>
      <c r="M806" s="1"/>
      <c r="N806" s="1"/>
      <c r="O806" s="1"/>
      <c r="P806" s="1"/>
      <c r="Q806" s="1"/>
      <c r="R806" s="1"/>
      <c r="S806" s="1"/>
      <c r="T806" s="1"/>
      <c r="U806" s="2"/>
      <c r="V806" s="1"/>
      <c r="W806" s="13"/>
      <c r="X806" s="1"/>
    </row>
    <row r="807">
      <c r="A807" s="1"/>
      <c r="B807" s="1"/>
      <c r="C807" s="2"/>
      <c r="D807" s="1"/>
      <c r="E807" s="1"/>
      <c r="F807" s="1"/>
      <c r="G807" s="1"/>
      <c r="H807" s="2"/>
      <c r="I807" s="1"/>
      <c r="J807" s="1"/>
      <c r="K807" s="2"/>
      <c r="L807" s="1"/>
      <c r="M807" s="1"/>
      <c r="N807" s="1"/>
      <c r="O807" s="1"/>
      <c r="P807" s="1"/>
      <c r="Q807" s="1"/>
      <c r="R807" s="1"/>
      <c r="S807" s="1"/>
      <c r="T807" s="1"/>
      <c r="U807" s="2"/>
      <c r="V807" s="1"/>
      <c r="W807" s="13"/>
      <c r="X807" s="1"/>
    </row>
    <row r="808">
      <c r="A808" s="1"/>
      <c r="B808" s="1"/>
      <c r="C808" s="2"/>
      <c r="D808" s="1"/>
      <c r="E808" s="1"/>
      <c r="F808" s="1"/>
      <c r="G808" s="1"/>
      <c r="H808" s="2"/>
      <c r="I808" s="1"/>
      <c r="J808" s="1"/>
      <c r="K808" s="2"/>
      <c r="L808" s="1"/>
      <c r="M808" s="1"/>
      <c r="N808" s="1"/>
      <c r="O808" s="1"/>
      <c r="P808" s="1"/>
      <c r="Q808" s="1"/>
      <c r="R808" s="1"/>
      <c r="S808" s="1"/>
      <c r="T808" s="1"/>
      <c r="U808" s="2"/>
      <c r="V808" s="1"/>
      <c r="W808" s="13"/>
      <c r="X808" s="1"/>
    </row>
    <row r="809">
      <c r="A809" s="1"/>
      <c r="B809" s="1"/>
      <c r="C809" s="2"/>
      <c r="D809" s="1"/>
      <c r="E809" s="1"/>
      <c r="F809" s="1"/>
      <c r="G809" s="1"/>
      <c r="H809" s="2"/>
      <c r="I809" s="1"/>
      <c r="J809" s="1"/>
      <c r="K809" s="2"/>
      <c r="L809" s="1"/>
      <c r="M809" s="1"/>
      <c r="N809" s="1"/>
      <c r="O809" s="1"/>
      <c r="P809" s="1"/>
      <c r="Q809" s="1"/>
      <c r="R809" s="1"/>
      <c r="S809" s="1"/>
      <c r="T809" s="1"/>
      <c r="U809" s="2"/>
      <c r="V809" s="1"/>
      <c r="W809" s="13"/>
      <c r="X809" s="1"/>
    </row>
    <row r="810">
      <c r="A810" s="1"/>
      <c r="B810" s="1"/>
      <c r="C810" s="2"/>
      <c r="D810" s="1"/>
      <c r="E810" s="1"/>
      <c r="F810" s="1"/>
      <c r="G810" s="1"/>
      <c r="H810" s="2"/>
      <c r="I810" s="1"/>
      <c r="J810" s="1"/>
      <c r="K810" s="2"/>
      <c r="L810" s="1"/>
      <c r="M810" s="1"/>
      <c r="N810" s="1"/>
      <c r="O810" s="1"/>
      <c r="P810" s="1"/>
      <c r="Q810" s="1"/>
      <c r="R810" s="1"/>
      <c r="S810" s="1"/>
      <c r="T810" s="1"/>
      <c r="U810" s="2"/>
      <c r="V810" s="1"/>
      <c r="W810" s="13"/>
      <c r="X810" s="1"/>
    </row>
    <row r="811">
      <c r="A811" s="1"/>
      <c r="B811" s="1"/>
      <c r="C811" s="2"/>
      <c r="D811" s="1"/>
      <c r="E811" s="1"/>
      <c r="F811" s="1"/>
      <c r="G811" s="1"/>
      <c r="H811" s="2"/>
      <c r="I811" s="1"/>
      <c r="J811" s="1"/>
      <c r="K811" s="2"/>
      <c r="L811" s="1"/>
      <c r="M811" s="1"/>
      <c r="N811" s="1"/>
      <c r="O811" s="1"/>
      <c r="P811" s="1"/>
      <c r="Q811" s="1"/>
      <c r="R811" s="1"/>
      <c r="S811" s="1"/>
      <c r="T811" s="1"/>
      <c r="U811" s="2"/>
      <c r="V811" s="1"/>
      <c r="W811" s="13"/>
      <c r="X811" s="1"/>
    </row>
    <row r="812">
      <c r="A812" s="1"/>
      <c r="B812" s="1"/>
      <c r="C812" s="2"/>
      <c r="D812" s="1"/>
      <c r="E812" s="1"/>
      <c r="F812" s="1"/>
      <c r="G812" s="1"/>
      <c r="H812" s="2"/>
      <c r="I812" s="1"/>
      <c r="J812" s="1"/>
      <c r="K812" s="2"/>
      <c r="L812" s="1"/>
      <c r="M812" s="1"/>
      <c r="N812" s="1"/>
      <c r="O812" s="1"/>
      <c r="P812" s="1"/>
      <c r="Q812" s="1"/>
      <c r="R812" s="1"/>
      <c r="S812" s="1"/>
      <c r="T812" s="1"/>
      <c r="U812" s="2"/>
      <c r="V812" s="1"/>
      <c r="W812" s="13"/>
      <c r="X812" s="1"/>
    </row>
    <row r="813">
      <c r="A813" s="1"/>
      <c r="B813" s="1"/>
      <c r="C813" s="2"/>
      <c r="D813" s="1"/>
      <c r="E813" s="1"/>
      <c r="F813" s="1"/>
      <c r="G813" s="1"/>
      <c r="H813" s="2"/>
      <c r="I813" s="1"/>
      <c r="J813" s="1"/>
      <c r="K813" s="2"/>
      <c r="L813" s="1"/>
      <c r="M813" s="1"/>
      <c r="N813" s="1"/>
      <c r="O813" s="1"/>
      <c r="P813" s="1"/>
      <c r="Q813" s="1"/>
      <c r="R813" s="1"/>
      <c r="S813" s="1"/>
      <c r="T813" s="1"/>
      <c r="U813" s="2"/>
      <c r="V813" s="1"/>
      <c r="W813" s="13"/>
      <c r="X813" s="1"/>
    </row>
    <row r="814">
      <c r="A814" s="1"/>
      <c r="B814" s="1"/>
      <c r="C814" s="2"/>
      <c r="D814" s="1"/>
      <c r="E814" s="1"/>
      <c r="F814" s="1"/>
      <c r="G814" s="1"/>
      <c r="H814" s="2"/>
      <c r="I814" s="1"/>
      <c r="J814" s="1"/>
      <c r="K814" s="2"/>
      <c r="L814" s="1"/>
      <c r="M814" s="1"/>
      <c r="N814" s="1"/>
      <c r="O814" s="1"/>
      <c r="P814" s="1"/>
      <c r="Q814" s="1"/>
      <c r="R814" s="1"/>
      <c r="S814" s="1"/>
      <c r="T814" s="1"/>
      <c r="U814" s="2"/>
      <c r="V814" s="1"/>
      <c r="W814" s="13"/>
      <c r="X814" s="1"/>
    </row>
    <row r="815">
      <c r="A815" s="1"/>
      <c r="B815" s="1"/>
      <c r="C815" s="2"/>
      <c r="D815" s="1"/>
      <c r="E815" s="1"/>
      <c r="F815" s="1"/>
      <c r="G815" s="1"/>
      <c r="H815" s="2"/>
      <c r="I815" s="1"/>
      <c r="J815" s="1"/>
      <c r="K815" s="2"/>
      <c r="L815" s="1"/>
      <c r="M815" s="1"/>
      <c r="N815" s="1"/>
      <c r="O815" s="1"/>
      <c r="P815" s="1"/>
      <c r="Q815" s="1"/>
      <c r="R815" s="1"/>
      <c r="S815" s="1"/>
      <c r="T815" s="1"/>
      <c r="U815" s="2"/>
      <c r="V815" s="1"/>
      <c r="W815" s="13"/>
      <c r="X815" s="1"/>
    </row>
    <row r="816">
      <c r="A816" s="1"/>
      <c r="B816" s="1"/>
      <c r="C816" s="2"/>
      <c r="D816" s="1"/>
      <c r="E816" s="1"/>
      <c r="F816" s="1"/>
      <c r="G816" s="1"/>
      <c r="H816" s="2"/>
      <c r="I816" s="1"/>
      <c r="J816" s="1"/>
      <c r="K816" s="2"/>
      <c r="L816" s="1"/>
      <c r="M816" s="1"/>
      <c r="N816" s="1"/>
      <c r="O816" s="1"/>
      <c r="P816" s="1"/>
      <c r="Q816" s="1"/>
      <c r="R816" s="1"/>
      <c r="S816" s="1"/>
      <c r="T816" s="1"/>
      <c r="U816" s="2"/>
      <c r="V816" s="1"/>
      <c r="W816" s="13"/>
      <c r="X816" s="1"/>
    </row>
    <row r="817">
      <c r="A817" s="1"/>
      <c r="B817" s="1"/>
      <c r="C817" s="2"/>
      <c r="D817" s="1"/>
      <c r="E817" s="1"/>
      <c r="F817" s="1"/>
      <c r="G817" s="1"/>
      <c r="H817" s="2"/>
      <c r="I817" s="1"/>
      <c r="J817" s="1"/>
      <c r="K817" s="2"/>
      <c r="L817" s="1"/>
      <c r="M817" s="1"/>
      <c r="N817" s="1"/>
      <c r="O817" s="1"/>
      <c r="P817" s="1"/>
      <c r="Q817" s="1"/>
      <c r="R817" s="1"/>
      <c r="S817" s="1"/>
      <c r="T817" s="1"/>
      <c r="U817" s="2"/>
      <c r="V817" s="1"/>
      <c r="W817" s="13"/>
      <c r="X817" s="1"/>
    </row>
    <row r="818">
      <c r="A818" s="1"/>
      <c r="B818" s="1"/>
      <c r="C818" s="2"/>
      <c r="D818" s="1"/>
      <c r="E818" s="1"/>
      <c r="F818" s="1"/>
      <c r="G818" s="1"/>
      <c r="H818" s="2"/>
      <c r="I818" s="1"/>
      <c r="J818" s="1"/>
      <c r="K818" s="2"/>
      <c r="L818" s="1"/>
      <c r="M818" s="1"/>
      <c r="N818" s="1"/>
      <c r="O818" s="1"/>
      <c r="P818" s="1"/>
      <c r="Q818" s="1"/>
      <c r="R818" s="1"/>
      <c r="S818" s="1"/>
      <c r="T818" s="1"/>
      <c r="U818" s="2"/>
      <c r="V818" s="1"/>
      <c r="W818" s="13"/>
      <c r="X818" s="1"/>
    </row>
    <row r="819">
      <c r="A819" s="1"/>
      <c r="B819" s="1"/>
      <c r="C819" s="2"/>
      <c r="D819" s="1"/>
      <c r="E819" s="1"/>
      <c r="F819" s="1"/>
      <c r="G819" s="1"/>
      <c r="H819" s="2"/>
      <c r="I819" s="1"/>
      <c r="J819" s="1"/>
      <c r="K819" s="2"/>
      <c r="L819" s="1"/>
      <c r="M819" s="1"/>
      <c r="N819" s="1"/>
      <c r="O819" s="1"/>
      <c r="P819" s="1"/>
      <c r="Q819" s="1"/>
      <c r="R819" s="1"/>
      <c r="S819" s="1"/>
      <c r="T819" s="1"/>
      <c r="U819" s="2"/>
      <c r="V819" s="1"/>
      <c r="W819" s="13"/>
      <c r="X819" s="1"/>
    </row>
    <row r="820">
      <c r="A820" s="1"/>
      <c r="B820" s="1"/>
      <c r="C820" s="2"/>
      <c r="D820" s="1"/>
      <c r="E820" s="1"/>
      <c r="F820" s="1"/>
      <c r="G820" s="1"/>
      <c r="H820" s="2"/>
      <c r="I820" s="1"/>
      <c r="J820" s="1"/>
      <c r="K820" s="2"/>
      <c r="L820" s="1"/>
      <c r="M820" s="1"/>
      <c r="N820" s="1"/>
      <c r="O820" s="1"/>
      <c r="P820" s="1"/>
      <c r="Q820" s="1"/>
      <c r="R820" s="1"/>
      <c r="S820" s="1"/>
      <c r="T820" s="1"/>
      <c r="U820" s="2"/>
      <c r="V820" s="1"/>
      <c r="W820" s="13"/>
      <c r="X820" s="1"/>
    </row>
    <row r="821">
      <c r="A821" s="1"/>
      <c r="B821" s="1"/>
      <c r="C821" s="2"/>
      <c r="D821" s="1"/>
      <c r="E821" s="1"/>
      <c r="F821" s="1"/>
      <c r="G821" s="1"/>
      <c r="H821" s="2"/>
      <c r="I821" s="1"/>
      <c r="J821" s="1"/>
      <c r="K821" s="2"/>
      <c r="L821" s="1"/>
      <c r="M821" s="1"/>
      <c r="N821" s="1"/>
      <c r="O821" s="1"/>
      <c r="P821" s="1"/>
      <c r="Q821" s="1"/>
      <c r="R821" s="1"/>
      <c r="S821" s="1"/>
      <c r="T821" s="1"/>
      <c r="U821" s="2"/>
      <c r="V821" s="1"/>
      <c r="W821" s="13"/>
      <c r="X821" s="1"/>
    </row>
    <row r="822">
      <c r="A822" s="1"/>
      <c r="B822" s="1"/>
      <c r="C822" s="2"/>
      <c r="D822" s="1"/>
      <c r="E822" s="1"/>
      <c r="F822" s="1"/>
      <c r="G822" s="1"/>
      <c r="H822" s="2"/>
      <c r="I822" s="1"/>
      <c r="J822" s="1"/>
      <c r="K822" s="2"/>
      <c r="L822" s="1"/>
      <c r="M822" s="1"/>
      <c r="N822" s="1"/>
      <c r="O822" s="1"/>
      <c r="P822" s="1"/>
      <c r="Q822" s="1"/>
      <c r="R822" s="1"/>
      <c r="S822" s="1"/>
      <c r="T822" s="1"/>
      <c r="U822" s="2"/>
      <c r="V822" s="1"/>
      <c r="W822" s="13"/>
      <c r="X822" s="1"/>
    </row>
    <row r="823">
      <c r="A823" s="1"/>
      <c r="B823" s="1"/>
      <c r="C823" s="2"/>
      <c r="D823" s="1"/>
      <c r="E823" s="1"/>
      <c r="F823" s="1"/>
      <c r="G823" s="1"/>
      <c r="H823" s="2"/>
      <c r="I823" s="1"/>
      <c r="J823" s="1"/>
      <c r="K823" s="2"/>
      <c r="L823" s="1"/>
      <c r="M823" s="1"/>
      <c r="N823" s="1"/>
      <c r="O823" s="1"/>
      <c r="P823" s="1"/>
      <c r="Q823" s="1"/>
      <c r="R823" s="1"/>
      <c r="S823" s="1"/>
      <c r="T823" s="1"/>
      <c r="U823" s="2"/>
      <c r="V823" s="1"/>
      <c r="W823" s="13"/>
      <c r="X823" s="1"/>
    </row>
    <row r="824">
      <c r="A824" s="1"/>
      <c r="B824" s="1"/>
      <c r="C824" s="2"/>
      <c r="D824" s="1"/>
      <c r="E824" s="1"/>
      <c r="F824" s="1"/>
      <c r="G824" s="1"/>
      <c r="H824" s="2"/>
      <c r="I824" s="1"/>
      <c r="J824" s="1"/>
      <c r="K824" s="2"/>
      <c r="L824" s="1"/>
      <c r="M824" s="1"/>
      <c r="N824" s="1"/>
      <c r="O824" s="1"/>
      <c r="P824" s="1"/>
      <c r="Q824" s="1"/>
      <c r="R824" s="1"/>
      <c r="S824" s="1"/>
      <c r="T824" s="1"/>
      <c r="U824" s="2"/>
      <c r="V824" s="1"/>
      <c r="W824" s="13"/>
      <c r="X824" s="1"/>
    </row>
    <row r="825">
      <c r="A825" s="1"/>
      <c r="B825" s="1"/>
      <c r="C825" s="2"/>
      <c r="D825" s="1"/>
      <c r="E825" s="1"/>
      <c r="F825" s="1"/>
      <c r="G825" s="1"/>
      <c r="H825" s="2"/>
      <c r="I825" s="1"/>
      <c r="J825" s="1"/>
      <c r="K825" s="2"/>
      <c r="L825" s="1"/>
      <c r="M825" s="1"/>
      <c r="N825" s="1"/>
      <c r="O825" s="1"/>
      <c r="P825" s="1"/>
      <c r="Q825" s="1"/>
      <c r="R825" s="1"/>
      <c r="S825" s="1"/>
      <c r="T825" s="1"/>
      <c r="U825" s="2"/>
      <c r="V825" s="1"/>
      <c r="W825" s="13"/>
      <c r="X825" s="1"/>
    </row>
    <row r="826">
      <c r="A826" s="1"/>
      <c r="B826" s="1"/>
      <c r="C826" s="2"/>
      <c r="D826" s="1"/>
      <c r="E826" s="1"/>
      <c r="F826" s="1"/>
      <c r="G826" s="1"/>
      <c r="H826" s="2"/>
      <c r="I826" s="1"/>
      <c r="J826" s="1"/>
      <c r="K826" s="2"/>
      <c r="L826" s="1"/>
      <c r="M826" s="1"/>
      <c r="N826" s="1"/>
      <c r="O826" s="1"/>
      <c r="P826" s="1"/>
      <c r="Q826" s="1"/>
      <c r="R826" s="1"/>
      <c r="S826" s="1"/>
      <c r="T826" s="1"/>
      <c r="U826" s="2"/>
      <c r="V826" s="1"/>
      <c r="W826" s="13"/>
      <c r="X826" s="1"/>
    </row>
    <row r="827">
      <c r="A827" s="1"/>
      <c r="B827" s="1"/>
      <c r="C827" s="2"/>
      <c r="D827" s="1"/>
      <c r="E827" s="1"/>
      <c r="F827" s="1"/>
      <c r="G827" s="1"/>
      <c r="H827" s="2"/>
      <c r="I827" s="1"/>
      <c r="J827" s="1"/>
      <c r="K827" s="2"/>
      <c r="L827" s="1"/>
      <c r="M827" s="1"/>
      <c r="N827" s="1"/>
      <c r="O827" s="1"/>
      <c r="P827" s="1"/>
      <c r="Q827" s="1"/>
      <c r="R827" s="1"/>
      <c r="S827" s="1"/>
      <c r="T827" s="1"/>
      <c r="U827" s="2"/>
      <c r="V827" s="1"/>
      <c r="W827" s="13"/>
      <c r="X827" s="1"/>
    </row>
    <row r="828">
      <c r="A828" s="1"/>
      <c r="B828" s="1"/>
      <c r="C828" s="2"/>
      <c r="D828" s="1"/>
      <c r="E828" s="1"/>
      <c r="F828" s="1"/>
      <c r="G828" s="1"/>
      <c r="H828" s="2"/>
      <c r="I828" s="1"/>
      <c r="J828" s="1"/>
      <c r="K828" s="2"/>
      <c r="L828" s="1"/>
      <c r="M828" s="1"/>
      <c r="N828" s="1"/>
      <c r="O828" s="1"/>
      <c r="P828" s="1"/>
      <c r="Q828" s="1"/>
      <c r="R828" s="1"/>
      <c r="S828" s="1"/>
      <c r="T828" s="1"/>
      <c r="U828" s="2"/>
      <c r="V828" s="1"/>
      <c r="W828" s="13"/>
      <c r="X828" s="1"/>
    </row>
    <row r="829">
      <c r="A829" s="1"/>
      <c r="B829" s="1"/>
      <c r="C829" s="2"/>
      <c r="D829" s="1"/>
      <c r="E829" s="1"/>
      <c r="F829" s="1"/>
      <c r="G829" s="1"/>
      <c r="H829" s="2"/>
      <c r="I829" s="1"/>
      <c r="J829" s="1"/>
      <c r="K829" s="2"/>
      <c r="L829" s="1"/>
      <c r="M829" s="1"/>
      <c r="N829" s="1"/>
      <c r="O829" s="1"/>
      <c r="P829" s="1"/>
      <c r="Q829" s="1"/>
      <c r="R829" s="1"/>
      <c r="S829" s="1"/>
      <c r="T829" s="1"/>
      <c r="U829" s="2"/>
      <c r="V829" s="1"/>
      <c r="W829" s="13"/>
      <c r="X829" s="1"/>
    </row>
    <row r="830">
      <c r="A830" s="1"/>
      <c r="B830" s="1"/>
      <c r="C830" s="2"/>
      <c r="D830" s="1"/>
      <c r="E830" s="1"/>
      <c r="F830" s="1"/>
      <c r="G830" s="1"/>
      <c r="H830" s="2"/>
      <c r="I830" s="1"/>
      <c r="J830" s="1"/>
      <c r="K830" s="2"/>
      <c r="L830" s="1"/>
      <c r="M830" s="1"/>
      <c r="N830" s="1"/>
      <c r="O830" s="1"/>
      <c r="P830" s="1"/>
      <c r="Q830" s="1"/>
      <c r="R830" s="1"/>
      <c r="S830" s="1"/>
      <c r="T830" s="1"/>
      <c r="U830" s="2"/>
      <c r="V830" s="1"/>
      <c r="W830" s="13"/>
      <c r="X830" s="1"/>
    </row>
    <row r="831">
      <c r="A831" s="1"/>
      <c r="B831" s="1"/>
      <c r="C831" s="2"/>
      <c r="D831" s="1"/>
      <c r="E831" s="1"/>
      <c r="F831" s="1"/>
      <c r="G831" s="1"/>
      <c r="H831" s="2"/>
      <c r="I831" s="1"/>
      <c r="J831" s="1"/>
      <c r="K831" s="2"/>
      <c r="L831" s="1"/>
      <c r="M831" s="1"/>
      <c r="N831" s="1"/>
      <c r="O831" s="1"/>
      <c r="P831" s="1"/>
      <c r="Q831" s="1"/>
      <c r="R831" s="1"/>
      <c r="S831" s="1"/>
      <c r="T831" s="1"/>
      <c r="U831" s="2"/>
      <c r="V831" s="1"/>
      <c r="W831" s="13"/>
      <c r="X831" s="1"/>
    </row>
    <row r="832">
      <c r="A832" s="1"/>
      <c r="B832" s="1"/>
      <c r="C832" s="2"/>
      <c r="D832" s="1"/>
      <c r="E832" s="1"/>
      <c r="F832" s="1"/>
      <c r="G832" s="1"/>
      <c r="H832" s="2"/>
      <c r="I832" s="1"/>
      <c r="J832" s="1"/>
      <c r="K832" s="2"/>
      <c r="L832" s="1"/>
      <c r="M832" s="1"/>
      <c r="N832" s="1"/>
      <c r="O832" s="1"/>
      <c r="P832" s="1"/>
      <c r="Q832" s="1"/>
      <c r="R832" s="1"/>
      <c r="S832" s="1"/>
      <c r="T832" s="1"/>
      <c r="U832" s="2"/>
      <c r="V832" s="1"/>
      <c r="W832" s="13"/>
      <c r="X832" s="1"/>
    </row>
    <row r="833">
      <c r="A833" s="1"/>
      <c r="B833" s="1"/>
      <c r="C833" s="2"/>
      <c r="D833" s="1"/>
      <c r="E833" s="1"/>
      <c r="F833" s="1"/>
      <c r="G833" s="1"/>
      <c r="H833" s="2"/>
      <c r="I833" s="1"/>
      <c r="J833" s="1"/>
      <c r="K833" s="2"/>
      <c r="L833" s="1"/>
      <c r="M833" s="1"/>
      <c r="N833" s="1"/>
      <c r="O833" s="1"/>
      <c r="P833" s="1"/>
      <c r="Q833" s="1"/>
      <c r="R833" s="1"/>
      <c r="S833" s="1"/>
      <c r="T833" s="1"/>
      <c r="U833" s="2"/>
      <c r="V833" s="1"/>
      <c r="W833" s="13"/>
      <c r="X833" s="1"/>
    </row>
    <row r="834">
      <c r="A834" s="1"/>
      <c r="B834" s="1"/>
      <c r="C834" s="2"/>
      <c r="D834" s="1"/>
      <c r="E834" s="1"/>
      <c r="F834" s="1"/>
      <c r="G834" s="1"/>
      <c r="H834" s="2"/>
      <c r="I834" s="1"/>
      <c r="J834" s="1"/>
      <c r="K834" s="2"/>
      <c r="L834" s="1"/>
      <c r="M834" s="1"/>
      <c r="N834" s="1"/>
      <c r="O834" s="1"/>
      <c r="P834" s="1"/>
      <c r="Q834" s="1"/>
      <c r="R834" s="1"/>
      <c r="S834" s="1"/>
      <c r="T834" s="1"/>
      <c r="U834" s="2"/>
      <c r="V834" s="1"/>
      <c r="W834" s="13"/>
      <c r="X834" s="1"/>
    </row>
    <row r="835">
      <c r="A835" s="1"/>
      <c r="B835" s="1"/>
      <c r="C835" s="2"/>
      <c r="D835" s="1"/>
      <c r="E835" s="1"/>
      <c r="F835" s="1"/>
      <c r="G835" s="1"/>
      <c r="H835" s="2"/>
      <c r="I835" s="1"/>
      <c r="J835" s="1"/>
      <c r="K835" s="2"/>
      <c r="L835" s="1"/>
      <c r="M835" s="1"/>
      <c r="N835" s="1"/>
      <c r="O835" s="1"/>
      <c r="P835" s="1"/>
      <c r="Q835" s="1"/>
      <c r="R835" s="1"/>
      <c r="S835" s="1"/>
      <c r="T835" s="1"/>
      <c r="U835" s="2"/>
      <c r="V835" s="1"/>
      <c r="W835" s="13"/>
      <c r="X835" s="1"/>
    </row>
    <row r="836">
      <c r="A836" s="1"/>
      <c r="B836" s="1"/>
      <c r="C836" s="2"/>
      <c r="D836" s="1"/>
      <c r="E836" s="1"/>
      <c r="F836" s="1"/>
      <c r="G836" s="1"/>
      <c r="H836" s="2"/>
      <c r="I836" s="1"/>
      <c r="J836" s="1"/>
      <c r="K836" s="2"/>
      <c r="L836" s="1"/>
      <c r="M836" s="1"/>
      <c r="N836" s="1"/>
      <c r="O836" s="1"/>
      <c r="P836" s="1"/>
      <c r="Q836" s="1"/>
      <c r="R836" s="1"/>
      <c r="S836" s="1"/>
      <c r="T836" s="1"/>
      <c r="U836" s="2"/>
      <c r="V836" s="1"/>
      <c r="W836" s="13"/>
      <c r="X836" s="1"/>
    </row>
    <row r="837">
      <c r="A837" s="1"/>
      <c r="B837" s="1"/>
      <c r="C837" s="2"/>
      <c r="D837" s="1"/>
      <c r="E837" s="1"/>
      <c r="F837" s="1"/>
      <c r="G837" s="1"/>
      <c r="H837" s="2"/>
      <c r="I837" s="1"/>
      <c r="J837" s="1"/>
      <c r="K837" s="2"/>
      <c r="L837" s="1"/>
      <c r="M837" s="1"/>
      <c r="N837" s="1"/>
      <c r="O837" s="1"/>
      <c r="P837" s="1"/>
      <c r="Q837" s="1"/>
      <c r="R837" s="1"/>
      <c r="S837" s="1"/>
      <c r="T837" s="1"/>
      <c r="U837" s="2"/>
      <c r="V837" s="1"/>
      <c r="W837" s="13"/>
      <c r="X837" s="1"/>
    </row>
    <row r="838">
      <c r="A838" s="1"/>
      <c r="B838" s="1"/>
      <c r="C838" s="2"/>
      <c r="D838" s="1"/>
      <c r="E838" s="1"/>
      <c r="F838" s="1"/>
      <c r="G838" s="1"/>
      <c r="H838" s="2"/>
      <c r="I838" s="1"/>
      <c r="J838" s="1"/>
      <c r="K838" s="2"/>
      <c r="L838" s="1"/>
      <c r="M838" s="1"/>
      <c r="N838" s="1"/>
      <c r="O838" s="1"/>
      <c r="P838" s="1"/>
      <c r="Q838" s="1"/>
      <c r="R838" s="1"/>
      <c r="S838" s="1"/>
      <c r="T838" s="1"/>
      <c r="U838" s="2"/>
      <c r="V838" s="1"/>
      <c r="W838" s="13"/>
      <c r="X838" s="1"/>
    </row>
    <row r="839">
      <c r="A839" s="1"/>
      <c r="B839" s="1"/>
      <c r="C839" s="2"/>
      <c r="D839" s="1"/>
      <c r="E839" s="1"/>
      <c r="F839" s="1"/>
      <c r="G839" s="1"/>
      <c r="H839" s="2"/>
      <c r="I839" s="1"/>
      <c r="J839" s="1"/>
      <c r="K839" s="2"/>
      <c r="L839" s="1"/>
      <c r="M839" s="1"/>
      <c r="N839" s="1"/>
      <c r="O839" s="1"/>
      <c r="P839" s="1"/>
      <c r="Q839" s="1"/>
      <c r="R839" s="1"/>
      <c r="S839" s="1"/>
      <c r="T839" s="1"/>
      <c r="U839" s="2"/>
      <c r="V839" s="1"/>
      <c r="W839" s="13"/>
      <c r="X839" s="1"/>
    </row>
    <row r="840">
      <c r="A840" s="1"/>
      <c r="B840" s="1"/>
      <c r="C840" s="2"/>
      <c r="D840" s="1"/>
      <c r="E840" s="1"/>
      <c r="F840" s="1"/>
      <c r="G840" s="1"/>
      <c r="H840" s="2"/>
      <c r="I840" s="1"/>
      <c r="J840" s="1"/>
      <c r="K840" s="2"/>
      <c r="L840" s="1"/>
      <c r="M840" s="1"/>
      <c r="N840" s="1"/>
      <c r="O840" s="1"/>
      <c r="P840" s="1"/>
      <c r="Q840" s="1"/>
      <c r="R840" s="1"/>
      <c r="S840" s="1"/>
      <c r="T840" s="1"/>
      <c r="U840" s="2"/>
      <c r="V840" s="1"/>
      <c r="W840" s="13"/>
      <c r="X840" s="1"/>
    </row>
    <row r="841">
      <c r="A841" s="1"/>
      <c r="B841" s="1"/>
      <c r="C841" s="2"/>
      <c r="D841" s="1"/>
      <c r="E841" s="1"/>
      <c r="F841" s="1"/>
      <c r="G841" s="1"/>
      <c r="H841" s="2"/>
      <c r="I841" s="1"/>
      <c r="J841" s="1"/>
      <c r="K841" s="2"/>
      <c r="L841" s="1"/>
      <c r="M841" s="1"/>
      <c r="N841" s="1"/>
      <c r="O841" s="1"/>
      <c r="P841" s="1"/>
      <c r="Q841" s="1"/>
      <c r="R841" s="1"/>
      <c r="S841" s="1"/>
      <c r="T841" s="1"/>
      <c r="U841" s="2"/>
      <c r="V841" s="1"/>
      <c r="W841" s="13"/>
      <c r="X841" s="1"/>
    </row>
    <row r="842">
      <c r="A842" s="1"/>
      <c r="B842" s="1"/>
      <c r="C842" s="2"/>
      <c r="D842" s="1"/>
      <c r="E842" s="1"/>
      <c r="F842" s="1"/>
      <c r="G842" s="1"/>
      <c r="H842" s="2"/>
      <c r="I842" s="1"/>
      <c r="J842" s="1"/>
      <c r="K842" s="2"/>
      <c r="L842" s="1"/>
      <c r="M842" s="1"/>
      <c r="N842" s="1"/>
      <c r="O842" s="1"/>
      <c r="P842" s="1"/>
      <c r="Q842" s="1"/>
      <c r="R842" s="1"/>
      <c r="S842" s="1"/>
      <c r="T842" s="1"/>
      <c r="U842" s="2"/>
      <c r="V842" s="1"/>
      <c r="W842" s="13"/>
      <c r="X842" s="1"/>
    </row>
    <row r="843">
      <c r="A843" s="1"/>
      <c r="B843" s="1"/>
      <c r="C843" s="2"/>
      <c r="D843" s="1"/>
      <c r="E843" s="1"/>
      <c r="F843" s="1"/>
      <c r="G843" s="1"/>
      <c r="H843" s="2"/>
      <c r="I843" s="1"/>
      <c r="J843" s="1"/>
      <c r="K843" s="2"/>
      <c r="L843" s="1"/>
      <c r="M843" s="1"/>
      <c r="N843" s="1"/>
      <c r="O843" s="1"/>
      <c r="P843" s="1"/>
      <c r="Q843" s="1"/>
      <c r="R843" s="1"/>
      <c r="S843" s="1"/>
      <c r="T843" s="1"/>
      <c r="U843" s="2"/>
      <c r="V843" s="1"/>
      <c r="W843" s="13"/>
      <c r="X843" s="1"/>
    </row>
    <row r="844">
      <c r="A844" s="1"/>
      <c r="B844" s="1"/>
      <c r="C844" s="2"/>
      <c r="D844" s="1"/>
      <c r="E844" s="1"/>
      <c r="F844" s="1"/>
      <c r="G844" s="1"/>
      <c r="H844" s="2"/>
      <c r="I844" s="1"/>
      <c r="J844" s="1"/>
      <c r="K844" s="2"/>
      <c r="L844" s="1"/>
      <c r="M844" s="1"/>
      <c r="N844" s="1"/>
      <c r="O844" s="1"/>
      <c r="P844" s="1"/>
      <c r="Q844" s="1"/>
      <c r="R844" s="1"/>
      <c r="S844" s="1"/>
      <c r="T844" s="1"/>
      <c r="U844" s="2"/>
      <c r="V844" s="1"/>
      <c r="W844" s="13"/>
      <c r="X844" s="1"/>
    </row>
    <row r="845">
      <c r="A845" s="1"/>
      <c r="B845" s="1"/>
      <c r="C845" s="2"/>
      <c r="D845" s="1"/>
      <c r="E845" s="1"/>
      <c r="F845" s="1"/>
      <c r="G845" s="1"/>
      <c r="H845" s="2"/>
      <c r="I845" s="1"/>
      <c r="J845" s="1"/>
      <c r="K845" s="2"/>
      <c r="L845" s="1"/>
      <c r="M845" s="1"/>
      <c r="N845" s="1"/>
      <c r="O845" s="1"/>
      <c r="P845" s="1"/>
      <c r="Q845" s="1"/>
      <c r="R845" s="1"/>
      <c r="S845" s="1"/>
      <c r="T845" s="1"/>
      <c r="U845" s="2"/>
      <c r="V845" s="1"/>
      <c r="W845" s="13"/>
      <c r="X845" s="1"/>
    </row>
    <row r="846">
      <c r="A846" s="1"/>
      <c r="B846" s="1"/>
      <c r="C846" s="2"/>
      <c r="D846" s="1"/>
      <c r="E846" s="1"/>
      <c r="F846" s="1"/>
      <c r="G846" s="1"/>
      <c r="H846" s="2"/>
      <c r="I846" s="1"/>
      <c r="J846" s="1"/>
      <c r="K846" s="2"/>
      <c r="L846" s="1"/>
      <c r="M846" s="1"/>
      <c r="N846" s="1"/>
      <c r="O846" s="1"/>
      <c r="P846" s="1"/>
      <c r="Q846" s="1"/>
      <c r="R846" s="1"/>
      <c r="S846" s="1"/>
      <c r="T846" s="1"/>
      <c r="U846" s="2"/>
      <c r="V846" s="1"/>
      <c r="W846" s="13"/>
      <c r="X846" s="1"/>
    </row>
    <row r="847">
      <c r="A847" s="1"/>
      <c r="B847" s="1"/>
      <c r="C847" s="2"/>
      <c r="D847" s="1"/>
      <c r="E847" s="1"/>
      <c r="F847" s="1"/>
      <c r="G847" s="1"/>
      <c r="H847" s="2"/>
      <c r="I847" s="1"/>
      <c r="J847" s="1"/>
      <c r="K847" s="2"/>
      <c r="L847" s="1"/>
      <c r="M847" s="1"/>
      <c r="N847" s="1"/>
      <c r="O847" s="1"/>
      <c r="P847" s="1"/>
      <c r="Q847" s="1"/>
      <c r="R847" s="1"/>
      <c r="S847" s="1"/>
      <c r="T847" s="1"/>
      <c r="U847" s="2"/>
      <c r="V847" s="1"/>
      <c r="W847" s="13"/>
      <c r="X847" s="1"/>
    </row>
    <row r="848">
      <c r="A848" s="1"/>
      <c r="B848" s="1"/>
      <c r="C848" s="2"/>
      <c r="D848" s="1"/>
      <c r="E848" s="1"/>
      <c r="F848" s="1"/>
      <c r="G848" s="1"/>
      <c r="H848" s="2"/>
      <c r="I848" s="1"/>
      <c r="J848" s="1"/>
      <c r="K848" s="2"/>
      <c r="L848" s="1"/>
      <c r="M848" s="1"/>
      <c r="N848" s="1"/>
      <c r="O848" s="1"/>
      <c r="P848" s="1"/>
      <c r="Q848" s="1"/>
      <c r="R848" s="1"/>
      <c r="S848" s="1"/>
      <c r="T848" s="1"/>
      <c r="U848" s="2"/>
      <c r="V848" s="1"/>
      <c r="W848" s="13"/>
      <c r="X848" s="1"/>
    </row>
    <row r="849">
      <c r="A849" s="1"/>
      <c r="B849" s="1"/>
      <c r="C849" s="2"/>
      <c r="D849" s="1"/>
      <c r="E849" s="1"/>
      <c r="F849" s="1"/>
      <c r="G849" s="1"/>
      <c r="H849" s="2"/>
      <c r="I849" s="1"/>
      <c r="J849" s="1"/>
      <c r="K849" s="2"/>
      <c r="L849" s="1"/>
      <c r="M849" s="1"/>
      <c r="N849" s="1"/>
      <c r="O849" s="1"/>
      <c r="P849" s="1"/>
      <c r="Q849" s="1"/>
      <c r="R849" s="1"/>
      <c r="S849" s="1"/>
      <c r="T849" s="1"/>
      <c r="U849" s="2"/>
      <c r="V849" s="1"/>
      <c r="W849" s="13"/>
      <c r="X849" s="1"/>
    </row>
    <row r="850">
      <c r="A850" s="1"/>
      <c r="B850" s="1"/>
      <c r="C850" s="2"/>
      <c r="D850" s="1"/>
      <c r="E850" s="1"/>
      <c r="F850" s="1"/>
      <c r="G850" s="1"/>
      <c r="H850" s="2"/>
      <c r="I850" s="1"/>
      <c r="J850" s="1"/>
      <c r="K850" s="2"/>
      <c r="L850" s="1"/>
      <c r="M850" s="1"/>
      <c r="N850" s="1"/>
      <c r="O850" s="1"/>
      <c r="P850" s="1"/>
      <c r="Q850" s="1"/>
      <c r="R850" s="1"/>
      <c r="S850" s="1"/>
      <c r="T850" s="1"/>
      <c r="U850" s="2"/>
      <c r="V850" s="1"/>
      <c r="W850" s="13"/>
      <c r="X850" s="1"/>
    </row>
    <row r="851">
      <c r="A851" s="1"/>
      <c r="B851" s="1"/>
      <c r="C851" s="2"/>
      <c r="D851" s="1"/>
      <c r="E851" s="1"/>
      <c r="F851" s="1"/>
      <c r="G851" s="1"/>
      <c r="H851" s="2"/>
      <c r="I851" s="1"/>
      <c r="J851" s="1"/>
      <c r="K851" s="2"/>
      <c r="L851" s="1"/>
      <c r="M851" s="1"/>
      <c r="N851" s="1"/>
      <c r="O851" s="1"/>
      <c r="P851" s="1"/>
      <c r="Q851" s="1"/>
      <c r="R851" s="1"/>
      <c r="S851" s="1"/>
      <c r="T851" s="1"/>
      <c r="U851" s="2"/>
      <c r="V851" s="1"/>
      <c r="W851" s="13"/>
      <c r="X851" s="1"/>
    </row>
    <row r="852">
      <c r="A852" s="1"/>
      <c r="B852" s="1"/>
      <c r="C852" s="2"/>
      <c r="D852" s="1"/>
      <c r="E852" s="1"/>
      <c r="F852" s="1"/>
      <c r="G852" s="1"/>
      <c r="H852" s="2"/>
      <c r="I852" s="1"/>
      <c r="J852" s="1"/>
      <c r="K852" s="2"/>
      <c r="L852" s="1"/>
      <c r="M852" s="1"/>
      <c r="N852" s="1"/>
      <c r="O852" s="1"/>
      <c r="P852" s="1"/>
      <c r="Q852" s="1"/>
      <c r="R852" s="1"/>
      <c r="S852" s="1"/>
      <c r="T852" s="1"/>
      <c r="U852" s="2"/>
      <c r="V852" s="1"/>
      <c r="W852" s="13"/>
      <c r="X852" s="1"/>
    </row>
    <row r="853">
      <c r="A853" s="1"/>
      <c r="B853" s="1"/>
      <c r="C853" s="2"/>
      <c r="D853" s="1"/>
      <c r="E853" s="1"/>
      <c r="F853" s="1"/>
      <c r="G853" s="1"/>
      <c r="H853" s="2"/>
      <c r="I853" s="1"/>
      <c r="J853" s="1"/>
      <c r="K853" s="2"/>
      <c r="L853" s="1"/>
      <c r="M853" s="1"/>
      <c r="N853" s="1"/>
      <c r="O853" s="1"/>
      <c r="P853" s="1"/>
      <c r="Q853" s="1"/>
      <c r="R853" s="1"/>
      <c r="S853" s="1"/>
      <c r="T853" s="1"/>
      <c r="U853" s="2"/>
      <c r="V853" s="1"/>
      <c r="W853" s="13"/>
      <c r="X853" s="1"/>
    </row>
    <row r="854">
      <c r="A854" s="1"/>
      <c r="B854" s="1"/>
      <c r="C854" s="2"/>
      <c r="D854" s="1"/>
      <c r="E854" s="1"/>
      <c r="F854" s="1"/>
      <c r="G854" s="1"/>
      <c r="H854" s="2"/>
      <c r="I854" s="1"/>
      <c r="J854" s="1"/>
      <c r="K854" s="2"/>
      <c r="L854" s="1"/>
      <c r="M854" s="1"/>
      <c r="N854" s="1"/>
      <c r="O854" s="1"/>
      <c r="P854" s="1"/>
      <c r="Q854" s="1"/>
      <c r="R854" s="1"/>
      <c r="S854" s="1"/>
      <c r="T854" s="1"/>
      <c r="U854" s="2"/>
      <c r="V854" s="1"/>
      <c r="W854" s="13"/>
      <c r="X854" s="1"/>
    </row>
    <row r="855">
      <c r="A855" s="1"/>
      <c r="B855" s="1"/>
      <c r="C855" s="2"/>
      <c r="D855" s="1"/>
      <c r="E855" s="1"/>
      <c r="F855" s="1"/>
      <c r="G855" s="1"/>
      <c r="H855" s="2"/>
      <c r="I855" s="1"/>
      <c r="J855" s="1"/>
      <c r="K855" s="2"/>
      <c r="L855" s="1"/>
      <c r="M855" s="1"/>
      <c r="N855" s="1"/>
      <c r="O855" s="1"/>
      <c r="P855" s="1"/>
      <c r="Q855" s="1"/>
      <c r="R855" s="1"/>
      <c r="S855" s="1"/>
      <c r="T855" s="1"/>
      <c r="U855" s="2"/>
      <c r="V855" s="1"/>
      <c r="W855" s="13"/>
      <c r="X855" s="1"/>
    </row>
    <row r="856">
      <c r="A856" s="1"/>
      <c r="B856" s="1"/>
      <c r="C856" s="2"/>
      <c r="D856" s="1"/>
      <c r="E856" s="1"/>
      <c r="F856" s="1"/>
      <c r="G856" s="1"/>
      <c r="H856" s="2"/>
      <c r="I856" s="1"/>
      <c r="J856" s="1"/>
      <c r="K856" s="2"/>
      <c r="L856" s="1"/>
      <c r="M856" s="1"/>
      <c r="N856" s="1"/>
      <c r="O856" s="1"/>
      <c r="P856" s="1"/>
      <c r="Q856" s="1"/>
      <c r="R856" s="1"/>
      <c r="S856" s="1"/>
      <c r="T856" s="1"/>
      <c r="U856" s="2"/>
      <c r="V856" s="1"/>
      <c r="W856" s="13"/>
      <c r="X856" s="1"/>
    </row>
    <row r="857">
      <c r="A857" s="1"/>
      <c r="B857" s="1"/>
      <c r="C857" s="2"/>
      <c r="D857" s="1"/>
      <c r="E857" s="1"/>
      <c r="F857" s="1"/>
      <c r="G857" s="1"/>
      <c r="H857" s="2"/>
      <c r="I857" s="1"/>
      <c r="J857" s="1"/>
      <c r="K857" s="2"/>
      <c r="L857" s="1"/>
      <c r="M857" s="1"/>
      <c r="N857" s="1"/>
      <c r="O857" s="1"/>
      <c r="P857" s="1"/>
      <c r="Q857" s="1"/>
      <c r="R857" s="1"/>
      <c r="S857" s="1"/>
      <c r="T857" s="1"/>
      <c r="U857" s="2"/>
      <c r="V857" s="1"/>
      <c r="W857" s="13"/>
      <c r="X857" s="1"/>
    </row>
    <row r="858">
      <c r="A858" s="1"/>
      <c r="B858" s="1"/>
      <c r="C858" s="2"/>
      <c r="D858" s="1"/>
      <c r="E858" s="1"/>
      <c r="F858" s="1"/>
      <c r="G858" s="1"/>
      <c r="H858" s="2"/>
      <c r="I858" s="1"/>
      <c r="J858" s="1"/>
      <c r="K858" s="2"/>
      <c r="L858" s="1"/>
      <c r="M858" s="1"/>
      <c r="N858" s="1"/>
      <c r="O858" s="1"/>
      <c r="P858" s="1"/>
      <c r="Q858" s="1"/>
      <c r="R858" s="1"/>
      <c r="S858" s="1"/>
      <c r="T858" s="1"/>
      <c r="U858" s="2"/>
      <c r="V858" s="1"/>
      <c r="W858" s="13"/>
      <c r="X858" s="1"/>
    </row>
    <row r="859">
      <c r="A859" s="1"/>
      <c r="B859" s="1"/>
      <c r="C859" s="2"/>
      <c r="D859" s="1"/>
      <c r="E859" s="1"/>
      <c r="F859" s="1"/>
      <c r="G859" s="1"/>
      <c r="H859" s="2"/>
      <c r="I859" s="1"/>
      <c r="J859" s="1"/>
      <c r="K859" s="2"/>
      <c r="L859" s="1"/>
      <c r="M859" s="1"/>
      <c r="N859" s="1"/>
      <c r="O859" s="1"/>
      <c r="P859" s="1"/>
      <c r="Q859" s="1"/>
      <c r="R859" s="1"/>
      <c r="S859" s="1"/>
      <c r="T859" s="1"/>
      <c r="U859" s="2"/>
      <c r="V859" s="1"/>
      <c r="W859" s="13"/>
      <c r="X859" s="1"/>
    </row>
    <row r="860">
      <c r="A860" s="1"/>
      <c r="B860" s="1"/>
      <c r="C860" s="2"/>
      <c r="D860" s="1"/>
      <c r="E860" s="1"/>
      <c r="F860" s="1"/>
      <c r="G860" s="1"/>
      <c r="H860" s="2"/>
      <c r="I860" s="1"/>
      <c r="J860" s="1"/>
      <c r="K860" s="2"/>
      <c r="L860" s="1"/>
      <c r="M860" s="1"/>
      <c r="N860" s="1"/>
      <c r="O860" s="1"/>
      <c r="P860" s="1"/>
      <c r="Q860" s="1"/>
      <c r="R860" s="1"/>
      <c r="S860" s="1"/>
      <c r="T860" s="1"/>
      <c r="U860" s="2"/>
      <c r="V860" s="1"/>
      <c r="W860" s="13"/>
      <c r="X860" s="1"/>
    </row>
    <row r="861">
      <c r="A861" s="1"/>
      <c r="B861" s="1"/>
      <c r="C861" s="2"/>
      <c r="D861" s="1"/>
      <c r="E861" s="1"/>
      <c r="F861" s="1"/>
      <c r="G861" s="1"/>
      <c r="H861" s="2"/>
      <c r="I861" s="1"/>
      <c r="J861" s="1"/>
      <c r="K861" s="2"/>
      <c r="L861" s="1"/>
      <c r="M861" s="1"/>
      <c r="N861" s="1"/>
      <c r="O861" s="1"/>
      <c r="P861" s="1"/>
      <c r="Q861" s="1"/>
      <c r="R861" s="1"/>
      <c r="S861" s="1"/>
      <c r="T861" s="1"/>
      <c r="U861" s="2"/>
      <c r="V861" s="1"/>
      <c r="W861" s="13"/>
      <c r="X861" s="1"/>
    </row>
    <row r="862">
      <c r="A862" s="1"/>
      <c r="B862" s="1"/>
      <c r="C862" s="2"/>
      <c r="D862" s="1"/>
      <c r="E862" s="1"/>
      <c r="F862" s="1"/>
      <c r="G862" s="1"/>
      <c r="H862" s="2"/>
      <c r="I862" s="1"/>
      <c r="J862" s="1"/>
      <c r="K862" s="2"/>
      <c r="L862" s="1"/>
      <c r="M862" s="1"/>
      <c r="N862" s="1"/>
      <c r="O862" s="1"/>
      <c r="P862" s="1"/>
      <c r="Q862" s="1"/>
      <c r="R862" s="1"/>
      <c r="S862" s="1"/>
      <c r="T862" s="1"/>
      <c r="U862" s="2"/>
      <c r="V862" s="1"/>
      <c r="W862" s="13"/>
      <c r="X862" s="1"/>
    </row>
    <row r="863">
      <c r="A863" s="1"/>
      <c r="B863" s="1"/>
      <c r="C863" s="2"/>
      <c r="D863" s="1"/>
      <c r="E863" s="1"/>
      <c r="F863" s="1"/>
      <c r="G863" s="1"/>
      <c r="H863" s="2"/>
      <c r="I863" s="1"/>
      <c r="J863" s="1"/>
      <c r="K863" s="2"/>
      <c r="L863" s="1"/>
      <c r="M863" s="1"/>
      <c r="N863" s="1"/>
      <c r="O863" s="1"/>
      <c r="P863" s="1"/>
      <c r="Q863" s="1"/>
      <c r="R863" s="1"/>
      <c r="S863" s="1"/>
      <c r="T863" s="1"/>
      <c r="U863" s="2"/>
      <c r="V863" s="1"/>
      <c r="W863" s="13"/>
      <c r="X863" s="1"/>
    </row>
    <row r="864">
      <c r="A864" s="1"/>
      <c r="B864" s="1"/>
      <c r="C864" s="2"/>
      <c r="D864" s="1"/>
      <c r="E864" s="1"/>
      <c r="F864" s="1"/>
      <c r="G864" s="1"/>
      <c r="H864" s="2"/>
      <c r="I864" s="1"/>
      <c r="J864" s="1"/>
      <c r="K864" s="2"/>
      <c r="L864" s="1"/>
      <c r="M864" s="1"/>
      <c r="N864" s="1"/>
      <c r="O864" s="1"/>
      <c r="P864" s="1"/>
      <c r="Q864" s="1"/>
      <c r="R864" s="1"/>
      <c r="S864" s="1"/>
      <c r="T864" s="1"/>
      <c r="U864" s="2"/>
      <c r="V864" s="1"/>
      <c r="W864" s="13"/>
      <c r="X864" s="1"/>
    </row>
    <row r="865">
      <c r="A865" s="1"/>
      <c r="B865" s="1"/>
      <c r="C865" s="2"/>
      <c r="D865" s="1"/>
      <c r="E865" s="1"/>
      <c r="F865" s="1"/>
      <c r="G865" s="1"/>
      <c r="H865" s="2"/>
      <c r="I865" s="1"/>
      <c r="J865" s="1"/>
      <c r="K865" s="2"/>
      <c r="L865" s="1"/>
      <c r="M865" s="1"/>
      <c r="N865" s="1"/>
      <c r="O865" s="1"/>
      <c r="P865" s="1"/>
      <c r="Q865" s="1"/>
      <c r="R865" s="1"/>
      <c r="S865" s="1"/>
      <c r="T865" s="1"/>
      <c r="U865" s="2"/>
      <c r="V865" s="1"/>
      <c r="W865" s="13"/>
      <c r="X865" s="1"/>
    </row>
    <row r="866">
      <c r="A866" s="1"/>
      <c r="B866" s="1"/>
      <c r="C866" s="2"/>
      <c r="D866" s="1"/>
      <c r="E866" s="1"/>
      <c r="F866" s="1"/>
      <c r="G866" s="1"/>
      <c r="H866" s="2"/>
      <c r="I866" s="1"/>
      <c r="J866" s="1"/>
      <c r="K866" s="2"/>
      <c r="L866" s="1"/>
      <c r="M866" s="1"/>
      <c r="N866" s="1"/>
      <c r="O866" s="1"/>
      <c r="P866" s="1"/>
      <c r="Q866" s="1"/>
      <c r="R866" s="1"/>
      <c r="S866" s="1"/>
      <c r="T866" s="1"/>
      <c r="U866" s="2"/>
      <c r="V866" s="1"/>
      <c r="W866" s="13"/>
      <c r="X866" s="1"/>
    </row>
    <row r="867">
      <c r="A867" s="1"/>
      <c r="B867" s="1"/>
      <c r="C867" s="2"/>
      <c r="D867" s="1"/>
      <c r="E867" s="1"/>
      <c r="F867" s="1"/>
      <c r="G867" s="1"/>
      <c r="H867" s="2"/>
      <c r="I867" s="1"/>
      <c r="J867" s="1"/>
      <c r="K867" s="2"/>
      <c r="L867" s="1"/>
      <c r="M867" s="1"/>
      <c r="N867" s="1"/>
      <c r="O867" s="1"/>
      <c r="P867" s="1"/>
      <c r="Q867" s="1"/>
      <c r="R867" s="1"/>
      <c r="S867" s="1"/>
      <c r="T867" s="1"/>
      <c r="U867" s="2"/>
      <c r="V867" s="1"/>
      <c r="W867" s="13"/>
      <c r="X867" s="1"/>
    </row>
    <row r="868">
      <c r="A868" s="1"/>
      <c r="B868" s="1"/>
      <c r="C868" s="2"/>
      <c r="D868" s="1"/>
      <c r="E868" s="1"/>
      <c r="F868" s="1"/>
      <c r="G868" s="1"/>
      <c r="H868" s="2"/>
      <c r="I868" s="1"/>
      <c r="J868" s="1"/>
      <c r="K868" s="2"/>
      <c r="L868" s="1"/>
      <c r="M868" s="1"/>
      <c r="N868" s="1"/>
      <c r="O868" s="1"/>
      <c r="P868" s="1"/>
      <c r="Q868" s="1"/>
      <c r="R868" s="1"/>
      <c r="S868" s="1"/>
      <c r="T868" s="1"/>
      <c r="U868" s="2"/>
      <c r="V868" s="1"/>
      <c r="W868" s="13"/>
      <c r="X868" s="1"/>
    </row>
    <row r="869">
      <c r="A869" s="1"/>
      <c r="B869" s="1"/>
      <c r="C869" s="2"/>
      <c r="D869" s="1"/>
      <c r="E869" s="1"/>
      <c r="F869" s="1"/>
      <c r="G869" s="1"/>
      <c r="H869" s="2"/>
      <c r="I869" s="1"/>
      <c r="J869" s="1"/>
      <c r="K869" s="2"/>
      <c r="L869" s="1"/>
      <c r="M869" s="1"/>
      <c r="N869" s="1"/>
      <c r="O869" s="1"/>
      <c r="P869" s="1"/>
      <c r="Q869" s="1"/>
      <c r="R869" s="1"/>
      <c r="S869" s="1"/>
      <c r="T869" s="1"/>
      <c r="U869" s="2"/>
      <c r="V869" s="1"/>
      <c r="W869" s="13"/>
      <c r="X869" s="1"/>
    </row>
    <row r="870">
      <c r="A870" s="1"/>
      <c r="B870" s="1"/>
      <c r="C870" s="2"/>
      <c r="D870" s="1"/>
      <c r="E870" s="1"/>
      <c r="F870" s="1"/>
      <c r="G870" s="1"/>
      <c r="H870" s="2"/>
      <c r="I870" s="1"/>
      <c r="J870" s="1"/>
      <c r="K870" s="2"/>
      <c r="L870" s="1"/>
      <c r="M870" s="1"/>
      <c r="N870" s="1"/>
      <c r="O870" s="1"/>
      <c r="P870" s="1"/>
      <c r="Q870" s="1"/>
      <c r="R870" s="1"/>
      <c r="S870" s="1"/>
      <c r="T870" s="1"/>
      <c r="U870" s="2"/>
      <c r="V870" s="1"/>
      <c r="W870" s="13"/>
      <c r="X870" s="1"/>
    </row>
    <row r="871">
      <c r="A871" s="1"/>
      <c r="B871" s="1"/>
      <c r="C871" s="2"/>
      <c r="D871" s="1"/>
      <c r="E871" s="1"/>
      <c r="F871" s="1"/>
      <c r="G871" s="1"/>
      <c r="H871" s="2"/>
      <c r="I871" s="1"/>
      <c r="J871" s="1"/>
      <c r="K871" s="2"/>
      <c r="L871" s="1"/>
      <c r="M871" s="1"/>
      <c r="N871" s="1"/>
      <c r="O871" s="1"/>
      <c r="P871" s="1"/>
      <c r="Q871" s="1"/>
      <c r="R871" s="1"/>
      <c r="S871" s="1"/>
      <c r="T871" s="1"/>
      <c r="U871" s="2"/>
      <c r="V871" s="1"/>
      <c r="W871" s="13"/>
      <c r="X871" s="1"/>
    </row>
    <row r="872">
      <c r="A872" s="1"/>
      <c r="B872" s="1"/>
      <c r="C872" s="2"/>
      <c r="D872" s="1"/>
      <c r="E872" s="1"/>
      <c r="F872" s="1"/>
      <c r="G872" s="1"/>
      <c r="H872" s="2"/>
      <c r="I872" s="1"/>
      <c r="J872" s="1"/>
      <c r="K872" s="2"/>
      <c r="L872" s="1"/>
      <c r="M872" s="1"/>
      <c r="N872" s="1"/>
      <c r="O872" s="1"/>
      <c r="P872" s="1"/>
      <c r="Q872" s="1"/>
      <c r="R872" s="1"/>
      <c r="S872" s="1"/>
      <c r="T872" s="1"/>
      <c r="U872" s="2"/>
      <c r="V872" s="1"/>
      <c r="W872" s="13"/>
      <c r="X872" s="1"/>
    </row>
    <row r="873">
      <c r="A873" s="1"/>
      <c r="B873" s="1"/>
      <c r="C873" s="2"/>
      <c r="D873" s="1"/>
      <c r="E873" s="1"/>
      <c r="F873" s="1"/>
      <c r="G873" s="1"/>
      <c r="H873" s="2"/>
      <c r="I873" s="1"/>
      <c r="J873" s="1"/>
      <c r="K873" s="2"/>
      <c r="L873" s="1"/>
      <c r="M873" s="1"/>
      <c r="N873" s="1"/>
      <c r="O873" s="1"/>
      <c r="P873" s="1"/>
      <c r="Q873" s="1"/>
      <c r="R873" s="1"/>
      <c r="S873" s="1"/>
      <c r="T873" s="1"/>
      <c r="U873" s="2"/>
      <c r="V873" s="1"/>
      <c r="W873" s="13"/>
      <c r="X873" s="1"/>
    </row>
    <row r="874">
      <c r="A874" s="1"/>
      <c r="B874" s="1"/>
      <c r="C874" s="2"/>
      <c r="D874" s="1"/>
      <c r="E874" s="1"/>
      <c r="F874" s="1"/>
      <c r="G874" s="1"/>
      <c r="H874" s="2"/>
      <c r="I874" s="1"/>
      <c r="J874" s="1"/>
      <c r="K874" s="2"/>
      <c r="L874" s="1"/>
      <c r="M874" s="1"/>
      <c r="N874" s="1"/>
      <c r="O874" s="1"/>
      <c r="P874" s="1"/>
      <c r="Q874" s="1"/>
      <c r="R874" s="1"/>
      <c r="S874" s="1"/>
      <c r="T874" s="1"/>
      <c r="U874" s="2"/>
      <c r="V874" s="1"/>
      <c r="W874" s="13"/>
      <c r="X874" s="1"/>
    </row>
    <row r="875">
      <c r="A875" s="1"/>
      <c r="B875" s="1"/>
      <c r="C875" s="2"/>
      <c r="D875" s="1"/>
      <c r="E875" s="1"/>
      <c r="F875" s="1"/>
      <c r="G875" s="1"/>
      <c r="H875" s="2"/>
      <c r="I875" s="1"/>
      <c r="J875" s="1"/>
      <c r="K875" s="2"/>
      <c r="L875" s="1"/>
      <c r="M875" s="1"/>
      <c r="N875" s="1"/>
      <c r="O875" s="1"/>
      <c r="P875" s="1"/>
      <c r="Q875" s="1"/>
      <c r="R875" s="1"/>
      <c r="S875" s="1"/>
      <c r="T875" s="1"/>
      <c r="U875" s="2"/>
      <c r="V875" s="1"/>
      <c r="W875" s="13"/>
      <c r="X875" s="1"/>
    </row>
    <row r="876">
      <c r="A876" s="1"/>
      <c r="B876" s="1"/>
      <c r="C876" s="2"/>
      <c r="D876" s="1"/>
      <c r="E876" s="1"/>
      <c r="F876" s="1"/>
      <c r="G876" s="1"/>
      <c r="H876" s="2"/>
      <c r="I876" s="1"/>
      <c r="J876" s="1"/>
      <c r="K876" s="2"/>
      <c r="L876" s="1"/>
      <c r="M876" s="1"/>
      <c r="N876" s="1"/>
      <c r="O876" s="1"/>
      <c r="P876" s="1"/>
      <c r="Q876" s="1"/>
      <c r="R876" s="1"/>
      <c r="S876" s="1"/>
      <c r="T876" s="1"/>
      <c r="U876" s="2"/>
      <c r="V876" s="1"/>
      <c r="W876" s="13"/>
      <c r="X876" s="1"/>
    </row>
    <row r="877">
      <c r="A877" s="1"/>
      <c r="B877" s="1"/>
      <c r="C877" s="2"/>
      <c r="D877" s="1"/>
      <c r="E877" s="1"/>
      <c r="F877" s="1"/>
      <c r="G877" s="1"/>
      <c r="H877" s="2"/>
      <c r="I877" s="1"/>
      <c r="J877" s="1"/>
      <c r="K877" s="2"/>
      <c r="L877" s="1"/>
      <c r="M877" s="1"/>
      <c r="N877" s="1"/>
      <c r="O877" s="1"/>
      <c r="P877" s="1"/>
      <c r="Q877" s="1"/>
      <c r="R877" s="1"/>
      <c r="S877" s="1"/>
      <c r="T877" s="1"/>
      <c r="U877" s="2"/>
      <c r="V877" s="1"/>
      <c r="W877" s="13"/>
      <c r="X877" s="1"/>
    </row>
    <row r="878">
      <c r="A878" s="1"/>
      <c r="B878" s="1"/>
      <c r="C878" s="2"/>
      <c r="D878" s="1"/>
      <c r="E878" s="1"/>
      <c r="F878" s="1"/>
      <c r="G878" s="1"/>
      <c r="H878" s="2"/>
      <c r="I878" s="1"/>
      <c r="J878" s="1"/>
      <c r="K878" s="2"/>
      <c r="L878" s="1"/>
      <c r="M878" s="1"/>
      <c r="N878" s="1"/>
      <c r="O878" s="1"/>
      <c r="P878" s="1"/>
      <c r="Q878" s="1"/>
      <c r="R878" s="1"/>
      <c r="S878" s="1"/>
      <c r="T878" s="1"/>
      <c r="U878" s="2"/>
      <c r="V878" s="1"/>
      <c r="W878" s="13"/>
      <c r="X878" s="1"/>
    </row>
    <row r="879">
      <c r="A879" s="1"/>
      <c r="B879" s="1"/>
      <c r="C879" s="2"/>
      <c r="D879" s="1"/>
      <c r="E879" s="1"/>
      <c r="F879" s="1"/>
      <c r="G879" s="1"/>
      <c r="H879" s="2"/>
      <c r="I879" s="1"/>
      <c r="J879" s="1"/>
      <c r="K879" s="2"/>
      <c r="L879" s="1"/>
      <c r="M879" s="1"/>
      <c r="N879" s="1"/>
      <c r="O879" s="1"/>
      <c r="P879" s="1"/>
      <c r="Q879" s="1"/>
      <c r="R879" s="1"/>
      <c r="S879" s="1"/>
      <c r="T879" s="1"/>
      <c r="U879" s="2"/>
      <c r="V879" s="1"/>
      <c r="W879" s="13"/>
      <c r="X879" s="1"/>
    </row>
    <row r="880">
      <c r="A880" s="1"/>
      <c r="B880" s="1"/>
      <c r="C880" s="2"/>
      <c r="D880" s="1"/>
      <c r="E880" s="1"/>
      <c r="F880" s="1"/>
      <c r="G880" s="1"/>
      <c r="H880" s="2"/>
      <c r="I880" s="1"/>
      <c r="J880" s="1"/>
      <c r="K880" s="2"/>
      <c r="L880" s="1"/>
      <c r="M880" s="1"/>
      <c r="N880" s="1"/>
      <c r="O880" s="1"/>
      <c r="P880" s="1"/>
      <c r="Q880" s="1"/>
      <c r="R880" s="1"/>
      <c r="S880" s="1"/>
      <c r="T880" s="1"/>
      <c r="U880" s="2"/>
      <c r="V880" s="1"/>
      <c r="W880" s="13"/>
      <c r="X880" s="1"/>
    </row>
    <row r="881">
      <c r="A881" s="1"/>
      <c r="B881" s="1"/>
      <c r="C881" s="2"/>
      <c r="D881" s="1"/>
      <c r="E881" s="1"/>
      <c r="F881" s="1"/>
      <c r="G881" s="1"/>
      <c r="H881" s="2"/>
      <c r="I881" s="1"/>
      <c r="J881" s="1"/>
      <c r="K881" s="2"/>
      <c r="L881" s="1"/>
      <c r="M881" s="1"/>
      <c r="N881" s="1"/>
      <c r="O881" s="1"/>
      <c r="P881" s="1"/>
      <c r="Q881" s="1"/>
      <c r="R881" s="1"/>
      <c r="S881" s="1"/>
      <c r="T881" s="1"/>
      <c r="U881" s="2"/>
      <c r="V881" s="1"/>
      <c r="W881" s="13"/>
      <c r="X881" s="1"/>
    </row>
    <row r="882">
      <c r="A882" s="1"/>
      <c r="B882" s="1"/>
      <c r="C882" s="2"/>
      <c r="D882" s="1"/>
      <c r="E882" s="1"/>
      <c r="F882" s="1"/>
      <c r="G882" s="1"/>
      <c r="H882" s="2"/>
      <c r="I882" s="1"/>
      <c r="J882" s="1"/>
      <c r="K882" s="2"/>
      <c r="L882" s="1"/>
      <c r="M882" s="1"/>
      <c r="N882" s="1"/>
      <c r="O882" s="1"/>
      <c r="P882" s="1"/>
      <c r="Q882" s="1"/>
      <c r="R882" s="1"/>
      <c r="S882" s="1"/>
      <c r="T882" s="1"/>
      <c r="U882" s="2"/>
      <c r="V882" s="1"/>
      <c r="W882" s="13"/>
      <c r="X882" s="1"/>
    </row>
    <row r="883">
      <c r="A883" s="1"/>
      <c r="B883" s="1"/>
      <c r="C883" s="2"/>
      <c r="D883" s="1"/>
      <c r="E883" s="1"/>
      <c r="F883" s="1"/>
      <c r="G883" s="1"/>
      <c r="H883" s="2"/>
      <c r="I883" s="1"/>
      <c r="J883" s="1"/>
      <c r="K883" s="2"/>
      <c r="L883" s="1"/>
      <c r="M883" s="1"/>
      <c r="N883" s="1"/>
      <c r="O883" s="1"/>
      <c r="P883" s="1"/>
      <c r="Q883" s="1"/>
      <c r="R883" s="1"/>
      <c r="S883" s="1"/>
      <c r="T883" s="1"/>
      <c r="U883" s="2"/>
      <c r="V883" s="1"/>
      <c r="W883" s="13"/>
      <c r="X883" s="1"/>
    </row>
    <row r="884">
      <c r="A884" s="1"/>
      <c r="B884" s="1"/>
      <c r="C884" s="2"/>
      <c r="D884" s="1"/>
      <c r="E884" s="1"/>
      <c r="F884" s="1"/>
      <c r="G884" s="1"/>
      <c r="H884" s="2"/>
      <c r="I884" s="1"/>
      <c r="J884" s="1"/>
      <c r="K884" s="2"/>
      <c r="L884" s="1"/>
      <c r="M884" s="1"/>
      <c r="N884" s="1"/>
      <c r="O884" s="1"/>
      <c r="P884" s="1"/>
      <c r="Q884" s="1"/>
      <c r="R884" s="1"/>
      <c r="S884" s="1"/>
      <c r="T884" s="1"/>
      <c r="U884" s="2"/>
      <c r="V884" s="1"/>
      <c r="W884" s="13"/>
      <c r="X884" s="1"/>
    </row>
    <row r="885">
      <c r="A885" s="1"/>
      <c r="B885" s="1"/>
      <c r="C885" s="2"/>
      <c r="D885" s="1"/>
      <c r="E885" s="1"/>
      <c r="F885" s="1"/>
      <c r="G885" s="1"/>
      <c r="H885" s="2"/>
      <c r="I885" s="1"/>
      <c r="J885" s="1"/>
      <c r="K885" s="2"/>
      <c r="L885" s="1"/>
      <c r="M885" s="1"/>
      <c r="N885" s="1"/>
      <c r="O885" s="1"/>
      <c r="P885" s="1"/>
      <c r="Q885" s="1"/>
      <c r="R885" s="1"/>
      <c r="S885" s="1"/>
      <c r="T885" s="1"/>
      <c r="U885" s="2"/>
      <c r="V885" s="1"/>
      <c r="W885" s="13"/>
      <c r="X885" s="1"/>
    </row>
    <row r="886">
      <c r="A886" s="1"/>
      <c r="B886" s="1"/>
      <c r="C886" s="2"/>
      <c r="D886" s="1"/>
      <c r="E886" s="1"/>
      <c r="F886" s="1"/>
      <c r="G886" s="1"/>
      <c r="H886" s="2"/>
      <c r="I886" s="1"/>
      <c r="J886" s="1"/>
      <c r="K886" s="2"/>
      <c r="L886" s="1"/>
      <c r="M886" s="1"/>
      <c r="N886" s="1"/>
      <c r="O886" s="1"/>
      <c r="P886" s="1"/>
      <c r="Q886" s="1"/>
      <c r="R886" s="1"/>
      <c r="S886" s="1"/>
      <c r="T886" s="1"/>
      <c r="U886" s="2"/>
      <c r="V886" s="1"/>
      <c r="W886" s="13"/>
      <c r="X886" s="1"/>
    </row>
    <row r="887">
      <c r="A887" s="1"/>
      <c r="B887" s="1"/>
      <c r="C887" s="2"/>
      <c r="D887" s="1"/>
      <c r="E887" s="1"/>
      <c r="F887" s="1"/>
      <c r="G887" s="1"/>
      <c r="H887" s="2"/>
      <c r="I887" s="1"/>
      <c r="J887" s="1"/>
      <c r="K887" s="2"/>
      <c r="L887" s="1"/>
      <c r="M887" s="1"/>
      <c r="N887" s="1"/>
      <c r="O887" s="1"/>
      <c r="P887" s="1"/>
      <c r="Q887" s="1"/>
      <c r="R887" s="1"/>
      <c r="S887" s="1"/>
      <c r="T887" s="1"/>
      <c r="U887" s="2"/>
      <c r="V887" s="1"/>
      <c r="W887" s="13"/>
      <c r="X887" s="1"/>
    </row>
    <row r="888">
      <c r="A888" s="1"/>
      <c r="B888" s="1"/>
      <c r="C888" s="2"/>
      <c r="D888" s="1"/>
      <c r="E888" s="1"/>
      <c r="F888" s="1"/>
      <c r="G888" s="1"/>
      <c r="H888" s="2"/>
      <c r="I888" s="1"/>
      <c r="J888" s="1"/>
      <c r="K888" s="2"/>
      <c r="L888" s="1"/>
      <c r="M888" s="1"/>
      <c r="N888" s="1"/>
      <c r="O888" s="1"/>
      <c r="P888" s="1"/>
      <c r="Q888" s="1"/>
      <c r="R888" s="1"/>
      <c r="S888" s="1"/>
      <c r="T888" s="1"/>
      <c r="U888" s="2"/>
      <c r="V888" s="1"/>
      <c r="W888" s="13"/>
      <c r="X888" s="1"/>
    </row>
    <row r="889">
      <c r="A889" s="1"/>
      <c r="B889" s="1"/>
      <c r="C889" s="2"/>
      <c r="D889" s="1"/>
      <c r="E889" s="1"/>
      <c r="F889" s="1"/>
      <c r="G889" s="1"/>
      <c r="H889" s="2"/>
      <c r="I889" s="1"/>
      <c r="J889" s="1"/>
      <c r="K889" s="2"/>
      <c r="L889" s="1"/>
      <c r="M889" s="1"/>
      <c r="N889" s="1"/>
      <c r="O889" s="1"/>
      <c r="P889" s="1"/>
      <c r="Q889" s="1"/>
      <c r="R889" s="1"/>
      <c r="S889" s="1"/>
      <c r="T889" s="1"/>
      <c r="U889" s="2"/>
      <c r="V889" s="1"/>
      <c r="W889" s="13"/>
      <c r="X889" s="1"/>
    </row>
    <row r="890">
      <c r="A890" s="1"/>
      <c r="B890" s="1"/>
      <c r="C890" s="2"/>
      <c r="D890" s="1"/>
      <c r="E890" s="1"/>
      <c r="F890" s="1"/>
      <c r="G890" s="1"/>
      <c r="H890" s="2"/>
      <c r="I890" s="1"/>
      <c r="J890" s="1"/>
      <c r="K890" s="2"/>
      <c r="L890" s="1"/>
      <c r="M890" s="1"/>
      <c r="N890" s="1"/>
      <c r="O890" s="1"/>
      <c r="P890" s="1"/>
      <c r="Q890" s="1"/>
      <c r="R890" s="1"/>
      <c r="S890" s="1"/>
      <c r="T890" s="1"/>
      <c r="U890" s="2"/>
      <c r="V890" s="1"/>
      <c r="W890" s="13"/>
      <c r="X890" s="1"/>
    </row>
    <row r="891">
      <c r="A891" s="1"/>
      <c r="B891" s="1"/>
      <c r="C891" s="2"/>
      <c r="D891" s="1"/>
      <c r="E891" s="1"/>
      <c r="F891" s="1"/>
      <c r="G891" s="1"/>
      <c r="H891" s="2"/>
      <c r="I891" s="1"/>
      <c r="J891" s="1"/>
      <c r="K891" s="2"/>
      <c r="L891" s="1"/>
      <c r="M891" s="1"/>
      <c r="N891" s="1"/>
      <c r="O891" s="1"/>
      <c r="P891" s="1"/>
      <c r="Q891" s="1"/>
      <c r="R891" s="1"/>
      <c r="S891" s="1"/>
      <c r="T891" s="1"/>
      <c r="U891" s="2"/>
      <c r="V891" s="1"/>
      <c r="W891" s="13"/>
      <c r="X891" s="1"/>
    </row>
    <row r="892">
      <c r="A892" s="1"/>
      <c r="B892" s="1"/>
      <c r="C892" s="2"/>
      <c r="D892" s="1"/>
      <c r="E892" s="1"/>
      <c r="F892" s="1"/>
      <c r="G892" s="1"/>
      <c r="H892" s="2"/>
      <c r="I892" s="1"/>
      <c r="J892" s="1"/>
      <c r="K892" s="2"/>
      <c r="L892" s="1"/>
      <c r="M892" s="1"/>
      <c r="N892" s="1"/>
      <c r="O892" s="1"/>
      <c r="P892" s="1"/>
      <c r="Q892" s="1"/>
      <c r="R892" s="1"/>
      <c r="S892" s="1"/>
      <c r="T892" s="1"/>
      <c r="U892" s="2"/>
      <c r="V892" s="1"/>
      <c r="W892" s="13"/>
      <c r="X892" s="1"/>
    </row>
    <row r="893">
      <c r="A893" s="1"/>
      <c r="B893" s="1"/>
      <c r="C893" s="2"/>
      <c r="D893" s="1"/>
      <c r="E893" s="1"/>
      <c r="F893" s="1"/>
      <c r="G893" s="1"/>
      <c r="H893" s="2"/>
      <c r="I893" s="1"/>
      <c r="J893" s="1"/>
      <c r="K893" s="2"/>
      <c r="L893" s="1"/>
      <c r="M893" s="1"/>
      <c r="N893" s="1"/>
      <c r="O893" s="1"/>
      <c r="P893" s="1"/>
      <c r="Q893" s="1"/>
      <c r="R893" s="1"/>
      <c r="S893" s="1"/>
      <c r="T893" s="1"/>
      <c r="U893" s="2"/>
      <c r="V893" s="1"/>
      <c r="W893" s="13"/>
      <c r="X893" s="1"/>
    </row>
    <row r="894">
      <c r="A894" s="1"/>
      <c r="B894" s="1"/>
      <c r="C894" s="2"/>
      <c r="D894" s="1"/>
      <c r="E894" s="1"/>
      <c r="F894" s="1"/>
      <c r="G894" s="1"/>
      <c r="H894" s="2"/>
      <c r="I894" s="1"/>
      <c r="J894" s="1"/>
      <c r="K894" s="2"/>
      <c r="L894" s="1"/>
      <c r="M894" s="1"/>
      <c r="N894" s="1"/>
      <c r="O894" s="1"/>
      <c r="P894" s="1"/>
      <c r="Q894" s="1"/>
      <c r="R894" s="1"/>
      <c r="S894" s="1"/>
      <c r="T894" s="1"/>
      <c r="U894" s="2"/>
      <c r="V894" s="1"/>
      <c r="W894" s="13"/>
      <c r="X894" s="1"/>
    </row>
    <row r="895">
      <c r="A895" s="1"/>
      <c r="B895" s="1"/>
      <c r="C895" s="2"/>
      <c r="D895" s="1"/>
      <c r="E895" s="1"/>
      <c r="F895" s="1"/>
      <c r="G895" s="1"/>
      <c r="H895" s="2"/>
      <c r="I895" s="1"/>
      <c r="J895" s="1"/>
      <c r="K895" s="2"/>
      <c r="L895" s="1"/>
      <c r="M895" s="1"/>
      <c r="N895" s="1"/>
      <c r="O895" s="1"/>
      <c r="P895" s="1"/>
      <c r="Q895" s="1"/>
      <c r="R895" s="1"/>
      <c r="S895" s="1"/>
      <c r="T895" s="1"/>
      <c r="U895" s="2"/>
      <c r="V895" s="1"/>
      <c r="W895" s="13"/>
      <c r="X895" s="1"/>
    </row>
    <row r="896">
      <c r="A896" s="1"/>
      <c r="B896" s="1"/>
      <c r="C896" s="2"/>
      <c r="D896" s="1"/>
      <c r="E896" s="1"/>
      <c r="F896" s="1"/>
      <c r="G896" s="1"/>
      <c r="H896" s="2"/>
      <c r="I896" s="1"/>
      <c r="J896" s="1"/>
      <c r="K896" s="2"/>
      <c r="L896" s="1"/>
      <c r="M896" s="1"/>
      <c r="N896" s="1"/>
      <c r="O896" s="1"/>
      <c r="P896" s="1"/>
      <c r="Q896" s="1"/>
      <c r="R896" s="1"/>
      <c r="S896" s="1"/>
      <c r="T896" s="1"/>
      <c r="U896" s="2"/>
      <c r="V896" s="1"/>
      <c r="W896" s="13"/>
      <c r="X896" s="1"/>
    </row>
    <row r="897">
      <c r="A897" s="1"/>
      <c r="B897" s="1"/>
      <c r="C897" s="2"/>
      <c r="D897" s="1"/>
      <c r="E897" s="1"/>
      <c r="F897" s="1"/>
      <c r="G897" s="1"/>
      <c r="H897" s="2"/>
      <c r="I897" s="1"/>
      <c r="J897" s="1"/>
      <c r="K897" s="2"/>
      <c r="L897" s="1"/>
      <c r="M897" s="1"/>
      <c r="N897" s="1"/>
      <c r="O897" s="1"/>
      <c r="P897" s="1"/>
      <c r="Q897" s="1"/>
      <c r="R897" s="1"/>
      <c r="S897" s="1"/>
      <c r="T897" s="1"/>
      <c r="U897" s="2"/>
      <c r="V897" s="1"/>
      <c r="W897" s="13"/>
      <c r="X897" s="1"/>
    </row>
    <row r="898">
      <c r="A898" s="1"/>
      <c r="B898" s="1"/>
      <c r="C898" s="2"/>
      <c r="D898" s="1"/>
      <c r="E898" s="1"/>
      <c r="F898" s="1"/>
      <c r="G898" s="1"/>
      <c r="H898" s="2"/>
      <c r="I898" s="1"/>
      <c r="J898" s="1"/>
      <c r="K898" s="2"/>
      <c r="L898" s="1"/>
      <c r="M898" s="1"/>
      <c r="N898" s="1"/>
      <c r="O898" s="1"/>
      <c r="P898" s="1"/>
      <c r="Q898" s="1"/>
      <c r="R898" s="1"/>
      <c r="S898" s="1"/>
      <c r="T898" s="1"/>
      <c r="U898" s="2"/>
      <c r="V898" s="1"/>
      <c r="W898" s="13"/>
      <c r="X898" s="1"/>
    </row>
    <row r="899">
      <c r="A899" s="1"/>
      <c r="B899" s="1"/>
      <c r="C899" s="2"/>
      <c r="D899" s="1"/>
      <c r="E899" s="1"/>
      <c r="F899" s="1"/>
      <c r="G899" s="1"/>
      <c r="H899" s="2"/>
      <c r="I899" s="1"/>
      <c r="J899" s="1"/>
      <c r="K899" s="2"/>
      <c r="L899" s="1"/>
      <c r="M899" s="1"/>
      <c r="N899" s="1"/>
      <c r="O899" s="1"/>
      <c r="P899" s="1"/>
      <c r="Q899" s="1"/>
      <c r="R899" s="1"/>
      <c r="S899" s="1"/>
      <c r="T899" s="1"/>
      <c r="U899" s="2"/>
      <c r="V899" s="1"/>
      <c r="W899" s="13"/>
      <c r="X899" s="1"/>
    </row>
    <row r="900">
      <c r="A900" s="1"/>
      <c r="B900" s="1"/>
      <c r="C900" s="2"/>
      <c r="D900" s="1"/>
      <c r="E900" s="1"/>
      <c r="F900" s="1"/>
      <c r="G900" s="1"/>
      <c r="H900" s="2"/>
      <c r="I900" s="1"/>
      <c r="J900" s="1"/>
      <c r="K900" s="2"/>
      <c r="L900" s="1"/>
      <c r="M900" s="1"/>
      <c r="N900" s="1"/>
      <c r="O900" s="1"/>
      <c r="P900" s="1"/>
      <c r="Q900" s="1"/>
      <c r="R900" s="1"/>
      <c r="S900" s="1"/>
      <c r="T900" s="1"/>
      <c r="U900" s="2"/>
      <c r="V900" s="1"/>
      <c r="W900" s="13"/>
      <c r="X900" s="1"/>
    </row>
    <row r="901">
      <c r="A901" s="1"/>
      <c r="B901" s="1"/>
      <c r="C901" s="2"/>
      <c r="D901" s="1"/>
      <c r="E901" s="1"/>
      <c r="F901" s="1"/>
      <c r="G901" s="1"/>
      <c r="H901" s="2"/>
      <c r="I901" s="1"/>
      <c r="J901" s="1"/>
      <c r="K901" s="2"/>
      <c r="L901" s="1"/>
      <c r="M901" s="1"/>
      <c r="N901" s="1"/>
      <c r="O901" s="1"/>
      <c r="P901" s="1"/>
      <c r="Q901" s="1"/>
      <c r="R901" s="1"/>
      <c r="S901" s="1"/>
      <c r="T901" s="1"/>
      <c r="U901" s="2"/>
      <c r="V901" s="1"/>
      <c r="W901" s="13"/>
      <c r="X901" s="1"/>
    </row>
    <row r="902">
      <c r="A902" s="1"/>
      <c r="B902" s="1"/>
      <c r="C902" s="2"/>
      <c r="D902" s="1"/>
      <c r="E902" s="1"/>
      <c r="F902" s="1"/>
      <c r="G902" s="1"/>
      <c r="H902" s="2"/>
      <c r="I902" s="1"/>
      <c r="J902" s="1"/>
      <c r="K902" s="2"/>
      <c r="L902" s="1"/>
      <c r="M902" s="1"/>
      <c r="N902" s="1"/>
      <c r="O902" s="1"/>
      <c r="P902" s="1"/>
      <c r="Q902" s="1"/>
      <c r="R902" s="1"/>
      <c r="S902" s="1"/>
      <c r="T902" s="1"/>
      <c r="U902" s="2"/>
      <c r="V902" s="1"/>
      <c r="W902" s="13"/>
      <c r="X902" s="1"/>
    </row>
    <row r="903">
      <c r="A903" s="1"/>
      <c r="B903" s="1"/>
      <c r="C903" s="2"/>
      <c r="D903" s="1"/>
      <c r="E903" s="1"/>
      <c r="F903" s="1"/>
      <c r="G903" s="1"/>
      <c r="H903" s="2"/>
      <c r="I903" s="1"/>
      <c r="J903" s="1"/>
      <c r="K903" s="2"/>
      <c r="L903" s="1"/>
      <c r="M903" s="1"/>
      <c r="N903" s="1"/>
      <c r="O903" s="1"/>
      <c r="P903" s="1"/>
      <c r="Q903" s="1"/>
      <c r="R903" s="1"/>
      <c r="S903" s="1"/>
      <c r="T903" s="1"/>
      <c r="U903" s="2"/>
      <c r="V903" s="1"/>
      <c r="W903" s="13"/>
      <c r="X903" s="1"/>
    </row>
    <row r="904">
      <c r="A904" s="1"/>
      <c r="B904" s="1"/>
      <c r="C904" s="2"/>
      <c r="D904" s="1"/>
      <c r="E904" s="1"/>
      <c r="F904" s="1"/>
      <c r="G904" s="1"/>
      <c r="H904" s="2"/>
      <c r="I904" s="1"/>
      <c r="J904" s="1"/>
      <c r="K904" s="2"/>
      <c r="L904" s="1"/>
      <c r="M904" s="1"/>
      <c r="N904" s="1"/>
      <c r="O904" s="1"/>
      <c r="P904" s="1"/>
      <c r="Q904" s="1"/>
      <c r="R904" s="1"/>
      <c r="S904" s="1"/>
      <c r="T904" s="1"/>
      <c r="U904" s="2"/>
      <c r="V904" s="1"/>
      <c r="W904" s="13"/>
      <c r="X904" s="1"/>
    </row>
    <row r="905">
      <c r="A905" s="1"/>
      <c r="B905" s="1"/>
      <c r="C905" s="2"/>
      <c r="D905" s="1"/>
      <c r="E905" s="1"/>
      <c r="F905" s="1"/>
      <c r="G905" s="1"/>
      <c r="H905" s="2"/>
      <c r="I905" s="1"/>
      <c r="J905" s="1"/>
      <c r="K905" s="2"/>
      <c r="L905" s="1"/>
      <c r="M905" s="1"/>
      <c r="N905" s="1"/>
      <c r="O905" s="1"/>
      <c r="P905" s="1"/>
      <c r="Q905" s="1"/>
      <c r="R905" s="1"/>
      <c r="S905" s="1"/>
      <c r="T905" s="1"/>
      <c r="U905" s="2"/>
      <c r="V905" s="1"/>
      <c r="W905" s="13"/>
      <c r="X905" s="1"/>
    </row>
    <row r="906">
      <c r="A906" s="1"/>
      <c r="B906" s="1"/>
      <c r="C906" s="2"/>
      <c r="D906" s="1"/>
      <c r="E906" s="1"/>
      <c r="F906" s="1"/>
      <c r="G906" s="1"/>
      <c r="H906" s="2"/>
      <c r="I906" s="1"/>
      <c r="J906" s="1"/>
      <c r="K906" s="2"/>
      <c r="L906" s="1"/>
      <c r="M906" s="1"/>
      <c r="N906" s="1"/>
      <c r="O906" s="1"/>
      <c r="P906" s="1"/>
      <c r="Q906" s="1"/>
      <c r="R906" s="1"/>
      <c r="S906" s="1"/>
      <c r="T906" s="1"/>
      <c r="U906" s="2"/>
      <c r="V906" s="1"/>
      <c r="W906" s="13"/>
      <c r="X906" s="1"/>
    </row>
    <row r="907">
      <c r="A907" s="1"/>
      <c r="B907" s="1"/>
      <c r="C907" s="2"/>
      <c r="D907" s="1"/>
      <c r="E907" s="1"/>
      <c r="F907" s="1"/>
      <c r="G907" s="1"/>
      <c r="H907" s="2"/>
      <c r="I907" s="1"/>
      <c r="J907" s="1"/>
      <c r="K907" s="2"/>
      <c r="L907" s="1"/>
      <c r="M907" s="1"/>
      <c r="N907" s="1"/>
      <c r="O907" s="1"/>
      <c r="P907" s="1"/>
      <c r="Q907" s="1"/>
      <c r="R907" s="1"/>
      <c r="S907" s="1"/>
      <c r="T907" s="1"/>
      <c r="U907" s="2"/>
      <c r="V907" s="1"/>
      <c r="W907" s="13"/>
      <c r="X907" s="1"/>
    </row>
    <row r="908">
      <c r="A908" s="1"/>
      <c r="B908" s="1"/>
      <c r="C908" s="2"/>
      <c r="D908" s="1"/>
      <c r="E908" s="1"/>
      <c r="F908" s="1"/>
      <c r="G908" s="1"/>
      <c r="H908" s="2"/>
      <c r="I908" s="1"/>
      <c r="J908" s="1"/>
      <c r="K908" s="2"/>
      <c r="L908" s="1"/>
      <c r="M908" s="1"/>
      <c r="N908" s="1"/>
      <c r="O908" s="1"/>
      <c r="P908" s="1"/>
      <c r="Q908" s="1"/>
      <c r="R908" s="1"/>
      <c r="S908" s="1"/>
      <c r="T908" s="1"/>
      <c r="U908" s="2"/>
      <c r="V908" s="1"/>
      <c r="W908" s="13"/>
      <c r="X908" s="1"/>
    </row>
    <row r="909">
      <c r="A909" s="1"/>
      <c r="B909" s="1"/>
      <c r="C909" s="2"/>
      <c r="D909" s="1"/>
      <c r="E909" s="1"/>
      <c r="F909" s="1"/>
      <c r="G909" s="1"/>
      <c r="H909" s="2"/>
      <c r="I909" s="1"/>
      <c r="J909" s="1"/>
      <c r="K909" s="2"/>
      <c r="L909" s="1"/>
      <c r="M909" s="1"/>
      <c r="N909" s="1"/>
      <c r="O909" s="1"/>
      <c r="P909" s="1"/>
      <c r="Q909" s="1"/>
      <c r="R909" s="1"/>
      <c r="S909" s="1"/>
      <c r="T909" s="1"/>
      <c r="U909" s="2"/>
      <c r="V909" s="1"/>
      <c r="W909" s="13"/>
      <c r="X909" s="1"/>
    </row>
    <row r="910">
      <c r="A910" s="1"/>
      <c r="B910" s="1"/>
      <c r="C910" s="2"/>
      <c r="D910" s="1"/>
      <c r="E910" s="1"/>
      <c r="F910" s="1"/>
      <c r="G910" s="1"/>
      <c r="H910" s="2"/>
      <c r="I910" s="1"/>
      <c r="J910" s="1"/>
      <c r="K910" s="2"/>
      <c r="L910" s="1"/>
      <c r="M910" s="1"/>
      <c r="N910" s="1"/>
      <c r="O910" s="1"/>
      <c r="P910" s="1"/>
      <c r="Q910" s="1"/>
      <c r="R910" s="1"/>
      <c r="S910" s="1"/>
      <c r="T910" s="1"/>
      <c r="U910" s="2"/>
      <c r="V910" s="1"/>
      <c r="W910" s="13"/>
      <c r="X910" s="1"/>
    </row>
    <row r="911">
      <c r="A911" s="1"/>
      <c r="B911" s="1"/>
      <c r="C911" s="2"/>
      <c r="D911" s="1"/>
      <c r="E911" s="1"/>
      <c r="F911" s="1"/>
      <c r="G911" s="1"/>
      <c r="H911" s="2"/>
      <c r="I911" s="1"/>
      <c r="J911" s="1"/>
      <c r="K911" s="2"/>
      <c r="L911" s="1"/>
      <c r="M911" s="1"/>
      <c r="N911" s="1"/>
      <c r="O911" s="1"/>
      <c r="P911" s="1"/>
      <c r="Q911" s="1"/>
      <c r="R911" s="1"/>
      <c r="S911" s="1"/>
      <c r="T911" s="1"/>
      <c r="U911" s="2"/>
      <c r="V911" s="1"/>
      <c r="W911" s="13"/>
      <c r="X911" s="1"/>
    </row>
    <row r="912">
      <c r="A912" s="1"/>
      <c r="B912" s="1"/>
      <c r="C912" s="2"/>
      <c r="D912" s="1"/>
      <c r="E912" s="1"/>
      <c r="F912" s="1"/>
      <c r="G912" s="1"/>
      <c r="H912" s="2"/>
      <c r="I912" s="1"/>
      <c r="J912" s="1"/>
      <c r="K912" s="2"/>
      <c r="L912" s="1"/>
      <c r="M912" s="1"/>
      <c r="N912" s="1"/>
      <c r="O912" s="1"/>
      <c r="P912" s="1"/>
      <c r="Q912" s="1"/>
      <c r="R912" s="1"/>
      <c r="S912" s="1"/>
      <c r="T912" s="1"/>
      <c r="U912" s="2"/>
      <c r="V912" s="1"/>
      <c r="W912" s="13"/>
      <c r="X912" s="1"/>
    </row>
    <row r="913">
      <c r="A913" s="1"/>
      <c r="B913" s="1"/>
      <c r="C913" s="2"/>
      <c r="D913" s="1"/>
      <c r="E913" s="1"/>
      <c r="F913" s="1"/>
      <c r="G913" s="1"/>
      <c r="H913" s="2"/>
      <c r="I913" s="1"/>
      <c r="J913" s="1"/>
      <c r="K913" s="2"/>
      <c r="L913" s="1"/>
      <c r="M913" s="1"/>
      <c r="N913" s="1"/>
      <c r="O913" s="1"/>
      <c r="P913" s="1"/>
      <c r="Q913" s="1"/>
      <c r="R913" s="1"/>
      <c r="S913" s="1"/>
      <c r="T913" s="1"/>
      <c r="U913" s="2"/>
      <c r="V913" s="1"/>
      <c r="W913" s="13"/>
      <c r="X913" s="1"/>
    </row>
    <row r="914">
      <c r="A914" s="1"/>
      <c r="B914" s="1"/>
      <c r="C914" s="2"/>
      <c r="D914" s="1"/>
      <c r="E914" s="1"/>
      <c r="F914" s="1"/>
      <c r="G914" s="1"/>
      <c r="H914" s="2"/>
      <c r="I914" s="1"/>
      <c r="J914" s="1"/>
      <c r="K914" s="2"/>
      <c r="L914" s="1"/>
      <c r="M914" s="1"/>
      <c r="N914" s="1"/>
      <c r="O914" s="1"/>
      <c r="P914" s="1"/>
      <c r="Q914" s="1"/>
      <c r="R914" s="1"/>
      <c r="S914" s="1"/>
      <c r="T914" s="1"/>
      <c r="U914" s="2"/>
      <c r="V914" s="1"/>
      <c r="W914" s="13"/>
      <c r="X914" s="1"/>
    </row>
    <row r="915">
      <c r="A915" s="1"/>
      <c r="B915" s="1"/>
      <c r="C915" s="2"/>
      <c r="D915" s="1"/>
      <c r="E915" s="1"/>
      <c r="F915" s="1"/>
      <c r="G915" s="1"/>
      <c r="H915" s="2"/>
      <c r="I915" s="1"/>
      <c r="J915" s="1"/>
      <c r="K915" s="2"/>
      <c r="L915" s="1"/>
      <c r="M915" s="1"/>
      <c r="N915" s="1"/>
      <c r="O915" s="1"/>
      <c r="P915" s="1"/>
      <c r="Q915" s="1"/>
      <c r="R915" s="1"/>
      <c r="S915" s="1"/>
      <c r="T915" s="1"/>
      <c r="U915" s="2"/>
      <c r="V915" s="1"/>
      <c r="W915" s="13"/>
      <c r="X915" s="1"/>
    </row>
    <row r="916">
      <c r="A916" s="1"/>
      <c r="B916" s="1"/>
      <c r="C916" s="2"/>
      <c r="D916" s="1"/>
      <c r="E916" s="1"/>
      <c r="F916" s="1"/>
      <c r="G916" s="1"/>
      <c r="H916" s="2"/>
      <c r="I916" s="1"/>
      <c r="J916" s="1"/>
      <c r="K916" s="2"/>
      <c r="L916" s="1"/>
      <c r="M916" s="1"/>
      <c r="N916" s="1"/>
      <c r="O916" s="1"/>
      <c r="P916" s="1"/>
      <c r="Q916" s="1"/>
      <c r="R916" s="1"/>
      <c r="S916" s="1"/>
      <c r="T916" s="1"/>
      <c r="U916" s="2"/>
      <c r="V916" s="1"/>
      <c r="W916" s="13"/>
      <c r="X916" s="1"/>
    </row>
    <row r="917">
      <c r="A917" s="1"/>
      <c r="B917" s="1"/>
      <c r="C917" s="2"/>
      <c r="D917" s="1"/>
      <c r="E917" s="1"/>
      <c r="F917" s="1"/>
      <c r="G917" s="1"/>
      <c r="H917" s="2"/>
      <c r="I917" s="1"/>
      <c r="J917" s="1"/>
      <c r="K917" s="2"/>
      <c r="L917" s="1"/>
      <c r="M917" s="1"/>
      <c r="N917" s="1"/>
      <c r="O917" s="1"/>
      <c r="P917" s="1"/>
      <c r="Q917" s="1"/>
      <c r="R917" s="1"/>
      <c r="S917" s="1"/>
      <c r="T917" s="1"/>
      <c r="U917" s="2"/>
      <c r="V917" s="1"/>
      <c r="W917" s="13"/>
      <c r="X917" s="1"/>
    </row>
    <row r="918">
      <c r="A918" s="1"/>
      <c r="B918" s="1"/>
      <c r="C918" s="2"/>
      <c r="D918" s="1"/>
      <c r="E918" s="1"/>
      <c r="F918" s="1"/>
      <c r="G918" s="1"/>
      <c r="H918" s="2"/>
      <c r="I918" s="1"/>
      <c r="J918" s="1"/>
      <c r="K918" s="2"/>
      <c r="L918" s="1"/>
      <c r="M918" s="1"/>
      <c r="N918" s="1"/>
      <c r="O918" s="1"/>
      <c r="P918" s="1"/>
      <c r="Q918" s="1"/>
      <c r="R918" s="1"/>
      <c r="S918" s="1"/>
      <c r="T918" s="1"/>
      <c r="U918" s="2"/>
      <c r="V918" s="1"/>
      <c r="W918" s="13"/>
      <c r="X918" s="1"/>
    </row>
    <row r="919">
      <c r="A919" s="1"/>
      <c r="B919" s="1"/>
      <c r="C919" s="2"/>
      <c r="D919" s="1"/>
      <c r="E919" s="1"/>
      <c r="F919" s="1"/>
      <c r="G919" s="1"/>
      <c r="H919" s="2"/>
      <c r="I919" s="1"/>
      <c r="J919" s="1"/>
      <c r="K919" s="2"/>
      <c r="L919" s="1"/>
      <c r="M919" s="1"/>
      <c r="N919" s="1"/>
      <c r="O919" s="1"/>
      <c r="P919" s="1"/>
      <c r="Q919" s="1"/>
      <c r="R919" s="1"/>
      <c r="S919" s="1"/>
      <c r="T919" s="1"/>
      <c r="U919" s="2"/>
      <c r="V919" s="1"/>
      <c r="W919" s="13"/>
      <c r="X919" s="1"/>
    </row>
    <row r="920">
      <c r="A920" s="1"/>
      <c r="B920" s="1"/>
      <c r="C920" s="2"/>
      <c r="D920" s="1"/>
      <c r="E920" s="1"/>
      <c r="F920" s="1"/>
      <c r="G920" s="1"/>
      <c r="H920" s="2"/>
      <c r="I920" s="1"/>
      <c r="J920" s="1"/>
      <c r="K920" s="2"/>
      <c r="L920" s="1"/>
      <c r="M920" s="1"/>
      <c r="N920" s="1"/>
      <c r="O920" s="1"/>
      <c r="P920" s="1"/>
      <c r="Q920" s="1"/>
      <c r="R920" s="1"/>
      <c r="S920" s="1"/>
      <c r="T920" s="1"/>
      <c r="U920" s="2"/>
      <c r="V920" s="1"/>
      <c r="W920" s="13"/>
      <c r="X920" s="1"/>
    </row>
    <row r="921">
      <c r="A921" s="1"/>
      <c r="B921" s="1"/>
      <c r="C921" s="2"/>
      <c r="D921" s="1"/>
      <c r="E921" s="1"/>
      <c r="F921" s="1"/>
      <c r="G921" s="1"/>
      <c r="H921" s="2"/>
      <c r="I921" s="1"/>
      <c r="J921" s="1"/>
      <c r="K921" s="2"/>
      <c r="L921" s="1"/>
      <c r="M921" s="1"/>
      <c r="N921" s="1"/>
      <c r="O921" s="1"/>
      <c r="P921" s="1"/>
      <c r="Q921" s="1"/>
      <c r="R921" s="1"/>
      <c r="S921" s="1"/>
      <c r="T921" s="1"/>
      <c r="U921" s="2"/>
      <c r="V921" s="1"/>
      <c r="W921" s="13"/>
      <c r="X921" s="1"/>
    </row>
    <row r="922">
      <c r="A922" s="1"/>
      <c r="B922" s="1"/>
      <c r="C922" s="2"/>
      <c r="D922" s="1"/>
      <c r="E922" s="1"/>
      <c r="F922" s="1"/>
      <c r="G922" s="1"/>
      <c r="H922" s="2"/>
      <c r="I922" s="1"/>
      <c r="J922" s="1"/>
      <c r="K922" s="2"/>
      <c r="L922" s="1"/>
      <c r="M922" s="1"/>
      <c r="N922" s="1"/>
      <c r="O922" s="1"/>
      <c r="P922" s="1"/>
      <c r="Q922" s="1"/>
      <c r="R922" s="1"/>
      <c r="S922" s="1"/>
      <c r="T922" s="1"/>
      <c r="U922" s="2"/>
      <c r="V922" s="1"/>
      <c r="W922" s="13"/>
      <c r="X922" s="1"/>
    </row>
    <row r="923">
      <c r="A923" s="1"/>
      <c r="B923" s="1"/>
      <c r="C923" s="2"/>
      <c r="D923" s="1"/>
      <c r="E923" s="1"/>
      <c r="F923" s="1"/>
      <c r="G923" s="1"/>
      <c r="H923" s="2"/>
      <c r="I923" s="1"/>
      <c r="J923" s="1"/>
      <c r="K923" s="2"/>
      <c r="L923" s="1"/>
      <c r="M923" s="1"/>
      <c r="N923" s="1"/>
      <c r="O923" s="1"/>
      <c r="P923" s="1"/>
      <c r="Q923" s="1"/>
      <c r="R923" s="1"/>
      <c r="S923" s="1"/>
      <c r="T923" s="1"/>
      <c r="U923" s="2"/>
      <c r="V923" s="1"/>
      <c r="W923" s="13"/>
      <c r="X923" s="1"/>
    </row>
    <row r="924">
      <c r="A924" s="1"/>
      <c r="B924" s="1"/>
      <c r="C924" s="2"/>
      <c r="D924" s="1"/>
      <c r="E924" s="1"/>
      <c r="F924" s="1"/>
      <c r="G924" s="1"/>
      <c r="H924" s="2"/>
      <c r="I924" s="1"/>
      <c r="J924" s="1"/>
      <c r="K924" s="2"/>
      <c r="L924" s="1"/>
      <c r="M924" s="1"/>
      <c r="N924" s="1"/>
      <c r="O924" s="1"/>
      <c r="P924" s="1"/>
      <c r="Q924" s="1"/>
      <c r="R924" s="1"/>
      <c r="S924" s="1"/>
      <c r="T924" s="1"/>
      <c r="U924" s="2"/>
      <c r="V924" s="1"/>
      <c r="W924" s="13"/>
      <c r="X924" s="1"/>
    </row>
    <row r="925">
      <c r="A925" s="1"/>
      <c r="B925" s="1"/>
      <c r="C925" s="2"/>
      <c r="D925" s="1"/>
      <c r="E925" s="1"/>
      <c r="F925" s="1"/>
      <c r="G925" s="1"/>
      <c r="H925" s="2"/>
      <c r="I925" s="1"/>
      <c r="J925" s="1"/>
      <c r="K925" s="2"/>
      <c r="L925" s="1"/>
      <c r="M925" s="1"/>
      <c r="N925" s="1"/>
      <c r="O925" s="1"/>
      <c r="P925" s="1"/>
      <c r="Q925" s="1"/>
      <c r="R925" s="1"/>
      <c r="S925" s="1"/>
      <c r="T925" s="1"/>
      <c r="U925" s="2"/>
      <c r="V925" s="1"/>
      <c r="W925" s="13"/>
      <c r="X925" s="1"/>
    </row>
    <row r="926">
      <c r="A926" s="1"/>
      <c r="B926" s="1"/>
      <c r="C926" s="2"/>
      <c r="D926" s="1"/>
      <c r="E926" s="1"/>
      <c r="F926" s="1"/>
      <c r="G926" s="1"/>
      <c r="H926" s="2"/>
      <c r="I926" s="1"/>
      <c r="J926" s="1"/>
      <c r="K926" s="2"/>
      <c r="L926" s="1"/>
      <c r="M926" s="1"/>
      <c r="N926" s="1"/>
      <c r="O926" s="1"/>
      <c r="P926" s="1"/>
      <c r="Q926" s="1"/>
      <c r="R926" s="1"/>
      <c r="S926" s="1"/>
      <c r="T926" s="1"/>
      <c r="U926" s="2"/>
      <c r="V926" s="1"/>
      <c r="W926" s="13"/>
      <c r="X926" s="1"/>
    </row>
    <row r="927">
      <c r="A927" s="1"/>
      <c r="B927" s="1"/>
      <c r="C927" s="2"/>
      <c r="D927" s="1"/>
      <c r="E927" s="1"/>
      <c r="F927" s="1"/>
      <c r="G927" s="1"/>
      <c r="H927" s="2"/>
      <c r="I927" s="1"/>
      <c r="J927" s="1"/>
      <c r="K927" s="2"/>
      <c r="L927" s="1"/>
      <c r="M927" s="1"/>
      <c r="N927" s="1"/>
      <c r="O927" s="1"/>
      <c r="P927" s="1"/>
      <c r="Q927" s="1"/>
      <c r="R927" s="1"/>
      <c r="S927" s="1"/>
      <c r="T927" s="1"/>
      <c r="U927" s="2"/>
      <c r="V927" s="1"/>
      <c r="W927" s="13"/>
      <c r="X927" s="1"/>
    </row>
    <row r="928">
      <c r="A928" s="1"/>
      <c r="B928" s="1"/>
      <c r="C928" s="2"/>
      <c r="D928" s="1"/>
      <c r="E928" s="1"/>
      <c r="F928" s="1"/>
      <c r="G928" s="1"/>
      <c r="H928" s="2"/>
      <c r="I928" s="1"/>
      <c r="J928" s="1"/>
      <c r="K928" s="2"/>
      <c r="L928" s="1"/>
      <c r="M928" s="1"/>
      <c r="N928" s="1"/>
      <c r="O928" s="1"/>
      <c r="P928" s="1"/>
      <c r="Q928" s="1"/>
      <c r="R928" s="1"/>
      <c r="S928" s="1"/>
      <c r="T928" s="1"/>
      <c r="U928" s="2"/>
      <c r="V928" s="1"/>
      <c r="W928" s="13"/>
      <c r="X928" s="1"/>
    </row>
    <row r="929">
      <c r="A929" s="1"/>
      <c r="B929" s="1"/>
      <c r="C929" s="2"/>
      <c r="D929" s="1"/>
      <c r="E929" s="1"/>
      <c r="F929" s="1"/>
      <c r="G929" s="1"/>
      <c r="H929" s="2"/>
      <c r="I929" s="1"/>
      <c r="J929" s="1"/>
      <c r="K929" s="2"/>
      <c r="L929" s="1"/>
      <c r="M929" s="1"/>
      <c r="N929" s="1"/>
      <c r="O929" s="1"/>
      <c r="P929" s="1"/>
      <c r="Q929" s="1"/>
      <c r="R929" s="1"/>
      <c r="S929" s="1"/>
      <c r="T929" s="1"/>
      <c r="U929" s="2"/>
      <c r="V929" s="1"/>
      <c r="W929" s="13"/>
      <c r="X929" s="1"/>
    </row>
    <row r="930">
      <c r="A930" s="1"/>
      <c r="B930" s="1"/>
      <c r="C930" s="2"/>
      <c r="D930" s="1"/>
      <c r="E930" s="1"/>
      <c r="F930" s="1"/>
      <c r="G930" s="1"/>
      <c r="H930" s="2"/>
      <c r="I930" s="1"/>
      <c r="J930" s="1"/>
      <c r="K930" s="2"/>
      <c r="L930" s="1"/>
      <c r="M930" s="1"/>
      <c r="N930" s="1"/>
      <c r="O930" s="1"/>
      <c r="P930" s="1"/>
      <c r="Q930" s="1"/>
      <c r="R930" s="1"/>
      <c r="S930" s="1"/>
      <c r="T930" s="1"/>
      <c r="U930" s="2"/>
      <c r="V930" s="1"/>
      <c r="W930" s="13"/>
      <c r="X930" s="1"/>
    </row>
    <row r="931">
      <c r="A931" s="1"/>
      <c r="B931" s="1"/>
      <c r="C931" s="2"/>
      <c r="D931" s="1"/>
      <c r="E931" s="1"/>
      <c r="F931" s="1"/>
      <c r="G931" s="1"/>
      <c r="H931" s="2"/>
      <c r="I931" s="1"/>
      <c r="J931" s="1"/>
      <c r="K931" s="2"/>
      <c r="L931" s="1"/>
      <c r="M931" s="1"/>
      <c r="N931" s="1"/>
      <c r="O931" s="1"/>
      <c r="P931" s="1"/>
      <c r="Q931" s="1"/>
      <c r="R931" s="1"/>
      <c r="S931" s="1"/>
      <c r="T931" s="1"/>
      <c r="U931" s="2"/>
      <c r="V931" s="1"/>
      <c r="W931" s="13"/>
      <c r="X931" s="1"/>
    </row>
    <row r="932">
      <c r="A932" s="1"/>
      <c r="B932" s="1"/>
      <c r="C932" s="2"/>
      <c r="D932" s="1"/>
      <c r="E932" s="1"/>
      <c r="F932" s="1"/>
      <c r="G932" s="1"/>
      <c r="H932" s="2"/>
      <c r="I932" s="1"/>
      <c r="J932" s="1"/>
      <c r="K932" s="2"/>
      <c r="L932" s="1"/>
      <c r="M932" s="1"/>
      <c r="N932" s="1"/>
      <c r="O932" s="1"/>
      <c r="P932" s="1"/>
      <c r="Q932" s="1"/>
      <c r="R932" s="1"/>
      <c r="S932" s="1"/>
      <c r="T932" s="1"/>
      <c r="U932" s="2"/>
      <c r="V932" s="1"/>
      <c r="W932" s="13"/>
      <c r="X932" s="1"/>
    </row>
    <row r="933">
      <c r="A933" s="1"/>
      <c r="B933" s="1"/>
      <c r="C933" s="2"/>
      <c r="D933" s="1"/>
      <c r="E933" s="1"/>
      <c r="F933" s="1"/>
      <c r="G933" s="1"/>
      <c r="H933" s="2"/>
      <c r="I933" s="1"/>
      <c r="J933" s="1"/>
      <c r="K933" s="2"/>
      <c r="L933" s="1"/>
      <c r="M933" s="1"/>
      <c r="N933" s="1"/>
      <c r="O933" s="1"/>
      <c r="P933" s="1"/>
      <c r="Q933" s="1"/>
      <c r="R933" s="1"/>
      <c r="S933" s="1"/>
      <c r="T933" s="1"/>
      <c r="U933" s="2"/>
      <c r="V933" s="1"/>
      <c r="W933" s="13"/>
      <c r="X933" s="1"/>
    </row>
    <row r="934">
      <c r="A934" s="1"/>
      <c r="B934" s="1"/>
      <c r="C934" s="2"/>
      <c r="D934" s="1"/>
      <c r="E934" s="1"/>
      <c r="F934" s="1"/>
      <c r="G934" s="1"/>
      <c r="H934" s="2"/>
      <c r="I934" s="1"/>
      <c r="J934" s="1"/>
      <c r="K934" s="2"/>
      <c r="L934" s="1"/>
      <c r="M934" s="1"/>
      <c r="N934" s="1"/>
      <c r="O934" s="1"/>
      <c r="P934" s="1"/>
      <c r="Q934" s="1"/>
      <c r="R934" s="1"/>
      <c r="S934" s="1"/>
      <c r="T934" s="1"/>
      <c r="U934" s="2"/>
      <c r="V934" s="1"/>
      <c r="W934" s="13"/>
      <c r="X934" s="1"/>
    </row>
    <row r="935">
      <c r="A935" s="1"/>
      <c r="B935" s="1"/>
      <c r="C935" s="2"/>
      <c r="D935" s="1"/>
      <c r="E935" s="1"/>
      <c r="F935" s="1"/>
      <c r="G935" s="1"/>
      <c r="H935" s="2"/>
      <c r="I935" s="1"/>
      <c r="J935" s="1"/>
      <c r="K935" s="2"/>
      <c r="L935" s="1"/>
      <c r="M935" s="1"/>
      <c r="N935" s="1"/>
      <c r="O935" s="1"/>
      <c r="P935" s="1"/>
      <c r="Q935" s="1"/>
      <c r="R935" s="1"/>
      <c r="S935" s="1"/>
      <c r="T935" s="1"/>
      <c r="U935" s="2"/>
      <c r="V935" s="1"/>
      <c r="W935" s="13"/>
      <c r="X935" s="1"/>
    </row>
    <row r="936">
      <c r="A936" s="1"/>
      <c r="B936" s="1"/>
      <c r="C936" s="2"/>
      <c r="D936" s="1"/>
      <c r="E936" s="1"/>
      <c r="F936" s="1"/>
      <c r="G936" s="1"/>
      <c r="H936" s="2"/>
      <c r="I936" s="1"/>
      <c r="J936" s="1"/>
      <c r="K936" s="2"/>
      <c r="L936" s="1"/>
      <c r="M936" s="1"/>
      <c r="N936" s="1"/>
      <c r="O936" s="1"/>
      <c r="P936" s="1"/>
      <c r="Q936" s="1"/>
      <c r="R936" s="1"/>
      <c r="S936" s="1"/>
      <c r="T936" s="1"/>
      <c r="U936" s="2"/>
      <c r="V936" s="1"/>
      <c r="W936" s="13"/>
      <c r="X936" s="1"/>
    </row>
    <row r="937">
      <c r="A937" s="1"/>
      <c r="B937" s="1"/>
      <c r="C937" s="2"/>
      <c r="D937" s="1"/>
      <c r="E937" s="1"/>
      <c r="F937" s="1"/>
      <c r="G937" s="1"/>
      <c r="H937" s="2"/>
      <c r="I937" s="1"/>
      <c r="J937" s="1"/>
      <c r="K937" s="2"/>
      <c r="L937" s="1"/>
      <c r="M937" s="1"/>
      <c r="N937" s="1"/>
      <c r="O937" s="1"/>
      <c r="P937" s="1"/>
      <c r="Q937" s="1"/>
      <c r="R937" s="1"/>
      <c r="S937" s="1"/>
      <c r="T937" s="1"/>
      <c r="U937" s="2"/>
      <c r="V937" s="1"/>
      <c r="W937" s="13"/>
      <c r="X937" s="1"/>
    </row>
    <row r="938">
      <c r="A938" s="1"/>
      <c r="B938" s="1"/>
      <c r="C938" s="2"/>
      <c r="D938" s="1"/>
      <c r="E938" s="1"/>
      <c r="F938" s="1"/>
      <c r="G938" s="1"/>
      <c r="H938" s="2"/>
      <c r="I938" s="1"/>
      <c r="J938" s="1"/>
      <c r="K938" s="2"/>
      <c r="L938" s="1"/>
      <c r="M938" s="1"/>
      <c r="N938" s="1"/>
      <c r="O938" s="1"/>
      <c r="P938" s="1"/>
      <c r="Q938" s="1"/>
      <c r="R938" s="1"/>
      <c r="S938" s="1"/>
      <c r="T938" s="1"/>
      <c r="U938" s="2"/>
      <c r="V938" s="1"/>
      <c r="W938" s="13"/>
      <c r="X938" s="1"/>
    </row>
    <row r="939">
      <c r="A939" s="1"/>
      <c r="B939" s="1"/>
      <c r="C939" s="2"/>
      <c r="D939" s="1"/>
      <c r="E939" s="1"/>
      <c r="F939" s="1"/>
      <c r="G939" s="1"/>
      <c r="H939" s="2"/>
      <c r="I939" s="1"/>
      <c r="J939" s="1"/>
      <c r="K939" s="2"/>
      <c r="L939" s="1"/>
      <c r="M939" s="1"/>
      <c r="N939" s="1"/>
      <c r="O939" s="1"/>
      <c r="P939" s="1"/>
      <c r="Q939" s="1"/>
      <c r="R939" s="1"/>
      <c r="S939" s="1"/>
      <c r="T939" s="1"/>
      <c r="U939" s="2"/>
      <c r="V939" s="1"/>
      <c r="W939" s="13"/>
      <c r="X939" s="1"/>
    </row>
    <row r="940">
      <c r="A940" s="1"/>
      <c r="B940" s="1"/>
      <c r="C940" s="2"/>
      <c r="D940" s="1"/>
      <c r="E940" s="1"/>
      <c r="F940" s="1"/>
      <c r="G940" s="1"/>
      <c r="H940" s="2"/>
      <c r="I940" s="1"/>
      <c r="J940" s="1"/>
      <c r="K940" s="2"/>
      <c r="L940" s="1"/>
      <c r="M940" s="1"/>
      <c r="N940" s="1"/>
      <c r="O940" s="1"/>
      <c r="P940" s="1"/>
      <c r="Q940" s="1"/>
      <c r="R940" s="1"/>
      <c r="S940" s="1"/>
      <c r="T940" s="1"/>
      <c r="U940" s="2"/>
      <c r="V940" s="1"/>
      <c r="W940" s="13"/>
      <c r="X940" s="1"/>
    </row>
    <row r="941">
      <c r="A941" s="1"/>
      <c r="B941" s="1"/>
      <c r="C941" s="2"/>
      <c r="D941" s="1"/>
      <c r="E941" s="1"/>
      <c r="F941" s="1"/>
      <c r="G941" s="1"/>
      <c r="H941" s="2"/>
      <c r="I941" s="1"/>
      <c r="J941" s="1"/>
      <c r="K941" s="2"/>
      <c r="L941" s="1"/>
      <c r="M941" s="1"/>
      <c r="N941" s="1"/>
      <c r="O941" s="1"/>
      <c r="P941" s="1"/>
      <c r="Q941" s="1"/>
      <c r="R941" s="1"/>
      <c r="S941" s="1"/>
      <c r="T941" s="1"/>
      <c r="U941" s="2"/>
      <c r="V941" s="1"/>
      <c r="W941" s="13"/>
      <c r="X941" s="1"/>
    </row>
    <row r="942">
      <c r="A942" s="1"/>
      <c r="B942" s="1"/>
      <c r="C942" s="2"/>
      <c r="D942" s="1"/>
      <c r="E942" s="1"/>
      <c r="F942" s="1"/>
      <c r="G942" s="1"/>
      <c r="H942" s="2"/>
      <c r="I942" s="1"/>
      <c r="J942" s="1"/>
      <c r="K942" s="2"/>
      <c r="L942" s="1"/>
      <c r="M942" s="1"/>
      <c r="N942" s="1"/>
      <c r="O942" s="1"/>
      <c r="P942" s="1"/>
      <c r="Q942" s="1"/>
      <c r="R942" s="1"/>
      <c r="S942" s="1"/>
      <c r="T942" s="1"/>
      <c r="U942" s="2"/>
      <c r="V942" s="1"/>
      <c r="W942" s="13"/>
      <c r="X942" s="1"/>
    </row>
    <row r="943">
      <c r="A943" s="1"/>
      <c r="B943" s="1"/>
      <c r="C943" s="2"/>
      <c r="D943" s="1"/>
      <c r="E943" s="1"/>
      <c r="F943" s="1"/>
      <c r="G943" s="1"/>
      <c r="H943" s="2"/>
      <c r="I943" s="1"/>
      <c r="J943" s="1"/>
      <c r="K943" s="2"/>
      <c r="L943" s="1"/>
      <c r="M943" s="1"/>
      <c r="N943" s="1"/>
      <c r="O943" s="1"/>
      <c r="P943" s="1"/>
      <c r="Q943" s="1"/>
      <c r="R943" s="1"/>
      <c r="S943" s="1"/>
      <c r="T943" s="1"/>
      <c r="U943" s="2"/>
      <c r="V943" s="1"/>
      <c r="W943" s="13"/>
      <c r="X943" s="1"/>
    </row>
    <row r="944">
      <c r="A944" s="1"/>
      <c r="B944" s="1"/>
      <c r="C944" s="2"/>
      <c r="D944" s="1"/>
      <c r="E944" s="1"/>
      <c r="F944" s="1"/>
      <c r="G944" s="1"/>
      <c r="H944" s="2"/>
      <c r="I944" s="1"/>
      <c r="J944" s="1"/>
      <c r="K944" s="2"/>
      <c r="L944" s="1"/>
      <c r="M944" s="1"/>
      <c r="N944" s="1"/>
      <c r="O944" s="1"/>
      <c r="P944" s="1"/>
      <c r="Q944" s="1"/>
      <c r="R944" s="1"/>
      <c r="S944" s="1"/>
      <c r="T944" s="1"/>
      <c r="U944" s="2"/>
      <c r="V944" s="1"/>
      <c r="W944" s="13"/>
      <c r="X944" s="1"/>
    </row>
    <row r="945">
      <c r="A945" s="1"/>
      <c r="B945" s="1"/>
      <c r="C945" s="2"/>
      <c r="D945" s="1"/>
      <c r="E945" s="1"/>
      <c r="F945" s="1"/>
      <c r="G945" s="1"/>
      <c r="H945" s="2"/>
      <c r="I945" s="1"/>
      <c r="J945" s="1"/>
      <c r="K945" s="2"/>
      <c r="L945" s="1"/>
      <c r="M945" s="1"/>
      <c r="N945" s="1"/>
      <c r="O945" s="1"/>
      <c r="P945" s="1"/>
      <c r="Q945" s="1"/>
      <c r="R945" s="1"/>
      <c r="S945" s="1"/>
      <c r="T945" s="1"/>
      <c r="U945" s="2"/>
      <c r="V945" s="1"/>
      <c r="W945" s="13"/>
      <c r="X945" s="1"/>
    </row>
    <row r="946">
      <c r="A946" s="1"/>
      <c r="B946" s="1"/>
      <c r="C946" s="2"/>
      <c r="D946" s="1"/>
      <c r="E946" s="1"/>
      <c r="F946" s="1"/>
      <c r="G946" s="1"/>
      <c r="H946" s="2"/>
      <c r="I946" s="1"/>
      <c r="J946" s="1"/>
      <c r="K946" s="2"/>
      <c r="L946" s="1"/>
      <c r="M946" s="1"/>
      <c r="N946" s="1"/>
      <c r="O946" s="1"/>
      <c r="P946" s="1"/>
      <c r="Q946" s="1"/>
      <c r="R946" s="1"/>
      <c r="S946" s="1"/>
      <c r="T946" s="1"/>
      <c r="U946" s="2"/>
      <c r="V946" s="1"/>
      <c r="W946" s="13"/>
      <c r="X946" s="1"/>
    </row>
    <row r="947">
      <c r="A947" s="1"/>
      <c r="B947" s="1"/>
      <c r="C947" s="2"/>
      <c r="D947" s="1"/>
      <c r="E947" s="1"/>
      <c r="F947" s="1"/>
      <c r="G947" s="1"/>
      <c r="H947" s="2"/>
      <c r="I947" s="1"/>
      <c r="J947" s="1"/>
      <c r="K947" s="2"/>
      <c r="L947" s="1"/>
      <c r="M947" s="1"/>
      <c r="N947" s="1"/>
      <c r="O947" s="1"/>
      <c r="P947" s="1"/>
      <c r="Q947" s="1"/>
      <c r="R947" s="1"/>
      <c r="S947" s="1"/>
      <c r="T947" s="1"/>
      <c r="U947" s="2"/>
      <c r="V947" s="1"/>
      <c r="W947" s="13"/>
      <c r="X947" s="1"/>
    </row>
    <row r="948">
      <c r="A948" s="1"/>
      <c r="B948" s="1"/>
      <c r="C948" s="2"/>
      <c r="D948" s="1"/>
      <c r="E948" s="1"/>
      <c r="F948" s="1"/>
      <c r="G948" s="1"/>
      <c r="H948" s="2"/>
      <c r="I948" s="1"/>
      <c r="J948" s="1"/>
      <c r="K948" s="2"/>
      <c r="L948" s="1"/>
      <c r="M948" s="1"/>
      <c r="N948" s="1"/>
      <c r="O948" s="1"/>
      <c r="P948" s="1"/>
      <c r="Q948" s="1"/>
      <c r="R948" s="1"/>
      <c r="S948" s="1"/>
      <c r="T948" s="1"/>
      <c r="U948" s="2"/>
      <c r="V948" s="1"/>
      <c r="W948" s="13"/>
      <c r="X948" s="1"/>
    </row>
    <row r="949">
      <c r="A949" s="1"/>
      <c r="B949" s="1"/>
      <c r="C949" s="2"/>
      <c r="D949" s="1"/>
      <c r="E949" s="1"/>
      <c r="F949" s="1"/>
      <c r="G949" s="1"/>
      <c r="H949" s="2"/>
      <c r="I949" s="1"/>
      <c r="J949" s="1"/>
      <c r="K949" s="2"/>
      <c r="L949" s="1"/>
      <c r="M949" s="1"/>
      <c r="N949" s="1"/>
      <c r="O949" s="1"/>
      <c r="P949" s="1"/>
      <c r="Q949" s="1"/>
      <c r="R949" s="1"/>
      <c r="S949" s="1"/>
      <c r="T949" s="1"/>
      <c r="U949" s="2"/>
      <c r="V949" s="1"/>
      <c r="W949" s="13"/>
      <c r="X949" s="1"/>
    </row>
    <row r="950">
      <c r="A950" s="1"/>
      <c r="B950" s="1"/>
      <c r="C950" s="2"/>
      <c r="D950" s="1"/>
      <c r="E950" s="1"/>
      <c r="F950" s="1"/>
      <c r="G950" s="1"/>
      <c r="H950" s="2"/>
      <c r="I950" s="1"/>
      <c r="J950" s="1"/>
      <c r="K950" s="2"/>
      <c r="L950" s="1"/>
      <c r="M950" s="1"/>
      <c r="N950" s="1"/>
      <c r="O950" s="1"/>
      <c r="P950" s="1"/>
      <c r="Q950" s="1"/>
      <c r="R950" s="1"/>
      <c r="S950" s="1"/>
      <c r="T950" s="1"/>
      <c r="U950" s="2"/>
      <c r="V950" s="1"/>
      <c r="W950" s="13"/>
      <c r="X950" s="1"/>
    </row>
    <row r="951">
      <c r="A951" s="1"/>
      <c r="B951" s="1"/>
      <c r="C951" s="2"/>
      <c r="D951" s="1"/>
      <c r="E951" s="1"/>
      <c r="F951" s="1"/>
      <c r="G951" s="1"/>
      <c r="H951" s="2"/>
      <c r="I951" s="1"/>
      <c r="J951" s="1"/>
      <c r="K951" s="2"/>
      <c r="L951" s="1"/>
      <c r="M951" s="1"/>
      <c r="N951" s="1"/>
      <c r="O951" s="1"/>
      <c r="P951" s="1"/>
      <c r="Q951" s="1"/>
      <c r="R951" s="1"/>
      <c r="S951" s="1"/>
      <c r="T951" s="1"/>
      <c r="U951" s="2"/>
      <c r="V951" s="1"/>
      <c r="W951" s="13"/>
      <c r="X951" s="1"/>
    </row>
    <row r="952">
      <c r="A952" s="1"/>
      <c r="B952" s="1"/>
      <c r="C952" s="2"/>
      <c r="D952" s="1"/>
      <c r="E952" s="1"/>
      <c r="F952" s="1"/>
      <c r="G952" s="1"/>
      <c r="H952" s="2"/>
      <c r="I952" s="1"/>
      <c r="J952" s="1"/>
      <c r="K952" s="2"/>
      <c r="L952" s="1"/>
      <c r="M952" s="1"/>
      <c r="N952" s="1"/>
      <c r="O952" s="1"/>
      <c r="P952" s="1"/>
      <c r="Q952" s="1"/>
      <c r="R952" s="1"/>
      <c r="S952" s="1"/>
      <c r="T952" s="1"/>
      <c r="U952" s="2"/>
      <c r="V952" s="1"/>
      <c r="W952" s="13"/>
      <c r="X952" s="1"/>
    </row>
    <row r="953">
      <c r="A953" s="1"/>
      <c r="B953" s="1"/>
      <c r="C953" s="2"/>
      <c r="D953" s="1"/>
      <c r="E953" s="1"/>
      <c r="F953" s="1"/>
      <c r="G953" s="1"/>
      <c r="H953" s="2"/>
      <c r="I953" s="1"/>
      <c r="J953" s="1"/>
      <c r="K953" s="2"/>
      <c r="L953" s="1"/>
      <c r="M953" s="1"/>
      <c r="N953" s="1"/>
      <c r="O953" s="1"/>
      <c r="P953" s="1"/>
      <c r="Q953" s="1"/>
      <c r="R953" s="1"/>
      <c r="S953" s="1"/>
      <c r="T953" s="1"/>
      <c r="U953" s="2"/>
      <c r="V953" s="1"/>
      <c r="W953" s="13"/>
      <c r="X953" s="1"/>
    </row>
    <row r="954">
      <c r="A954" s="1"/>
      <c r="B954" s="1"/>
      <c r="C954" s="2"/>
      <c r="D954" s="1"/>
      <c r="E954" s="1"/>
      <c r="F954" s="1"/>
      <c r="G954" s="1"/>
      <c r="H954" s="2"/>
      <c r="I954" s="1"/>
      <c r="J954" s="1"/>
      <c r="K954" s="2"/>
      <c r="L954" s="1"/>
      <c r="M954" s="1"/>
      <c r="N954" s="1"/>
      <c r="O954" s="1"/>
      <c r="P954" s="1"/>
      <c r="Q954" s="1"/>
      <c r="R954" s="1"/>
      <c r="S954" s="1"/>
      <c r="T954" s="1"/>
      <c r="U954" s="2"/>
      <c r="V954" s="1"/>
      <c r="W954" s="13"/>
      <c r="X954" s="1"/>
    </row>
    <row r="955">
      <c r="A955" s="1"/>
      <c r="B955" s="1"/>
      <c r="C955" s="2"/>
      <c r="D955" s="1"/>
      <c r="E955" s="1"/>
      <c r="F955" s="1"/>
      <c r="G955" s="1"/>
      <c r="H955" s="2"/>
      <c r="I955" s="1"/>
      <c r="J955" s="1"/>
      <c r="K955" s="2"/>
      <c r="L955" s="1"/>
      <c r="M955" s="1"/>
      <c r="N955" s="1"/>
      <c r="O955" s="1"/>
      <c r="P955" s="1"/>
      <c r="Q955" s="1"/>
      <c r="R955" s="1"/>
      <c r="S955" s="1"/>
      <c r="T955" s="1"/>
      <c r="U955" s="2"/>
      <c r="V955" s="1"/>
      <c r="W955" s="13"/>
      <c r="X955" s="1"/>
    </row>
    <row r="956">
      <c r="A956" s="1"/>
      <c r="B956" s="1"/>
      <c r="C956" s="2"/>
      <c r="D956" s="1"/>
      <c r="E956" s="1"/>
      <c r="F956" s="1"/>
      <c r="G956" s="1"/>
      <c r="H956" s="2"/>
      <c r="I956" s="1"/>
      <c r="J956" s="1"/>
      <c r="K956" s="2"/>
      <c r="L956" s="1"/>
      <c r="M956" s="1"/>
      <c r="N956" s="1"/>
      <c r="O956" s="1"/>
      <c r="P956" s="1"/>
      <c r="Q956" s="1"/>
      <c r="R956" s="1"/>
      <c r="S956" s="1"/>
      <c r="T956" s="1"/>
      <c r="U956" s="2"/>
      <c r="V956" s="1"/>
      <c r="W956" s="13"/>
      <c r="X956" s="1"/>
    </row>
    <row r="957">
      <c r="A957" s="1"/>
      <c r="B957" s="1"/>
      <c r="C957" s="2"/>
      <c r="D957" s="1"/>
      <c r="E957" s="1"/>
      <c r="F957" s="1"/>
      <c r="G957" s="1"/>
      <c r="H957" s="2"/>
      <c r="I957" s="1"/>
      <c r="J957" s="1"/>
      <c r="K957" s="2"/>
      <c r="L957" s="1"/>
      <c r="M957" s="1"/>
      <c r="N957" s="1"/>
      <c r="O957" s="1"/>
      <c r="P957" s="1"/>
      <c r="Q957" s="1"/>
      <c r="R957" s="1"/>
      <c r="S957" s="1"/>
      <c r="T957" s="1"/>
      <c r="U957" s="2"/>
      <c r="V957" s="1"/>
      <c r="W957" s="13"/>
      <c r="X957" s="1"/>
    </row>
    <row r="958">
      <c r="A958" s="1"/>
      <c r="B958" s="1"/>
      <c r="C958" s="2"/>
      <c r="D958" s="1"/>
      <c r="E958" s="1"/>
      <c r="F958" s="1"/>
      <c r="G958" s="1"/>
      <c r="H958" s="2"/>
      <c r="I958" s="1"/>
      <c r="J958" s="1"/>
      <c r="K958" s="2"/>
      <c r="L958" s="1"/>
      <c r="M958" s="1"/>
      <c r="N958" s="1"/>
      <c r="O958" s="1"/>
      <c r="P958" s="1"/>
      <c r="Q958" s="1"/>
      <c r="R958" s="1"/>
      <c r="S958" s="1"/>
      <c r="T958" s="1"/>
      <c r="U958" s="2"/>
      <c r="V958" s="1"/>
      <c r="W958" s="13"/>
      <c r="X958" s="1"/>
    </row>
    <row r="959">
      <c r="A959" s="1"/>
      <c r="B959" s="1"/>
      <c r="C959" s="2"/>
      <c r="D959" s="1"/>
      <c r="E959" s="1"/>
      <c r="F959" s="1"/>
      <c r="G959" s="1"/>
      <c r="H959" s="2"/>
      <c r="I959" s="1"/>
      <c r="J959" s="1"/>
      <c r="K959" s="2"/>
      <c r="L959" s="1"/>
      <c r="M959" s="1"/>
      <c r="N959" s="1"/>
      <c r="O959" s="1"/>
      <c r="P959" s="1"/>
      <c r="Q959" s="1"/>
      <c r="R959" s="1"/>
      <c r="S959" s="1"/>
      <c r="T959" s="1"/>
      <c r="U959" s="2"/>
      <c r="V959" s="1"/>
      <c r="W959" s="13"/>
      <c r="X959" s="1"/>
    </row>
    <row r="960">
      <c r="A960" s="1"/>
      <c r="B960" s="1"/>
      <c r="C960" s="2"/>
      <c r="D960" s="1"/>
      <c r="E960" s="1"/>
      <c r="F960" s="1"/>
      <c r="G960" s="1"/>
      <c r="H960" s="2"/>
      <c r="I960" s="1"/>
      <c r="J960" s="1"/>
      <c r="K960" s="2"/>
      <c r="L960" s="1"/>
      <c r="M960" s="1"/>
      <c r="N960" s="1"/>
      <c r="O960" s="1"/>
      <c r="P960" s="1"/>
      <c r="Q960" s="1"/>
      <c r="R960" s="1"/>
      <c r="S960" s="1"/>
      <c r="T960" s="1"/>
      <c r="U960" s="2"/>
      <c r="V960" s="1"/>
      <c r="W960" s="13"/>
      <c r="X960" s="1"/>
    </row>
    <row r="961">
      <c r="A961" s="1"/>
      <c r="B961" s="1"/>
      <c r="C961" s="2"/>
      <c r="D961" s="1"/>
      <c r="E961" s="1"/>
      <c r="F961" s="1"/>
      <c r="G961" s="1"/>
      <c r="H961" s="2"/>
      <c r="I961" s="1"/>
      <c r="J961" s="1"/>
      <c r="K961" s="2"/>
      <c r="L961" s="1"/>
      <c r="M961" s="1"/>
      <c r="N961" s="1"/>
      <c r="O961" s="1"/>
      <c r="P961" s="1"/>
      <c r="Q961" s="1"/>
      <c r="R961" s="1"/>
      <c r="S961" s="1"/>
      <c r="T961" s="1"/>
      <c r="U961" s="2"/>
      <c r="V961" s="1"/>
      <c r="W961" s="13"/>
      <c r="X961" s="1"/>
    </row>
    <row r="962">
      <c r="A962" s="1"/>
      <c r="B962" s="1"/>
      <c r="C962" s="2"/>
      <c r="D962" s="1"/>
      <c r="E962" s="1"/>
      <c r="F962" s="1"/>
      <c r="G962" s="1"/>
      <c r="H962" s="2"/>
      <c r="I962" s="1"/>
      <c r="J962" s="1"/>
      <c r="K962" s="2"/>
      <c r="L962" s="1"/>
      <c r="M962" s="1"/>
      <c r="N962" s="1"/>
      <c r="O962" s="1"/>
      <c r="P962" s="1"/>
      <c r="Q962" s="1"/>
      <c r="R962" s="1"/>
      <c r="S962" s="1"/>
      <c r="T962" s="1"/>
      <c r="U962" s="2"/>
      <c r="V962" s="1"/>
      <c r="W962" s="13"/>
      <c r="X962" s="1"/>
    </row>
    <row r="963">
      <c r="A963" s="1"/>
      <c r="B963" s="1"/>
      <c r="C963" s="2"/>
      <c r="D963" s="1"/>
      <c r="E963" s="1"/>
      <c r="F963" s="1"/>
      <c r="G963" s="1"/>
      <c r="H963" s="2"/>
      <c r="I963" s="1"/>
      <c r="J963" s="1"/>
      <c r="K963" s="2"/>
      <c r="L963" s="1"/>
      <c r="M963" s="1"/>
      <c r="N963" s="1"/>
      <c r="O963" s="1"/>
      <c r="P963" s="1"/>
      <c r="Q963" s="1"/>
      <c r="R963" s="1"/>
      <c r="S963" s="1"/>
      <c r="T963" s="1"/>
      <c r="U963" s="2"/>
      <c r="V963" s="1"/>
      <c r="W963" s="13"/>
      <c r="X963" s="1"/>
    </row>
    <row r="964">
      <c r="A964" s="1"/>
      <c r="B964" s="1"/>
      <c r="C964" s="2"/>
      <c r="D964" s="1"/>
      <c r="E964" s="1"/>
      <c r="F964" s="1"/>
      <c r="G964" s="1"/>
      <c r="H964" s="2"/>
      <c r="I964" s="1"/>
      <c r="J964" s="1"/>
      <c r="K964" s="2"/>
      <c r="L964" s="1"/>
      <c r="M964" s="1"/>
      <c r="N964" s="1"/>
      <c r="O964" s="1"/>
      <c r="P964" s="1"/>
      <c r="Q964" s="1"/>
      <c r="R964" s="1"/>
      <c r="S964" s="1"/>
      <c r="T964" s="1"/>
      <c r="U964" s="2"/>
      <c r="V964" s="1"/>
      <c r="W964" s="13"/>
      <c r="X964" s="1"/>
    </row>
    <row r="965">
      <c r="A965" s="1"/>
      <c r="B965" s="1"/>
      <c r="C965" s="2"/>
      <c r="D965" s="1"/>
      <c r="E965" s="1"/>
      <c r="F965" s="1"/>
      <c r="G965" s="1"/>
      <c r="H965" s="2"/>
      <c r="I965" s="1"/>
      <c r="J965" s="1"/>
      <c r="K965" s="2"/>
      <c r="L965" s="1"/>
      <c r="M965" s="1"/>
      <c r="N965" s="1"/>
      <c r="O965" s="1"/>
      <c r="P965" s="1"/>
      <c r="Q965" s="1"/>
      <c r="R965" s="1"/>
      <c r="S965" s="1"/>
      <c r="T965" s="1"/>
      <c r="U965" s="2"/>
      <c r="V965" s="1"/>
      <c r="W965" s="13"/>
      <c r="X965" s="1"/>
    </row>
    <row r="966">
      <c r="A966" s="1"/>
      <c r="B966" s="1"/>
      <c r="C966" s="2"/>
      <c r="D966" s="1"/>
      <c r="E966" s="1"/>
      <c r="F966" s="1"/>
      <c r="G966" s="1"/>
      <c r="H966" s="2"/>
      <c r="I966" s="1"/>
      <c r="J966" s="1"/>
      <c r="K966" s="2"/>
      <c r="L966" s="1"/>
      <c r="M966" s="1"/>
      <c r="N966" s="1"/>
      <c r="O966" s="1"/>
      <c r="P966" s="1"/>
      <c r="Q966" s="1"/>
      <c r="R966" s="1"/>
      <c r="S966" s="1"/>
      <c r="T966" s="1"/>
      <c r="U966" s="2"/>
      <c r="V966" s="1"/>
      <c r="W966" s="13"/>
      <c r="X966" s="1"/>
    </row>
    <row r="967">
      <c r="A967" s="1"/>
      <c r="B967" s="1"/>
      <c r="C967" s="2"/>
      <c r="D967" s="1"/>
      <c r="E967" s="1"/>
      <c r="F967" s="1"/>
      <c r="G967" s="1"/>
      <c r="H967" s="2"/>
      <c r="I967" s="1"/>
      <c r="J967" s="1"/>
      <c r="K967" s="2"/>
      <c r="L967" s="1"/>
      <c r="M967" s="1"/>
      <c r="N967" s="1"/>
      <c r="O967" s="1"/>
      <c r="P967" s="1"/>
      <c r="Q967" s="1"/>
      <c r="R967" s="1"/>
      <c r="S967" s="1"/>
      <c r="T967" s="1"/>
      <c r="U967" s="2"/>
      <c r="V967" s="1"/>
      <c r="W967" s="13"/>
      <c r="X967" s="1"/>
    </row>
    <row r="968">
      <c r="A968" s="1"/>
      <c r="B968" s="1"/>
      <c r="C968" s="2"/>
      <c r="D968" s="1"/>
      <c r="E968" s="1"/>
      <c r="F968" s="1"/>
      <c r="G968" s="1"/>
      <c r="H968" s="2"/>
      <c r="I968" s="1"/>
      <c r="J968" s="1"/>
      <c r="K968" s="2"/>
      <c r="L968" s="1"/>
      <c r="M968" s="1"/>
      <c r="N968" s="1"/>
      <c r="O968" s="1"/>
      <c r="P968" s="1"/>
      <c r="Q968" s="1"/>
      <c r="R968" s="1"/>
      <c r="S968" s="1"/>
      <c r="T968" s="1"/>
      <c r="U968" s="2"/>
      <c r="V968" s="1"/>
      <c r="W968" s="13"/>
      <c r="X968" s="1"/>
    </row>
    <row r="969">
      <c r="A969" s="1"/>
      <c r="B969" s="1"/>
      <c r="C969" s="2"/>
      <c r="D969" s="1"/>
      <c r="E969" s="1"/>
      <c r="F969" s="1"/>
      <c r="G969" s="1"/>
      <c r="H969" s="2"/>
      <c r="I969" s="1"/>
      <c r="J969" s="1"/>
      <c r="K969" s="2"/>
      <c r="L969" s="1"/>
      <c r="M969" s="1"/>
      <c r="N969" s="1"/>
      <c r="O969" s="1"/>
      <c r="P969" s="1"/>
      <c r="Q969" s="1"/>
      <c r="R969" s="1"/>
      <c r="S969" s="1"/>
      <c r="T969" s="1"/>
      <c r="U969" s="2"/>
      <c r="V969" s="1"/>
      <c r="W969" s="13"/>
      <c r="X969" s="1"/>
    </row>
    <row r="970">
      <c r="A970" s="1"/>
      <c r="B970" s="1"/>
      <c r="C970" s="2"/>
      <c r="D970" s="1"/>
      <c r="E970" s="1"/>
      <c r="F970" s="1"/>
      <c r="G970" s="1"/>
      <c r="H970" s="2"/>
      <c r="I970" s="1"/>
      <c r="J970" s="1"/>
      <c r="K970" s="2"/>
      <c r="L970" s="1"/>
      <c r="M970" s="1"/>
      <c r="N970" s="1"/>
      <c r="O970" s="1"/>
      <c r="P970" s="1"/>
      <c r="Q970" s="1"/>
      <c r="R970" s="1"/>
      <c r="S970" s="1"/>
      <c r="T970" s="1"/>
      <c r="U970" s="2"/>
      <c r="V970" s="1"/>
      <c r="W970" s="13"/>
      <c r="X970" s="1"/>
    </row>
    <row r="971">
      <c r="A971" s="1"/>
      <c r="B971" s="1"/>
      <c r="C971" s="2"/>
      <c r="D971" s="1"/>
      <c r="E971" s="1"/>
      <c r="F971" s="1"/>
      <c r="G971" s="1"/>
      <c r="H971" s="2"/>
      <c r="I971" s="1"/>
      <c r="J971" s="1"/>
      <c r="K971" s="2"/>
      <c r="L971" s="1"/>
      <c r="M971" s="1"/>
      <c r="N971" s="1"/>
      <c r="O971" s="1"/>
      <c r="P971" s="1"/>
      <c r="Q971" s="1"/>
      <c r="R971" s="1"/>
      <c r="S971" s="1"/>
      <c r="T971" s="1"/>
      <c r="U971" s="2"/>
      <c r="V971" s="1"/>
      <c r="W971" s="13"/>
      <c r="X971" s="1"/>
    </row>
    <row r="972">
      <c r="A972" s="1"/>
      <c r="B972" s="1"/>
      <c r="C972" s="2"/>
      <c r="D972" s="1"/>
      <c r="E972" s="1"/>
      <c r="F972" s="1"/>
      <c r="G972" s="1"/>
      <c r="H972" s="2"/>
      <c r="I972" s="1"/>
      <c r="J972" s="1"/>
      <c r="K972" s="2"/>
      <c r="L972" s="1"/>
      <c r="M972" s="1"/>
      <c r="N972" s="1"/>
      <c r="O972" s="1"/>
      <c r="P972" s="1"/>
      <c r="Q972" s="1"/>
      <c r="R972" s="1"/>
      <c r="S972" s="1"/>
      <c r="T972" s="1"/>
      <c r="U972" s="2"/>
      <c r="V972" s="1"/>
      <c r="W972" s="13"/>
      <c r="X972" s="1"/>
    </row>
    <row r="973">
      <c r="A973" s="1"/>
      <c r="B973" s="1"/>
      <c r="C973" s="2"/>
      <c r="D973" s="1"/>
      <c r="E973" s="1"/>
      <c r="F973" s="1"/>
      <c r="G973" s="1"/>
      <c r="H973" s="2"/>
      <c r="I973" s="1"/>
      <c r="J973" s="1"/>
      <c r="K973" s="2"/>
      <c r="L973" s="1"/>
      <c r="M973" s="1"/>
      <c r="N973" s="1"/>
      <c r="O973" s="1"/>
      <c r="P973" s="1"/>
      <c r="Q973" s="1"/>
      <c r="R973" s="1"/>
      <c r="S973" s="1"/>
      <c r="T973" s="1"/>
      <c r="U973" s="2"/>
      <c r="V973" s="1"/>
      <c r="W973" s="13"/>
      <c r="X973" s="1"/>
    </row>
    <row r="974">
      <c r="A974" s="1"/>
      <c r="B974" s="1"/>
      <c r="C974" s="2"/>
      <c r="D974" s="1"/>
      <c r="E974" s="1"/>
      <c r="F974" s="1"/>
      <c r="G974" s="1"/>
      <c r="H974" s="2"/>
      <c r="I974" s="1"/>
      <c r="J974" s="1"/>
      <c r="K974" s="2"/>
      <c r="L974" s="1"/>
      <c r="M974" s="1"/>
      <c r="N974" s="1"/>
      <c r="O974" s="1"/>
      <c r="P974" s="1"/>
      <c r="Q974" s="1"/>
      <c r="R974" s="1"/>
      <c r="S974" s="1"/>
      <c r="T974" s="1"/>
      <c r="U974" s="2"/>
      <c r="V974" s="1"/>
      <c r="W974" s="13"/>
      <c r="X974" s="1"/>
    </row>
    <row r="975">
      <c r="A975" s="1"/>
      <c r="B975" s="1"/>
      <c r="C975" s="2"/>
      <c r="D975" s="1"/>
      <c r="E975" s="1"/>
      <c r="F975" s="1"/>
      <c r="G975" s="1"/>
      <c r="H975" s="2"/>
      <c r="I975" s="1"/>
      <c r="J975" s="1"/>
      <c r="K975" s="2"/>
      <c r="L975" s="1"/>
      <c r="M975" s="1"/>
      <c r="N975" s="1"/>
      <c r="O975" s="1"/>
      <c r="P975" s="1"/>
      <c r="Q975" s="1"/>
      <c r="R975" s="1"/>
      <c r="S975" s="1"/>
      <c r="T975" s="1"/>
      <c r="U975" s="2"/>
      <c r="V975" s="1"/>
      <c r="W975" s="13"/>
      <c r="X975" s="1"/>
    </row>
    <row r="976">
      <c r="A976" s="1"/>
      <c r="B976" s="1"/>
      <c r="C976" s="2"/>
      <c r="D976" s="1"/>
      <c r="E976" s="1"/>
      <c r="F976" s="1"/>
      <c r="G976" s="1"/>
      <c r="H976" s="2"/>
      <c r="I976" s="1"/>
      <c r="J976" s="1"/>
      <c r="K976" s="2"/>
      <c r="L976" s="1"/>
      <c r="M976" s="1"/>
      <c r="N976" s="1"/>
      <c r="O976" s="1"/>
      <c r="P976" s="1"/>
      <c r="Q976" s="1"/>
      <c r="R976" s="1"/>
      <c r="S976" s="1"/>
      <c r="T976" s="1"/>
      <c r="U976" s="2"/>
      <c r="V976" s="1"/>
      <c r="W976" s="13"/>
      <c r="X976" s="1"/>
    </row>
    <row r="977">
      <c r="A977" s="1"/>
      <c r="B977" s="1"/>
      <c r="C977" s="2"/>
      <c r="D977" s="1"/>
      <c r="E977" s="1"/>
      <c r="F977" s="1"/>
      <c r="G977" s="1"/>
      <c r="H977" s="2"/>
      <c r="I977" s="1"/>
      <c r="J977" s="1"/>
      <c r="K977" s="2"/>
      <c r="L977" s="1"/>
      <c r="M977" s="1"/>
      <c r="N977" s="1"/>
      <c r="O977" s="1"/>
      <c r="P977" s="1"/>
      <c r="Q977" s="1"/>
      <c r="R977" s="1"/>
      <c r="S977" s="1"/>
      <c r="T977" s="1"/>
      <c r="U977" s="2"/>
      <c r="V977" s="1"/>
      <c r="W977" s="13"/>
      <c r="X977" s="1"/>
    </row>
    <row r="978">
      <c r="A978" s="1"/>
      <c r="B978" s="1"/>
      <c r="C978" s="2"/>
      <c r="D978" s="1"/>
      <c r="E978" s="1"/>
      <c r="F978" s="1"/>
      <c r="G978" s="1"/>
      <c r="H978" s="2"/>
      <c r="I978" s="1"/>
      <c r="J978" s="1"/>
      <c r="K978" s="2"/>
      <c r="L978" s="1"/>
      <c r="M978" s="1"/>
      <c r="N978" s="1"/>
      <c r="O978" s="1"/>
      <c r="P978" s="1"/>
      <c r="Q978" s="1"/>
      <c r="R978" s="1"/>
      <c r="S978" s="1"/>
      <c r="T978" s="1"/>
      <c r="U978" s="2"/>
      <c r="V978" s="1"/>
      <c r="W978" s="13"/>
      <c r="X978" s="1"/>
    </row>
    <row r="979">
      <c r="A979" s="1"/>
      <c r="B979" s="1"/>
      <c r="C979" s="2"/>
      <c r="D979" s="1"/>
      <c r="E979" s="1"/>
      <c r="F979" s="1"/>
      <c r="G979" s="1"/>
      <c r="H979" s="2"/>
      <c r="I979" s="1"/>
      <c r="J979" s="1"/>
      <c r="K979" s="2"/>
      <c r="L979" s="1"/>
      <c r="M979" s="1"/>
      <c r="N979" s="1"/>
      <c r="O979" s="1"/>
      <c r="P979" s="1"/>
      <c r="Q979" s="1"/>
      <c r="R979" s="1"/>
      <c r="S979" s="1"/>
      <c r="T979" s="1"/>
      <c r="U979" s="2"/>
      <c r="V979" s="1"/>
      <c r="W979" s="13"/>
      <c r="X979" s="1"/>
    </row>
    <row r="980">
      <c r="A980" s="1"/>
      <c r="B980" s="1"/>
      <c r="C980" s="2"/>
      <c r="D980" s="1"/>
      <c r="E980" s="1"/>
      <c r="F980" s="1"/>
      <c r="G980" s="1"/>
      <c r="H980" s="2"/>
      <c r="I980" s="1"/>
      <c r="J980" s="1"/>
      <c r="K980" s="2"/>
      <c r="L980" s="1"/>
      <c r="M980" s="1"/>
      <c r="N980" s="1"/>
      <c r="O980" s="1"/>
      <c r="P980" s="1"/>
      <c r="Q980" s="1"/>
      <c r="R980" s="1"/>
      <c r="S980" s="1"/>
      <c r="T980" s="1"/>
      <c r="U980" s="2"/>
      <c r="V980" s="1"/>
      <c r="W980" s="13"/>
      <c r="X980" s="1"/>
    </row>
    <row r="981">
      <c r="A981" s="1"/>
      <c r="B981" s="1"/>
      <c r="C981" s="2"/>
      <c r="D981" s="1"/>
      <c r="E981" s="1"/>
      <c r="F981" s="1"/>
      <c r="G981" s="1"/>
      <c r="H981" s="2"/>
      <c r="I981" s="1"/>
      <c r="J981" s="1"/>
      <c r="K981" s="2"/>
      <c r="L981" s="1"/>
      <c r="M981" s="1"/>
      <c r="N981" s="1"/>
      <c r="O981" s="1"/>
      <c r="P981" s="1"/>
      <c r="Q981" s="1"/>
      <c r="R981" s="1"/>
      <c r="S981" s="1"/>
      <c r="T981" s="1"/>
      <c r="U981" s="2"/>
      <c r="V981" s="1"/>
      <c r="W981" s="13"/>
      <c r="X981" s="1"/>
    </row>
    <row r="982">
      <c r="A982" s="1"/>
      <c r="B982" s="1"/>
      <c r="C982" s="2"/>
      <c r="D982" s="1"/>
      <c r="E982" s="1"/>
      <c r="F982" s="1"/>
      <c r="G982" s="1"/>
      <c r="H982" s="2"/>
      <c r="I982" s="1"/>
      <c r="J982" s="1"/>
      <c r="K982" s="2"/>
      <c r="L982" s="1"/>
      <c r="M982" s="1"/>
      <c r="N982" s="1"/>
      <c r="O982" s="1"/>
      <c r="P982" s="1"/>
      <c r="Q982" s="1"/>
      <c r="R982" s="1"/>
      <c r="S982" s="1"/>
      <c r="T982" s="1"/>
      <c r="U982" s="2"/>
      <c r="V982" s="1"/>
      <c r="W982" s="13"/>
      <c r="X982" s="1"/>
    </row>
    <row r="983">
      <c r="A983" s="1"/>
      <c r="B983" s="1"/>
      <c r="C983" s="2"/>
      <c r="D983" s="1"/>
      <c r="E983" s="1"/>
      <c r="F983" s="1"/>
      <c r="G983" s="1"/>
      <c r="H983" s="2"/>
      <c r="I983" s="1"/>
      <c r="J983" s="1"/>
      <c r="K983" s="2"/>
      <c r="L983" s="1"/>
      <c r="M983" s="1"/>
      <c r="N983" s="1"/>
      <c r="O983" s="1"/>
      <c r="P983" s="1"/>
      <c r="Q983" s="1"/>
      <c r="R983" s="1"/>
      <c r="S983" s="1"/>
      <c r="T983" s="1"/>
      <c r="U983" s="2"/>
      <c r="V983" s="1"/>
      <c r="W983" s="13"/>
      <c r="X983" s="1"/>
    </row>
    <row r="984">
      <c r="A984" s="1"/>
      <c r="B984" s="1"/>
      <c r="C984" s="2"/>
      <c r="D984" s="1"/>
      <c r="E984" s="1"/>
      <c r="F984" s="1"/>
      <c r="G984" s="1"/>
      <c r="H984" s="2"/>
      <c r="I984" s="1"/>
      <c r="J984" s="1"/>
      <c r="K984" s="2"/>
      <c r="L984" s="1"/>
      <c r="M984" s="1"/>
      <c r="N984" s="1"/>
      <c r="O984" s="1"/>
      <c r="P984" s="1"/>
      <c r="Q984" s="1"/>
      <c r="R984" s="1"/>
      <c r="S984" s="1"/>
      <c r="T984" s="1"/>
      <c r="U984" s="2"/>
      <c r="V984" s="1"/>
      <c r="W984" s="13"/>
      <c r="X984" s="1"/>
    </row>
    <row r="985">
      <c r="A985" s="1"/>
      <c r="B985" s="1"/>
      <c r="C985" s="2"/>
      <c r="D985" s="1"/>
      <c r="E985" s="1"/>
      <c r="F985" s="1"/>
      <c r="G985" s="1"/>
      <c r="H985" s="2"/>
      <c r="I985" s="1"/>
      <c r="J985" s="1"/>
      <c r="K985" s="2"/>
      <c r="L985" s="1"/>
      <c r="M985" s="1"/>
      <c r="N985" s="1"/>
      <c r="O985" s="1"/>
      <c r="P985" s="1"/>
      <c r="Q985" s="1"/>
      <c r="R985" s="1"/>
      <c r="S985" s="1"/>
      <c r="T985" s="1"/>
      <c r="U985" s="2"/>
      <c r="V985" s="1"/>
      <c r="W985" s="13"/>
      <c r="X985" s="1"/>
    </row>
    <row r="986">
      <c r="A986" s="1"/>
      <c r="B986" s="1"/>
      <c r="C986" s="2"/>
      <c r="D986" s="1"/>
      <c r="E986" s="1"/>
      <c r="F986" s="1"/>
      <c r="G986" s="1"/>
      <c r="H986" s="2"/>
      <c r="I986" s="1"/>
      <c r="J986" s="1"/>
      <c r="K986" s="2"/>
      <c r="L986" s="1"/>
      <c r="M986" s="1"/>
      <c r="N986" s="1"/>
      <c r="O986" s="1"/>
      <c r="P986" s="1"/>
      <c r="Q986" s="1"/>
      <c r="R986" s="1"/>
      <c r="S986" s="1"/>
      <c r="T986" s="1"/>
      <c r="U986" s="2"/>
      <c r="V986" s="1"/>
      <c r="W986" s="13"/>
      <c r="X986" s="1"/>
    </row>
    <row r="987">
      <c r="A987" s="1"/>
      <c r="B987" s="1"/>
      <c r="C987" s="2"/>
      <c r="D987" s="1"/>
      <c r="E987" s="1"/>
      <c r="F987" s="1"/>
      <c r="G987" s="1"/>
      <c r="H987" s="2"/>
      <c r="I987" s="1"/>
      <c r="J987" s="1"/>
      <c r="K987" s="2"/>
      <c r="L987" s="1"/>
      <c r="M987" s="1"/>
      <c r="N987" s="1"/>
      <c r="O987" s="1"/>
      <c r="P987" s="1"/>
      <c r="Q987" s="1"/>
      <c r="R987" s="1"/>
      <c r="S987" s="1"/>
      <c r="T987" s="1"/>
      <c r="U987" s="2"/>
      <c r="V987" s="1"/>
      <c r="W987" s="13"/>
      <c r="X987" s="1"/>
    </row>
    <row r="988">
      <c r="A988" s="1"/>
      <c r="B988" s="1"/>
      <c r="C988" s="2"/>
      <c r="D988" s="1"/>
      <c r="E988" s="1"/>
      <c r="F988" s="1"/>
      <c r="G988" s="1"/>
      <c r="H988" s="2"/>
      <c r="I988" s="1"/>
      <c r="J988" s="1"/>
      <c r="K988" s="2"/>
      <c r="L988" s="1"/>
      <c r="M988" s="1"/>
      <c r="N988" s="1"/>
      <c r="O988" s="1"/>
      <c r="P988" s="1"/>
      <c r="Q988" s="1"/>
      <c r="R988" s="1"/>
      <c r="S988" s="1"/>
      <c r="T988" s="1"/>
      <c r="U988" s="2"/>
      <c r="V988" s="1"/>
      <c r="W988" s="13"/>
      <c r="X988" s="1"/>
    </row>
    <row r="989">
      <c r="A989" s="1"/>
      <c r="B989" s="1"/>
      <c r="C989" s="2"/>
      <c r="D989" s="1"/>
      <c r="E989" s="1"/>
      <c r="F989" s="1"/>
      <c r="G989" s="1"/>
      <c r="H989" s="2"/>
      <c r="I989" s="1"/>
      <c r="J989" s="1"/>
      <c r="K989" s="2"/>
      <c r="L989" s="1"/>
      <c r="M989" s="1"/>
      <c r="N989" s="1"/>
      <c r="O989" s="1"/>
      <c r="P989" s="1"/>
      <c r="Q989" s="1"/>
      <c r="R989" s="1"/>
      <c r="S989" s="1"/>
      <c r="T989" s="1"/>
      <c r="U989" s="2"/>
      <c r="V989" s="1"/>
      <c r="W989" s="13"/>
      <c r="X989" s="1"/>
    </row>
    <row r="990">
      <c r="A990" s="1"/>
      <c r="B990" s="1"/>
      <c r="C990" s="2"/>
      <c r="D990" s="1"/>
      <c r="E990" s="1"/>
      <c r="F990" s="1"/>
      <c r="G990" s="1"/>
      <c r="H990" s="2"/>
      <c r="I990" s="1"/>
      <c r="J990" s="1"/>
      <c r="K990" s="2"/>
      <c r="L990" s="1"/>
      <c r="M990" s="1"/>
      <c r="N990" s="1"/>
      <c r="O990" s="1"/>
      <c r="P990" s="1"/>
      <c r="Q990" s="1"/>
      <c r="R990" s="1"/>
      <c r="S990" s="1"/>
      <c r="T990" s="1"/>
      <c r="U990" s="2"/>
      <c r="V990" s="1"/>
      <c r="W990" s="13"/>
      <c r="X990" s="1"/>
    </row>
    <row r="991">
      <c r="A991" s="1"/>
      <c r="B991" s="1"/>
      <c r="C991" s="2"/>
      <c r="D991" s="1"/>
      <c r="E991" s="1"/>
      <c r="F991" s="1"/>
      <c r="G991" s="1"/>
      <c r="H991" s="2"/>
      <c r="I991" s="1"/>
      <c r="J991" s="1"/>
      <c r="K991" s="2"/>
      <c r="L991" s="1"/>
      <c r="M991" s="1"/>
      <c r="N991" s="1"/>
      <c r="O991" s="1"/>
      <c r="P991" s="1"/>
      <c r="Q991" s="1"/>
      <c r="R991" s="1"/>
      <c r="S991" s="1"/>
      <c r="T991" s="1"/>
      <c r="U991" s="2"/>
      <c r="V991" s="1"/>
      <c r="W991" s="13"/>
      <c r="X991" s="1"/>
    </row>
    <row r="992">
      <c r="A992" s="1"/>
      <c r="B992" s="1"/>
      <c r="C992" s="2"/>
      <c r="D992" s="1"/>
      <c r="E992" s="1"/>
      <c r="F992" s="1"/>
      <c r="G992" s="1"/>
      <c r="H992" s="2"/>
      <c r="I992" s="1"/>
      <c r="J992" s="1"/>
      <c r="K992" s="2"/>
      <c r="L992" s="1"/>
      <c r="M992" s="1"/>
      <c r="N992" s="1"/>
      <c r="O992" s="1"/>
      <c r="P992" s="1"/>
      <c r="Q992" s="1"/>
      <c r="R992" s="1"/>
      <c r="S992" s="1"/>
      <c r="T992" s="1"/>
      <c r="U992" s="2"/>
      <c r="V992" s="1"/>
      <c r="W992" s="13"/>
      <c r="X992" s="1"/>
    </row>
    <row r="993">
      <c r="A993" s="1"/>
      <c r="B993" s="1"/>
      <c r="C993" s="2"/>
      <c r="D993" s="1"/>
      <c r="E993" s="1"/>
      <c r="F993" s="1"/>
      <c r="G993" s="1"/>
      <c r="H993" s="2"/>
      <c r="I993" s="1"/>
      <c r="J993" s="1"/>
      <c r="K993" s="2"/>
      <c r="L993" s="1"/>
      <c r="M993" s="1"/>
      <c r="N993" s="1"/>
      <c r="O993" s="1"/>
      <c r="P993" s="1"/>
      <c r="Q993" s="1"/>
      <c r="R993" s="1"/>
      <c r="S993" s="1"/>
      <c r="T993" s="1"/>
      <c r="U993" s="2"/>
      <c r="V993" s="1"/>
      <c r="W993" s="13"/>
      <c r="X993" s="1"/>
    </row>
    <row r="994">
      <c r="A994" s="1"/>
      <c r="B994" s="1"/>
      <c r="C994" s="2"/>
      <c r="D994" s="1"/>
      <c r="E994" s="1"/>
      <c r="F994" s="1"/>
      <c r="G994" s="1"/>
      <c r="H994" s="2"/>
      <c r="I994" s="1"/>
      <c r="J994" s="1"/>
      <c r="K994" s="2"/>
      <c r="L994" s="1"/>
      <c r="M994" s="1"/>
      <c r="N994" s="1"/>
      <c r="O994" s="1"/>
      <c r="P994" s="1"/>
      <c r="Q994" s="1"/>
      <c r="R994" s="1"/>
      <c r="S994" s="1"/>
      <c r="T994" s="1"/>
      <c r="U994" s="2"/>
      <c r="V994" s="1"/>
      <c r="W994" s="13"/>
      <c r="X994" s="1"/>
    </row>
    <row r="995">
      <c r="A995" s="1"/>
      <c r="B995" s="1"/>
      <c r="C995" s="2"/>
      <c r="D995" s="1"/>
      <c r="E995" s="1"/>
      <c r="F995" s="1"/>
      <c r="G995" s="1"/>
      <c r="H995" s="2"/>
      <c r="I995" s="1"/>
      <c r="J995" s="1"/>
      <c r="K995" s="2"/>
      <c r="L995" s="1"/>
      <c r="M995" s="1"/>
      <c r="N995" s="1"/>
      <c r="O995" s="1"/>
      <c r="P995" s="1"/>
      <c r="Q995" s="1"/>
      <c r="R995" s="1"/>
      <c r="S995" s="1"/>
      <c r="T995" s="1"/>
      <c r="U995" s="2"/>
      <c r="V995" s="1"/>
      <c r="W995" s="13"/>
      <c r="X995" s="1"/>
    </row>
    <row r="996">
      <c r="A996" s="1"/>
      <c r="B996" s="1"/>
      <c r="C996" s="2"/>
      <c r="D996" s="1"/>
      <c r="E996" s="1"/>
      <c r="F996" s="1"/>
      <c r="G996" s="1"/>
      <c r="H996" s="2"/>
      <c r="I996" s="1"/>
      <c r="J996" s="1"/>
      <c r="K996" s="2"/>
      <c r="L996" s="1"/>
      <c r="M996" s="1"/>
      <c r="N996" s="1"/>
      <c r="O996" s="1"/>
      <c r="P996" s="1"/>
      <c r="Q996" s="1"/>
      <c r="R996" s="1"/>
      <c r="S996" s="1"/>
      <c r="T996" s="1"/>
      <c r="U996" s="2"/>
      <c r="V996" s="1"/>
      <c r="W996" s="13"/>
      <c r="X996" s="1"/>
    </row>
    <row r="997">
      <c r="A997" s="1"/>
      <c r="B997" s="1"/>
      <c r="C997" s="2"/>
      <c r="D997" s="1"/>
      <c r="E997" s="1"/>
      <c r="F997" s="1"/>
      <c r="G997" s="1"/>
      <c r="H997" s="2"/>
      <c r="I997" s="1"/>
      <c r="J997" s="1"/>
      <c r="K997" s="2"/>
      <c r="L997" s="1"/>
      <c r="M997" s="1"/>
      <c r="N997" s="1"/>
      <c r="O997" s="1"/>
      <c r="P997" s="1"/>
      <c r="Q997" s="1"/>
      <c r="R997" s="1"/>
      <c r="S997" s="1"/>
      <c r="T997" s="1"/>
      <c r="U997" s="2"/>
      <c r="V997" s="1"/>
      <c r="W997" s="13"/>
      <c r="X997" s="1"/>
    </row>
    <row r="998">
      <c r="A998" s="1"/>
      <c r="B998" s="1"/>
      <c r="C998" s="2"/>
      <c r="D998" s="1"/>
      <c r="E998" s="1"/>
      <c r="F998" s="1"/>
      <c r="G998" s="1"/>
      <c r="H998" s="2"/>
      <c r="I998" s="1"/>
      <c r="J998" s="1"/>
      <c r="K998" s="2"/>
      <c r="L998" s="1"/>
      <c r="M998" s="1"/>
      <c r="N998" s="1"/>
      <c r="O998" s="1"/>
      <c r="P998" s="1"/>
      <c r="Q998" s="1"/>
      <c r="R998" s="1"/>
      <c r="S998" s="1"/>
      <c r="T998" s="1"/>
      <c r="U998" s="2"/>
      <c r="V998" s="1"/>
      <c r="W998" s="13"/>
      <c r="X998" s="1"/>
    </row>
    <row r="999">
      <c r="A999" s="1"/>
      <c r="B999" s="1"/>
      <c r="C999" s="2"/>
      <c r="D999" s="1"/>
      <c r="E999" s="1"/>
      <c r="F999" s="1"/>
      <c r="G999" s="1"/>
      <c r="H999" s="2"/>
      <c r="I999" s="1"/>
      <c r="J999" s="1"/>
      <c r="K999" s="2"/>
      <c r="L999" s="1"/>
      <c r="M999" s="1"/>
      <c r="N999" s="1"/>
      <c r="O999" s="1"/>
      <c r="P999" s="1"/>
      <c r="Q999" s="1"/>
      <c r="R999" s="1"/>
      <c r="S999" s="1"/>
      <c r="T999" s="1"/>
      <c r="U999" s="2"/>
      <c r="V999" s="1"/>
      <c r="W999" s="13"/>
      <c r="X999" s="1"/>
    </row>
    <row r="1000">
      <c r="A1000" s="1"/>
      <c r="B1000" s="1"/>
      <c r="C1000" s="2"/>
      <c r="D1000" s="1"/>
      <c r="E1000" s="1"/>
      <c r="F1000" s="1"/>
      <c r="G1000" s="1"/>
      <c r="H1000" s="2"/>
      <c r="I1000" s="1"/>
      <c r="J1000" s="1"/>
      <c r="K1000" s="2"/>
      <c r="L1000" s="1"/>
      <c r="M1000" s="1"/>
      <c r="N1000" s="1"/>
      <c r="O1000" s="1"/>
      <c r="P1000" s="1"/>
      <c r="Q1000" s="1"/>
      <c r="R1000" s="1"/>
      <c r="S1000" s="1"/>
      <c r="T1000" s="1"/>
      <c r="U1000" s="2"/>
      <c r="V1000" s="1"/>
      <c r="W1000" s="13"/>
      <c r="X1000" s="1"/>
    </row>
    <row r="1001">
      <c r="A1001" s="1"/>
      <c r="B1001" s="1"/>
      <c r="C1001" s="2"/>
      <c r="D1001" s="1"/>
      <c r="E1001" s="1"/>
      <c r="F1001" s="1"/>
      <c r="G1001" s="1"/>
      <c r="H1001" s="2"/>
      <c r="I1001" s="1"/>
      <c r="J1001" s="1"/>
      <c r="K1001" s="2"/>
      <c r="L1001" s="1"/>
      <c r="M1001" s="1"/>
      <c r="N1001" s="1"/>
      <c r="O1001" s="1"/>
      <c r="P1001" s="1"/>
      <c r="Q1001" s="1"/>
      <c r="R1001" s="1"/>
      <c r="S1001" s="1"/>
      <c r="T1001" s="1"/>
      <c r="U1001" s="2"/>
      <c r="V1001" s="1"/>
      <c r="W1001" s="13"/>
      <c r="X1001" s="1"/>
    </row>
    <row r="1002">
      <c r="A1002" s="1"/>
      <c r="B1002" s="1"/>
      <c r="C1002" s="2"/>
      <c r="D1002" s="1"/>
      <c r="E1002" s="1"/>
      <c r="F1002" s="1"/>
      <c r="G1002" s="1"/>
      <c r="H1002" s="2"/>
      <c r="I1002" s="1"/>
      <c r="J1002" s="1"/>
      <c r="K1002" s="2"/>
      <c r="L1002" s="1"/>
      <c r="M1002" s="1"/>
      <c r="N1002" s="1"/>
      <c r="O1002" s="1"/>
      <c r="P1002" s="1"/>
      <c r="Q1002" s="1"/>
      <c r="R1002" s="1"/>
      <c r="S1002" s="1"/>
      <c r="T1002" s="1"/>
      <c r="U1002" s="2"/>
      <c r="V1002" s="1"/>
      <c r="W1002" s="13"/>
      <c r="X1002" s="1"/>
    </row>
    <row r="1003">
      <c r="A1003" s="1"/>
      <c r="B1003" s="1"/>
      <c r="C1003" s="2"/>
      <c r="D1003" s="1"/>
      <c r="E1003" s="1"/>
      <c r="F1003" s="1"/>
      <c r="G1003" s="1"/>
      <c r="H1003" s="2"/>
      <c r="I1003" s="1"/>
      <c r="J1003" s="1"/>
      <c r="K1003" s="2"/>
      <c r="L1003" s="1"/>
      <c r="M1003" s="1"/>
      <c r="N1003" s="1"/>
      <c r="O1003" s="1"/>
      <c r="P1003" s="1"/>
      <c r="Q1003" s="1"/>
      <c r="R1003" s="1"/>
      <c r="S1003" s="1"/>
      <c r="T1003" s="1"/>
      <c r="U1003" s="2"/>
      <c r="V1003" s="1"/>
      <c r="W1003" s="13"/>
      <c r="X1003" s="1"/>
    </row>
    <row r="1004">
      <c r="A1004" s="1"/>
      <c r="B1004" s="1"/>
      <c r="C1004" s="2"/>
      <c r="D1004" s="1"/>
      <c r="E1004" s="1"/>
      <c r="F1004" s="1"/>
      <c r="G1004" s="1"/>
      <c r="H1004" s="2"/>
      <c r="I1004" s="1"/>
      <c r="J1004" s="1"/>
      <c r="K1004" s="2"/>
      <c r="L1004" s="1"/>
      <c r="M1004" s="1"/>
      <c r="N1004" s="1"/>
      <c r="O1004" s="1"/>
      <c r="P1004" s="1"/>
      <c r="Q1004" s="1"/>
      <c r="R1004" s="1"/>
      <c r="S1004" s="1"/>
      <c r="T1004" s="1"/>
      <c r="U1004" s="2"/>
      <c r="V1004" s="1"/>
      <c r="W1004" s="13"/>
      <c r="X1004" s="1"/>
    </row>
    <row r="1005">
      <c r="A1005" s="1"/>
      <c r="B1005" s="1"/>
      <c r="C1005" s="2"/>
      <c r="D1005" s="1"/>
      <c r="E1005" s="1"/>
      <c r="F1005" s="1"/>
      <c r="G1005" s="1"/>
      <c r="H1005" s="2"/>
      <c r="I1005" s="1"/>
      <c r="J1005" s="1"/>
      <c r="K1005" s="2"/>
      <c r="L1005" s="1"/>
      <c r="M1005" s="1"/>
      <c r="N1005" s="1"/>
      <c r="O1005" s="1"/>
      <c r="P1005" s="1"/>
      <c r="Q1005" s="1"/>
      <c r="R1005" s="1"/>
      <c r="S1005" s="1"/>
      <c r="T1005" s="1"/>
      <c r="U1005" s="2"/>
      <c r="V1005" s="1"/>
      <c r="W1005" s="13"/>
      <c r="X1005" s="1"/>
    </row>
    <row r="1006">
      <c r="A1006" s="1"/>
      <c r="B1006" s="1"/>
      <c r="C1006" s="2"/>
      <c r="D1006" s="1"/>
      <c r="E1006" s="1"/>
      <c r="F1006" s="1"/>
      <c r="G1006" s="1"/>
      <c r="H1006" s="2"/>
      <c r="I1006" s="1"/>
      <c r="J1006" s="1"/>
      <c r="K1006" s="2"/>
      <c r="L1006" s="1"/>
      <c r="M1006" s="1"/>
      <c r="N1006" s="1"/>
      <c r="O1006" s="1"/>
      <c r="P1006" s="1"/>
      <c r="Q1006" s="1"/>
      <c r="R1006" s="1"/>
      <c r="S1006" s="1"/>
      <c r="T1006" s="1"/>
      <c r="U1006" s="2"/>
      <c r="V1006" s="1"/>
      <c r="W1006" s="13"/>
      <c r="X1006" s="1"/>
    </row>
    <row r="1007">
      <c r="A1007" s="1"/>
      <c r="B1007" s="1"/>
      <c r="C1007" s="2"/>
      <c r="D1007" s="1"/>
      <c r="E1007" s="1"/>
      <c r="F1007" s="1"/>
      <c r="G1007" s="1"/>
      <c r="H1007" s="2"/>
      <c r="I1007" s="1"/>
      <c r="J1007" s="1"/>
      <c r="K1007" s="2"/>
      <c r="L1007" s="1"/>
      <c r="M1007" s="1"/>
      <c r="N1007" s="1"/>
      <c r="O1007" s="1"/>
      <c r="P1007" s="1"/>
      <c r="Q1007" s="1"/>
      <c r="R1007" s="1"/>
      <c r="S1007" s="1"/>
      <c r="T1007" s="1"/>
      <c r="U1007" s="2"/>
      <c r="V1007" s="1"/>
      <c r="W1007" s="13"/>
      <c r="X1007" s="1"/>
    </row>
    <row r="1008">
      <c r="A1008" s="1"/>
      <c r="B1008" s="1"/>
      <c r="C1008" s="2"/>
      <c r="D1008" s="1"/>
      <c r="E1008" s="1"/>
      <c r="F1008" s="1"/>
      <c r="G1008" s="1"/>
      <c r="H1008" s="2"/>
      <c r="I1008" s="1"/>
      <c r="J1008" s="1"/>
      <c r="K1008" s="2"/>
      <c r="L1008" s="1"/>
      <c r="M1008" s="1"/>
      <c r="N1008" s="1"/>
      <c r="O1008" s="1"/>
      <c r="P1008" s="1"/>
      <c r="Q1008" s="1"/>
      <c r="R1008" s="1"/>
      <c r="S1008" s="1"/>
      <c r="T1008" s="1"/>
      <c r="U1008" s="2"/>
      <c r="V1008" s="1"/>
      <c r="W1008" s="13"/>
      <c r="X1008" s="1"/>
    </row>
  </sheetData>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5.63"/>
    <col customWidth="1" min="5" max="5" width="10.38"/>
    <col customWidth="1" min="6" max="6" width="10.75"/>
    <col customWidth="1" min="7" max="7" width="18.25"/>
    <col customWidth="1" min="8" max="8" width="11.38"/>
    <col customWidth="1" min="9" max="9" width="18.88"/>
    <col customWidth="1" min="10" max="10" width="11.75"/>
    <col customWidth="1" min="11" max="13" width="18.88"/>
    <col customWidth="1" min="14" max="14" width="9.25"/>
    <col customWidth="1" min="15" max="115" width="18.88"/>
  </cols>
  <sheetData>
    <row r="1" ht="22.5" customHeight="1">
      <c r="A1" s="18" t="s">
        <v>70</v>
      </c>
      <c r="B1" s="18" t="s">
        <v>2</v>
      </c>
      <c r="C1" s="18" t="s">
        <v>8</v>
      </c>
      <c r="D1" s="18" t="s">
        <v>71</v>
      </c>
      <c r="E1" s="18" t="s">
        <v>3</v>
      </c>
      <c r="F1" s="18" t="s">
        <v>72</v>
      </c>
      <c r="G1" s="18" t="s">
        <v>0</v>
      </c>
      <c r="H1" s="18" t="s">
        <v>73</v>
      </c>
      <c r="I1" s="18" t="s">
        <v>74</v>
      </c>
      <c r="J1" s="19" t="s">
        <v>75</v>
      </c>
      <c r="K1" s="18" t="s">
        <v>76</v>
      </c>
      <c r="L1" s="18" t="s">
        <v>77</v>
      </c>
      <c r="M1" s="20" t="s">
        <v>78</v>
      </c>
      <c r="N1" s="20" t="s">
        <v>79</v>
      </c>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row>
    <row r="2" ht="22.5" customHeight="1">
      <c r="A2" s="21">
        <v>46171.50839899306</v>
      </c>
      <c r="B2" s="22" t="s">
        <v>10</v>
      </c>
      <c r="C2" s="23"/>
      <c r="D2" s="23"/>
      <c r="E2" s="22" t="s">
        <v>16</v>
      </c>
      <c r="F2" s="24">
        <v>46170.0</v>
      </c>
      <c r="G2" s="22" t="s">
        <v>19</v>
      </c>
      <c r="H2" s="22" t="s">
        <v>80</v>
      </c>
      <c r="I2" s="22" t="s">
        <v>81</v>
      </c>
      <c r="J2" s="22">
        <v>2000000.0</v>
      </c>
      <c r="K2" s="22" t="s">
        <v>82</v>
      </c>
      <c r="L2" s="23"/>
      <c r="M2" s="23"/>
      <c r="N2" s="23">
        <f t="shared" ref="N2:N249" si="1">MONTH(F2)</f>
        <v>5</v>
      </c>
    </row>
    <row r="3" ht="22.5" customHeight="1">
      <c r="A3" s="25">
        <v>46171.50908201389</v>
      </c>
      <c r="B3" s="26" t="s">
        <v>10</v>
      </c>
      <c r="E3" s="26" t="s">
        <v>42</v>
      </c>
      <c r="F3" s="27">
        <v>46170.0</v>
      </c>
      <c r="G3" s="26" t="s">
        <v>9</v>
      </c>
      <c r="H3" s="26" t="s">
        <v>42</v>
      </c>
      <c r="I3" s="26" t="s">
        <v>83</v>
      </c>
      <c r="J3" s="26">
        <v>400000.0</v>
      </c>
      <c r="K3" s="26" t="s">
        <v>82</v>
      </c>
      <c r="M3" s="23"/>
      <c r="N3" s="23">
        <f t="shared" si="1"/>
        <v>5</v>
      </c>
    </row>
    <row r="4" ht="22.5" customHeight="1">
      <c r="A4" s="25">
        <v>46171.511495</v>
      </c>
      <c r="B4" s="26" t="s">
        <v>10</v>
      </c>
      <c r="E4" s="26" t="s">
        <v>49</v>
      </c>
      <c r="F4" s="27">
        <v>46171.0</v>
      </c>
      <c r="G4" s="26" t="s">
        <v>9</v>
      </c>
      <c r="H4" s="26" t="s">
        <v>84</v>
      </c>
      <c r="I4" s="26" t="s">
        <v>85</v>
      </c>
      <c r="J4" s="26">
        <v>45700.0</v>
      </c>
      <c r="K4" s="26" t="s">
        <v>82</v>
      </c>
      <c r="L4" s="28" t="s">
        <v>86</v>
      </c>
      <c r="M4" s="29"/>
      <c r="N4" s="23">
        <f t="shared" si="1"/>
        <v>5</v>
      </c>
    </row>
    <row r="5" ht="22.5" customHeight="1">
      <c r="A5" s="25">
        <v>46172.33159627314</v>
      </c>
      <c r="B5" s="26" t="s">
        <v>10</v>
      </c>
      <c r="C5" s="26" t="s">
        <v>36</v>
      </c>
      <c r="E5" s="26" t="s">
        <v>35</v>
      </c>
      <c r="F5" s="27">
        <v>46172.0</v>
      </c>
      <c r="G5" s="26" t="s">
        <v>23</v>
      </c>
      <c r="H5" s="26" t="s">
        <v>87</v>
      </c>
      <c r="I5" s="26" t="s">
        <v>88</v>
      </c>
      <c r="J5" s="26">
        <v>48000.0</v>
      </c>
      <c r="K5" s="26" t="s">
        <v>82</v>
      </c>
      <c r="M5" s="23"/>
      <c r="N5" s="23">
        <f t="shared" si="1"/>
        <v>5</v>
      </c>
    </row>
    <row r="6" ht="22.5" customHeight="1">
      <c r="A6" s="25">
        <v>46172.41673840278</v>
      </c>
      <c r="B6" s="26" t="s">
        <v>10</v>
      </c>
      <c r="E6" s="26" t="s">
        <v>12</v>
      </c>
      <c r="F6" s="27">
        <v>46171.0</v>
      </c>
      <c r="G6" s="26" t="s">
        <v>9</v>
      </c>
      <c r="H6" s="26" t="s">
        <v>89</v>
      </c>
      <c r="I6" s="26" t="s">
        <v>90</v>
      </c>
      <c r="J6" s="26">
        <v>450000.0</v>
      </c>
      <c r="K6" s="26" t="s">
        <v>82</v>
      </c>
      <c r="L6" s="28" t="s">
        <v>91</v>
      </c>
      <c r="M6" s="29"/>
      <c r="N6" s="23">
        <f t="shared" si="1"/>
        <v>5</v>
      </c>
    </row>
    <row r="7" ht="22.5" customHeight="1">
      <c r="A7" s="25">
        <v>46172.417634722224</v>
      </c>
      <c r="B7" s="26" t="s">
        <v>10</v>
      </c>
      <c r="E7" s="26" t="s">
        <v>62</v>
      </c>
      <c r="F7" s="27">
        <v>46171.0</v>
      </c>
      <c r="G7" s="26" t="s">
        <v>15</v>
      </c>
      <c r="H7" s="26" t="s">
        <v>92</v>
      </c>
      <c r="I7" s="26" t="s">
        <v>93</v>
      </c>
      <c r="J7" s="26">
        <v>65400.0</v>
      </c>
      <c r="K7" s="26" t="s">
        <v>82</v>
      </c>
      <c r="M7" s="23"/>
      <c r="N7" s="23">
        <f t="shared" si="1"/>
        <v>5</v>
      </c>
    </row>
    <row r="8" ht="22.5" customHeight="1">
      <c r="A8" s="25">
        <v>46172.41889199074</v>
      </c>
      <c r="B8" s="26" t="s">
        <v>10</v>
      </c>
      <c r="E8" s="26" t="s">
        <v>62</v>
      </c>
      <c r="F8" s="27">
        <v>46171.0</v>
      </c>
      <c r="G8" s="26" t="s">
        <v>15</v>
      </c>
      <c r="H8" s="26" t="s">
        <v>92</v>
      </c>
      <c r="I8" s="26" t="s">
        <v>94</v>
      </c>
      <c r="J8" s="26">
        <v>6100.0</v>
      </c>
      <c r="K8" s="26" t="s">
        <v>82</v>
      </c>
      <c r="M8" s="23"/>
      <c r="N8" s="23">
        <f t="shared" si="1"/>
        <v>5</v>
      </c>
    </row>
    <row r="9" ht="22.5" customHeight="1">
      <c r="A9" s="25">
        <v>46172.4197062037</v>
      </c>
      <c r="B9" s="26" t="s">
        <v>10</v>
      </c>
      <c r="E9" s="26" t="s">
        <v>35</v>
      </c>
      <c r="F9" s="27">
        <v>46172.0</v>
      </c>
      <c r="G9" s="26" t="s">
        <v>19</v>
      </c>
      <c r="H9" s="26" t="s">
        <v>87</v>
      </c>
      <c r="I9" s="26" t="s">
        <v>95</v>
      </c>
      <c r="J9" s="26">
        <v>29000.0</v>
      </c>
      <c r="K9" s="26" t="s">
        <v>96</v>
      </c>
      <c r="M9" s="23"/>
      <c r="N9" s="23">
        <f t="shared" si="1"/>
        <v>5</v>
      </c>
    </row>
    <row r="10" ht="22.5" customHeight="1">
      <c r="A10" s="25">
        <v>46172.42267292824</v>
      </c>
      <c r="B10" s="26" t="s">
        <v>10</v>
      </c>
      <c r="E10" s="26" t="s">
        <v>62</v>
      </c>
      <c r="F10" s="27">
        <v>46172.0</v>
      </c>
      <c r="G10" s="26" t="s">
        <v>15</v>
      </c>
      <c r="H10" s="26" t="s">
        <v>92</v>
      </c>
      <c r="I10" s="26" t="s">
        <v>97</v>
      </c>
      <c r="J10" s="26">
        <v>4800.0</v>
      </c>
      <c r="K10" s="26" t="s">
        <v>96</v>
      </c>
      <c r="M10" s="23"/>
      <c r="N10" s="23">
        <f t="shared" si="1"/>
        <v>5</v>
      </c>
    </row>
    <row r="11" ht="22.5" customHeight="1">
      <c r="A11" s="25">
        <v>46172.792838368056</v>
      </c>
      <c r="B11" s="26" t="s">
        <v>10</v>
      </c>
      <c r="E11" s="26" t="s">
        <v>62</v>
      </c>
      <c r="F11" s="27">
        <v>46172.0</v>
      </c>
      <c r="G11" s="26" t="s">
        <v>19</v>
      </c>
      <c r="H11" s="26" t="s">
        <v>92</v>
      </c>
      <c r="I11" s="26" t="s">
        <v>98</v>
      </c>
      <c r="J11" s="26">
        <v>28500.0</v>
      </c>
      <c r="K11" s="26" t="s">
        <v>96</v>
      </c>
      <c r="M11" s="23"/>
      <c r="N11" s="23">
        <f t="shared" si="1"/>
        <v>5</v>
      </c>
    </row>
    <row r="12" ht="22.5" customHeight="1">
      <c r="A12" s="25">
        <v>46172.794081631946</v>
      </c>
      <c r="B12" s="26" t="s">
        <v>10</v>
      </c>
      <c r="E12" s="26" t="s">
        <v>35</v>
      </c>
      <c r="F12" s="27">
        <v>46172.0</v>
      </c>
      <c r="G12" s="26" t="s">
        <v>19</v>
      </c>
      <c r="H12" s="26" t="s">
        <v>99</v>
      </c>
      <c r="I12" s="26" t="s">
        <v>100</v>
      </c>
      <c r="J12" s="26">
        <v>107000.0</v>
      </c>
      <c r="K12" s="26" t="s">
        <v>96</v>
      </c>
      <c r="M12" s="23"/>
      <c r="N12" s="23">
        <f t="shared" si="1"/>
        <v>5</v>
      </c>
    </row>
    <row r="13" ht="22.5" customHeight="1">
      <c r="A13" s="25">
        <v>46172.79553773148</v>
      </c>
      <c r="B13" s="26" t="s">
        <v>10</v>
      </c>
      <c r="E13" s="26" t="s">
        <v>56</v>
      </c>
      <c r="F13" s="27">
        <v>46172.0</v>
      </c>
      <c r="G13" s="26" t="s">
        <v>19</v>
      </c>
      <c r="H13" s="26" t="s">
        <v>101</v>
      </c>
      <c r="I13" s="26" t="s">
        <v>102</v>
      </c>
      <c r="J13" s="26">
        <v>21000.0</v>
      </c>
      <c r="K13" s="26" t="s">
        <v>96</v>
      </c>
      <c r="M13" s="23"/>
      <c r="N13" s="23">
        <f t="shared" si="1"/>
        <v>5</v>
      </c>
    </row>
    <row r="14" ht="22.5" customHeight="1">
      <c r="A14" s="25">
        <v>46172.7972841088</v>
      </c>
      <c r="B14" s="26" t="s">
        <v>10</v>
      </c>
      <c r="E14" s="26" t="s">
        <v>16</v>
      </c>
      <c r="F14" s="27">
        <v>46172.0</v>
      </c>
      <c r="G14" s="26" t="s">
        <v>19</v>
      </c>
      <c r="H14" s="26" t="s">
        <v>80</v>
      </c>
      <c r="I14" s="26" t="s">
        <v>103</v>
      </c>
      <c r="J14" s="26">
        <v>2000000.0</v>
      </c>
      <c r="K14" s="26" t="s">
        <v>82</v>
      </c>
      <c r="M14" s="23"/>
      <c r="N14" s="23">
        <f t="shared" si="1"/>
        <v>5</v>
      </c>
    </row>
    <row r="15" ht="22.5" customHeight="1">
      <c r="A15" s="25">
        <v>46172.80533347222</v>
      </c>
      <c r="B15" s="26" t="s">
        <v>10</v>
      </c>
      <c r="E15" s="26" t="s">
        <v>32</v>
      </c>
      <c r="F15" s="27">
        <v>46172.0</v>
      </c>
      <c r="G15" s="26" t="s">
        <v>19</v>
      </c>
      <c r="H15" s="26" t="s">
        <v>104</v>
      </c>
      <c r="I15" s="26" t="s">
        <v>104</v>
      </c>
      <c r="J15" s="26">
        <v>634000.0</v>
      </c>
      <c r="K15" s="26" t="s">
        <v>82</v>
      </c>
      <c r="M15" s="23"/>
      <c r="N15" s="23">
        <f t="shared" si="1"/>
        <v>5</v>
      </c>
    </row>
    <row r="16" ht="22.5" customHeight="1">
      <c r="A16" s="25">
        <v>46174.42794065972</v>
      </c>
      <c r="B16" s="26" t="s">
        <v>10</v>
      </c>
      <c r="C16" s="26" t="s">
        <v>36</v>
      </c>
      <c r="E16" s="26" t="s">
        <v>48</v>
      </c>
      <c r="F16" s="27">
        <v>46172.0</v>
      </c>
      <c r="G16" s="26" t="s">
        <v>23</v>
      </c>
      <c r="H16" s="26" t="s">
        <v>105</v>
      </c>
      <c r="I16" s="26" t="s">
        <v>106</v>
      </c>
      <c r="J16" s="26">
        <v>30000.0</v>
      </c>
      <c r="K16" s="26" t="s">
        <v>96</v>
      </c>
      <c r="M16" s="23"/>
      <c r="N16" s="23">
        <f t="shared" si="1"/>
        <v>5</v>
      </c>
    </row>
    <row r="17" ht="22.5" customHeight="1">
      <c r="A17" s="25">
        <v>46174.430040983796</v>
      </c>
      <c r="B17" s="26" t="s">
        <v>10</v>
      </c>
      <c r="C17" s="26" t="s">
        <v>36</v>
      </c>
      <c r="E17" s="26" t="s">
        <v>56</v>
      </c>
      <c r="F17" s="27">
        <v>46172.0</v>
      </c>
      <c r="G17" s="26" t="s">
        <v>23</v>
      </c>
      <c r="H17" s="26" t="s">
        <v>107</v>
      </c>
      <c r="I17" s="26" t="s">
        <v>108</v>
      </c>
      <c r="J17" s="26">
        <v>25000.0</v>
      </c>
      <c r="K17" s="26" t="s">
        <v>96</v>
      </c>
      <c r="M17" s="23"/>
      <c r="N17" s="23">
        <f t="shared" si="1"/>
        <v>5</v>
      </c>
    </row>
    <row r="18" ht="22.5" customHeight="1">
      <c r="A18" s="25">
        <v>46174.595994456016</v>
      </c>
      <c r="B18" s="26" t="s">
        <v>10</v>
      </c>
      <c r="E18" s="26" t="s">
        <v>12</v>
      </c>
      <c r="F18" s="27">
        <v>46174.0</v>
      </c>
      <c r="G18" s="26" t="s">
        <v>9</v>
      </c>
      <c r="H18" s="26" t="s">
        <v>109</v>
      </c>
      <c r="I18" s="26" t="s">
        <v>110</v>
      </c>
      <c r="J18" s="26">
        <v>1055000.0</v>
      </c>
      <c r="K18" s="26" t="s">
        <v>82</v>
      </c>
      <c r="L18" s="28" t="s">
        <v>111</v>
      </c>
      <c r="M18" s="29"/>
      <c r="N18" s="23">
        <f t="shared" si="1"/>
        <v>6</v>
      </c>
    </row>
    <row r="19" ht="22.5" customHeight="1">
      <c r="A19" s="25">
        <v>46174.63387568287</v>
      </c>
      <c r="B19" s="26" t="s">
        <v>10</v>
      </c>
      <c r="E19" s="26" t="s">
        <v>20</v>
      </c>
      <c r="F19" s="27">
        <v>46172.0</v>
      </c>
      <c r="G19" s="26" t="s">
        <v>23</v>
      </c>
      <c r="H19" s="26" t="s">
        <v>112</v>
      </c>
      <c r="I19" s="26" t="s">
        <v>113</v>
      </c>
      <c r="J19" s="26">
        <v>4406000.0</v>
      </c>
      <c r="K19" s="26" t="s">
        <v>96</v>
      </c>
      <c r="M19" s="23"/>
      <c r="N19" s="23">
        <f t="shared" si="1"/>
        <v>5</v>
      </c>
    </row>
    <row r="20" ht="22.5" customHeight="1">
      <c r="A20" s="25">
        <v>46174.63527496527</v>
      </c>
      <c r="B20" s="26" t="s">
        <v>10</v>
      </c>
      <c r="E20" s="26" t="s">
        <v>20</v>
      </c>
      <c r="F20" s="27">
        <v>46172.0</v>
      </c>
      <c r="G20" s="26" t="s">
        <v>15</v>
      </c>
      <c r="H20" s="26" t="s">
        <v>114</v>
      </c>
      <c r="I20" s="26" t="s">
        <v>115</v>
      </c>
      <c r="J20" s="26">
        <v>55000.0</v>
      </c>
      <c r="K20" s="26" t="s">
        <v>82</v>
      </c>
      <c r="M20" s="23"/>
      <c r="N20" s="23">
        <f t="shared" si="1"/>
        <v>5</v>
      </c>
    </row>
    <row r="21" ht="22.5" customHeight="1">
      <c r="A21" s="25">
        <v>46174.63795287037</v>
      </c>
      <c r="B21" s="26" t="s">
        <v>10</v>
      </c>
      <c r="E21" s="26" t="s">
        <v>11</v>
      </c>
      <c r="F21" s="27">
        <v>46172.0</v>
      </c>
      <c r="G21" s="26" t="s">
        <v>9</v>
      </c>
      <c r="H21" s="26" t="s">
        <v>11</v>
      </c>
      <c r="I21" s="26" t="s">
        <v>116</v>
      </c>
      <c r="J21" s="26">
        <v>1352000.0</v>
      </c>
      <c r="K21" s="26" t="s">
        <v>117</v>
      </c>
      <c r="M21" s="23"/>
      <c r="N21" s="23">
        <f t="shared" si="1"/>
        <v>5</v>
      </c>
    </row>
    <row r="22" ht="22.5" customHeight="1">
      <c r="A22" s="25">
        <v>46174.640609953705</v>
      </c>
      <c r="B22" s="26" t="s">
        <v>10</v>
      </c>
      <c r="E22" s="26" t="s">
        <v>34</v>
      </c>
      <c r="F22" s="27">
        <v>46172.0</v>
      </c>
      <c r="G22" s="26" t="s">
        <v>9</v>
      </c>
      <c r="H22" s="26" t="s">
        <v>118</v>
      </c>
      <c r="I22" s="26" t="s">
        <v>119</v>
      </c>
      <c r="J22" s="26">
        <v>977000.0</v>
      </c>
      <c r="K22" s="26" t="s">
        <v>117</v>
      </c>
      <c r="M22" s="23"/>
      <c r="N22" s="23">
        <f t="shared" si="1"/>
        <v>5</v>
      </c>
    </row>
    <row r="23" ht="22.5" customHeight="1">
      <c r="A23" s="25">
        <v>46174.6426819676</v>
      </c>
      <c r="B23" s="26" t="s">
        <v>10</v>
      </c>
      <c r="E23" s="26" t="s">
        <v>12</v>
      </c>
      <c r="F23" s="27">
        <v>46173.0</v>
      </c>
      <c r="G23" s="26" t="s">
        <v>15</v>
      </c>
      <c r="H23" s="26" t="s">
        <v>120</v>
      </c>
      <c r="I23" s="26" t="s">
        <v>121</v>
      </c>
      <c r="J23" s="26">
        <v>52300.0</v>
      </c>
      <c r="K23" s="26" t="s">
        <v>96</v>
      </c>
      <c r="M23" s="23"/>
      <c r="N23" s="23">
        <f t="shared" si="1"/>
        <v>5</v>
      </c>
    </row>
    <row r="24" ht="22.5" customHeight="1">
      <c r="A24" s="25">
        <v>46174.64415032408</v>
      </c>
      <c r="B24" s="26" t="s">
        <v>10</v>
      </c>
      <c r="E24" s="26" t="s">
        <v>12</v>
      </c>
      <c r="F24" s="27">
        <v>46174.0</v>
      </c>
      <c r="G24" s="26" t="s">
        <v>9</v>
      </c>
      <c r="H24" s="26" t="s">
        <v>120</v>
      </c>
      <c r="I24" s="26" t="s">
        <v>122</v>
      </c>
      <c r="J24" s="26">
        <v>13000.0</v>
      </c>
      <c r="K24" s="26" t="s">
        <v>96</v>
      </c>
      <c r="M24" s="23"/>
      <c r="N24" s="23">
        <f t="shared" si="1"/>
        <v>6</v>
      </c>
    </row>
    <row r="25" ht="22.5" customHeight="1">
      <c r="A25" s="25">
        <v>46176.16182480324</v>
      </c>
      <c r="B25" s="26" t="s">
        <v>10</v>
      </c>
      <c r="E25" s="26" t="s">
        <v>31</v>
      </c>
      <c r="F25" s="27">
        <v>46175.0</v>
      </c>
      <c r="G25" s="26" t="s">
        <v>15</v>
      </c>
      <c r="H25" s="26" t="s">
        <v>123</v>
      </c>
      <c r="I25" s="26" t="s">
        <v>124</v>
      </c>
      <c r="J25" s="26">
        <v>15400.0</v>
      </c>
      <c r="K25" s="26" t="s">
        <v>96</v>
      </c>
      <c r="M25" s="23"/>
      <c r="N25" s="23">
        <f t="shared" si="1"/>
        <v>6</v>
      </c>
    </row>
    <row r="26" ht="22.5" customHeight="1">
      <c r="A26" s="25">
        <v>46176.164334155095</v>
      </c>
      <c r="B26" s="26" t="s">
        <v>10</v>
      </c>
      <c r="E26" s="26" t="s">
        <v>12</v>
      </c>
      <c r="F26" s="27">
        <v>46175.0</v>
      </c>
      <c r="G26" s="26" t="s">
        <v>9</v>
      </c>
      <c r="H26" s="26" t="s">
        <v>125</v>
      </c>
      <c r="I26" s="26" t="s">
        <v>126</v>
      </c>
      <c r="J26" s="26">
        <v>97450.0</v>
      </c>
      <c r="K26" s="26" t="s">
        <v>96</v>
      </c>
      <c r="M26" s="23"/>
      <c r="N26" s="23">
        <f t="shared" si="1"/>
        <v>6</v>
      </c>
    </row>
    <row r="27" ht="22.5" customHeight="1">
      <c r="A27" s="25">
        <v>46176.165981053244</v>
      </c>
      <c r="B27" s="26" t="s">
        <v>10</v>
      </c>
      <c r="E27" s="26" t="s">
        <v>12</v>
      </c>
      <c r="F27" s="27">
        <v>46175.0</v>
      </c>
      <c r="G27" s="26" t="s">
        <v>9</v>
      </c>
      <c r="H27" s="26" t="s">
        <v>125</v>
      </c>
      <c r="I27" s="26" t="s">
        <v>127</v>
      </c>
      <c r="J27" s="26">
        <v>18100.0</v>
      </c>
      <c r="K27" s="26" t="s">
        <v>96</v>
      </c>
      <c r="M27" s="23"/>
      <c r="N27" s="23">
        <f t="shared" si="1"/>
        <v>6</v>
      </c>
    </row>
    <row r="28" ht="22.5" customHeight="1">
      <c r="A28" s="25">
        <v>46176.16758127315</v>
      </c>
      <c r="B28" s="26" t="s">
        <v>10</v>
      </c>
      <c r="E28" s="26" t="s">
        <v>12</v>
      </c>
      <c r="F28" s="27">
        <v>46175.0</v>
      </c>
      <c r="G28" s="26" t="s">
        <v>9</v>
      </c>
      <c r="H28" s="26" t="s">
        <v>125</v>
      </c>
      <c r="I28" s="26" t="s">
        <v>128</v>
      </c>
      <c r="J28" s="26">
        <v>29800.0</v>
      </c>
      <c r="K28" s="26" t="s">
        <v>96</v>
      </c>
      <c r="M28" s="23"/>
      <c r="N28" s="23">
        <f t="shared" si="1"/>
        <v>6</v>
      </c>
    </row>
    <row r="29" ht="22.5" customHeight="1">
      <c r="A29" s="25">
        <v>46176.170281122686</v>
      </c>
      <c r="B29" s="26" t="s">
        <v>10</v>
      </c>
      <c r="E29" s="26" t="s">
        <v>31</v>
      </c>
      <c r="F29" s="27">
        <v>46175.0</v>
      </c>
      <c r="G29" s="26" t="s">
        <v>15</v>
      </c>
      <c r="H29" s="26" t="s">
        <v>123</v>
      </c>
      <c r="I29" s="26" t="s">
        <v>129</v>
      </c>
      <c r="J29" s="26">
        <v>14400.0</v>
      </c>
      <c r="K29" s="26" t="s">
        <v>96</v>
      </c>
      <c r="M29" s="23"/>
      <c r="N29" s="23">
        <f t="shared" si="1"/>
        <v>6</v>
      </c>
    </row>
    <row r="30" ht="22.5" customHeight="1">
      <c r="A30" s="25">
        <v>46176.171088055555</v>
      </c>
      <c r="B30" s="26" t="s">
        <v>10</v>
      </c>
      <c r="E30" s="26" t="s">
        <v>12</v>
      </c>
      <c r="F30" s="27">
        <v>46175.0</v>
      </c>
      <c r="G30" s="26" t="s">
        <v>15</v>
      </c>
      <c r="H30" s="26" t="s">
        <v>125</v>
      </c>
      <c r="I30" s="26" t="s">
        <v>130</v>
      </c>
      <c r="J30" s="26">
        <v>4800.0</v>
      </c>
      <c r="K30" s="26" t="s">
        <v>96</v>
      </c>
      <c r="M30" s="23"/>
      <c r="N30" s="23">
        <f t="shared" si="1"/>
        <v>6</v>
      </c>
    </row>
    <row r="31" ht="22.5" customHeight="1">
      <c r="A31" s="25">
        <v>46176.17214144676</v>
      </c>
      <c r="B31" s="26" t="s">
        <v>10</v>
      </c>
      <c r="E31" s="26" t="s">
        <v>31</v>
      </c>
      <c r="F31" s="27">
        <v>46175.0</v>
      </c>
      <c r="G31" s="26" t="s">
        <v>15</v>
      </c>
      <c r="H31" s="26" t="s">
        <v>123</v>
      </c>
      <c r="I31" s="26" t="s">
        <v>131</v>
      </c>
      <c r="J31" s="26">
        <v>37000.0</v>
      </c>
      <c r="K31" s="26" t="s">
        <v>96</v>
      </c>
      <c r="M31" s="23"/>
      <c r="N31" s="23">
        <f t="shared" si="1"/>
        <v>6</v>
      </c>
    </row>
    <row r="32" ht="22.5" customHeight="1">
      <c r="A32" s="25">
        <v>46176.7741446875</v>
      </c>
      <c r="B32" s="26" t="s">
        <v>10</v>
      </c>
      <c r="E32" s="26" t="s">
        <v>60</v>
      </c>
      <c r="F32" s="27">
        <v>46176.0</v>
      </c>
      <c r="G32" s="26" t="s">
        <v>19</v>
      </c>
      <c r="H32" s="26" t="s">
        <v>132</v>
      </c>
      <c r="I32" s="26" t="s">
        <v>133</v>
      </c>
      <c r="J32" s="26">
        <v>40000.0</v>
      </c>
      <c r="K32" s="26" t="s">
        <v>96</v>
      </c>
      <c r="M32" s="23"/>
      <c r="N32" s="23">
        <f t="shared" si="1"/>
        <v>6</v>
      </c>
    </row>
    <row r="33" ht="22.5" customHeight="1">
      <c r="A33" s="25">
        <v>46176.81652461806</v>
      </c>
      <c r="B33" s="26" t="s">
        <v>10</v>
      </c>
      <c r="E33" s="26" t="s">
        <v>60</v>
      </c>
      <c r="F33" s="27">
        <v>46176.0</v>
      </c>
      <c r="G33" s="26" t="s">
        <v>19</v>
      </c>
      <c r="H33" s="26" t="s">
        <v>132</v>
      </c>
      <c r="I33" s="26" t="s">
        <v>134</v>
      </c>
      <c r="J33" s="26">
        <v>60000.0</v>
      </c>
      <c r="K33" s="26" t="s">
        <v>96</v>
      </c>
      <c r="M33" s="23"/>
      <c r="N33" s="23">
        <f t="shared" si="1"/>
        <v>6</v>
      </c>
    </row>
    <row r="34" ht="22.5" customHeight="1">
      <c r="A34" s="25">
        <v>46176.82107755787</v>
      </c>
      <c r="B34" s="26" t="s">
        <v>10</v>
      </c>
      <c r="E34" s="26" t="s">
        <v>11</v>
      </c>
      <c r="F34" s="27">
        <v>46176.0</v>
      </c>
      <c r="G34" s="26" t="s">
        <v>19</v>
      </c>
      <c r="H34" s="26" t="s">
        <v>135</v>
      </c>
      <c r="I34" s="26" t="s">
        <v>136</v>
      </c>
      <c r="J34" s="26">
        <v>50000.0</v>
      </c>
      <c r="K34" s="26" t="s">
        <v>96</v>
      </c>
      <c r="M34" s="23"/>
      <c r="N34" s="23">
        <f t="shared" si="1"/>
        <v>6</v>
      </c>
    </row>
    <row r="35" ht="22.5" customHeight="1">
      <c r="A35" s="25">
        <v>46177.7946315625</v>
      </c>
      <c r="B35" s="26" t="s">
        <v>10</v>
      </c>
      <c r="E35" s="26" t="s">
        <v>11</v>
      </c>
      <c r="F35" s="27">
        <v>46177.0</v>
      </c>
      <c r="G35" s="26" t="s">
        <v>23</v>
      </c>
      <c r="H35" s="26" t="s">
        <v>11</v>
      </c>
      <c r="I35" s="26" t="s">
        <v>137</v>
      </c>
      <c r="J35" s="26">
        <v>2090000.0</v>
      </c>
      <c r="K35" s="26" t="s">
        <v>82</v>
      </c>
      <c r="M35" s="23"/>
      <c r="N35" s="23">
        <f t="shared" si="1"/>
        <v>6</v>
      </c>
    </row>
    <row r="36" ht="22.5" customHeight="1">
      <c r="A36" s="25">
        <v>46177.795438773144</v>
      </c>
      <c r="B36" s="26" t="s">
        <v>10</v>
      </c>
      <c r="E36" s="26" t="s">
        <v>11</v>
      </c>
      <c r="F36" s="27">
        <v>46177.0</v>
      </c>
      <c r="G36" s="26" t="s">
        <v>23</v>
      </c>
      <c r="H36" s="26" t="s">
        <v>11</v>
      </c>
      <c r="I36" s="26" t="s">
        <v>138</v>
      </c>
      <c r="J36" s="26">
        <v>560000.0</v>
      </c>
      <c r="K36" s="26" t="s">
        <v>82</v>
      </c>
      <c r="M36" s="23"/>
      <c r="N36" s="23">
        <f t="shared" si="1"/>
        <v>6</v>
      </c>
    </row>
    <row r="37" ht="22.5" customHeight="1">
      <c r="A37" s="25">
        <v>46177.79643079861</v>
      </c>
      <c r="B37" s="26" t="s">
        <v>10</v>
      </c>
      <c r="E37" s="26" t="s">
        <v>11</v>
      </c>
      <c r="F37" s="27">
        <v>46177.0</v>
      </c>
      <c r="G37" s="26" t="s">
        <v>19</v>
      </c>
      <c r="H37" s="26" t="s">
        <v>11</v>
      </c>
      <c r="I37" s="26" t="s">
        <v>139</v>
      </c>
      <c r="J37" s="26">
        <v>358000.0</v>
      </c>
      <c r="K37" s="26" t="s">
        <v>82</v>
      </c>
      <c r="M37" s="23"/>
      <c r="N37" s="23">
        <f t="shared" si="1"/>
        <v>6</v>
      </c>
    </row>
    <row r="38" ht="22.5" customHeight="1">
      <c r="A38" s="25">
        <v>46177.79933267361</v>
      </c>
      <c r="B38" s="26" t="s">
        <v>10</v>
      </c>
      <c r="E38" s="26" t="s">
        <v>48</v>
      </c>
      <c r="F38" s="27">
        <v>46176.0</v>
      </c>
      <c r="G38" s="26" t="s">
        <v>23</v>
      </c>
      <c r="H38" s="26" t="s">
        <v>48</v>
      </c>
      <c r="I38" s="26" t="s">
        <v>140</v>
      </c>
      <c r="J38" s="26">
        <v>25000.0</v>
      </c>
      <c r="K38" s="26" t="s">
        <v>82</v>
      </c>
      <c r="M38" s="23"/>
      <c r="N38" s="23">
        <f t="shared" si="1"/>
        <v>6</v>
      </c>
    </row>
    <row r="39" ht="22.5" customHeight="1">
      <c r="A39" s="25">
        <v>46177.80020578703</v>
      </c>
      <c r="B39" s="26" t="s">
        <v>10</v>
      </c>
      <c r="E39" s="26" t="s">
        <v>56</v>
      </c>
      <c r="F39" s="27">
        <v>46176.0</v>
      </c>
      <c r="G39" s="26" t="s">
        <v>19</v>
      </c>
      <c r="H39" s="26" t="s">
        <v>64</v>
      </c>
      <c r="I39" s="26" t="s">
        <v>64</v>
      </c>
      <c r="J39" s="26">
        <v>70000.0</v>
      </c>
      <c r="K39" s="26" t="s">
        <v>96</v>
      </c>
      <c r="M39" s="23"/>
      <c r="N39" s="23">
        <f t="shared" si="1"/>
        <v>6</v>
      </c>
    </row>
    <row r="40" ht="22.5" customHeight="1">
      <c r="A40" s="25">
        <v>46177.80125107639</v>
      </c>
      <c r="B40" s="26" t="s">
        <v>10</v>
      </c>
      <c r="E40" s="26" t="s">
        <v>35</v>
      </c>
      <c r="F40" s="27">
        <v>46176.0</v>
      </c>
      <c r="G40" s="26" t="s">
        <v>19</v>
      </c>
      <c r="H40" s="26" t="s">
        <v>88</v>
      </c>
      <c r="I40" s="26" t="s">
        <v>141</v>
      </c>
      <c r="J40" s="26">
        <v>32500.0</v>
      </c>
      <c r="K40" s="26" t="s">
        <v>96</v>
      </c>
      <c r="M40" s="23"/>
      <c r="N40" s="23">
        <f t="shared" si="1"/>
        <v>6</v>
      </c>
    </row>
    <row r="41" ht="22.5" customHeight="1">
      <c r="A41" s="25">
        <v>46177.8038121875</v>
      </c>
      <c r="B41" s="26" t="s">
        <v>10</v>
      </c>
      <c r="E41" s="26" t="s">
        <v>28</v>
      </c>
      <c r="F41" s="27">
        <v>46177.0</v>
      </c>
      <c r="G41" s="26" t="s">
        <v>19</v>
      </c>
      <c r="H41" s="26" t="s">
        <v>142</v>
      </c>
      <c r="I41" s="26" t="s">
        <v>143</v>
      </c>
      <c r="J41" s="26">
        <v>445890.0</v>
      </c>
      <c r="K41" s="26" t="s">
        <v>82</v>
      </c>
      <c r="M41" s="23"/>
      <c r="N41" s="23">
        <f t="shared" si="1"/>
        <v>6</v>
      </c>
    </row>
    <row r="42" ht="22.5" customHeight="1">
      <c r="A42" s="25">
        <v>46178.44535195602</v>
      </c>
      <c r="B42" s="26" t="s">
        <v>10</v>
      </c>
      <c r="E42" s="26" t="s">
        <v>60</v>
      </c>
      <c r="F42" s="27">
        <v>46177.0</v>
      </c>
      <c r="G42" s="26" t="s">
        <v>15</v>
      </c>
      <c r="H42" s="26" t="s">
        <v>132</v>
      </c>
      <c r="I42" s="26" t="s">
        <v>144</v>
      </c>
      <c r="J42" s="26">
        <v>7500.0</v>
      </c>
      <c r="K42" s="26" t="s">
        <v>96</v>
      </c>
      <c r="M42" s="23"/>
      <c r="N42" s="23">
        <f t="shared" si="1"/>
        <v>6</v>
      </c>
    </row>
    <row r="43" ht="22.5" customHeight="1">
      <c r="A43" s="25">
        <v>46178.44793703704</v>
      </c>
      <c r="B43" s="26" t="s">
        <v>10</v>
      </c>
      <c r="E43" s="26" t="s">
        <v>66</v>
      </c>
      <c r="F43" s="27">
        <v>46178.0</v>
      </c>
      <c r="G43" s="26" t="s">
        <v>15</v>
      </c>
      <c r="H43" s="26" t="s">
        <v>125</v>
      </c>
      <c r="I43" s="26" t="s">
        <v>145</v>
      </c>
      <c r="J43" s="26">
        <v>24200.0</v>
      </c>
      <c r="K43" s="26" t="s">
        <v>96</v>
      </c>
      <c r="M43" s="23"/>
      <c r="N43" s="23">
        <f t="shared" si="1"/>
        <v>6</v>
      </c>
    </row>
    <row r="44" ht="22.5" customHeight="1">
      <c r="A44" s="25">
        <v>46178.449812314815</v>
      </c>
      <c r="B44" s="26" t="s">
        <v>10</v>
      </c>
      <c r="E44" s="26" t="s">
        <v>31</v>
      </c>
      <c r="F44" s="27">
        <v>46177.0</v>
      </c>
      <c r="G44" s="26" t="s">
        <v>15</v>
      </c>
      <c r="H44" s="26" t="s">
        <v>146</v>
      </c>
      <c r="I44" s="26" t="s">
        <v>147</v>
      </c>
      <c r="J44" s="26">
        <v>3800.0</v>
      </c>
      <c r="K44" s="26" t="s">
        <v>96</v>
      </c>
      <c r="M44" s="23"/>
      <c r="N44" s="23">
        <f t="shared" si="1"/>
        <v>6</v>
      </c>
    </row>
    <row r="45" ht="22.5" customHeight="1">
      <c r="A45" s="25">
        <v>46178.45184799768</v>
      </c>
      <c r="B45" s="26" t="s">
        <v>10</v>
      </c>
      <c r="C45" s="26" t="s">
        <v>36</v>
      </c>
      <c r="E45" s="26" t="s">
        <v>45</v>
      </c>
      <c r="F45" s="27">
        <v>46177.0</v>
      </c>
      <c r="G45" s="26" t="s">
        <v>15</v>
      </c>
      <c r="H45" s="26" t="s">
        <v>148</v>
      </c>
      <c r="I45" s="26" t="s">
        <v>149</v>
      </c>
      <c r="J45" s="26">
        <v>18000.0</v>
      </c>
      <c r="K45" s="26" t="s">
        <v>96</v>
      </c>
      <c r="M45" s="23"/>
      <c r="N45" s="23">
        <f t="shared" si="1"/>
        <v>6</v>
      </c>
    </row>
    <row r="46" ht="22.5" customHeight="1">
      <c r="A46" s="25">
        <v>46178.533656631946</v>
      </c>
      <c r="B46" s="26" t="s">
        <v>10</v>
      </c>
      <c r="E46" s="26" t="s">
        <v>11</v>
      </c>
      <c r="F46" s="27">
        <v>46176.0</v>
      </c>
      <c r="G46" s="26" t="s">
        <v>15</v>
      </c>
      <c r="H46" s="26" t="s">
        <v>11</v>
      </c>
      <c r="I46" s="26" t="s">
        <v>150</v>
      </c>
      <c r="J46" s="26">
        <v>2332000.0</v>
      </c>
      <c r="K46" s="26" t="s">
        <v>82</v>
      </c>
      <c r="M46" s="23"/>
      <c r="N46" s="23">
        <f t="shared" si="1"/>
        <v>6</v>
      </c>
    </row>
    <row r="47" ht="22.5" customHeight="1">
      <c r="A47" s="25">
        <v>46178.6316871875</v>
      </c>
      <c r="B47" s="26" t="s">
        <v>10</v>
      </c>
      <c r="E47" s="26" t="s">
        <v>11</v>
      </c>
      <c r="F47" s="27">
        <v>46176.0</v>
      </c>
      <c r="G47" s="26" t="s">
        <v>15</v>
      </c>
      <c r="H47" s="26" t="s">
        <v>11</v>
      </c>
      <c r="I47" s="26" t="s">
        <v>151</v>
      </c>
      <c r="J47" s="26">
        <v>686000.0</v>
      </c>
      <c r="K47" s="26" t="s">
        <v>96</v>
      </c>
      <c r="M47" s="23"/>
      <c r="N47" s="23">
        <f t="shared" si="1"/>
        <v>6</v>
      </c>
    </row>
    <row r="48" ht="22.5" customHeight="1">
      <c r="A48" s="25">
        <v>46178.634295578704</v>
      </c>
      <c r="B48" s="26" t="s">
        <v>10</v>
      </c>
      <c r="E48" s="26" t="s">
        <v>11</v>
      </c>
      <c r="F48" s="27">
        <v>46176.0</v>
      </c>
      <c r="G48" s="26" t="s">
        <v>15</v>
      </c>
      <c r="H48" s="26" t="s">
        <v>11</v>
      </c>
      <c r="I48" s="26" t="s">
        <v>152</v>
      </c>
      <c r="J48" s="26">
        <v>630000.0</v>
      </c>
      <c r="K48" s="26" t="s">
        <v>82</v>
      </c>
      <c r="M48" s="23"/>
      <c r="N48" s="23">
        <f t="shared" si="1"/>
        <v>6</v>
      </c>
    </row>
    <row r="49" ht="22.5" customHeight="1">
      <c r="A49" s="25">
        <v>46178.63783673611</v>
      </c>
      <c r="B49" s="26" t="s">
        <v>10</v>
      </c>
      <c r="E49" s="26" t="s">
        <v>11</v>
      </c>
      <c r="F49" s="27">
        <v>46176.0</v>
      </c>
      <c r="G49" s="26" t="s">
        <v>15</v>
      </c>
      <c r="H49" s="26" t="s">
        <v>11</v>
      </c>
      <c r="I49" s="26" t="s">
        <v>153</v>
      </c>
      <c r="J49" s="26">
        <v>379000.0</v>
      </c>
      <c r="K49" s="26" t="s">
        <v>82</v>
      </c>
      <c r="M49" s="23"/>
      <c r="N49" s="23">
        <f t="shared" si="1"/>
        <v>6</v>
      </c>
    </row>
    <row r="50" ht="22.5" customHeight="1">
      <c r="A50" s="25">
        <v>46178.63895739583</v>
      </c>
      <c r="B50" s="26" t="s">
        <v>10</v>
      </c>
      <c r="E50" s="26" t="s">
        <v>11</v>
      </c>
      <c r="F50" s="27">
        <v>46176.0</v>
      </c>
      <c r="G50" s="26" t="s">
        <v>15</v>
      </c>
      <c r="H50" s="26" t="s">
        <v>11</v>
      </c>
      <c r="I50" s="26" t="s">
        <v>154</v>
      </c>
      <c r="J50" s="26">
        <v>168000.0</v>
      </c>
      <c r="K50" s="26" t="s">
        <v>82</v>
      </c>
      <c r="M50" s="23"/>
      <c r="N50" s="23">
        <f t="shared" si="1"/>
        <v>6</v>
      </c>
    </row>
    <row r="51" ht="22.5" customHeight="1">
      <c r="A51" s="25">
        <v>46178.640222939815</v>
      </c>
      <c r="B51" s="26" t="s">
        <v>10</v>
      </c>
      <c r="E51" s="26" t="s">
        <v>11</v>
      </c>
      <c r="F51" s="27">
        <v>46176.0</v>
      </c>
      <c r="G51" s="26" t="s">
        <v>15</v>
      </c>
      <c r="H51" s="26" t="s">
        <v>11</v>
      </c>
      <c r="I51" s="26" t="s">
        <v>155</v>
      </c>
      <c r="J51" s="26">
        <v>900000.0</v>
      </c>
      <c r="K51" s="26" t="s">
        <v>82</v>
      </c>
      <c r="M51" s="23"/>
      <c r="N51" s="23">
        <f t="shared" si="1"/>
        <v>6</v>
      </c>
    </row>
    <row r="52" ht="22.5" customHeight="1">
      <c r="A52" s="25">
        <v>46178.641451261574</v>
      </c>
      <c r="B52" s="26" t="s">
        <v>10</v>
      </c>
      <c r="E52" s="26" t="s">
        <v>11</v>
      </c>
      <c r="F52" s="27">
        <v>46176.0</v>
      </c>
      <c r="G52" s="26" t="s">
        <v>15</v>
      </c>
      <c r="H52" s="26" t="s">
        <v>11</v>
      </c>
      <c r="I52" s="26" t="s">
        <v>156</v>
      </c>
      <c r="J52" s="26">
        <v>300000.0</v>
      </c>
      <c r="K52" s="26" t="s">
        <v>82</v>
      </c>
      <c r="M52" s="23"/>
      <c r="N52" s="23">
        <f t="shared" si="1"/>
        <v>6</v>
      </c>
    </row>
    <row r="53" ht="22.5" customHeight="1">
      <c r="A53" s="25">
        <v>46178.64333199074</v>
      </c>
      <c r="B53" s="26" t="s">
        <v>10</v>
      </c>
      <c r="E53" s="26" t="s">
        <v>11</v>
      </c>
      <c r="F53" s="27">
        <v>46176.0</v>
      </c>
      <c r="G53" s="26" t="s">
        <v>15</v>
      </c>
      <c r="H53" s="26" t="s">
        <v>11</v>
      </c>
      <c r="I53" s="26" t="s">
        <v>157</v>
      </c>
      <c r="J53" s="26">
        <v>1214000.0</v>
      </c>
      <c r="K53" s="26" t="s">
        <v>82</v>
      </c>
      <c r="M53" s="23"/>
      <c r="N53" s="23">
        <f t="shared" si="1"/>
        <v>6</v>
      </c>
    </row>
    <row r="54" ht="22.5" customHeight="1">
      <c r="A54" s="25">
        <v>46178.721049513886</v>
      </c>
      <c r="B54" s="26" t="s">
        <v>10</v>
      </c>
      <c r="E54" s="26" t="s">
        <v>11</v>
      </c>
      <c r="F54" s="27">
        <v>46176.0</v>
      </c>
      <c r="G54" s="26" t="s">
        <v>15</v>
      </c>
      <c r="H54" s="26" t="s">
        <v>11</v>
      </c>
      <c r="I54" s="26" t="s">
        <v>158</v>
      </c>
      <c r="J54" s="26">
        <v>270000.0</v>
      </c>
      <c r="K54" s="26" t="s">
        <v>82</v>
      </c>
      <c r="M54" s="23"/>
      <c r="N54" s="23">
        <f t="shared" si="1"/>
        <v>6</v>
      </c>
    </row>
    <row r="55" ht="22.5" customHeight="1">
      <c r="A55" s="25">
        <v>46178.72256383102</v>
      </c>
      <c r="B55" s="26" t="s">
        <v>10</v>
      </c>
      <c r="E55" s="26" t="s">
        <v>11</v>
      </c>
      <c r="F55" s="27">
        <v>46176.0</v>
      </c>
      <c r="G55" s="26" t="s">
        <v>15</v>
      </c>
      <c r="H55" s="26" t="s">
        <v>11</v>
      </c>
      <c r="I55" s="26" t="s">
        <v>159</v>
      </c>
      <c r="J55" s="26">
        <v>949000.0</v>
      </c>
      <c r="K55" s="26" t="s">
        <v>82</v>
      </c>
      <c r="M55" s="23"/>
      <c r="N55" s="23">
        <f t="shared" si="1"/>
        <v>6</v>
      </c>
    </row>
    <row r="56" ht="22.5" customHeight="1">
      <c r="A56" s="25">
        <v>46178.72390405093</v>
      </c>
      <c r="B56" s="26" t="s">
        <v>10</v>
      </c>
      <c r="E56" s="26" t="s">
        <v>11</v>
      </c>
      <c r="F56" s="27">
        <v>46176.0</v>
      </c>
      <c r="G56" s="26" t="s">
        <v>15</v>
      </c>
      <c r="H56" s="26" t="s">
        <v>11</v>
      </c>
      <c r="I56" s="26" t="s">
        <v>160</v>
      </c>
      <c r="J56" s="26">
        <v>364000.0</v>
      </c>
      <c r="K56" s="26" t="s">
        <v>82</v>
      </c>
      <c r="M56" s="23"/>
      <c r="N56" s="23">
        <f t="shared" si="1"/>
        <v>6</v>
      </c>
    </row>
    <row r="57" ht="22.5" customHeight="1">
      <c r="A57" s="25">
        <v>46178.724997048615</v>
      </c>
      <c r="B57" s="26" t="s">
        <v>10</v>
      </c>
      <c r="E57" s="26" t="s">
        <v>11</v>
      </c>
      <c r="F57" s="27">
        <v>46176.0</v>
      </c>
      <c r="G57" s="26" t="s">
        <v>15</v>
      </c>
      <c r="H57" s="26" t="s">
        <v>11</v>
      </c>
      <c r="I57" s="26" t="s">
        <v>161</v>
      </c>
      <c r="J57" s="26">
        <v>366500.0</v>
      </c>
      <c r="K57" s="26" t="s">
        <v>82</v>
      </c>
      <c r="M57" s="23"/>
      <c r="N57" s="23">
        <f t="shared" si="1"/>
        <v>6</v>
      </c>
    </row>
    <row r="58" ht="22.5" customHeight="1">
      <c r="A58" s="25">
        <v>46179.31501846065</v>
      </c>
      <c r="B58" s="26" t="s">
        <v>10</v>
      </c>
      <c r="E58" s="26" t="s">
        <v>12</v>
      </c>
      <c r="F58" s="27">
        <v>46179.0</v>
      </c>
      <c r="G58" s="26" t="s">
        <v>9</v>
      </c>
      <c r="H58" s="26" t="s">
        <v>89</v>
      </c>
      <c r="I58" s="26" t="s">
        <v>162</v>
      </c>
      <c r="J58" s="26">
        <v>450000.0</v>
      </c>
      <c r="K58" s="26" t="s">
        <v>82</v>
      </c>
      <c r="M58" s="23"/>
      <c r="N58" s="23">
        <f t="shared" si="1"/>
        <v>6</v>
      </c>
    </row>
    <row r="59" ht="22.5" customHeight="1">
      <c r="A59" s="25">
        <v>46179.76978041667</v>
      </c>
      <c r="B59" s="26" t="s">
        <v>10</v>
      </c>
      <c r="E59" s="26" t="s">
        <v>11</v>
      </c>
      <c r="F59" s="27">
        <v>46179.0</v>
      </c>
      <c r="G59" s="26" t="s">
        <v>19</v>
      </c>
      <c r="H59" s="26" t="s">
        <v>11</v>
      </c>
      <c r="I59" s="26" t="s">
        <v>163</v>
      </c>
      <c r="J59" s="26">
        <v>57600.0</v>
      </c>
      <c r="K59" s="26" t="s">
        <v>96</v>
      </c>
      <c r="M59" s="23"/>
      <c r="N59" s="23">
        <f t="shared" si="1"/>
        <v>6</v>
      </c>
    </row>
    <row r="60" ht="22.5" customHeight="1">
      <c r="A60" s="25">
        <v>46179.82540880787</v>
      </c>
      <c r="B60" s="26" t="s">
        <v>10</v>
      </c>
      <c r="E60" s="26" t="s">
        <v>12</v>
      </c>
      <c r="F60" s="27">
        <v>46179.0</v>
      </c>
      <c r="G60" s="26" t="s">
        <v>19</v>
      </c>
      <c r="H60" s="26" t="s">
        <v>120</v>
      </c>
      <c r="I60" s="26" t="s">
        <v>164</v>
      </c>
      <c r="J60" s="26">
        <v>20000.0</v>
      </c>
      <c r="K60" s="26" t="s">
        <v>96</v>
      </c>
      <c r="M60" s="23"/>
      <c r="N60" s="23">
        <f t="shared" si="1"/>
        <v>6</v>
      </c>
    </row>
    <row r="61" ht="22.5" customHeight="1">
      <c r="A61" s="25">
        <v>46179.82713813658</v>
      </c>
      <c r="B61" s="26" t="s">
        <v>10</v>
      </c>
      <c r="E61" s="26" t="s">
        <v>11</v>
      </c>
      <c r="F61" s="27">
        <v>46179.0</v>
      </c>
      <c r="G61" s="26" t="s">
        <v>19</v>
      </c>
      <c r="H61" s="26" t="s">
        <v>11</v>
      </c>
      <c r="I61" s="26" t="s">
        <v>165</v>
      </c>
      <c r="J61" s="26">
        <v>658894.0</v>
      </c>
      <c r="K61" s="26" t="s">
        <v>82</v>
      </c>
      <c r="M61" s="23"/>
      <c r="N61" s="23">
        <f t="shared" si="1"/>
        <v>6</v>
      </c>
    </row>
    <row r="62" ht="22.5" customHeight="1">
      <c r="A62" s="25">
        <v>46179.82851695602</v>
      </c>
      <c r="B62" s="26" t="s">
        <v>10</v>
      </c>
      <c r="E62" s="26" t="s">
        <v>11</v>
      </c>
      <c r="F62" s="27">
        <v>46179.0</v>
      </c>
      <c r="G62" s="26" t="s">
        <v>19</v>
      </c>
      <c r="H62" s="26" t="s">
        <v>11</v>
      </c>
      <c r="I62" s="26" t="s">
        <v>166</v>
      </c>
      <c r="J62" s="26">
        <v>74000.0</v>
      </c>
      <c r="K62" s="26" t="s">
        <v>82</v>
      </c>
      <c r="M62" s="23"/>
      <c r="N62" s="23">
        <f t="shared" si="1"/>
        <v>6</v>
      </c>
    </row>
    <row r="63" ht="22.5" customHeight="1">
      <c r="A63" s="25">
        <v>46179.82928722222</v>
      </c>
      <c r="B63" s="26" t="s">
        <v>10</v>
      </c>
      <c r="E63" s="26" t="s">
        <v>11</v>
      </c>
      <c r="F63" s="27">
        <v>46179.0</v>
      </c>
      <c r="G63" s="26" t="s">
        <v>19</v>
      </c>
      <c r="H63" s="26" t="s">
        <v>11</v>
      </c>
      <c r="I63" s="26" t="s">
        <v>167</v>
      </c>
      <c r="J63" s="26">
        <v>112000.0</v>
      </c>
      <c r="K63" s="26" t="s">
        <v>96</v>
      </c>
      <c r="M63" s="23"/>
      <c r="N63" s="23">
        <f t="shared" si="1"/>
        <v>6</v>
      </c>
    </row>
    <row r="64" ht="22.5" customHeight="1">
      <c r="A64" s="25">
        <v>46179.830285578704</v>
      </c>
      <c r="B64" s="26" t="s">
        <v>10</v>
      </c>
      <c r="E64" s="26" t="s">
        <v>11</v>
      </c>
      <c r="F64" s="27">
        <v>46179.0</v>
      </c>
      <c r="G64" s="26" t="s">
        <v>19</v>
      </c>
      <c r="H64" s="26" t="s">
        <v>11</v>
      </c>
      <c r="I64" s="26" t="s">
        <v>168</v>
      </c>
      <c r="J64" s="26">
        <v>376000.0</v>
      </c>
      <c r="K64" s="26" t="s">
        <v>82</v>
      </c>
      <c r="M64" s="23"/>
      <c r="N64" s="23">
        <f t="shared" si="1"/>
        <v>6</v>
      </c>
    </row>
    <row r="65" ht="22.5" customHeight="1">
      <c r="A65" s="25">
        <v>46179.83178594908</v>
      </c>
      <c r="B65" s="26" t="s">
        <v>10</v>
      </c>
      <c r="E65" s="26" t="s">
        <v>11</v>
      </c>
      <c r="F65" s="27">
        <v>46179.0</v>
      </c>
      <c r="G65" s="26" t="s">
        <v>19</v>
      </c>
      <c r="H65" s="26" t="s">
        <v>11</v>
      </c>
      <c r="I65" s="26" t="s">
        <v>169</v>
      </c>
      <c r="J65" s="26">
        <v>991000.0</v>
      </c>
      <c r="K65" s="26" t="s">
        <v>82</v>
      </c>
      <c r="M65" s="23"/>
      <c r="N65" s="23">
        <f t="shared" si="1"/>
        <v>6</v>
      </c>
    </row>
    <row r="66" ht="22.5" customHeight="1">
      <c r="A66" s="25">
        <v>46179.833682233795</v>
      </c>
      <c r="B66" s="26" t="s">
        <v>10</v>
      </c>
      <c r="E66" s="26" t="s">
        <v>11</v>
      </c>
      <c r="F66" s="27">
        <v>46179.0</v>
      </c>
      <c r="G66" s="26" t="s">
        <v>19</v>
      </c>
      <c r="H66" s="26" t="s">
        <v>11</v>
      </c>
      <c r="I66" s="26" t="s">
        <v>170</v>
      </c>
      <c r="J66" s="26">
        <v>386000.0</v>
      </c>
      <c r="K66" s="26" t="s">
        <v>82</v>
      </c>
      <c r="M66" s="23"/>
      <c r="N66" s="23">
        <f t="shared" si="1"/>
        <v>6</v>
      </c>
    </row>
    <row r="67" ht="22.5" customHeight="1">
      <c r="A67" s="25">
        <v>46179.83508146991</v>
      </c>
      <c r="B67" s="26" t="s">
        <v>10</v>
      </c>
      <c r="E67" s="26" t="s">
        <v>11</v>
      </c>
      <c r="F67" s="27">
        <v>46179.0</v>
      </c>
      <c r="G67" s="26" t="s">
        <v>19</v>
      </c>
      <c r="H67" s="26" t="s">
        <v>11</v>
      </c>
      <c r="I67" s="26" t="s">
        <v>171</v>
      </c>
      <c r="J67" s="26">
        <v>286000.0</v>
      </c>
      <c r="K67" s="26" t="s">
        <v>82</v>
      </c>
      <c r="M67" s="23"/>
      <c r="N67" s="23">
        <f t="shared" si="1"/>
        <v>6</v>
      </c>
    </row>
    <row r="68" ht="22.5" customHeight="1">
      <c r="A68" s="25">
        <v>46179.836174490745</v>
      </c>
      <c r="B68" s="26" t="s">
        <v>10</v>
      </c>
      <c r="E68" s="26" t="s">
        <v>11</v>
      </c>
      <c r="F68" s="27">
        <v>46179.0</v>
      </c>
      <c r="G68" s="26" t="s">
        <v>19</v>
      </c>
      <c r="H68" s="26" t="s">
        <v>11</v>
      </c>
      <c r="I68" s="26" t="s">
        <v>172</v>
      </c>
      <c r="J68" s="26">
        <v>641000.0</v>
      </c>
      <c r="K68" s="26" t="s">
        <v>82</v>
      </c>
      <c r="M68" s="23"/>
      <c r="N68" s="23">
        <f t="shared" si="1"/>
        <v>6</v>
      </c>
    </row>
    <row r="69" ht="22.5" customHeight="1">
      <c r="A69" s="25">
        <v>46179.837207743054</v>
      </c>
      <c r="B69" s="26" t="s">
        <v>10</v>
      </c>
      <c r="E69" s="26" t="s">
        <v>11</v>
      </c>
      <c r="F69" s="27">
        <v>46179.0</v>
      </c>
      <c r="G69" s="26" t="s">
        <v>19</v>
      </c>
      <c r="H69" s="26" t="s">
        <v>11</v>
      </c>
      <c r="I69" s="26" t="s">
        <v>173</v>
      </c>
      <c r="J69" s="26">
        <v>435000.0</v>
      </c>
      <c r="K69" s="26" t="s">
        <v>82</v>
      </c>
      <c r="M69" s="23"/>
      <c r="N69" s="23">
        <f t="shared" si="1"/>
        <v>6</v>
      </c>
    </row>
    <row r="70" ht="22.5" customHeight="1">
      <c r="A70" s="25">
        <v>46179.83847766204</v>
      </c>
      <c r="B70" s="26" t="s">
        <v>10</v>
      </c>
      <c r="E70" s="26" t="s">
        <v>11</v>
      </c>
      <c r="F70" s="27">
        <v>46179.0</v>
      </c>
      <c r="G70" s="26" t="s">
        <v>19</v>
      </c>
      <c r="H70" s="26" t="s">
        <v>11</v>
      </c>
      <c r="I70" s="26" t="s">
        <v>174</v>
      </c>
      <c r="J70" s="26">
        <v>748100.0</v>
      </c>
      <c r="K70" s="26" t="s">
        <v>82</v>
      </c>
      <c r="M70" s="23"/>
      <c r="N70" s="23">
        <f t="shared" si="1"/>
        <v>6</v>
      </c>
    </row>
    <row r="71" ht="22.5" customHeight="1">
      <c r="A71" s="25">
        <v>46180.37219486111</v>
      </c>
      <c r="B71" s="26" t="s">
        <v>10</v>
      </c>
      <c r="E71" s="26" t="s">
        <v>60</v>
      </c>
      <c r="F71" s="27">
        <v>46178.0</v>
      </c>
      <c r="G71" s="26" t="s">
        <v>15</v>
      </c>
      <c r="H71" s="26" t="s">
        <v>132</v>
      </c>
      <c r="I71" s="26" t="s">
        <v>175</v>
      </c>
      <c r="J71" s="26">
        <v>2500.0</v>
      </c>
      <c r="K71" s="26" t="s">
        <v>96</v>
      </c>
      <c r="M71" s="23"/>
      <c r="N71" s="23">
        <f t="shared" si="1"/>
        <v>6</v>
      </c>
    </row>
    <row r="72" ht="22.5" customHeight="1">
      <c r="A72" s="25">
        <v>46180.37345108796</v>
      </c>
      <c r="B72" s="26" t="s">
        <v>10</v>
      </c>
      <c r="E72" s="26" t="s">
        <v>12</v>
      </c>
      <c r="F72" s="27">
        <v>46178.0</v>
      </c>
      <c r="G72" s="26" t="s">
        <v>15</v>
      </c>
      <c r="H72" s="26" t="s">
        <v>176</v>
      </c>
      <c r="I72" s="26" t="s">
        <v>177</v>
      </c>
      <c r="J72" s="26">
        <v>27700.0</v>
      </c>
      <c r="K72" s="26" t="s">
        <v>96</v>
      </c>
      <c r="M72" s="23"/>
      <c r="N72" s="23">
        <f t="shared" si="1"/>
        <v>6</v>
      </c>
    </row>
    <row r="73" ht="22.5" customHeight="1">
      <c r="A73" s="25">
        <v>46180.397199328705</v>
      </c>
      <c r="B73" s="26" t="s">
        <v>10</v>
      </c>
      <c r="E73" s="26" t="s">
        <v>11</v>
      </c>
      <c r="F73" s="27">
        <v>46179.0</v>
      </c>
      <c r="G73" s="26" t="s">
        <v>15</v>
      </c>
      <c r="H73" s="26" t="s">
        <v>11</v>
      </c>
      <c r="I73" s="26" t="s">
        <v>178</v>
      </c>
      <c r="J73" s="26">
        <v>392000.0</v>
      </c>
      <c r="K73" s="26" t="s">
        <v>82</v>
      </c>
      <c r="M73" s="23"/>
      <c r="N73" s="23">
        <f t="shared" si="1"/>
        <v>6</v>
      </c>
    </row>
    <row r="74" ht="22.5" customHeight="1">
      <c r="A74" s="25">
        <v>46180.39891684028</v>
      </c>
      <c r="B74" s="26" t="s">
        <v>10</v>
      </c>
      <c r="E74" s="26" t="s">
        <v>11</v>
      </c>
      <c r="F74" s="27">
        <v>46179.0</v>
      </c>
      <c r="G74" s="26" t="s">
        <v>9</v>
      </c>
      <c r="H74" s="26" t="s">
        <v>11</v>
      </c>
      <c r="I74" s="26" t="s">
        <v>179</v>
      </c>
      <c r="J74" s="26">
        <v>518000.0</v>
      </c>
      <c r="K74" s="26" t="s">
        <v>96</v>
      </c>
      <c r="M74" s="23"/>
      <c r="N74" s="23">
        <f t="shared" si="1"/>
        <v>6</v>
      </c>
    </row>
    <row r="75" ht="22.5" customHeight="1">
      <c r="A75" s="25">
        <v>46180.400343692134</v>
      </c>
      <c r="B75" s="26" t="s">
        <v>10</v>
      </c>
      <c r="E75" s="26" t="s">
        <v>11</v>
      </c>
      <c r="F75" s="27">
        <v>46179.0</v>
      </c>
      <c r="G75" s="26" t="s">
        <v>15</v>
      </c>
      <c r="H75" s="26" t="s">
        <v>11</v>
      </c>
      <c r="I75" s="26" t="s">
        <v>180</v>
      </c>
      <c r="J75" s="26">
        <v>378000.0</v>
      </c>
      <c r="K75" s="26" t="s">
        <v>82</v>
      </c>
      <c r="M75" s="23"/>
      <c r="N75" s="23">
        <f t="shared" si="1"/>
        <v>6</v>
      </c>
    </row>
    <row r="76" ht="22.5" customHeight="1">
      <c r="A76" s="25">
        <v>46180.401275868055</v>
      </c>
      <c r="B76" s="26" t="s">
        <v>10</v>
      </c>
      <c r="E76" s="26" t="s">
        <v>11</v>
      </c>
      <c r="F76" s="27">
        <v>46179.0</v>
      </c>
      <c r="G76" s="26" t="s">
        <v>15</v>
      </c>
      <c r="H76" s="26" t="s">
        <v>11</v>
      </c>
      <c r="I76" s="26" t="s">
        <v>181</v>
      </c>
      <c r="J76" s="26">
        <v>225000.0</v>
      </c>
      <c r="K76" s="26" t="s">
        <v>82</v>
      </c>
      <c r="M76" s="23"/>
      <c r="N76" s="23">
        <f t="shared" si="1"/>
        <v>6</v>
      </c>
    </row>
    <row r="77" ht="22.5" customHeight="1">
      <c r="A77" s="25">
        <v>46180.40229254629</v>
      </c>
      <c r="B77" s="26" t="s">
        <v>10</v>
      </c>
      <c r="E77" s="26" t="s">
        <v>11</v>
      </c>
      <c r="F77" s="27">
        <v>46179.0</v>
      </c>
      <c r="G77" s="26" t="s">
        <v>15</v>
      </c>
      <c r="H77" s="26" t="s">
        <v>11</v>
      </c>
      <c r="I77" s="26" t="s">
        <v>182</v>
      </c>
      <c r="J77" s="26">
        <v>200000.0</v>
      </c>
      <c r="K77" s="26" t="s">
        <v>82</v>
      </c>
      <c r="M77" s="23"/>
      <c r="N77" s="23">
        <f t="shared" si="1"/>
        <v>6</v>
      </c>
    </row>
    <row r="78" ht="22.5" customHeight="1">
      <c r="A78" s="25">
        <v>46180.40397640046</v>
      </c>
      <c r="B78" s="26" t="s">
        <v>10</v>
      </c>
      <c r="E78" s="26" t="s">
        <v>11</v>
      </c>
      <c r="F78" s="27">
        <v>46179.0</v>
      </c>
      <c r="G78" s="26" t="s">
        <v>15</v>
      </c>
      <c r="H78" s="26" t="s">
        <v>11</v>
      </c>
      <c r="I78" s="26" t="s">
        <v>183</v>
      </c>
      <c r="J78" s="26">
        <v>636000.0</v>
      </c>
      <c r="K78" s="26" t="s">
        <v>82</v>
      </c>
      <c r="M78" s="23"/>
      <c r="N78" s="23">
        <f t="shared" si="1"/>
        <v>6</v>
      </c>
    </row>
    <row r="79" ht="22.5" customHeight="1">
      <c r="A79" s="25">
        <v>46180.40483108796</v>
      </c>
      <c r="B79" s="26" t="s">
        <v>10</v>
      </c>
      <c r="E79" s="26" t="s">
        <v>11</v>
      </c>
      <c r="F79" s="27">
        <v>46179.0</v>
      </c>
      <c r="G79" s="26" t="s">
        <v>15</v>
      </c>
      <c r="H79" s="26" t="s">
        <v>11</v>
      </c>
      <c r="I79" s="26" t="s">
        <v>184</v>
      </c>
      <c r="J79" s="26">
        <v>368000.0</v>
      </c>
      <c r="K79" s="26" t="s">
        <v>82</v>
      </c>
      <c r="M79" s="23"/>
      <c r="N79" s="23">
        <f t="shared" si="1"/>
        <v>6</v>
      </c>
    </row>
    <row r="80" ht="22.5" customHeight="1">
      <c r="A80" s="25">
        <v>46180.40553604167</v>
      </c>
      <c r="B80" s="26" t="s">
        <v>10</v>
      </c>
      <c r="E80" s="26" t="s">
        <v>11</v>
      </c>
      <c r="F80" s="27">
        <v>46179.0</v>
      </c>
      <c r="G80" s="26" t="s">
        <v>15</v>
      </c>
      <c r="H80" s="26" t="s">
        <v>11</v>
      </c>
      <c r="I80" s="26" t="s">
        <v>185</v>
      </c>
      <c r="J80" s="26">
        <v>650000.0</v>
      </c>
      <c r="K80" s="26" t="s">
        <v>82</v>
      </c>
      <c r="M80" s="23"/>
      <c r="N80" s="23">
        <f t="shared" si="1"/>
        <v>6</v>
      </c>
    </row>
    <row r="81" ht="22.5" customHeight="1">
      <c r="A81" s="25">
        <v>46180.407807337964</v>
      </c>
      <c r="B81" s="26" t="s">
        <v>10</v>
      </c>
      <c r="E81" s="26" t="s">
        <v>66</v>
      </c>
      <c r="F81" s="27">
        <v>46180.0</v>
      </c>
      <c r="G81" s="26" t="s">
        <v>15</v>
      </c>
      <c r="H81" s="26" t="s">
        <v>176</v>
      </c>
      <c r="I81" s="26" t="s">
        <v>186</v>
      </c>
      <c r="J81" s="26">
        <v>9800.0</v>
      </c>
      <c r="K81" s="26" t="s">
        <v>96</v>
      </c>
      <c r="M81" s="23"/>
      <c r="N81" s="23">
        <f t="shared" si="1"/>
        <v>6</v>
      </c>
    </row>
    <row r="82" ht="22.5" customHeight="1">
      <c r="A82" s="25">
        <v>46180.62495349537</v>
      </c>
      <c r="B82" s="26" t="s">
        <v>10</v>
      </c>
      <c r="E82" s="26" t="s">
        <v>11</v>
      </c>
      <c r="F82" s="27">
        <v>46179.0</v>
      </c>
      <c r="G82" s="26" t="s">
        <v>15</v>
      </c>
      <c r="H82" s="26" t="s">
        <v>11</v>
      </c>
      <c r="I82" s="26" t="s">
        <v>187</v>
      </c>
      <c r="J82" s="26">
        <v>639000.0</v>
      </c>
      <c r="K82" s="26" t="s">
        <v>82</v>
      </c>
      <c r="M82" s="23"/>
      <c r="N82" s="23">
        <f t="shared" si="1"/>
        <v>6</v>
      </c>
    </row>
    <row r="83" ht="22.5" customHeight="1">
      <c r="A83" s="25">
        <v>46181.38244410879</v>
      </c>
      <c r="B83" s="26" t="s">
        <v>10</v>
      </c>
      <c r="E83" s="26" t="s">
        <v>49</v>
      </c>
      <c r="F83" s="27">
        <v>46180.0</v>
      </c>
      <c r="G83" s="26" t="s">
        <v>9</v>
      </c>
      <c r="H83" s="26" t="s">
        <v>188</v>
      </c>
      <c r="I83" s="26" t="s">
        <v>189</v>
      </c>
      <c r="J83" s="26">
        <v>39900.0</v>
      </c>
      <c r="K83" s="26" t="s">
        <v>117</v>
      </c>
      <c r="L83" s="28" t="s">
        <v>190</v>
      </c>
      <c r="M83" s="29"/>
      <c r="N83" s="23">
        <f t="shared" si="1"/>
        <v>6</v>
      </c>
    </row>
    <row r="84" ht="22.5" customHeight="1">
      <c r="A84" s="25">
        <v>46181.428039942126</v>
      </c>
      <c r="B84" s="26" t="s">
        <v>10</v>
      </c>
      <c r="E84" s="26" t="s">
        <v>11</v>
      </c>
      <c r="F84" s="27">
        <v>46176.0</v>
      </c>
      <c r="G84" s="26" t="s">
        <v>9</v>
      </c>
      <c r="H84" s="26" t="s">
        <v>11</v>
      </c>
      <c r="I84" s="26" t="s">
        <v>191</v>
      </c>
      <c r="J84" s="26">
        <v>90000.0</v>
      </c>
      <c r="K84" s="26" t="s">
        <v>96</v>
      </c>
      <c r="M84" s="23"/>
      <c r="N84" s="23">
        <f t="shared" si="1"/>
        <v>6</v>
      </c>
    </row>
    <row r="85" ht="22.5" customHeight="1">
      <c r="A85" s="25">
        <v>46182.35590217593</v>
      </c>
      <c r="B85" s="26" t="s">
        <v>10</v>
      </c>
      <c r="E85" s="26" t="s">
        <v>12</v>
      </c>
      <c r="F85" s="27">
        <v>46182.0</v>
      </c>
      <c r="G85" s="26" t="s">
        <v>23</v>
      </c>
      <c r="H85" s="26" t="s">
        <v>114</v>
      </c>
      <c r="I85" s="26" t="s">
        <v>192</v>
      </c>
      <c r="J85" s="26">
        <v>1115900.0</v>
      </c>
      <c r="K85" s="26" t="s">
        <v>82</v>
      </c>
      <c r="L85" s="28" t="s">
        <v>193</v>
      </c>
      <c r="M85" s="29"/>
      <c r="N85" s="23">
        <f t="shared" si="1"/>
        <v>6</v>
      </c>
    </row>
    <row r="86" ht="22.5" customHeight="1">
      <c r="A86" s="25">
        <v>46182.35856833334</v>
      </c>
      <c r="B86" s="26" t="s">
        <v>10</v>
      </c>
      <c r="E86" s="26" t="s">
        <v>56</v>
      </c>
      <c r="F86" s="27">
        <v>46179.0</v>
      </c>
      <c r="G86" s="26" t="s">
        <v>23</v>
      </c>
      <c r="H86" s="26" t="s">
        <v>194</v>
      </c>
      <c r="I86" s="26" t="s">
        <v>195</v>
      </c>
      <c r="J86" s="26">
        <v>21850.0</v>
      </c>
      <c r="K86" s="26" t="s">
        <v>96</v>
      </c>
      <c r="M86" s="23"/>
      <c r="N86" s="23">
        <f t="shared" si="1"/>
        <v>6</v>
      </c>
    </row>
    <row r="87" ht="22.5" customHeight="1">
      <c r="A87" s="25">
        <v>46182.36030262732</v>
      </c>
      <c r="B87" s="26" t="s">
        <v>10</v>
      </c>
      <c r="E87" s="26" t="s">
        <v>56</v>
      </c>
      <c r="F87" s="27">
        <v>46179.0</v>
      </c>
      <c r="G87" s="26" t="s">
        <v>23</v>
      </c>
      <c r="H87" s="26" t="s">
        <v>196</v>
      </c>
      <c r="I87" s="26" t="s">
        <v>197</v>
      </c>
      <c r="J87" s="26">
        <v>35000.0</v>
      </c>
      <c r="K87" s="26" t="s">
        <v>96</v>
      </c>
      <c r="M87" s="23"/>
      <c r="N87" s="23">
        <f t="shared" si="1"/>
        <v>6</v>
      </c>
    </row>
    <row r="88" ht="22.5" customHeight="1">
      <c r="A88" s="25">
        <v>46182.36242263889</v>
      </c>
      <c r="B88" s="26" t="s">
        <v>10</v>
      </c>
      <c r="E88" s="26" t="s">
        <v>21</v>
      </c>
      <c r="F88" s="27">
        <v>46179.0</v>
      </c>
      <c r="G88" s="26" t="s">
        <v>23</v>
      </c>
      <c r="H88" s="26" t="s">
        <v>198</v>
      </c>
      <c r="I88" s="26" t="s">
        <v>199</v>
      </c>
      <c r="J88" s="26">
        <v>300000.0</v>
      </c>
      <c r="K88" s="26" t="s">
        <v>82</v>
      </c>
      <c r="M88" s="23"/>
      <c r="N88" s="23">
        <f t="shared" si="1"/>
        <v>6</v>
      </c>
    </row>
    <row r="89" ht="22.5" customHeight="1">
      <c r="A89" s="25">
        <v>46182.36473696759</v>
      </c>
      <c r="B89" s="26" t="s">
        <v>10</v>
      </c>
      <c r="E89" s="26" t="s">
        <v>12</v>
      </c>
      <c r="F89" s="27">
        <v>46179.0</v>
      </c>
      <c r="G89" s="26" t="s">
        <v>23</v>
      </c>
      <c r="H89" s="26" t="s">
        <v>200</v>
      </c>
      <c r="I89" s="26" t="s">
        <v>201</v>
      </c>
      <c r="J89" s="26">
        <v>49000.0</v>
      </c>
      <c r="K89" s="26" t="s">
        <v>96</v>
      </c>
      <c r="M89" s="23"/>
      <c r="N89" s="23">
        <f t="shared" si="1"/>
        <v>6</v>
      </c>
    </row>
    <row r="90" ht="22.5" customHeight="1">
      <c r="A90" s="25">
        <v>46182.36671077546</v>
      </c>
      <c r="B90" s="26" t="s">
        <v>10</v>
      </c>
      <c r="E90" s="26" t="s">
        <v>35</v>
      </c>
      <c r="F90" s="27">
        <v>46179.0</v>
      </c>
      <c r="G90" s="26" t="s">
        <v>23</v>
      </c>
      <c r="H90" s="26" t="s">
        <v>202</v>
      </c>
      <c r="I90" s="26" t="s">
        <v>203</v>
      </c>
      <c r="J90" s="26">
        <v>97500.0</v>
      </c>
      <c r="K90" s="26" t="s">
        <v>82</v>
      </c>
      <c r="M90" s="23"/>
      <c r="N90" s="23">
        <f t="shared" si="1"/>
        <v>6</v>
      </c>
    </row>
    <row r="91" ht="22.5" customHeight="1">
      <c r="A91" s="25">
        <v>46182.370452013885</v>
      </c>
      <c r="B91" s="26" t="s">
        <v>10</v>
      </c>
      <c r="E91" s="26" t="s">
        <v>12</v>
      </c>
      <c r="F91" s="27">
        <v>46179.0</v>
      </c>
      <c r="G91" s="26" t="s">
        <v>23</v>
      </c>
      <c r="H91" s="26" t="s">
        <v>204</v>
      </c>
      <c r="I91" s="26" t="s">
        <v>205</v>
      </c>
      <c r="J91" s="26">
        <v>42000.0</v>
      </c>
      <c r="K91" s="26" t="s">
        <v>96</v>
      </c>
      <c r="M91" s="23"/>
      <c r="N91" s="23">
        <f t="shared" si="1"/>
        <v>6</v>
      </c>
    </row>
    <row r="92" ht="22.5" customHeight="1">
      <c r="A92" s="25">
        <v>46182.372550844906</v>
      </c>
      <c r="B92" s="26" t="s">
        <v>10</v>
      </c>
      <c r="E92" s="26" t="s">
        <v>11</v>
      </c>
      <c r="F92" s="27">
        <v>46179.0</v>
      </c>
      <c r="G92" s="26" t="s">
        <v>23</v>
      </c>
      <c r="H92" s="26" t="s">
        <v>206</v>
      </c>
      <c r="I92" s="26" t="s">
        <v>207</v>
      </c>
      <c r="J92" s="26">
        <v>365000.0</v>
      </c>
      <c r="K92" s="26" t="s">
        <v>82</v>
      </c>
      <c r="M92" s="23"/>
      <c r="N92" s="23">
        <f t="shared" si="1"/>
        <v>6</v>
      </c>
    </row>
    <row r="93" ht="22.5" customHeight="1">
      <c r="A93" s="25">
        <v>46182.3750344213</v>
      </c>
      <c r="B93" s="26" t="s">
        <v>10</v>
      </c>
      <c r="E93" s="26" t="s">
        <v>12</v>
      </c>
      <c r="F93" s="27">
        <v>46179.0</v>
      </c>
      <c r="G93" s="26" t="s">
        <v>23</v>
      </c>
      <c r="H93" s="26" t="s">
        <v>208</v>
      </c>
      <c r="I93" s="26" t="s">
        <v>209</v>
      </c>
      <c r="J93" s="26">
        <v>180000.0</v>
      </c>
      <c r="K93" s="26" t="s">
        <v>82</v>
      </c>
      <c r="M93" s="23"/>
      <c r="N93" s="23">
        <f t="shared" si="1"/>
        <v>6</v>
      </c>
    </row>
    <row r="94" ht="22.5" customHeight="1">
      <c r="A94" s="25">
        <v>46182.42773599537</v>
      </c>
      <c r="B94" s="26" t="s">
        <v>10</v>
      </c>
      <c r="E94" s="26" t="s">
        <v>48</v>
      </c>
      <c r="F94" s="27">
        <v>46179.0</v>
      </c>
      <c r="G94" s="26" t="s">
        <v>23</v>
      </c>
      <c r="H94" s="26" t="s">
        <v>210</v>
      </c>
      <c r="I94" s="26" t="s">
        <v>211</v>
      </c>
      <c r="J94" s="26">
        <v>40000.0</v>
      </c>
      <c r="K94" s="26" t="s">
        <v>82</v>
      </c>
      <c r="M94" s="23"/>
      <c r="N94" s="23">
        <f t="shared" si="1"/>
        <v>6</v>
      </c>
    </row>
    <row r="95" ht="22.5" customHeight="1">
      <c r="A95" s="25">
        <v>46182.672696354166</v>
      </c>
      <c r="B95" s="26" t="s">
        <v>10</v>
      </c>
      <c r="E95" s="26" t="s">
        <v>12</v>
      </c>
      <c r="F95" s="27">
        <v>46182.0</v>
      </c>
      <c r="G95" s="26" t="s">
        <v>9</v>
      </c>
      <c r="H95" s="26" t="s">
        <v>125</v>
      </c>
      <c r="I95" s="26" t="s">
        <v>212</v>
      </c>
      <c r="J95" s="26">
        <v>275800.0</v>
      </c>
      <c r="K95" s="26" t="s">
        <v>82</v>
      </c>
      <c r="L95" s="28" t="s">
        <v>213</v>
      </c>
      <c r="M95" s="29"/>
      <c r="N95" s="23">
        <f t="shared" si="1"/>
        <v>6</v>
      </c>
    </row>
    <row r="96" ht="22.5" customHeight="1">
      <c r="A96" s="25">
        <v>46182.67525237269</v>
      </c>
      <c r="B96" s="26" t="s">
        <v>10</v>
      </c>
      <c r="E96" s="26" t="s">
        <v>31</v>
      </c>
      <c r="F96" s="27">
        <v>46182.0</v>
      </c>
      <c r="G96" s="26" t="s">
        <v>9</v>
      </c>
      <c r="H96" s="26" t="s">
        <v>123</v>
      </c>
      <c r="I96" s="26" t="s">
        <v>214</v>
      </c>
      <c r="J96" s="26">
        <v>292999.0</v>
      </c>
      <c r="K96" s="26" t="s">
        <v>82</v>
      </c>
      <c r="L96" s="28" t="s">
        <v>215</v>
      </c>
      <c r="M96" s="29"/>
      <c r="N96" s="23">
        <f t="shared" si="1"/>
        <v>6</v>
      </c>
    </row>
    <row r="97" ht="22.5" customHeight="1">
      <c r="A97" s="25">
        <v>46182.67919900463</v>
      </c>
      <c r="B97" s="26" t="s">
        <v>10</v>
      </c>
      <c r="E97" s="26" t="s">
        <v>12</v>
      </c>
      <c r="F97" s="27">
        <v>46182.0</v>
      </c>
      <c r="G97" s="26" t="s">
        <v>9</v>
      </c>
      <c r="H97" s="26" t="s">
        <v>125</v>
      </c>
      <c r="I97" s="26" t="s">
        <v>216</v>
      </c>
      <c r="J97" s="26">
        <v>317900.0</v>
      </c>
      <c r="K97" s="26" t="s">
        <v>82</v>
      </c>
      <c r="L97" s="28" t="s">
        <v>217</v>
      </c>
      <c r="M97" s="29"/>
      <c r="N97" s="23">
        <f t="shared" si="1"/>
        <v>6</v>
      </c>
    </row>
    <row r="98" ht="22.5" customHeight="1">
      <c r="A98" s="25">
        <v>46182.68066534722</v>
      </c>
      <c r="B98" s="26" t="s">
        <v>10</v>
      </c>
      <c r="E98" s="26" t="s">
        <v>31</v>
      </c>
      <c r="F98" s="27">
        <v>46182.0</v>
      </c>
      <c r="G98" s="26" t="s">
        <v>9</v>
      </c>
      <c r="H98" s="26" t="s">
        <v>146</v>
      </c>
      <c r="I98" s="26" t="s">
        <v>218</v>
      </c>
      <c r="J98" s="26">
        <v>17500.0</v>
      </c>
      <c r="K98" s="26" t="s">
        <v>82</v>
      </c>
      <c r="L98" s="28" t="s">
        <v>219</v>
      </c>
      <c r="M98" s="29"/>
      <c r="N98" s="23">
        <f t="shared" si="1"/>
        <v>6</v>
      </c>
    </row>
    <row r="99" ht="22.5" customHeight="1">
      <c r="A99" s="25">
        <v>46182.8734832176</v>
      </c>
      <c r="B99" s="26" t="s">
        <v>10</v>
      </c>
      <c r="E99" s="26" t="s">
        <v>12</v>
      </c>
      <c r="F99" s="27">
        <v>46182.0</v>
      </c>
      <c r="G99" s="26" t="s">
        <v>23</v>
      </c>
      <c r="H99" s="26" t="s">
        <v>220</v>
      </c>
      <c r="I99" s="26" t="s">
        <v>221</v>
      </c>
      <c r="J99" s="26">
        <v>1547000.0</v>
      </c>
      <c r="K99" s="26" t="s">
        <v>82</v>
      </c>
      <c r="M99" s="23"/>
      <c r="N99" s="23">
        <f t="shared" si="1"/>
        <v>6</v>
      </c>
    </row>
    <row r="100" ht="22.5" customHeight="1">
      <c r="A100" s="25">
        <v>46183.38117150463</v>
      </c>
      <c r="B100" s="26" t="s">
        <v>10</v>
      </c>
      <c r="E100" s="26" t="s">
        <v>12</v>
      </c>
      <c r="F100" s="27">
        <v>46183.0</v>
      </c>
      <c r="G100" s="26" t="s">
        <v>19</v>
      </c>
      <c r="H100" s="26" t="s">
        <v>89</v>
      </c>
      <c r="I100" s="26" t="s">
        <v>222</v>
      </c>
      <c r="J100" s="26">
        <v>400000.0</v>
      </c>
      <c r="K100" s="26" t="s">
        <v>82</v>
      </c>
      <c r="M100" s="23"/>
      <c r="N100" s="23">
        <f t="shared" si="1"/>
        <v>6</v>
      </c>
    </row>
    <row r="101" ht="22.5" customHeight="1">
      <c r="A101" s="25">
        <v>46183.478124444446</v>
      </c>
      <c r="B101" s="26" t="s">
        <v>10</v>
      </c>
      <c r="E101" s="26" t="s">
        <v>31</v>
      </c>
      <c r="F101" s="27">
        <v>46183.0</v>
      </c>
      <c r="G101" s="26" t="s">
        <v>9</v>
      </c>
      <c r="H101" s="26" t="s">
        <v>146</v>
      </c>
      <c r="I101" s="26" t="s">
        <v>223</v>
      </c>
      <c r="J101" s="26">
        <v>52500.0</v>
      </c>
      <c r="K101" s="26" t="s">
        <v>82</v>
      </c>
      <c r="L101" s="28" t="s">
        <v>224</v>
      </c>
      <c r="M101" s="29"/>
      <c r="N101" s="23">
        <f t="shared" si="1"/>
        <v>6</v>
      </c>
    </row>
    <row r="102" ht="22.5" customHeight="1">
      <c r="A102" s="25">
        <v>46183.47852027778</v>
      </c>
      <c r="B102" s="26" t="s">
        <v>10</v>
      </c>
      <c r="E102" s="26" t="s">
        <v>11</v>
      </c>
      <c r="F102" s="27">
        <v>46183.0</v>
      </c>
      <c r="G102" s="26" t="s">
        <v>9</v>
      </c>
      <c r="H102" s="26" t="s">
        <v>11</v>
      </c>
      <c r="I102" s="26" t="s">
        <v>225</v>
      </c>
      <c r="J102" s="26">
        <v>130500.0</v>
      </c>
      <c r="K102" s="26" t="s">
        <v>82</v>
      </c>
      <c r="M102" s="23"/>
      <c r="N102" s="23">
        <f t="shared" si="1"/>
        <v>6</v>
      </c>
    </row>
    <row r="103" ht="22.5" customHeight="1">
      <c r="A103" s="25">
        <v>46183.48034039352</v>
      </c>
      <c r="B103" s="26" t="s">
        <v>10</v>
      </c>
      <c r="E103" s="26" t="s">
        <v>11</v>
      </c>
      <c r="F103" s="27">
        <v>46183.0</v>
      </c>
      <c r="G103" s="26" t="s">
        <v>9</v>
      </c>
      <c r="H103" s="26" t="s">
        <v>11</v>
      </c>
      <c r="I103" s="26" t="s">
        <v>226</v>
      </c>
      <c r="J103" s="26">
        <v>1074000.0</v>
      </c>
      <c r="K103" s="26" t="s">
        <v>82</v>
      </c>
      <c r="L103" s="28" t="s">
        <v>227</v>
      </c>
      <c r="M103" s="29"/>
      <c r="N103" s="23">
        <f t="shared" si="1"/>
        <v>6</v>
      </c>
    </row>
    <row r="104" ht="22.5" customHeight="1">
      <c r="A104" s="25">
        <v>46183.50338599537</v>
      </c>
      <c r="B104" s="26" t="s">
        <v>10</v>
      </c>
      <c r="E104" s="26" t="s">
        <v>11</v>
      </c>
      <c r="F104" s="27">
        <v>46183.0</v>
      </c>
      <c r="G104" s="26" t="s">
        <v>9</v>
      </c>
      <c r="H104" s="26" t="s">
        <v>11</v>
      </c>
      <c r="I104" s="26" t="s">
        <v>228</v>
      </c>
      <c r="J104" s="26">
        <v>525000.0</v>
      </c>
      <c r="K104" s="26" t="s">
        <v>82</v>
      </c>
      <c r="L104" s="28" t="s">
        <v>229</v>
      </c>
      <c r="M104" s="29"/>
      <c r="N104" s="23">
        <f t="shared" si="1"/>
        <v>6</v>
      </c>
    </row>
    <row r="105" ht="22.5" customHeight="1">
      <c r="A105" s="25">
        <v>46183.604071388894</v>
      </c>
      <c r="B105" s="26" t="s">
        <v>10</v>
      </c>
      <c r="E105" s="26" t="s">
        <v>57</v>
      </c>
      <c r="F105" s="27">
        <v>46183.0</v>
      </c>
      <c r="G105" s="26" t="s">
        <v>9</v>
      </c>
      <c r="H105" s="26" t="s">
        <v>101</v>
      </c>
      <c r="I105" s="26" t="s">
        <v>101</v>
      </c>
      <c r="J105" s="26">
        <v>50000.0</v>
      </c>
      <c r="K105" s="26" t="s">
        <v>82</v>
      </c>
      <c r="L105" s="28" t="s">
        <v>230</v>
      </c>
      <c r="M105" s="29"/>
      <c r="N105" s="23">
        <f t="shared" si="1"/>
        <v>6</v>
      </c>
    </row>
    <row r="106" ht="22.5" customHeight="1">
      <c r="A106" s="25">
        <v>46183.63670512731</v>
      </c>
      <c r="B106" s="26" t="s">
        <v>10</v>
      </c>
      <c r="E106" s="26" t="s">
        <v>49</v>
      </c>
      <c r="F106" s="27">
        <v>46183.0</v>
      </c>
      <c r="G106" s="26" t="s">
        <v>9</v>
      </c>
      <c r="H106" s="26" t="s">
        <v>231</v>
      </c>
      <c r="I106" s="26" t="s">
        <v>232</v>
      </c>
      <c r="J106" s="26">
        <v>149000.0</v>
      </c>
      <c r="K106" s="26" t="s">
        <v>82</v>
      </c>
      <c r="M106" s="23"/>
      <c r="N106" s="23">
        <f t="shared" si="1"/>
        <v>6</v>
      </c>
    </row>
    <row r="107" ht="22.5" customHeight="1">
      <c r="A107" s="25">
        <v>46183.737339976855</v>
      </c>
      <c r="B107" s="26" t="s">
        <v>10</v>
      </c>
      <c r="E107" s="26" t="s">
        <v>11</v>
      </c>
      <c r="F107" s="27">
        <v>46183.0</v>
      </c>
      <c r="G107" s="26" t="s">
        <v>9</v>
      </c>
      <c r="H107" s="26" t="s">
        <v>11</v>
      </c>
      <c r="I107" s="26" t="s">
        <v>233</v>
      </c>
      <c r="J107" s="26">
        <v>288000.0</v>
      </c>
      <c r="K107" s="26" t="s">
        <v>82</v>
      </c>
      <c r="M107" s="23"/>
      <c r="N107" s="23">
        <f t="shared" si="1"/>
        <v>6</v>
      </c>
    </row>
    <row r="108" ht="22.5" customHeight="1">
      <c r="A108" s="25">
        <v>46183.73954850694</v>
      </c>
      <c r="B108" s="26" t="s">
        <v>10</v>
      </c>
      <c r="E108" s="26" t="s">
        <v>11</v>
      </c>
      <c r="F108" s="27">
        <v>46183.0</v>
      </c>
      <c r="G108" s="26" t="s">
        <v>9</v>
      </c>
      <c r="H108" s="26" t="s">
        <v>11</v>
      </c>
      <c r="I108" s="26" t="s">
        <v>234</v>
      </c>
      <c r="J108" s="26">
        <v>252000.0</v>
      </c>
      <c r="K108" s="26" t="s">
        <v>82</v>
      </c>
      <c r="M108" s="23"/>
      <c r="N108" s="23">
        <f t="shared" si="1"/>
        <v>6</v>
      </c>
    </row>
    <row r="109" ht="22.5" customHeight="1">
      <c r="A109" s="25">
        <v>46183.75065608796</v>
      </c>
      <c r="B109" s="26" t="s">
        <v>10</v>
      </c>
      <c r="E109" s="26" t="s">
        <v>11</v>
      </c>
      <c r="F109" s="27">
        <v>46183.0</v>
      </c>
      <c r="G109" s="26" t="s">
        <v>9</v>
      </c>
      <c r="H109" s="26" t="s">
        <v>11</v>
      </c>
      <c r="I109" s="26" t="s">
        <v>235</v>
      </c>
      <c r="J109" s="26">
        <v>400000.0</v>
      </c>
      <c r="K109" s="26" t="s">
        <v>82</v>
      </c>
      <c r="M109" s="23"/>
      <c r="N109" s="23">
        <f t="shared" si="1"/>
        <v>6</v>
      </c>
    </row>
    <row r="110" ht="22.5" customHeight="1">
      <c r="A110" s="25">
        <v>46183.7559100463</v>
      </c>
      <c r="B110" s="26" t="s">
        <v>10</v>
      </c>
      <c r="E110" s="26" t="s">
        <v>11</v>
      </c>
      <c r="F110" s="27">
        <v>46183.0</v>
      </c>
      <c r="G110" s="26" t="s">
        <v>15</v>
      </c>
      <c r="H110" s="26" t="s">
        <v>11</v>
      </c>
      <c r="I110" s="26" t="s">
        <v>236</v>
      </c>
      <c r="J110" s="26">
        <v>210000.0</v>
      </c>
      <c r="K110" s="26" t="s">
        <v>96</v>
      </c>
      <c r="M110" s="23"/>
      <c r="N110" s="23">
        <f t="shared" si="1"/>
        <v>6</v>
      </c>
    </row>
    <row r="111" ht="22.5" customHeight="1">
      <c r="A111" s="25">
        <v>46183.75980518518</v>
      </c>
      <c r="B111" s="26" t="s">
        <v>10</v>
      </c>
      <c r="E111" s="26" t="s">
        <v>48</v>
      </c>
      <c r="F111" s="27">
        <v>46183.0</v>
      </c>
      <c r="G111" s="26" t="s">
        <v>15</v>
      </c>
      <c r="H111" s="26" t="s">
        <v>48</v>
      </c>
      <c r="I111" s="26" t="s">
        <v>237</v>
      </c>
      <c r="J111" s="26">
        <v>60000.0</v>
      </c>
      <c r="K111" s="26" t="s">
        <v>96</v>
      </c>
      <c r="M111" s="23"/>
      <c r="N111" s="23">
        <f t="shared" si="1"/>
        <v>6</v>
      </c>
    </row>
    <row r="112" ht="22.5" customHeight="1">
      <c r="A112" s="25">
        <v>46183.769117407406</v>
      </c>
      <c r="B112" s="26" t="s">
        <v>10</v>
      </c>
      <c r="E112" s="26" t="s">
        <v>11</v>
      </c>
      <c r="F112" s="27">
        <v>46183.0</v>
      </c>
      <c r="G112" s="26" t="s">
        <v>15</v>
      </c>
      <c r="H112" s="26" t="s">
        <v>11</v>
      </c>
      <c r="I112" s="26" t="s">
        <v>238</v>
      </c>
      <c r="J112" s="26">
        <v>780000.0</v>
      </c>
      <c r="K112" s="26" t="s">
        <v>82</v>
      </c>
      <c r="M112" s="23"/>
      <c r="N112" s="23">
        <f t="shared" si="1"/>
        <v>6</v>
      </c>
    </row>
    <row r="113" ht="22.5" customHeight="1">
      <c r="A113" s="25">
        <v>46183.80035207176</v>
      </c>
      <c r="B113" s="26" t="s">
        <v>10</v>
      </c>
      <c r="E113" s="26" t="s">
        <v>11</v>
      </c>
      <c r="F113" s="27">
        <v>46183.0</v>
      </c>
      <c r="G113" s="26" t="s">
        <v>9</v>
      </c>
      <c r="H113" s="26" t="s">
        <v>11</v>
      </c>
      <c r="I113" s="26" t="s">
        <v>239</v>
      </c>
      <c r="J113" s="26">
        <v>2007000.0</v>
      </c>
      <c r="K113" s="26" t="s">
        <v>82</v>
      </c>
      <c r="M113" s="23"/>
      <c r="N113" s="23">
        <f t="shared" si="1"/>
        <v>6</v>
      </c>
    </row>
    <row r="114" ht="22.5" customHeight="1">
      <c r="A114" s="25">
        <v>46183.80338224537</v>
      </c>
      <c r="B114" s="26" t="s">
        <v>10</v>
      </c>
      <c r="E114" s="26" t="s">
        <v>31</v>
      </c>
      <c r="F114" s="27">
        <v>46180.0</v>
      </c>
      <c r="G114" s="26" t="s">
        <v>19</v>
      </c>
      <c r="H114" s="26" t="s">
        <v>240</v>
      </c>
      <c r="I114" s="26" t="s">
        <v>241</v>
      </c>
      <c r="J114" s="26">
        <v>5800.0</v>
      </c>
      <c r="K114" s="26" t="s">
        <v>96</v>
      </c>
      <c r="M114" s="23"/>
      <c r="N114" s="23">
        <f t="shared" si="1"/>
        <v>6</v>
      </c>
    </row>
    <row r="115" ht="22.5" customHeight="1">
      <c r="A115" s="25">
        <v>46184.388785312505</v>
      </c>
      <c r="B115" s="26" t="s">
        <v>10</v>
      </c>
      <c r="E115" s="26" t="s">
        <v>12</v>
      </c>
      <c r="F115" s="27">
        <v>46184.0</v>
      </c>
      <c r="G115" s="26" t="s">
        <v>23</v>
      </c>
      <c r="H115" s="26" t="s">
        <v>21</v>
      </c>
      <c r="I115" s="26" t="s">
        <v>242</v>
      </c>
      <c r="J115" s="26">
        <v>180000.0</v>
      </c>
      <c r="K115" s="26" t="s">
        <v>82</v>
      </c>
      <c r="M115" s="23"/>
      <c r="N115" s="23">
        <f t="shared" si="1"/>
        <v>6</v>
      </c>
    </row>
    <row r="116" ht="22.5" customHeight="1">
      <c r="A116" s="25">
        <v>46184.60199260416</v>
      </c>
      <c r="B116" s="26" t="s">
        <v>10</v>
      </c>
      <c r="E116" s="26" t="s">
        <v>27</v>
      </c>
      <c r="F116" s="27">
        <v>46184.0</v>
      </c>
      <c r="G116" s="26" t="s">
        <v>15</v>
      </c>
      <c r="H116" s="26" t="s">
        <v>89</v>
      </c>
      <c r="I116" s="26" t="s">
        <v>243</v>
      </c>
      <c r="J116" s="26">
        <v>30000.0</v>
      </c>
      <c r="K116" s="26" t="s">
        <v>96</v>
      </c>
      <c r="M116" s="23"/>
      <c r="N116" s="23">
        <f t="shared" si="1"/>
        <v>6</v>
      </c>
    </row>
    <row r="117" ht="22.5" customHeight="1">
      <c r="A117" s="25">
        <v>46184.60286144676</v>
      </c>
      <c r="B117" s="26" t="s">
        <v>10</v>
      </c>
      <c r="E117" s="26" t="s">
        <v>27</v>
      </c>
      <c r="F117" s="27">
        <v>46184.0</v>
      </c>
      <c r="G117" s="26" t="s">
        <v>19</v>
      </c>
      <c r="H117" s="26" t="s">
        <v>89</v>
      </c>
      <c r="I117" s="26" t="s">
        <v>244</v>
      </c>
      <c r="J117" s="26">
        <v>25000.0</v>
      </c>
      <c r="K117" s="26" t="s">
        <v>96</v>
      </c>
      <c r="M117" s="23"/>
      <c r="N117" s="23">
        <f t="shared" si="1"/>
        <v>6</v>
      </c>
    </row>
    <row r="118" ht="22.5" customHeight="1">
      <c r="A118" s="25">
        <v>46185.69440666666</v>
      </c>
      <c r="B118" s="26" t="s">
        <v>10</v>
      </c>
      <c r="E118" s="26" t="s">
        <v>49</v>
      </c>
      <c r="F118" s="27">
        <v>46183.0</v>
      </c>
      <c r="G118" s="26" t="s">
        <v>9</v>
      </c>
      <c r="H118" s="26" t="s">
        <v>146</v>
      </c>
      <c r="I118" s="26" t="s">
        <v>245</v>
      </c>
      <c r="J118" s="26">
        <v>33400.0</v>
      </c>
      <c r="K118" s="26" t="s">
        <v>96</v>
      </c>
      <c r="M118" s="23"/>
      <c r="N118" s="23">
        <f t="shared" si="1"/>
        <v>6</v>
      </c>
    </row>
    <row r="119" ht="22.5" customHeight="1">
      <c r="A119" s="25">
        <v>46186.34861194444</v>
      </c>
      <c r="B119" s="26" t="s">
        <v>10</v>
      </c>
      <c r="E119" s="26" t="s">
        <v>12</v>
      </c>
      <c r="F119" s="27">
        <v>46185.0</v>
      </c>
      <c r="G119" s="26" t="s">
        <v>19</v>
      </c>
      <c r="H119" s="26" t="s">
        <v>89</v>
      </c>
      <c r="I119" s="26" t="s">
        <v>246</v>
      </c>
      <c r="J119" s="26">
        <v>500000.0</v>
      </c>
      <c r="K119" s="26" t="s">
        <v>82</v>
      </c>
      <c r="M119" s="23"/>
      <c r="N119" s="23">
        <f t="shared" si="1"/>
        <v>6</v>
      </c>
    </row>
    <row r="120" ht="22.5" customHeight="1">
      <c r="A120" s="25">
        <v>46186.889596712965</v>
      </c>
      <c r="B120" s="26" t="s">
        <v>10</v>
      </c>
      <c r="E120" s="26" t="s">
        <v>12</v>
      </c>
      <c r="F120" s="27">
        <v>46186.0</v>
      </c>
      <c r="G120" s="26" t="s">
        <v>19</v>
      </c>
      <c r="H120" s="26" t="s">
        <v>125</v>
      </c>
      <c r="I120" s="26" t="s">
        <v>247</v>
      </c>
      <c r="J120" s="26">
        <v>73500.0</v>
      </c>
      <c r="K120" s="26" t="s">
        <v>82</v>
      </c>
      <c r="M120" s="23"/>
      <c r="N120" s="23">
        <f t="shared" si="1"/>
        <v>6</v>
      </c>
    </row>
    <row r="121" ht="22.5" customHeight="1">
      <c r="A121" s="25">
        <v>46186.89363385417</v>
      </c>
      <c r="B121" s="26" t="s">
        <v>10</v>
      </c>
      <c r="E121" s="26" t="s">
        <v>12</v>
      </c>
      <c r="F121" s="27">
        <v>46186.0</v>
      </c>
      <c r="G121" s="26" t="s">
        <v>19</v>
      </c>
      <c r="H121" s="26" t="s">
        <v>114</v>
      </c>
      <c r="I121" s="26" t="s">
        <v>248</v>
      </c>
      <c r="J121" s="26">
        <v>8000.0</v>
      </c>
      <c r="K121" s="26" t="s">
        <v>96</v>
      </c>
      <c r="M121" s="23"/>
      <c r="N121" s="23">
        <f t="shared" si="1"/>
        <v>6</v>
      </c>
    </row>
    <row r="122" ht="22.5" customHeight="1">
      <c r="A122" s="25">
        <v>46187.45328099537</v>
      </c>
      <c r="B122" s="26" t="s">
        <v>10</v>
      </c>
      <c r="E122" s="26" t="s">
        <v>31</v>
      </c>
      <c r="F122" s="27">
        <v>46187.0</v>
      </c>
      <c r="G122" s="26" t="s">
        <v>19</v>
      </c>
      <c r="H122" s="26" t="s">
        <v>146</v>
      </c>
      <c r="I122" s="26" t="s">
        <v>249</v>
      </c>
      <c r="J122" s="26">
        <v>12000.0</v>
      </c>
      <c r="K122" s="26" t="s">
        <v>82</v>
      </c>
      <c r="M122" s="23"/>
      <c r="N122" s="23">
        <f t="shared" si="1"/>
        <v>6</v>
      </c>
    </row>
    <row r="123" ht="22.5" customHeight="1">
      <c r="A123" s="25">
        <v>46188.615959456016</v>
      </c>
      <c r="B123" s="26" t="s">
        <v>10</v>
      </c>
      <c r="E123" s="26" t="s">
        <v>41</v>
      </c>
      <c r="F123" s="27">
        <v>46188.0</v>
      </c>
      <c r="G123" s="26" t="s">
        <v>23</v>
      </c>
      <c r="H123" s="26" t="s">
        <v>250</v>
      </c>
      <c r="I123" s="26" t="s">
        <v>251</v>
      </c>
      <c r="J123" s="26">
        <v>23500.0</v>
      </c>
      <c r="K123" s="26" t="s">
        <v>96</v>
      </c>
      <c r="M123" s="23"/>
      <c r="N123" s="23">
        <f t="shared" si="1"/>
        <v>6</v>
      </c>
    </row>
    <row r="124" ht="22.5" customHeight="1">
      <c r="A124" s="25">
        <v>46188.82681056713</v>
      </c>
      <c r="B124" s="26" t="s">
        <v>10</v>
      </c>
      <c r="E124" s="26" t="s">
        <v>27</v>
      </c>
      <c r="F124" s="27">
        <v>46188.0</v>
      </c>
      <c r="G124" s="26" t="s">
        <v>9</v>
      </c>
      <c r="H124" s="26" t="s">
        <v>114</v>
      </c>
      <c r="I124" s="26" t="s">
        <v>252</v>
      </c>
      <c r="J124" s="26">
        <v>1130000.0</v>
      </c>
      <c r="K124" s="26" t="s">
        <v>82</v>
      </c>
      <c r="L124" s="28" t="s">
        <v>253</v>
      </c>
      <c r="M124" s="29"/>
      <c r="N124" s="23">
        <f t="shared" si="1"/>
        <v>6</v>
      </c>
    </row>
    <row r="125" ht="22.5" customHeight="1">
      <c r="A125" s="25">
        <v>46188.82886891204</v>
      </c>
      <c r="B125" s="26" t="s">
        <v>10</v>
      </c>
      <c r="E125" s="26" t="s">
        <v>31</v>
      </c>
      <c r="F125" s="27">
        <v>46185.0</v>
      </c>
      <c r="G125" s="26" t="s">
        <v>9</v>
      </c>
      <c r="H125" s="26" t="s">
        <v>123</v>
      </c>
      <c r="I125" s="26" t="s">
        <v>254</v>
      </c>
      <c r="J125" s="26">
        <v>63500.0</v>
      </c>
      <c r="K125" s="26" t="s">
        <v>96</v>
      </c>
      <c r="L125" s="28" t="s">
        <v>255</v>
      </c>
      <c r="M125" s="29"/>
      <c r="N125" s="23">
        <f t="shared" si="1"/>
        <v>6</v>
      </c>
    </row>
    <row r="126" ht="22.5" customHeight="1">
      <c r="A126" s="25">
        <v>46188.83184471064</v>
      </c>
      <c r="B126" s="26" t="s">
        <v>10</v>
      </c>
      <c r="E126" s="26" t="s">
        <v>27</v>
      </c>
      <c r="F126" s="27">
        <v>46184.0</v>
      </c>
      <c r="G126" s="26" t="s">
        <v>9</v>
      </c>
      <c r="H126" s="26" t="s">
        <v>114</v>
      </c>
      <c r="I126" s="26" t="s">
        <v>256</v>
      </c>
      <c r="J126" s="26">
        <v>64600.0</v>
      </c>
      <c r="K126" s="26" t="s">
        <v>82</v>
      </c>
      <c r="L126" s="28" t="s">
        <v>257</v>
      </c>
      <c r="M126" s="29"/>
      <c r="N126" s="23">
        <f t="shared" si="1"/>
        <v>6</v>
      </c>
    </row>
    <row r="127" ht="22.5" customHeight="1">
      <c r="A127" s="25">
        <v>46189.388090162036</v>
      </c>
      <c r="B127" s="26" t="s">
        <v>10</v>
      </c>
      <c r="E127" s="26" t="s">
        <v>31</v>
      </c>
      <c r="F127" s="27">
        <v>46188.0</v>
      </c>
      <c r="G127" s="26" t="s">
        <v>15</v>
      </c>
      <c r="H127" s="26" t="s">
        <v>123</v>
      </c>
      <c r="I127" s="26" t="s">
        <v>258</v>
      </c>
      <c r="J127" s="26">
        <v>3000.0</v>
      </c>
      <c r="K127" s="26" t="s">
        <v>96</v>
      </c>
      <c r="L127" s="28" t="s">
        <v>259</v>
      </c>
      <c r="M127" s="29"/>
      <c r="N127" s="23">
        <f t="shared" si="1"/>
        <v>6</v>
      </c>
    </row>
    <row r="128" ht="22.5" customHeight="1">
      <c r="A128" s="25">
        <v>46189.57039112269</v>
      </c>
      <c r="B128" s="26" t="s">
        <v>10</v>
      </c>
      <c r="E128" s="26" t="s">
        <v>31</v>
      </c>
      <c r="F128" s="27">
        <v>46189.0</v>
      </c>
      <c r="G128" s="26" t="s">
        <v>9</v>
      </c>
      <c r="H128" s="26" t="s">
        <v>260</v>
      </c>
      <c r="I128" s="26" t="s">
        <v>261</v>
      </c>
      <c r="J128" s="26">
        <v>52000.0</v>
      </c>
      <c r="K128" s="26" t="s">
        <v>82</v>
      </c>
      <c r="L128" s="28" t="s">
        <v>262</v>
      </c>
      <c r="M128" s="29"/>
      <c r="N128" s="23">
        <f t="shared" si="1"/>
        <v>6</v>
      </c>
    </row>
    <row r="129" ht="22.5" customHeight="1">
      <c r="A129" s="25">
        <v>46189.57160997685</v>
      </c>
      <c r="B129" s="26" t="s">
        <v>10</v>
      </c>
      <c r="E129" s="26" t="s">
        <v>31</v>
      </c>
      <c r="F129" s="27">
        <v>46189.0</v>
      </c>
      <c r="G129" s="26" t="s">
        <v>9</v>
      </c>
      <c r="H129" s="26" t="s">
        <v>263</v>
      </c>
      <c r="I129" s="26" t="s">
        <v>264</v>
      </c>
      <c r="J129" s="26">
        <v>45000.0</v>
      </c>
      <c r="K129" s="26" t="s">
        <v>82</v>
      </c>
      <c r="M129" s="23"/>
      <c r="N129" s="23">
        <f t="shared" si="1"/>
        <v>6</v>
      </c>
    </row>
    <row r="130" ht="22.5" customHeight="1">
      <c r="A130" s="25">
        <v>46189.57289157408</v>
      </c>
      <c r="B130" s="26" t="s">
        <v>10</v>
      </c>
      <c r="E130" s="26" t="s">
        <v>31</v>
      </c>
      <c r="F130" s="27">
        <v>46189.0</v>
      </c>
      <c r="G130" s="26" t="s">
        <v>9</v>
      </c>
      <c r="H130" s="26" t="s">
        <v>265</v>
      </c>
      <c r="I130" s="26" t="s">
        <v>266</v>
      </c>
      <c r="J130" s="26">
        <v>110000.0</v>
      </c>
      <c r="K130" s="26" t="s">
        <v>82</v>
      </c>
      <c r="M130" s="23"/>
      <c r="N130" s="23">
        <f t="shared" si="1"/>
        <v>6</v>
      </c>
    </row>
    <row r="131" ht="22.5" customHeight="1">
      <c r="A131" s="25">
        <v>46189.5758791088</v>
      </c>
      <c r="B131" s="26" t="s">
        <v>10</v>
      </c>
      <c r="E131" s="26" t="s">
        <v>31</v>
      </c>
      <c r="F131" s="27">
        <v>46189.0</v>
      </c>
      <c r="G131" s="26" t="s">
        <v>9</v>
      </c>
      <c r="H131" s="26" t="s">
        <v>267</v>
      </c>
      <c r="I131" s="26" t="s">
        <v>268</v>
      </c>
      <c r="J131" s="26">
        <v>150000.0</v>
      </c>
      <c r="K131" s="26" t="s">
        <v>82</v>
      </c>
      <c r="M131" s="23"/>
      <c r="N131" s="23">
        <f t="shared" si="1"/>
        <v>6</v>
      </c>
    </row>
    <row r="132" ht="22.5" customHeight="1">
      <c r="A132" s="25">
        <v>46189.584823854166</v>
      </c>
      <c r="B132" s="26" t="s">
        <v>10</v>
      </c>
      <c r="E132" s="26" t="s">
        <v>11</v>
      </c>
      <c r="F132" s="27">
        <v>46189.0</v>
      </c>
      <c r="G132" s="26" t="s">
        <v>9</v>
      </c>
      <c r="H132" s="26" t="s">
        <v>11</v>
      </c>
      <c r="I132" s="26" t="s">
        <v>269</v>
      </c>
      <c r="J132" s="26">
        <v>2618000.0</v>
      </c>
      <c r="K132" s="26" t="s">
        <v>96</v>
      </c>
      <c r="L132" s="28" t="s">
        <v>270</v>
      </c>
      <c r="M132" s="29"/>
      <c r="N132" s="23">
        <f t="shared" si="1"/>
        <v>6</v>
      </c>
    </row>
    <row r="133" ht="22.5" customHeight="1">
      <c r="A133" s="25">
        <v>46189.61726211806</v>
      </c>
      <c r="B133" s="26" t="s">
        <v>10</v>
      </c>
      <c r="E133" s="26" t="s">
        <v>31</v>
      </c>
      <c r="F133" s="27">
        <v>46189.0</v>
      </c>
      <c r="G133" s="26" t="s">
        <v>9</v>
      </c>
      <c r="H133" s="26" t="s">
        <v>123</v>
      </c>
      <c r="I133" s="26" t="s">
        <v>271</v>
      </c>
      <c r="J133" s="26">
        <v>30000.0</v>
      </c>
      <c r="K133" s="26" t="s">
        <v>96</v>
      </c>
      <c r="M133" s="23"/>
      <c r="N133" s="23">
        <f t="shared" si="1"/>
        <v>6</v>
      </c>
    </row>
    <row r="134" ht="22.5" customHeight="1">
      <c r="A134" s="25">
        <v>46190.374818553246</v>
      </c>
      <c r="B134" s="26" t="s">
        <v>10</v>
      </c>
      <c r="E134" s="26" t="s">
        <v>11</v>
      </c>
      <c r="F134" s="27">
        <v>46190.0</v>
      </c>
      <c r="G134" s="26" t="s">
        <v>23</v>
      </c>
      <c r="H134" s="26" t="s">
        <v>11</v>
      </c>
      <c r="I134" s="26" t="s">
        <v>272</v>
      </c>
      <c r="J134" s="26">
        <v>350000.0</v>
      </c>
      <c r="K134" s="26" t="s">
        <v>82</v>
      </c>
      <c r="M134" s="23"/>
      <c r="N134" s="23">
        <f t="shared" si="1"/>
        <v>6</v>
      </c>
    </row>
    <row r="135" ht="22.5" customHeight="1">
      <c r="A135" s="25">
        <v>46190.37571619213</v>
      </c>
      <c r="B135" s="26" t="s">
        <v>10</v>
      </c>
      <c r="E135" s="26" t="s">
        <v>11</v>
      </c>
      <c r="F135" s="27">
        <v>46190.0</v>
      </c>
      <c r="G135" s="26" t="s">
        <v>23</v>
      </c>
      <c r="H135" s="26" t="s">
        <v>11</v>
      </c>
      <c r="I135" s="26" t="s">
        <v>273</v>
      </c>
      <c r="J135" s="26">
        <v>420000.0</v>
      </c>
      <c r="K135" s="26" t="s">
        <v>82</v>
      </c>
      <c r="M135" s="23"/>
      <c r="N135" s="23">
        <f t="shared" si="1"/>
        <v>6</v>
      </c>
    </row>
    <row r="136" ht="22.5" customHeight="1">
      <c r="A136" s="25">
        <v>46190.37647850694</v>
      </c>
      <c r="B136" s="26" t="s">
        <v>10</v>
      </c>
      <c r="E136" s="26" t="s">
        <v>11</v>
      </c>
      <c r="F136" s="27">
        <v>46190.0</v>
      </c>
      <c r="G136" s="26" t="s">
        <v>23</v>
      </c>
      <c r="H136" s="26" t="s">
        <v>11</v>
      </c>
      <c r="I136" s="26" t="s">
        <v>274</v>
      </c>
      <c r="J136" s="26">
        <v>796000.0</v>
      </c>
      <c r="K136" s="26" t="s">
        <v>82</v>
      </c>
      <c r="M136" s="23"/>
      <c r="N136" s="23">
        <f t="shared" si="1"/>
        <v>6</v>
      </c>
    </row>
    <row r="137" ht="22.5" customHeight="1">
      <c r="A137" s="25">
        <v>46190.37740864583</v>
      </c>
      <c r="B137" s="26" t="s">
        <v>10</v>
      </c>
      <c r="E137" s="26" t="s">
        <v>11</v>
      </c>
      <c r="F137" s="27">
        <v>46190.0</v>
      </c>
      <c r="G137" s="26" t="s">
        <v>23</v>
      </c>
      <c r="H137" s="26" t="s">
        <v>11</v>
      </c>
      <c r="I137" s="26" t="s">
        <v>273</v>
      </c>
      <c r="J137" s="26">
        <v>343000.0</v>
      </c>
      <c r="K137" s="26" t="s">
        <v>82</v>
      </c>
      <c r="M137" s="23"/>
      <c r="N137" s="23">
        <f t="shared" si="1"/>
        <v>6</v>
      </c>
    </row>
    <row r="138" ht="22.5" customHeight="1">
      <c r="A138" s="25">
        <v>46190.38397645833</v>
      </c>
      <c r="B138" s="26" t="s">
        <v>10</v>
      </c>
      <c r="E138" s="26" t="s">
        <v>27</v>
      </c>
      <c r="F138" s="27">
        <v>46189.0</v>
      </c>
      <c r="G138" s="26" t="s">
        <v>19</v>
      </c>
      <c r="H138" s="26" t="s">
        <v>275</v>
      </c>
      <c r="I138" s="26" t="s">
        <v>275</v>
      </c>
      <c r="J138" s="26">
        <v>145000.0</v>
      </c>
      <c r="K138" s="26" t="s">
        <v>82</v>
      </c>
      <c r="M138" s="23"/>
      <c r="N138" s="23">
        <f t="shared" si="1"/>
        <v>6</v>
      </c>
    </row>
    <row r="139" ht="22.5" customHeight="1">
      <c r="A139" s="25">
        <v>46190.384943067125</v>
      </c>
      <c r="B139" s="26" t="s">
        <v>10</v>
      </c>
      <c r="E139" s="26" t="s">
        <v>31</v>
      </c>
      <c r="F139" s="27">
        <v>46189.0</v>
      </c>
      <c r="G139" s="26" t="s">
        <v>19</v>
      </c>
      <c r="H139" s="26" t="s">
        <v>125</v>
      </c>
      <c r="I139" s="26" t="s">
        <v>276</v>
      </c>
      <c r="J139" s="26">
        <v>7000.0</v>
      </c>
      <c r="K139" s="26" t="s">
        <v>82</v>
      </c>
      <c r="M139" s="23"/>
      <c r="N139" s="23">
        <f t="shared" si="1"/>
        <v>6</v>
      </c>
    </row>
    <row r="140" ht="22.5" customHeight="1">
      <c r="A140" s="25">
        <v>46190.405733680556</v>
      </c>
      <c r="B140" s="26" t="s">
        <v>10</v>
      </c>
      <c r="E140" s="26" t="s">
        <v>11</v>
      </c>
      <c r="F140" s="27">
        <v>46190.0</v>
      </c>
      <c r="G140" s="26" t="s">
        <v>23</v>
      </c>
      <c r="H140" s="26" t="s">
        <v>11</v>
      </c>
      <c r="I140" s="26" t="s">
        <v>277</v>
      </c>
      <c r="J140" s="26">
        <v>724000.0</v>
      </c>
      <c r="K140" s="26" t="s">
        <v>82</v>
      </c>
      <c r="M140" s="23"/>
      <c r="N140" s="23">
        <f t="shared" si="1"/>
        <v>6</v>
      </c>
    </row>
    <row r="141" ht="22.5" customHeight="1">
      <c r="A141" s="25">
        <v>46191.50524539352</v>
      </c>
      <c r="B141" s="26" t="s">
        <v>10</v>
      </c>
      <c r="E141" s="26" t="s">
        <v>64</v>
      </c>
      <c r="F141" s="27">
        <v>46190.0</v>
      </c>
      <c r="G141" s="26" t="s">
        <v>19</v>
      </c>
      <c r="H141" s="26" t="s">
        <v>64</v>
      </c>
      <c r="I141" s="26" t="s">
        <v>278</v>
      </c>
      <c r="J141" s="26">
        <v>50000.0</v>
      </c>
      <c r="K141" s="26" t="s">
        <v>96</v>
      </c>
      <c r="M141" s="23"/>
      <c r="N141" s="23">
        <f t="shared" si="1"/>
        <v>6</v>
      </c>
    </row>
    <row r="142" ht="22.5" customHeight="1">
      <c r="A142" s="25">
        <v>46191.50593180556</v>
      </c>
      <c r="B142" s="26" t="s">
        <v>10</v>
      </c>
      <c r="E142" s="26" t="s">
        <v>11</v>
      </c>
      <c r="F142" s="27">
        <v>46190.0</v>
      </c>
      <c r="G142" s="26" t="s">
        <v>19</v>
      </c>
      <c r="H142" s="26" t="s">
        <v>11</v>
      </c>
      <c r="I142" s="26" t="s">
        <v>279</v>
      </c>
      <c r="J142" s="26">
        <v>286000.0</v>
      </c>
      <c r="K142" s="26" t="s">
        <v>82</v>
      </c>
      <c r="M142" s="23"/>
      <c r="N142" s="23">
        <f t="shared" si="1"/>
        <v>6</v>
      </c>
    </row>
    <row r="143" ht="22.5" customHeight="1">
      <c r="A143" s="25">
        <v>46191.506615</v>
      </c>
      <c r="B143" s="26" t="s">
        <v>10</v>
      </c>
      <c r="E143" s="26" t="s">
        <v>11</v>
      </c>
      <c r="F143" s="27">
        <v>46190.0</v>
      </c>
      <c r="G143" s="26" t="s">
        <v>19</v>
      </c>
      <c r="H143" s="26" t="s">
        <v>11</v>
      </c>
      <c r="I143" s="26" t="s">
        <v>280</v>
      </c>
      <c r="J143" s="26">
        <v>123000.0</v>
      </c>
      <c r="K143" s="26" t="s">
        <v>82</v>
      </c>
      <c r="M143" s="23"/>
      <c r="N143" s="23">
        <f t="shared" si="1"/>
        <v>6</v>
      </c>
    </row>
    <row r="144" ht="22.5" customHeight="1">
      <c r="A144" s="25">
        <v>46191.50727631945</v>
      </c>
      <c r="B144" s="26" t="s">
        <v>10</v>
      </c>
      <c r="E144" s="26" t="s">
        <v>11</v>
      </c>
      <c r="F144" s="27">
        <v>46190.0</v>
      </c>
      <c r="G144" s="26" t="s">
        <v>19</v>
      </c>
      <c r="H144" s="26" t="s">
        <v>11</v>
      </c>
      <c r="I144" s="26" t="s">
        <v>281</v>
      </c>
      <c r="J144" s="26">
        <v>596000.0</v>
      </c>
      <c r="K144" s="26" t="s">
        <v>82</v>
      </c>
      <c r="M144" s="23"/>
      <c r="N144" s="23">
        <f t="shared" si="1"/>
        <v>6</v>
      </c>
    </row>
    <row r="145" ht="22.5" customHeight="1">
      <c r="A145" s="25">
        <v>46191.508054375</v>
      </c>
      <c r="B145" s="26" t="s">
        <v>10</v>
      </c>
      <c r="E145" s="26" t="s">
        <v>11</v>
      </c>
      <c r="F145" s="27">
        <v>46190.0</v>
      </c>
      <c r="G145" s="26" t="s">
        <v>19</v>
      </c>
      <c r="H145" s="26" t="s">
        <v>11</v>
      </c>
      <c r="I145" s="26" t="s">
        <v>282</v>
      </c>
      <c r="J145" s="26">
        <v>300000.0</v>
      </c>
      <c r="K145" s="26" t="s">
        <v>82</v>
      </c>
      <c r="M145" s="23"/>
      <c r="N145" s="23">
        <f t="shared" si="1"/>
        <v>6</v>
      </c>
    </row>
    <row r="146" ht="22.5" customHeight="1">
      <c r="A146" s="25">
        <v>46191.50904679398</v>
      </c>
      <c r="B146" s="26" t="s">
        <v>10</v>
      </c>
      <c r="E146" s="26" t="s">
        <v>11</v>
      </c>
      <c r="F146" s="27">
        <v>46190.0</v>
      </c>
      <c r="G146" s="26" t="s">
        <v>19</v>
      </c>
      <c r="H146" s="26" t="s">
        <v>11</v>
      </c>
      <c r="I146" s="26" t="s">
        <v>283</v>
      </c>
      <c r="J146" s="26">
        <v>168000.0</v>
      </c>
      <c r="K146" s="26" t="s">
        <v>82</v>
      </c>
      <c r="M146" s="23"/>
      <c r="N146" s="23">
        <f t="shared" si="1"/>
        <v>6</v>
      </c>
    </row>
    <row r="147" ht="22.5" customHeight="1">
      <c r="A147" s="25">
        <v>46191.5119397338</v>
      </c>
      <c r="B147" s="26" t="s">
        <v>10</v>
      </c>
      <c r="E147" s="26" t="s">
        <v>53</v>
      </c>
      <c r="F147" s="27">
        <v>46190.0</v>
      </c>
      <c r="G147" s="26" t="s">
        <v>23</v>
      </c>
      <c r="H147" s="26" t="s">
        <v>53</v>
      </c>
      <c r="I147" s="26" t="s">
        <v>140</v>
      </c>
      <c r="J147" s="26">
        <v>30000.0</v>
      </c>
      <c r="K147" s="26" t="s">
        <v>82</v>
      </c>
      <c r="M147" s="23"/>
      <c r="N147" s="23">
        <f t="shared" si="1"/>
        <v>6</v>
      </c>
    </row>
    <row r="148" ht="22.5" customHeight="1">
      <c r="A148" s="25">
        <v>46191.51520895833</v>
      </c>
      <c r="B148" s="26" t="s">
        <v>10</v>
      </c>
      <c r="E148" s="26" t="s">
        <v>11</v>
      </c>
      <c r="F148" s="27">
        <v>46190.0</v>
      </c>
      <c r="G148" s="26" t="s">
        <v>19</v>
      </c>
      <c r="H148" s="26" t="s">
        <v>11</v>
      </c>
      <c r="I148" s="26" t="s">
        <v>284</v>
      </c>
      <c r="J148" s="26">
        <v>522000.0</v>
      </c>
      <c r="K148" s="26" t="s">
        <v>82</v>
      </c>
      <c r="M148" s="23"/>
      <c r="N148" s="23">
        <f t="shared" si="1"/>
        <v>6</v>
      </c>
    </row>
    <row r="149" ht="22.5" customHeight="1">
      <c r="A149" s="25">
        <v>46191.65013167824</v>
      </c>
      <c r="B149" s="26" t="s">
        <v>10</v>
      </c>
      <c r="E149" s="26" t="s">
        <v>11</v>
      </c>
      <c r="F149" s="27">
        <v>46190.0</v>
      </c>
      <c r="G149" s="26" t="s">
        <v>15</v>
      </c>
      <c r="H149" s="26" t="s">
        <v>11</v>
      </c>
      <c r="I149" s="26" t="s">
        <v>285</v>
      </c>
      <c r="J149" s="30">
        <v>768000.0</v>
      </c>
      <c r="K149" s="26" t="s">
        <v>96</v>
      </c>
      <c r="L149" s="28" t="s">
        <v>286</v>
      </c>
      <c r="M149" s="29"/>
      <c r="N149" s="23">
        <f t="shared" si="1"/>
        <v>6</v>
      </c>
    </row>
    <row r="150" ht="22.5" customHeight="1">
      <c r="A150" s="25">
        <v>46191.716777650465</v>
      </c>
      <c r="B150" s="26" t="s">
        <v>10</v>
      </c>
      <c r="E150" s="26" t="s">
        <v>11</v>
      </c>
      <c r="F150" s="27">
        <v>46190.0</v>
      </c>
      <c r="G150" s="26" t="s">
        <v>15</v>
      </c>
      <c r="H150" s="26" t="s">
        <v>11</v>
      </c>
      <c r="I150" s="26" t="s">
        <v>287</v>
      </c>
      <c r="J150" s="26">
        <v>172000.0</v>
      </c>
      <c r="K150" s="26" t="s">
        <v>82</v>
      </c>
      <c r="L150" s="28" t="s">
        <v>288</v>
      </c>
      <c r="M150" s="29"/>
      <c r="N150" s="23">
        <f t="shared" si="1"/>
        <v>6</v>
      </c>
    </row>
    <row r="151" ht="22.5" customHeight="1">
      <c r="A151" s="25">
        <v>46191.716983923616</v>
      </c>
      <c r="B151" s="26" t="s">
        <v>10</v>
      </c>
      <c r="E151" s="26" t="s">
        <v>11</v>
      </c>
      <c r="F151" s="27">
        <v>46190.0</v>
      </c>
      <c r="G151" s="26" t="s">
        <v>23</v>
      </c>
      <c r="H151" s="26" t="s">
        <v>11</v>
      </c>
      <c r="I151" s="26" t="s">
        <v>289</v>
      </c>
      <c r="J151" s="26">
        <v>100000.0</v>
      </c>
      <c r="K151" s="26" t="s">
        <v>96</v>
      </c>
      <c r="M151" s="23"/>
      <c r="N151" s="23">
        <f t="shared" si="1"/>
        <v>6</v>
      </c>
    </row>
    <row r="152" ht="22.5" customHeight="1">
      <c r="A152" s="25">
        <v>46191.733431747685</v>
      </c>
      <c r="B152" s="26" t="s">
        <v>10</v>
      </c>
      <c r="E152" s="26" t="s">
        <v>11</v>
      </c>
      <c r="F152" s="27">
        <v>46190.0</v>
      </c>
      <c r="G152" s="26" t="s">
        <v>15</v>
      </c>
      <c r="H152" s="26" t="s">
        <v>11</v>
      </c>
      <c r="I152" s="26" t="s">
        <v>290</v>
      </c>
      <c r="J152" s="26">
        <v>191000.0</v>
      </c>
      <c r="K152" s="26" t="s">
        <v>82</v>
      </c>
      <c r="L152" s="28" t="s">
        <v>291</v>
      </c>
      <c r="M152" s="29"/>
      <c r="N152" s="23">
        <f t="shared" si="1"/>
        <v>6</v>
      </c>
    </row>
    <row r="153" ht="22.5" customHeight="1">
      <c r="A153" s="25">
        <v>46191.759449062505</v>
      </c>
      <c r="B153" s="26" t="s">
        <v>10</v>
      </c>
      <c r="E153" s="26" t="s">
        <v>11</v>
      </c>
      <c r="F153" s="27">
        <v>46190.0</v>
      </c>
      <c r="G153" s="26" t="s">
        <v>23</v>
      </c>
      <c r="H153" s="26" t="s">
        <v>11</v>
      </c>
      <c r="I153" s="26" t="s">
        <v>292</v>
      </c>
      <c r="J153" s="26">
        <v>120000.0</v>
      </c>
      <c r="K153" s="26" t="s">
        <v>96</v>
      </c>
      <c r="L153" s="28" t="s">
        <v>293</v>
      </c>
      <c r="M153" s="29"/>
      <c r="N153" s="23">
        <f t="shared" si="1"/>
        <v>6</v>
      </c>
    </row>
    <row r="154" ht="22.5" customHeight="1">
      <c r="A154" s="25">
        <v>46192.41619055555</v>
      </c>
      <c r="B154" s="26" t="s">
        <v>10</v>
      </c>
      <c r="E154" s="26" t="s">
        <v>11</v>
      </c>
      <c r="F154" s="27">
        <v>46190.0</v>
      </c>
      <c r="G154" s="26" t="s">
        <v>23</v>
      </c>
      <c r="H154" s="26" t="s">
        <v>11</v>
      </c>
      <c r="I154" s="26" t="s">
        <v>294</v>
      </c>
      <c r="J154" s="26">
        <v>1261000.0</v>
      </c>
      <c r="K154" s="26" t="s">
        <v>96</v>
      </c>
      <c r="L154" s="28" t="s">
        <v>295</v>
      </c>
      <c r="M154" s="29"/>
      <c r="N154" s="23">
        <f t="shared" si="1"/>
        <v>6</v>
      </c>
    </row>
    <row r="155" ht="22.5" customHeight="1">
      <c r="A155" s="25">
        <v>46192.42929667824</v>
      </c>
      <c r="B155" s="26" t="s">
        <v>10</v>
      </c>
      <c r="E155" s="26" t="s">
        <v>11</v>
      </c>
      <c r="F155" s="27">
        <v>46190.0</v>
      </c>
      <c r="G155" s="26" t="s">
        <v>19</v>
      </c>
      <c r="H155" s="26" t="s">
        <v>11</v>
      </c>
      <c r="I155" s="26" t="s">
        <v>296</v>
      </c>
      <c r="J155" s="26">
        <v>192000.0</v>
      </c>
      <c r="K155" s="26" t="s">
        <v>96</v>
      </c>
      <c r="L155" s="28" t="s">
        <v>297</v>
      </c>
      <c r="M155" s="29"/>
      <c r="N155" s="23">
        <f t="shared" si="1"/>
        <v>6</v>
      </c>
    </row>
    <row r="156" ht="22.5" customHeight="1">
      <c r="A156" s="25">
        <v>46192.45350885417</v>
      </c>
      <c r="B156" s="26" t="s">
        <v>10</v>
      </c>
      <c r="E156" s="26" t="s">
        <v>11</v>
      </c>
      <c r="F156" s="27">
        <v>46190.0</v>
      </c>
      <c r="G156" s="26" t="s">
        <v>19</v>
      </c>
      <c r="H156" s="26" t="s">
        <v>11</v>
      </c>
      <c r="I156" s="26" t="s">
        <v>298</v>
      </c>
      <c r="J156" s="26">
        <v>140000.0</v>
      </c>
      <c r="K156" s="26" t="s">
        <v>96</v>
      </c>
      <c r="L156" s="28" t="s">
        <v>299</v>
      </c>
      <c r="M156" s="29"/>
      <c r="N156" s="23">
        <f t="shared" si="1"/>
        <v>6</v>
      </c>
    </row>
    <row r="157" ht="22.5" customHeight="1">
      <c r="A157" s="25">
        <v>46192.45386231481</v>
      </c>
      <c r="B157" s="26" t="s">
        <v>10</v>
      </c>
      <c r="E157" s="26" t="s">
        <v>27</v>
      </c>
      <c r="F157" s="27">
        <v>46191.0</v>
      </c>
      <c r="G157" s="26" t="s">
        <v>15</v>
      </c>
      <c r="H157" s="26" t="s">
        <v>125</v>
      </c>
      <c r="I157" s="26" t="s">
        <v>300</v>
      </c>
      <c r="J157" s="26">
        <v>31000.0</v>
      </c>
      <c r="K157" s="26" t="s">
        <v>96</v>
      </c>
      <c r="M157" s="23"/>
      <c r="N157" s="23">
        <f t="shared" si="1"/>
        <v>6</v>
      </c>
    </row>
    <row r="158" ht="22.5" customHeight="1">
      <c r="A158" s="25">
        <v>46192.45553045139</v>
      </c>
      <c r="B158" s="26" t="s">
        <v>10</v>
      </c>
      <c r="E158" s="26" t="s">
        <v>11</v>
      </c>
      <c r="F158" s="27">
        <v>46190.0</v>
      </c>
      <c r="G158" s="26" t="s">
        <v>19</v>
      </c>
      <c r="H158" s="26" t="s">
        <v>11</v>
      </c>
      <c r="I158" s="26" t="s">
        <v>301</v>
      </c>
      <c r="J158" s="26">
        <v>315000.0</v>
      </c>
      <c r="K158" s="26" t="s">
        <v>96</v>
      </c>
      <c r="L158" s="28" t="s">
        <v>302</v>
      </c>
      <c r="M158" s="29"/>
      <c r="N158" s="23">
        <f t="shared" si="1"/>
        <v>6</v>
      </c>
    </row>
    <row r="159" ht="22.5" customHeight="1">
      <c r="A159" s="25">
        <v>46192.4620943287</v>
      </c>
      <c r="B159" s="26" t="s">
        <v>10</v>
      </c>
      <c r="E159" s="26" t="s">
        <v>24</v>
      </c>
      <c r="F159" s="27">
        <v>46186.0</v>
      </c>
      <c r="G159" s="26" t="s">
        <v>15</v>
      </c>
      <c r="H159" s="26" t="s">
        <v>24</v>
      </c>
      <c r="I159" s="26" t="s">
        <v>303</v>
      </c>
      <c r="J159" s="26">
        <v>300000.0</v>
      </c>
      <c r="K159" s="26" t="s">
        <v>96</v>
      </c>
      <c r="M159" s="23"/>
      <c r="N159" s="23">
        <f t="shared" si="1"/>
        <v>6</v>
      </c>
    </row>
    <row r="160" ht="22.5" customHeight="1">
      <c r="A160" s="25">
        <v>46192.47579210648</v>
      </c>
      <c r="B160" s="26" t="s">
        <v>10</v>
      </c>
      <c r="E160" s="26" t="s">
        <v>20</v>
      </c>
      <c r="F160" s="27">
        <v>46190.0</v>
      </c>
      <c r="G160" s="26" t="s">
        <v>15</v>
      </c>
      <c r="H160" s="26" t="s">
        <v>114</v>
      </c>
      <c r="I160" s="26" t="s">
        <v>304</v>
      </c>
      <c r="J160" s="26">
        <v>38500.0</v>
      </c>
      <c r="K160" s="26" t="s">
        <v>96</v>
      </c>
      <c r="M160" s="23"/>
      <c r="N160" s="23">
        <f t="shared" si="1"/>
        <v>6</v>
      </c>
    </row>
    <row r="161" ht="22.5" customHeight="1">
      <c r="A161" s="25">
        <v>46192.529841655094</v>
      </c>
      <c r="B161" s="26" t="s">
        <v>10</v>
      </c>
      <c r="E161" s="26" t="s">
        <v>11</v>
      </c>
      <c r="F161" s="27">
        <v>46190.0</v>
      </c>
      <c r="G161" s="26" t="s">
        <v>9</v>
      </c>
      <c r="H161" s="26" t="s">
        <v>11</v>
      </c>
      <c r="I161" s="26" t="s">
        <v>305</v>
      </c>
      <c r="J161" s="26">
        <v>12000.0</v>
      </c>
      <c r="K161" s="26" t="s">
        <v>96</v>
      </c>
      <c r="M161" s="23"/>
      <c r="N161" s="23">
        <f t="shared" si="1"/>
        <v>6</v>
      </c>
    </row>
    <row r="162" ht="22.5" customHeight="1">
      <c r="A162" s="25">
        <v>46192.57171478009</v>
      </c>
      <c r="B162" s="26" t="s">
        <v>10</v>
      </c>
      <c r="E162" s="26" t="s">
        <v>11</v>
      </c>
      <c r="F162" s="27">
        <v>46190.0</v>
      </c>
      <c r="G162" s="26" t="s">
        <v>19</v>
      </c>
      <c r="H162" s="26" t="s">
        <v>11</v>
      </c>
      <c r="I162" s="26" t="s">
        <v>306</v>
      </c>
      <c r="J162" s="26">
        <v>135000.0</v>
      </c>
      <c r="K162" s="26" t="s">
        <v>96</v>
      </c>
      <c r="L162" s="28" t="s">
        <v>307</v>
      </c>
      <c r="M162" s="29"/>
      <c r="N162" s="23">
        <f t="shared" si="1"/>
        <v>6</v>
      </c>
    </row>
    <row r="163" ht="22.5" customHeight="1">
      <c r="A163" s="25">
        <v>46192.601805625</v>
      </c>
      <c r="B163" s="26" t="s">
        <v>10</v>
      </c>
      <c r="E163" s="26" t="s">
        <v>11</v>
      </c>
      <c r="F163" s="27">
        <v>46190.0</v>
      </c>
      <c r="G163" s="26" t="s">
        <v>19</v>
      </c>
      <c r="H163" s="26" t="s">
        <v>11</v>
      </c>
      <c r="I163" s="26" t="s">
        <v>308</v>
      </c>
      <c r="J163" s="26">
        <v>117000.0</v>
      </c>
      <c r="K163" s="26" t="s">
        <v>96</v>
      </c>
      <c r="L163" s="28" t="s">
        <v>309</v>
      </c>
      <c r="M163" s="29"/>
      <c r="N163" s="23">
        <f t="shared" si="1"/>
        <v>6</v>
      </c>
    </row>
    <row r="164" ht="22.5" customHeight="1">
      <c r="A164" s="25">
        <v>46192.60495212963</v>
      </c>
      <c r="B164" s="26" t="s">
        <v>10</v>
      </c>
      <c r="E164" s="26" t="s">
        <v>11</v>
      </c>
      <c r="F164" s="27">
        <v>46190.0</v>
      </c>
      <c r="G164" s="26" t="s">
        <v>19</v>
      </c>
      <c r="H164" s="26" t="s">
        <v>11</v>
      </c>
      <c r="I164" s="26" t="s">
        <v>310</v>
      </c>
      <c r="J164" s="26">
        <v>225000.0</v>
      </c>
      <c r="K164" s="26" t="s">
        <v>96</v>
      </c>
      <c r="L164" s="28" t="s">
        <v>311</v>
      </c>
      <c r="M164" s="29"/>
      <c r="N164" s="23">
        <f t="shared" si="1"/>
        <v>6</v>
      </c>
    </row>
    <row r="165" ht="22.5" customHeight="1">
      <c r="A165" s="25">
        <v>46192.612278877314</v>
      </c>
      <c r="B165" s="26" t="s">
        <v>10</v>
      </c>
      <c r="E165" s="26" t="s">
        <v>11</v>
      </c>
      <c r="F165" s="27">
        <v>46190.0</v>
      </c>
      <c r="G165" s="26" t="s">
        <v>19</v>
      </c>
      <c r="H165" s="26" t="s">
        <v>11</v>
      </c>
      <c r="I165" s="26" t="s">
        <v>312</v>
      </c>
      <c r="J165" s="26">
        <v>121000.0</v>
      </c>
      <c r="K165" s="26" t="s">
        <v>96</v>
      </c>
      <c r="L165" s="28" t="s">
        <v>313</v>
      </c>
      <c r="M165" s="29"/>
      <c r="N165" s="23">
        <f t="shared" si="1"/>
        <v>6</v>
      </c>
    </row>
    <row r="166" ht="22.5" customHeight="1">
      <c r="A166" s="25">
        <v>46192.648741550925</v>
      </c>
      <c r="B166" s="26" t="s">
        <v>10</v>
      </c>
      <c r="E166" s="26" t="s">
        <v>11</v>
      </c>
      <c r="F166" s="27">
        <v>46190.0</v>
      </c>
      <c r="G166" s="26" t="s">
        <v>19</v>
      </c>
      <c r="H166" s="26" t="s">
        <v>11</v>
      </c>
      <c r="I166" s="26" t="s">
        <v>314</v>
      </c>
      <c r="J166" s="26">
        <v>464000.0</v>
      </c>
      <c r="K166" s="26" t="s">
        <v>96</v>
      </c>
      <c r="L166" s="28" t="s">
        <v>315</v>
      </c>
      <c r="M166" s="29"/>
      <c r="N166" s="23">
        <f t="shared" si="1"/>
        <v>6</v>
      </c>
    </row>
    <row r="167" ht="22.5" customHeight="1">
      <c r="A167" s="25">
        <v>46192.68434042824</v>
      </c>
      <c r="B167" s="26" t="s">
        <v>10</v>
      </c>
      <c r="E167" s="26" t="s">
        <v>11</v>
      </c>
      <c r="F167" s="27">
        <v>46190.0</v>
      </c>
      <c r="G167" s="26" t="s">
        <v>23</v>
      </c>
      <c r="H167" s="26" t="s">
        <v>11</v>
      </c>
      <c r="I167" s="26" t="s">
        <v>316</v>
      </c>
      <c r="J167" s="26">
        <v>87000.0</v>
      </c>
      <c r="K167" s="26" t="s">
        <v>96</v>
      </c>
      <c r="L167" s="28" t="s">
        <v>317</v>
      </c>
      <c r="M167" s="29"/>
      <c r="N167" s="23">
        <f t="shared" si="1"/>
        <v>6</v>
      </c>
    </row>
    <row r="168" ht="22.5" customHeight="1">
      <c r="A168" s="25">
        <v>46192.728523935184</v>
      </c>
      <c r="B168" s="26" t="s">
        <v>10</v>
      </c>
      <c r="E168" s="26" t="s">
        <v>31</v>
      </c>
      <c r="F168" s="27">
        <v>46192.0</v>
      </c>
      <c r="G168" s="26" t="s">
        <v>23</v>
      </c>
      <c r="H168" s="26" t="s">
        <v>318</v>
      </c>
      <c r="I168" s="26" t="s">
        <v>319</v>
      </c>
      <c r="J168" s="26">
        <v>20100.0</v>
      </c>
      <c r="K168" s="26" t="s">
        <v>96</v>
      </c>
      <c r="M168" s="23"/>
      <c r="N168" s="23">
        <f t="shared" si="1"/>
        <v>6</v>
      </c>
    </row>
    <row r="169" ht="22.5" customHeight="1">
      <c r="A169" s="25">
        <v>46192.770295173614</v>
      </c>
      <c r="B169" s="26" t="s">
        <v>10</v>
      </c>
      <c r="E169" s="26" t="s">
        <v>31</v>
      </c>
      <c r="F169" s="27">
        <v>46190.0</v>
      </c>
      <c r="G169" s="26" t="s">
        <v>15</v>
      </c>
      <c r="H169" s="26" t="s">
        <v>320</v>
      </c>
      <c r="I169" s="26" t="s">
        <v>320</v>
      </c>
      <c r="J169" s="26">
        <v>48500.0</v>
      </c>
      <c r="K169" s="26" t="s">
        <v>96</v>
      </c>
      <c r="M169" s="23"/>
      <c r="N169" s="23">
        <f t="shared" si="1"/>
        <v>6</v>
      </c>
    </row>
    <row r="170" ht="22.5" customHeight="1">
      <c r="A170" s="25">
        <v>46192.78569449074</v>
      </c>
      <c r="B170" s="26" t="s">
        <v>10</v>
      </c>
      <c r="E170" s="26" t="s">
        <v>44</v>
      </c>
      <c r="F170" s="27">
        <v>46190.0</v>
      </c>
      <c r="G170" s="26" t="s">
        <v>15</v>
      </c>
      <c r="H170" s="26" t="s">
        <v>321</v>
      </c>
      <c r="I170" s="26" t="s">
        <v>322</v>
      </c>
      <c r="J170" s="26">
        <v>380000.0</v>
      </c>
      <c r="K170" s="26" t="s">
        <v>96</v>
      </c>
      <c r="L170" s="28" t="s">
        <v>323</v>
      </c>
      <c r="M170" s="29"/>
      <c r="N170" s="23">
        <f t="shared" si="1"/>
        <v>6</v>
      </c>
    </row>
    <row r="171" ht="22.5" customHeight="1">
      <c r="A171" s="25">
        <v>46192.79625403935</v>
      </c>
      <c r="B171" s="26" t="s">
        <v>10</v>
      </c>
      <c r="E171" s="26" t="s">
        <v>11</v>
      </c>
      <c r="F171" s="27">
        <v>46190.0</v>
      </c>
      <c r="G171" s="26" t="s">
        <v>23</v>
      </c>
      <c r="H171" s="26" t="s">
        <v>11</v>
      </c>
      <c r="I171" s="26" t="s">
        <v>324</v>
      </c>
      <c r="J171" s="26">
        <v>244799.0</v>
      </c>
      <c r="K171" s="26" t="s">
        <v>82</v>
      </c>
      <c r="M171" s="23"/>
      <c r="N171" s="23">
        <f t="shared" si="1"/>
        <v>6</v>
      </c>
    </row>
    <row r="172" ht="22.5" customHeight="1">
      <c r="A172" s="25">
        <v>46192.79718243056</v>
      </c>
      <c r="B172" s="26" t="s">
        <v>10</v>
      </c>
      <c r="E172" s="26" t="s">
        <v>11</v>
      </c>
      <c r="F172" s="27">
        <v>46190.0</v>
      </c>
      <c r="G172" s="26" t="s">
        <v>19</v>
      </c>
      <c r="H172" s="26" t="s">
        <v>11</v>
      </c>
      <c r="I172" s="26" t="s">
        <v>324</v>
      </c>
      <c r="J172" s="26">
        <v>84865.0</v>
      </c>
      <c r="K172" s="26" t="s">
        <v>82</v>
      </c>
      <c r="M172" s="23"/>
      <c r="N172" s="23">
        <f t="shared" si="1"/>
        <v>6</v>
      </c>
    </row>
    <row r="173" ht="22.5" customHeight="1">
      <c r="A173" s="25">
        <v>46192.797767372685</v>
      </c>
      <c r="B173" s="26" t="s">
        <v>10</v>
      </c>
      <c r="E173" s="26" t="s">
        <v>11</v>
      </c>
      <c r="F173" s="27">
        <v>46190.0</v>
      </c>
      <c r="G173" s="26" t="s">
        <v>15</v>
      </c>
      <c r="H173" s="26" t="s">
        <v>11</v>
      </c>
      <c r="I173" s="26" t="s">
        <v>324</v>
      </c>
      <c r="J173" s="26">
        <v>269449.0</v>
      </c>
      <c r="K173" s="26" t="s">
        <v>82</v>
      </c>
      <c r="M173" s="23"/>
      <c r="N173" s="23">
        <f t="shared" si="1"/>
        <v>6</v>
      </c>
    </row>
    <row r="174" ht="22.5" customHeight="1">
      <c r="A174" s="25">
        <v>46193.71915399306</v>
      </c>
      <c r="B174" s="26" t="s">
        <v>67</v>
      </c>
      <c r="C174" s="26" t="s">
        <v>11</v>
      </c>
      <c r="F174" s="27">
        <v>46193.0</v>
      </c>
      <c r="G174" s="26" t="s">
        <v>9</v>
      </c>
      <c r="H174" s="26" t="s">
        <v>11</v>
      </c>
      <c r="I174" s="26" t="s">
        <v>325</v>
      </c>
      <c r="J174" s="26">
        <v>179000.0</v>
      </c>
      <c r="K174" s="26" t="s">
        <v>82</v>
      </c>
      <c r="M174" s="23"/>
      <c r="N174" s="23">
        <f t="shared" si="1"/>
        <v>6</v>
      </c>
    </row>
    <row r="175" ht="22.5" customHeight="1">
      <c r="A175" s="25">
        <v>46193.72072960648</v>
      </c>
      <c r="B175" s="26" t="s">
        <v>67</v>
      </c>
      <c r="C175" s="26" t="s">
        <v>11</v>
      </c>
      <c r="F175" s="27">
        <v>46193.0</v>
      </c>
      <c r="G175" s="26" t="s">
        <v>9</v>
      </c>
      <c r="H175" s="26" t="s">
        <v>11</v>
      </c>
      <c r="I175" s="26" t="s">
        <v>326</v>
      </c>
      <c r="J175" s="26">
        <v>140000.0</v>
      </c>
      <c r="K175" s="26" t="s">
        <v>82</v>
      </c>
      <c r="M175" s="23"/>
      <c r="N175" s="23">
        <f t="shared" si="1"/>
        <v>6</v>
      </c>
    </row>
    <row r="176" ht="22.5" customHeight="1">
      <c r="A176" s="25">
        <v>46193.72143630787</v>
      </c>
      <c r="B176" s="26" t="s">
        <v>67</v>
      </c>
      <c r="C176" s="26" t="s">
        <v>11</v>
      </c>
      <c r="F176" s="27">
        <v>46193.0</v>
      </c>
      <c r="G176" s="26" t="s">
        <v>9</v>
      </c>
      <c r="H176" s="26" t="s">
        <v>11</v>
      </c>
      <c r="I176" s="26" t="s">
        <v>327</v>
      </c>
      <c r="J176" s="26">
        <v>90000.0</v>
      </c>
      <c r="K176" s="26" t="s">
        <v>82</v>
      </c>
      <c r="M176" s="23"/>
      <c r="N176" s="23">
        <f t="shared" si="1"/>
        <v>6</v>
      </c>
    </row>
    <row r="177" ht="22.5" customHeight="1">
      <c r="A177" s="25">
        <v>46193.722418425925</v>
      </c>
      <c r="B177" s="26" t="s">
        <v>67</v>
      </c>
      <c r="C177" s="26" t="s">
        <v>36</v>
      </c>
      <c r="F177" s="27">
        <v>46193.0</v>
      </c>
      <c r="G177" s="26" t="s">
        <v>19</v>
      </c>
      <c r="H177" s="26" t="s">
        <v>11</v>
      </c>
      <c r="I177" s="26" t="s">
        <v>328</v>
      </c>
      <c r="J177" s="26">
        <v>120000.0</v>
      </c>
      <c r="K177" s="26" t="s">
        <v>82</v>
      </c>
      <c r="M177" s="23"/>
      <c r="N177" s="23">
        <f t="shared" si="1"/>
        <v>6</v>
      </c>
    </row>
    <row r="178" ht="22.5" customHeight="1">
      <c r="A178" s="25">
        <v>46193.72336668981</v>
      </c>
      <c r="B178" s="26" t="s">
        <v>67</v>
      </c>
      <c r="C178" s="26" t="s">
        <v>36</v>
      </c>
      <c r="F178" s="27">
        <v>46193.0</v>
      </c>
      <c r="G178" s="26" t="s">
        <v>19</v>
      </c>
      <c r="H178" s="26" t="s">
        <v>329</v>
      </c>
      <c r="I178" s="26" t="s">
        <v>330</v>
      </c>
      <c r="J178" s="26">
        <v>46800.0</v>
      </c>
      <c r="K178" s="26" t="s">
        <v>82</v>
      </c>
      <c r="M178" s="23"/>
      <c r="N178" s="23">
        <f t="shared" si="1"/>
        <v>6</v>
      </c>
    </row>
    <row r="179" ht="22.5" customHeight="1">
      <c r="A179" s="25">
        <v>46193.72536953704</v>
      </c>
      <c r="B179" s="26" t="s">
        <v>67</v>
      </c>
      <c r="C179" s="26" t="s">
        <v>11</v>
      </c>
      <c r="F179" s="27">
        <v>46193.0</v>
      </c>
      <c r="G179" s="26" t="s">
        <v>9</v>
      </c>
      <c r="H179" s="26" t="s">
        <v>11</v>
      </c>
      <c r="I179" s="26" t="s">
        <v>331</v>
      </c>
      <c r="J179" s="26">
        <v>90500.0</v>
      </c>
      <c r="K179" s="26" t="s">
        <v>82</v>
      </c>
      <c r="M179" s="23"/>
      <c r="N179" s="23">
        <f t="shared" si="1"/>
        <v>6</v>
      </c>
    </row>
    <row r="180" ht="22.5" customHeight="1">
      <c r="A180" s="25">
        <v>46193.72904869213</v>
      </c>
      <c r="B180" s="26" t="s">
        <v>67</v>
      </c>
      <c r="C180" s="26" t="s">
        <v>11</v>
      </c>
      <c r="F180" s="27">
        <v>46193.0</v>
      </c>
      <c r="G180" s="26" t="s">
        <v>9</v>
      </c>
      <c r="H180" s="26" t="s">
        <v>11</v>
      </c>
      <c r="I180" s="26" t="s">
        <v>332</v>
      </c>
      <c r="J180" s="26">
        <v>377000.0</v>
      </c>
      <c r="K180" s="26" t="s">
        <v>82</v>
      </c>
      <c r="M180" s="23"/>
      <c r="N180" s="23">
        <f t="shared" si="1"/>
        <v>6</v>
      </c>
    </row>
    <row r="181" ht="22.5" customHeight="1">
      <c r="A181" s="25">
        <v>46193.7311228125</v>
      </c>
      <c r="B181" s="26" t="s">
        <v>67</v>
      </c>
      <c r="C181" s="26" t="s">
        <v>36</v>
      </c>
      <c r="F181" s="27">
        <v>46193.0</v>
      </c>
      <c r="G181" s="26" t="s">
        <v>19</v>
      </c>
      <c r="H181" s="26" t="s">
        <v>333</v>
      </c>
      <c r="I181" s="26" t="s">
        <v>334</v>
      </c>
      <c r="J181" s="26">
        <v>33600.0</v>
      </c>
      <c r="K181" s="26" t="s">
        <v>96</v>
      </c>
      <c r="M181" s="23"/>
      <c r="N181" s="23">
        <f t="shared" si="1"/>
        <v>6</v>
      </c>
    </row>
    <row r="182" ht="22.5" customHeight="1">
      <c r="A182" s="25">
        <v>46193.734323067125</v>
      </c>
      <c r="B182" s="26" t="s">
        <v>67</v>
      </c>
      <c r="C182" s="26" t="s">
        <v>36</v>
      </c>
      <c r="F182" s="27">
        <v>46193.0</v>
      </c>
      <c r="G182" s="26" t="s">
        <v>19</v>
      </c>
      <c r="H182" s="26" t="s">
        <v>320</v>
      </c>
      <c r="I182" s="26" t="s">
        <v>320</v>
      </c>
      <c r="J182" s="26">
        <v>23000.0</v>
      </c>
      <c r="K182" s="26" t="s">
        <v>96</v>
      </c>
      <c r="M182" s="23"/>
      <c r="N182" s="23">
        <f t="shared" si="1"/>
        <v>6</v>
      </c>
    </row>
    <row r="183" ht="22.5" customHeight="1">
      <c r="A183" s="25">
        <v>46193.73496486111</v>
      </c>
      <c r="B183" s="26" t="s">
        <v>67</v>
      </c>
      <c r="C183" s="26" t="s">
        <v>11</v>
      </c>
      <c r="F183" s="27">
        <v>46193.0</v>
      </c>
      <c r="G183" s="26" t="s">
        <v>9</v>
      </c>
      <c r="H183" s="26" t="s">
        <v>11</v>
      </c>
      <c r="I183" s="26" t="s">
        <v>335</v>
      </c>
      <c r="J183" s="26">
        <v>50000.0</v>
      </c>
      <c r="K183" s="26" t="s">
        <v>82</v>
      </c>
      <c r="M183" s="23"/>
      <c r="N183" s="23">
        <f t="shared" si="1"/>
        <v>6</v>
      </c>
    </row>
    <row r="184" ht="22.5" customHeight="1">
      <c r="A184" s="25">
        <v>46193.76866785879</v>
      </c>
      <c r="B184" s="26" t="s">
        <v>67</v>
      </c>
      <c r="C184" s="26" t="s">
        <v>11</v>
      </c>
      <c r="F184" s="27">
        <v>46193.0</v>
      </c>
      <c r="G184" s="26" t="s">
        <v>19</v>
      </c>
      <c r="H184" s="26" t="s">
        <v>11</v>
      </c>
      <c r="I184" s="26" t="s">
        <v>336</v>
      </c>
      <c r="J184" s="26">
        <v>75000.0</v>
      </c>
      <c r="K184" s="26" t="s">
        <v>96</v>
      </c>
      <c r="M184" s="23"/>
      <c r="N184" s="23">
        <f t="shared" si="1"/>
        <v>6</v>
      </c>
    </row>
    <row r="185" ht="22.5" customHeight="1">
      <c r="A185" s="25">
        <v>46193.76959072916</v>
      </c>
      <c r="B185" s="26" t="s">
        <v>67</v>
      </c>
      <c r="C185" s="26" t="s">
        <v>11</v>
      </c>
      <c r="F185" s="27">
        <v>46193.0</v>
      </c>
      <c r="G185" s="26" t="s">
        <v>19</v>
      </c>
      <c r="H185" s="26" t="s">
        <v>11</v>
      </c>
      <c r="I185" s="26" t="s">
        <v>337</v>
      </c>
      <c r="J185" s="26">
        <v>105000.0</v>
      </c>
      <c r="K185" s="26" t="s">
        <v>96</v>
      </c>
      <c r="M185" s="23"/>
      <c r="N185" s="23">
        <f t="shared" si="1"/>
        <v>6</v>
      </c>
    </row>
    <row r="186" ht="22.5" customHeight="1">
      <c r="A186" s="25">
        <v>46193.770490208335</v>
      </c>
      <c r="B186" s="26" t="s">
        <v>67</v>
      </c>
      <c r="C186" s="26" t="s">
        <v>36</v>
      </c>
      <c r="F186" s="27">
        <v>46193.0</v>
      </c>
      <c r="G186" s="26" t="s">
        <v>19</v>
      </c>
      <c r="H186" s="26" t="s">
        <v>338</v>
      </c>
      <c r="I186" s="26" t="s">
        <v>339</v>
      </c>
      <c r="J186" s="26">
        <v>52000.0</v>
      </c>
      <c r="K186" s="26" t="s">
        <v>96</v>
      </c>
      <c r="M186" s="23"/>
      <c r="N186" s="23">
        <f t="shared" si="1"/>
        <v>6</v>
      </c>
    </row>
    <row r="187" ht="22.5" customHeight="1">
      <c r="A187" s="25">
        <v>46193.77210170139</v>
      </c>
      <c r="B187" s="26" t="s">
        <v>67</v>
      </c>
      <c r="C187" s="26" t="s">
        <v>36</v>
      </c>
      <c r="F187" s="27">
        <v>46193.0</v>
      </c>
      <c r="G187" s="26" t="s">
        <v>19</v>
      </c>
      <c r="H187" s="26" t="s">
        <v>340</v>
      </c>
      <c r="I187" s="26" t="s">
        <v>341</v>
      </c>
      <c r="J187" s="26">
        <v>101000.0</v>
      </c>
      <c r="K187" s="26" t="s">
        <v>96</v>
      </c>
      <c r="M187" s="23"/>
      <c r="N187" s="23">
        <f t="shared" si="1"/>
        <v>6</v>
      </c>
    </row>
    <row r="188" ht="22.5" customHeight="1">
      <c r="A188" s="25">
        <v>46193.77979641204</v>
      </c>
      <c r="B188" s="26" t="s">
        <v>67</v>
      </c>
      <c r="C188" s="26" t="s">
        <v>36</v>
      </c>
      <c r="F188" s="27">
        <v>46193.0</v>
      </c>
      <c r="G188" s="26" t="s">
        <v>9</v>
      </c>
      <c r="H188" s="26" t="s">
        <v>342</v>
      </c>
      <c r="I188" s="26" t="s">
        <v>343</v>
      </c>
      <c r="J188" s="26">
        <v>4500.0</v>
      </c>
      <c r="K188" s="26" t="s">
        <v>96</v>
      </c>
      <c r="M188" s="23"/>
      <c r="N188" s="23">
        <f t="shared" si="1"/>
        <v>6</v>
      </c>
    </row>
    <row r="189" ht="22.5" customHeight="1">
      <c r="A189" s="25">
        <v>46194.66412350694</v>
      </c>
      <c r="B189" s="26" t="s">
        <v>67</v>
      </c>
      <c r="C189" s="26" t="s">
        <v>11</v>
      </c>
      <c r="F189" s="27">
        <v>46193.0</v>
      </c>
      <c r="G189" s="26" t="s">
        <v>19</v>
      </c>
      <c r="H189" s="26" t="s">
        <v>11</v>
      </c>
      <c r="I189" s="26" t="s">
        <v>344</v>
      </c>
      <c r="J189" s="26">
        <v>318000.0</v>
      </c>
      <c r="K189" s="26" t="s">
        <v>82</v>
      </c>
      <c r="M189" s="23"/>
      <c r="N189" s="23">
        <f t="shared" si="1"/>
        <v>6</v>
      </c>
    </row>
    <row r="190" ht="22.5" customHeight="1">
      <c r="A190" s="25">
        <v>46198.58606511574</v>
      </c>
      <c r="B190" s="26" t="s">
        <v>67</v>
      </c>
      <c r="C190" s="26" t="s">
        <v>11</v>
      </c>
      <c r="F190" s="27">
        <v>46197.0</v>
      </c>
      <c r="G190" s="26" t="s">
        <v>9</v>
      </c>
      <c r="H190" s="26" t="s">
        <v>11</v>
      </c>
      <c r="I190" s="26" t="s">
        <v>345</v>
      </c>
      <c r="J190" s="31">
        <v>1264000.0</v>
      </c>
      <c r="K190" s="26" t="s">
        <v>232</v>
      </c>
      <c r="M190" s="22">
        <v>5056.0</v>
      </c>
      <c r="N190" s="23">
        <f t="shared" si="1"/>
        <v>6</v>
      </c>
    </row>
    <row r="191" ht="22.5" customHeight="1">
      <c r="A191" s="25">
        <v>46198.58738589121</v>
      </c>
      <c r="B191" s="26" t="s">
        <v>67</v>
      </c>
      <c r="C191" s="26" t="s">
        <v>11</v>
      </c>
      <c r="F191" s="27">
        <v>46197.0</v>
      </c>
      <c r="G191" s="26" t="s">
        <v>9</v>
      </c>
      <c r="H191" s="26" t="s">
        <v>11</v>
      </c>
      <c r="I191" s="26" t="s">
        <v>346</v>
      </c>
      <c r="J191" s="31">
        <v>500000.0</v>
      </c>
      <c r="K191" s="26" t="s">
        <v>232</v>
      </c>
      <c r="L191" s="28" t="s">
        <v>347</v>
      </c>
      <c r="M191" s="22">
        <v>2000.0</v>
      </c>
      <c r="N191" s="23">
        <f t="shared" si="1"/>
        <v>6</v>
      </c>
    </row>
    <row r="192" ht="22.5" customHeight="1">
      <c r="A192" s="25">
        <v>46198.5966253588</v>
      </c>
      <c r="B192" s="26" t="s">
        <v>67</v>
      </c>
      <c r="C192" s="26" t="s">
        <v>11</v>
      </c>
      <c r="F192" s="27">
        <v>46197.0</v>
      </c>
      <c r="G192" s="26" t="s">
        <v>9</v>
      </c>
      <c r="H192" s="26" t="s">
        <v>11</v>
      </c>
      <c r="I192" s="26" t="s">
        <v>348</v>
      </c>
      <c r="J192" s="32">
        <v>230000.0</v>
      </c>
      <c r="K192" s="26" t="s">
        <v>96</v>
      </c>
      <c r="L192" s="28" t="s">
        <v>349</v>
      </c>
      <c r="M192" s="29"/>
      <c r="N192" s="23">
        <f t="shared" si="1"/>
        <v>6</v>
      </c>
    </row>
    <row r="193" ht="22.5" customHeight="1">
      <c r="A193" s="25">
        <v>46198.60343857639</v>
      </c>
      <c r="B193" s="26" t="s">
        <v>67</v>
      </c>
      <c r="C193" s="26" t="s">
        <v>11</v>
      </c>
      <c r="F193" s="27">
        <v>46197.0</v>
      </c>
      <c r="G193" s="26" t="s">
        <v>9</v>
      </c>
      <c r="H193" s="26" t="s">
        <v>11</v>
      </c>
      <c r="I193" s="26" t="s">
        <v>348</v>
      </c>
      <c r="J193" s="32">
        <v>32000.0</v>
      </c>
      <c r="K193" s="26" t="s">
        <v>96</v>
      </c>
      <c r="M193" s="23"/>
      <c r="N193" s="23">
        <f t="shared" si="1"/>
        <v>6</v>
      </c>
    </row>
    <row r="194" ht="22.5" customHeight="1">
      <c r="A194" s="25">
        <v>46198.679436921295</v>
      </c>
      <c r="B194" s="26" t="s">
        <v>67</v>
      </c>
      <c r="C194" s="26" t="s">
        <v>11</v>
      </c>
      <c r="F194" s="27">
        <v>46197.0</v>
      </c>
      <c r="G194" s="26" t="s">
        <v>9</v>
      </c>
      <c r="H194" s="26" t="s">
        <v>11</v>
      </c>
      <c r="I194" s="26" t="s">
        <v>350</v>
      </c>
      <c r="J194" s="32">
        <v>245000.0</v>
      </c>
      <c r="K194" s="26" t="s">
        <v>96</v>
      </c>
      <c r="L194" s="28" t="s">
        <v>351</v>
      </c>
      <c r="M194" s="29"/>
      <c r="N194" s="23">
        <f t="shared" si="1"/>
        <v>6</v>
      </c>
    </row>
    <row r="195" ht="22.5" customHeight="1">
      <c r="A195" s="25">
        <v>46198.68359074074</v>
      </c>
      <c r="B195" s="26" t="s">
        <v>67</v>
      </c>
      <c r="C195" s="26" t="s">
        <v>11</v>
      </c>
      <c r="F195" s="27">
        <v>46197.0</v>
      </c>
      <c r="G195" s="26" t="s">
        <v>9</v>
      </c>
      <c r="H195" s="26" t="s">
        <v>11</v>
      </c>
      <c r="I195" s="26" t="s">
        <v>352</v>
      </c>
      <c r="J195" s="31">
        <v>1130000.0</v>
      </c>
      <c r="K195" s="26" t="s">
        <v>232</v>
      </c>
      <c r="L195" s="28" t="s">
        <v>353</v>
      </c>
      <c r="M195" s="22">
        <v>4520.0</v>
      </c>
      <c r="N195" s="23">
        <f t="shared" si="1"/>
        <v>6</v>
      </c>
    </row>
    <row r="196" ht="22.5" customHeight="1">
      <c r="A196" s="25">
        <v>46199.39584103009</v>
      </c>
      <c r="B196" s="26" t="s">
        <v>67</v>
      </c>
      <c r="C196" s="26" t="s">
        <v>11</v>
      </c>
      <c r="F196" s="27">
        <v>46197.0</v>
      </c>
      <c r="G196" s="26" t="s">
        <v>9</v>
      </c>
      <c r="H196" s="26" t="s">
        <v>11</v>
      </c>
      <c r="I196" s="26" t="s">
        <v>354</v>
      </c>
      <c r="J196" s="31">
        <v>108000.0</v>
      </c>
      <c r="K196" s="26" t="s">
        <v>232</v>
      </c>
      <c r="M196" s="22">
        <v>464.0</v>
      </c>
      <c r="N196" s="23">
        <f t="shared" si="1"/>
        <v>6</v>
      </c>
    </row>
    <row r="197" ht="22.5" customHeight="1">
      <c r="A197" s="25">
        <v>46199.397106840275</v>
      </c>
      <c r="B197" s="26" t="s">
        <v>67</v>
      </c>
      <c r="C197" s="26" t="s">
        <v>11</v>
      </c>
      <c r="F197" s="27">
        <v>46197.0</v>
      </c>
      <c r="G197" s="26" t="s">
        <v>9</v>
      </c>
      <c r="H197" s="26" t="s">
        <v>11</v>
      </c>
      <c r="I197" s="26" t="s">
        <v>355</v>
      </c>
      <c r="J197" s="31">
        <v>498000.0</v>
      </c>
      <c r="K197" s="26" t="s">
        <v>232</v>
      </c>
      <c r="L197" s="28" t="s">
        <v>356</v>
      </c>
      <c r="M197" s="22">
        <v>1992.0</v>
      </c>
      <c r="N197" s="23">
        <f t="shared" si="1"/>
        <v>6</v>
      </c>
    </row>
    <row r="198" ht="22.5" customHeight="1">
      <c r="A198" s="25">
        <v>46199.42199685185</v>
      </c>
      <c r="B198" s="26" t="s">
        <v>67</v>
      </c>
      <c r="C198" s="26" t="s">
        <v>11</v>
      </c>
      <c r="F198" s="27">
        <v>46197.0</v>
      </c>
      <c r="G198" s="26" t="s">
        <v>9</v>
      </c>
      <c r="H198" s="26" t="s">
        <v>11</v>
      </c>
      <c r="I198" s="26" t="s">
        <v>357</v>
      </c>
      <c r="J198" s="32">
        <v>43000.0</v>
      </c>
      <c r="K198" s="26" t="s">
        <v>96</v>
      </c>
      <c r="L198" s="28" t="s">
        <v>358</v>
      </c>
      <c r="M198" s="29"/>
      <c r="N198" s="23">
        <f t="shared" si="1"/>
        <v>6</v>
      </c>
    </row>
    <row r="199" ht="22.5" customHeight="1">
      <c r="A199" s="25">
        <v>46199.481094780094</v>
      </c>
      <c r="B199" s="26" t="s">
        <v>67</v>
      </c>
      <c r="C199" s="26" t="s">
        <v>11</v>
      </c>
      <c r="F199" s="27">
        <v>46197.0</v>
      </c>
      <c r="G199" s="26" t="s">
        <v>9</v>
      </c>
      <c r="H199" s="26" t="s">
        <v>11</v>
      </c>
      <c r="I199" s="26" t="s">
        <v>359</v>
      </c>
      <c r="J199" s="31">
        <v>412000.0</v>
      </c>
      <c r="K199" s="26" t="s">
        <v>232</v>
      </c>
      <c r="L199" s="28" t="s">
        <v>360</v>
      </c>
      <c r="M199" s="22">
        <v>1640.0</v>
      </c>
      <c r="N199" s="23">
        <f t="shared" si="1"/>
        <v>6</v>
      </c>
    </row>
    <row r="200" ht="22.5" customHeight="1">
      <c r="A200" s="25">
        <v>46199.48175821759</v>
      </c>
      <c r="B200" s="26" t="s">
        <v>67</v>
      </c>
      <c r="C200" s="26" t="s">
        <v>11</v>
      </c>
      <c r="F200" s="27">
        <v>46197.0</v>
      </c>
      <c r="G200" s="26" t="s">
        <v>9</v>
      </c>
      <c r="H200" s="26" t="s">
        <v>11</v>
      </c>
      <c r="I200" s="26" t="s">
        <v>361</v>
      </c>
      <c r="J200" s="31">
        <v>333000.0</v>
      </c>
      <c r="K200" s="26" t="s">
        <v>232</v>
      </c>
      <c r="L200" s="28" t="s">
        <v>362</v>
      </c>
      <c r="M200" s="22">
        <v>1332.0</v>
      </c>
      <c r="N200" s="23">
        <f t="shared" si="1"/>
        <v>6</v>
      </c>
    </row>
    <row r="201" ht="22.5" customHeight="1">
      <c r="A201" s="25">
        <v>46199.59390666666</v>
      </c>
      <c r="B201" s="26" t="s">
        <v>67</v>
      </c>
      <c r="C201" s="26" t="s">
        <v>11</v>
      </c>
      <c r="F201" s="27">
        <v>46197.0</v>
      </c>
      <c r="G201" s="26" t="s">
        <v>9</v>
      </c>
      <c r="H201" s="26" t="s">
        <v>11</v>
      </c>
      <c r="I201" s="26" t="s">
        <v>363</v>
      </c>
      <c r="J201" s="31">
        <v>595000.0</v>
      </c>
      <c r="K201" s="26" t="s">
        <v>232</v>
      </c>
      <c r="L201" s="28" t="s">
        <v>364</v>
      </c>
      <c r="M201" s="22">
        <v>2380.0</v>
      </c>
      <c r="N201" s="23">
        <f t="shared" si="1"/>
        <v>6</v>
      </c>
    </row>
    <row r="202" ht="22.5" customHeight="1">
      <c r="A202" s="25">
        <v>46199.59557630787</v>
      </c>
      <c r="B202" s="26" t="s">
        <v>67</v>
      </c>
      <c r="C202" s="26" t="s">
        <v>11</v>
      </c>
      <c r="F202" s="27">
        <v>46197.0</v>
      </c>
      <c r="G202" s="26" t="s">
        <v>9</v>
      </c>
      <c r="H202" s="26" t="s">
        <v>11</v>
      </c>
      <c r="I202" s="26" t="s">
        <v>365</v>
      </c>
      <c r="J202" s="31">
        <v>45000.0</v>
      </c>
      <c r="K202" s="26" t="s">
        <v>232</v>
      </c>
      <c r="M202" s="22">
        <v>180.0</v>
      </c>
      <c r="N202" s="23">
        <f t="shared" si="1"/>
        <v>6</v>
      </c>
    </row>
    <row r="203" ht="22.5" customHeight="1">
      <c r="A203" s="25">
        <v>46200.7717259375</v>
      </c>
      <c r="B203" s="26" t="s">
        <v>67</v>
      </c>
      <c r="C203" s="26" t="s">
        <v>11</v>
      </c>
      <c r="F203" s="27">
        <v>46197.0</v>
      </c>
      <c r="G203" s="26" t="s">
        <v>19</v>
      </c>
      <c r="H203" s="26" t="s">
        <v>11</v>
      </c>
      <c r="I203" s="26" t="s">
        <v>366</v>
      </c>
      <c r="J203" s="31">
        <v>172000.0</v>
      </c>
      <c r="K203" s="26" t="s">
        <v>232</v>
      </c>
      <c r="M203" s="22">
        <v>688.0</v>
      </c>
      <c r="N203" s="23">
        <f t="shared" si="1"/>
        <v>6</v>
      </c>
    </row>
    <row r="204" ht="22.5" customHeight="1">
      <c r="A204" s="25">
        <v>46200.77882385417</v>
      </c>
      <c r="B204" s="26" t="s">
        <v>67</v>
      </c>
      <c r="C204" s="26" t="s">
        <v>11</v>
      </c>
      <c r="F204" s="27">
        <v>46197.0</v>
      </c>
      <c r="G204" s="26" t="s">
        <v>19</v>
      </c>
      <c r="H204" s="26" t="s">
        <v>11</v>
      </c>
      <c r="I204" s="26" t="s">
        <v>367</v>
      </c>
      <c r="J204" s="31">
        <v>76000.0</v>
      </c>
      <c r="K204" s="26" t="s">
        <v>232</v>
      </c>
      <c r="M204" s="23"/>
      <c r="N204" s="23">
        <f t="shared" si="1"/>
        <v>6</v>
      </c>
    </row>
    <row r="205" ht="22.5" customHeight="1">
      <c r="A205" s="25">
        <v>46201.38507142361</v>
      </c>
      <c r="B205" s="26" t="s">
        <v>67</v>
      </c>
      <c r="C205" s="26" t="s">
        <v>11</v>
      </c>
      <c r="F205" s="27">
        <v>46201.0</v>
      </c>
      <c r="G205" s="26" t="s">
        <v>23</v>
      </c>
      <c r="H205" s="26" t="s">
        <v>11</v>
      </c>
      <c r="I205" s="26" t="s">
        <v>368</v>
      </c>
      <c r="J205" s="32">
        <v>210000.0</v>
      </c>
      <c r="K205" s="26" t="s">
        <v>369</v>
      </c>
      <c r="M205" s="23"/>
      <c r="N205" s="23">
        <f t="shared" si="1"/>
        <v>6</v>
      </c>
    </row>
    <row r="206" ht="22.5" customHeight="1">
      <c r="A206" s="25">
        <v>46201.41485427083</v>
      </c>
      <c r="B206" s="26" t="s">
        <v>67</v>
      </c>
      <c r="C206" s="26" t="s">
        <v>11</v>
      </c>
      <c r="F206" s="27">
        <v>46197.0</v>
      </c>
      <c r="G206" s="26" t="s">
        <v>9</v>
      </c>
      <c r="H206" s="26" t="s">
        <v>11</v>
      </c>
      <c r="I206" s="26" t="s">
        <v>370</v>
      </c>
      <c r="J206" s="32">
        <v>339000.0</v>
      </c>
      <c r="K206" s="26" t="s">
        <v>96</v>
      </c>
      <c r="L206" s="28" t="s">
        <v>371</v>
      </c>
      <c r="M206" s="29"/>
      <c r="N206" s="23">
        <f t="shared" si="1"/>
        <v>6</v>
      </c>
    </row>
    <row r="207" ht="22.5" customHeight="1">
      <c r="A207" s="25">
        <v>46201.42064030093</v>
      </c>
      <c r="B207" s="26" t="s">
        <v>67</v>
      </c>
      <c r="C207" s="26" t="s">
        <v>11</v>
      </c>
      <c r="F207" s="27">
        <v>46197.0</v>
      </c>
      <c r="G207" s="26" t="s">
        <v>9</v>
      </c>
      <c r="H207" s="26" t="s">
        <v>11</v>
      </c>
      <c r="I207" s="26" t="s">
        <v>306</v>
      </c>
      <c r="J207" s="31">
        <v>90000.0</v>
      </c>
      <c r="K207" s="26" t="s">
        <v>232</v>
      </c>
      <c r="L207" s="28" t="s">
        <v>372</v>
      </c>
      <c r="M207" s="22">
        <v>360.0</v>
      </c>
      <c r="N207" s="23">
        <f t="shared" si="1"/>
        <v>6</v>
      </c>
    </row>
    <row r="208" ht="22.5" customHeight="1">
      <c r="A208" s="25">
        <v>46201.421964953704</v>
      </c>
      <c r="B208" s="26" t="s">
        <v>67</v>
      </c>
      <c r="C208" s="26" t="s">
        <v>11</v>
      </c>
      <c r="F208" s="27">
        <v>46197.0</v>
      </c>
      <c r="G208" s="26" t="s">
        <v>9</v>
      </c>
      <c r="H208" s="26" t="s">
        <v>11</v>
      </c>
      <c r="I208" s="26" t="s">
        <v>373</v>
      </c>
      <c r="J208" s="31">
        <v>477000.0</v>
      </c>
      <c r="K208" s="26" t="s">
        <v>232</v>
      </c>
      <c r="L208" s="28" t="s">
        <v>374</v>
      </c>
      <c r="M208" s="22">
        <v>1908.0</v>
      </c>
      <c r="N208" s="23">
        <f t="shared" si="1"/>
        <v>6</v>
      </c>
    </row>
    <row r="209" ht="22.5" customHeight="1">
      <c r="A209" s="25">
        <v>46201.453228240745</v>
      </c>
      <c r="B209" s="26" t="s">
        <v>67</v>
      </c>
      <c r="C209" s="26" t="s">
        <v>11</v>
      </c>
      <c r="F209" s="27">
        <v>46200.0</v>
      </c>
      <c r="G209" s="26" t="s">
        <v>19</v>
      </c>
      <c r="H209" s="26" t="s">
        <v>11</v>
      </c>
      <c r="I209" s="26" t="s">
        <v>375</v>
      </c>
      <c r="J209" s="32">
        <v>280000.0</v>
      </c>
      <c r="K209" s="26" t="s">
        <v>369</v>
      </c>
      <c r="M209" s="23"/>
      <c r="N209" s="23">
        <f t="shared" si="1"/>
        <v>6</v>
      </c>
    </row>
    <row r="210" ht="22.5" customHeight="1">
      <c r="A210" s="25">
        <v>46201.45848814815</v>
      </c>
      <c r="B210" s="26" t="s">
        <v>67</v>
      </c>
      <c r="C210" s="26" t="s">
        <v>11</v>
      </c>
      <c r="F210" s="27">
        <v>46197.0</v>
      </c>
      <c r="G210" s="26" t="s">
        <v>19</v>
      </c>
      <c r="H210" s="26" t="s">
        <v>11</v>
      </c>
      <c r="I210" s="26" t="s">
        <v>376</v>
      </c>
      <c r="J210" s="31">
        <v>210000.0</v>
      </c>
      <c r="K210" s="26" t="s">
        <v>232</v>
      </c>
      <c r="M210" s="22">
        <v>840.0</v>
      </c>
      <c r="N210" s="23">
        <f t="shared" si="1"/>
        <v>6</v>
      </c>
    </row>
    <row r="211" ht="22.5" customHeight="1">
      <c r="A211" s="25">
        <v>46201.46295447917</v>
      </c>
      <c r="B211" s="26" t="s">
        <v>67</v>
      </c>
      <c r="C211" s="26" t="s">
        <v>11</v>
      </c>
      <c r="F211" s="27">
        <v>46197.0</v>
      </c>
      <c r="G211" s="26" t="s">
        <v>9</v>
      </c>
      <c r="H211" s="26" t="s">
        <v>11</v>
      </c>
      <c r="I211" s="26" t="s">
        <v>296</v>
      </c>
      <c r="J211" s="31">
        <v>76000.0</v>
      </c>
      <c r="K211" s="26" t="s">
        <v>232</v>
      </c>
      <c r="M211" s="22">
        <v>304.0</v>
      </c>
      <c r="N211" s="23">
        <f t="shared" si="1"/>
        <v>6</v>
      </c>
    </row>
    <row r="212" ht="22.5" customHeight="1">
      <c r="A212" s="25">
        <v>46201.46763320602</v>
      </c>
      <c r="B212" s="26" t="s">
        <v>67</v>
      </c>
      <c r="C212" s="26" t="s">
        <v>11</v>
      </c>
      <c r="F212" s="27">
        <v>46197.0</v>
      </c>
      <c r="G212" s="26" t="s">
        <v>9</v>
      </c>
      <c r="H212" s="26" t="s">
        <v>11</v>
      </c>
      <c r="I212" s="26" t="s">
        <v>377</v>
      </c>
      <c r="J212" s="32">
        <v>224000.0</v>
      </c>
      <c r="K212" s="26" t="s">
        <v>96</v>
      </c>
      <c r="M212" s="23"/>
      <c r="N212" s="23">
        <f t="shared" si="1"/>
        <v>6</v>
      </c>
    </row>
    <row r="213" ht="22.5" customHeight="1">
      <c r="A213" s="25">
        <v>46201.47820005787</v>
      </c>
      <c r="B213" s="26" t="s">
        <v>67</v>
      </c>
      <c r="C213" s="26" t="s">
        <v>11</v>
      </c>
      <c r="F213" s="27">
        <v>46197.0</v>
      </c>
      <c r="G213" s="26" t="s">
        <v>9</v>
      </c>
      <c r="H213" s="26" t="s">
        <v>11</v>
      </c>
      <c r="I213" s="26" t="s">
        <v>378</v>
      </c>
      <c r="J213" s="32">
        <v>80000.0</v>
      </c>
      <c r="K213" s="26" t="s">
        <v>96</v>
      </c>
      <c r="M213" s="23"/>
      <c r="N213" s="23">
        <f t="shared" si="1"/>
        <v>6</v>
      </c>
    </row>
    <row r="214" ht="22.5" customHeight="1">
      <c r="A214" s="25">
        <v>46201.5414349537</v>
      </c>
      <c r="B214" s="26" t="s">
        <v>67</v>
      </c>
      <c r="C214" s="26" t="s">
        <v>11</v>
      </c>
      <c r="F214" s="27">
        <v>46197.0</v>
      </c>
      <c r="G214" s="26" t="s">
        <v>9</v>
      </c>
      <c r="H214" s="26" t="s">
        <v>11</v>
      </c>
      <c r="I214" s="26" t="s">
        <v>379</v>
      </c>
      <c r="J214" s="32">
        <v>540000.0</v>
      </c>
      <c r="K214" s="26" t="s">
        <v>96</v>
      </c>
      <c r="L214" s="28" t="s">
        <v>380</v>
      </c>
      <c r="M214" s="29"/>
      <c r="N214" s="23">
        <f t="shared" si="1"/>
        <v>6</v>
      </c>
    </row>
    <row r="215" ht="22.5" customHeight="1">
      <c r="A215" s="25">
        <v>46201.54913225694</v>
      </c>
      <c r="B215" s="26" t="s">
        <v>67</v>
      </c>
      <c r="C215" s="26" t="s">
        <v>11</v>
      </c>
      <c r="F215" s="27">
        <v>46197.0</v>
      </c>
      <c r="G215" s="26" t="s">
        <v>9</v>
      </c>
      <c r="H215" s="26" t="s">
        <v>11</v>
      </c>
      <c r="I215" s="26" t="s">
        <v>381</v>
      </c>
      <c r="J215" s="32">
        <v>1066000.0</v>
      </c>
      <c r="K215" s="26" t="s">
        <v>96</v>
      </c>
      <c r="L215" s="28" t="s">
        <v>382</v>
      </c>
      <c r="M215" s="29"/>
      <c r="N215" s="23">
        <f t="shared" si="1"/>
        <v>6</v>
      </c>
    </row>
    <row r="216" ht="22.5" customHeight="1">
      <c r="A216" s="25">
        <v>46201.58088347223</v>
      </c>
      <c r="B216" s="26" t="s">
        <v>67</v>
      </c>
      <c r="C216" s="26" t="s">
        <v>36</v>
      </c>
      <c r="F216" s="27">
        <v>46197.0</v>
      </c>
      <c r="G216" s="26" t="s">
        <v>9</v>
      </c>
      <c r="H216" s="26" t="s">
        <v>383</v>
      </c>
      <c r="I216" s="26" t="s">
        <v>48</v>
      </c>
      <c r="J216" s="26">
        <v>118000.0</v>
      </c>
      <c r="K216" s="26" t="s">
        <v>96</v>
      </c>
      <c r="L216" s="28" t="s">
        <v>384</v>
      </c>
      <c r="M216" s="29"/>
      <c r="N216" s="23">
        <f t="shared" si="1"/>
        <v>6</v>
      </c>
    </row>
    <row r="217" ht="22.5" customHeight="1">
      <c r="A217" s="25">
        <v>46201.61356278935</v>
      </c>
      <c r="B217" s="26" t="s">
        <v>67</v>
      </c>
      <c r="C217" s="26" t="s">
        <v>11</v>
      </c>
      <c r="F217" s="27">
        <v>46197.0</v>
      </c>
      <c r="G217" s="26" t="s">
        <v>9</v>
      </c>
      <c r="H217" s="26" t="s">
        <v>11</v>
      </c>
      <c r="I217" s="26" t="s">
        <v>385</v>
      </c>
      <c r="J217" s="26">
        <v>110000.0</v>
      </c>
      <c r="K217" s="26" t="s">
        <v>369</v>
      </c>
      <c r="M217" s="23"/>
      <c r="N217" s="23">
        <f t="shared" si="1"/>
        <v>6</v>
      </c>
    </row>
    <row r="218" ht="22.5" customHeight="1">
      <c r="A218" s="25">
        <v>46204.52826717593</v>
      </c>
      <c r="B218" s="26" t="s">
        <v>67</v>
      </c>
      <c r="C218" s="26" t="s">
        <v>11</v>
      </c>
      <c r="F218" s="27">
        <v>46204.0</v>
      </c>
      <c r="G218" s="26" t="s">
        <v>15</v>
      </c>
      <c r="H218" s="26" t="s">
        <v>11</v>
      </c>
      <c r="I218" s="33" t="s">
        <v>386</v>
      </c>
      <c r="J218" s="26">
        <v>505000.0</v>
      </c>
      <c r="K218" s="26" t="s">
        <v>232</v>
      </c>
      <c r="N218" s="23">
        <f t="shared" si="1"/>
        <v>7</v>
      </c>
    </row>
    <row r="219" ht="22.5" customHeight="1">
      <c r="A219" s="25">
        <v>46204.529952488425</v>
      </c>
      <c r="B219" s="26" t="s">
        <v>67</v>
      </c>
      <c r="C219" s="26" t="s">
        <v>11</v>
      </c>
      <c r="F219" s="27">
        <v>46204.0</v>
      </c>
      <c r="G219" s="26" t="s">
        <v>15</v>
      </c>
      <c r="H219" s="26" t="s">
        <v>11</v>
      </c>
      <c r="I219" s="33" t="s">
        <v>387</v>
      </c>
      <c r="J219" s="26">
        <v>320000.0</v>
      </c>
      <c r="K219" s="26" t="s">
        <v>232</v>
      </c>
      <c r="N219" s="23">
        <f t="shared" si="1"/>
        <v>7</v>
      </c>
    </row>
    <row r="220" ht="22.5" customHeight="1">
      <c r="A220" s="25">
        <v>46204.53887185185</v>
      </c>
      <c r="B220" s="26" t="s">
        <v>67</v>
      </c>
      <c r="C220" s="26" t="s">
        <v>11</v>
      </c>
      <c r="F220" s="27">
        <v>46204.0</v>
      </c>
      <c r="G220" s="26" t="s">
        <v>15</v>
      </c>
      <c r="H220" s="26" t="s">
        <v>11</v>
      </c>
      <c r="I220" s="26" t="s">
        <v>388</v>
      </c>
      <c r="J220" s="26">
        <v>352000.0</v>
      </c>
      <c r="K220" s="26" t="s">
        <v>96</v>
      </c>
      <c r="N220" s="23">
        <f t="shared" si="1"/>
        <v>7</v>
      </c>
    </row>
    <row r="221" ht="22.5" customHeight="1">
      <c r="A221" s="25">
        <v>46204.53966917824</v>
      </c>
      <c r="B221" s="26" t="s">
        <v>67</v>
      </c>
      <c r="C221" s="26" t="s">
        <v>11</v>
      </c>
      <c r="F221" s="27">
        <v>46204.0</v>
      </c>
      <c r="G221" s="26" t="s">
        <v>15</v>
      </c>
      <c r="H221" s="26" t="s">
        <v>11</v>
      </c>
      <c r="I221" s="26" t="s">
        <v>389</v>
      </c>
      <c r="J221" s="26">
        <v>210000.0</v>
      </c>
      <c r="K221" s="26" t="s">
        <v>96</v>
      </c>
      <c r="N221" s="23">
        <f t="shared" si="1"/>
        <v>7</v>
      </c>
    </row>
    <row r="222" ht="22.5" customHeight="1">
      <c r="A222" s="25">
        <v>46204.54099123843</v>
      </c>
      <c r="B222" s="26" t="s">
        <v>67</v>
      </c>
      <c r="C222" s="26" t="s">
        <v>61</v>
      </c>
      <c r="F222" s="27">
        <v>46204.0</v>
      </c>
      <c r="G222" s="26" t="s">
        <v>15</v>
      </c>
      <c r="H222" s="26" t="s">
        <v>390</v>
      </c>
      <c r="I222" s="26" t="s">
        <v>390</v>
      </c>
      <c r="J222" s="26">
        <v>63000.0</v>
      </c>
      <c r="K222" s="26" t="s">
        <v>96</v>
      </c>
      <c r="N222" s="23">
        <f t="shared" si="1"/>
        <v>7</v>
      </c>
    </row>
    <row r="223" ht="22.5" customHeight="1">
      <c r="A223" s="25">
        <v>46204.541856446755</v>
      </c>
      <c r="B223" s="26" t="s">
        <v>67</v>
      </c>
      <c r="C223" s="26" t="s">
        <v>61</v>
      </c>
      <c r="F223" s="27">
        <v>46204.0</v>
      </c>
      <c r="G223" s="26" t="s">
        <v>15</v>
      </c>
      <c r="H223" s="26" t="s">
        <v>101</v>
      </c>
      <c r="I223" s="26" t="s">
        <v>391</v>
      </c>
      <c r="J223" s="26">
        <v>50000.0</v>
      </c>
      <c r="K223" s="26" t="s">
        <v>96</v>
      </c>
      <c r="N223" s="23">
        <f t="shared" si="1"/>
        <v>7</v>
      </c>
    </row>
    <row r="224" ht="22.5" customHeight="1">
      <c r="A224" s="25">
        <v>46204.6108628588</v>
      </c>
      <c r="B224" s="26" t="s">
        <v>67</v>
      </c>
      <c r="C224" s="26" t="s">
        <v>11</v>
      </c>
      <c r="F224" s="27">
        <v>46204.0</v>
      </c>
      <c r="G224" s="26" t="s">
        <v>15</v>
      </c>
      <c r="H224" s="26" t="s">
        <v>11</v>
      </c>
      <c r="I224" s="33" t="s">
        <v>386</v>
      </c>
      <c r="J224" s="26">
        <v>60000.0</v>
      </c>
      <c r="K224" s="26" t="s">
        <v>96</v>
      </c>
      <c r="N224" s="23">
        <f t="shared" si="1"/>
        <v>7</v>
      </c>
    </row>
    <row r="225" ht="22.5" customHeight="1">
      <c r="A225" s="25">
        <v>46204.61341826389</v>
      </c>
      <c r="B225" s="26" t="s">
        <v>67</v>
      </c>
      <c r="C225" s="26" t="s">
        <v>11</v>
      </c>
      <c r="F225" s="27">
        <v>46204.0</v>
      </c>
      <c r="G225" s="26" t="s">
        <v>15</v>
      </c>
      <c r="H225" s="26" t="s">
        <v>11</v>
      </c>
      <c r="I225" s="26" t="s">
        <v>392</v>
      </c>
      <c r="J225" s="26">
        <v>405600.0</v>
      </c>
      <c r="K225" s="26" t="s">
        <v>232</v>
      </c>
      <c r="N225" s="23">
        <f t="shared" si="1"/>
        <v>7</v>
      </c>
    </row>
    <row r="226" ht="22.5" customHeight="1">
      <c r="A226" s="25">
        <v>46204.68368688658</v>
      </c>
      <c r="B226" s="26" t="s">
        <v>67</v>
      </c>
      <c r="C226" s="26" t="s">
        <v>11</v>
      </c>
      <c r="F226" s="27">
        <v>46204.0</v>
      </c>
      <c r="G226" s="26" t="s">
        <v>9</v>
      </c>
      <c r="H226" s="26" t="s">
        <v>11</v>
      </c>
      <c r="I226" s="26" t="s">
        <v>393</v>
      </c>
      <c r="J226" s="26">
        <v>589000.0</v>
      </c>
      <c r="K226" s="26" t="s">
        <v>369</v>
      </c>
      <c r="N226" s="23">
        <f t="shared" si="1"/>
        <v>7</v>
      </c>
    </row>
    <row r="227" ht="22.5" customHeight="1">
      <c r="A227" s="25">
        <v>46204.71842679398</v>
      </c>
      <c r="B227" s="26" t="s">
        <v>67</v>
      </c>
      <c r="C227" s="26" t="s">
        <v>61</v>
      </c>
      <c r="F227" s="27">
        <v>46204.0</v>
      </c>
      <c r="G227" s="26" t="s">
        <v>15</v>
      </c>
      <c r="H227" s="26" t="s">
        <v>48</v>
      </c>
      <c r="I227" s="26" t="s">
        <v>48</v>
      </c>
      <c r="J227" s="26">
        <v>20000.0</v>
      </c>
      <c r="K227" s="26" t="s">
        <v>96</v>
      </c>
      <c r="N227" s="23">
        <f t="shared" si="1"/>
        <v>7</v>
      </c>
    </row>
    <row r="228" ht="22.5" customHeight="1">
      <c r="A228" s="25">
        <v>46204.76822056713</v>
      </c>
      <c r="B228" s="26" t="s">
        <v>67</v>
      </c>
      <c r="C228" s="26" t="s">
        <v>11</v>
      </c>
      <c r="F228" s="27">
        <v>46204.0</v>
      </c>
      <c r="G228" s="26" t="s">
        <v>15</v>
      </c>
      <c r="H228" s="26" t="s">
        <v>11</v>
      </c>
      <c r="I228" s="26" t="s">
        <v>394</v>
      </c>
      <c r="J228" s="26">
        <v>416000.0</v>
      </c>
      <c r="K228" s="26" t="s">
        <v>96</v>
      </c>
      <c r="N228" s="23">
        <f t="shared" si="1"/>
        <v>7</v>
      </c>
    </row>
    <row r="229" ht="22.5" customHeight="1">
      <c r="A229" s="25">
        <v>46204.78866576389</v>
      </c>
      <c r="B229" s="26" t="s">
        <v>67</v>
      </c>
      <c r="C229" s="26" t="s">
        <v>11</v>
      </c>
      <c r="F229" s="27">
        <v>46204.0</v>
      </c>
      <c r="G229" s="26" t="s">
        <v>15</v>
      </c>
      <c r="H229" s="26" t="s">
        <v>11</v>
      </c>
      <c r="I229" s="26" t="s">
        <v>395</v>
      </c>
      <c r="J229" s="26">
        <v>76000.0</v>
      </c>
      <c r="K229" s="26" t="s">
        <v>96</v>
      </c>
      <c r="N229" s="23">
        <f t="shared" si="1"/>
        <v>7</v>
      </c>
    </row>
    <row r="230" ht="22.5" customHeight="1">
      <c r="A230" s="25">
        <v>46204.80800396991</v>
      </c>
      <c r="B230" s="26" t="s">
        <v>67</v>
      </c>
      <c r="C230" s="26" t="s">
        <v>11</v>
      </c>
      <c r="F230" s="27">
        <v>46204.0</v>
      </c>
      <c r="G230" s="26" t="s">
        <v>15</v>
      </c>
      <c r="H230" s="26" t="s">
        <v>11</v>
      </c>
      <c r="I230" s="26" t="s">
        <v>184</v>
      </c>
      <c r="J230" s="26">
        <v>188000.0</v>
      </c>
      <c r="K230" s="26" t="s">
        <v>96</v>
      </c>
      <c r="N230" s="23">
        <f t="shared" si="1"/>
        <v>7</v>
      </c>
    </row>
    <row r="231" ht="22.5" customHeight="1">
      <c r="A231" s="25">
        <v>46204.810474722224</v>
      </c>
      <c r="B231" s="26" t="s">
        <v>67</v>
      </c>
      <c r="C231" s="26" t="s">
        <v>61</v>
      </c>
      <c r="F231" s="27">
        <v>46204.0</v>
      </c>
      <c r="G231" s="26" t="s">
        <v>15</v>
      </c>
      <c r="H231" s="26" t="s">
        <v>396</v>
      </c>
      <c r="I231" s="26" t="s">
        <v>396</v>
      </c>
      <c r="J231" s="26">
        <v>24000.0</v>
      </c>
      <c r="K231" s="26" t="s">
        <v>96</v>
      </c>
      <c r="N231" s="23">
        <f t="shared" si="1"/>
        <v>7</v>
      </c>
    </row>
    <row r="232" ht="22.5" customHeight="1">
      <c r="A232" s="25">
        <v>46204.81985310186</v>
      </c>
      <c r="B232" s="26" t="s">
        <v>67</v>
      </c>
      <c r="C232" s="26" t="s">
        <v>61</v>
      </c>
      <c r="F232" s="27">
        <v>46204.0</v>
      </c>
      <c r="G232" s="26" t="s">
        <v>9</v>
      </c>
      <c r="H232" s="26" t="s">
        <v>397</v>
      </c>
      <c r="I232" s="26" t="s">
        <v>398</v>
      </c>
      <c r="J232" s="26">
        <v>442500.0</v>
      </c>
      <c r="K232" s="26" t="s">
        <v>369</v>
      </c>
      <c r="N232" s="23">
        <f t="shared" si="1"/>
        <v>7</v>
      </c>
    </row>
    <row r="233" ht="22.5" customHeight="1">
      <c r="A233" s="25">
        <v>46205.44431008102</v>
      </c>
      <c r="B233" s="26" t="s">
        <v>67</v>
      </c>
      <c r="C233" s="26" t="s">
        <v>11</v>
      </c>
      <c r="F233" s="27">
        <v>46204.0</v>
      </c>
      <c r="G233" s="26" t="s">
        <v>9</v>
      </c>
      <c r="H233" s="26" t="s">
        <v>11</v>
      </c>
      <c r="I233" s="26" t="s">
        <v>399</v>
      </c>
      <c r="J233" s="26">
        <v>388000.0</v>
      </c>
      <c r="K233" s="26" t="s">
        <v>369</v>
      </c>
      <c r="N233" s="23">
        <f t="shared" si="1"/>
        <v>7</v>
      </c>
    </row>
    <row r="234" ht="22.5" customHeight="1">
      <c r="A234" s="25">
        <v>46205.59034282407</v>
      </c>
      <c r="B234" s="26" t="s">
        <v>67</v>
      </c>
      <c r="C234" s="26" t="s">
        <v>11</v>
      </c>
      <c r="F234" s="27">
        <v>46204.0</v>
      </c>
      <c r="G234" s="26" t="s">
        <v>15</v>
      </c>
      <c r="H234" s="26" t="s">
        <v>11</v>
      </c>
      <c r="I234" s="26" t="s">
        <v>400</v>
      </c>
      <c r="J234" s="26">
        <v>240000.0</v>
      </c>
      <c r="K234" s="26" t="s">
        <v>96</v>
      </c>
      <c r="N234" s="23">
        <f t="shared" si="1"/>
        <v>7</v>
      </c>
    </row>
    <row r="235" ht="22.5" customHeight="1">
      <c r="A235" s="25">
        <v>46206.649935775466</v>
      </c>
      <c r="B235" s="26" t="s">
        <v>67</v>
      </c>
      <c r="C235" s="26" t="s">
        <v>11</v>
      </c>
      <c r="F235" s="27">
        <v>46204.0</v>
      </c>
      <c r="G235" s="26" t="s">
        <v>15</v>
      </c>
      <c r="H235" s="26" t="s">
        <v>11</v>
      </c>
      <c r="I235" s="33" t="s">
        <v>401</v>
      </c>
      <c r="J235" s="26">
        <v>160000.0</v>
      </c>
      <c r="K235" s="26" t="s">
        <v>96</v>
      </c>
      <c r="N235" s="23">
        <f t="shared" si="1"/>
        <v>7</v>
      </c>
    </row>
    <row r="236" ht="22.5" customHeight="1">
      <c r="A236" s="25">
        <v>46206.667184606486</v>
      </c>
      <c r="B236" s="26" t="s">
        <v>67</v>
      </c>
      <c r="C236" s="26" t="s">
        <v>11</v>
      </c>
      <c r="F236" s="27">
        <v>46204.0</v>
      </c>
      <c r="G236" s="26" t="s">
        <v>15</v>
      </c>
      <c r="H236" s="26" t="s">
        <v>11</v>
      </c>
      <c r="I236" s="26" t="s">
        <v>402</v>
      </c>
      <c r="J236" s="26">
        <v>525000.0</v>
      </c>
      <c r="K236" s="26" t="s">
        <v>96</v>
      </c>
      <c r="N236" s="23">
        <f t="shared" si="1"/>
        <v>7</v>
      </c>
    </row>
    <row r="237" ht="22.5" customHeight="1">
      <c r="A237" s="25">
        <v>46206.68457751157</v>
      </c>
      <c r="B237" s="26" t="s">
        <v>67</v>
      </c>
      <c r="C237" s="26" t="s">
        <v>11</v>
      </c>
      <c r="F237" s="27">
        <v>46204.0</v>
      </c>
      <c r="G237" s="26" t="s">
        <v>15</v>
      </c>
      <c r="H237" s="26" t="s">
        <v>11</v>
      </c>
      <c r="I237" s="26" t="s">
        <v>403</v>
      </c>
      <c r="J237" s="26">
        <v>248000.0</v>
      </c>
      <c r="K237" s="26" t="s">
        <v>96</v>
      </c>
      <c r="N237" s="23">
        <f t="shared" si="1"/>
        <v>7</v>
      </c>
    </row>
    <row r="238" ht="22.5" customHeight="1">
      <c r="A238" s="25">
        <v>46206.6918816088</v>
      </c>
      <c r="B238" s="26" t="s">
        <v>67</v>
      </c>
      <c r="C238" s="26" t="s">
        <v>11</v>
      </c>
      <c r="F238" s="27">
        <v>46204.0</v>
      </c>
      <c r="G238" s="26" t="s">
        <v>15</v>
      </c>
      <c r="H238" s="26" t="s">
        <v>11</v>
      </c>
      <c r="I238" s="33" t="s">
        <v>404</v>
      </c>
      <c r="J238" s="26">
        <v>460000.0</v>
      </c>
      <c r="K238" s="26" t="s">
        <v>96</v>
      </c>
      <c r="N238" s="23">
        <f t="shared" si="1"/>
        <v>7</v>
      </c>
    </row>
    <row r="239" ht="22.5" customHeight="1">
      <c r="A239" s="25">
        <v>46206.697060590275</v>
      </c>
      <c r="B239" s="26" t="s">
        <v>67</v>
      </c>
      <c r="C239" s="26" t="s">
        <v>11</v>
      </c>
      <c r="F239" s="27">
        <v>46204.0</v>
      </c>
      <c r="G239" s="26" t="s">
        <v>15</v>
      </c>
      <c r="H239" s="26" t="s">
        <v>11</v>
      </c>
      <c r="I239" s="26" t="s">
        <v>405</v>
      </c>
      <c r="J239" s="26">
        <v>204000.0</v>
      </c>
      <c r="K239" s="26" t="s">
        <v>96</v>
      </c>
      <c r="N239" s="23">
        <f t="shared" si="1"/>
        <v>7</v>
      </c>
    </row>
    <row r="240" ht="22.5" customHeight="1">
      <c r="A240" s="25">
        <v>46206.74143010417</v>
      </c>
      <c r="B240" s="26" t="s">
        <v>67</v>
      </c>
      <c r="C240" s="26" t="s">
        <v>11</v>
      </c>
      <c r="F240" s="27">
        <v>46204.0</v>
      </c>
      <c r="G240" s="26" t="s">
        <v>15</v>
      </c>
      <c r="H240" s="26" t="s">
        <v>11</v>
      </c>
      <c r="I240" s="26" t="s">
        <v>406</v>
      </c>
      <c r="J240" s="26">
        <v>196000.0</v>
      </c>
      <c r="K240" s="26" t="s">
        <v>96</v>
      </c>
      <c r="N240" s="23">
        <f t="shared" si="1"/>
        <v>7</v>
      </c>
    </row>
    <row r="241" ht="22.5" customHeight="1">
      <c r="A241" s="25">
        <v>46207.42739887732</v>
      </c>
      <c r="B241" s="26" t="s">
        <v>67</v>
      </c>
      <c r="C241" s="26" t="s">
        <v>11</v>
      </c>
      <c r="F241" s="27">
        <v>46204.0</v>
      </c>
      <c r="G241" s="26" t="s">
        <v>15</v>
      </c>
      <c r="H241" s="26" t="s">
        <v>11</v>
      </c>
      <c r="I241" s="26" t="s">
        <v>407</v>
      </c>
      <c r="J241" s="26">
        <v>35000.0</v>
      </c>
      <c r="K241" s="26" t="s">
        <v>96</v>
      </c>
      <c r="N241" s="23">
        <f t="shared" si="1"/>
        <v>7</v>
      </c>
    </row>
    <row r="242" ht="22.5" customHeight="1">
      <c r="A242" s="25">
        <v>46207.61783959491</v>
      </c>
      <c r="B242" s="26" t="s">
        <v>67</v>
      </c>
      <c r="C242" s="26" t="s">
        <v>11</v>
      </c>
      <c r="F242" s="27">
        <v>46204.0</v>
      </c>
      <c r="G242" s="26" t="s">
        <v>9</v>
      </c>
      <c r="H242" s="26" t="s">
        <v>11</v>
      </c>
      <c r="I242" s="33" t="s">
        <v>408</v>
      </c>
      <c r="J242" s="26">
        <v>1022000.0</v>
      </c>
      <c r="K242" s="26" t="s">
        <v>369</v>
      </c>
      <c r="N242" s="23">
        <f t="shared" si="1"/>
        <v>7</v>
      </c>
    </row>
    <row r="243" ht="22.5" customHeight="1">
      <c r="A243" s="25">
        <v>46208.486351099535</v>
      </c>
      <c r="B243" s="26" t="s">
        <v>67</v>
      </c>
      <c r="C243" s="26" t="s">
        <v>11</v>
      </c>
      <c r="F243" s="27">
        <v>46204.0</v>
      </c>
      <c r="G243" s="26" t="s">
        <v>15</v>
      </c>
      <c r="H243" s="26" t="s">
        <v>11</v>
      </c>
      <c r="I243" s="33" t="s">
        <v>409</v>
      </c>
      <c r="J243" s="26">
        <v>1148000.0</v>
      </c>
      <c r="K243" s="26" t="s">
        <v>96</v>
      </c>
      <c r="N243" s="33">
        <f t="shared" si="1"/>
        <v>7</v>
      </c>
    </row>
    <row r="244" ht="22.5" customHeight="1">
      <c r="A244" s="25">
        <v>46208.49941415509</v>
      </c>
      <c r="B244" s="26" t="s">
        <v>67</v>
      </c>
      <c r="C244" s="26" t="s">
        <v>11</v>
      </c>
      <c r="F244" s="27">
        <v>46204.0</v>
      </c>
      <c r="G244" s="26" t="s">
        <v>15</v>
      </c>
      <c r="H244" s="26" t="s">
        <v>11</v>
      </c>
      <c r="I244" s="26" t="s">
        <v>410</v>
      </c>
      <c r="J244" s="26">
        <v>447000.0</v>
      </c>
      <c r="K244" s="26" t="s">
        <v>96</v>
      </c>
      <c r="N244" s="33">
        <f t="shared" si="1"/>
        <v>7</v>
      </c>
    </row>
    <row r="245" ht="22.5" customHeight="1">
      <c r="A245" s="25">
        <v>46208.6406955787</v>
      </c>
      <c r="B245" s="26" t="s">
        <v>67</v>
      </c>
      <c r="C245" s="26" t="s">
        <v>11</v>
      </c>
      <c r="F245" s="27">
        <v>46204.0</v>
      </c>
      <c r="G245" s="26" t="s">
        <v>15</v>
      </c>
      <c r="H245" s="26" t="s">
        <v>11</v>
      </c>
      <c r="I245" s="26" t="s">
        <v>411</v>
      </c>
      <c r="J245" s="26">
        <v>172000.0</v>
      </c>
      <c r="K245" s="26" t="s">
        <v>96</v>
      </c>
      <c r="N245" s="33">
        <f t="shared" si="1"/>
        <v>7</v>
      </c>
    </row>
    <row r="246" ht="22.5" customHeight="1">
      <c r="A246" s="25">
        <v>46208.68515576389</v>
      </c>
      <c r="B246" s="26" t="s">
        <v>67</v>
      </c>
      <c r="C246" s="26" t="s">
        <v>11</v>
      </c>
      <c r="F246" s="27">
        <v>46205.0</v>
      </c>
      <c r="G246" s="26" t="s">
        <v>9</v>
      </c>
      <c r="H246" s="26" t="s">
        <v>11</v>
      </c>
      <c r="I246" s="26" t="s">
        <v>412</v>
      </c>
      <c r="J246" s="26">
        <v>768000.0</v>
      </c>
      <c r="K246" s="26" t="s">
        <v>369</v>
      </c>
      <c r="N246" s="33">
        <f t="shared" si="1"/>
        <v>7</v>
      </c>
    </row>
    <row r="247" ht="22.5" customHeight="1">
      <c r="A247" s="25">
        <v>46208.68715734954</v>
      </c>
      <c r="B247" s="26" t="s">
        <v>67</v>
      </c>
      <c r="C247" s="26" t="s">
        <v>11</v>
      </c>
      <c r="F247" s="27">
        <v>46204.0</v>
      </c>
      <c r="G247" s="26" t="s">
        <v>15</v>
      </c>
      <c r="H247" s="26" t="s">
        <v>11</v>
      </c>
      <c r="I247" s="26" t="s">
        <v>413</v>
      </c>
      <c r="J247" s="26">
        <v>305000.0</v>
      </c>
      <c r="K247" s="26" t="s">
        <v>232</v>
      </c>
      <c r="N247" s="33">
        <f t="shared" si="1"/>
        <v>7</v>
      </c>
    </row>
    <row r="248" ht="22.5" customHeight="1">
      <c r="A248" s="25">
        <v>46208.69877267361</v>
      </c>
      <c r="B248" s="26" t="s">
        <v>67</v>
      </c>
      <c r="C248" s="26" t="s">
        <v>61</v>
      </c>
      <c r="F248" s="27">
        <v>46204.0</v>
      </c>
      <c r="G248" s="26" t="s">
        <v>19</v>
      </c>
      <c r="H248" s="26" t="s">
        <v>11</v>
      </c>
      <c r="I248" s="26" t="s">
        <v>414</v>
      </c>
      <c r="J248" s="26">
        <v>100000.0</v>
      </c>
      <c r="K248" s="26" t="s">
        <v>415</v>
      </c>
      <c r="N248" s="33">
        <f t="shared" si="1"/>
        <v>7</v>
      </c>
    </row>
    <row r="249" ht="22.5" customHeight="1">
      <c r="A249" s="25">
        <v>46209.556064386576</v>
      </c>
      <c r="B249" s="26" t="s">
        <v>67</v>
      </c>
      <c r="C249" s="26" t="s">
        <v>11</v>
      </c>
      <c r="F249" s="27">
        <v>46209.0</v>
      </c>
      <c r="G249" s="26" t="s">
        <v>15</v>
      </c>
      <c r="H249" s="26" t="s">
        <v>11</v>
      </c>
      <c r="I249" s="26" t="s">
        <v>416</v>
      </c>
      <c r="J249" s="26">
        <v>20000.0</v>
      </c>
      <c r="K249" s="26" t="s">
        <v>96</v>
      </c>
      <c r="N249" s="33">
        <f t="shared" si="1"/>
        <v>7</v>
      </c>
    </row>
    <row r="250">
      <c r="A250" s="1"/>
      <c r="B250" s="1"/>
      <c r="C250" s="1"/>
      <c r="D250" s="1"/>
      <c r="E250" s="1"/>
      <c r="F250" s="1"/>
      <c r="G250" s="1"/>
      <c r="H250" s="1"/>
      <c r="I250" s="1"/>
      <c r="J250" s="34"/>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row>
    <row r="251">
      <c r="A251" s="1"/>
      <c r="B251" s="1"/>
      <c r="C251" s="1"/>
      <c r="D251" s="1"/>
      <c r="E251" s="1"/>
      <c r="F251" s="1"/>
      <c r="G251" s="1"/>
      <c r="H251" s="1"/>
      <c r="I251" s="1"/>
      <c r="J251" s="34"/>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row>
    <row r="252">
      <c r="A252" s="1"/>
      <c r="B252" s="1"/>
      <c r="C252" s="1"/>
      <c r="D252" s="1"/>
      <c r="E252" s="1"/>
      <c r="F252" s="1"/>
      <c r="G252" s="1"/>
      <c r="H252" s="1"/>
      <c r="I252" s="1"/>
      <c r="J252" s="34"/>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row>
    <row r="253">
      <c r="A253" s="1"/>
      <c r="B253" s="1"/>
      <c r="C253" s="1"/>
      <c r="D253" s="1"/>
      <c r="E253" s="1"/>
      <c r="F253" s="1"/>
      <c r="G253" s="1"/>
      <c r="H253" s="1"/>
      <c r="I253" s="1"/>
      <c r="J253" s="34"/>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row>
    <row r="254">
      <c r="A254" s="1"/>
      <c r="B254" s="1"/>
      <c r="C254" s="1"/>
      <c r="D254" s="1"/>
      <c r="E254" s="1"/>
      <c r="F254" s="1"/>
      <c r="G254" s="1"/>
      <c r="H254" s="1"/>
      <c r="I254" s="1"/>
      <c r="J254" s="34"/>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row>
    <row r="255">
      <c r="A255" s="1"/>
      <c r="B255" s="1"/>
      <c r="C255" s="1"/>
      <c r="D255" s="1"/>
      <c r="E255" s="1"/>
      <c r="F255" s="1"/>
      <c r="G255" s="1"/>
      <c r="H255" s="1"/>
      <c r="I255" s="1"/>
      <c r="J255" s="34"/>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row>
    <row r="256">
      <c r="A256" s="1"/>
      <c r="B256" s="1"/>
      <c r="C256" s="1"/>
      <c r="D256" s="1"/>
      <c r="E256" s="1"/>
      <c r="F256" s="1"/>
      <c r="G256" s="1"/>
      <c r="H256" s="1"/>
      <c r="I256" s="1"/>
      <c r="J256" s="34"/>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row>
    <row r="257">
      <c r="A257" s="1"/>
      <c r="B257" s="1"/>
      <c r="C257" s="1"/>
      <c r="D257" s="1"/>
      <c r="E257" s="1"/>
      <c r="F257" s="1"/>
      <c r="G257" s="1"/>
      <c r="H257" s="1"/>
      <c r="I257" s="1"/>
      <c r="J257" s="34"/>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row>
    <row r="258">
      <c r="A258" s="1"/>
      <c r="B258" s="1"/>
      <c r="C258" s="1"/>
      <c r="D258" s="1"/>
      <c r="E258" s="1"/>
      <c r="F258" s="1"/>
      <c r="G258" s="1"/>
      <c r="H258" s="1"/>
      <c r="I258" s="1"/>
      <c r="J258" s="34"/>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row>
    <row r="259">
      <c r="A259" s="1"/>
      <c r="B259" s="1"/>
      <c r="C259" s="1"/>
      <c r="D259" s="1"/>
      <c r="E259" s="1"/>
      <c r="F259" s="1"/>
      <c r="G259" s="1"/>
      <c r="H259" s="1"/>
      <c r="I259" s="1"/>
      <c r="J259" s="34"/>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row>
    <row r="260">
      <c r="A260" s="1"/>
      <c r="B260" s="1"/>
      <c r="C260" s="1"/>
      <c r="D260" s="1"/>
      <c r="E260" s="1"/>
      <c r="F260" s="1"/>
      <c r="G260" s="1"/>
      <c r="H260" s="1"/>
      <c r="I260" s="1"/>
      <c r="J260" s="34"/>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row>
    <row r="261">
      <c r="A261" s="1"/>
      <c r="B261" s="1"/>
      <c r="C261" s="1"/>
      <c r="D261" s="1"/>
      <c r="E261" s="1"/>
      <c r="F261" s="1"/>
      <c r="G261" s="1"/>
      <c r="H261" s="1"/>
      <c r="I261" s="1"/>
      <c r="J261" s="34"/>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row>
    <row r="262">
      <c r="A262" s="1"/>
      <c r="B262" s="1"/>
      <c r="C262" s="1"/>
      <c r="D262" s="1"/>
      <c r="E262" s="1"/>
      <c r="F262" s="1"/>
      <c r="G262" s="1"/>
      <c r="H262" s="1"/>
      <c r="I262" s="1"/>
      <c r="J262" s="34"/>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row>
    <row r="263">
      <c r="A263" s="1"/>
      <c r="B263" s="1"/>
      <c r="C263" s="1"/>
      <c r="D263" s="1"/>
      <c r="E263" s="1"/>
      <c r="F263" s="1"/>
      <c r="G263" s="1"/>
      <c r="H263" s="1"/>
      <c r="I263" s="1"/>
      <c r="J263" s="34"/>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row>
    <row r="264">
      <c r="A264" s="1"/>
      <c r="B264" s="1"/>
      <c r="C264" s="1"/>
      <c r="D264" s="1"/>
      <c r="E264" s="1"/>
      <c r="F264" s="1"/>
      <c r="G264" s="1"/>
      <c r="H264" s="1"/>
      <c r="I264" s="1"/>
      <c r="J264" s="34"/>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row>
    <row r="265">
      <c r="A265" s="1"/>
      <c r="B265" s="1"/>
      <c r="C265" s="1"/>
      <c r="D265" s="1"/>
      <c r="E265" s="1"/>
      <c r="F265" s="1"/>
      <c r="G265" s="1"/>
      <c r="H265" s="1"/>
      <c r="I265" s="1"/>
      <c r="J265" s="34"/>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row>
    <row r="266">
      <c r="A266" s="1"/>
      <c r="B266" s="1"/>
      <c r="C266" s="1"/>
      <c r="D266" s="1"/>
      <c r="E266" s="1"/>
      <c r="F266" s="1"/>
      <c r="G266" s="1"/>
      <c r="H266" s="1"/>
      <c r="I266" s="1"/>
      <c r="J266" s="34"/>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row>
    <row r="267">
      <c r="A267" s="1"/>
      <c r="B267" s="1"/>
      <c r="C267" s="1"/>
      <c r="D267" s="1"/>
      <c r="E267" s="1"/>
      <c r="F267" s="1"/>
      <c r="G267" s="1"/>
      <c r="H267" s="1"/>
      <c r="I267" s="1"/>
      <c r="J267" s="34"/>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row>
    <row r="268">
      <c r="A268" s="1"/>
      <c r="B268" s="1"/>
      <c r="C268" s="1"/>
      <c r="D268" s="1"/>
      <c r="E268" s="1"/>
      <c r="F268" s="1"/>
      <c r="G268" s="1"/>
      <c r="H268" s="1"/>
      <c r="I268" s="1"/>
      <c r="J268" s="34"/>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row>
    <row r="269">
      <c r="A269" s="1"/>
      <c r="B269" s="1"/>
      <c r="C269" s="1"/>
      <c r="D269" s="1"/>
      <c r="E269" s="1"/>
      <c r="F269" s="1"/>
      <c r="G269" s="1"/>
      <c r="H269" s="1"/>
      <c r="I269" s="1"/>
      <c r="J269" s="34"/>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row>
    <row r="270">
      <c r="A270" s="1"/>
      <c r="B270" s="1"/>
      <c r="C270" s="1"/>
      <c r="D270" s="1"/>
      <c r="E270" s="1"/>
      <c r="F270" s="1"/>
      <c r="G270" s="1"/>
      <c r="H270" s="1"/>
      <c r="I270" s="1"/>
      <c r="J270" s="34"/>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row>
    <row r="271">
      <c r="A271" s="1"/>
      <c r="B271" s="1"/>
      <c r="C271" s="1"/>
      <c r="D271" s="1"/>
      <c r="E271" s="1"/>
      <c r="F271" s="1"/>
      <c r="G271" s="1"/>
      <c r="H271" s="1"/>
      <c r="I271" s="1"/>
      <c r="J271" s="34"/>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row>
    <row r="272">
      <c r="A272" s="1"/>
      <c r="B272" s="1"/>
      <c r="C272" s="1"/>
      <c r="D272" s="1"/>
      <c r="E272" s="1"/>
      <c r="F272" s="1"/>
      <c r="G272" s="1"/>
      <c r="H272" s="1"/>
      <c r="I272" s="1"/>
      <c r="J272" s="34"/>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row>
    <row r="273">
      <c r="A273" s="1"/>
      <c r="B273" s="1"/>
      <c r="C273" s="1"/>
      <c r="D273" s="1"/>
      <c r="E273" s="1"/>
      <c r="F273" s="1"/>
      <c r="G273" s="1"/>
      <c r="H273" s="1"/>
      <c r="I273" s="1"/>
      <c r="J273" s="34"/>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row>
    <row r="274">
      <c r="A274" s="1"/>
      <c r="B274" s="1"/>
      <c r="C274" s="1"/>
      <c r="D274" s="1"/>
      <c r="E274" s="1"/>
      <c r="F274" s="1"/>
      <c r="G274" s="1"/>
      <c r="H274" s="1"/>
      <c r="I274" s="1"/>
      <c r="J274" s="34"/>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row>
    <row r="275">
      <c r="A275" s="1"/>
      <c r="B275" s="1"/>
      <c r="C275" s="1"/>
      <c r="D275" s="1"/>
      <c r="E275" s="1"/>
      <c r="F275" s="1"/>
      <c r="G275" s="1"/>
      <c r="H275" s="1"/>
      <c r="I275" s="1"/>
      <c r="J275" s="34"/>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row>
    <row r="276">
      <c r="A276" s="1"/>
      <c r="B276" s="1"/>
      <c r="C276" s="1"/>
      <c r="D276" s="1"/>
      <c r="E276" s="1"/>
      <c r="F276" s="1"/>
      <c r="G276" s="1"/>
      <c r="H276" s="1"/>
      <c r="I276" s="1"/>
      <c r="J276" s="34"/>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row>
    <row r="277">
      <c r="A277" s="1"/>
      <c r="B277" s="1"/>
      <c r="C277" s="1"/>
      <c r="D277" s="1"/>
      <c r="E277" s="1"/>
      <c r="F277" s="1"/>
      <c r="G277" s="1"/>
      <c r="H277" s="1"/>
      <c r="I277" s="1"/>
      <c r="J277" s="34"/>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row>
    <row r="278">
      <c r="A278" s="1"/>
      <c r="B278" s="1"/>
      <c r="C278" s="1"/>
      <c r="D278" s="1"/>
      <c r="E278" s="1"/>
      <c r="F278" s="1"/>
      <c r="G278" s="1"/>
      <c r="H278" s="1"/>
      <c r="I278" s="1"/>
      <c r="J278" s="34"/>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row>
    <row r="279">
      <c r="A279" s="1"/>
      <c r="B279" s="1"/>
      <c r="C279" s="1"/>
      <c r="D279" s="1"/>
      <c r="E279" s="1"/>
      <c r="F279" s="1"/>
      <c r="G279" s="1"/>
      <c r="H279" s="1"/>
      <c r="I279" s="1"/>
      <c r="J279" s="34"/>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row>
    <row r="280">
      <c r="A280" s="1"/>
      <c r="B280" s="1"/>
      <c r="C280" s="1"/>
      <c r="D280" s="1"/>
      <c r="E280" s="1"/>
      <c r="F280" s="1"/>
      <c r="G280" s="1"/>
      <c r="H280" s="1"/>
      <c r="I280" s="1"/>
      <c r="J280" s="34"/>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row>
    <row r="281">
      <c r="A281" s="1"/>
      <c r="B281" s="1"/>
      <c r="C281" s="1"/>
      <c r="D281" s="1"/>
      <c r="E281" s="1"/>
      <c r="F281" s="1"/>
      <c r="G281" s="1"/>
      <c r="H281" s="1"/>
      <c r="I281" s="1"/>
      <c r="J281" s="34"/>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row>
    <row r="282">
      <c r="A282" s="1"/>
      <c r="B282" s="1"/>
      <c r="C282" s="1"/>
      <c r="D282" s="1"/>
      <c r="E282" s="1"/>
      <c r="F282" s="1"/>
      <c r="G282" s="1"/>
      <c r="H282" s="1"/>
      <c r="I282" s="1"/>
      <c r="J282" s="34"/>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row>
    <row r="283">
      <c r="A283" s="1"/>
      <c r="B283" s="1"/>
      <c r="C283" s="1"/>
      <c r="D283" s="1"/>
      <c r="E283" s="1"/>
      <c r="F283" s="1"/>
      <c r="G283" s="1"/>
      <c r="H283" s="1"/>
      <c r="I283" s="1"/>
      <c r="J283" s="34"/>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row>
    <row r="284">
      <c r="A284" s="1"/>
      <c r="B284" s="1"/>
      <c r="C284" s="1"/>
      <c r="D284" s="1"/>
      <c r="E284" s="1"/>
      <c r="F284" s="1"/>
      <c r="G284" s="1"/>
      <c r="H284" s="1"/>
      <c r="I284" s="1"/>
      <c r="J284" s="34"/>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row>
    <row r="285">
      <c r="A285" s="1"/>
      <c r="B285" s="1"/>
      <c r="C285" s="1"/>
      <c r="D285" s="1"/>
      <c r="E285" s="1"/>
      <c r="F285" s="1"/>
      <c r="G285" s="1"/>
      <c r="H285" s="1"/>
      <c r="I285" s="1"/>
      <c r="J285" s="34"/>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row>
    <row r="286">
      <c r="A286" s="1"/>
      <c r="B286" s="1"/>
      <c r="C286" s="1"/>
      <c r="D286" s="1"/>
      <c r="E286" s="1"/>
      <c r="F286" s="1"/>
      <c r="G286" s="1"/>
      <c r="H286" s="1"/>
      <c r="I286" s="1"/>
      <c r="J286" s="34"/>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row>
    <row r="287">
      <c r="A287" s="1"/>
      <c r="B287" s="1"/>
      <c r="C287" s="1"/>
      <c r="D287" s="1"/>
      <c r="E287" s="1"/>
      <c r="F287" s="1"/>
      <c r="G287" s="1"/>
      <c r="H287" s="1"/>
      <c r="I287" s="1"/>
      <c r="J287" s="34"/>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row>
    <row r="288">
      <c r="A288" s="1"/>
      <c r="B288" s="1"/>
      <c r="C288" s="1"/>
      <c r="D288" s="1"/>
      <c r="E288" s="1"/>
      <c r="F288" s="1"/>
      <c r="G288" s="1"/>
      <c r="H288" s="1"/>
      <c r="I288" s="1"/>
      <c r="J288" s="34"/>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row>
    <row r="289">
      <c r="A289" s="1"/>
      <c r="B289" s="1"/>
      <c r="C289" s="1"/>
      <c r="D289" s="1"/>
      <c r="E289" s="1"/>
      <c r="F289" s="1"/>
      <c r="G289" s="1"/>
      <c r="H289" s="1"/>
      <c r="I289" s="1"/>
      <c r="J289" s="34"/>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row>
    <row r="290">
      <c r="A290" s="1"/>
      <c r="B290" s="1"/>
      <c r="C290" s="1"/>
      <c r="D290" s="1"/>
      <c r="E290" s="1"/>
      <c r="F290" s="1"/>
      <c r="G290" s="1"/>
      <c r="H290" s="1"/>
      <c r="I290" s="1"/>
      <c r="J290" s="34"/>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row>
    <row r="291">
      <c r="A291" s="1"/>
      <c r="B291" s="1"/>
      <c r="C291" s="1"/>
      <c r="D291" s="1"/>
      <c r="E291" s="1"/>
      <c r="F291" s="1"/>
      <c r="G291" s="1"/>
      <c r="H291" s="1"/>
      <c r="I291" s="1"/>
      <c r="J291" s="34"/>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row>
    <row r="292">
      <c r="A292" s="1"/>
      <c r="B292" s="1"/>
      <c r="C292" s="1"/>
      <c r="D292" s="1"/>
      <c r="E292" s="1"/>
      <c r="F292" s="1"/>
      <c r="G292" s="1"/>
      <c r="H292" s="1"/>
      <c r="I292" s="1"/>
      <c r="J292" s="34"/>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row>
    <row r="293">
      <c r="A293" s="1"/>
      <c r="B293" s="1"/>
      <c r="C293" s="1"/>
      <c r="D293" s="1"/>
      <c r="E293" s="1"/>
      <c r="F293" s="1"/>
      <c r="G293" s="1"/>
      <c r="H293" s="1"/>
      <c r="I293" s="1"/>
      <c r="J293" s="34"/>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row>
    <row r="294">
      <c r="A294" s="1"/>
      <c r="B294" s="1"/>
      <c r="C294" s="1"/>
      <c r="D294" s="1"/>
      <c r="E294" s="1"/>
      <c r="F294" s="1"/>
      <c r="G294" s="1"/>
      <c r="H294" s="1"/>
      <c r="I294" s="1"/>
      <c r="J294" s="34"/>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row>
    <row r="295">
      <c r="A295" s="1"/>
      <c r="B295" s="1"/>
      <c r="C295" s="1"/>
      <c r="D295" s="1"/>
      <c r="E295" s="1"/>
      <c r="F295" s="1"/>
      <c r="G295" s="1"/>
      <c r="H295" s="1"/>
      <c r="I295" s="1"/>
      <c r="J295" s="34"/>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row>
    <row r="296">
      <c r="A296" s="1"/>
      <c r="B296" s="1"/>
      <c r="C296" s="1"/>
      <c r="D296" s="1"/>
      <c r="E296" s="1"/>
      <c r="F296" s="1"/>
      <c r="G296" s="1"/>
      <c r="H296" s="1"/>
      <c r="I296" s="1"/>
      <c r="J296" s="34"/>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row>
    <row r="297">
      <c r="A297" s="1"/>
      <c r="B297" s="1"/>
      <c r="C297" s="1"/>
      <c r="D297" s="1"/>
      <c r="E297" s="1"/>
      <c r="F297" s="1"/>
      <c r="G297" s="1"/>
      <c r="H297" s="1"/>
      <c r="I297" s="1"/>
      <c r="J297" s="34"/>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row>
    <row r="298">
      <c r="A298" s="1"/>
      <c r="B298" s="1"/>
      <c r="C298" s="1"/>
      <c r="D298" s="1"/>
      <c r="E298" s="1"/>
      <c r="F298" s="1"/>
      <c r="G298" s="1"/>
      <c r="H298" s="1"/>
      <c r="I298" s="1"/>
      <c r="J298" s="34"/>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row>
    <row r="299">
      <c r="A299" s="1"/>
      <c r="B299" s="1"/>
      <c r="C299" s="1"/>
      <c r="D299" s="1"/>
      <c r="E299" s="1"/>
      <c r="F299" s="1"/>
      <c r="G299" s="1"/>
      <c r="H299" s="1"/>
      <c r="I299" s="1"/>
      <c r="J299" s="34"/>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row>
    <row r="300">
      <c r="A300" s="1"/>
      <c r="B300" s="1"/>
      <c r="C300" s="1"/>
      <c r="D300" s="1"/>
      <c r="E300" s="1"/>
      <c r="F300" s="1"/>
      <c r="G300" s="1"/>
      <c r="H300" s="1"/>
      <c r="I300" s="1"/>
      <c r="J300" s="34"/>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row>
    <row r="301">
      <c r="A301" s="1"/>
      <c r="B301" s="1"/>
      <c r="C301" s="1"/>
      <c r="D301" s="1"/>
      <c r="E301" s="1"/>
      <c r="F301" s="1"/>
      <c r="G301" s="1"/>
      <c r="H301" s="1"/>
      <c r="I301" s="1"/>
      <c r="J301" s="34"/>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row>
    <row r="302">
      <c r="A302" s="1"/>
      <c r="B302" s="1"/>
      <c r="C302" s="1"/>
      <c r="D302" s="1"/>
      <c r="E302" s="1"/>
      <c r="F302" s="1"/>
      <c r="G302" s="1"/>
      <c r="H302" s="1"/>
      <c r="I302" s="1"/>
      <c r="J302" s="34"/>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row>
    <row r="303">
      <c r="A303" s="1"/>
      <c r="B303" s="1"/>
      <c r="C303" s="1"/>
      <c r="D303" s="1"/>
      <c r="E303" s="1"/>
      <c r="F303" s="1"/>
      <c r="G303" s="1"/>
      <c r="H303" s="1"/>
      <c r="I303" s="1"/>
      <c r="J303" s="34"/>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row>
    <row r="304">
      <c r="A304" s="1"/>
      <c r="B304" s="1"/>
      <c r="C304" s="1"/>
      <c r="D304" s="1"/>
      <c r="E304" s="1"/>
      <c r="F304" s="1"/>
      <c r="G304" s="1"/>
      <c r="H304" s="1"/>
      <c r="I304" s="1"/>
      <c r="J304" s="34"/>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row>
    <row r="305">
      <c r="A305" s="1"/>
      <c r="B305" s="1"/>
      <c r="C305" s="1"/>
      <c r="D305" s="1"/>
      <c r="E305" s="1"/>
      <c r="F305" s="1"/>
      <c r="G305" s="1"/>
      <c r="H305" s="1"/>
      <c r="I305" s="1"/>
      <c r="J305" s="34"/>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row>
    <row r="306">
      <c r="A306" s="1"/>
      <c r="B306" s="1"/>
      <c r="C306" s="1"/>
      <c r="D306" s="1"/>
      <c r="E306" s="1"/>
      <c r="F306" s="1"/>
      <c r="G306" s="1"/>
      <c r="H306" s="1"/>
      <c r="I306" s="1"/>
      <c r="J306" s="34"/>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row>
    <row r="307">
      <c r="A307" s="1"/>
      <c r="B307" s="1"/>
      <c r="C307" s="1"/>
      <c r="D307" s="1"/>
      <c r="E307" s="1"/>
      <c r="F307" s="1"/>
      <c r="G307" s="1"/>
      <c r="H307" s="1"/>
      <c r="I307" s="1"/>
      <c r="J307" s="34"/>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row>
    <row r="308">
      <c r="A308" s="1"/>
      <c r="B308" s="1"/>
      <c r="C308" s="1"/>
      <c r="D308" s="1"/>
      <c r="E308" s="1"/>
      <c r="F308" s="1"/>
      <c r="G308" s="1"/>
      <c r="H308" s="1"/>
      <c r="I308" s="1"/>
      <c r="J308" s="34"/>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row>
    <row r="309">
      <c r="A309" s="1"/>
      <c r="B309" s="1"/>
      <c r="C309" s="1"/>
      <c r="D309" s="1"/>
      <c r="E309" s="1"/>
      <c r="F309" s="1"/>
      <c r="G309" s="1"/>
      <c r="H309" s="1"/>
      <c r="I309" s="1"/>
      <c r="J309" s="34"/>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row>
    <row r="310">
      <c r="A310" s="1"/>
      <c r="B310" s="1"/>
      <c r="C310" s="1"/>
      <c r="D310" s="1"/>
      <c r="E310" s="1"/>
      <c r="F310" s="1"/>
      <c r="G310" s="1"/>
      <c r="H310" s="1"/>
      <c r="I310" s="1"/>
      <c r="J310" s="34"/>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row>
    <row r="311">
      <c r="A311" s="1"/>
      <c r="B311" s="1"/>
      <c r="C311" s="1"/>
      <c r="D311" s="1"/>
      <c r="E311" s="1"/>
      <c r="F311" s="1"/>
      <c r="G311" s="1"/>
      <c r="H311" s="1"/>
      <c r="I311" s="1"/>
      <c r="J311" s="34"/>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row>
    <row r="312">
      <c r="A312" s="1"/>
      <c r="B312" s="1"/>
      <c r="C312" s="1"/>
      <c r="D312" s="1"/>
      <c r="E312" s="1"/>
      <c r="F312" s="1"/>
      <c r="G312" s="1"/>
      <c r="H312" s="1"/>
      <c r="I312" s="1"/>
      <c r="J312" s="34"/>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row>
    <row r="313">
      <c r="A313" s="1"/>
      <c r="B313" s="1"/>
      <c r="C313" s="1"/>
      <c r="D313" s="1"/>
      <c r="E313" s="1"/>
      <c r="F313" s="1"/>
      <c r="G313" s="1"/>
      <c r="H313" s="1"/>
      <c r="I313" s="1"/>
      <c r="J313" s="34"/>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row>
    <row r="314">
      <c r="A314" s="1"/>
      <c r="B314" s="1"/>
      <c r="C314" s="1"/>
      <c r="D314" s="1"/>
      <c r="E314" s="1"/>
      <c r="F314" s="1"/>
      <c r="G314" s="1"/>
      <c r="H314" s="1"/>
      <c r="I314" s="1"/>
      <c r="J314" s="34"/>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row>
    <row r="315">
      <c r="A315" s="1"/>
      <c r="B315" s="1"/>
      <c r="C315" s="1"/>
      <c r="D315" s="1"/>
      <c r="E315" s="1"/>
      <c r="F315" s="1"/>
      <c r="G315" s="1"/>
      <c r="H315" s="1"/>
      <c r="I315" s="1"/>
      <c r="J315" s="34"/>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row>
    <row r="316">
      <c r="A316" s="1"/>
      <c r="B316" s="1"/>
      <c r="C316" s="1"/>
      <c r="D316" s="1"/>
      <c r="E316" s="1"/>
      <c r="F316" s="1"/>
      <c r="G316" s="1"/>
      <c r="H316" s="1"/>
      <c r="I316" s="1"/>
      <c r="J316" s="34"/>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row>
    <row r="317">
      <c r="A317" s="1"/>
      <c r="B317" s="1"/>
      <c r="C317" s="1"/>
      <c r="D317" s="1"/>
      <c r="E317" s="1"/>
      <c r="F317" s="1"/>
      <c r="G317" s="1"/>
      <c r="H317" s="1"/>
      <c r="I317" s="1"/>
      <c r="J317" s="34"/>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row>
    <row r="318">
      <c r="A318" s="1"/>
      <c r="B318" s="1"/>
      <c r="C318" s="1"/>
      <c r="D318" s="1"/>
      <c r="E318" s="1"/>
      <c r="F318" s="1"/>
      <c r="G318" s="1"/>
      <c r="H318" s="1"/>
      <c r="I318" s="1"/>
      <c r="J318" s="34"/>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row>
    <row r="319">
      <c r="A319" s="1"/>
      <c r="B319" s="1"/>
      <c r="C319" s="1"/>
      <c r="D319" s="1"/>
      <c r="E319" s="1"/>
      <c r="F319" s="1"/>
      <c r="G319" s="1"/>
      <c r="H319" s="1"/>
      <c r="I319" s="1"/>
      <c r="J319" s="34"/>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row>
    <row r="320">
      <c r="A320" s="1"/>
      <c r="B320" s="1"/>
      <c r="C320" s="1"/>
      <c r="D320" s="1"/>
      <c r="E320" s="1"/>
      <c r="F320" s="1"/>
      <c r="G320" s="1"/>
      <c r="H320" s="1"/>
      <c r="I320" s="1"/>
      <c r="J320" s="34"/>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row>
    <row r="321">
      <c r="A321" s="1"/>
      <c r="B321" s="1"/>
      <c r="C321" s="1"/>
      <c r="D321" s="1"/>
      <c r="E321" s="1"/>
      <c r="F321" s="1"/>
      <c r="G321" s="1"/>
      <c r="H321" s="1"/>
      <c r="I321" s="1"/>
      <c r="J321" s="34"/>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row>
    <row r="322">
      <c r="A322" s="1"/>
      <c r="B322" s="1"/>
      <c r="C322" s="1"/>
      <c r="D322" s="1"/>
      <c r="E322" s="1"/>
      <c r="F322" s="1"/>
      <c r="G322" s="1"/>
      <c r="H322" s="1"/>
      <c r="I322" s="1"/>
      <c r="J322" s="34"/>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row>
    <row r="323">
      <c r="A323" s="1"/>
      <c r="B323" s="1"/>
      <c r="C323" s="1"/>
      <c r="D323" s="1"/>
      <c r="E323" s="1"/>
      <c r="F323" s="1"/>
      <c r="G323" s="1"/>
      <c r="H323" s="1"/>
      <c r="I323" s="1"/>
      <c r="J323" s="34"/>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row>
    <row r="324">
      <c r="A324" s="1"/>
      <c r="B324" s="1"/>
      <c r="C324" s="1"/>
      <c r="D324" s="1"/>
      <c r="E324" s="1"/>
      <c r="F324" s="1"/>
      <c r="G324" s="1"/>
      <c r="H324" s="1"/>
      <c r="I324" s="1"/>
      <c r="J324" s="34"/>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row>
    <row r="325">
      <c r="A325" s="1"/>
      <c r="B325" s="1"/>
      <c r="C325" s="1"/>
      <c r="D325" s="1"/>
      <c r="E325" s="1"/>
      <c r="F325" s="1"/>
      <c r="G325" s="1"/>
      <c r="H325" s="1"/>
      <c r="I325" s="1"/>
      <c r="J325" s="34"/>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row>
    <row r="326">
      <c r="A326" s="1"/>
      <c r="B326" s="1"/>
      <c r="C326" s="1"/>
      <c r="D326" s="1"/>
      <c r="E326" s="1"/>
      <c r="F326" s="1"/>
      <c r="G326" s="1"/>
      <c r="H326" s="1"/>
      <c r="I326" s="1"/>
      <c r="J326" s="34"/>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row>
    <row r="327">
      <c r="A327" s="1"/>
      <c r="B327" s="1"/>
      <c r="C327" s="1"/>
      <c r="D327" s="1"/>
      <c r="E327" s="1"/>
      <c r="F327" s="1"/>
      <c r="G327" s="1"/>
      <c r="H327" s="1"/>
      <c r="I327" s="1"/>
      <c r="J327" s="34"/>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row>
    <row r="328">
      <c r="A328" s="1"/>
      <c r="B328" s="1"/>
      <c r="C328" s="1"/>
      <c r="D328" s="1"/>
      <c r="E328" s="1"/>
      <c r="F328" s="1"/>
      <c r="G328" s="1"/>
      <c r="H328" s="1"/>
      <c r="I328" s="1"/>
      <c r="J328" s="34"/>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row>
    <row r="329">
      <c r="A329" s="1"/>
      <c r="B329" s="1"/>
      <c r="C329" s="1"/>
      <c r="D329" s="1"/>
      <c r="E329" s="1"/>
      <c r="F329" s="1"/>
      <c r="G329" s="1"/>
      <c r="H329" s="1"/>
      <c r="I329" s="1"/>
      <c r="J329" s="34"/>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row>
    <row r="330">
      <c r="A330" s="1"/>
      <c r="B330" s="1"/>
      <c r="C330" s="1"/>
      <c r="D330" s="1"/>
      <c r="E330" s="1"/>
      <c r="F330" s="1"/>
      <c r="G330" s="1"/>
      <c r="H330" s="1"/>
      <c r="I330" s="1"/>
      <c r="J330" s="34"/>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row>
    <row r="331">
      <c r="A331" s="1"/>
      <c r="B331" s="1"/>
      <c r="C331" s="1"/>
      <c r="D331" s="1"/>
      <c r="E331" s="1"/>
      <c r="F331" s="1"/>
      <c r="G331" s="1"/>
      <c r="H331" s="1"/>
      <c r="I331" s="1"/>
      <c r="J331" s="34"/>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row>
    <row r="332">
      <c r="A332" s="1"/>
      <c r="B332" s="1"/>
      <c r="C332" s="1"/>
      <c r="D332" s="1"/>
      <c r="E332" s="1"/>
      <c r="F332" s="1"/>
      <c r="G332" s="1"/>
      <c r="H332" s="1"/>
      <c r="I332" s="1"/>
      <c r="J332" s="34"/>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row>
    <row r="333">
      <c r="A333" s="1"/>
      <c r="B333" s="1"/>
      <c r="C333" s="1"/>
      <c r="D333" s="1"/>
      <c r="E333" s="1"/>
      <c r="F333" s="1"/>
      <c r="G333" s="1"/>
      <c r="H333" s="1"/>
      <c r="I333" s="1"/>
      <c r="J333" s="34"/>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row>
    <row r="334">
      <c r="A334" s="1"/>
      <c r="B334" s="1"/>
      <c r="C334" s="1"/>
      <c r="D334" s="1"/>
      <c r="E334" s="1"/>
      <c r="F334" s="1"/>
      <c r="G334" s="1"/>
      <c r="H334" s="1"/>
      <c r="I334" s="1"/>
      <c r="J334" s="34"/>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row>
    <row r="335">
      <c r="A335" s="1"/>
      <c r="B335" s="1"/>
      <c r="C335" s="1"/>
      <c r="D335" s="1"/>
      <c r="E335" s="1"/>
      <c r="F335" s="1"/>
      <c r="G335" s="1"/>
      <c r="H335" s="1"/>
      <c r="I335" s="1"/>
      <c r="J335" s="34"/>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row>
    <row r="336">
      <c r="A336" s="1"/>
      <c r="B336" s="1"/>
      <c r="C336" s="1"/>
      <c r="D336" s="1"/>
      <c r="E336" s="1"/>
      <c r="F336" s="1"/>
      <c r="G336" s="1"/>
      <c r="H336" s="1"/>
      <c r="I336" s="1"/>
      <c r="J336" s="34"/>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row>
    <row r="337">
      <c r="A337" s="1"/>
      <c r="B337" s="1"/>
      <c r="C337" s="1"/>
      <c r="D337" s="1"/>
      <c r="E337" s="1"/>
      <c r="F337" s="1"/>
      <c r="G337" s="1"/>
      <c r="H337" s="1"/>
      <c r="I337" s="1"/>
      <c r="J337" s="34"/>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row>
    <row r="338">
      <c r="A338" s="1"/>
      <c r="B338" s="1"/>
      <c r="C338" s="1"/>
      <c r="D338" s="1"/>
      <c r="E338" s="1"/>
      <c r="F338" s="1"/>
      <c r="G338" s="1"/>
      <c r="H338" s="1"/>
      <c r="I338" s="1"/>
      <c r="J338" s="34"/>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row>
    <row r="339">
      <c r="A339" s="1"/>
      <c r="B339" s="1"/>
      <c r="C339" s="1"/>
      <c r="D339" s="1"/>
      <c r="E339" s="1"/>
      <c r="F339" s="1"/>
      <c r="G339" s="1"/>
      <c r="H339" s="1"/>
      <c r="I339" s="1"/>
      <c r="J339" s="34"/>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row>
    <row r="340">
      <c r="A340" s="1"/>
      <c r="B340" s="1"/>
      <c r="C340" s="1"/>
      <c r="D340" s="1"/>
      <c r="E340" s="1"/>
      <c r="F340" s="1"/>
      <c r="G340" s="1"/>
      <c r="H340" s="1"/>
      <c r="I340" s="1"/>
      <c r="J340" s="34"/>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row>
    <row r="341">
      <c r="A341" s="1"/>
      <c r="B341" s="1"/>
      <c r="C341" s="1"/>
      <c r="D341" s="1"/>
      <c r="E341" s="1"/>
      <c r="F341" s="1"/>
      <c r="G341" s="1"/>
      <c r="H341" s="1"/>
      <c r="I341" s="1"/>
      <c r="J341" s="34"/>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row>
    <row r="342">
      <c r="A342" s="1"/>
      <c r="B342" s="1"/>
      <c r="C342" s="1"/>
      <c r="D342" s="1"/>
      <c r="E342" s="1"/>
      <c r="F342" s="1"/>
      <c r="G342" s="1"/>
      <c r="H342" s="1"/>
      <c r="I342" s="1"/>
      <c r="J342" s="34"/>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row>
    <row r="343">
      <c r="A343" s="1"/>
      <c r="B343" s="1"/>
      <c r="C343" s="1"/>
      <c r="D343" s="1"/>
      <c r="E343" s="1"/>
      <c r="F343" s="1"/>
      <c r="G343" s="1"/>
      <c r="H343" s="1"/>
      <c r="I343" s="1"/>
      <c r="J343" s="34"/>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row>
    <row r="344">
      <c r="A344" s="1"/>
      <c r="B344" s="1"/>
      <c r="C344" s="1"/>
      <c r="D344" s="1"/>
      <c r="E344" s="1"/>
      <c r="F344" s="1"/>
      <c r="G344" s="1"/>
      <c r="H344" s="1"/>
      <c r="I344" s="1"/>
      <c r="J344" s="34"/>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row>
    <row r="345">
      <c r="A345" s="1"/>
      <c r="B345" s="1"/>
      <c r="C345" s="1"/>
      <c r="D345" s="1"/>
      <c r="E345" s="1"/>
      <c r="F345" s="1"/>
      <c r="G345" s="1"/>
      <c r="H345" s="1"/>
      <c r="I345" s="1"/>
      <c r="J345" s="34"/>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row>
    <row r="346">
      <c r="A346" s="1"/>
      <c r="B346" s="1"/>
      <c r="C346" s="1"/>
      <c r="D346" s="1"/>
      <c r="E346" s="1"/>
      <c r="F346" s="1"/>
      <c r="G346" s="1"/>
      <c r="H346" s="1"/>
      <c r="I346" s="1"/>
      <c r="J346" s="34"/>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row>
    <row r="347">
      <c r="A347" s="1"/>
      <c r="B347" s="1"/>
      <c r="C347" s="1"/>
      <c r="D347" s="1"/>
      <c r="E347" s="1"/>
      <c r="F347" s="1"/>
      <c r="G347" s="1"/>
      <c r="H347" s="1"/>
      <c r="I347" s="1"/>
      <c r="J347" s="34"/>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row>
    <row r="348">
      <c r="A348" s="1"/>
      <c r="B348" s="1"/>
      <c r="C348" s="1"/>
      <c r="D348" s="1"/>
      <c r="E348" s="1"/>
      <c r="F348" s="1"/>
      <c r="G348" s="1"/>
      <c r="H348" s="1"/>
      <c r="I348" s="1"/>
      <c r="J348" s="34"/>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row>
    <row r="349">
      <c r="A349" s="1"/>
      <c r="B349" s="1"/>
      <c r="C349" s="1"/>
      <c r="D349" s="1"/>
      <c r="E349" s="1"/>
      <c r="F349" s="1"/>
      <c r="G349" s="1"/>
      <c r="H349" s="1"/>
      <c r="I349" s="1"/>
      <c r="J349" s="34"/>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row>
  </sheetData>
  <hyperlinks>
    <hyperlink r:id="rId1" ref="L4"/>
    <hyperlink r:id="rId2" ref="L6"/>
    <hyperlink r:id="rId3" ref="L18"/>
    <hyperlink r:id="rId4" ref="L83"/>
    <hyperlink r:id="rId5" ref="L85"/>
    <hyperlink r:id="rId6" ref="L95"/>
    <hyperlink r:id="rId7" ref="L96"/>
    <hyperlink r:id="rId8" ref="L97"/>
    <hyperlink r:id="rId9" ref="L98"/>
    <hyperlink r:id="rId10" ref="L101"/>
    <hyperlink r:id="rId11" ref="L103"/>
    <hyperlink r:id="rId12" ref="L104"/>
    <hyperlink r:id="rId13" ref="L105"/>
    <hyperlink r:id="rId14" ref="L124"/>
    <hyperlink r:id="rId15" ref="L125"/>
    <hyperlink r:id="rId16" ref="L126"/>
    <hyperlink r:id="rId17" ref="L127"/>
    <hyperlink r:id="rId18" ref="L128"/>
    <hyperlink r:id="rId19" ref="L132"/>
    <hyperlink r:id="rId20" ref="L149"/>
    <hyperlink r:id="rId21" ref="L150"/>
    <hyperlink r:id="rId22" ref="L152"/>
    <hyperlink r:id="rId23" ref="L153"/>
    <hyperlink r:id="rId24" ref="L154"/>
    <hyperlink r:id="rId25" ref="L155"/>
    <hyperlink r:id="rId26" ref="L156"/>
    <hyperlink r:id="rId27" ref="L158"/>
    <hyperlink r:id="rId28" ref="L162"/>
    <hyperlink r:id="rId29" ref="L163"/>
    <hyperlink r:id="rId30" ref="L164"/>
    <hyperlink r:id="rId31" ref="L165"/>
    <hyperlink r:id="rId32" ref="L166"/>
    <hyperlink r:id="rId33" ref="L167"/>
    <hyperlink r:id="rId34" ref="L170"/>
    <hyperlink r:id="rId35" ref="L191"/>
    <hyperlink r:id="rId36" ref="L192"/>
    <hyperlink r:id="rId37" ref="L194"/>
    <hyperlink r:id="rId38" ref="L195"/>
    <hyperlink r:id="rId39" ref="L197"/>
    <hyperlink r:id="rId40" ref="L198"/>
    <hyperlink r:id="rId41" ref="L199"/>
    <hyperlink r:id="rId42" ref="L200"/>
    <hyperlink r:id="rId43" ref="L201"/>
    <hyperlink r:id="rId44" ref="L206"/>
    <hyperlink r:id="rId45" ref="L207"/>
    <hyperlink r:id="rId46" ref="L208"/>
    <hyperlink r:id="rId47" ref="L214"/>
    <hyperlink r:id="rId48" ref="L215"/>
    <hyperlink r:id="rId49" ref="L216"/>
  </hyperlinks>
  <drawing r:id="rId50"/>
  <tableParts count="1">
    <tablePart r:id="rId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5"/>
    <col customWidth="1" min="2" max="2" width="37.5"/>
  </cols>
  <sheetData>
    <row r="1">
      <c r="A1" s="35" t="s">
        <v>417</v>
      </c>
      <c r="B1" s="35" t="s">
        <v>74</v>
      </c>
      <c r="C1" s="36" t="s">
        <v>418</v>
      </c>
      <c r="D1" s="36" t="s">
        <v>419</v>
      </c>
      <c r="E1" s="36" t="s">
        <v>420</v>
      </c>
      <c r="F1" s="36" t="s">
        <v>421</v>
      </c>
      <c r="G1" s="5" t="s">
        <v>422</v>
      </c>
      <c r="H1" s="4"/>
      <c r="I1" s="4"/>
      <c r="J1" s="5"/>
      <c r="K1" s="1"/>
      <c r="L1" s="5"/>
      <c r="M1" s="5"/>
      <c r="N1" s="4"/>
      <c r="O1" s="4"/>
      <c r="P1" s="5"/>
      <c r="Q1" s="1"/>
      <c r="R1" s="1"/>
      <c r="S1" s="1"/>
      <c r="T1" s="1"/>
      <c r="U1" s="1"/>
      <c r="V1" s="1"/>
      <c r="W1" s="1"/>
      <c r="X1" s="1"/>
    </row>
    <row r="2">
      <c r="A2" s="5" t="s">
        <v>423</v>
      </c>
      <c r="B2" s="5" t="s">
        <v>27</v>
      </c>
      <c r="C2" s="4">
        <f>SUMIF('INVERSION INICIAL'!B:B,B2,'INVERSION INICIAL'!G:G)</f>
        <v>700000</v>
      </c>
      <c r="D2" s="4">
        <f>SUMIF(TD!B:B,B2,TD!C:C)</f>
        <v>700000</v>
      </c>
      <c r="E2" s="4">
        <f>SUMIF(TD!F:F,B2,TD!G:G)</f>
        <v>0</v>
      </c>
      <c r="F2" s="4">
        <f>SUMIF(TD!J:J,B2,TD!K:K)</f>
        <v>0</v>
      </c>
      <c r="G2" s="1"/>
      <c r="H2" s="2"/>
      <c r="I2" s="4"/>
      <c r="J2" s="37"/>
      <c r="K2" s="1"/>
      <c r="L2" s="5"/>
      <c r="M2" s="5"/>
      <c r="N2" s="2"/>
      <c r="O2" s="4"/>
      <c r="P2" s="37"/>
      <c r="Q2" s="1"/>
      <c r="R2" s="1"/>
      <c r="S2" s="1"/>
      <c r="T2" s="1"/>
      <c r="U2" s="1"/>
      <c r="V2" s="1"/>
      <c r="W2" s="1"/>
      <c r="X2" s="1"/>
    </row>
    <row r="3">
      <c r="A3" s="5" t="s">
        <v>423</v>
      </c>
      <c r="B3" s="5" t="s">
        <v>11</v>
      </c>
      <c r="C3" s="4">
        <f>SUMIF('INVERSION INICIAL'!B:B,B3,'INVERSION INICIAL'!G:G)</f>
        <v>39400000</v>
      </c>
      <c r="D3" s="4">
        <f>SUMIF(TD!B:B,B3,TD!C:C)</f>
        <v>39400000</v>
      </c>
      <c r="E3" s="4">
        <f>SUMIF(TD!F:F,B3,TD!G:G)</f>
        <v>0</v>
      </c>
      <c r="F3" s="4">
        <f>SUMIF(TD!J:J,B3,TD!K:K)</f>
        <v>0</v>
      </c>
      <c r="G3" s="4">
        <f t="shared" ref="G3:G5" si="1">D3</f>
        <v>39400000</v>
      </c>
      <c r="H3" s="4"/>
      <c r="I3" s="2"/>
      <c r="J3" s="37"/>
      <c r="K3" s="1"/>
      <c r="L3" s="5"/>
      <c r="M3" s="5"/>
      <c r="N3" s="4"/>
      <c r="O3" s="2"/>
      <c r="P3" s="37"/>
      <c r="Q3" s="1"/>
      <c r="R3" s="1"/>
      <c r="S3" s="1"/>
      <c r="T3" s="1"/>
      <c r="U3" s="1"/>
      <c r="V3" s="1"/>
      <c r="W3" s="1"/>
      <c r="X3" s="1"/>
    </row>
    <row r="4">
      <c r="A4" s="5" t="s">
        <v>423</v>
      </c>
      <c r="B4" s="5" t="s">
        <v>20</v>
      </c>
      <c r="C4" s="4">
        <f>SUMIF('INVERSION INICIAL'!B:B,B4,'INVERSION INICIAL'!G:G)</f>
        <v>4680315</v>
      </c>
      <c r="D4" s="4">
        <f>SUMIF(TD!B:B,B4,TD!C:C)</f>
        <v>4680315</v>
      </c>
      <c r="E4" s="4">
        <f>SUMIF(TD!F:F,B4,TD!G:G)</f>
        <v>0</v>
      </c>
      <c r="F4" s="4">
        <f>SUMIF(TD!J:J,B4,TD!K:K)</f>
        <v>0</v>
      </c>
      <c r="G4" s="2">
        <f t="shared" si="1"/>
        <v>4680315</v>
      </c>
      <c r="H4" s="2"/>
      <c r="I4" s="4"/>
      <c r="J4" s="37"/>
      <c r="K4" s="1"/>
      <c r="L4" s="5"/>
      <c r="M4" s="16"/>
      <c r="N4" s="2"/>
      <c r="O4" s="4"/>
      <c r="P4" s="37"/>
      <c r="Q4" s="1"/>
      <c r="R4" s="1"/>
      <c r="S4" s="1"/>
      <c r="T4" s="1"/>
      <c r="U4" s="1"/>
      <c r="V4" s="1"/>
      <c r="W4" s="1"/>
      <c r="X4" s="1"/>
    </row>
    <row r="5">
      <c r="A5" s="5" t="s">
        <v>423</v>
      </c>
      <c r="B5" s="5" t="s">
        <v>44</v>
      </c>
      <c r="C5" s="4">
        <f>SUMIF('INVERSION INICIAL'!B:B,B5,'INVERSION INICIAL'!G:G)</f>
        <v>0</v>
      </c>
      <c r="D5" s="4">
        <f>SUMIF(TD!B:B,B5,TD!C:C)</f>
        <v>0</v>
      </c>
      <c r="E5" s="4">
        <f>SUMIF(TD!F:F,B5,TD!G:G)</f>
        <v>0</v>
      </c>
      <c r="F5" s="4">
        <f>SUMIF(TD!J:J,B5,TD!K:K)</f>
        <v>0</v>
      </c>
      <c r="G5" s="2">
        <f t="shared" si="1"/>
        <v>0</v>
      </c>
      <c r="H5" s="2"/>
      <c r="I5" s="2"/>
      <c r="J5" s="1"/>
      <c r="K5" s="1"/>
      <c r="L5" s="5"/>
      <c r="M5" s="1"/>
      <c r="N5" s="2"/>
      <c r="O5" s="2"/>
      <c r="P5" s="37"/>
      <c r="Q5" s="1"/>
      <c r="R5" s="1"/>
      <c r="S5" s="1"/>
      <c r="T5" s="1"/>
      <c r="U5" s="1"/>
      <c r="V5" s="1"/>
      <c r="W5" s="1"/>
      <c r="X5" s="1"/>
    </row>
    <row r="6">
      <c r="A6" s="5" t="s">
        <v>423</v>
      </c>
      <c r="B6" s="5" t="s">
        <v>66</v>
      </c>
      <c r="C6" s="4">
        <f>SUMIF('INVERSION INICIAL'!B:B,B6,'INVERSION INICIAL'!G:G)</f>
        <v>380000</v>
      </c>
      <c r="D6" s="4">
        <f>SUMIF(TD!B:B,B6,TD!C:C)</f>
        <v>380000</v>
      </c>
      <c r="E6" s="4">
        <f>SUMIF(TD!F:F,B6,TD!G:G)</f>
        <v>0</v>
      </c>
      <c r="F6" s="4">
        <f>SUMIF(TD!J:J,B6,TD!K:K)</f>
        <v>0</v>
      </c>
      <c r="G6" s="1"/>
      <c r="H6" s="2"/>
      <c r="I6" s="2"/>
      <c r="J6" s="1"/>
      <c r="K6" s="1"/>
      <c r="L6" s="5"/>
      <c r="M6" s="16"/>
      <c r="N6" s="2"/>
      <c r="O6" s="2"/>
      <c r="P6" s="37"/>
      <c r="Q6" s="1"/>
      <c r="R6" s="1"/>
      <c r="S6" s="1"/>
      <c r="T6" s="1"/>
      <c r="U6" s="1"/>
      <c r="V6" s="1"/>
      <c r="W6" s="1"/>
      <c r="X6" s="1"/>
    </row>
    <row r="7">
      <c r="A7" s="5" t="s">
        <v>423</v>
      </c>
      <c r="B7" s="5" t="s">
        <v>21</v>
      </c>
      <c r="C7" s="4">
        <f>SUMIF('INVERSION INICIAL'!B:B,B7,'INVERSION INICIAL'!G:G)</f>
        <v>400000</v>
      </c>
      <c r="D7" s="4">
        <f>SUMIF(TD!B:B,B7,TD!C:C)</f>
        <v>400000</v>
      </c>
      <c r="E7" s="4">
        <f>SUMIF(TD!F:F,B7,TD!G:G)</f>
        <v>0</v>
      </c>
      <c r="F7" s="4">
        <f>SUMIF(TD!J:J,B7,TD!K:K)</f>
        <v>0</v>
      </c>
      <c r="G7" s="1"/>
      <c r="H7" s="2"/>
      <c r="I7" s="2"/>
      <c r="J7" s="1"/>
      <c r="K7" s="1"/>
      <c r="L7" s="5"/>
      <c r="M7" s="1"/>
      <c r="N7" s="1"/>
      <c r="O7" s="1"/>
      <c r="P7" s="37"/>
      <c r="Q7" s="1"/>
      <c r="R7" s="1"/>
      <c r="S7" s="1"/>
      <c r="T7" s="1"/>
      <c r="U7" s="1"/>
      <c r="V7" s="1"/>
      <c r="W7" s="1"/>
      <c r="X7" s="1"/>
    </row>
    <row r="8">
      <c r="A8" s="5" t="s">
        <v>423</v>
      </c>
      <c r="B8" s="5" t="s">
        <v>49</v>
      </c>
      <c r="C8" s="4">
        <f>SUMIF('INVERSION INICIAL'!B:B,B8,'INVERSION INICIAL'!G:G)</f>
        <v>315600</v>
      </c>
      <c r="D8" s="4">
        <f>SUMIF(TD!B:B,B8,TD!C:C)</f>
        <v>315600</v>
      </c>
      <c r="E8" s="4">
        <f>SUMIF(TD!F:F,B8,TD!G:G)</f>
        <v>0</v>
      </c>
      <c r="F8" s="4">
        <f>SUMIF(TD!J:J,B8,TD!K:K)</f>
        <v>0</v>
      </c>
      <c r="G8" s="2">
        <f t="shared" ref="G8:G9" si="2">D8</f>
        <v>315600</v>
      </c>
      <c r="H8" s="2"/>
      <c r="I8" s="2"/>
      <c r="J8" s="1"/>
      <c r="K8" s="1"/>
      <c r="L8" s="5"/>
      <c r="M8" s="16"/>
      <c r="N8" s="1"/>
      <c r="O8" s="1"/>
      <c r="P8" s="37"/>
      <c r="Q8" s="1"/>
      <c r="R8" s="1"/>
      <c r="S8" s="1"/>
      <c r="T8" s="1"/>
      <c r="U8" s="1"/>
      <c r="V8" s="1"/>
      <c r="W8" s="1"/>
      <c r="X8" s="1"/>
    </row>
    <row r="9">
      <c r="A9" s="5" t="s">
        <v>423</v>
      </c>
      <c r="B9" s="5" t="s">
        <v>34</v>
      </c>
      <c r="C9" s="4">
        <f>SUMIF('INVERSION INICIAL'!B:B,B9,'INVERSION INICIAL'!G:G)</f>
        <v>600000</v>
      </c>
      <c r="D9" s="4">
        <f>SUMIF(TD!B:B,B9,TD!C:C)</f>
        <v>600000</v>
      </c>
      <c r="E9" s="4">
        <f>SUMIF(TD!F:F,B9,TD!G:G)</f>
        <v>0</v>
      </c>
      <c r="F9" s="4">
        <f>SUMIF(TD!J:J,B9,TD!K:K)</f>
        <v>0</v>
      </c>
      <c r="G9" s="2">
        <f t="shared" si="2"/>
        <v>600000</v>
      </c>
      <c r="H9" s="2"/>
      <c r="I9" s="2"/>
      <c r="J9" s="1"/>
      <c r="K9" s="1"/>
      <c r="L9" s="5"/>
      <c r="M9" s="1"/>
      <c r="N9" s="1"/>
      <c r="O9" s="2"/>
      <c r="P9" s="37"/>
      <c r="Q9" s="1"/>
      <c r="R9" s="1"/>
      <c r="S9" s="1"/>
      <c r="T9" s="1"/>
      <c r="U9" s="1"/>
      <c r="V9" s="1"/>
      <c r="W9" s="1"/>
      <c r="X9" s="1"/>
    </row>
    <row r="10">
      <c r="A10" s="5" t="s">
        <v>423</v>
      </c>
      <c r="B10" s="5" t="s">
        <v>42</v>
      </c>
      <c r="C10" s="4">
        <f>SUMIF('INVERSION INICIAL'!B:B,B10,'INVERSION INICIAL'!G:G)</f>
        <v>500000</v>
      </c>
      <c r="D10" s="4">
        <f>SUMIF(TD!B:B,B10,TD!C:C)</f>
        <v>500000</v>
      </c>
      <c r="E10" s="4">
        <f>SUMIF(TD!F:F,B10,TD!G:G)</f>
        <v>0</v>
      </c>
      <c r="F10" s="4">
        <f>SUMIF(TD!J:J,B10,TD!K:K)</f>
        <v>0</v>
      </c>
      <c r="G10" s="1"/>
      <c r="H10" s="2"/>
      <c r="I10" s="2"/>
      <c r="J10" s="1"/>
      <c r="K10" s="1"/>
      <c r="L10" s="5"/>
      <c r="M10" s="1"/>
      <c r="N10" s="1"/>
      <c r="O10" s="1"/>
      <c r="P10" s="37"/>
      <c r="Q10" s="1"/>
      <c r="R10" s="1"/>
      <c r="S10" s="1"/>
      <c r="T10" s="1"/>
      <c r="U10" s="1"/>
      <c r="V10" s="1"/>
      <c r="W10" s="1"/>
      <c r="X10" s="1"/>
    </row>
    <row r="11">
      <c r="A11" s="5" t="s">
        <v>423</v>
      </c>
      <c r="B11" s="5" t="s">
        <v>62</v>
      </c>
      <c r="C11" s="4">
        <f>SUMIF('INVERSION INICIAL'!B:B,B11,'INVERSION INICIAL'!G:G)</f>
        <v>150000</v>
      </c>
      <c r="D11" s="4">
        <f>SUMIF(TD!B:B,B11,TD!C:C)</f>
        <v>150000</v>
      </c>
      <c r="E11" s="4">
        <f>SUMIF(TD!F:F,B11,TD!G:G)</f>
        <v>0</v>
      </c>
      <c r="F11" s="4">
        <f>SUMIF(TD!J:J,B11,TD!K:K)</f>
        <v>0</v>
      </c>
      <c r="G11" s="1"/>
      <c r="H11" s="2"/>
      <c r="I11" s="2"/>
      <c r="J11" s="1"/>
      <c r="K11" s="1"/>
      <c r="L11" s="5"/>
      <c r="M11" s="1"/>
      <c r="N11" s="1"/>
      <c r="O11" s="1"/>
      <c r="P11" s="37"/>
      <c r="Q11" s="1"/>
      <c r="R11" s="1"/>
      <c r="S11" s="1"/>
      <c r="T11" s="1"/>
      <c r="U11" s="1"/>
      <c r="V11" s="1"/>
      <c r="W11" s="1"/>
      <c r="X11" s="1"/>
    </row>
    <row r="12">
      <c r="A12" s="5" t="s">
        <v>423</v>
      </c>
      <c r="B12" s="5" t="s">
        <v>31</v>
      </c>
      <c r="C12" s="4">
        <f>SUMIF('INVERSION INICIAL'!B:B,B12,'INVERSION INICIAL'!G:G)</f>
        <v>272000</v>
      </c>
      <c r="D12" s="4">
        <f>SUMIF(TD!B:B,B12,TD!C:C)</f>
        <v>272000</v>
      </c>
      <c r="E12" s="4">
        <f>SUMIF(TD!F:F,B12,TD!G:G)</f>
        <v>0</v>
      </c>
      <c r="F12" s="4">
        <f>SUMIF(TD!J:J,B12,TD!K:K)</f>
        <v>0</v>
      </c>
      <c r="G12" s="1"/>
      <c r="H12" s="2"/>
      <c r="I12" s="2"/>
      <c r="J12" s="1"/>
      <c r="K12" s="1"/>
      <c r="L12" s="5"/>
      <c r="M12" s="1"/>
      <c r="N12" s="1"/>
      <c r="O12" s="1"/>
      <c r="P12" s="37"/>
      <c r="Q12" s="1"/>
      <c r="R12" s="1"/>
      <c r="S12" s="1"/>
      <c r="T12" s="1"/>
      <c r="U12" s="1"/>
      <c r="V12" s="1"/>
      <c r="W12" s="1"/>
      <c r="X12" s="1"/>
    </row>
    <row r="13">
      <c r="A13" s="5" t="s">
        <v>423</v>
      </c>
      <c r="B13" s="5" t="s">
        <v>60</v>
      </c>
      <c r="C13" s="4">
        <f>SUMIF('INVERSION INICIAL'!B:B,B13,'INVERSION INICIAL'!G:G)</f>
        <v>145800</v>
      </c>
      <c r="D13" s="4">
        <f>SUMIF(TD!B:B,B13,TD!C:C)</f>
        <v>145800</v>
      </c>
      <c r="E13" s="4">
        <f>SUMIF(TD!F:F,B13,TD!G:G)</f>
        <v>0</v>
      </c>
      <c r="F13" s="4">
        <f>SUMIF(TD!J:J,B13,TD!K:K)</f>
        <v>0</v>
      </c>
      <c r="G13" s="2">
        <f>D13</f>
        <v>145800</v>
      </c>
      <c r="H13" s="2"/>
      <c r="I13" s="2"/>
      <c r="J13" s="1"/>
      <c r="K13" s="1"/>
      <c r="L13" s="5"/>
      <c r="M13" s="1"/>
      <c r="N13" s="1"/>
      <c r="O13" s="2"/>
      <c r="P13" s="37"/>
      <c r="Q13" s="1"/>
      <c r="R13" s="1"/>
      <c r="S13" s="1"/>
      <c r="T13" s="1"/>
      <c r="U13" s="1"/>
      <c r="V13" s="1"/>
      <c r="W13" s="1"/>
      <c r="X13" s="1"/>
    </row>
    <row r="14">
      <c r="A14" s="5" t="s">
        <v>423</v>
      </c>
      <c r="B14" s="5" t="s">
        <v>12</v>
      </c>
      <c r="C14" s="4">
        <f>SUMIF('INVERSION INICIAL'!B:B,B14,'INVERSION INICIAL'!G:G)</f>
        <v>8044400</v>
      </c>
      <c r="D14" s="4">
        <f>SUMIF(TD!B:B,B14,TD!C:C)</f>
        <v>8044400</v>
      </c>
      <c r="E14" s="4">
        <f>SUMIF(TD!F:F,B14,TD!G:G)</f>
        <v>0</v>
      </c>
      <c r="F14" s="4">
        <f>SUMIF(TD!J:J,B14,TD!K:K)</f>
        <v>0</v>
      </c>
      <c r="G14" s="1"/>
      <c r="H14" s="2"/>
      <c r="I14" s="2"/>
      <c r="J14" s="1"/>
      <c r="K14" s="1"/>
      <c r="L14" s="5"/>
      <c r="M14" s="1"/>
      <c r="N14" s="1"/>
      <c r="O14" s="2"/>
      <c r="P14" s="37"/>
      <c r="Q14" s="1"/>
      <c r="R14" s="1"/>
      <c r="S14" s="1"/>
      <c r="T14" s="1"/>
      <c r="U14" s="1"/>
      <c r="V14" s="1"/>
      <c r="W14" s="1"/>
      <c r="X14" s="1"/>
    </row>
    <row r="15">
      <c r="A15" s="5" t="s">
        <v>423</v>
      </c>
      <c r="B15" s="5" t="s">
        <v>16</v>
      </c>
      <c r="C15" s="4">
        <f>SUMIF('INVERSION INICIAL'!B:B,B15,'INVERSION INICIAL'!G:G)</f>
        <v>4000000</v>
      </c>
      <c r="D15" s="4">
        <f>SUMIF(TD!B:B,B15,TD!C:C)</f>
        <v>4000000</v>
      </c>
      <c r="E15" s="4">
        <f>SUMIF(TD!F:F,B15,TD!G:G)</f>
        <v>0</v>
      </c>
      <c r="F15" s="4">
        <f>SUMIF(TD!J:J,B15,TD!K:K)</f>
        <v>0</v>
      </c>
      <c r="G15" s="1"/>
      <c r="H15" s="2"/>
      <c r="I15" s="2"/>
      <c r="J15" s="1"/>
      <c r="K15" s="1"/>
      <c r="L15" s="5"/>
      <c r="M15" s="1"/>
      <c r="N15" s="1"/>
      <c r="O15" s="2"/>
      <c r="P15" s="37"/>
      <c r="Q15" s="1"/>
      <c r="R15" s="1"/>
      <c r="S15" s="1"/>
      <c r="T15" s="1"/>
      <c r="U15" s="1"/>
      <c r="V15" s="1"/>
      <c r="W15" s="1"/>
      <c r="X15" s="1"/>
    </row>
    <row r="16">
      <c r="A16" s="35" t="s">
        <v>424</v>
      </c>
      <c r="B16" s="35"/>
      <c r="C16" s="36">
        <f t="shared" ref="C16:F16" si="3">SUBTOTAL(9,C2:C15)</f>
        <v>59588115</v>
      </c>
      <c r="D16" s="36">
        <f t="shared" si="3"/>
        <v>59588115</v>
      </c>
      <c r="E16" s="36">
        <f t="shared" si="3"/>
        <v>0</v>
      </c>
      <c r="F16" s="36">
        <f t="shared" si="3"/>
        <v>0</v>
      </c>
      <c r="G16" s="1"/>
      <c r="H16" s="2"/>
      <c r="I16" s="2"/>
      <c r="J16" s="1"/>
      <c r="K16" s="1"/>
      <c r="L16" s="5"/>
      <c r="M16" s="1"/>
      <c r="N16" s="1"/>
      <c r="O16" s="2"/>
      <c r="P16" s="37"/>
      <c r="Q16" s="1"/>
      <c r="R16" s="1"/>
      <c r="S16" s="1"/>
      <c r="T16" s="1"/>
      <c r="U16" s="1"/>
      <c r="V16" s="1"/>
      <c r="W16" s="1"/>
      <c r="X16" s="1"/>
    </row>
    <row r="17">
      <c r="A17" s="35" t="s">
        <v>423</v>
      </c>
      <c r="B17" s="35" t="s">
        <v>425</v>
      </c>
      <c r="C17" s="36">
        <f>SUMIF('INVERSION INICIAL'!B:B,B17,'INVERSION INICIAL'!G:G)</f>
        <v>0</v>
      </c>
      <c r="D17" s="36">
        <f>SUMIF(TD!B:B,B17,TD!C:C)</f>
        <v>0</v>
      </c>
      <c r="E17" s="36">
        <f>SUMIF(TD!F:F,B17,TD!G:G)</f>
        <v>0</v>
      </c>
      <c r="F17" s="36">
        <f>SUMIF(TD!J:J,B17,TD!K:K)</f>
        <v>0</v>
      </c>
      <c r="G17" s="1"/>
      <c r="H17" s="2"/>
      <c r="I17" s="2"/>
      <c r="J17" s="1"/>
      <c r="K17" s="1"/>
      <c r="L17" s="5"/>
      <c r="M17" s="1"/>
      <c r="N17" s="1"/>
      <c r="O17" s="1"/>
      <c r="P17" s="37"/>
      <c r="Q17" s="1"/>
      <c r="R17" s="1"/>
      <c r="S17" s="1"/>
      <c r="T17" s="1"/>
      <c r="U17" s="1"/>
      <c r="V17" s="1"/>
      <c r="W17" s="1"/>
      <c r="X17" s="1"/>
    </row>
    <row r="18">
      <c r="A18" s="1"/>
      <c r="B18" s="1"/>
      <c r="C18" s="2"/>
      <c r="D18" s="1"/>
      <c r="E18" s="1"/>
      <c r="F18" s="1"/>
      <c r="G18" s="1"/>
      <c r="H18" s="2"/>
      <c r="I18" s="2"/>
      <c r="J18" s="1"/>
      <c r="K18" s="1"/>
      <c r="L18" s="5"/>
      <c r="M18" s="1"/>
      <c r="N18" s="1"/>
      <c r="O18" s="1"/>
      <c r="P18" s="37"/>
      <c r="Q18" s="1"/>
      <c r="R18" s="1"/>
      <c r="S18" s="1"/>
      <c r="T18" s="1"/>
      <c r="U18" s="1"/>
      <c r="V18" s="1"/>
      <c r="W18" s="1"/>
      <c r="X18" s="1"/>
    </row>
    <row r="19">
      <c r="A19" s="35" t="s">
        <v>426</v>
      </c>
      <c r="B19" s="35"/>
      <c r="C19" s="36">
        <f>C16/C50</f>
        <v>14897028.75</v>
      </c>
      <c r="D19" s="1"/>
      <c r="E19" s="1"/>
      <c r="F19" s="1"/>
      <c r="G19" s="1"/>
      <c r="H19" s="2"/>
      <c r="I19" s="2"/>
      <c r="J19" s="1"/>
      <c r="K19" s="1"/>
      <c r="L19" s="5"/>
      <c r="M19" s="1"/>
      <c r="N19" s="1"/>
      <c r="O19" s="1"/>
      <c r="P19" s="37"/>
      <c r="Q19" s="1"/>
      <c r="R19" s="1"/>
      <c r="S19" s="1"/>
      <c r="T19" s="1"/>
      <c r="U19" s="1"/>
      <c r="V19" s="1"/>
      <c r="W19" s="1"/>
      <c r="X19" s="1"/>
    </row>
    <row r="20">
      <c r="A20" s="1"/>
      <c r="B20" s="1"/>
      <c r="C20" s="2"/>
      <c r="D20" s="1"/>
      <c r="E20" s="1"/>
      <c r="F20" s="1"/>
      <c r="G20" s="1"/>
      <c r="H20" s="2"/>
      <c r="I20" s="2"/>
      <c r="J20" s="1"/>
      <c r="K20" s="1"/>
      <c r="L20" s="5"/>
      <c r="M20" s="1"/>
      <c r="N20" s="1"/>
      <c r="O20" s="1"/>
      <c r="P20" s="37"/>
      <c r="Q20" s="1"/>
      <c r="R20" s="1"/>
      <c r="S20" s="1"/>
      <c r="T20" s="1"/>
      <c r="U20" s="1"/>
      <c r="V20" s="1"/>
      <c r="W20" s="1"/>
      <c r="X20" s="1"/>
    </row>
    <row r="21">
      <c r="A21" s="5" t="s">
        <v>427</v>
      </c>
      <c r="B21" s="5" t="s">
        <v>43</v>
      </c>
      <c r="C21" s="4">
        <f>SUMIF('GASTOS FIJOS'!B:B,B21,'GASTOS FIJOS'!G:G)</f>
        <v>3000000</v>
      </c>
      <c r="D21" s="1"/>
      <c r="E21" s="1"/>
      <c r="F21" s="1"/>
      <c r="G21" s="1"/>
      <c r="H21" s="2"/>
      <c r="I21" s="2"/>
      <c r="J21" s="1"/>
      <c r="K21" s="1"/>
      <c r="L21" s="1"/>
      <c r="M21" s="1"/>
      <c r="N21" s="1"/>
      <c r="O21" s="1"/>
      <c r="P21" s="1"/>
      <c r="Q21" s="1"/>
      <c r="R21" s="1"/>
      <c r="S21" s="1"/>
      <c r="T21" s="1"/>
      <c r="U21" s="1"/>
      <c r="V21" s="1"/>
      <c r="W21" s="1"/>
      <c r="X21" s="1"/>
    </row>
    <row r="22">
      <c r="A22" s="5" t="s">
        <v>427</v>
      </c>
      <c r="B22" s="5" t="s">
        <v>46</v>
      </c>
      <c r="C22" s="4">
        <f>SUMIF('GASTOS FIJOS'!B:B,B22,'GASTOS FIJOS'!G:G)</f>
        <v>90000</v>
      </c>
      <c r="D22" s="1"/>
      <c r="E22" s="1"/>
      <c r="F22" s="1"/>
      <c r="G22" s="1"/>
      <c r="H22" s="2"/>
      <c r="I22" s="2"/>
      <c r="J22" s="1"/>
      <c r="K22" s="1"/>
      <c r="L22" s="1"/>
      <c r="M22" s="1"/>
      <c r="N22" s="1"/>
      <c r="O22" s="1"/>
      <c r="P22" s="1"/>
      <c r="Q22" s="1"/>
      <c r="R22" s="1"/>
      <c r="S22" s="1"/>
      <c r="T22" s="1"/>
      <c r="U22" s="1"/>
      <c r="V22" s="1"/>
      <c r="W22" s="1"/>
      <c r="X22" s="1"/>
    </row>
    <row r="23">
      <c r="A23" s="5" t="s">
        <v>427</v>
      </c>
      <c r="B23" s="5" t="s">
        <v>47</v>
      </c>
      <c r="C23" s="4">
        <f>SUMIF('GASTOS FIJOS'!B:B,B23,'GASTOS FIJOS'!G:G)</f>
        <v>5000</v>
      </c>
      <c r="D23" s="1"/>
      <c r="E23" s="1"/>
      <c r="F23" s="1"/>
      <c r="G23" s="1"/>
      <c r="H23" s="2"/>
      <c r="I23" s="2"/>
      <c r="J23" s="1"/>
      <c r="K23" s="1"/>
      <c r="L23" s="1"/>
      <c r="M23" s="1"/>
      <c r="N23" s="1"/>
      <c r="O23" s="1"/>
      <c r="P23" s="1"/>
      <c r="Q23" s="1"/>
      <c r="R23" s="1"/>
      <c r="S23" s="1"/>
      <c r="T23" s="1"/>
      <c r="U23" s="1"/>
      <c r="V23" s="1"/>
      <c r="W23" s="1"/>
      <c r="X23" s="1"/>
    </row>
    <row r="24">
      <c r="A24" s="5" t="s">
        <v>427</v>
      </c>
      <c r="B24" s="5" t="s">
        <v>49</v>
      </c>
      <c r="C24" s="4">
        <f>SUMIF('GASTOS FIJOS'!B:B,B24,'GASTOS FIJOS'!G:G)</f>
        <v>39900</v>
      </c>
      <c r="D24" s="1"/>
      <c r="E24" s="1"/>
      <c r="F24" s="1"/>
      <c r="G24" s="1"/>
      <c r="H24" s="2"/>
      <c r="I24" s="2"/>
      <c r="J24" s="1"/>
      <c r="K24" s="1"/>
      <c r="L24" s="1"/>
      <c r="M24" s="1"/>
      <c r="N24" s="1"/>
      <c r="O24" s="1"/>
      <c r="P24" s="1"/>
      <c r="Q24" s="1"/>
      <c r="R24" s="1"/>
      <c r="S24" s="1"/>
      <c r="T24" s="1"/>
      <c r="U24" s="1"/>
      <c r="V24" s="1"/>
      <c r="W24" s="1"/>
      <c r="X24" s="1"/>
    </row>
    <row r="25">
      <c r="A25" s="5" t="s">
        <v>427</v>
      </c>
      <c r="B25" s="5" t="s">
        <v>51</v>
      </c>
      <c r="C25" s="4">
        <f>SUMIF('GASTOS FIJOS'!B:B,B25,'GASTOS FIJOS'!G:G)</f>
        <v>1800000</v>
      </c>
      <c r="D25" s="1"/>
      <c r="E25" s="1"/>
      <c r="F25" s="1"/>
      <c r="G25" s="1"/>
      <c r="H25" s="2"/>
      <c r="I25" s="2"/>
      <c r="J25" s="1"/>
      <c r="K25" s="1"/>
      <c r="L25" s="1"/>
      <c r="M25" s="1"/>
      <c r="N25" s="1"/>
      <c r="O25" s="1"/>
      <c r="P25" s="1"/>
      <c r="Q25" s="1"/>
      <c r="R25" s="1"/>
      <c r="S25" s="1"/>
      <c r="T25" s="1"/>
      <c r="U25" s="1"/>
      <c r="V25" s="1"/>
      <c r="W25" s="1"/>
      <c r="X25" s="1"/>
    </row>
    <row r="26">
      <c r="A26" s="5" t="s">
        <v>427</v>
      </c>
      <c r="B26" s="5" t="s">
        <v>54</v>
      </c>
      <c r="C26" s="4">
        <f>SUMIF('GASTOS FIJOS'!B:B,B26,'GASTOS FIJOS'!G:G)</f>
        <v>1800000</v>
      </c>
      <c r="D26" s="1"/>
      <c r="E26" s="1"/>
      <c r="F26" s="1"/>
      <c r="G26" s="1"/>
      <c r="H26" s="2"/>
      <c r="I26" s="2"/>
      <c r="J26" s="1"/>
      <c r="K26" s="1"/>
      <c r="L26" s="1"/>
      <c r="M26" s="1"/>
      <c r="N26" s="1"/>
      <c r="O26" s="1"/>
      <c r="P26" s="1"/>
      <c r="Q26" s="1"/>
      <c r="R26" s="1"/>
      <c r="S26" s="1"/>
      <c r="T26" s="1"/>
      <c r="U26" s="1"/>
      <c r="V26" s="1"/>
      <c r="W26" s="1"/>
      <c r="X26" s="1"/>
    </row>
    <row r="27">
      <c r="A27" s="35" t="s">
        <v>428</v>
      </c>
      <c r="B27" s="35"/>
      <c r="C27" s="36">
        <f>SUBTOTAL(9,C21:C26)</f>
        <v>6734900</v>
      </c>
      <c r="D27" s="1"/>
      <c r="E27" s="1"/>
      <c r="F27" s="1"/>
      <c r="G27" s="1"/>
      <c r="H27" s="2"/>
      <c r="I27" s="2"/>
      <c r="J27" s="1"/>
      <c r="K27" s="1"/>
      <c r="L27" s="1"/>
      <c r="M27" s="1"/>
      <c r="N27" s="1"/>
      <c r="O27" s="1"/>
      <c r="P27" s="1"/>
      <c r="Q27" s="1"/>
      <c r="R27" s="1"/>
      <c r="S27" s="1"/>
      <c r="T27" s="1"/>
      <c r="U27" s="1"/>
      <c r="V27" s="1"/>
      <c r="W27" s="1"/>
      <c r="X27" s="1"/>
    </row>
    <row r="28">
      <c r="A28" s="1"/>
      <c r="B28" s="1"/>
      <c r="C28" s="2"/>
      <c r="D28" s="1"/>
      <c r="E28" s="1"/>
      <c r="F28" s="1"/>
      <c r="G28" s="1"/>
      <c r="H28" s="2"/>
      <c r="I28" s="2"/>
      <c r="J28" s="1"/>
      <c r="K28" s="1"/>
      <c r="L28" s="1"/>
      <c r="M28" s="1"/>
      <c r="N28" s="1"/>
      <c r="O28" s="1"/>
      <c r="P28" s="1"/>
      <c r="Q28" s="1"/>
      <c r="R28" s="1"/>
      <c r="S28" s="1"/>
      <c r="T28" s="1"/>
      <c r="U28" s="1"/>
      <c r="V28" s="1"/>
      <c r="W28" s="1"/>
      <c r="X28" s="1"/>
    </row>
    <row r="29">
      <c r="A29" s="5" t="s">
        <v>429</v>
      </c>
      <c r="B29" s="5" t="s">
        <v>430</v>
      </c>
      <c r="C29" s="4">
        <v>60000.0</v>
      </c>
      <c r="D29" s="1"/>
      <c r="E29" s="1"/>
      <c r="F29" s="1"/>
      <c r="G29" s="1"/>
      <c r="H29" s="2"/>
      <c r="I29" s="2"/>
      <c r="J29" s="1"/>
      <c r="K29" s="1"/>
      <c r="L29" s="1"/>
      <c r="M29" s="1"/>
      <c r="N29" s="1"/>
      <c r="O29" s="1"/>
      <c r="P29" s="1"/>
      <c r="Q29" s="1"/>
      <c r="R29" s="1"/>
      <c r="S29" s="1"/>
      <c r="T29" s="1"/>
      <c r="U29" s="1"/>
      <c r="V29" s="1"/>
      <c r="W29" s="1"/>
      <c r="X29" s="1"/>
    </row>
    <row r="30">
      <c r="A30" s="5" t="s">
        <v>429</v>
      </c>
      <c r="B30" s="5" t="s">
        <v>431</v>
      </c>
      <c r="C30" s="5">
        <v>30.0</v>
      </c>
      <c r="D30" s="1"/>
      <c r="E30" s="1"/>
      <c r="F30" s="1"/>
      <c r="G30" s="1"/>
      <c r="H30" s="2"/>
      <c r="I30" s="2"/>
      <c r="J30" s="1"/>
      <c r="K30" s="1"/>
      <c r="L30" s="1"/>
      <c r="M30" s="1"/>
      <c r="N30" s="1"/>
      <c r="O30" s="1"/>
      <c r="P30" s="1"/>
      <c r="Q30" s="1"/>
      <c r="R30" s="1"/>
      <c r="S30" s="1"/>
      <c r="T30" s="1"/>
      <c r="U30" s="1"/>
      <c r="V30" s="1"/>
      <c r="W30" s="1"/>
      <c r="X30" s="1"/>
    </row>
    <row r="31">
      <c r="A31" s="5" t="s">
        <v>429</v>
      </c>
      <c r="B31" s="5" t="s">
        <v>432</v>
      </c>
      <c r="C31" s="5"/>
      <c r="D31" s="1"/>
      <c r="E31" s="1"/>
      <c r="F31" s="1"/>
      <c r="G31" s="1"/>
      <c r="H31" s="2"/>
      <c r="I31" s="2"/>
      <c r="J31" s="1"/>
      <c r="K31" s="1"/>
      <c r="L31" s="1"/>
      <c r="M31" s="1"/>
      <c r="N31" s="1"/>
      <c r="O31" s="1"/>
      <c r="P31" s="1"/>
      <c r="Q31" s="1"/>
      <c r="R31" s="1"/>
      <c r="S31" s="1"/>
      <c r="T31" s="1"/>
      <c r="U31" s="1"/>
      <c r="V31" s="1"/>
      <c r="W31" s="1"/>
      <c r="X31" s="1"/>
    </row>
    <row r="32">
      <c r="A32" s="38" t="s">
        <v>429</v>
      </c>
      <c r="B32" s="38" t="s">
        <v>433</v>
      </c>
      <c r="C32" s="38">
        <f>OPERACION!C5</f>
        <v>12</v>
      </c>
      <c r="D32" s="1"/>
      <c r="E32" s="1"/>
      <c r="F32" s="1"/>
      <c r="G32" s="1"/>
      <c r="H32" s="2"/>
      <c r="I32" s="2"/>
      <c r="J32" s="1"/>
      <c r="K32" s="1"/>
      <c r="L32" s="1"/>
      <c r="M32" s="1"/>
      <c r="N32" s="1"/>
      <c r="O32" s="1"/>
      <c r="P32" s="1"/>
      <c r="Q32" s="1"/>
      <c r="R32" s="1"/>
      <c r="S32" s="1"/>
      <c r="T32" s="1"/>
      <c r="U32" s="1"/>
      <c r="V32" s="1"/>
      <c r="W32" s="1"/>
      <c r="X32" s="1"/>
    </row>
    <row r="33">
      <c r="A33" s="5"/>
      <c r="B33" s="5"/>
      <c r="C33" s="5"/>
      <c r="D33" s="1"/>
      <c r="E33" s="1"/>
      <c r="F33" s="1"/>
      <c r="G33" s="1"/>
      <c r="H33" s="2"/>
      <c r="I33" s="2"/>
      <c r="J33" s="1"/>
      <c r="K33" s="1"/>
      <c r="L33" s="1"/>
      <c r="M33" s="1"/>
      <c r="N33" s="1"/>
      <c r="O33" s="1"/>
      <c r="P33" s="1"/>
      <c r="Q33" s="1"/>
      <c r="R33" s="1"/>
      <c r="S33" s="1"/>
      <c r="T33" s="1"/>
      <c r="U33" s="1"/>
      <c r="V33" s="1"/>
      <c r="W33" s="1"/>
      <c r="X33" s="1"/>
    </row>
    <row r="34">
      <c r="A34" s="5" t="s">
        <v>434</v>
      </c>
      <c r="B34" s="5" t="s">
        <v>435</v>
      </c>
      <c r="C34" s="5">
        <v>2.0</v>
      </c>
      <c r="D34" s="1"/>
      <c r="E34" s="1"/>
      <c r="F34" s="1"/>
      <c r="G34" s="1"/>
      <c r="H34" s="2"/>
      <c r="I34" s="2"/>
      <c r="J34" s="1"/>
      <c r="K34" s="1"/>
      <c r="L34" s="1"/>
      <c r="M34" s="1"/>
      <c r="N34" s="1"/>
      <c r="O34" s="1"/>
      <c r="P34" s="1"/>
      <c r="Q34" s="1"/>
      <c r="R34" s="1"/>
      <c r="S34" s="1"/>
      <c r="T34" s="1"/>
      <c r="U34" s="1"/>
      <c r="V34" s="1"/>
      <c r="W34" s="1"/>
      <c r="X34" s="1"/>
    </row>
    <row r="35">
      <c r="A35" s="5" t="s">
        <v>434</v>
      </c>
      <c r="B35" s="5" t="s">
        <v>436</v>
      </c>
      <c r="C35" s="2">
        <f>'GASTOS FIJOS'!G6</f>
        <v>1800000</v>
      </c>
      <c r="D35" s="1"/>
      <c r="E35" s="1"/>
      <c r="F35" s="1"/>
      <c r="G35" s="1"/>
      <c r="H35" s="2"/>
      <c r="I35" s="2"/>
      <c r="J35" s="1"/>
      <c r="K35" s="1"/>
      <c r="L35" s="1"/>
      <c r="M35" s="1"/>
      <c r="N35" s="1"/>
      <c r="O35" s="1"/>
      <c r="P35" s="1"/>
      <c r="Q35" s="1"/>
      <c r="R35" s="1"/>
      <c r="S35" s="1"/>
      <c r="T35" s="1"/>
      <c r="U35" s="1"/>
      <c r="V35" s="1"/>
      <c r="W35" s="1"/>
      <c r="X35" s="1"/>
    </row>
    <row r="36">
      <c r="A36" s="5" t="s">
        <v>434</v>
      </c>
      <c r="B36" s="5" t="s">
        <v>437</v>
      </c>
      <c r="C36" s="2">
        <f>'GASTOS FIJOS'!G6</f>
        <v>1800000</v>
      </c>
      <c r="D36" s="1"/>
      <c r="E36" s="1"/>
      <c r="F36" s="1"/>
      <c r="G36" s="1"/>
      <c r="H36" s="2"/>
      <c r="I36" s="2"/>
      <c r="J36" s="1"/>
      <c r="K36" s="1"/>
      <c r="L36" s="1"/>
      <c r="M36" s="1"/>
      <c r="N36" s="1"/>
      <c r="O36" s="1"/>
      <c r="P36" s="1"/>
      <c r="Q36" s="1"/>
      <c r="R36" s="1"/>
      <c r="S36" s="1"/>
      <c r="T36" s="1"/>
      <c r="U36" s="1"/>
      <c r="V36" s="1"/>
      <c r="W36" s="1"/>
      <c r="X36" s="1"/>
    </row>
    <row r="37">
      <c r="A37" s="5"/>
      <c r="B37" s="1"/>
      <c r="C37" s="1"/>
      <c r="D37" s="1"/>
      <c r="E37" s="1"/>
      <c r="F37" s="1"/>
      <c r="G37" s="1"/>
      <c r="H37" s="2"/>
      <c r="I37" s="2"/>
      <c r="J37" s="1"/>
      <c r="K37" s="1"/>
      <c r="L37" s="1"/>
      <c r="M37" s="1"/>
      <c r="N37" s="1"/>
      <c r="O37" s="1"/>
      <c r="P37" s="1"/>
      <c r="Q37" s="1"/>
      <c r="R37" s="1"/>
      <c r="S37" s="1"/>
      <c r="T37" s="1"/>
      <c r="U37" s="1"/>
      <c r="V37" s="1"/>
      <c r="W37" s="1"/>
      <c r="X37" s="1"/>
    </row>
    <row r="38">
      <c r="A38" s="1"/>
      <c r="B38" s="1"/>
      <c r="C38" s="2"/>
      <c r="D38" s="1"/>
      <c r="E38" s="1"/>
      <c r="F38" s="1"/>
      <c r="G38" s="1"/>
      <c r="H38" s="2"/>
      <c r="I38" s="2"/>
      <c r="J38" s="1"/>
      <c r="K38" s="1"/>
      <c r="L38" s="1"/>
      <c r="M38" s="1"/>
      <c r="N38" s="1"/>
      <c r="O38" s="1"/>
      <c r="P38" s="1"/>
      <c r="Q38" s="1"/>
      <c r="R38" s="1"/>
      <c r="S38" s="1"/>
      <c r="T38" s="1"/>
      <c r="U38" s="1"/>
      <c r="V38" s="1"/>
      <c r="W38" s="1"/>
      <c r="X38" s="1"/>
    </row>
    <row r="39">
      <c r="A39" s="5" t="s">
        <v>438</v>
      </c>
      <c r="B39" s="5" t="s">
        <v>58</v>
      </c>
      <c r="C39" s="4">
        <f>SUMIF(OPERACION!B:B,B39,OPERACION!G:G)</f>
        <v>270000</v>
      </c>
      <c r="D39" s="1"/>
      <c r="E39" s="1"/>
      <c r="F39" s="1"/>
      <c r="G39" s="1"/>
      <c r="H39" s="2"/>
      <c r="I39" s="2"/>
      <c r="J39" s="1"/>
      <c r="K39" s="1"/>
      <c r="L39" s="1"/>
      <c r="M39" s="1"/>
      <c r="N39" s="1"/>
      <c r="O39" s="1"/>
      <c r="P39" s="1"/>
      <c r="Q39" s="1"/>
      <c r="R39" s="1"/>
      <c r="S39" s="1"/>
      <c r="T39" s="1"/>
      <c r="U39" s="1"/>
      <c r="V39" s="1"/>
      <c r="W39" s="1"/>
      <c r="X39" s="1"/>
    </row>
    <row r="40">
      <c r="A40" s="5" t="s">
        <v>438</v>
      </c>
      <c r="B40" s="5" t="s">
        <v>59</v>
      </c>
      <c r="C40" s="4">
        <f>SUMIF(OPERACION!B:B,B40,OPERACION!G:G)</f>
        <v>345600</v>
      </c>
      <c r="D40" s="1"/>
      <c r="E40" s="1"/>
      <c r="F40" s="1"/>
      <c r="G40" s="1"/>
      <c r="H40" s="2"/>
      <c r="I40" s="2"/>
      <c r="J40" s="1"/>
      <c r="K40" s="1"/>
      <c r="L40" s="1"/>
      <c r="M40" s="1"/>
      <c r="N40" s="1"/>
      <c r="O40" s="1"/>
      <c r="P40" s="1"/>
      <c r="Q40" s="1"/>
      <c r="R40" s="1"/>
      <c r="S40" s="1"/>
      <c r="T40" s="1"/>
      <c r="U40" s="1"/>
      <c r="V40" s="1"/>
      <c r="W40" s="1"/>
      <c r="X40" s="1"/>
    </row>
    <row r="41">
      <c r="A41" s="5" t="s">
        <v>438</v>
      </c>
      <c r="B41" s="5" t="s">
        <v>61</v>
      </c>
      <c r="C41" s="4">
        <f>SUMIF(OPERACION!B:B,B41,OPERACION!G:G)</f>
        <v>108000</v>
      </c>
      <c r="D41" s="1"/>
      <c r="E41" s="1"/>
      <c r="F41" s="1"/>
      <c r="G41" s="1"/>
      <c r="H41" s="2"/>
      <c r="I41" s="2"/>
      <c r="J41" s="1"/>
      <c r="K41" s="1"/>
      <c r="L41" s="1"/>
      <c r="M41" s="1"/>
      <c r="N41" s="1"/>
      <c r="O41" s="1"/>
      <c r="P41" s="1"/>
      <c r="Q41" s="1"/>
      <c r="R41" s="1"/>
      <c r="S41" s="1"/>
      <c r="T41" s="1"/>
      <c r="U41" s="1"/>
      <c r="V41" s="1"/>
      <c r="W41" s="1"/>
      <c r="X41" s="1"/>
    </row>
    <row r="42">
      <c r="A42" s="5" t="s">
        <v>438</v>
      </c>
      <c r="B42" s="5" t="s">
        <v>11</v>
      </c>
      <c r="C42" s="4">
        <f>SUMIF(OPERACION!B:B,B42,OPERACION!G:G)</f>
        <v>10800000</v>
      </c>
      <c r="D42" s="1"/>
      <c r="E42" s="1"/>
      <c r="F42" s="1"/>
      <c r="G42" s="1"/>
      <c r="H42" s="2"/>
      <c r="I42" s="2"/>
      <c r="J42" s="1"/>
      <c r="K42" s="1"/>
      <c r="L42" s="1"/>
      <c r="M42" s="1"/>
      <c r="N42" s="1"/>
      <c r="O42" s="1"/>
      <c r="P42" s="1"/>
      <c r="Q42" s="1"/>
      <c r="R42" s="1"/>
      <c r="S42" s="1"/>
      <c r="T42" s="1"/>
      <c r="U42" s="1"/>
      <c r="V42" s="1"/>
      <c r="W42" s="1"/>
      <c r="X42" s="1"/>
    </row>
    <row r="43">
      <c r="A43" s="35" t="s">
        <v>439</v>
      </c>
      <c r="B43" s="35"/>
      <c r="C43" s="36">
        <f>SUBTOTAL(9,C39:C42)</f>
        <v>11523600</v>
      </c>
      <c r="D43" s="36"/>
      <c r="E43" s="1"/>
      <c r="F43" s="1"/>
      <c r="G43" s="1"/>
      <c r="H43" s="2"/>
      <c r="I43" s="2"/>
      <c r="J43" s="1"/>
      <c r="K43" s="1"/>
      <c r="L43" s="1"/>
      <c r="M43" s="1"/>
      <c r="N43" s="1"/>
      <c r="O43" s="1"/>
      <c r="P43" s="1"/>
      <c r="Q43" s="1"/>
      <c r="R43" s="1"/>
      <c r="S43" s="1"/>
      <c r="T43" s="1"/>
      <c r="U43" s="1"/>
      <c r="V43" s="1"/>
      <c r="W43" s="1"/>
      <c r="X43" s="1"/>
    </row>
    <row r="44">
      <c r="A44" s="1"/>
      <c r="B44" s="1"/>
      <c r="C44" s="2"/>
      <c r="D44" s="1"/>
      <c r="E44" s="1"/>
      <c r="F44" s="1"/>
      <c r="G44" s="1"/>
      <c r="H44" s="2"/>
      <c r="I44" s="2"/>
      <c r="J44" s="1"/>
      <c r="K44" s="1"/>
      <c r="L44" s="1"/>
      <c r="M44" s="1"/>
      <c r="N44" s="1"/>
      <c r="O44" s="1"/>
      <c r="P44" s="1"/>
      <c r="Q44" s="1"/>
      <c r="R44" s="1"/>
      <c r="S44" s="1"/>
      <c r="T44" s="1"/>
      <c r="U44" s="1"/>
      <c r="V44" s="1"/>
      <c r="W44" s="1"/>
      <c r="X44" s="1"/>
    </row>
    <row r="45">
      <c r="A45" s="38" t="s">
        <v>440</v>
      </c>
      <c r="B45" s="38" t="s">
        <v>441</v>
      </c>
      <c r="C45" s="39">
        <f>C32*C30</f>
        <v>360</v>
      </c>
      <c r="D45" s="1"/>
      <c r="E45" s="1"/>
      <c r="F45" s="1"/>
      <c r="G45" s="1"/>
      <c r="H45" s="2"/>
      <c r="I45" s="2"/>
      <c r="J45" s="1"/>
      <c r="K45" s="1"/>
      <c r="L45" s="1"/>
      <c r="M45" s="1"/>
      <c r="N45" s="1"/>
      <c r="O45" s="1"/>
      <c r="P45" s="1"/>
      <c r="Q45" s="1"/>
      <c r="R45" s="1"/>
      <c r="S45" s="1"/>
      <c r="T45" s="1"/>
      <c r="U45" s="1"/>
      <c r="V45" s="1"/>
      <c r="W45" s="1"/>
      <c r="X45" s="1"/>
    </row>
    <row r="46">
      <c r="A46" s="35" t="s">
        <v>442</v>
      </c>
      <c r="B46" s="35" t="s">
        <v>443</v>
      </c>
      <c r="C46" s="36">
        <f>C45*C29</f>
        <v>21600000</v>
      </c>
      <c r="D46" s="36">
        <f>C46/30</f>
        <v>720000</v>
      </c>
      <c r="E46" s="1"/>
      <c r="F46" s="1"/>
      <c r="G46" s="1"/>
      <c r="H46" s="2"/>
      <c r="I46" s="2"/>
      <c r="J46" s="1"/>
      <c r="K46" s="1"/>
      <c r="L46" s="1"/>
      <c r="M46" s="1"/>
      <c r="N46" s="1"/>
      <c r="O46" s="1"/>
      <c r="P46" s="1"/>
      <c r="Q46" s="1"/>
      <c r="R46" s="1"/>
      <c r="S46" s="1"/>
      <c r="T46" s="1"/>
      <c r="U46" s="1"/>
      <c r="V46" s="1"/>
      <c r="W46" s="1"/>
      <c r="X46" s="1"/>
    </row>
    <row r="47">
      <c r="A47" s="38" t="s">
        <v>444</v>
      </c>
      <c r="B47" s="38" t="s">
        <v>445</v>
      </c>
      <c r="C47" s="40">
        <f>C27</f>
        <v>6734900</v>
      </c>
      <c r="D47" s="1"/>
      <c r="E47" s="1"/>
      <c r="F47" s="1"/>
      <c r="G47" s="1"/>
      <c r="H47" s="2"/>
      <c r="I47" s="2"/>
      <c r="J47" s="1"/>
      <c r="K47" s="1"/>
      <c r="L47" s="1"/>
      <c r="M47" s="1"/>
      <c r="N47" s="1"/>
      <c r="O47" s="1"/>
      <c r="P47" s="1"/>
      <c r="Q47" s="1"/>
      <c r="R47" s="1"/>
      <c r="S47" s="1"/>
      <c r="T47" s="1"/>
      <c r="U47" s="1"/>
      <c r="V47" s="1"/>
      <c r="W47" s="1"/>
      <c r="X47" s="1"/>
    </row>
    <row r="48">
      <c r="A48" s="38" t="s">
        <v>444</v>
      </c>
      <c r="B48" s="38" t="s">
        <v>446</v>
      </c>
      <c r="C48" s="40">
        <f>C43</f>
        <v>11523600</v>
      </c>
      <c r="D48" s="1"/>
      <c r="E48" s="1"/>
      <c r="F48" s="1"/>
      <c r="G48" s="1"/>
      <c r="H48" s="2"/>
      <c r="I48" s="2"/>
      <c r="J48" s="1"/>
      <c r="K48" s="1"/>
      <c r="L48" s="1"/>
      <c r="M48" s="1"/>
      <c r="N48" s="1"/>
      <c r="O48" s="1"/>
      <c r="P48" s="1"/>
      <c r="Q48" s="1"/>
      <c r="R48" s="1"/>
      <c r="S48" s="1"/>
      <c r="T48" s="1"/>
      <c r="U48" s="1"/>
      <c r="V48" s="1"/>
      <c r="W48" s="1"/>
      <c r="X48" s="1"/>
    </row>
    <row r="49">
      <c r="A49" s="35" t="s">
        <v>440</v>
      </c>
      <c r="B49" s="35" t="s">
        <v>65</v>
      </c>
      <c r="C49" s="36">
        <f>C46-C47-C48</f>
        <v>3341500</v>
      </c>
      <c r="D49" s="41">
        <f>C49/C16</f>
        <v>0.05607661863</v>
      </c>
      <c r="E49" s="1"/>
      <c r="F49" s="1"/>
      <c r="G49" s="1"/>
      <c r="H49" s="2"/>
      <c r="I49" s="2"/>
      <c r="J49" s="1"/>
      <c r="K49" s="1"/>
      <c r="L49" s="1"/>
      <c r="M49" s="1"/>
      <c r="N49" s="1"/>
      <c r="O49" s="1"/>
      <c r="P49" s="1"/>
      <c r="Q49" s="1"/>
      <c r="R49" s="1"/>
      <c r="S49" s="1"/>
      <c r="T49" s="1"/>
      <c r="U49" s="1"/>
      <c r="V49" s="1"/>
      <c r="W49" s="1"/>
      <c r="X49" s="1"/>
    </row>
    <row r="50">
      <c r="A50" s="38" t="s">
        <v>440</v>
      </c>
      <c r="B50" s="38" t="s">
        <v>447</v>
      </c>
      <c r="C50" s="38">
        <v>4.0</v>
      </c>
      <c r="D50" s="1"/>
      <c r="E50" s="1"/>
      <c r="F50" s="1"/>
      <c r="G50" s="1"/>
      <c r="H50" s="2"/>
      <c r="I50" s="2"/>
      <c r="J50" s="1"/>
      <c r="K50" s="1"/>
      <c r="L50" s="1"/>
      <c r="M50" s="1"/>
      <c r="N50" s="1"/>
      <c r="O50" s="1"/>
      <c r="P50" s="1"/>
      <c r="Q50" s="1"/>
      <c r="R50" s="1"/>
      <c r="S50" s="1"/>
      <c r="T50" s="1"/>
      <c r="U50" s="1"/>
      <c r="V50" s="1"/>
      <c r="W50" s="1"/>
      <c r="X50" s="1"/>
    </row>
    <row r="51">
      <c r="A51" s="38" t="s">
        <v>440</v>
      </c>
      <c r="B51" s="38" t="s">
        <v>448</v>
      </c>
      <c r="C51" s="40">
        <f>C49/C50</f>
        <v>835375</v>
      </c>
      <c r="D51" s="1"/>
      <c r="E51" s="1"/>
      <c r="F51" s="1"/>
      <c r="G51" s="1"/>
      <c r="H51" s="2"/>
      <c r="I51" s="2"/>
      <c r="J51" s="1"/>
      <c r="K51" s="1"/>
      <c r="L51" s="1"/>
      <c r="M51" s="1"/>
      <c r="N51" s="1"/>
      <c r="O51" s="1"/>
      <c r="P51" s="1"/>
      <c r="Q51" s="1"/>
      <c r="R51" s="1"/>
      <c r="S51" s="1"/>
      <c r="T51" s="1"/>
      <c r="U51" s="1"/>
      <c r="V51" s="1"/>
      <c r="W51" s="1"/>
      <c r="X51" s="1"/>
    </row>
    <row r="52">
      <c r="A52" s="1"/>
      <c r="B52" s="1"/>
      <c r="C52" s="2"/>
      <c r="D52" s="1"/>
      <c r="E52" s="1"/>
      <c r="F52" s="1"/>
      <c r="G52" s="1"/>
      <c r="H52" s="2"/>
      <c r="I52" s="2"/>
      <c r="J52" s="1"/>
      <c r="K52" s="1"/>
      <c r="L52" s="1"/>
      <c r="M52" s="1"/>
      <c r="N52" s="1"/>
      <c r="O52" s="1"/>
      <c r="P52" s="1"/>
      <c r="Q52" s="1"/>
      <c r="R52" s="1"/>
      <c r="S52" s="1"/>
      <c r="T52" s="1"/>
      <c r="U52" s="1"/>
      <c r="V52" s="1"/>
      <c r="W52" s="1"/>
      <c r="X52" s="1"/>
    </row>
    <row r="53">
      <c r="A53" s="38" t="s">
        <v>449</v>
      </c>
      <c r="B53" s="38" t="s">
        <v>450</v>
      </c>
      <c r="C53" s="38">
        <f>CEILING(C27/(C29-OPERACION!H9),1)</f>
        <v>241</v>
      </c>
      <c r="D53" s="40">
        <f>C53*C29</f>
        <v>14460000</v>
      </c>
      <c r="E53" s="1"/>
      <c r="F53" s="1"/>
      <c r="G53" s="1"/>
      <c r="H53" s="2"/>
      <c r="I53" s="2"/>
      <c r="J53" s="1"/>
      <c r="K53" s="1"/>
      <c r="L53" s="1"/>
      <c r="M53" s="1"/>
      <c r="N53" s="1"/>
      <c r="O53" s="1"/>
      <c r="P53" s="1"/>
      <c r="Q53" s="1"/>
      <c r="R53" s="1"/>
      <c r="S53" s="1"/>
      <c r="T53" s="1"/>
      <c r="U53" s="1"/>
      <c r="V53" s="1"/>
      <c r="W53" s="1"/>
      <c r="X53" s="1"/>
    </row>
    <row r="54">
      <c r="A54" s="38" t="s">
        <v>449</v>
      </c>
      <c r="B54" s="38" t="s">
        <v>451</v>
      </c>
      <c r="C54" s="38">
        <f t="shared" ref="C54:D54" si="4">C53/30</f>
        <v>8.033333333</v>
      </c>
      <c r="D54" s="40">
        <f t="shared" si="4"/>
        <v>482000</v>
      </c>
      <c r="E54" s="1"/>
      <c r="F54" s="1"/>
      <c r="G54" s="1"/>
      <c r="H54" s="2"/>
      <c r="I54" s="2"/>
      <c r="J54" s="1"/>
      <c r="K54" s="1"/>
      <c r="L54" s="1"/>
      <c r="M54" s="1"/>
      <c r="N54" s="1"/>
      <c r="O54" s="1"/>
      <c r="P54" s="1"/>
      <c r="Q54" s="1"/>
      <c r="R54" s="1"/>
      <c r="S54" s="1"/>
      <c r="T54" s="1"/>
      <c r="U54" s="1"/>
      <c r="V54" s="1"/>
      <c r="W54" s="1"/>
      <c r="X54" s="1"/>
    </row>
    <row r="55">
      <c r="A55" s="38" t="s">
        <v>449</v>
      </c>
      <c r="B55" s="38" t="s">
        <v>452</v>
      </c>
      <c r="C55" s="38">
        <f>CEILING(C53/30,1)</f>
        <v>9</v>
      </c>
      <c r="D55" s="38">
        <f>C55*C30</f>
        <v>270</v>
      </c>
      <c r="E55" s="1"/>
      <c r="F55" s="1"/>
      <c r="G55" s="1"/>
      <c r="H55" s="2"/>
      <c r="I55" s="2"/>
      <c r="J55" s="1"/>
      <c r="K55" s="1"/>
      <c r="L55" s="1"/>
      <c r="M55" s="1"/>
      <c r="N55" s="1"/>
      <c r="O55" s="1"/>
      <c r="P55" s="1"/>
      <c r="Q55" s="1"/>
      <c r="R55" s="1"/>
      <c r="S55" s="1"/>
      <c r="T55" s="1"/>
      <c r="U55" s="1"/>
      <c r="V55" s="1"/>
      <c r="W55" s="1"/>
      <c r="X55" s="1"/>
    </row>
    <row r="56">
      <c r="A56" s="38" t="s">
        <v>449</v>
      </c>
      <c r="B56" s="38" t="s">
        <v>453</v>
      </c>
      <c r="C56" s="38">
        <f>CEILING(C16/C49,)</f>
        <v>18</v>
      </c>
      <c r="D56" s="1"/>
      <c r="E56" s="1"/>
      <c r="F56" s="1"/>
      <c r="G56" s="1"/>
      <c r="H56" s="2"/>
      <c r="I56" s="2"/>
      <c r="J56" s="1"/>
      <c r="K56" s="1"/>
      <c r="L56" s="1"/>
      <c r="M56" s="1"/>
      <c r="N56" s="1"/>
      <c r="O56" s="1"/>
      <c r="P56" s="1"/>
      <c r="Q56" s="1"/>
      <c r="R56" s="1"/>
      <c r="S56" s="1"/>
      <c r="T56" s="1"/>
      <c r="U56" s="1"/>
      <c r="V56" s="1"/>
      <c r="W56" s="1"/>
      <c r="X56" s="1"/>
    </row>
    <row r="57">
      <c r="A57" s="1"/>
      <c r="B57" s="1"/>
      <c r="C57" s="2"/>
      <c r="D57" s="1"/>
      <c r="E57" s="1"/>
      <c r="F57" s="1"/>
      <c r="G57" s="1"/>
      <c r="H57" s="2"/>
      <c r="I57" s="2"/>
      <c r="J57" s="1"/>
      <c r="K57" s="1"/>
      <c r="L57" s="1"/>
      <c r="M57" s="1"/>
      <c r="N57" s="1"/>
      <c r="O57" s="1"/>
      <c r="P57" s="1"/>
      <c r="Q57" s="1"/>
      <c r="R57" s="1"/>
      <c r="S57" s="1"/>
      <c r="T57" s="1"/>
      <c r="U57" s="1"/>
      <c r="V57" s="1"/>
      <c r="W57" s="1"/>
      <c r="X57" s="1"/>
    </row>
    <row r="58">
      <c r="A58" s="1"/>
      <c r="B58" s="1"/>
      <c r="C58" s="2"/>
      <c r="D58" s="1"/>
      <c r="E58" s="1"/>
      <c r="F58" s="1"/>
      <c r="G58" s="1"/>
      <c r="H58" s="2"/>
      <c r="I58" s="2"/>
      <c r="J58" s="1"/>
      <c r="K58" s="1"/>
      <c r="L58" s="1"/>
      <c r="M58" s="1"/>
      <c r="N58" s="1"/>
      <c r="O58" s="1"/>
      <c r="P58" s="1"/>
      <c r="Q58" s="1"/>
      <c r="R58" s="1"/>
      <c r="S58" s="1"/>
      <c r="T58" s="1"/>
      <c r="U58" s="1"/>
      <c r="V58" s="1"/>
      <c r="W58" s="1"/>
      <c r="X58" s="1"/>
    </row>
    <row r="59">
      <c r="A59" s="1"/>
      <c r="B59" s="1"/>
      <c r="C59" s="2"/>
      <c r="D59" s="1"/>
      <c r="E59" s="1"/>
      <c r="F59" s="1"/>
      <c r="G59" s="1"/>
      <c r="H59" s="2"/>
      <c r="I59" s="2"/>
      <c r="J59" s="1"/>
      <c r="K59" s="1"/>
      <c r="L59" s="1"/>
      <c r="M59" s="1"/>
      <c r="N59" s="1"/>
      <c r="O59" s="1"/>
      <c r="P59" s="1"/>
      <c r="Q59" s="1"/>
      <c r="R59" s="1"/>
      <c r="S59" s="1"/>
      <c r="T59" s="1"/>
      <c r="U59" s="1"/>
      <c r="V59" s="1"/>
      <c r="W59" s="1"/>
      <c r="X59" s="1"/>
    </row>
    <row r="60">
      <c r="A60" s="1"/>
      <c r="B60" s="1"/>
      <c r="C60" s="2"/>
      <c r="D60" s="1"/>
      <c r="E60" s="1"/>
      <c r="F60" s="1"/>
      <c r="G60" s="1"/>
      <c r="H60" s="2"/>
      <c r="I60" s="2"/>
      <c r="J60" s="1"/>
      <c r="K60" s="1"/>
      <c r="L60" s="1"/>
      <c r="M60" s="1"/>
      <c r="N60" s="1"/>
      <c r="O60" s="1"/>
      <c r="P60" s="1"/>
      <c r="Q60" s="1"/>
      <c r="R60" s="1"/>
      <c r="S60" s="1"/>
      <c r="T60" s="1"/>
      <c r="U60" s="1"/>
      <c r="V60" s="1"/>
      <c r="W60" s="1"/>
      <c r="X60" s="1"/>
    </row>
    <row r="61">
      <c r="A61" s="1"/>
      <c r="B61" s="1"/>
      <c r="C61" s="2"/>
      <c r="D61" s="1"/>
      <c r="E61" s="1"/>
      <c r="F61" s="1"/>
      <c r="G61" s="1"/>
      <c r="H61" s="2"/>
      <c r="I61" s="2"/>
      <c r="J61" s="1"/>
      <c r="K61" s="1"/>
      <c r="L61" s="1"/>
      <c r="M61" s="1"/>
      <c r="N61" s="1"/>
      <c r="O61" s="1"/>
      <c r="P61" s="1"/>
      <c r="Q61" s="1"/>
      <c r="R61" s="1"/>
      <c r="S61" s="1"/>
      <c r="T61" s="1"/>
      <c r="U61" s="1"/>
      <c r="V61" s="1"/>
      <c r="W61" s="1"/>
      <c r="X61" s="1"/>
    </row>
    <row r="62">
      <c r="A62" s="1"/>
      <c r="B62" s="1"/>
      <c r="C62" s="2"/>
      <c r="D62" s="1"/>
      <c r="E62" s="1"/>
      <c r="F62" s="1"/>
      <c r="G62" s="1"/>
      <c r="H62" s="2"/>
      <c r="I62" s="2"/>
      <c r="J62" s="1"/>
      <c r="K62" s="1"/>
      <c r="L62" s="1"/>
      <c r="M62" s="1"/>
      <c r="N62" s="1"/>
      <c r="O62" s="1"/>
      <c r="P62" s="1"/>
      <c r="Q62" s="1"/>
      <c r="R62" s="1"/>
      <c r="S62" s="1"/>
      <c r="T62" s="1"/>
      <c r="U62" s="1"/>
      <c r="V62" s="1"/>
      <c r="W62" s="1"/>
      <c r="X62" s="1"/>
    </row>
    <row r="63">
      <c r="A63" s="1"/>
      <c r="B63" s="1"/>
      <c r="C63" s="2"/>
      <c r="D63" s="1"/>
      <c r="E63" s="1"/>
      <c r="F63" s="1"/>
      <c r="G63" s="1"/>
      <c r="H63" s="2"/>
      <c r="I63" s="2"/>
      <c r="J63" s="1"/>
      <c r="K63" s="1"/>
      <c r="L63" s="1"/>
      <c r="M63" s="1"/>
      <c r="N63" s="1"/>
      <c r="O63" s="1"/>
      <c r="P63" s="1"/>
      <c r="Q63" s="1"/>
      <c r="R63" s="1"/>
      <c r="S63" s="1"/>
      <c r="T63" s="1"/>
      <c r="U63" s="1"/>
      <c r="V63" s="1"/>
      <c r="W63" s="1"/>
      <c r="X63" s="1"/>
    </row>
    <row r="64">
      <c r="A64" s="1"/>
      <c r="B64" s="1"/>
      <c r="C64" s="2"/>
      <c r="D64" s="1"/>
      <c r="E64" s="1"/>
      <c r="F64" s="1"/>
      <c r="G64" s="1"/>
      <c r="H64" s="2"/>
      <c r="I64" s="2"/>
      <c r="J64" s="1"/>
      <c r="K64" s="1"/>
      <c r="L64" s="1"/>
      <c r="M64" s="1"/>
      <c r="N64" s="1"/>
      <c r="O64" s="1"/>
      <c r="P64" s="1"/>
      <c r="Q64" s="1"/>
      <c r="R64" s="1"/>
      <c r="S64" s="1"/>
      <c r="T64" s="1"/>
      <c r="U64" s="1"/>
      <c r="V64" s="1"/>
      <c r="W64" s="1"/>
      <c r="X64" s="1"/>
    </row>
    <row r="65">
      <c r="A65" s="1"/>
      <c r="B65" s="1"/>
      <c r="C65" s="2"/>
      <c r="D65" s="1"/>
      <c r="E65" s="1"/>
      <c r="F65" s="1"/>
      <c r="G65" s="1"/>
      <c r="H65" s="2"/>
      <c r="I65" s="2"/>
      <c r="J65" s="1"/>
      <c r="K65" s="1"/>
      <c r="L65" s="1"/>
      <c r="M65" s="1"/>
      <c r="N65" s="1"/>
      <c r="O65" s="1"/>
      <c r="P65" s="1"/>
      <c r="Q65" s="1"/>
      <c r="R65" s="1"/>
      <c r="S65" s="1"/>
      <c r="T65" s="1"/>
      <c r="U65" s="1"/>
      <c r="V65" s="1"/>
      <c r="W65" s="1"/>
      <c r="X65" s="1"/>
    </row>
    <row r="66">
      <c r="A66" s="1"/>
      <c r="B66" s="1"/>
      <c r="C66" s="2"/>
      <c r="D66" s="1"/>
      <c r="E66" s="1"/>
      <c r="F66" s="1"/>
      <c r="G66" s="1"/>
      <c r="H66" s="2"/>
      <c r="I66" s="2"/>
      <c r="J66" s="1"/>
      <c r="K66" s="1"/>
      <c r="L66" s="1"/>
      <c r="M66" s="1"/>
      <c r="N66" s="1"/>
      <c r="O66" s="1"/>
      <c r="P66" s="1"/>
      <c r="Q66" s="1"/>
      <c r="R66" s="1"/>
      <c r="S66" s="1"/>
      <c r="T66" s="1"/>
      <c r="U66" s="1"/>
      <c r="V66" s="1"/>
      <c r="W66" s="1"/>
      <c r="X66" s="1"/>
    </row>
    <row r="67">
      <c r="A67" s="1"/>
      <c r="B67" s="1"/>
      <c r="C67" s="2"/>
      <c r="D67" s="1"/>
      <c r="E67" s="1"/>
      <c r="F67" s="1"/>
      <c r="G67" s="1"/>
      <c r="H67" s="2"/>
      <c r="I67" s="2"/>
      <c r="J67" s="1"/>
      <c r="K67" s="1"/>
      <c r="L67" s="1"/>
      <c r="M67" s="1"/>
      <c r="N67" s="1"/>
      <c r="O67" s="1"/>
      <c r="P67" s="1"/>
      <c r="Q67" s="1"/>
      <c r="R67" s="1"/>
      <c r="S67" s="1"/>
      <c r="T67" s="1"/>
      <c r="U67" s="1"/>
      <c r="V67" s="1"/>
      <c r="W67" s="1"/>
      <c r="X67" s="1"/>
    </row>
    <row r="68">
      <c r="A68" s="1"/>
      <c r="B68" s="1"/>
      <c r="C68" s="2"/>
      <c r="D68" s="1"/>
      <c r="E68" s="1"/>
      <c r="F68" s="1"/>
      <c r="G68" s="1"/>
      <c r="H68" s="2"/>
      <c r="I68" s="2"/>
      <c r="J68" s="1"/>
      <c r="K68" s="1"/>
      <c r="L68" s="1"/>
      <c r="M68" s="1"/>
      <c r="N68" s="1"/>
      <c r="O68" s="1"/>
      <c r="P68" s="1"/>
      <c r="Q68" s="1"/>
      <c r="R68" s="1"/>
      <c r="S68" s="1"/>
      <c r="T68" s="1"/>
      <c r="U68" s="1"/>
      <c r="V68" s="1"/>
      <c r="W68" s="1"/>
      <c r="X68" s="1"/>
    </row>
    <row r="69">
      <c r="A69" s="1"/>
      <c r="B69" s="1"/>
      <c r="C69" s="2"/>
      <c r="D69" s="1"/>
      <c r="E69" s="1"/>
      <c r="F69" s="1"/>
      <c r="G69" s="1"/>
      <c r="H69" s="2"/>
      <c r="I69" s="2"/>
      <c r="J69" s="1"/>
      <c r="K69" s="1"/>
      <c r="L69" s="1"/>
      <c r="M69" s="1"/>
      <c r="N69" s="1"/>
      <c r="O69" s="1"/>
      <c r="P69" s="1"/>
      <c r="Q69" s="1"/>
      <c r="R69" s="1"/>
      <c r="S69" s="1"/>
      <c r="T69" s="1"/>
      <c r="U69" s="1"/>
      <c r="V69" s="1"/>
      <c r="W69" s="1"/>
      <c r="X69" s="1"/>
    </row>
    <row r="70">
      <c r="A70" s="1"/>
      <c r="B70" s="1"/>
      <c r="C70" s="2"/>
      <c r="D70" s="1"/>
      <c r="E70" s="1"/>
      <c r="F70" s="1"/>
      <c r="G70" s="1"/>
      <c r="H70" s="2"/>
      <c r="I70" s="2"/>
      <c r="J70" s="1"/>
      <c r="K70" s="1"/>
      <c r="L70" s="1"/>
      <c r="M70" s="1"/>
      <c r="N70" s="1"/>
      <c r="O70" s="1"/>
      <c r="P70" s="1"/>
      <c r="Q70" s="1"/>
      <c r="R70" s="1"/>
      <c r="S70" s="1"/>
      <c r="T70" s="1"/>
      <c r="U70" s="1"/>
      <c r="V70" s="1"/>
      <c r="W70" s="1"/>
      <c r="X70" s="1"/>
    </row>
    <row r="71">
      <c r="A71" s="1"/>
      <c r="B71" s="1"/>
      <c r="C71" s="2"/>
      <c r="D71" s="1"/>
      <c r="E71" s="1"/>
      <c r="F71" s="1"/>
      <c r="G71" s="1"/>
      <c r="H71" s="2"/>
      <c r="I71" s="2"/>
      <c r="J71" s="1"/>
      <c r="K71" s="1"/>
      <c r="L71" s="1"/>
      <c r="M71" s="1"/>
      <c r="N71" s="1"/>
      <c r="O71" s="1"/>
      <c r="P71" s="1"/>
      <c r="Q71" s="1"/>
      <c r="R71" s="1"/>
      <c r="S71" s="1"/>
      <c r="T71" s="1"/>
      <c r="U71" s="1"/>
      <c r="V71" s="1"/>
      <c r="W71" s="1"/>
      <c r="X71" s="1"/>
    </row>
    <row r="72">
      <c r="A72" s="1"/>
      <c r="B72" s="1"/>
      <c r="C72" s="2"/>
      <c r="D72" s="1"/>
      <c r="E72" s="1"/>
      <c r="F72" s="1"/>
      <c r="G72" s="1"/>
      <c r="H72" s="2"/>
      <c r="I72" s="2"/>
      <c r="J72" s="1"/>
      <c r="K72" s="1"/>
      <c r="L72" s="1"/>
      <c r="M72" s="1"/>
      <c r="N72" s="1"/>
      <c r="O72" s="1"/>
      <c r="P72" s="1"/>
      <c r="Q72" s="1"/>
      <c r="R72" s="1"/>
      <c r="S72" s="1"/>
      <c r="T72" s="1"/>
      <c r="U72" s="1"/>
      <c r="V72" s="1"/>
      <c r="W72" s="1"/>
      <c r="X72" s="1"/>
    </row>
    <row r="73">
      <c r="A73" s="1"/>
      <c r="B73" s="1"/>
      <c r="C73" s="2"/>
      <c r="D73" s="1"/>
      <c r="E73" s="1"/>
      <c r="F73" s="1"/>
      <c r="G73" s="1"/>
      <c r="H73" s="2"/>
      <c r="I73" s="2"/>
      <c r="J73" s="1"/>
      <c r="K73" s="1"/>
      <c r="L73" s="1"/>
      <c r="M73" s="1"/>
      <c r="N73" s="1"/>
      <c r="O73" s="1"/>
      <c r="P73" s="1"/>
      <c r="Q73" s="1"/>
      <c r="R73" s="1"/>
      <c r="S73" s="1"/>
      <c r="T73" s="1"/>
      <c r="U73" s="1"/>
      <c r="V73" s="1"/>
      <c r="W73" s="1"/>
      <c r="X73" s="1"/>
    </row>
    <row r="74">
      <c r="A74" s="1"/>
      <c r="B74" s="1"/>
      <c r="C74" s="2"/>
      <c r="D74" s="1"/>
      <c r="E74" s="1"/>
      <c r="F74" s="1"/>
      <c r="G74" s="1"/>
      <c r="H74" s="2"/>
      <c r="I74" s="2"/>
      <c r="J74" s="1"/>
      <c r="K74" s="1"/>
      <c r="L74" s="1"/>
      <c r="M74" s="1"/>
      <c r="N74" s="1"/>
      <c r="O74" s="1"/>
      <c r="P74" s="1"/>
      <c r="Q74" s="1"/>
      <c r="R74" s="1"/>
      <c r="S74" s="1"/>
      <c r="T74" s="1"/>
      <c r="U74" s="1"/>
      <c r="V74" s="1"/>
      <c r="W74" s="1"/>
      <c r="X74" s="1"/>
    </row>
    <row r="75">
      <c r="A75" s="1"/>
      <c r="B75" s="1"/>
      <c r="C75" s="2"/>
      <c r="D75" s="1"/>
      <c r="E75" s="1"/>
      <c r="F75" s="1"/>
      <c r="G75" s="1"/>
      <c r="H75" s="2"/>
      <c r="I75" s="2"/>
      <c r="J75" s="1"/>
      <c r="K75" s="1"/>
      <c r="L75" s="1"/>
      <c r="M75" s="1"/>
      <c r="N75" s="1"/>
      <c r="O75" s="1"/>
      <c r="P75" s="1"/>
      <c r="Q75" s="1"/>
      <c r="R75" s="1"/>
      <c r="S75" s="1"/>
      <c r="T75" s="1"/>
      <c r="U75" s="1"/>
      <c r="V75" s="1"/>
      <c r="W75" s="1"/>
      <c r="X75" s="1"/>
    </row>
    <row r="76">
      <c r="A76" s="1"/>
      <c r="B76" s="1"/>
      <c r="C76" s="2"/>
      <c r="D76" s="1"/>
      <c r="E76" s="1"/>
      <c r="F76" s="1"/>
      <c r="G76" s="1"/>
      <c r="H76" s="2"/>
      <c r="I76" s="2"/>
      <c r="J76" s="1"/>
      <c r="K76" s="1"/>
      <c r="L76" s="1"/>
      <c r="M76" s="1"/>
      <c r="N76" s="1"/>
      <c r="O76" s="1"/>
      <c r="P76" s="1"/>
      <c r="Q76" s="1"/>
      <c r="R76" s="1"/>
      <c r="S76" s="1"/>
      <c r="T76" s="1"/>
      <c r="U76" s="1"/>
      <c r="V76" s="1"/>
      <c r="W76" s="1"/>
      <c r="X76" s="1"/>
    </row>
    <row r="77">
      <c r="A77" s="1"/>
      <c r="B77" s="1"/>
      <c r="C77" s="2"/>
      <c r="D77" s="1"/>
      <c r="E77" s="1"/>
      <c r="F77" s="1"/>
      <c r="G77" s="1"/>
      <c r="H77" s="2"/>
      <c r="I77" s="2"/>
      <c r="J77" s="1"/>
      <c r="K77" s="1"/>
      <c r="L77" s="1"/>
      <c r="M77" s="1"/>
      <c r="N77" s="1"/>
      <c r="O77" s="1"/>
      <c r="P77" s="1"/>
      <c r="Q77" s="1"/>
      <c r="R77" s="1"/>
      <c r="S77" s="1"/>
      <c r="T77" s="1"/>
      <c r="U77" s="1"/>
      <c r="V77" s="1"/>
      <c r="W77" s="1"/>
      <c r="X77" s="1"/>
    </row>
    <row r="78">
      <c r="A78" s="1"/>
      <c r="B78" s="1"/>
      <c r="C78" s="2"/>
      <c r="D78" s="1"/>
      <c r="E78" s="1"/>
      <c r="F78" s="1"/>
      <c r="G78" s="1"/>
      <c r="H78" s="2"/>
      <c r="I78" s="2"/>
      <c r="J78" s="1"/>
      <c r="K78" s="1"/>
      <c r="L78" s="1"/>
      <c r="M78" s="1"/>
      <c r="N78" s="1"/>
      <c r="O78" s="1"/>
      <c r="P78" s="1"/>
      <c r="Q78" s="1"/>
      <c r="R78" s="1"/>
      <c r="S78" s="1"/>
      <c r="T78" s="1"/>
      <c r="U78" s="1"/>
      <c r="V78" s="1"/>
      <c r="W78" s="1"/>
      <c r="X78" s="1"/>
    </row>
    <row r="79">
      <c r="A79" s="1"/>
      <c r="B79" s="1"/>
      <c r="C79" s="2"/>
      <c r="D79" s="1"/>
      <c r="E79" s="1"/>
      <c r="F79" s="1"/>
      <c r="G79" s="1"/>
      <c r="H79" s="2"/>
      <c r="I79" s="2"/>
      <c r="J79" s="1"/>
      <c r="K79" s="1"/>
      <c r="L79" s="1"/>
      <c r="M79" s="1"/>
      <c r="N79" s="1"/>
      <c r="O79" s="1"/>
      <c r="P79" s="1"/>
      <c r="Q79" s="1"/>
      <c r="R79" s="1"/>
      <c r="S79" s="1"/>
      <c r="T79" s="1"/>
      <c r="U79" s="1"/>
      <c r="V79" s="1"/>
      <c r="W79" s="1"/>
      <c r="X79" s="1"/>
    </row>
    <row r="80">
      <c r="A80" s="1"/>
      <c r="B80" s="1"/>
      <c r="C80" s="2"/>
      <c r="D80" s="1"/>
      <c r="E80" s="1"/>
      <c r="F80" s="1"/>
      <c r="G80" s="1"/>
      <c r="H80" s="2"/>
      <c r="I80" s="2"/>
      <c r="J80" s="1"/>
      <c r="K80" s="1"/>
      <c r="L80" s="1"/>
      <c r="M80" s="1"/>
      <c r="N80" s="1"/>
      <c r="O80" s="1"/>
      <c r="P80" s="1"/>
      <c r="Q80" s="1"/>
      <c r="R80" s="1"/>
      <c r="S80" s="1"/>
      <c r="T80" s="1"/>
      <c r="U80" s="1"/>
      <c r="V80" s="1"/>
      <c r="W80" s="1"/>
      <c r="X80" s="1"/>
    </row>
    <row r="81">
      <c r="A81" s="1"/>
      <c r="B81" s="1"/>
      <c r="C81" s="2"/>
      <c r="D81" s="1"/>
      <c r="E81" s="1"/>
      <c r="F81" s="1"/>
      <c r="G81" s="1"/>
      <c r="H81" s="2"/>
      <c r="I81" s="2"/>
      <c r="J81" s="1"/>
      <c r="K81" s="1"/>
      <c r="L81" s="1"/>
      <c r="M81" s="1"/>
      <c r="N81" s="1"/>
      <c r="O81" s="1"/>
      <c r="P81" s="1"/>
      <c r="Q81" s="1"/>
      <c r="R81" s="1"/>
      <c r="S81" s="1"/>
      <c r="T81" s="1"/>
      <c r="U81" s="1"/>
      <c r="V81" s="1"/>
      <c r="W81" s="1"/>
      <c r="X81" s="1"/>
    </row>
    <row r="82">
      <c r="A82" s="1"/>
      <c r="B82" s="1"/>
      <c r="C82" s="2"/>
      <c r="D82" s="1"/>
      <c r="E82" s="1"/>
      <c r="F82" s="1"/>
      <c r="G82" s="1"/>
      <c r="H82" s="2"/>
      <c r="I82" s="2"/>
      <c r="J82" s="1"/>
      <c r="K82" s="1"/>
      <c r="L82" s="1"/>
      <c r="M82" s="1"/>
      <c r="N82" s="1"/>
      <c r="O82" s="1"/>
      <c r="P82" s="1"/>
      <c r="Q82" s="1"/>
      <c r="R82" s="1"/>
      <c r="S82" s="1"/>
      <c r="T82" s="1"/>
      <c r="U82" s="1"/>
      <c r="V82" s="1"/>
      <c r="W82" s="1"/>
      <c r="X82" s="1"/>
    </row>
    <row r="83">
      <c r="A83" s="1"/>
      <c r="B83" s="1"/>
      <c r="C83" s="2"/>
      <c r="D83" s="1"/>
      <c r="E83" s="1"/>
      <c r="F83" s="1"/>
      <c r="G83" s="1"/>
      <c r="H83" s="2"/>
      <c r="I83" s="2"/>
      <c r="J83" s="1"/>
      <c r="K83" s="1"/>
      <c r="L83" s="1"/>
      <c r="M83" s="1"/>
      <c r="N83" s="1"/>
      <c r="O83" s="1"/>
      <c r="P83" s="1"/>
      <c r="Q83" s="1"/>
      <c r="R83" s="1"/>
      <c r="S83" s="1"/>
      <c r="T83" s="1"/>
      <c r="U83" s="1"/>
      <c r="V83" s="1"/>
      <c r="W83" s="1"/>
      <c r="X83" s="1"/>
    </row>
    <row r="84">
      <c r="A84" s="1"/>
      <c r="B84" s="1"/>
      <c r="C84" s="2"/>
      <c r="D84" s="1"/>
      <c r="E84" s="1"/>
      <c r="F84" s="1"/>
      <c r="G84" s="1"/>
      <c r="H84" s="2"/>
      <c r="I84" s="2"/>
      <c r="J84" s="1"/>
      <c r="K84" s="1"/>
      <c r="L84" s="1"/>
      <c r="M84" s="1"/>
      <c r="N84" s="1"/>
      <c r="O84" s="1"/>
      <c r="P84" s="1"/>
      <c r="Q84" s="1"/>
      <c r="R84" s="1"/>
      <c r="S84" s="1"/>
      <c r="T84" s="1"/>
      <c r="U84" s="1"/>
      <c r="V84" s="1"/>
      <c r="W84" s="1"/>
      <c r="X84" s="1"/>
    </row>
    <row r="85">
      <c r="A85" s="1"/>
      <c r="B85" s="1"/>
      <c r="C85" s="2"/>
      <c r="D85" s="1"/>
      <c r="E85" s="1"/>
      <c r="F85" s="1"/>
      <c r="G85" s="1"/>
      <c r="H85" s="2"/>
      <c r="I85" s="2"/>
      <c r="J85" s="1"/>
      <c r="K85" s="1"/>
      <c r="L85" s="1"/>
      <c r="M85" s="1"/>
      <c r="N85" s="1"/>
      <c r="O85" s="1"/>
      <c r="P85" s="1"/>
      <c r="Q85" s="1"/>
      <c r="R85" s="1"/>
      <c r="S85" s="1"/>
      <c r="T85" s="1"/>
      <c r="U85" s="1"/>
      <c r="V85" s="1"/>
      <c r="W85" s="1"/>
      <c r="X85" s="1"/>
    </row>
    <row r="86">
      <c r="A86" s="1"/>
      <c r="B86" s="1"/>
      <c r="C86" s="2"/>
      <c r="D86" s="1"/>
      <c r="E86" s="1"/>
      <c r="F86" s="1"/>
      <c r="G86" s="1"/>
      <c r="H86" s="2"/>
      <c r="I86" s="2"/>
      <c r="J86" s="1"/>
      <c r="K86" s="1"/>
      <c r="L86" s="1"/>
      <c r="M86" s="1"/>
      <c r="N86" s="1"/>
      <c r="O86" s="1"/>
      <c r="P86" s="1"/>
      <c r="Q86" s="1"/>
      <c r="R86" s="1"/>
      <c r="S86" s="1"/>
      <c r="T86" s="1"/>
      <c r="U86" s="1"/>
      <c r="V86" s="1"/>
      <c r="W86" s="1"/>
      <c r="X86" s="1"/>
    </row>
    <row r="87">
      <c r="A87" s="1"/>
      <c r="B87" s="1"/>
      <c r="C87" s="2"/>
      <c r="D87" s="1"/>
      <c r="E87" s="1"/>
      <c r="F87" s="1"/>
      <c r="G87" s="1"/>
      <c r="H87" s="2"/>
      <c r="I87" s="2"/>
      <c r="J87" s="1"/>
      <c r="K87" s="1"/>
      <c r="L87" s="1"/>
      <c r="M87" s="1"/>
      <c r="N87" s="1"/>
      <c r="O87" s="1"/>
      <c r="P87" s="1"/>
      <c r="Q87" s="1"/>
      <c r="R87" s="1"/>
      <c r="S87" s="1"/>
      <c r="T87" s="1"/>
      <c r="U87" s="1"/>
      <c r="V87" s="1"/>
      <c r="W87" s="1"/>
      <c r="X87" s="1"/>
    </row>
    <row r="88">
      <c r="A88" s="1"/>
      <c r="B88" s="1"/>
      <c r="C88" s="2"/>
      <c r="D88" s="1"/>
      <c r="E88" s="1"/>
      <c r="F88" s="1"/>
      <c r="G88" s="1"/>
      <c r="H88" s="2"/>
      <c r="I88" s="2"/>
      <c r="J88" s="1"/>
      <c r="K88" s="1"/>
      <c r="L88" s="1"/>
      <c r="M88" s="1"/>
      <c r="N88" s="1"/>
      <c r="O88" s="1"/>
      <c r="P88" s="1"/>
      <c r="Q88" s="1"/>
      <c r="R88" s="1"/>
      <c r="S88" s="1"/>
      <c r="T88" s="1"/>
      <c r="U88" s="1"/>
      <c r="V88" s="1"/>
      <c r="W88" s="1"/>
      <c r="X88" s="1"/>
    </row>
    <row r="89">
      <c r="A89" s="1"/>
      <c r="B89" s="1"/>
      <c r="C89" s="2"/>
      <c r="D89" s="1"/>
      <c r="E89" s="1"/>
      <c r="F89" s="1"/>
      <c r="G89" s="1"/>
      <c r="H89" s="2"/>
      <c r="I89" s="2"/>
      <c r="J89" s="1"/>
      <c r="K89" s="1"/>
      <c r="L89" s="1"/>
      <c r="M89" s="1"/>
      <c r="N89" s="1"/>
      <c r="O89" s="1"/>
      <c r="P89" s="1"/>
      <c r="Q89" s="1"/>
      <c r="R89" s="1"/>
      <c r="S89" s="1"/>
      <c r="T89" s="1"/>
      <c r="U89" s="1"/>
      <c r="V89" s="1"/>
      <c r="W89" s="1"/>
      <c r="X89" s="1"/>
    </row>
    <row r="90">
      <c r="A90" s="1"/>
      <c r="B90" s="1"/>
      <c r="C90" s="2"/>
      <c r="D90" s="1"/>
      <c r="E90" s="1"/>
      <c r="F90" s="1"/>
      <c r="G90" s="1"/>
      <c r="H90" s="2"/>
      <c r="I90" s="2"/>
      <c r="J90" s="1"/>
      <c r="K90" s="1"/>
      <c r="L90" s="1"/>
      <c r="M90" s="1"/>
      <c r="N90" s="1"/>
      <c r="O90" s="1"/>
      <c r="P90" s="1"/>
      <c r="Q90" s="1"/>
      <c r="R90" s="1"/>
      <c r="S90" s="1"/>
      <c r="T90" s="1"/>
      <c r="U90" s="1"/>
      <c r="V90" s="1"/>
      <c r="W90" s="1"/>
      <c r="X90" s="1"/>
    </row>
    <row r="91">
      <c r="A91" s="1"/>
      <c r="B91" s="1"/>
      <c r="C91" s="2"/>
      <c r="D91" s="1"/>
      <c r="E91" s="1"/>
      <c r="F91" s="1"/>
      <c r="G91" s="1"/>
      <c r="H91" s="2"/>
      <c r="I91" s="2"/>
      <c r="J91" s="1"/>
      <c r="K91" s="1"/>
      <c r="L91" s="1"/>
      <c r="M91" s="1"/>
      <c r="N91" s="1"/>
      <c r="O91" s="1"/>
      <c r="P91" s="1"/>
      <c r="Q91" s="1"/>
      <c r="R91" s="1"/>
      <c r="S91" s="1"/>
      <c r="T91" s="1"/>
      <c r="U91" s="1"/>
      <c r="V91" s="1"/>
      <c r="W91" s="1"/>
      <c r="X91" s="1"/>
    </row>
    <row r="92">
      <c r="A92" s="1"/>
      <c r="B92" s="1"/>
      <c r="C92" s="2"/>
      <c r="D92" s="1"/>
      <c r="E92" s="1"/>
      <c r="F92" s="1"/>
      <c r="G92" s="1"/>
      <c r="H92" s="2"/>
      <c r="I92" s="2"/>
      <c r="J92" s="1"/>
      <c r="K92" s="1"/>
      <c r="L92" s="1"/>
      <c r="M92" s="1"/>
      <c r="N92" s="1"/>
      <c r="O92" s="1"/>
      <c r="P92" s="1"/>
      <c r="Q92" s="1"/>
      <c r="R92" s="1"/>
      <c r="S92" s="1"/>
      <c r="T92" s="1"/>
      <c r="U92" s="1"/>
      <c r="V92" s="1"/>
      <c r="W92" s="1"/>
      <c r="X92" s="1"/>
    </row>
    <row r="93">
      <c r="A93" s="1"/>
      <c r="B93" s="1"/>
      <c r="C93" s="2"/>
      <c r="D93" s="1"/>
      <c r="E93" s="1"/>
      <c r="F93" s="1"/>
      <c r="G93" s="1"/>
      <c r="H93" s="2"/>
      <c r="I93" s="2"/>
      <c r="J93" s="1"/>
      <c r="K93" s="1"/>
      <c r="L93" s="1"/>
      <c r="M93" s="1"/>
      <c r="N93" s="1"/>
      <c r="O93" s="1"/>
      <c r="P93" s="1"/>
      <c r="Q93" s="1"/>
      <c r="R93" s="1"/>
      <c r="S93" s="1"/>
      <c r="T93" s="1"/>
      <c r="U93" s="1"/>
      <c r="V93" s="1"/>
      <c r="W93" s="1"/>
      <c r="X93" s="1"/>
    </row>
    <row r="94">
      <c r="A94" s="1"/>
      <c r="B94" s="1"/>
      <c r="C94" s="2"/>
      <c r="D94" s="1"/>
      <c r="E94" s="1"/>
      <c r="F94" s="1"/>
      <c r="G94" s="1"/>
      <c r="H94" s="2"/>
      <c r="I94" s="2"/>
      <c r="J94" s="1"/>
      <c r="K94" s="1"/>
      <c r="L94" s="1"/>
      <c r="M94" s="1"/>
      <c r="N94" s="1"/>
      <c r="O94" s="1"/>
      <c r="P94" s="1"/>
      <c r="Q94" s="1"/>
      <c r="R94" s="1"/>
      <c r="S94" s="1"/>
      <c r="T94" s="1"/>
      <c r="U94" s="1"/>
      <c r="V94" s="1"/>
      <c r="W94" s="1"/>
      <c r="X94" s="1"/>
    </row>
    <row r="95">
      <c r="A95" s="1"/>
      <c r="B95" s="1"/>
      <c r="C95" s="2"/>
      <c r="D95" s="1"/>
      <c r="E95" s="1"/>
      <c r="F95" s="1"/>
      <c r="G95" s="1"/>
      <c r="H95" s="2"/>
      <c r="I95" s="2"/>
      <c r="J95" s="1"/>
      <c r="K95" s="1"/>
      <c r="L95" s="1"/>
      <c r="M95" s="1"/>
      <c r="N95" s="1"/>
      <c r="O95" s="1"/>
      <c r="P95" s="1"/>
      <c r="Q95" s="1"/>
      <c r="R95" s="1"/>
      <c r="S95" s="1"/>
      <c r="T95" s="1"/>
      <c r="U95" s="1"/>
      <c r="V95" s="1"/>
      <c r="W95" s="1"/>
      <c r="X95" s="1"/>
    </row>
    <row r="96">
      <c r="A96" s="1"/>
      <c r="B96" s="1"/>
      <c r="C96" s="2"/>
      <c r="D96" s="1"/>
      <c r="E96" s="1"/>
      <c r="F96" s="1"/>
      <c r="G96" s="1"/>
      <c r="H96" s="2"/>
      <c r="I96" s="2"/>
      <c r="J96" s="1"/>
      <c r="K96" s="1"/>
      <c r="L96" s="1"/>
      <c r="M96" s="1"/>
      <c r="N96" s="1"/>
      <c r="O96" s="1"/>
      <c r="P96" s="1"/>
      <c r="Q96" s="1"/>
      <c r="R96" s="1"/>
      <c r="S96" s="1"/>
      <c r="T96" s="1"/>
      <c r="U96" s="1"/>
      <c r="V96" s="1"/>
      <c r="W96" s="1"/>
      <c r="X96" s="1"/>
    </row>
    <row r="97">
      <c r="A97" s="1"/>
      <c r="B97" s="1"/>
      <c r="C97" s="2"/>
      <c r="D97" s="1"/>
      <c r="E97" s="1"/>
      <c r="F97" s="1"/>
      <c r="G97" s="1"/>
      <c r="H97" s="2"/>
      <c r="I97" s="2"/>
      <c r="J97" s="1"/>
      <c r="K97" s="1"/>
      <c r="L97" s="1"/>
      <c r="M97" s="1"/>
      <c r="N97" s="1"/>
      <c r="O97" s="1"/>
      <c r="P97" s="1"/>
      <c r="Q97" s="1"/>
      <c r="R97" s="1"/>
      <c r="S97" s="1"/>
      <c r="T97" s="1"/>
      <c r="U97" s="1"/>
      <c r="V97" s="1"/>
      <c r="W97" s="1"/>
      <c r="X97" s="1"/>
    </row>
    <row r="98">
      <c r="A98" s="1"/>
      <c r="B98" s="1"/>
      <c r="C98" s="2"/>
      <c r="D98" s="1"/>
      <c r="E98" s="1"/>
      <c r="F98" s="1"/>
      <c r="G98" s="1"/>
      <c r="H98" s="2"/>
      <c r="I98" s="2"/>
      <c r="J98" s="1"/>
      <c r="K98" s="1"/>
      <c r="L98" s="1"/>
      <c r="M98" s="1"/>
      <c r="N98" s="1"/>
      <c r="O98" s="1"/>
      <c r="P98" s="1"/>
      <c r="Q98" s="1"/>
      <c r="R98" s="1"/>
      <c r="S98" s="1"/>
      <c r="T98" s="1"/>
      <c r="U98" s="1"/>
      <c r="V98" s="1"/>
      <c r="W98" s="1"/>
      <c r="X98" s="1"/>
    </row>
    <row r="99">
      <c r="A99" s="1"/>
      <c r="B99" s="1"/>
      <c r="C99" s="2"/>
      <c r="D99" s="1"/>
      <c r="E99" s="1"/>
      <c r="F99" s="1"/>
      <c r="G99" s="1"/>
      <c r="H99" s="2"/>
      <c r="I99" s="2"/>
      <c r="J99" s="1"/>
      <c r="K99" s="1"/>
      <c r="L99" s="1"/>
      <c r="M99" s="1"/>
      <c r="N99" s="1"/>
      <c r="O99" s="1"/>
      <c r="P99" s="1"/>
      <c r="Q99" s="1"/>
      <c r="R99" s="1"/>
      <c r="S99" s="1"/>
      <c r="T99" s="1"/>
      <c r="U99" s="1"/>
      <c r="V99" s="1"/>
      <c r="W99" s="1"/>
      <c r="X99" s="1"/>
    </row>
    <row r="100">
      <c r="A100" s="1"/>
      <c r="B100" s="1"/>
      <c r="C100" s="2"/>
      <c r="D100" s="1"/>
      <c r="E100" s="1"/>
      <c r="F100" s="1"/>
      <c r="G100" s="1"/>
      <c r="H100" s="2"/>
      <c r="I100" s="2"/>
      <c r="J100" s="1"/>
      <c r="K100" s="1"/>
      <c r="L100" s="1"/>
      <c r="M100" s="1"/>
      <c r="N100" s="1"/>
      <c r="O100" s="1"/>
      <c r="P100" s="1"/>
      <c r="Q100" s="1"/>
      <c r="R100" s="1"/>
      <c r="S100" s="1"/>
      <c r="T100" s="1"/>
      <c r="U100" s="1"/>
      <c r="V100" s="1"/>
      <c r="W100" s="1"/>
      <c r="X100" s="1"/>
    </row>
    <row r="101">
      <c r="A101" s="1"/>
      <c r="B101" s="1"/>
      <c r="C101" s="2"/>
      <c r="D101" s="1"/>
      <c r="E101" s="1"/>
      <c r="F101" s="1"/>
      <c r="G101" s="1"/>
      <c r="H101" s="2"/>
      <c r="I101" s="2"/>
      <c r="J101" s="1"/>
      <c r="K101" s="1"/>
      <c r="L101" s="1"/>
      <c r="M101" s="1"/>
      <c r="N101" s="1"/>
      <c r="O101" s="1"/>
      <c r="P101" s="1"/>
      <c r="Q101" s="1"/>
      <c r="R101" s="1"/>
      <c r="S101" s="1"/>
      <c r="T101" s="1"/>
      <c r="U101" s="1"/>
      <c r="V101" s="1"/>
      <c r="W101" s="1"/>
      <c r="X101" s="1"/>
    </row>
    <row r="102">
      <c r="A102" s="1"/>
      <c r="B102" s="1"/>
      <c r="C102" s="2"/>
      <c r="D102" s="1"/>
      <c r="E102" s="1"/>
      <c r="F102" s="1"/>
      <c r="G102" s="1"/>
      <c r="H102" s="2"/>
      <c r="I102" s="2"/>
      <c r="J102" s="1"/>
      <c r="K102" s="1"/>
      <c r="L102" s="1"/>
      <c r="M102" s="1"/>
      <c r="N102" s="1"/>
      <c r="O102" s="1"/>
      <c r="P102" s="1"/>
      <c r="Q102" s="1"/>
      <c r="R102" s="1"/>
      <c r="S102" s="1"/>
      <c r="T102" s="1"/>
      <c r="U102" s="1"/>
      <c r="V102" s="1"/>
      <c r="W102" s="1"/>
      <c r="X102" s="1"/>
    </row>
    <row r="103">
      <c r="A103" s="1"/>
      <c r="B103" s="1"/>
      <c r="C103" s="2"/>
      <c r="D103" s="1"/>
      <c r="E103" s="1"/>
      <c r="F103" s="1"/>
      <c r="G103" s="1"/>
      <c r="H103" s="2"/>
      <c r="I103" s="2"/>
      <c r="J103" s="1"/>
      <c r="K103" s="1"/>
      <c r="L103" s="1"/>
      <c r="M103" s="1"/>
      <c r="N103" s="1"/>
      <c r="O103" s="1"/>
      <c r="P103" s="1"/>
      <c r="Q103" s="1"/>
      <c r="R103" s="1"/>
      <c r="S103" s="1"/>
      <c r="T103" s="1"/>
      <c r="U103" s="1"/>
      <c r="V103" s="1"/>
      <c r="W103" s="1"/>
      <c r="X103" s="1"/>
    </row>
    <row r="104">
      <c r="A104" s="1"/>
      <c r="B104" s="1"/>
      <c r="C104" s="2"/>
      <c r="D104" s="1"/>
      <c r="E104" s="1"/>
      <c r="F104" s="1"/>
      <c r="G104" s="1"/>
      <c r="H104" s="2"/>
      <c r="I104" s="2"/>
      <c r="J104" s="1"/>
      <c r="K104" s="1"/>
      <c r="L104" s="1"/>
      <c r="M104" s="1"/>
      <c r="N104" s="1"/>
      <c r="O104" s="1"/>
      <c r="P104" s="1"/>
      <c r="Q104" s="1"/>
      <c r="R104" s="1"/>
      <c r="S104" s="1"/>
      <c r="T104" s="1"/>
      <c r="U104" s="1"/>
      <c r="V104" s="1"/>
      <c r="W104" s="1"/>
      <c r="X104" s="1"/>
    </row>
    <row r="105">
      <c r="A105" s="1"/>
      <c r="B105" s="1"/>
      <c r="C105" s="2"/>
      <c r="D105" s="1"/>
      <c r="E105" s="1"/>
      <c r="F105" s="1"/>
      <c r="G105" s="1"/>
      <c r="H105" s="2"/>
      <c r="I105" s="2"/>
      <c r="J105" s="1"/>
      <c r="K105" s="1"/>
      <c r="L105" s="1"/>
      <c r="M105" s="1"/>
      <c r="N105" s="1"/>
      <c r="O105" s="1"/>
      <c r="P105" s="1"/>
      <c r="Q105" s="1"/>
      <c r="R105" s="1"/>
      <c r="S105" s="1"/>
      <c r="T105" s="1"/>
      <c r="U105" s="1"/>
      <c r="V105" s="1"/>
      <c r="W105" s="1"/>
      <c r="X105" s="1"/>
    </row>
    <row r="106">
      <c r="A106" s="1"/>
      <c r="B106" s="1"/>
      <c r="C106" s="2"/>
      <c r="D106" s="1"/>
      <c r="E106" s="1"/>
      <c r="F106" s="1"/>
      <c r="G106" s="1"/>
      <c r="H106" s="2"/>
      <c r="I106" s="2"/>
      <c r="J106" s="1"/>
      <c r="K106" s="1"/>
      <c r="L106" s="1"/>
      <c r="M106" s="1"/>
      <c r="N106" s="1"/>
      <c r="O106" s="1"/>
      <c r="P106" s="1"/>
      <c r="Q106" s="1"/>
      <c r="R106" s="1"/>
      <c r="S106" s="1"/>
      <c r="T106" s="1"/>
      <c r="U106" s="1"/>
      <c r="V106" s="1"/>
      <c r="W106" s="1"/>
      <c r="X106" s="1"/>
    </row>
    <row r="107">
      <c r="A107" s="1"/>
      <c r="B107" s="1"/>
      <c r="C107" s="2"/>
      <c r="D107" s="1"/>
      <c r="E107" s="1"/>
      <c r="F107" s="1"/>
      <c r="G107" s="1"/>
      <c r="H107" s="2"/>
      <c r="I107" s="2"/>
      <c r="J107" s="1"/>
      <c r="K107" s="1"/>
      <c r="L107" s="1"/>
      <c r="M107" s="1"/>
      <c r="N107" s="1"/>
      <c r="O107" s="1"/>
      <c r="P107" s="1"/>
      <c r="Q107" s="1"/>
      <c r="R107" s="1"/>
      <c r="S107" s="1"/>
      <c r="T107" s="1"/>
      <c r="U107" s="1"/>
      <c r="V107" s="1"/>
      <c r="W107" s="1"/>
      <c r="X107" s="1"/>
    </row>
    <row r="108">
      <c r="A108" s="1"/>
      <c r="B108" s="1"/>
      <c r="C108" s="2"/>
      <c r="D108" s="1"/>
      <c r="E108" s="1"/>
      <c r="F108" s="1"/>
      <c r="G108" s="1"/>
      <c r="H108" s="2"/>
      <c r="I108" s="2"/>
      <c r="J108" s="1"/>
      <c r="K108" s="1"/>
      <c r="L108" s="1"/>
      <c r="M108" s="1"/>
      <c r="N108" s="1"/>
      <c r="O108" s="1"/>
      <c r="P108" s="1"/>
      <c r="Q108" s="1"/>
      <c r="R108" s="1"/>
      <c r="S108" s="1"/>
      <c r="T108" s="1"/>
      <c r="U108" s="1"/>
      <c r="V108" s="1"/>
      <c r="W108" s="1"/>
      <c r="X108" s="1"/>
    </row>
    <row r="109">
      <c r="A109" s="1"/>
      <c r="B109" s="1"/>
      <c r="C109" s="2"/>
      <c r="D109" s="1"/>
      <c r="E109" s="1"/>
      <c r="F109" s="1"/>
      <c r="G109" s="1"/>
      <c r="H109" s="2"/>
      <c r="I109" s="2"/>
      <c r="J109" s="1"/>
      <c r="K109" s="1"/>
      <c r="L109" s="1"/>
      <c r="M109" s="1"/>
      <c r="N109" s="1"/>
      <c r="O109" s="1"/>
      <c r="P109" s="1"/>
      <c r="Q109" s="1"/>
      <c r="R109" s="1"/>
      <c r="S109" s="1"/>
      <c r="T109" s="1"/>
      <c r="U109" s="1"/>
      <c r="V109" s="1"/>
      <c r="W109" s="1"/>
      <c r="X109" s="1"/>
    </row>
    <row r="110">
      <c r="A110" s="1"/>
      <c r="B110" s="1"/>
      <c r="C110" s="2"/>
      <c r="D110" s="1"/>
      <c r="E110" s="1"/>
      <c r="F110" s="1"/>
      <c r="G110" s="1"/>
      <c r="H110" s="2"/>
      <c r="I110" s="2"/>
      <c r="J110" s="1"/>
      <c r="K110" s="1"/>
      <c r="L110" s="1"/>
      <c r="M110" s="1"/>
      <c r="N110" s="1"/>
      <c r="O110" s="1"/>
      <c r="P110" s="1"/>
      <c r="Q110" s="1"/>
      <c r="R110" s="1"/>
      <c r="S110" s="1"/>
      <c r="T110" s="1"/>
      <c r="U110" s="1"/>
      <c r="V110" s="1"/>
      <c r="W110" s="1"/>
      <c r="X110" s="1"/>
    </row>
    <row r="111">
      <c r="A111" s="1"/>
      <c r="B111" s="1"/>
      <c r="C111" s="2"/>
      <c r="D111" s="1"/>
      <c r="E111" s="1"/>
      <c r="F111" s="1"/>
      <c r="G111" s="1"/>
      <c r="H111" s="2"/>
      <c r="I111" s="2"/>
      <c r="J111" s="1"/>
      <c r="K111" s="1"/>
      <c r="L111" s="1"/>
      <c r="M111" s="1"/>
      <c r="N111" s="1"/>
      <c r="O111" s="1"/>
      <c r="P111" s="1"/>
      <c r="Q111" s="1"/>
      <c r="R111" s="1"/>
      <c r="S111" s="1"/>
      <c r="T111" s="1"/>
      <c r="U111" s="1"/>
      <c r="V111" s="1"/>
      <c r="W111" s="1"/>
      <c r="X111" s="1"/>
    </row>
    <row r="112">
      <c r="A112" s="1"/>
      <c r="B112" s="1"/>
      <c r="C112" s="2"/>
      <c r="D112" s="1"/>
      <c r="E112" s="1"/>
      <c r="F112" s="1"/>
      <c r="G112" s="1"/>
      <c r="H112" s="2"/>
      <c r="I112" s="2"/>
      <c r="J112" s="1"/>
      <c r="K112" s="1"/>
      <c r="L112" s="1"/>
      <c r="M112" s="1"/>
      <c r="N112" s="1"/>
      <c r="O112" s="1"/>
      <c r="P112" s="1"/>
      <c r="Q112" s="1"/>
      <c r="R112" s="1"/>
      <c r="S112" s="1"/>
      <c r="T112" s="1"/>
      <c r="U112" s="1"/>
      <c r="V112" s="1"/>
      <c r="W112" s="1"/>
      <c r="X112" s="1"/>
    </row>
    <row r="113">
      <c r="A113" s="1"/>
      <c r="B113" s="1"/>
      <c r="C113" s="2"/>
      <c r="D113" s="1"/>
      <c r="E113" s="1"/>
      <c r="F113" s="1"/>
      <c r="G113" s="1"/>
      <c r="H113" s="2"/>
      <c r="I113" s="2"/>
      <c r="J113" s="1"/>
      <c r="K113" s="1"/>
      <c r="L113" s="1"/>
      <c r="M113" s="1"/>
      <c r="N113" s="1"/>
      <c r="O113" s="1"/>
      <c r="P113" s="1"/>
      <c r="Q113" s="1"/>
      <c r="R113" s="1"/>
      <c r="S113" s="1"/>
      <c r="T113" s="1"/>
      <c r="U113" s="1"/>
      <c r="V113" s="1"/>
      <c r="W113" s="1"/>
      <c r="X113" s="1"/>
    </row>
    <row r="114">
      <c r="A114" s="1"/>
      <c r="B114" s="1"/>
      <c r="C114" s="2"/>
      <c r="D114" s="1"/>
      <c r="E114" s="1"/>
      <c r="F114" s="1"/>
      <c r="G114" s="1"/>
      <c r="H114" s="2"/>
      <c r="I114" s="2"/>
      <c r="J114" s="1"/>
      <c r="K114" s="1"/>
      <c r="L114" s="1"/>
      <c r="M114" s="1"/>
      <c r="N114" s="1"/>
      <c r="O114" s="1"/>
      <c r="P114" s="1"/>
      <c r="Q114" s="1"/>
      <c r="R114" s="1"/>
      <c r="S114" s="1"/>
      <c r="T114" s="1"/>
      <c r="U114" s="1"/>
      <c r="V114" s="1"/>
      <c r="W114" s="1"/>
      <c r="X114" s="1"/>
    </row>
    <row r="115">
      <c r="A115" s="1"/>
      <c r="B115" s="1"/>
      <c r="C115" s="2"/>
      <c r="D115" s="1"/>
      <c r="E115" s="1"/>
      <c r="F115" s="1"/>
      <c r="G115" s="1"/>
      <c r="H115" s="2"/>
      <c r="I115" s="2"/>
      <c r="J115" s="1"/>
      <c r="K115" s="1"/>
      <c r="L115" s="1"/>
      <c r="M115" s="1"/>
      <c r="N115" s="1"/>
      <c r="O115" s="1"/>
      <c r="P115" s="1"/>
      <c r="Q115" s="1"/>
      <c r="R115" s="1"/>
      <c r="S115" s="1"/>
      <c r="T115" s="1"/>
      <c r="U115" s="1"/>
      <c r="V115" s="1"/>
      <c r="W115" s="1"/>
      <c r="X115" s="1"/>
    </row>
    <row r="116">
      <c r="A116" s="1"/>
      <c r="B116" s="1"/>
      <c r="C116" s="2"/>
      <c r="D116" s="1"/>
      <c r="E116" s="1"/>
      <c r="F116" s="1"/>
      <c r="G116" s="1"/>
      <c r="H116" s="2"/>
      <c r="I116" s="2"/>
      <c r="J116" s="1"/>
      <c r="K116" s="1"/>
      <c r="L116" s="1"/>
      <c r="M116" s="1"/>
      <c r="N116" s="1"/>
      <c r="O116" s="1"/>
      <c r="P116" s="1"/>
      <c r="Q116" s="1"/>
      <c r="R116" s="1"/>
      <c r="S116" s="1"/>
      <c r="T116" s="1"/>
      <c r="U116" s="1"/>
      <c r="V116" s="1"/>
      <c r="W116" s="1"/>
      <c r="X116" s="1"/>
    </row>
    <row r="117">
      <c r="A117" s="1"/>
      <c r="B117" s="1"/>
      <c r="C117" s="2"/>
      <c r="D117" s="1"/>
      <c r="E117" s="1"/>
      <c r="F117" s="1"/>
      <c r="G117" s="1"/>
      <c r="H117" s="2"/>
      <c r="I117" s="2"/>
      <c r="J117" s="1"/>
      <c r="K117" s="1"/>
      <c r="L117" s="1"/>
      <c r="M117" s="1"/>
      <c r="N117" s="1"/>
      <c r="O117" s="1"/>
      <c r="P117" s="1"/>
      <c r="Q117" s="1"/>
      <c r="R117" s="1"/>
      <c r="S117" s="1"/>
      <c r="T117" s="1"/>
      <c r="U117" s="1"/>
      <c r="V117" s="1"/>
      <c r="W117" s="1"/>
      <c r="X117" s="1"/>
    </row>
    <row r="118">
      <c r="A118" s="1"/>
      <c r="B118" s="1"/>
      <c r="C118" s="2"/>
      <c r="D118" s="1"/>
      <c r="E118" s="1"/>
      <c r="F118" s="1"/>
      <c r="G118" s="1"/>
      <c r="H118" s="2"/>
      <c r="I118" s="2"/>
      <c r="J118" s="1"/>
      <c r="K118" s="1"/>
      <c r="L118" s="1"/>
      <c r="M118" s="1"/>
      <c r="N118" s="1"/>
      <c r="O118" s="1"/>
      <c r="P118" s="1"/>
      <c r="Q118" s="1"/>
      <c r="R118" s="1"/>
      <c r="S118" s="1"/>
      <c r="T118" s="1"/>
      <c r="U118" s="1"/>
      <c r="V118" s="1"/>
      <c r="W118" s="1"/>
      <c r="X118" s="1"/>
    </row>
    <row r="119">
      <c r="A119" s="1"/>
      <c r="B119" s="1"/>
      <c r="C119" s="2"/>
      <c r="D119" s="1"/>
      <c r="E119" s="1"/>
      <c r="F119" s="1"/>
      <c r="G119" s="1"/>
      <c r="H119" s="2"/>
      <c r="I119" s="2"/>
      <c r="J119" s="1"/>
      <c r="K119" s="1"/>
      <c r="L119" s="1"/>
      <c r="M119" s="1"/>
      <c r="N119" s="1"/>
      <c r="O119" s="1"/>
      <c r="P119" s="1"/>
      <c r="Q119" s="1"/>
      <c r="R119" s="1"/>
      <c r="S119" s="1"/>
      <c r="T119" s="1"/>
      <c r="U119" s="1"/>
      <c r="V119" s="1"/>
      <c r="W119" s="1"/>
      <c r="X119" s="1"/>
    </row>
    <row r="120">
      <c r="A120" s="1"/>
      <c r="B120" s="1"/>
      <c r="C120" s="2"/>
      <c r="D120" s="1"/>
      <c r="E120" s="1"/>
      <c r="F120" s="1"/>
      <c r="G120" s="1"/>
      <c r="H120" s="2"/>
      <c r="I120" s="2"/>
      <c r="J120" s="1"/>
      <c r="K120" s="1"/>
      <c r="L120" s="1"/>
      <c r="M120" s="1"/>
      <c r="N120" s="1"/>
      <c r="O120" s="1"/>
      <c r="P120" s="1"/>
      <c r="Q120" s="1"/>
      <c r="R120" s="1"/>
      <c r="S120" s="1"/>
      <c r="T120" s="1"/>
      <c r="U120" s="1"/>
      <c r="V120" s="1"/>
      <c r="W120" s="1"/>
      <c r="X120" s="1"/>
    </row>
    <row r="121">
      <c r="A121" s="1"/>
      <c r="B121" s="1"/>
      <c r="C121" s="2"/>
      <c r="D121" s="1"/>
      <c r="E121" s="1"/>
      <c r="F121" s="1"/>
      <c r="G121" s="1"/>
      <c r="H121" s="2"/>
      <c r="I121" s="2"/>
      <c r="J121" s="1"/>
      <c r="K121" s="1"/>
      <c r="L121" s="1"/>
      <c r="M121" s="1"/>
      <c r="N121" s="1"/>
      <c r="O121" s="1"/>
      <c r="P121" s="1"/>
      <c r="Q121" s="1"/>
      <c r="R121" s="1"/>
      <c r="S121" s="1"/>
      <c r="T121" s="1"/>
      <c r="U121" s="1"/>
      <c r="V121" s="1"/>
      <c r="W121" s="1"/>
      <c r="X121" s="1"/>
    </row>
    <row r="122">
      <c r="A122" s="1"/>
      <c r="B122" s="1"/>
      <c r="C122" s="2"/>
      <c r="D122" s="1"/>
      <c r="E122" s="1"/>
      <c r="F122" s="1"/>
      <c r="G122" s="1"/>
      <c r="H122" s="2"/>
      <c r="I122" s="2"/>
      <c r="J122" s="1"/>
      <c r="K122" s="1"/>
      <c r="L122" s="1"/>
      <c r="M122" s="1"/>
      <c r="N122" s="1"/>
      <c r="O122" s="1"/>
      <c r="P122" s="1"/>
      <c r="Q122" s="1"/>
      <c r="R122" s="1"/>
      <c r="S122" s="1"/>
      <c r="T122" s="1"/>
      <c r="U122" s="1"/>
      <c r="V122" s="1"/>
      <c r="W122" s="1"/>
      <c r="X122" s="1"/>
    </row>
    <row r="123">
      <c r="A123" s="1"/>
      <c r="B123" s="1"/>
      <c r="C123" s="2"/>
      <c r="D123" s="1"/>
      <c r="E123" s="1"/>
      <c r="F123" s="1"/>
      <c r="G123" s="1"/>
      <c r="H123" s="2"/>
      <c r="I123" s="2"/>
      <c r="J123" s="1"/>
      <c r="K123" s="1"/>
      <c r="L123" s="1"/>
      <c r="M123" s="1"/>
      <c r="N123" s="1"/>
      <c r="O123" s="1"/>
      <c r="P123" s="1"/>
      <c r="Q123" s="1"/>
      <c r="R123" s="1"/>
      <c r="S123" s="1"/>
      <c r="T123" s="1"/>
      <c r="U123" s="1"/>
      <c r="V123" s="1"/>
      <c r="W123" s="1"/>
      <c r="X123" s="1"/>
    </row>
    <row r="124">
      <c r="A124" s="1"/>
      <c r="B124" s="1"/>
      <c r="C124" s="2"/>
      <c r="D124" s="1"/>
      <c r="E124" s="1"/>
      <c r="F124" s="1"/>
      <c r="G124" s="1"/>
      <c r="H124" s="2"/>
      <c r="I124" s="2"/>
      <c r="J124" s="1"/>
      <c r="K124" s="1"/>
      <c r="L124" s="1"/>
      <c r="M124" s="1"/>
      <c r="N124" s="1"/>
      <c r="O124" s="1"/>
      <c r="P124" s="1"/>
      <c r="Q124" s="1"/>
      <c r="R124" s="1"/>
      <c r="S124" s="1"/>
      <c r="T124" s="1"/>
      <c r="U124" s="1"/>
      <c r="V124" s="1"/>
      <c r="W124" s="1"/>
      <c r="X124" s="1"/>
    </row>
    <row r="125">
      <c r="A125" s="1"/>
      <c r="B125" s="1"/>
      <c r="C125" s="2"/>
      <c r="D125" s="1"/>
      <c r="E125" s="1"/>
      <c r="F125" s="1"/>
      <c r="G125" s="1"/>
      <c r="H125" s="2"/>
      <c r="I125" s="2"/>
      <c r="J125" s="1"/>
      <c r="K125" s="1"/>
      <c r="L125" s="1"/>
      <c r="M125" s="1"/>
      <c r="N125" s="1"/>
      <c r="O125" s="1"/>
      <c r="P125" s="1"/>
      <c r="Q125" s="1"/>
      <c r="R125" s="1"/>
      <c r="S125" s="1"/>
      <c r="T125" s="1"/>
      <c r="U125" s="1"/>
      <c r="V125" s="1"/>
      <c r="W125" s="1"/>
      <c r="X125" s="1"/>
    </row>
    <row r="126">
      <c r="A126" s="1"/>
      <c r="B126" s="1"/>
      <c r="C126" s="2"/>
      <c r="D126" s="1"/>
      <c r="E126" s="1"/>
      <c r="F126" s="1"/>
      <c r="G126" s="1"/>
      <c r="H126" s="2"/>
      <c r="I126" s="2"/>
      <c r="J126" s="1"/>
      <c r="K126" s="1"/>
      <c r="L126" s="1"/>
      <c r="M126" s="1"/>
      <c r="N126" s="1"/>
      <c r="O126" s="1"/>
      <c r="P126" s="1"/>
      <c r="Q126" s="1"/>
      <c r="R126" s="1"/>
      <c r="S126" s="1"/>
      <c r="T126" s="1"/>
      <c r="U126" s="1"/>
      <c r="V126" s="1"/>
      <c r="W126" s="1"/>
      <c r="X126" s="1"/>
    </row>
    <row r="127">
      <c r="A127" s="1"/>
      <c r="B127" s="1"/>
      <c r="C127" s="2"/>
      <c r="D127" s="1"/>
      <c r="E127" s="1"/>
      <c r="F127" s="1"/>
      <c r="G127" s="1"/>
      <c r="H127" s="2"/>
      <c r="I127" s="2"/>
      <c r="J127" s="1"/>
      <c r="K127" s="1"/>
      <c r="L127" s="1"/>
      <c r="M127" s="1"/>
      <c r="N127" s="1"/>
      <c r="O127" s="1"/>
      <c r="P127" s="1"/>
      <c r="Q127" s="1"/>
      <c r="R127" s="1"/>
      <c r="S127" s="1"/>
      <c r="T127" s="1"/>
      <c r="U127" s="1"/>
      <c r="V127" s="1"/>
      <c r="W127" s="1"/>
      <c r="X127" s="1"/>
    </row>
    <row r="128">
      <c r="A128" s="1"/>
      <c r="B128" s="1"/>
      <c r="C128" s="2"/>
      <c r="D128" s="1"/>
      <c r="E128" s="1"/>
      <c r="F128" s="1"/>
      <c r="G128" s="1"/>
      <c r="H128" s="2"/>
      <c r="I128" s="2"/>
      <c r="J128" s="1"/>
      <c r="K128" s="1"/>
      <c r="L128" s="1"/>
      <c r="M128" s="1"/>
      <c r="N128" s="1"/>
      <c r="O128" s="1"/>
      <c r="P128" s="1"/>
      <c r="Q128" s="1"/>
      <c r="R128" s="1"/>
      <c r="S128" s="1"/>
      <c r="T128" s="1"/>
      <c r="U128" s="1"/>
      <c r="V128" s="1"/>
      <c r="W128" s="1"/>
      <c r="X128" s="1"/>
    </row>
    <row r="129">
      <c r="A129" s="1"/>
      <c r="B129" s="1"/>
      <c r="C129" s="2"/>
      <c r="D129" s="1"/>
      <c r="E129" s="1"/>
      <c r="F129" s="1"/>
      <c r="G129" s="1"/>
      <c r="H129" s="2"/>
      <c r="I129" s="2"/>
      <c r="J129" s="1"/>
      <c r="K129" s="1"/>
      <c r="L129" s="1"/>
      <c r="M129" s="1"/>
      <c r="N129" s="1"/>
      <c r="O129" s="1"/>
      <c r="P129" s="1"/>
      <c r="Q129" s="1"/>
      <c r="R129" s="1"/>
      <c r="S129" s="1"/>
      <c r="T129" s="1"/>
      <c r="U129" s="1"/>
      <c r="V129" s="1"/>
      <c r="W129" s="1"/>
      <c r="X129" s="1"/>
    </row>
    <row r="130">
      <c r="A130" s="1"/>
      <c r="B130" s="1"/>
      <c r="C130" s="2"/>
      <c r="D130" s="1"/>
      <c r="E130" s="1"/>
      <c r="F130" s="1"/>
      <c r="G130" s="1"/>
      <c r="H130" s="2"/>
      <c r="I130" s="2"/>
      <c r="J130" s="1"/>
      <c r="K130" s="1"/>
      <c r="L130" s="1"/>
      <c r="M130" s="1"/>
      <c r="N130" s="1"/>
      <c r="O130" s="1"/>
      <c r="P130" s="1"/>
      <c r="Q130" s="1"/>
      <c r="R130" s="1"/>
      <c r="S130" s="1"/>
      <c r="T130" s="1"/>
      <c r="U130" s="1"/>
      <c r="V130" s="1"/>
      <c r="W130" s="1"/>
      <c r="X130" s="1"/>
    </row>
    <row r="131">
      <c r="A131" s="1"/>
      <c r="B131" s="1"/>
      <c r="C131" s="2"/>
      <c r="D131" s="1"/>
      <c r="E131" s="1"/>
      <c r="F131" s="1"/>
      <c r="G131" s="1"/>
      <c r="H131" s="2"/>
      <c r="I131" s="2"/>
      <c r="J131" s="1"/>
      <c r="K131" s="1"/>
      <c r="L131" s="1"/>
      <c r="M131" s="1"/>
      <c r="N131" s="1"/>
      <c r="O131" s="1"/>
      <c r="P131" s="1"/>
      <c r="Q131" s="1"/>
      <c r="R131" s="1"/>
      <c r="S131" s="1"/>
      <c r="T131" s="1"/>
      <c r="U131" s="1"/>
      <c r="V131" s="1"/>
      <c r="W131" s="1"/>
      <c r="X131" s="1"/>
    </row>
    <row r="132">
      <c r="A132" s="1"/>
      <c r="B132" s="1"/>
      <c r="C132" s="2"/>
      <c r="D132" s="1"/>
      <c r="E132" s="1"/>
      <c r="F132" s="1"/>
      <c r="G132" s="1"/>
      <c r="H132" s="2"/>
      <c r="I132" s="2"/>
      <c r="J132" s="1"/>
      <c r="K132" s="1"/>
      <c r="L132" s="1"/>
      <c r="M132" s="1"/>
      <c r="N132" s="1"/>
      <c r="O132" s="1"/>
      <c r="P132" s="1"/>
      <c r="Q132" s="1"/>
      <c r="R132" s="1"/>
      <c r="S132" s="1"/>
      <c r="T132" s="1"/>
      <c r="U132" s="1"/>
      <c r="V132" s="1"/>
      <c r="W132" s="1"/>
      <c r="X132" s="1"/>
    </row>
    <row r="133">
      <c r="A133" s="1"/>
      <c r="B133" s="1"/>
      <c r="C133" s="2"/>
      <c r="D133" s="1"/>
      <c r="E133" s="1"/>
      <c r="F133" s="1"/>
      <c r="G133" s="1"/>
      <c r="H133" s="2"/>
      <c r="I133" s="2"/>
      <c r="J133" s="1"/>
      <c r="K133" s="1"/>
      <c r="L133" s="1"/>
      <c r="M133" s="1"/>
      <c r="N133" s="1"/>
      <c r="O133" s="1"/>
      <c r="P133" s="1"/>
      <c r="Q133" s="1"/>
      <c r="R133" s="1"/>
      <c r="S133" s="1"/>
      <c r="T133" s="1"/>
      <c r="U133" s="1"/>
      <c r="V133" s="1"/>
      <c r="W133" s="1"/>
      <c r="X133" s="1"/>
    </row>
    <row r="134">
      <c r="A134" s="1"/>
      <c r="B134" s="1"/>
      <c r="C134" s="2"/>
      <c r="D134" s="1"/>
      <c r="E134" s="1"/>
      <c r="F134" s="1"/>
      <c r="G134" s="1"/>
      <c r="H134" s="2"/>
      <c r="I134" s="2"/>
      <c r="J134" s="1"/>
      <c r="K134" s="1"/>
      <c r="L134" s="1"/>
      <c r="M134" s="1"/>
      <c r="N134" s="1"/>
      <c r="O134" s="1"/>
      <c r="P134" s="1"/>
      <c r="Q134" s="1"/>
      <c r="R134" s="1"/>
      <c r="S134" s="1"/>
      <c r="T134" s="1"/>
      <c r="U134" s="1"/>
      <c r="V134" s="1"/>
      <c r="W134" s="1"/>
      <c r="X134" s="1"/>
    </row>
    <row r="135">
      <c r="A135" s="1"/>
      <c r="B135" s="1"/>
      <c r="C135" s="2"/>
      <c r="D135" s="1"/>
      <c r="E135" s="1"/>
      <c r="F135" s="1"/>
      <c r="G135" s="1"/>
      <c r="H135" s="2"/>
      <c r="I135" s="2"/>
      <c r="J135" s="1"/>
      <c r="K135" s="1"/>
      <c r="L135" s="1"/>
      <c r="M135" s="1"/>
      <c r="N135" s="1"/>
      <c r="O135" s="1"/>
      <c r="P135" s="1"/>
      <c r="Q135" s="1"/>
      <c r="R135" s="1"/>
      <c r="S135" s="1"/>
      <c r="T135" s="1"/>
      <c r="U135" s="1"/>
      <c r="V135" s="1"/>
      <c r="W135" s="1"/>
      <c r="X135" s="1"/>
    </row>
    <row r="136">
      <c r="A136" s="1"/>
      <c r="B136" s="1"/>
      <c r="C136" s="2"/>
      <c r="D136" s="1"/>
      <c r="E136" s="1"/>
      <c r="F136" s="1"/>
      <c r="G136" s="1"/>
      <c r="H136" s="2"/>
      <c r="I136" s="2"/>
      <c r="J136" s="1"/>
      <c r="K136" s="1"/>
      <c r="L136" s="1"/>
      <c r="M136" s="1"/>
      <c r="N136" s="1"/>
      <c r="O136" s="1"/>
      <c r="P136" s="1"/>
      <c r="Q136" s="1"/>
      <c r="R136" s="1"/>
      <c r="S136" s="1"/>
      <c r="T136" s="1"/>
      <c r="U136" s="1"/>
      <c r="V136" s="1"/>
      <c r="W136" s="1"/>
      <c r="X136" s="1"/>
    </row>
    <row r="137">
      <c r="A137" s="1"/>
      <c r="B137" s="1"/>
      <c r="C137" s="2"/>
      <c r="D137" s="1"/>
      <c r="E137" s="1"/>
      <c r="F137" s="1"/>
      <c r="G137" s="1"/>
      <c r="H137" s="2"/>
      <c r="I137" s="2"/>
      <c r="J137" s="1"/>
      <c r="K137" s="1"/>
      <c r="L137" s="1"/>
      <c r="M137" s="1"/>
      <c r="N137" s="1"/>
      <c r="O137" s="1"/>
      <c r="P137" s="1"/>
      <c r="Q137" s="1"/>
      <c r="R137" s="1"/>
      <c r="S137" s="1"/>
      <c r="T137" s="1"/>
      <c r="U137" s="1"/>
      <c r="V137" s="1"/>
      <c r="W137" s="1"/>
      <c r="X137" s="1"/>
    </row>
    <row r="138">
      <c r="A138" s="1"/>
      <c r="B138" s="1"/>
      <c r="C138" s="2"/>
      <c r="D138" s="1"/>
      <c r="E138" s="1"/>
      <c r="F138" s="1"/>
      <c r="G138" s="1"/>
      <c r="H138" s="2"/>
      <c r="I138" s="2"/>
      <c r="J138" s="1"/>
      <c r="K138" s="1"/>
      <c r="L138" s="1"/>
      <c r="M138" s="1"/>
      <c r="N138" s="1"/>
      <c r="O138" s="1"/>
      <c r="P138" s="1"/>
      <c r="Q138" s="1"/>
      <c r="R138" s="1"/>
      <c r="S138" s="1"/>
      <c r="T138" s="1"/>
      <c r="U138" s="1"/>
      <c r="V138" s="1"/>
      <c r="W138" s="1"/>
      <c r="X138" s="1"/>
    </row>
    <row r="139">
      <c r="A139" s="1"/>
      <c r="B139" s="1"/>
      <c r="C139" s="2"/>
      <c r="D139" s="1"/>
      <c r="E139" s="1"/>
      <c r="F139" s="1"/>
      <c r="G139" s="1"/>
      <c r="H139" s="2"/>
      <c r="I139" s="2"/>
      <c r="J139" s="1"/>
      <c r="K139" s="1"/>
      <c r="L139" s="1"/>
      <c r="M139" s="1"/>
      <c r="N139" s="1"/>
      <c r="O139" s="1"/>
      <c r="P139" s="1"/>
      <c r="Q139" s="1"/>
      <c r="R139" s="1"/>
      <c r="S139" s="1"/>
      <c r="T139" s="1"/>
      <c r="U139" s="1"/>
      <c r="V139" s="1"/>
      <c r="W139" s="1"/>
      <c r="X139" s="1"/>
    </row>
    <row r="140">
      <c r="A140" s="1"/>
      <c r="B140" s="1"/>
      <c r="C140" s="2"/>
      <c r="D140" s="1"/>
      <c r="E140" s="1"/>
      <c r="F140" s="1"/>
      <c r="G140" s="1"/>
      <c r="H140" s="2"/>
      <c r="I140" s="2"/>
      <c r="J140" s="1"/>
      <c r="K140" s="1"/>
      <c r="L140" s="1"/>
      <c r="M140" s="1"/>
      <c r="N140" s="1"/>
      <c r="O140" s="1"/>
      <c r="P140" s="1"/>
      <c r="Q140" s="1"/>
      <c r="R140" s="1"/>
      <c r="S140" s="1"/>
      <c r="T140" s="1"/>
      <c r="U140" s="1"/>
      <c r="V140" s="1"/>
      <c r="W140" s="1"/>
      <c r="X140" s="1"/>
    </row>
    <row r="141">
      <c r="A141" s="1"/>
      <c r="B141" s="1"/>
      <c r="C141" s="2"/>
      <c r="D141" s="1"/>
      <c r="E141" s="1"/>
      <c r="F141" s="1"/>
      <c r="G141" s="1"/>
      <c r="H141" s="2"/>
      <c r="I141" s="2"/>
      <c r="J141" s="1"/>
      <c r="K141" s="1"/>
      <c r="L141" s="1"/>
      <c r="M141" s="1"/>
      <c r="N141" s="1"/>
      <c r="O141" s="1"/>
      <c r="P141" s="1"/>
      <c r="Q141" s="1"/>
      <c r="R141" s="1"/>
      <c r="S141" s="1"/>
      <c r="T141" s="1"/>
      <c r="U141" s="1"/>
      <c r="V141" s="1"/>
      <c r="W141" s="1"/>
      <c r="X141" s="1"/>
    </row>
    <row r="142">
      <c r="A142" s="1"/>
      <c r="B142" s="1"/>
      <c r="C142" s="2"/>
      <c r="D142" s="1"/>
      <c r="E142" s="1"/>
      <c r="F142" s="1"/>
      <c r="G142" s="1"/>
      <c r="H142" s="2"/>
      <c r="I142" s="2"/>
      <c r="J142" s="1"/>
      <c r="K142" s="1"/>
      <c r="L142" s="1"/>
      <c r="M142" s="1"/>
      <c r="N142" s="1"/>
      <c r="O142" s="1"/>
      <c r="P142" s="1"/>
      <c r="Q142" s="1"/>
      <c r="R142" s="1"/>
      <c r="S142" s="1"/>
      <c r="T142" s="1"/>
      <c r="U142" s="1"/>
      <c r="V142" s="1"/>
      <c r="W142" s="1"/>
      <c r="X142" s="1"/>
    </row>
    <row r="143">
      <c r="A143" s="1"/>
      <c r="B143" s="1"/>
      <c r="C143" s="2"/>
      <c r="D143" s="1"/>
      <c r="E143" s="1"/>
      <c r="F143" s="1"/>
      <c r="G143" s="1"/>
      <c r="H143" s="2"/>
      <c r="I143" s="2"/>
      <c r="J143" s="1"/>
      <c r="K143" s="1"/>
      <c r="L143" s="1"/>
      <c r="M143" s="1"/>
      <c r="N143" s="1"/>
      <c r="O143" s="1"/>
      <c r="P143" s="1"/>
      <c r="Q143" s="1"/>
      <c r="R143" s="1"/>
      <c r="S143" s="1"/>
      <c r="T143" s="1"/>
      <c r="U143" s="1"/>
      <c r="V143" s="1"/>
      <c r="W143" s="1"/>
      <c r="X143" s="1"/>
    </row>
    <row r="144">
      <c r="A144" s="1"/>
      <c r="B144" s="1"/>
      <c r="C144" s="2"/>
      <c r="D144" s="1"/>
      <c r="E144" s="1"/>
      <c r="F144" s="1"/>
      <c r="G144" s="1"/>
      <c r="H144" s="2"/>
      <c r="I144" s="2"/>
      <c r="J144" s="1"/>
      <c r="K144" s="1"/>
      <c r="L144" s="1"/>
      <c r="M144" s="1"/>
      <c r="N144" s="1"/>
      <c r="O144" s="1"/>
      <c r="P144" s="1"/>
      <c r="Q144" s="1"/>
      <c r="R144" s="1"/>
      <c r="S144" s="1"/>
      <c r="T144" s="1"/>
      <c r="U144" s="1"/>
      <c r="V144" s="1"/>
      <c r="W144" s="1"/>
      <c r="X144" s="1"/>
    </row>
    <row r="145">
      <c r="A145" s="1"/>
      <c r="B145" s="1"/>
      <c r="C145" s="2"/>
      <c r="D145" s="1"/>
      <c r="E145" s="1"/>
      <c r="F145" s="1"/>
      <c r="G145" s="1"/>
      <c r="H145" s="2"/>
      <c r="I145" s="2"/>
      <c r="J145" s="1"/>
      <c r="K145" s="1"/>
      <c r="L145" s="1"/>
      <c r="M145" s="1"/>
      <c r="N145" s="1"/>
      <c r="O145" s="1"/>
      <c r="P145" s="1"/>
      <c r="Q145" s="1"/>
      <c r="R145" s="1"/>
      <c r="S145" s="1"/>
      <c r="T145" s="1"/>
      <c r="U145" s="1"/>
      <c r="V145" s="1"/>
      <c r="W145" s="1"/>
      <c r="X145" s="1"/>
    </row>
    <row r="146">
      <c r="A146" s="1"/>
      <c r="B146" s="1"/>
      <c r="C146" s="2"/>
      <c r="D146" s="1"/>
      <c r="E146" s="1"/>
      <c r="F146" s="1"/>
      <c r="G146" s="1"/>
      <c r="H146" s="2"/>
      <c r="I146" s="2"/>
      <c r="J146" s="1"/>
      <c r="K146" s="1"/>
      <c r="L146" s="1"/>
      <c r="M146" s="1"/>
      <c r="N146" s="1"/>
      <c r="O146" s="1"/>
      <c r="P146" s="1"/>
      <c r="Q146" s="1"/>
      <c r="R146" s="1"/>
      <c r="S146" s="1"/>
      <c r="T146" s="1"/>
      <c r="U146" s="1"/>
      <c r="V146" s="1"/>
      <c r="W146" s="1"/>
      <c r="X146" s="1"/>
    </row>
    <row r="147">
      <c r="A147" s="1"/>
      <c r="B147" s="1"/>
      <c r="C147" s="2"/>
      <c r="D147" s="1"/>
      <c r="E147" s="1"/>
      <c r="F147" s="1"/>
      <c r="G147" s="1"/>
      <c r="H147" s="2"/>
      <c r="I147" s="2"/>
      <c r="J147" s="1"/>
      <c r="K147" s="1"/>
      <c r="L147" s="1"/>
      <c r="M147" s="1"/>
      <c r="N147" s="1"/>
      <c r="O147" s="1"/>
      <c r="P147" s="1"/>
      <c r="Q147" s="1"/>
      <c r="R147" s="1"/>
      <c r="S147" s="1"/>
      <c r="T147" s="1"/>
      <c r="U147" s="1"/>
      <c r="V147" s="1"/>
      <c r="W147" s="1"/>
      <c r="X147" s="1"/>
    </row>
    <row r="148">
      <c r="A148" s="1"/>
      <c r="B148" s="1"/>
      <c r="C148" s="2"/>
      <c r="D148" s="1"/>
      <c r="E148" s="1"/>
      <c r="F148" s="1"/>
      <c r="G148" s="1"/>
      <c r="H148" s="2"/>
      <c r="I148" s="2"/>
      <c r="J148" s="1"/>
      <c r="K148" s="1"/>
      <c r="L148" s="1"/>
      <c r="M148" s="1"/>
      <c r="N148" s="1"/>
      <c r="O148" s="1"/>
      <c r="P148" s="1"/>
      <c r="Q148" s="1"/>
      <c r="R148" s="1"/>
      <c r="S148" s="1"/>
      <c r="T148" s="1"/>
      <c r="U148" s="1"/>
      <c r="V148" s="1"/>
      <c r="W148" s="1"/>
      <c r="X148" s="1"/>
    </row>
    <row r="149">
      <c r="A149" s="1"/>
      <c r="B149" s="1"/>
      <c r="C149" s="2"/>
      <c r="D149" s="1"/>
      <c r="E149" s="1"/>
      <c r="F149" s="1"/>
      <c r="G149" s="1"/>
      <c r="H149" s="2"/>
      <c r="I149" s="2"/>
      <c r="J149" s="1"/>
      <c r="K149" s="1"/>
      <c r="L149" s="1"/>
      <c r="M149" s="1"/>
      <c r="N149" s="1"/>
      <c r="O149" s="1"/>
      <c r="P149" s="1"/>
      <c r="Q149" s="1"/>
      <c r="R149" s="1"/>
      <c r="S149" s="1"/>
      <c r="T149" s="1"/>
      <c r="U149" s="1"/>
      <c r="V149" s="1"/>
      <c r="W149" s="1"/>
      <c r="X149" s="1"/>
    </row>
    <row r="150">
      <c r="A150" s="1"/>
      <c r="B150" s="1"/>
      <c r="C150" s="2"/>
      <c r="D150" s="1"/>
      <c r="E150" s="1"/>
      <c r="F150" s="1"/>
      <c r="G150" s="1"/>
      <c r="H150" s="2"/>
      <c r="I150" s="2"/>
      <c r="J150" s="1"/>
      <c r="K150" s="1"/>
      <c r="L150" s="1"/>
      <c r="M150" s="1"/>
      <c r="N150" s="1"/>
      <c r="O150" s="1"/>
      <c r="P150" s="1"/>
      <c r="Q150" s="1"/>
      <c r="R150" s="1"/>
      <c r="S150" s="1"/>
      <c r="T150" s="1"/>
      <c r="U150" s="1"/>
      <c r="V150" s="1"/>
      <c r="W150" s="1"/>
      <c r="X150" s="1"/>
    </row>
    <row r="151">
      <c r="A151" s="1"/>
      <c r="B151" s="1"/>
      <c r="C151" s="2"/>
      <c r="D151" s="1"/>
      <c r="E151" s="1"/>
      <c r="F151" s="1"/>
      <c r="G151" s="1"/>
      <c r="H151" s="2"/>
      <c r="I151" s="2"/>
      <c r="J151" s="1"/>
      <c r="K151" s="1"/>
      <c r="L151" s="1"/>
      <c r="M151" s="1"/>
      <c r="N151" s="1"/>
      <c r="O151" s="1"/>
      <c r="P151" s="1"/>
      <c r="Q151" s="1"/>
      <c r="R151" s="1"/>
      <c r="S151" s="1"/>
      <c r="T151" s="1"/>
      <c r="U151" s="1"/>
      <c r="V151" s="1"/>
      <c r="W151" s="1"/>
      <c r="X151" s="1"/>
    </row>
    <row r="152">
      <c r="A152" s="1"/>
      <c r="B152" s="1"/>
      <c r="C152" s="2"/>
      <c r="D152" s="1"/>
      <c r="E152" s="1"/>
      <c r="F152" s="1"/>
      <c r="G152" s="1"/>
      <c r="H152" s="2"/>
      <c r="I152" s="2"/>
      <c r="J152" s="1"/>
      <c r="K152" s="1"/>
      <c r="L152" s="1"/>
      <c r="M152" s="1"/>
      <c r="N152" s="1"/>
      <c r="O152" s="1"/>
      <c r="P152" s="1"/>
      <c r="Q152" s="1"/>
      <c r="R152" s="1"/>
      <c r="S152" s="1"/>
      <c r="T152" s="1"/>
      <c r="U152" s="1"/>
      <c r="V152" s="1"/>
      <c r="W152" s="1"/>
      <c r="X152" s="1"/>
    </row>
    <row r="153">
      <c r="A153" s="1"/>
      <c r="B153" s="1"/>
      <c r="C153" s="2"/>
      <c r="D153" s="1"/>
      <c r="E153" s="1"/>
      <c r="F153" s="1"/>
      <c r="G153" s="1"/>
      <c r="H153" s="2"/>
      <c r="I153" s="2"/>
      <c r="J153" s="1"/>
      <c r="K153" s="1"/>
      <c r="L153" s="1"/>
      <c r="M153" s="1"/>
      <c r="N153" s="1"/>
      <c r="O153" s="1"/>
      <c r="P153" s="1"/>
      <c r="Q153" s="1"/>
      <c r="R153" s="1"/>
      <c r="S153" s="1"/>
      <c r="T153" s="1"/>
      <c r="U153" s="1"/>
      <c r="V153" s="1"/>
      <c r="W153" s="1"/>
      <c r="X153" s="1"/>
    </row>
    <row r="154">
      <c r="A154" s="1"/>
      <c r="B154" s="1"/>
      <c r="C154" s="2"/>
      <c r="D154" s="1"/>
      <c r="E154" s="1"/>
      <c r="F154" s="1"/>
      <c r="G154" s="1"/>
      <c r="H154" s="2"/>
      <c r="I154" s="2"/>
      <c r="J154" s="1"/>
      <c r="K154" s="1"/>
      <c r="L154" s="1"/>
      <c r="M154" s="1"/>
      <c r="N154" s="1"/>
      <c r="O154" s="1"/>
      <c r="P154" s="1"/>
      <c r="Q154" s="1"/>
      <c r="R154" s="1"/>
      <c r="S154" s="1"/>
      <c r="T154" s="1"/>
      <c r="U154" s="1"/>
      <c r="V154" s="1"/>
      <c r="W154" s="1"/>
      <c r="X154" s="1"/>
    </row>
    <row r="155">
      <c r="A155" s="1"/>
      <c r="B155" s="1"/>
      <c r="C155" s="2"/>
      <c r="D155" s="1"/>
      <c r="E155" s="1"/>
      <c r="F155" s="1"/>
      <c r="G155" s="1"/>
      <c r="H155" s="2"/>
      <c r="I155" s="2"/>
      <c r="J155" s="1"/>
      <c r="K155" s="1"/>
      <c r="L155" s="1"/>
      <c r="M155" s="1"/>
      <c r="N155" s="1"/>
      <c r="O155" s="1"/>
      <c r="P155" s="1"/>
      <c r="Q155" s="1"/>
      <c r="R155" s="1"/>
      <c r="S155" s="1"/>
      <c r="T155" s="1"/>
      <c r="U155" s="1"/>
      <c r="V155" s="1"/>
      <c r="W155" s="1"/>
      <c r="X155" s="1"/>
    </row>
    <row r="156">
      <c r="A156" s="1"/>
      <c r="B156" s="1"/>
      <c r="C156" s="2"/>
      <c r="D156" s="1"/>
      <c r="E156" s="1"/>
      <c r="F156" s="1"/>
      <c r="G156" s="1"/>
      <c r="H156" s="2"/>
      <c r="I156" s="2"/>
      <c r="J156" s="1"/>
      <c r="K156" s="1"/>
      <c r="L156" s="1"/>
      <c r="M156" s="1"/>
      <c r="N156" s="1"/>
      <c r="O156" s="1"/>
      <c r="P156" s="1"/>
      <c r="Q156" s="1"/>
      <c r="R156" s="1"/>
      <c r="S156" s="1"/>
      <c r="T156" s="1"/>
      <c r="U156" s="1"/>
      <c r="V156" s="1"/>
      <c r="W156" s="1"/>
      <c r="X156" s="1"/>
    </row>
    <row r="157">
      <c r="A157" s="1"/>
      <c r="B157" s="1"/>
      <c r="C157" s="2"/>
      <c r="D157" s="1"/>
      <c r="E157" s="1"/>
      <c r="F157" s="1"/>
      <c r="G157" s="1"/>
      <c r="H157" s="2"/>
      <c r="I157" s="2"/>
      <c r="J157" s="1"/>
      <c r="K157" s="1"/>
      <c r="L157" s="1"/>
      <c r="M157" s="1"/>
      <c r="N157" s="1"/>
      <c r="O157" s="1"/>
      <c r="P157" s="1"/>
      <c r="Q157" s="1"/>
      <c r="R157" s="1"/>
      <c r="S157" s="1"/>
      <c r="T157" s="1"/>
      <c r="U157" s="1"/>
      <c r="V157" s="1"/>
      <c r="W157" s="1"/>
      <c r="X157" s="1"/>
    </row>
    <row r="158">
      <c r="A158" s="1"/>
      <c r="B158" s="1"/>
      <c r="C158" s="2"/>
      <c r="D158" s="1"/>
      <c r="E158" s="1"/>
      <c r="F158" s="1"/>
      <c r="G158" s="1"/>
      <c r="H158" s="2"/>
      <c r="I158" s="2"/>
      <c r="J158" s="1"/>
      <c r="K158" s="1"/>
      <c r="L158" s="1"/>
      <c r="M158" s="1"/>
      <c r="N158" s="1"/>
      <c r="O158" s="1"/>
      <c r="P158" s="1"/>
      <c r="Q158" s="1"/>
      <c r="R158" s="1"/>
      <c r="S158" s="1"/>
      <c r="T158" s="1"/>
      <c r="U158" s="1"/>
      <c r="V158" s="1"/>
      <c r="W158" s="1"/>
      <c r="X158" s="1"/>
    </row>
    <row r="159">
      <c r="A159" s="1"/>
      <c r="B159" s="1"/>
      <c r="C159" s="2"/>
      <c r="D159" s="1"/>
      <c r="E159" s="1"/>
      <c r="F159" s="1"/>
      <c r="G159" s="1"/>
      <c r="H159" s="2"/>
      <c r="I159" s="2"/>
      <c r="J159" s="1"/>
      <c r="K159" s="1"/>
      <c r="L159" s="1"/>
      <c r="M159" s="1"/>
      <c r="N159" s="1"/>
      <c r="O159" s="1"/>
      <c r="P159" s="1"/>
      <c r="Q159" s="1"/>
      <c r="R159" s="1"/>
      <c r="S159" s="1"/>
      <c r="T159" s="1"/>
      <c r="U159" s="1"/>
      <c r="V159" s="1"/>
      <c r="W159" s="1"/>
      <c r="X159" s="1"/>
    </row>
    <row r="160">
      <c r="A160" s="1"/>
      <c r="B160" s="1"/>
      <c r="C160" s="2"/>
      <c r="D160" s="1"/>
      <c r="E160" s="1"/>
      <c r="F160" s="1"/>
      <c r="G160" s="1"/>
      <c r="H160" s="2"/>
      <c r="I160" s="2"/>
      <c r="J160" s="1"/>
      <c r="K160" s="1"/>
      <c r="L160" s="1"/>
      <c r="M160" s="1"/>
      <c r="N160" s="1"/>
      <c r="O160" s="1"/>
      <c r="P160" s="1"/>
      <c r="Q160" s="1"/>
      <c r="R160" s="1"/>
      <c r="S160" s="1"/>
      <c r="T160" s="1"/>
      <c r="U160" s="1"/>
      <c r="V160" s="1"/>
      <c r="W160" s="1"/>
      <c r="X160" s="1"/>
    </row>
    <row r="161">
      <c r="A161" s="1"/>
      <c r="B161" s="1"/>
      <c r="C161" s="2"/>
      <c r="D161" s="1"/>
      <c r="E161" s="1"/>
      <c r="F161" s="1"/>
      <c r="G161" s="1"/>
      <c r="H161" s="2"/>
      <c r="I161" s="2"/>
      <c r="J161" s="1"/>
      <c r="K161" s="1"/>
      <c r="L161" s="1"/>
      <c r="M161" s="1"/>
      <c r="N161" s="1"/>
      <c r="O161" s="1"/>
      <c r="P161" s="1"/>
      <c r="Q161" s="1"/>
      <c r="R161" s="1"/>
      <c r="S161" s="1"/>
      <c r="T161" s="1"/>
      <c r="U161" s="1"/>
      <c r="V161" s="1"/>
      <c r="W161" s="1"/>
      <c r="X161" s="1"/>
    </row>
    <row r="162">
      <c r="A162" s="1"/>
      <c r="B162" s="1"/>
      <c r="C162" s="2"/>
      <c r="D162" s="1"/>
      <c r="E162" s="1"/>
      <c r="F162" s="1"/>
      <c r="G162" s="1"/>
      <c r="H162" s="2"/>
      <c r="I162" s="2"/>
      <c r="J162" s="1"/>
      <c r="K162" s="1"/>
      <c r="L162" s="1"/>
      <c r="M162" s="1"/>
      <c r="N162" s="1"/>
      <c r="O162" s="1"/>
      <c r="P162" s="1"/>
      <c r="Q162" s="1"/>
      <c r="R162" s="1"/>
      <c r="S162" s="1"/>
      <c r="T162" s="1"/>
      <c r="U162" s="1"/>
      <c r="V162" s="1"/>
      <c r="W162" s="1"/>
      <c r="X162" s="1"/>
    </row>
    <row r="163">
      <c r="A163" s="1"/>
      <c r="B163" s="1"/>
      <c r="C163" s="2"/>
      <c r="D163" s="1"/>
      <c r="E163" s="1"/>
      <c r="F163" s="1"/>
      <c r="G163" s="1"/>
      <c r="H163" s="2"/>
      <c r="I163" s="2"/>
      <c r="J163" s="1"/>
      <c r="K163" s="1"/>
      <c r="L163" s="1"/>
      <c r="M163" s="1"/>
      <c r="N163" s="1"/>
      <c r="O163" s="1"/>
      <c r="P163" s="1"/>
      <c r="Q163" s="1"/>
      <c r="R163" s="1"/>
      <c r="S163" s="1"/>
      <c r="T163" s="1"/>
      <c r="U163" s="1"/>
      <c r="V163" s="1"/>
      <c r="W163" s="1"/>
      <c r="X163" s="1"/>
    </row>
    <row r="164">
      <c r="A164" s="1"/>
      <c r="B164" s="1"/>
      <c r="C164" s="2"/>
      <c r="D164" s="1"/>
      <c r="E164" s="1"/>
      <c r="F164" s="1"/>
      <c r="G164" s="1"/>
      <c r="H164" s="2"/>
      <c r="I164" s="2"/>
      <c r="J164" s="1"/>
      <c r="K164" s="1"/>
      <c r="L164" s="1"/>
      <c r="M164" s="1"/>
      <c r="N164" s="1"/>
      <c r="O164" s="1"/>
      <c r="P164" s="1"/>
      <c r="Q164" s="1"/>
      <c r="R164" s="1"/>
      <c r="S164" s="1"/>
      <c r="T164" s="1"/>
      <c r="U164" s="1"/>
      <c r="V164" s="1"/>
      <c r="W164" s="1"/>
      <c r="X164" s="1"/>
    </row>
    <row r="165">
      <c r="A165" s="1"/>
      <c r="B165" s="1"/>
      <c r="C165" s="2"/>
      <c r="D165" s="1"/>
      <c r="E165" s="1"/>
      <c r="F165" s="1"/>
      <c r="G165" s="1"/>
      <c r="H165" s="2"/>
      <c r="I165" s="2"/>
      <c r="J165" s="1"/>
      <c r="K165" s="1"/>
      <c r="L165" s="1"/>
      <c r="M165" s="1"/>
      <c r="N165" s="1"/>
      <c r="O165" s="1"/>
      <c r="P165" s="1"/>
      <c r="Q165" s="1"/>
      <c r="R165" s="1"/>
      <c r="S165" s="1"/>
      <c r="T165" s="1"/>
      <c r="U165" s="1"/>
      <c r="V165" s="1"/>
      <c r="W165" s="1"/>
      <c r="X165" s="1"/>
    </row>
    <row r="166">
      <c r="A166" s="1"/>
      <c r="B166" s="1"/>
      <c r="C166" s="2"/>
      <c r="D166" s="1"/>
      <c r="E166" s="1"/>
      <c r="F166" s="1"/>
      <c r="G166" s="1"/>
      <c r="H166" s="2"/>
      <c r="I166" s="2"/>
      <c r="J166" s="1"/>
      <c r="K166" s="1"/>
      <c r="L166" s="1"/>
      <c r="M166" s="1"/>
      <c r="N166" s="1"/>
      <c r="O166" s="1"/>
      <c r="P166" s="1"/>
      <c r="Q166" s="1"/>
      <c r="R166" s="1"/>
      <c r="S166" s="1"/>
      <c r="T166" s="1"/>
      <c r="U166" s="1"/>
      <c r="V166" s="1"/>
      <c r="W166" s="1"/>
      <c r="X166" s="1"/>
    </row>
    <row r="167">
      <c r="A167" s="1"/>
      <c r="B167" s="1"/>
      <c r="C167" s="2"/>
      <c r="D167" s="1"/>
      <c r="E167" s="1"/>
      <c r="F167" s="1"/>
      <c r="G167" s="1"/>
      <c r="H167" s="2"/>
      <c r="I167" s="2"/>
      <c r="J167" s="1"/>
      <c r="K167" s="1"/>
      <c r="L167" s="1"/>
      <c r="M167" s="1"/>
      <c r="N167" s="1"/>
      <c r="O167" s="1"/>
      <c r="P167" s="1"/>
      <c r="Q167" s="1"/>
      <c r="R167" s="1"/>
      <c r="S167" s="1"/>
      <c r="T167" s="1"/>
      <c r="U167" s="1"/>
      <c r="V167" s="1"/>
      <c r="W167" s="1"/>
      <c r="X167" s="1"/>
    </row>
    <row r="168">
      <c r="A168" s="1"/>
      <c r="B168" s="1"/>
      <c r="C168" s="2"/>
      <c r="D168" s="1"/>
      <c r="E168" s="1"/>
      <c r="F168" s="1"/>
      <c r="G168" s="1"/>
      <c r="H168" s="2"/>
      <c r="I168" s="2"/>
      <c r="J168" s="1"/>
      <c r="K168" s="1"/>
      <c r="L168" s="1"/>
      <c r="M168" s="1"/>
      <c r="N168" s="1"/>
      <c r="O168" s="1"/>
      <c r="P168" s="1"/>
      <c r="Q168" s="1"/>
      <c r="R168" s="1"/>
      <c r="S168" s="1"/>
      <c r="T168" s="1"/>
      <c r="U168" s="1"/>
      <c r="V168" s="1"/>
      <c r="W168" s="1"/>
      <c r="X168" s="1"/>
    </row>
    <row r="169">
      <c r="A169" s="1"/>
      <c r="B169" s="1"/>
      <c r="C169" s="2"/>
      <c r="D169" s="1"/>
      <c r="E169" s="1"/>
      <c r="F169" s="1"/>
      <c r="G169" s="1"/>
      <c r="H169" s="2"/>
      <c r="I169" s="2"/>
      <c r="J169" s="1"/>
      <c r="K169" s="1"/>
      <c r="L169" s="1"/>
      <c r="M169" s="1"/>
      <c r="N169" s="1"/>
      <c r="O169" s="1"/>
      <c r="P169" s="1"/>
      <c r="Q169" s="1"/>
      <c r="R169" s="1"/>
      <c r="S169" s="1"/>
      <c r="T169" s="1"/>
      <c r="U169" s="1"/>
      <c r="V169" s="1"/>
      <c r="W169" s="1"/>
      <c r="X169" s="1"/>
    </row>
    <row r="170">
      <c r="A170" s="1"/>
      <c r="B170" s="1"/>
      <c r="C170" s="2"/>
      <c r="D170" s="1"/>
      <c r="E170" s="1"/>
      <c r="F170" s="1"/>
      <c r="G170" s="1"/>
      <c r="H170" s="2"/>
      <c r="I170" s="2"/>
      <c r="J170" s="1"/>
      <c r="K170" s="1"/>
      <c r="L170" s="1"/>
      <c r="M170" s="1"/>
      <c r="N170" s="1"/>
      <c r="O170" s="1"/>
      <c r="P170" s="1"/>
      <c r="Q170" s="1"/>
      <c r="R170" s="1"/>
      <c r="S170" s="1"/>
      <c r="T170" s="1"/>
      <c r="U170" s="1"/>
      <c r="V170" s="1"/>
      <c r="W170" s="1"/>
      <c r="X170" s="1"/>
    </row>
    <row r="171">
      <c r="A171" s="1"/>
      <c r="B171" s="1"/>
      <c r="C171" s="2"/>
      <c r="D171" s="1"/>
      <c r="E171" s="1"/>
      <c r="F171" s="1"/>
      <c r="G171" s="1"/>
      <c r="H171" s="2"/>
      <c r="I171" s="2"/>
      <c r="J171" s="1"/>
      <c r="K171" s="1"/>
      <c r="L171" s="1"/>
      <c r="M171" s="1"/>
      <c r="N171" s="1"/>
      <c r="O171" s="1"/>
      <c r="P171" s="1"/>
      <c r="Q171" s="1"/>
      <c r="R171" s="1"/>
      <c r="S171" s="1"/>
      <c r="T171" s="1"/>
      <c r="U171" s="1"/>
      <c r="V171" s="1"/>
      <c r="W171" s="1"/>
      <c r="X171" s="1"/>
    </row>
    <row r="172">
      <c r="A172" s="1"/>
      <c r="B172" s="1"/>
      <c r="C172" s="2"/>
      <c r="D172" s="1"/>
      <c r="E172" s="1"/>
      <c r="F172" s="1"/>
      <c r="G172" s="1"/>
      <c r="H172" s="2"/>
      <c r="I172" s="2"/>
      <c r="J172" s="1"/>
      <c r="K172" s="1"/>
      <c r="L172" s="1"/>
      <c r="M172" s="1"/>
      <c r="N172" s="1"/>
      <c r="O172" s="1"/>
      <c r="P172" s="1"/>
      <c r="Q172" s="1"/>
      <c r="R172" s="1"/>
      <c r="S172" s="1"/>
      <c r="T172" s="1"/>
      <c r="U172" s="1"/>
      <c r="V172" s="1"/>
      <c r="W172" s="1"/>
      <c r="X172" s="1"/>
    </row>
    <row r="173">
      <c r="A173" s="1"/>
      <c r="B173" s="1"/>
      <c r="C173" s="2"/>
      <c r="D173" s="1"/>
      <c r="E173" s="1"/>
      <c r="F173" s="1"/>
      <c r="G173" s="1"/>
      <c r="H173" s="2"/>
      <c r="I173" s="2"/>
      <c r="J173" s="1"/>
      <c r="K173" s="1"/>
      <c r="L173" s="1"/>
      <c r="M173" s="1"/>
      <c r="N173" s="1"/>
      <c r="O173" s="1"/>
      <c r="P173" s="1"/>
      <c r="Q173" s="1"/>
      <c r="R173" s="1"/>
      <c r="S173" s="1"/>
      <c r="T173" s="1"/>
      <c r="U173" s="1"/>
      <c r="V173" s="1"/>
      <c r="W173" s="1"/>
      <c r="X173" s="1"/>
    </row>
    <row r="174">
      <c r="A174" s="1"/>
      <c r="B174" s="1"/>
      <c r="C174" s="2"/>
      <c r="D174" s="1"/>
      <c r="E174" s="1"/>
      <c r="F174" s="1"/>
      <c r="G174" s="1"/>
      <c r="H174" s="2"/>
      <c r="I174" s="2"/>
      <c r="J174" s="1"/>
      <c r="K174" s="1"/>
      <c r="L174" s="1"/>
      <c r="M174" s="1"/>
      <c r="N174" s="1"/>
      <c r="O174" s="1"/>
      <c r="P174" s="1"/>
      <c r="Q174" s="1"/>
      <c r="R174" s="1"/>
      <c r="S174" s="1"/>
      <c r="T174" s="1"/>
      <c r="U174" s="1"/>
      <c r="V174" s="1"/>
      <c r="W174" s="1"/>
      <c r="X174" s="1"/>
    </row>
    <row r="175">
      <c r="A175" s="1"/>
      <c r="B175" s="1"/>
      <c r="C175" s="2"/>
      <c r="D175" s="1"/>
      <c r="E175" s="1"/>
      <c r="F175" s="1"/>
      <c r="G175" s="1"/>
      <c r="H175" s="2"/>
      <c r="I175" s="2"/>
      <c r="J175" s="1"/>
      <c r="K175" s="1"/>
      <c r="L175" s="1"/>
      <c r="M175" s="1"/>
      <c r="N175" s="1"/>
      <c r="O175" s="1"/>
      <c r="P175" s="1"/>
      <c r="Q175" s="1"/>
      <c r="R175" s="1"/>
      <c r="S175" s="1"/>
      <c r="T175" s="1"/>
      <c r="U175" s="1"/>
      <c r="V175" s="1"/>
      <c r="W175" s="1"/>
      <c r="X175" s="1"/>
    </row>
    <row r="176">
      <c r="A176" s="1"/>
      <c r="B176" s="1"/>
      <c r="C176" s="2"/>
      <c r="D176" s="1"/>
      <c r="E176" s="1"/>
      <c r="F176" s="1"/>
      <c r="G176" s="1"/>
      <c r="H176" s="2"/>
      <c r="I176" s="2"/>
      <c r="J176" s="1"/>
      <c r="K176" s="1"/>
      <c r="L176" s="1"/>
      <c r="M176" s="1"/>
      <c r="N176" s="1"/>
      <c r="O176" s="1"/>
      <c r="P176" s="1"/>
      <c r="Q176" s="1"/>
      <c r="R176" s="1"/>
      <c r="S176" s="1"/>
      <c r="T176" s="1"/>
      <c r="U176" s="1"/>
      <c r="V176" s="1"/>
      <c r="W176" s="1"/>
      <c r="X176" s="1"/>
    </row>
    <row r="177">
      <c r="A177" s="1"/>
      <c r="B177" s="1"/>
      <c r="C177" s="2"/>
      <c r="D177" s="1"/>
      <c r="E177" s="1"/>
      <c r="F177" s="1"/>
      <c r="G177" s="1"/>
      <c r="H177" s="2"/>
      <c r="I177" s="2"/>
      <c r="J177" s="1"/>
      <c r="K177" s="1"/>
      <c r="L177" s="1"/>
      <c r="M177" s="1"/>
      <c r="N177" s="1"/>
      <c r="O177" s="1"/>
      <c r="P177" s="1"/>
      <c r="Q177" s="1"/>
      <c r="R177" s="1"/>
      <c r="S177" s="1"/>
      <c r="T177" s="1"/>
      <c r="U177" s="1"/>
      <c r="V177" s="1"/>
      <c r="W177" s="1"/>
      <c r="X177" s="1"/>
    </row>
    <row r="178">
      <c r="A178" s="1"/>
      <c r="B178" s="1"/>
      <c r="C178" s="2"/>
      <c r="D178" s="1"/>
      <c r="E178" s="1"/>
      <c r="F178" s="1"/>
      <c r="G178" s="1"/>
      <c r="H178" s="2"/>
      <c r="I178" s="2"/>
      <c r="J178" s="1"/>
      <c r="K178" s="1"/>
      <c r="L178" s="1"/>
      <c r="M178" s="1"/>
      <c r="N178" s="1"/>
      <c r="O178" s="1"/>
      <c r="P178" s="1"/>
      <c r="Q178" s="1"/>
      <c r="R178" s="1"/>
      <c r="S178" s="1"/>
      <c r="T178" s="1"/>
      <c r="U178" s="1"/>
      <c r="V178" s="1"/>
      <c r="W178" s="1"/>
      <c r="X178" s="1"/>
    </row>
    <row r="179">
      <c r="A179" s="1"/>
      <c r="B179" s="1"/>
      <c r="C179" s="2"/>
      <c r="D179" s="1"/>
      <c r="E179" s="1"/>
      <c r="F179" s="1"/>
      <c r="G179" s="1"/>
      <c r="H179" s="2"/>
      <c r="I179" s="2"/>
      <c r="J179" s="1"/>
      <c r="K179" s="1"/>
      <c r="L179" s="1"/>
      <c r="M179" s="1"/>
      <c r="N179" s="1"/>
      <c r="O179" s="1"/>
      <c r="P179" s="1"/>
      <c r="Q179" s="1"/>
      <c r="R179" s="1"/>
      <c r="S179" s="1"/>
      <c r="T179" s="1"/>
      <c r="U179" s="1"/>
      <c r="V179" s="1"/>
      <c r="W179" s="1"/>
      <c r="X179" s="1"/>
    </row>
    <row r="180">
      <c r="A180" s="1"/>
      <c r="B180" s="1"/>
      <c r="C180" s="2"/>
      <c r="D180" s="1"/>
      <c r="E180" s="1"/>
      <c r="F180" s="1"/>
      <c r="G180" s="1"/>
      <c r="H180" s="2"/>
      <c r="I180" s="2"/>
      <c r="J180" s="1"/>
      <c r="K180" s="1"/>
      <c r="L180" s="1"/>
      <c r="M180" s="1"/>
      <c r="N180" s="1"/>
      <c r="O180" s="1"/>
      <c r="P180" s="1"/>
      <c r="Q180" s="1"/>
      <c r="R180" s="1"/>
      <c r="S180" s="1"/>
      <c r="T180" s="1"/>
      <c r="U180" s="1"/>
      <c r="V180" s="1"/>
      <c r="W180" s="1"/>
      <c r="X180" s="1"/>
    </row>
    <row r="181">
      <c r="A181" s="1"/>
      <c r="B181" s="1"/>
      <c r="C181" s="2"/>
      <c r="D181" s="1"/>
      <c r="E181" s="1"/>
      <c r="F181" s="1"/>
      <c r="G181" s="1"/>
      <c r="H181" s="2"/>
      <c r="I181" s="2"/>
      <c r="J181" s="1"/>
      <c r="K181" s="1"/>
      <c r="L181" s="1"/>
      <c r="M181" s="1"/>
      <c r="N181" s="1"/>
      <c r="O181" s="1"/>
      <c r="P181" s="1"/>
      <c r="Q181" s="1"/>
      <c r="R181" s="1"/>
      <c r="S181" s="1"/>
      <c r="T181" s="1"/>
      <c r="U181" s="1"/>
      <c r="V181" s="1"/>
      <c r="W181" s="1"/>
      <c r="X181" s="1"/>
    </row>
    <row r="182">
      <c r="A182" s="1"/>
      <c r="B182" s="1"/>
      <c r="C182" s="2"/>
      <c r="D182" s="1"/>
      <c r="E182" s="1"/>
      <c r="F182" s="1"/>
      <c r="G182" s="1"/>
      <c r="H182" s="2"/>
      <c r="I182" s="2"/>
      <c r="J182" s="1"/>
      <c r="K182" s="1"/>
      <c r="L182" s="1"/>
      <c r="M182" s="1"/>
      <c r="N182" s="1"/>
      <c r="O182" s="1"/>
      <c r="P182" s="1"/>
      <c r="Q182" s="1"/>
      <c r="R182" s="1"/>
      <c r="S182" s="1"/>
      <c r="T182" s="1"/>
      <c r="U182" s="1"/>
      <c r="V182" s="1"/>
      <c r="W182" s="1"/>
      <c r="X182" s="1"/>
    </row>
    <row r="183">
      <c r="A183" s="1"/>
      <c r="B183" s="1"/>
      <c r="C183" s="2"/>
      <c r="D183" s="1"/>
      <c r="E183" s="1"/>
      <c r="F183" s="1"/>
      <c r="G183" s="1"/>
      <c r="H183" s="2"/>
      <c r="I183" s="2"/>
      <c r="J183" s="1"/>
      <c r="K183" s="1"/>
      <c r="L183" s="1"/>
      <c r="M183" s="1"/>
      <c r="N183" s="1"/>
      <c r="O183" s="1"/>
      <c r="P183" s="1"/>
      <c r="Q183" s="1"/>
      <c r="R183" s="1"/>
      <c r="S183" s="1"/>
      <c r="T183" s="1"/>
      <c r="U183" s="1"/>
      <c r="V183" s="1"/>
      <c r="W183" s="1"/>
      <c r="X183" s="1"/>
    </row>
    <row r="184">
      <c r="A184" s="1"/>
      <c r="B184" s="1"/>
      <c r="C184" s="2"/>
      <c r="D184" s="1"/>
      <c r="E184" s="1"/>
      <c r="F184" s="1"/>
      <c r="G184" s="1"/>
      <c r="H184" s="2"/>
      <c r="I184" s="2"/>
      <c r="J184" s="1"/>
      <c r="K184" s="1"/>
      <c r="L184" s="1"/>
      <c r="M184" s="1"/>
      <c r="N184" s="1"/>
      <c r="O184" s="1"/>
      <c r="P184" s="1"/>
      <c r="Q184" s="1"/>
      <c r="R184" s="1"/>
      <c r="S184" s="1"/>
      <c r="T184" s="1"/>
      <c r="U184" s="1"/>
      <c r="V184" s="1"/>
      <c r="W184" s="1"/>
      <c r="X184" s="1"/>
    </row>
    <row r="185">
      <c r="A185" s="1"/>
      <c r="B185" s="1"/>
      <c r="C185" s="2"/>
      <c r="D185" s="1"/>
      <c r="E185" s="1"/>
      <c r="F185" s="1"/>
      <c r="G185" s="1"/>
      <c r="H185" s="2"/>
      <c r="I185" s="2"/>
      <c r="J185" s="1"/>
      <c r="K185" s="1"/>
      <c r="L185" s="1"/>
      <c r="M185" s="1"/>
      <c r="N185" s="1"/>
      <c r="O185" s="1"/>
      <c r="P185" s="1"/>
      <c r="Q185" s="1"/>
      <c r="R185" s="1"/>
      <c r="S185" s="1"/>
      <c r="T185" s="1"/>
      <c r="U185" s="1"/>
      <c r="V185" s="1"/>
      <c r="W185" s="1"/>
      <c r="X185" s="1"/>
    </row>
    <row r="186">
      <c r="A186" s="1"/>
      <c r="B186" s="1"/>
      <c r="C186" s="2"/>
      <c r="D186" s="1"/>
      <c r="E186" s="1"/>
      <c r="F186" s="1"/>
      <c r="G186" s="1"/>
      <c r="H186" s="2"/>
      <c r="I186" s="2"/>
      <c r="J186" s="1"/>
      <c r="K186" s="1"/>
      <c r="L186" s="1"/>
      <c r="M186" s="1"/>
      <c r="N186" s="1"/>
      <c r="O186" s="1"/>
      <c r="P186" s="1"/>
      <c r="Q186" s="1"/>
      <c r="R186" s="1"/>
      <c r="S186" s="1"/>
      <c r="T186" s="1"/>
      <c r="U186" s="1"/>
      <c r="V186" s="1"/>
      <c r="W186" s="1"/>
      <c r="X186" s="1"/>
    </row>
    <row r="187">
      <c r="A187" s="1"/>
      <c r="B187" s="1"/>
      <c r="C187" s="2"/>
      <c r="D187" s="1"/>
      <c r="E187" s="1"/>
      <c r="F187" s="1"/>
      <c r="G187" s="1"/>
      <c r="H187" s="2"/>
      <c r="I187" s="2"/>
      <c r="J187" s="1"/>
      <c r="K187" s="1"/>
      <c r="L187" s="1"/>
      <c r="M187" s="1"/>
      <c r="N187" s="1"/>
      <c r="O187" s="1"/>
      <c r="P187" s="1"/>
      <c r="Q187" s="1"/>
      <c r="R187" s="1"/>
      <c r="S187" s="1"/>
      <c r="T187" s="1"/>
      <c r="U187" s="1"/>
      <c r="V187" s="1"/>
      <c r="W187" s="1"/>
      <c r="X187" s="1"/>
    </row>
    <row r="188">
      <c r="A188" s="1"/>
      <c r="B188" s="1"/>
      <c r="C188" s="2"/>
      <c r="D188" s="1"/>
      <c r="E188" s="1"/>
      <c r="F188" s="1"/>
      <c r="G188" s="1"/>
      <c r="H188" s="2"/>
      <c r="I188" s="2"/>
      <c r="J188" s="1"/>
      <c r="K188" s="1"/>
      <c r="L188" s="1"/>
      <c r="M188" s="1"/>
      <c r="N188" s="1"/>
      <c r="O188" s="1"/>
      <c r="P188" s="1"/>
      <c r="Q188" s="1"/>
      <c r="R188" s="1"/>
      <c r="S188" s="1"/>
      <c r="T188" s="1"/>
      <c r="U188" s="1"/>
      <c r="V188" s="1"/>
      <c r="W188" s="1"/>
      <c r="X188" s="1"/>
    </row>
    <row r="189">
      <c r="A189" s="1"/>
      <c r="B189" s="1"/>
      <c r="C189" s="2"/>
      <c r="D189" s="1"/>
      <c r="E189" s="1"/>
      <c r="F189" s="1"/>
      <c r="G189" s="1"/>
      <c r="H189" s="2"/>
      <c r="I189" s="2"/>
      <c r="J189" s="1"/>
      <c r="K189" s="1"/>
      <c r="L189" s="1"/>
      <c r="M189" s="1"/>
      <c r="N189" s="1"/>
      <c r="O189" s="1"/>
      <c r="P189" s="1"/>
      <c r="Q189" s="1"/>
      <c r="R189" s="1"/>
      <c r="S189" s="1"/>
      <c r="T189" s="1"/>
      <c r="U189" s="1"/>
      <c r="V189" s="1"/>
      <c r="W189" s="1"/>
      <c r="X189" s="1"/>
    </row>
    <row r="190">
      <c r="A190" s="1"/>
      <c r="B190" s="1"/>
      <c r="C190" s="2"/>
      <c r="D190" s="1"/>
      <c r="E190" s="1"/>
      <c r="F190" s="1"/>
      <c r="G190" s="1"/>
      <c r="H190" s="2"/>
      <c r="I190" s="2"/>
      <c r="J190" s="1"/>
      <c r="K190" s="1"/>
      <c r="L190" s="1"/>
      <c r="M190" s="1"/>
      <c r="N190" s="1"/>
      <c r="O190" s="1"/>
      <c r="P190" s="1"/>
      <c r="Q190" s="1"/>
      <c r="R190" s="1"/>
      <c r="S190" s="1"/>
      <c r="T190" s="1"/>
      <c r="U190" s="1"/>
      <c r="V190" s="1"/>
      <c r="W190" s="1"/>
      <c r="X190" s="1"/>
    </row>
    <row r="191">
      <c r="A191" s="1"/>
      <c r="B191" s="1"/>
      <c r="C191" s="2"/>
      <c r="D191" s="1"/>
      <c r="E191" s="1"/>
      <c r="F191" s="1"/>
      <c r="G191" s="1"/>
      <c r="H191" s="2"/>
      <c r="I191" s="2"/>
      <c r="J191" s="1"/>
      <c r="K191" s="1"/>
      <c r="L191" s="1"/>
      <c r="M191" s="1"/>
      <c r="N191" s="1"/>
      <c r="O191" s="1"/>
      <c r="P191" s="1"/>
      <c r="Q191" s="1"/>
      <c r="R191" s="1"/>
      <c r="S191" s="1"/>
      <c r="T191" s="1"/>
      <c r="U191" s="1"/>
      <c r="V191" s="1"/>
      <c r="W191" s="1"/>
      <c r="X191" s="1"/>
    </row>
    <row r="192">
      <c r="A192" s="1"/>
      <c r="B192" s="1"/>
      <c r="C192" s="2"/>
      <c r="D192" s="1"/>
      <c r="E192" s="1"/>
      <c r="F192" s="1"/>
      <c r="G192" s="1"/>
      <c r="H192" s="2"/>
      <c r="I192" s="2"/>
      <c r="J192" s="1"/>
      <c r="K192" s="1"/>
      <c r="L192" s="1"/>
      <c r="M192" s="1"/>
      <c r="N192" s="1"/>
      <c r="O192" s="1"/>
      <c r="P192" s="1"/>
      <c r="Q192" s="1"/>
      <c r="R192" s="1"/>
      <c r="S192" s="1"/>
      <c r="T192" s="1"/>
      <c r="U192" s="1"/>
      <c r="V192" s="1"/>
      <c r="W192" s="1"/>
      <c r="X192" s="1"/>
    </row>
    <row r="193">
      <c r="A193" s="1"/>
      <c r="B193" s="1"/>
      <c r="C193" s="2"/>
      <c r="D193" s="1"/>
      <c r="E193" s="1"/>
      <c r="F193" s="1"/>
      <c r="G193" s="1"/>
      <c r="H193" s="2"/>
      <c r="I193" s="2"/>
      <c r="J193" s="1"/>
      <c r="K193" s="1"/>
      <c r="L193" s="1"/>
      <c r="M193" s="1"/>
      <c r="N193" s="1"/>
      <c r="O193" s="1"/>
      <c r="P193" s="1"/>
      <c r="Q193" s="1"/>
      <c r="R193" s="1"/>
      <c r="S193" s="1"/>
      <c r="T193" s="1"/>
      <c r="U193" s="1"/>
      <c r="V193" s="1"/>
      <c r="W193" s="1"/>
      <c r="X193" s="1"/>
    </row>
    <row r="194">
      <c r="A194" s="1"/>
      <c r="B194" s="1"/>
      <c r="C194" s="2"/>
      <c r="D194" s="1"/>
      <c r="E194" s="1"/>
      <c r="F194" s="1"/>
      <c r="G194" s="1"/>
      <c r="H194" s="2"/>
      <c r="I194" s="2"/>
      <c r="J194" s="1"/>
      <c r="K194" s="1"/>
      <c r="L194" s="1"/>
      <c r="M194" s="1"/>
      <c r="N194" s="1"/>
      <c r="O194" s="1"/>
      <c r="P194" s="1"/>
      <c r="Q194" s="1"/>
      <c r="R194" s="1"/>
      <c r="S194" s="1"/>
      <c r="T194" s="1"/>
      <c r="U194" s="1"/>
      <c r="V194" s="1"/>
      <c r="W194" s="1"/>
      <c r="X194" s="1"/>
    </row>
    <row r="195">
      <c r="A195" s="1"/>
      <c r="B195" s="1"/>
      <c r="C195" s="2"/>
      <c r="D195" s="1"/>
      <c r="E195" s="1"/>
      <c r="F195" s="1"/>
      <c r="G195" s="1"/>
      <c r="H195" s="2"/>
      <c r="I195" s="2"/>
      <c r="J195" s="1"/>
      <c r="K195" s="1"/>
      <c r="L195" s="1"/>
      <c r="M195" s="1"/>
      <c r="N195" s="1"/>
      <c r="O195" s="1"/>
      <c r="P195" s="1"/>
      <c r="Q195" s="1"/>
      <c r="R195" s="1"/>
      <c r="S195" s="1"/>
      <c r="T195" s="1"/>
      <c r="U195" s="1"/>
      <c r="V195" s="1"/>
      <c r="W195" s="1"/>
      <c r="X195" s="1"/>
    </row>
    <row r="196">
      <c r="A196" s="1"/>
      <c r="B196" s="1"/>
      <c r="C196" s="2"/>
      <c r="D196" s="1"/>
      <c r="E196" s="1"/>
      <c r="F196" s="1"/>
      <c r="G196" s="1"/>
      <c r="H196" s="2"/>
      <c r="I196" s="2"/>
      <c r="J196" s="1"/>
      <c r="K196" s="1"/>
      <c r="L196" s="1"/>
      <c r="M196" s="1"/>
      <c r="N196" s="1"/>
      <c r="O196" s="1"/>
      <c r="P196" s="1"/>
      <c r="Q196" s="1"/>
      <c r="R196" s="1"/>
      <c r="S196" s="1"/>
      <c r="T196" s="1"/>
      <c r="U196" s="1"/>
      <c r="V196" s="1"/>
      <c r="W196" s="1"/>
      <c r="X196" s="1"/>
    </row>
    <row r="197">
      <c r="A197" s="1"/>
      <c r="B197" s="1"/>
      <c r="C197" s="2"/>
      <c r="D197" s="1"/>
      <c r="E197" s="1"/>
      <c r="F197" s="1"/>
      <c r="G197" s="1"/>
      <c r="H197" s="2"/>
      <c r="I197" s="2"/>
      <c r="J197" s="1"/>
      <c r="K197" s="1"/>
      <c r="L197" s="1"/>
      <c r="M197" s="1"/>
      <c r="N197" s="1"/>
      <c r="O197" s="1"/>
      <c r="P197" s="1"/>
      <c r="Q197" s="1"/>
      <c r="R197" s="1"/>
      <c r="S197" s="1"/>
      <c r="T197" s="1"/>
      <c r="U197" s="1"/>
      <c r="V197" s="1"/>
      <c r="W197" s="1"/>
      <c r="X197" s="1"/>
    </row>
    <row r="198">
      <c r="A198" s="1"/>
      <c r="B198" s="1"/>
      <c r="C198" s="2"/>
      <c r="D198" s="1"/>
      <c r="E198" s="1"/>
      <c r="F198" s="1"/>
      <c r="G198" s="1"/>
      <c r="H198" s="2"/>
      <c r="I198" s="2"/>
      <c r="J198" s="1"/>
      <c r="K198" s="1"/>
      <c r="L198" s="1"/>
      <c r="M198" s="1"/>
      <c r="N198" s="1"/>
      <c r="O198" s="1"/>
      <c r="P198" s="1"/>
      <c r="Q198" s="1"/>
      <c r="R198" s="1"/>
      <c r="S198" s="1"/>
      <c r="T198" s="1"/>
      <c r="U198" s="1"/>
      <c r="V198" s="1"/>
      <c r="W198" s="1"/>
      <c r="X198" s="1"/>
    </row>
    <row r="199">
      <c r="A199" s="1"/>
      <c r="B199" s="1"/>
      <c r="C199" s="2"/>
      <c r="D199" s="1"/>
      <c r="E199" s="1"/>
      <c r="F199" s="1"/>
      <c r="G199" s="1"/>
      <c r="H199" s="2"/>
      <c r="I199" s="2"/>
      <c r="J199" s="1"/>
      <c r="K199" s="1"/>
      <c r="L199" s="1"/>
      <c r="M199" s="1"/>
      <c r="N199" s="1"/>
      <c r="O199" s="1"/>
      <c r="P199" s="1"/>
      <c r="Q199" s="1"/>
      <c r="R199" s="1"/>
      <c r="S199" s="1"/>
      <c r="T199" s="1"/>
      <c r="U199" s="1"/>
      <c r="V199" s="1"/>
      <c r="W199" s="1"/>
      <c r="X199" s="1"/>
    </row>
    <row r="200">
      <c r="A200" s="1"/>
      <c r="B200" s="1"/>
      <c r="C200" s="2"/>
      <c r="D200" s="1"/>
      <c r="E200" s="1"/>
      <c r="F200" s="1"/>
      <c r="G200" s="1"/>
      <c r="H200" s="2"/>
      <c r="I200" s="2"/>
      <c r="J200" s="1"/>
      <c r="K200" s="1"/>
      <c r="L200" s="1"/>
      <c r="M200" s="1"/>
      <c r="N200" s="1"/>
      <c r="O200" s="1"/>
      <c r="P200" s="1"/>
      <c r="Q200" s="1"/>
      <c r="R200" s="1"/>
      <c r="S200" s="1"/>
      <c r="T200" s="1"/>
      <c r="U200" s="1"/>
      <c r="V200" s="1"/>
      <c r="W200" s="1"/>
      <c r="X200" s="1"/>
    </row>
    <row r="201">
      <c r="A201" s="1"/>
      <c r="B201" s="1"/>
      <c r="C201" s="2"/>
      <c r="D201" s="1"/>
      <c r="E201" s="1"/>
      <c r="F201" s="1"/>
      <c r="G201" s="1"/>
      <c r="H201" s="2"/>
      <c r="I201" s="2"/>
      <c r="J201" s="1"/>
      <c r="K201" s="1"/>
      <c r="L201" s="1"/>
      <c r="M201" s="1"/>
      <c r="N201" s="1"/>
      <c r="O201" s="1"/>
      <c r="P201" s="1"/>
      <c r="Q201" s="1"/>
      <c r="R201" s="1"/>
      <c r="S201" s="1"/>
      <c r="T201" s="1"/>
      <c r="U201" s="1"/>
      <c r="V201" s="1"/>
      <c r="W201" s="1"/>
      <c r="X201" s="1"/>
    </row>
    <row r="202">
      <c r="A202" s="1"/>
      <c r="B202" s="1"/>
      <c r="C202" s="2"/>
      <c r="D202" s="1"/>
      <c r="E202" s="1"/>
      <c r="F202" s="1"/>
      <c r="G202" s="1"/>
      <c r="H202" s="2"/>
      <c r="I202" s="2"/>
      <c r="J202" s="1"/>
      <c r="K202" s="1"/>
      <c r="L202" s="1"/>
      <c r="M202" s="1"/>
      <c r="N202" s="1"/>
      <c r="O202" s="1"/>
      <c r="P202" s="1"/>
      <c r="Q202" s="1"/>
      <c r="R202" s="1"/>
      <c r="S202" s="1"/>
      <c r="T202" s="1"/>
      <c r="U202" s="1"/>
      <c r="V202" s="1"/>
      <c r="W202" s="1"/>
      <c r="X202" s="1"/>
    </row>
    <row r="203">
      <c r="A203" s="1"/>
      <c r="B203" s="1"/>
      <c r="C203" s="2"/>
      <c r="D203" s="1"/>
      <c r="E203" s="1"/>
      <c r="F203" s="1"/>
      <c r="G203" s="1"/>
      <c r="H203" s="2"/>
      <c r="I203" s="2"/>
      <c r="J203" s="1"/>
      <c r="K203" s="1"/>
      <c r="L203" s="1"/>
      <c r="M203" s="1"/>
      <c r="N203" s="1"/>
      <c r="O203" s="1"/>
      <c r="P203" s="1"/>
      <c r="Q203" s="1"/>
      <c r="R203" s="1"/>
      <c r="S203" s="1"/>
      <c r="T203" s="1"/>
      <c r="U203" s="1"/>
      <c r="V203" s="1"/>
      <c r="W203" s="1"/>
      <c r="X203" s="1"/>
    </row>
    <row r="204">
      <c r="A204" s="1"/>
      <c r="B204" s="1"/>
      <c r="C204" s="2"/>
      <c r="D204" s="1"/>
      <c r="E204" s="1"/>
      <c r="F204" s="1"/>
      <c r="G204" s="1"/>
      <c r="H204" s="2"/>
      <c r="I204" s="2"/>
      <c r="J204" s="1"/>
      <c r="K204" s="1"/>
      <c r="L204" s="1"/>
      <c r="M204" s="1"/>
      <c r="N204" s="1"/>
      <c r="O204" s="1"/>
      <c r="P204" s="1"/>
      <c r="Q204" s="1"/>
      <c r="R204" s="1"/>
      <c r="S204" s="1"/>
      <c r="T204" s="1"/>
      <c r="U204" s="1"/>
      <c r="V204" s="1"/>
      <c r="W204" s="1"/>
      <c r="X204" s="1"/>
    </row>
    <row r="205">
      <c r="A205" s="1"/>
      <c r="B205" s="1"/>
      <c r="C205" s="2"/>
      <c r="D205" s="1"/>
      <c r="E205" s="1"/>
      <c r="F205" s="1"/>
      <c r="G205" s="1"/>
      <c r="H205" s="2"/>
      <c r="I205" s="2"/>
      <c r="J205" s="1"/>
      <c r="K205" s="1"/>
      <c r="L205" s="1"/>
      <c r="M205" s="1"/>
      <c r="N205" s="1"/>
      <c r="O205" s="1"/>
      <c r="P205" s="1"/>
      <c r="Q205" s="1"/>
      <c r="R205" s="1"/>
      <c r="S205" s="1"/>
      <c r="T205" s="1"/>
      <c r="U205" s="1"/>
      <c r="V205" s="1"/>
      <c r="W205" s="1"/>
      <c r="X205" s="1"/>
    </row>
    <row r="206">
      <c r="A206" s="1"/>
      <c r="B206" s="1"/>
      <c r="C206" s="2"/>
      <c r="D206" s="1"/>
      <c r="E206" s="1"/>
      <c r="F206" s="1"/>
      <c r="G206" s="1"/>
      <c r="H206" s="2"/>
      <c r="I206" s="2"/>
      <c r="J206" s="1"/>
      <c r="K206" s="1"/>
      <c r="L206" s="1"/>
      <c r="M206" s="1"/>
      <c r="N206" s="1"/>
      <c r="O206" s="1"/>
      <c r="P206" s="1"/>
      <c r="Q206" s="1"/>
      <c r="R206" s="1"/>
      <c r="S206" s="1"/>
      <c r="T206" s="1"/>
      <c r="U206" s="1"/>
      <c r="V206" s="1"/>
      <c r="W206" s="1"/>
      <c r="X206" s="1"/>
    </row>
    <row r="207">
      <c r="A207" s="1"/>
      <c r="B207" s="1"/>
      <c r="C207" s="2"/>
      <c r="D207" s="1"/>
      <c r="E207" s="1"/>
      <c r="F207" s="1"/>
      <c r="G207" s="1"/>
      <c r="H207" s="2"/>
      <c r="I207" s="2"/>
      <c r="J207" s="1"/>
      <c r="K207" s="1"/>
      <c r="L207" s="1"/>
      <c r="M207" s="1"/>
      <c r="N207" s="1"/>
      <c r="O207" s="1"/>
      <c r="P207" s="1"/>
      <c r="Q207" s="1"/>
      <c r="R207" s="1"/>
      <c r="S207" s="1"/>
      <c r="T207" s="1"/>
      <c r="U207" s="1"/>
      <c r="V207" s="1"/>
      <c r="W207" s="1"/>
      <c r="X207" s="1"/>
    </row>
    <row r="208">
      <c r="A208" s="1"/>
      <c r="B208" s="1"/>
      <c r="C208" s="2"/>
      <c r="D208" s="1"/>
      <c r="E208" s="1"/>
      <c r="F208" s="1"/>
      <c r="G208" s="1"/>
      <c r="H208" s="2"/>
      <c r="I208" s="2"/>
      <c r="J208" s="1"/>
      <c r="K208" s="1"/>
      <c r="L208" s="1"/>
      <c r="M208" s="1"/>
      <c r="N208" s="1"/>
      <c r="O208" s="1"/>
      <c r="P208" s="1"/>
      <c r="Q208" s="1"/>
      <c r="R208" s="1"/>
      <c r="S208" s="1"/>
      <c r="T208" s="1"/>
      <c r="U208" s="1"/>
      <c r="V208" s="1"/>
      <c r="W208" s="1"/>
      <c r="X208" s="1"/>
    </row>
    <row r="209">
      <c r="A209" s="1"/>
      <c r="B209" s="1"/>
      <c r="C209" s="2"/>
      <c r="D209" s="1"/>
      <c r="E209" s="1"/>
      <c r="F209" s="1"/>
      <c r="G209" s="1"/>
      <c r="H209" s="2"/>
      <c r="I209" s="2"/>
      <c r="J209" s="1"/>
      <c r="K209" s="1"/>
      <c r="L209" s="1"/>
      <c r="M209" s="1"/>
      <c r="N209" s="1"/>
      <c r="O209" s="1"/>
      <c r="P209" s="1"/>
      <c r="Q209" s="1"/>
      <c r="R209" s="1"/>
      <c r="S209" s="1"/>
      <c r="T209" s="1"/>
      <c r="U209" s="1"/>
      <c r="V209" s="1"/>
      <c r="W209" s="1"/>
      <c r="X209" s="1"/>
    </row>
    <row r="210">
      <c r="A210" s="1"/>
      <c r="B210" s="1"/>
      <c r="C210" s="2"/>
      <c r="D210" s="1"/>
      <c r="E210" s="1"/>
      <c r="F210" s="1"/>
      <c r="G210" s="1"/>
      <c r="H210" s="2"/>
      <c r="I210" s="2"/>
      <c r="J210" s="1"/>
      <c r="K210" s="1"/>
      <c r="L210" s="1"/>
      <c r="M210" s="1"/>
      <c r="N210" s="1"/>
      <c r="O210" s="1"/>
      <c r="P210" s="1"/>
      <c r="Q210" s="1"/>
      <c r="R210" s="1"/>
      <c r="S210" s="1"/>
      <c r="T210" s="1"/>
      <c r="U210" s="1"/>
      <c r="V210" s="1"/>
      <c r="W210" s="1"/>
      <c r="X210" s="1"/>
    </row>
    <row r="211">
      <c r="A211" s="1"/>
      <c r="B211" s="1"/>
      <c r="C211" s="2"/>
      <c r="D211" s="1"/>
      <c r="E211" s="1"/>
      <c r="F211" s="1"/>
      <c r="G211" s="1"/>
      <c r="H211" s="2"/>
      <c r="I211" s="2"/>
      <c r="J211" s="1"/>
      <c r="K211" s="1"/>
      <c r="L211" s="1"/>
      <c r="M211" s="1"/>
      <c r="N211" s="1"/>
      <c r="O211" s="1"/>
      <c r="P211" s="1"/>
      <c r="Q211" s="1"/>
      <c r="R211" s="1"/>
      <c r="S211" s="1"/>
      <c r="T211" s="1"/>
      <c r="U211" s="1"/>
      <c r="V211" s="1"/>
      <c r="W211" s="1"/>
      <c r="X211" s="1"/>
    </row>
    <row r="212">
      <c r="A212" s="1"/>
      <c r="B212" s="1"/>
      <c r="C212" s="2"/>
      <c r="D212" s="1"/>
      <c r="E212" s="1"/>
      <c r="F212" s="1"/>
      <c r="G212" s="1"/>
      <c r="H212" s="2"/>
      <c r="I212" s="2"/>
      <c r="J212" s="1"/>
      <c r="K212" s="1"/>
      <c r="L212" s="1"/>
      <c r="M212" s="1"/>
      <c r="N212" s="1"/>
      <c r="O212" s="1"/>
      <c r="P212" s="1"/>
      <c r="Q212" s="1"/>
      <c r="R212" s="1"/>
      <c r="S212" s="1"/>
      <c r="T212" s="1"/>
      <c r="U212" s="1"/>
      <c r="V212" s="1"/>
      <c r="W212" s="1"/>
      <c r="X212" s="1"/>
    </row>
    <row r="213">
      <c r="A213" s="1"/>
      <c r="B213" s="1"/>
      <c r="C213" s="2"/>
      <c r="D213" s="1"/>
      <c r="E213" s="1"/>
      <c r="F213" s="1"/>
      <c r="G213" s="1"/>
      <c r="H213" s="2"/>
      <c r="I213" s="2"/>
      <c r="J213" s="1"/>
      <c r="K213" s="1"/>
      <c r="L213" s="1"/>
      <c r="M213" s="1"/>
      <c r="N213" s="1"/>
      <c r="O213" s="1"/>
      <c r="P213" s="1"/>
      <c r="Q213" s="1"/>
      <c r="R213" s="1"/>
      <c r="S213" s="1"/>
      <c r="T213" s="1"/>
      <c r="U213" s="1"/>
      <c r="V213" s="1"/>
      <c r="W213" s="1"/>
      <c r="X213" s="1"/>
    </row>
    <row r="214">
      <c r="A214" s="1"/>
      <c r="B214" s="1"/>
      <c r="C214" s="2"/>
      <c r="D214" s="1"/>
      <c r="E214" s="1"/>
      <c r="F214" s="1"/>
      <c r="G214" s="1"/>
      <c r="H214" s="2"/>
      <c r="I214" s="2"/>
      <c r="J214" s="1"/>
      <c r="K214" s="1"/>
      <c r="L214" s="1"/>
      <c r="M214" s="1"/>
      <c r="N214" s="1"/>
      <c r="O214" s="1"/>
      <c r="P214" s="1"/>
      <c r="Q214" s="1"/>
      <c r="R214" s="1"/>
      <c r="S214" s="1"/>
      <c r="T214" s="1"/>
      <c r="U214" s="1"/>
      <c r="V214" s="1"/>
      <c r="W214" s="1"/>
      <c r="X214" s="1"/>
    </row>
    <row r="215">
      <c r="A215" s="1"/>
      <c r="B215" s="1"/>
      <c r="C215" s="2"/>
      <c r="D215" s="1"/>
      <c r="E215" s="1"/>
      <c r="F215" s="1"/>
      <c r="G215" s="1"/>
      <c r="H215" s="2"/>
      <c r="I215" s="2"/>
      <c r="J215" s="1"/>
      <c r="K215" s="1"/>
      <c r="L215" s="1"/>
      <c r="M215" s="1"/>
      <c r="N215" s="1"/>
      <c r="O215" s="1"/>
      <c r="P215" s="1"/>
      <c r="Q215" s="1"/>
      <c r="R215" s="1"/>
      <c r="S215" s="1"/>
      <c r="T215" s="1"/>
      <c r="U215" s="1"/>
      <c r="V215" s="1"/>
      <c r="W215" s="1"/>
      <c r="X215" s="1"/>
    </row>
    <row r="216">
      <c r="A216" s="1"/>
      <c r="B216" s="1"/>
      <c r="C216" s="2"/>
      <c r="D216" s="1"/>
      <c r="E216" s="1"/>
      <c r="F216" s="1"/>
      <c r="G216" s="1"/>
      <c r="H216" s="2"/>
      <c r="I216" s="2"/>
      <c r="J216" s="1"/>
      <c r="K216" s="1"/>
      <c r="L216" s="1"/>
      <c r="M216" s="1"/>
      <c r="N216" s="1"/>
      <c r="O216" s="1"/>
      <c r="P216" s="1"/>
      <c r="Q216" s="1"/>
      <c r="R216" s="1"/>
      <c r="S216" s="1"/>
      <c r="T216" s="1"/>
      <c r="U216" s="1"/>
      <c r="V216" s="1"/>
      <c r="W216" s="1"/>
      <c r="X216" s="1"/>
    </row>
    <row r="217">
      <c r="A217" s="1"/>
      <c r="B217" s="1"/>
      <c r="C217" s="2"/>
      <c r="D217" s="1"/>
      <c r="E217" s="1"/>
      <c r="F217" s="1"/>
      <c r="G217" s="1"/>
      <c r="H217" s="2"/>
      <c r="I217" s="2"/>
      <c r="J217" s="1"/>
      <c r="K217" s="1"/>
      <c r="L217" s="1"/>
      <c r="M217" s="1"/>
      <c r="N217" s="1"/>
      <c r="O217" s="1"/>
      <c r="P217" s="1"/>
      <c r="Q217" s="1"/>
      <c r="R217" s="1"/>
      <c r="S217" s="1"/>
      <c r="T217" s="1"/>
      <c r="U217" s="1"/>
      <c r="V217" s="1"/>
      <c r="W217" s="1"/>
      <c r="X217" s="1"/>
    </row>
    <row r="218">
      <c r="A218" s="1"/>
      <c r="B218" s="1"/>
      <c r="C218" s="2"/>
      <c r="D218" s="1"/>
      <c r="E218" s="1"/>
      <c r="F218" s="1"/>
      <c r="G218" s="1"/>
      <c r="H218" s="2"/>
      <c r="I218" s="2"/>
      <c r="J218" s="1"/>
      <c r="K218" s="1"/>
      <c r="L218" s="1"/>
      <c r="M218" s="1"/>
      <c r="N218" s="1"/>
      <c r="O218" s="1"/>
      <c r="P218" s="1"/>
      <c r="Q218" s="1"/>
      <c r="R218" s="1"/>
      <c r="S218" s="1"/>
      <c r="T218" s="1"/>
      <c r="U218" s="1"/>
      <c r="V218" s="1"/>
      <c r="W218" s="1"/>
      <c r="X218" s="1"/>
    </row>
    <row r="219">
      <c r="A219" s="1"/>
      <c r="B219" s="1"/>
      <c r="C219" s="2"/>
      <c r="D219" s="1"/>
      <c r="E219" s="1"/>
      <c r="F219" s="1"/>
      <c r="G219" s="1"/>
      <c r="H219" s="2"/>
      <c r="I219" s="2"/>
      <c r="J219" s="1"/>
      <c r="K219" s="1"/>
      <c r="L219" s="1"/>
      <c r="M219" s="1"/>
      <c r="N219" s="1"/>
      <c r="O219" s="1"/>
      <c r="P219" s="1"/>
      <c r="Q219" s="1"/>
      <c r="R219" s="1"/>
      <c r="S219" s="1"/>
      <c r="T219" s="1"/>
      <c r="U219" s="1"/>
      <c r="V219" s="1"/>
      <c r="W219" s="1"/>
      <c r="X219" s="1"/>
    </row>
    <row r="220">
      <c r="A220" s="1"/>
      <c r="B220" s="1"/>
      <c r="C220" s="2"/>
      <c r="D220" s="1"/>
      <c r="E220" s="1"/>
      <c r="F220" s="1"/>
      <c r="G220" s="1"/>
      <c r="H220" s="2"/>
      <c r="I220" s="2"/>
      <c r="J220" s="1"/>
      <c r="K220" s="1"/>
      <c r="L220" s="1"/>
      <c r="M220" s="1"/>
      <c r="N220" s="1"/>
      <c r="O220" s="1"/>
      <c r="P220" s="1"/>
      <c r="Q220" s="1"/>
      <c r="R220" s="1"/>
      <c r="S220" s="1"/>
      <c r="T220" s="1"/>
      <c r="U220" s="1"/>
      <c r="V220" s="1"/>
      <c r="W220" s="1"/>
      <c r="X220" s="1"/>
    </row>
    <row r="221">
      <c r="A221" s="1"/>
      <c r="B221" s="1"/>
      <c r="C221" s="2"/>
      <c r="D221" s="1"/>
      <c r="E221" s="1"/>
      <c r="F221" s="1"/>
      <c r="G221" s="1"/>
      <c r="H221" s="2"/>
      <c r="I221" s="2"/>
      <c r="J221" s="1"/>
      <c r="K221" s="1"/>
      <c r="L221" s="1"/>
      <c r="M221" s="1"/>
      <c r="N221" s="1"/>
      <c r="O221" s="1"/>
      <c r="P221" s="1"/>
      <c r="Q221" s="1"/>
      <c r="R221" s="1"/>
      <c r="S221" s="1"/>
      <c r="T221" s="1"/>
      <c r="U221" s="1"/>
      <c r="V221" s="1"/>
      <c r="W221" s="1"/>
      <c r="X221" s="1"/>
    </row>
    <row r="222">
      <c r="A222" s="1"/>
      <c r="B222" s="1"/>
      <c r="C222" s="2"/>
      <c r="D222" s="1"/>
      <c r="E222" s="1"/>
      <c r="F222" s="1"/>
      <c r="G222" s="1"/>
      <c r="H222" s="2"/>
      <c r="I222" s="2"/>
      <c r="J222" s="1"/>
      <c r="K222" s="1"/>
      <c r="L222" s="1"/>
      <c r="M222" s="1"/>
      <c r="N222" s="1"/>
      <c r="O222" s="1"/>
      <c r="P222" s="1"/>
      <c r="Q222" s="1"/>
      <c r="R222" s="1"/>
      <c r="S222" s="1"/>
      <c r="T222" s="1"/>
      <c r="U222" s="1"/>
      <c r="V222" s="1"/>
      <c r="W222" s="1"/>
      <c r="X222" s="1"/>
    </row>
    <row r="223">
      <c r="A223" s="1"/>
      <c r="B223" s="1"/>
      <c r="C223" s="2"/>
      <c r="D223" s="1"/>
      <c r="E223" s="1"/>
      <c r="F223" s="1"/>
      <c r="G223" s="1"/>
      <c r="H223" s="2"/>
      <c r="I223" s="2"/>
      <c r="J223" s="1"/>
      <c r="K223" s="1"/>
      <c r="L223" s="1"/>
      <c r="M223" s="1"/>
      <c r="N223" s="1"/>
      <c r="O223" s="1"/>
      <c r="P223" s="1"/>
      <c r="Q223" s="1"/>
      <c r="R223" s="1"/>
      <c r="S223" s="1"/>
      <c r="T223" s="1"/>
      <c r="U223" s="1"/>
      <c r="V223" s="1"/>
      <c r="W223" s="1"/>
      <c r="X223" s="1"/>
    </row>
    <row r="224">
      <c r="A224" s="1"/>
      <c r="B224" s="1"/>
      <c r="C224" s="2"/>
      <c r="D224" s="1"/>
      <c r="E224" s="1"/>
      <c r="F224" s="1"/>
      <c r="G224" s="1"/>
      <c r="H224" s="2"/>
      <c r="I224" s="2"/>
      <c r="J224" s="1"/>
      <c r="K224" s="1"/>
      <c r="L224" s="1"/>
      <c r="M224" s="1"/>
      <c r="N224" s="1"/>
      <c r="O224" s="1"/>
      <c r="P224" s="1"/>
      <c r="Q224" s="1"/>
      <c r="R224" s="1"/>
      <c r="S224" s="1"/>
      <c r="T224" s="1"/>
      <c r="U224" s="1"/>
      <c r="V224" s="1"/>
      <c r="W224" s="1"/>
      <c r="X224" s="1"/>
    </row>
    <row r="225">
      <c r="A225" s="1"/>
      <c r="B225" s="1"/>
      <c r="C225" s="2"/>
      <c r="D225" s="1"/>
      <c r="E225" s="1"/>
      <c r="F225" s="1"/>
      <c r="G225" s="1"/>
      <c r="H225" s="2"/>
      <c r="I225" s="2"/>
      <c r="J225" s="1"/>
      <c r="K225" s="1"/>
      <c r="L225" s="1"/>
      <c r="M225" s="1"/>
      <c r="N225" s="1"/>
      <c r="O225" s="1"/>
      <c r="P225" s="1"/>
      <c r="Q225" s="1"/>
      <c r="R225" s="1"/>
      <c r="S225" s="1"/>
      <c r="T225" s="1"/>
      <c r="U225" s="1"/>
      <c r="V225" s="1"/>
      <c r="W225" s="1"/>
      <c r="X225" s="1"/>
    </row>
    <row r="226">
      <c r="A226" s="1"/>
      <c r="B226" s="1"/>
      <c r="C226" s="2"/>
      <c r="D226" s="1"/>
      <c r="E226" s="1"/>
      <c r="F226" s="1"/>
      <c r="G226" s="1"/>
      <c r="H226" s="2"/>
      <c r="I226" s="2"/>
      <c r="J226" s="1"/>
      <c r="K226" s="1"/>
      <c r="L226" s="1"/>
      <c r="M226" s="1"/>
      <c r="N226" s="1"/>
      <c r="O226" s="1"/>
      <c r="P226" s="1"/>
      <c r="Q226" s="1"/>
      <c r="R226" s="1"/>
      <c r="S226" s="1"/>
      <c r="T226" s="1"/>
      <c r="U226" s="1"/>
      <c r="V226" s="1"/>
      <c r="W226" s="1"/>
      <c r="X226" s="1"/>
    </row>
    <row r="227">
      <c r="A227" s="1"/>
      <c r="B227" s="1"/>
      <c r="C227" s="2"/>
      <c r="D227" s="1"/>
      <c r="E227" s="1"/>
      <c r="F227" s="1"/>
      <c r="G227" s="1"/>
      <c r="H227" s="2"/>
      <c r="I227" s="2"/>
      <c r="J227" s="1"/>
      <c r="K227" s="1"/>
      <c r="L227" s="1"/>
      <c r="M227" s="1"/>
      <c r="N227" s="1"/>
      <c r="O227" s="1"/>
      <c r="P227" s="1"/>
      <c r="Q227" s="1"/>
      <c r="R227" s="1"/>
      <c r="S227" s="1"/>
      <c r="T227" s="1"/>
      <c r="U227" s="1"/>
      <c r="V227" s="1"/>
      <c r="W227" s="1"/>
      <c r="X227" s="1"/>
    </row>
    <row r="228">
      <c r="A228" s="1"/>
      <c r="B228" s="1"/>
      <c r="C228" s="2"/>
      <c r="D228" s="1"/>
      <c r="E228" s="1"/>
      <c r="F228" s="1"/>
      <c r="G228" s="1"/>
      <c r="H228" s="2"/>
      <c r="I228" s="2"/>
      <c r="J228" s="1"/>
      <c r="K228" s="1"/>
      <c r="L228" s="1"/>
      <c r="M228" s="1"/>
      <c r="N228" s="1"/>
      <c r="O228" s="1"/>
      <c r="P228" s="1"/>
      <c r="Q228" s="1"/>
      <c r="R228" s="1"/>
      <c r="S228" s="1"/>
      <c r="T228" s="1"/>
      <c r="U228" s="1"/>
      <c r="V228" s="1"/>
      <c r="W228" s="1"/>
      <c r="X228" s="1"/>
    </row>
    <row r="229">
      <c r="A229" s="1"/>
      <c r="B229" s="1"/>
      <c r="C229" s="2"/>
      <c r="D229" s="1"/>
      <c r="E229" s="1"/>
      <c r="F229" s="1"/>
      <c r="G229" s="1"/>
      <c r="H229" s="2"/>
      <c r="I229" s="2"/>
      <c r="J229" s="1"/>
      <c r="K229" s="1"/>
      <c r="L229" s="1"/>
      <c r="M229" s="1"/>
      <c r="N229" s="1"/>
      <c r="O229" s="1"/>
      <c r="P229" s="1"/>
      <c r="Q229" s="1"/>
      <c r="R229" s="1"/>
      <c r="S229" s="1"/>
      <c r="T229" s="1"/>
      <c r="U229" s="1"/>
      <c r="V229" s="1"/>
      <c r="W229" s="1"/>
      <c r="X229" s="1"/>
    </row>
    <row r="230">
      <c r="A230" s="1"/>
      <c r="B230" s="1"/>
      <c r="C230" s="2"/>
      <c r="D230" s="1"/>
      <c r="E230" s="1"/>
      <c r="F230" s="1"/>
      <c r="G230" s="1"/>
      <c r="H230" s="2"/>
      <c r="I230" s="2"/>
      <c r="J230" s="1"/>
      <c r="K230" s="1"/>
      <c r="L230" s="1"/>
      <c r="M230" s="1"/>
      <c r="N230" s="1"/>
      <c r="O230" s="1"/>
      <c r="P230" s="1"/>
      <c r="Q230" s="1"/>
      <c r="R230" s="1"/>
      <c r="S230" s="1"/>
      <c r="T230" s="1"/>
      <c r="U230" s="1"/>
      <c r="V230" s="1"/>
      <c r="W230" s="1"/>
      <c r="X230" s="1"/>
    </row>
    <row r="231">
      <c r="A231" s="1"/>
      <c r="B231" s="1"/>
      <c r="C231" s="2"/>
      <c r="D231" s="1"/>
      <c r="E231" s="1"/>
      <c r="F231" s="1"/>
      <c r="G231" s="1"/>
      <c r="H231" s="2"/>
      <c r="I231" s="2"/>
      <c r="J231" s="1"/>
      <c r="K231" s="1"/>
      <c r="L231" s="1"/>
      <c r="M231" s="1"/>
      <c r="N231" s="1"/>
      <c r="O231" s="1"/>
      <c r="P231" s="1"/>
      <c r="Q231" s="1"/>
      <c r="R231" s="1"/>
      <c r="S231" s="1"/>
      <c r="T231" s="1"/>
      <c r="U231" s="1"/>
      <c r="V231" s="1"/>
      <c r="W231" s="1"/>
      <c r="X231" s="1"/>
    </row>
    <row r="232">
      <c r="A232" s="1"/>
      <c r="B232" s="1"/>
      <c r="C232" s="2"/>
      <c r="D232" s="1"/>
      <c r="E232" s="1"/>
      <c r="F232" s="1"/>
      <c r="G232" s="1"/>
      <c r="H232" s="2"/>
      <c r="I232" s="2"/>
      <c r="J232" s="1"/>
      <c r="K232" s="1"/>
      <c r="L232" s="1"/>
      <c r="M232" s="1"/>
      <c r="N232" s="1"/>
      <c r="O232" s="1"/>
      <c r="P232" s="1"/>
      <c r="Q232" s="1"/>
      <c r="R232" s="1"/>
      <c r="S232" s="1"/>
      <c r="T232" s="1"/>
      <c r="U232" s="1"/>
      <c r="V232" s="1"/>
      <c r="W232" s="1"/>
      <c r="X232" s="1"/>
    </row>
    <row r="233">
      <c r="A233" s="1"/>
      <c r="B233" s="1"/>
      <c r="C233" s="2"/>
      <c r="D233" s="1"/>
      <c r="E233" s="1"/>
      <c r="F233" s="1"/>
      <c r="G233" s="1"/>
      <c r="H233" s="2"/>
      <c r="I233" s="2"/>
      <c r="J233" s="1"/>
      <c r="K233" s="1"/>
      <c r="L233" s="1"/>
      <c r="M233" s="1"/>
      <c r="N233" s="1"/>
      <c r="O233" s="1"/>
      <c r="P233" s="1"/>
      <c r="Q233" s="1"/>
      <c r="R233" s="1"/>
      <c r="S233" s="1"/>
      <c r="T233" s="1"/>
      <c r="U233" s="1"/>
      <c r="V233" s="1"/>
      <c r="W233" s="1"/>
      <c r="X233" s="1"/>
    </row>
    <row r="234">
      <c r="A234" s="1"/>
      <c r="B234" s="1"/>
      <c r="C234" s="2"/>
      <c r="D234" s="1"/>
      <c r="E234" s="1"/>
      <c r="F234" s="1"/>
      <c r="G234" s="1"/>
      <c r="H234" s="2"/>
      <c r="I234" s="2"/>
      <c r="J234" s="1"/>
      <c r="K234" s="1"/>
      <c r="L234" s="1"/>
      <c r="M234" s="1"/>
      <c r="N234" s="1"/>
      <c r="O234" s="1"/>
      <c r="P234" s="1"/>
      <c r="Q234" s="1"/>
      <c r="R234" s="1"/>
      <c r="S234" s="1"/>
      <c r="T234" s="1"/>
      <c r="U234" s="1"/>
      <c r="V234" s="1"/>
      <c r="W234" s="1"/>
      <c r="X234" s="1"/>
    </row>
    <row r="235">
      <c r="A235" s="1"/>
      <c r="B235" s="1"/>
      <c r="C235" s="2"/>
      <c r="D235" s="1"/>
      <c r="E235" s="1"/>
      <c r="F235" s="1"/>
      <c r="G235" s="1"/>
      <c r="H235" s="2"/>
      <c r="I235" s="2"/>
      <c r="J235" s="1"/>
      <c r="K235" s="1"/>
      <c r="L235" s="1"/>
      <c r="M235" s="1"/>
      <c r="N235" s="1"/>
      <c r="O235" s="1"/>
      <c r="P235" s="1"/>
      <c r="Q235" s="1"/>
      <c r="R235" s="1"/>
      <c r="S235" s="1"/>
      <c r="T235" s="1"/>
      <c r="U235" s="1"/>
      <c r="V235" s="1"/>
      <c r="W235" s="1"/>
      <c r="X235" s="1"/>
    </row>
    <row r="236">
      <c r="A236" s="1"/>
      <c r="B236" s="1"/>
      <c r="C236" s="2"/>
      <c r="D236" s="1"/>
      <c r="E236" s="1"/>
      <c r="F236" s="1"/>
      <c r="G236" s="1"/>
      <c r="H236" s="2"/>
      <c r="I236" s="2"/>
      <c r="J236" s="1"/>
      <c r="K236" s="1"/>
      <c r="L236" s="1"/>
      <c r="M236" s="1"/>
      <c r="N236" s="1"/>
      <c r="O236" s="1"/>
      <c r="P236" s="1"/>
      <c r="Q236" s="1"/>
      <c r="R236" s="1"/>
      <c r="S236" s="1"/>
      <c r="T236" s="1"/>
      <c r="U236" s="1"/>
      <c r="V236" s="1"/>
      <c r="W236" s="1"/>
      <c r="X236" s="1"/>
    </row>
    <row r="237">
      <c r="A237" s="1"/>
      <c r="B237" s="1"/>
      <c r="C237" s="2"/>
      <c r="D237" s="1"/>
      <c r="E237" s="1"/>
      <c r="F237" s="1"/>
      <c r="G237" s="1"/>
      <c r="H237" s="2"/>
      <c r="I237" s="2"/>
      <c r="J237" s="1"/>
      <c r="K237" s="1"/>
      <c r="L237" s="1"/>
      <c r="M237" s="1"/>
      <c r="N237" s="1"/>
      <c r="O237" s="1"/>
      <c r="P237" s="1"/>
      <c r="Q237" s="1"/>
      <c r="R237" s="1"/>
      <c r="S237" s="1"/>
      <c r="T237" s="1"/>
      <c r="U237" s="1"/>
      <c r="V237" s="1"/>
      <c r="W237" s="1"/>
      <c r="X237" s="1"/>
    </row>
    <row r="238">
      <c r="A238" s="1"/>
      <c r="B238" s="1"/>
      <c r="C238" s="2"/>
      <c r="D238" s="1"/>
      <c r="E238" s="1"/>
      <c r="F238" s="1"/>
      <c r="G238" s="1"/>
      <c r="H238" s="2"/>
      <c r="I238" s="2"/>
      <c r="J238" s="1"/>
      <c r="K238" s="1"/>
      <c r="L238" s="1"/>
      <c r="M238" s="1"/>
      <c r="N238" s="1"/>
      <c r="O238" s="1"/>
      <c r="P238" s="1"/>
      <c r="Q238" s="1"/>
      <c r="R238" s="1"/>
      <c r="S238" s="1"/>
      <c r="T238" s="1"/>
      <c r="U238" s="1"/>
      <c r="V238" s="1"/>
      <c r="W238" s="1"/>
      <c r="X238" s="1"/>
    </row>
    <row r="239">
      <c r="A239" s="1"/>
      <c r="B239" s="1"/>
      <c r="C239" s="2"/>
      <c r="D239" s="1"/>
      <c r="E239" s="1"/>
      <c r="F239" s="1"/>
      <c r="G239" s="1"/>
      <c r="H239" s="2"/>
      <c r="I239" s="2"/>
      <c r="J239" s="1"/>
      <c r="K239" s="1"/>
      <c r="L239" s="1"/>
      <c r="M239" s="1"/>
      <c r="N239" s="1"/>
      <c r="O239" s="1"/>
      <c r="P239" s="1"/>
      <c r="Q239" s="1"/>
      <c r="R239" s="1"/>
      <c r="S239" s="1"/>
      <c r="T239" s="1"/>
      <c r="U239" s="1"/>
      <c r="V239" s="1"/>
      <c r="W239" s="1"/>
      <c r="X239" s="1"/>
    </row>
    <row r="240">
      <c r="A240" s="1"/>
      <c r="B240" s="1"/>
      <c r="C240" s="2"/>
      <c r="D240" s="1"/>
      <c r="E240" s="1"/>
      <c r="F240" s="1"/>
      <c r="G240" s="1"/>
      <c r="H240" s="2"/>
      <c r="I240" s="2"/>
      <c r="J240" s="1"/>
      <c r="K240" s="1"/>
      <c r="L240" s="1"/>
      <c r="M240" s="1"/>
      <c r="N240" s="1"/>
      <c r="O240" s="1"/>
      <c r="P240" s="1"/>
      <c r="Q240" s="1"/>
      <c r="R240" s="1"/>
      <c r="S240" s="1"/>
      <c r="T240" s="1"/>
      <c r="U240" s="1"/>
      <c r="V240" s="1"/>
      <c r="W240" s="1"/>
      <c r="X240" s="1"/>
    </row>
    <row r="241">
      <c r="A241" s="1"/>
      <c r="B241" s="1"/>
      <c r="C241" s="2"/>
      <c r="D241" s="1"/>
      <c r="E241" s="1"/>
      <c r="F241" s="1"/>
      <c r="G241" s="1"/>
      <c r="H241" s="2"/>
      <c r="I241" s="2"/>
      <c r="J241" s="1"/>
      <c r="K241" s="1"/>
      <c r="L241" s="1"/>
      <c r="M241" s="1"/>
      <c r="N241" s="1"/>
      <c r="O241" s="1"/>
      <c r="P241" s="1"/>
      <c r="Q241" s="1"/>
      <c r="R241" s="1"/>
      <c r="S241" s="1"/>
      <c r="T241" s="1"/>
      <c r="U241" s="1"/>
      <c r="V241" s="1"/>
      <c r="W241" s="1"/>
      <c r="X241" s="1"/>
    </row>
    <row r="242">
      <c r="A242" s="1"/>
      <c r="B242" s="1"/>
      <c r="C242" s="2"/>
      <c r="D242" s="1"/>
      <c r="E242" s="1"/>
      <c r="F242" s="1"/>
      <c r="G242" s="1"/>
      <c r="H242" s="2"/>
      <c r="I242" s="2"/>
      <c r="J242" s="1"/>
      <c r="K242" s="1"/>
      <c r="L242" s="1"/>
      <c r="M242" s="1"/>
      <c r="N242" s="1"/>
      <c r="O242" s="1"/>
      <c r="P242" s="1"/>
      <c r="Q242" s="1"/>
      <c r="R242" s="1"/>
      <c r="S242" s="1"/>
      <c r="T242" s="1"/>
      <c r="U242" s="1"/>
      <c r="V242" s="1"/>
      <c r="W242" s="1"/>
      <c r="X242" s="1"/>
    </row>
    <row r="243">
      <c r="A243" s="1"/>
      <c r="B243" s="1"/>
      <c r="C243" s="2"/>
      <c r="D243" s="1"/>
      <c r="E243" s="1"/>
      <c r="F243" s="1"/>
      <c r="G243" s="1"/>
      <c r="H243" s="2"/>
      <c r="I243" s="2"/>
      <c r="J243" s="1"/>
      <c r="K243" s="1"/>
      <c r="L243" s="1"/>
      <c r="M243" s="1"/>
      <c r="N243" s="1"/>
      <c r="O243" s="1"/>
      <c r="P243" s="1"/>
      <c r="Q243" s="1"/>
      <c r="R243" s="1"/>
      <c r="S243" s="1"/>
      <c r="T243" s="1"/>
      <c r="U243" s="1"/>
      <c r="V243" s="1"/>
      <c r="W243" s="1"/>
      <c r="X243" s="1"/>
    </row>
    <row r="244">
      <c r="A244" s="1"/>
      <c r="B244" s="1"/>
      <c r="C244" s="2"/>
      <c r="D244" s="1"/>
      <c r="E244" s="1"/>
      <c r="F244" s="1"/>
      <c r="G244" s="1"/>
      <c r="H244" s="2"/>
      <c r="I244" s="2"/>
      <c r="J244" s="1"/>
      <c r="K244" s="1"/>
      <c r="L244" s="1"/>
      <c r="M244" s="1"/>
      <c r="N244" s="1"/>
      <c r="O244" s="1"/>
      <c r="P244" s="1"/>
      <c r="Q244" s="1"/>
      <c r="R244" s="1"/>
      <c r="S244" s="1"/>
      <c r="T244" s="1"/>
      <c r="U244" s="1"/>
      <c r="V244" s="1"/>
      <c r="W244" s="1"/>
      <c r="X244" s="1"/>
    </row>
    <row r="245">
      <c r="A245" s="1"/>
      <c r="B245" s="1"/>
      <c r="C245" s="2"/>
      <c r="D245" s="1"/>
      <c r="E245" s="1"/>
      <c r="F245" s="1"/>
      <c r="G245" s="1"/>
      <c r="H245" s="2"/>
      <c r="I245" s="2"/>
      <c r="J245" s="1"/>
      <c r="K245" s="1"/>
      <c r="L245" s="1"/>
      <c r="M245" s="1"/>
      <c r="N245" s="1"/>
      <c r="O245" s="1"/>
      <c r="P245" s="1"/>
      <c r="Q245" s="1"/>
      <c r="R245" s="1"/>
      <c r="S245" s="1"/>
      <c r="T245" s="1"/>
      <c r="U245" s="1"/>
      <c r="V245" s="1"/>
      <c r="W245" s="1"/>
      <c r="X245" s="1"/>
    </row>
    <row r="246">
      <c r="A246" s="1"/>
      <c r="B246" s="1"/>
      <c r="C246" s="2"/>
      <c r="D246" s="1"/>
      <c r="E246" s="1"/>
      <c r="F246" s="1"/>
      <c r="G246" s="1"/>
      <c r="H246" s="2"/>
      <c r="I246" s="2"/>
      <c r="J246" s="1"/>
      <c r="K246" s="1"/>
      <c r="L246" s="1"/>
      <c r="M246" s="1"/>
      <c r="N246" s="1"/>
      <c r="O246" s="1"/>
      <c r="P246" s="1"/>
      <c r="Q246" s="1"/>
      <c r="R246" s="1"/>
      <c r="S246" s="1"/>
      <c r="T246" s="1"/>
      <c r="U246" s="1"/>
      <c r="V246" s="1"/>
      <c r="W246" s="1"/>
      <c r="X246" s="1"/>
    </row>
    <row r="247">
      <c r="A247" s="1"/>
      <c r="B247" s="1"/>
      <c r="C247" s="2"/>
      <c r="D247" s="1"/>
      <c r="E247" s="1"/>
      <c r="F247" s="1"/>
      <c r="G247" s="1"/>
      <c r="H247" s="2"/>
      <c r="I247" s="2"/>
      <c r="J247" s="1"/>
      <c r="K247" s="1"/>
      <c r="L247" s="1"/>
      <c r="M247" s="1"/>
      <c r="N247" s="1"/>
      <c r="O247" s="1"/>
      <c r="P247" s="1"/>
      <c r="Q247" s="1"/>
      <c r="R247" s="1"/>
      <c r="S247" s="1"/>
      <c r="T247" s="1"/>
      <c r="U247" s="1"/>
      <c r="V247" s="1"/>
      <c r="W247" s="1"/>
      <c r="X247" s="1"/>
    </row>
    <row r="248">
      <c r="A248" s="1"/>
      <c r="B248" s="1"/>
      <c r="C248" s="2"/>
      <c r="D248" s="1"/>
      <c r="E248" s="1"/>
      <c r="F248" s="1"/>
      <c r="G248" s="1"/>
      <c r="H248" s="2"/>
      <c r="I248" s="2"/>
      <c r="J248" s="1"/>
      <c r="K248" s="1"/>
      <c r="L248" s="1"/>
      <c r="M248" s="1"/>
      <c r="N248" s="1"/>
      <c r="O248" s="1"/>
      <c r="P248" s="1"/>
      <c r="Q248" s="1"/>
      <c r="R248" s="1"/>
      <c r="S248" s="1"/>
      <c r="T248" s="1"/>
      <c r="U248" s="1"/>
      <c r="V248" s="1"/>
      <c r="W248" s="1"/>
      <c r="X248" s="1"/>
    </row>
    <row r="249">
      <c r="A249" s="1"/>
      <c r="B249" s="1"/>
      <c r="C249" s="2"/>
      <c r="D249" s="1"/>
      <c r="E249" s="1"/>
      <c r="F249" s="1"/>
      <c r="G249" s="1"/>
      <c r="H249" s="2"/>
      <c r="I249" s="2"/>
      <c r="J249" s="1"/>
      <c r="K249" s="1"/>
      <c r="L249" s="1"/>
      <c r="M249" s="1"/>
      <c r="N249" s="1"/>
      <c r="O249" s="1"/>
      <c r="P249" s="1"/>
      <c r="Q249" s="1"/>
      <c r="R249" s="1"/>
      <c r="S249" s="1"/>
      <c r="T249" s="1"/>
      <c r="U249" s="1"/>
      <c r="V249" s="1"/>
      <c r="W249" s="1"/>
      <c r="X249" s="1"/>
    </row>
    <row r="250">
      <c r="A250" s="1"/>
      <c r="B250" s="1"/>
      <c r="C250" s="2"/>
      <c r="D250" s="1"/>
      <c r="E250" s="1"/>
      <c r="F250" s="1"/>
      <c r="G250" s="1"/>
      <c r="H250" s="2"/>
      <c r="I250" s="2"/>
      <c r="J250" s="1"/>
      <c r="K250" s="1"/>
      <c r="L250" s="1"/>
      <c r="M250" s="1"/>
      <c r="N250" s="1"/>
      <c r="O250" s="1"/>
      <c r="P250" s="1"/>
      <c r="Q250" s="1"/>
      <c r="R250" s="1"/>
      <c r="S250" s="1"/>
      <c r="T250" s="1"/>
      <c r="U250" s="1"/>
      <c r="V250" s="1"/>
      <c r="W250" s="1"/>
      <c r="X250" s="1"/>
    </row>
    <row r="251">
      <c r="A251" s="1"/>
      <c r="B251" s="1"/>
      <c r="C251" s="2"/>
      <c r="D251" s="1"/>
      <c r="E251" s="1"/>
      <c r="F251" s="1"/>
      <c r="G251" s="1"/>
      <c r="H251" s="2"/>
      <c r="I251" s="2"/>
      <c r="J251" s="1"/>
      <c r="K251" s="1"/>
      <c r="L251" s="1"/>
      <c r="M251" s="1"/>
      <c r="N251" s="1"/>
      <c r="O251" s="1"/>
      <c r="P251" s="1"/>
      <c r="Q251" s="1"/>
      <c r="R251" s="1"/>
      <c r="S251" s="1"/>
      <c r="T251" s="1"/>
      <c r="U251" s="1"/>
      <c r="V251" s="1"/>
      <c r="W251" s="1"/>
      <c r="X251" s="1"/>
    </row>
    <row r="252">
      <c r="A252" s="1"/>
      <c r="B252" s="1"/>
      <c r="C252" s="2"/>
      <c r="D252" s="1"/>
      <c r="E252" s="1"/>
      <c r="F252" s="1"/>
      <c r="G252" s="1"/>
      <c r="H252" s="2"/>
      <c r="I252" s="2"/>
      <c r="J252" s="1"/>
      <c r="K252" s="1"/>
      <c r="L252" s="1"/>
      <c r="M252" s="1"/>
      <c r="N252" s="1"/>
      <c r="O252" s="1"/>
      <c r="P252" s="1"/>
      <c r="Q252" s="1"/>
      <c r="R252" s="1"/>
      <c r="S252" s="1"/>
      <c r="T252" s="1"/>
      <c r="U252" s="1"/>
      <c r="V252" s="1"/>
      <c r="W252" s="1"/>
      <c r="X252" s="1"/>
    </row>
    <row r="253">
      <c r="A253" s="1"/>
      <c r="B253" s="1"/>
      <c r="C253" s="2"/>
      <c r="D253" s="1"/>
      <c r="E253" s="1"/>
      <c r="F253" s="1"/>
      <c r="G253" s="1"/>
      <c r="H253" s="2"/>
      <c r="I253" s="2"/>
      <c r="J253" s="1"/>
      <c r="K253" s="1"/>
      <c r="L253" s="1"/>
      <c r="M253" s="1"/>
      <c r="N253" s="1"/>
      <c r="O253" s="1"/>
      <c r="P253" s="1"/>
      <c r="Q253" s="1"/>
      <c r="R253" s="1"/>
      <c r="S253" s="1"/>
      <c r="T253" s="1"/>
      <c r="U253" s="1"/>
      <c r="V253" s="1"/>
      <c r="W253" s="1"/>
      <c r="X253" s="1"/>
    </row>
    <row r="254">
      <c r="A254" s="1"/>
      <c r="B254" s="1"/>
      <c r="C254" s="2"/>
      <c r="D254" s="1"/>
      <c r="E254" s="1"/>
      <c r="F254" s="1"/>
      <c r="G254" s="1"/>
      <c r="H254" s="2"/>
      <c r="I254" s="2"/>
      <c r="J254" s="1"/>
      <c r="K254" s="1"/>
      <c r="L254" s="1"/>
      <c r="M254" s="1"/>
      <c r="N254" s="1"/>
      <c r="O254" s="1"/>
      <c r="P254" s="1"/>
      <c r="Q254" s="1"/>
      <c r="R254" s="1"/>
      <c r="S254" s="1"/>
      <c r="T254" s="1"/>
      <c r="U254" s="1"/>
      <c r="V254" s="1"/>
      <c r="W254" s="1"/>
      <c r="X254" s="1"/>
    </row>
    <row r="255">
      <c r="A255" s="1"/>
      <c r="B255" s="1"/>
      <c r="C255" s="2"/>
      <c r="D255" s="1"/>
      <c r="E255" s="1"/>
      <c r="F255" s="1"/>
      <c r="G255" s="1"/>
      <c r="H255" s="2"/>
      <c r="I255" s="2"/>
      <c r="J255" s="1"/>
      <c r="K255" s="1"/>
      <c r="L255" s="1"/>
      <c r="M255" s="1"/>
      <c r="N255" s="1"/>
      <c r="O255" s="1"/>
      <c r="P255" s="1"/>
      <c r="Q255" s="1"/>
      <c r="R255" s="1"/>
      <c r="S255" s="1"/>
      <c r="T255" s="1"/>
      <c r="U255" s="1"/>
      <c r="V255" s="1"/>
      <c r="W255" s="1"/>
      <c r="X255" s="1"/>
    </row>
    <row r="256">
      <c r="A256" s="1"/>
      <c r="B256" s="1"/>
      <c r="C256" s="2"/>
      <c r="D256" s="1"/>
      <c r="E256" s="1"/>
      <c r="F256" s="1"/>
      <c r="G256" s="1"/>
      <c r="H256" s="2"/>
      <c r="I256" s="2"/>
      <c r="J256" s="1"/>
      <c r="K256" s="1"/>
      <c r="L256" s="1"/>
      <c r="M256" s="1"/>
      <c r="N256" s="1"/>
      <c r="O256" s="1"/>
      <c r="P256" s="1"/>
      <c r="Q256" s="1"/>
      <c r="R256" s="1"/>
      <c r="S256" s="1"/>
      <c r="T256" s="1"/>
      <c r="U256" s="1"/>
      <c r="V256" s="1"/>
      <c r="W256" s="1"/>
      <c r="X256" s="1"/>
    </row>
    <row r="257">
      <c r="A257" s="1"/>
      <c r="B257" s="1"/>
      <c r="C257" s="2"/>
      <c r="D257" s="1"/>
      <c r="E257" s="1"/>
      <c r="F257" s="1"/>
      <c r="G257" s="1"/>
      <c r="H257" s="2"/>
      <c r="I257" s="2"/>
      <c r="J257" s="1"/>
      <c r="K257" s="1"/>
      <c r="L257" s="1"/>
      <c r="M257" s="1"/>
      <c r="N257" s="1"/>
      <c r="O257" s="1"/>
      <c r="P257" s="1"/>
      <c r="Q257" s="1"/>
      <c r="R257" s="1"/>
      <c r="S257" s="1"/>
      <c r="T257" s="1"/>
      <c r="U257" s="1"/>
      <c r="V257" s="1"/>
      <c r="W257" s="1"/>
      <c r="X257" s="1"/>
    </row>
    <row r="258">
      <c r="A258" s="1"/>
      <c r="B258" s="1"/>
      <c r="C258" s="2"/>
      <c r="D258" s="1"/>
      <c r="E258" s="1"/>
      <c r="F258" s="1"/>
      <c r="G258" s="1"/>
      <c r="H258" s="2"/>
      <c r="I258" s="2"/>
      <c r="J258" s="1"/>
      <c r="K258" s="1"/>
      <c r="L258" s="1"/>
      <c r="M258" s="1"/>
      <c r="N258" s="1"/>
      <c r="O258" s="1"/>
      <c r="P258" s="1"/>
      <c r="Q258" s="1"/>
      <c r="R258" s="1"/>
      <c r="S258" s="1"/>
      <c r="T258" s="1"/>
      <c r="U258" s="1"/>
      <c r="V258" s="1"/>
      <c r="W258" s="1"/>
      <c r="X258" s="1"/>
    </row>
    <row r="259">
      <c r="A259" s="1"/>
      <c r="B259" s="1"/>
      <c r="C259" s="2"/>
      <c r="D259" s="1"/>
      <c r="E259" s="1"/>
      <c r="F259" s="1"/>
      <c r="G259" s="1"/>
      <c r="H259" s="2"/>
      <c r="I259" s="2"/>
      <c r="J259" s="1"/>
      <c r="K259" s="1"/>
      <c r="L259" s="1"/>
      <c r="M259" s="1"/>
      <c r="N259" s="1"/>
      <c r="O259" s="1"/>
      <c r="P259" s="1"/>
      <c r="Q259" s="1"/>
      <c r="R259" s="1"/>
      <c r="S259" s="1"/>
      <c r="T259" s="1"/>
      <c r="U259" s="1"/>
      <c r="V259" s="1"/>
      <c r="W259" s="1"/>
      <c r="X259" s="1"/>
    </row>
    <row r="260">
      <c r="A260" s="1"/>
      <c r="B260" s="1"/>
      <c r="C260" s="2"/>
      <c r="D260" s="1"/>
      <c r="E260" s="1"/>
      <c r="F260" s="1"/>
      <c r="G260" s="1"/>
      <c r="H260" s="2"/>
      <c r="I260" s="2"/>
      <c r="J260" s="1"/>
      <c r="K260" s="1"/>
      <c r="L260" s="1"/>
      <c r="M260" s="1"/>
      <c r="N260" s="1"/>
      <c r="O260" s="1"/>
      <c r="P260" s="1"/>
      <c r="Q260" s="1"/>
      <c r="R260" s="1"/>
      <c r="S260" s="1"/>
      <c r="T260" s="1"/>
      <c r="U260" s="1"/>
      <c r="V260" s="1"/>
      <c r="W260" s="1"/>
      <c r="X260" s="1"/>
    </row>
    <row r="261">
      <c r="A261" s="1"/>
      <c r="B261" s="1"/>
      <c r="C261" s="2"/>
      <c r="D261" s="1"/>
      <c r="E261" s="1"/>
      <c r="F261" s="1"/>
      <c r="G261" s="1"/>
      <c r="H261" s="2"/>
      <c r="I261" s="2"/>
      <c r="J261" s="1"/>
      <c r="K261" s="1"/>
      <c r="L261" s="1"/>
      <c r="M261" s="1"/>
      <c r="N261" s="1"/>
      <c r="O261" s="1"/>
      <c r="P261" s="1"/>
      <c r="Q261" s="1"/>
      <c r="R261" s="1"/>
      <c r="S261" s="1"/>
      <c r="T261" s="1"/>
      <c r="U261" s="1"/>
      <c r="V261" s="1"/>
      <c r="W261" s="1"/>
      <c r="X261" s="1"/>
    </row>
    <row r="262">
      <c r="A262" s="1"/>
      <c r="B262" s="1"/>
      <c r="C262" s="2"/>
      <c r="D262" s="1"/>
      <c r="E262" s="1"/>
      <c r="F262" s="1"/>
      <c r="G262" s="1"/>
      <c r="H262" s="2"/>
      <c r="I262" s="2"/>
      <c r="J262" s="1"/>
      <c r="K262" s="1"/>
      <c r="L262" s="1"/>
      <c r="M262" s="1"/>
      <c r="N262" s="1"/>
      <c r="O262" s="1"/>
      <c r="P262" s="1"/>
      <c r="Q262" s="1"/>
      <c r="R262" s="1"/>
      <c r="S262" s="1"/>
      <c r="T262" s="1"/>
      <c r="U262" s="1"/>
      <c r="V262" s="1"/>
      <c r="W262" s="1"/>
      <c r="X262" s="1"/>
    </row>
    <row r="263">
      <c r="A263" s="1"/>
      <c r="B263" s="1"/>
      <c r="C263" s="2"/>
      <c r="D263" s="1"/>
      <c r="E263" s="1"/>
      <c r="F263" s="1"/>
      <c r="G263" s="1"/>
      <c r="H263" s="2"/>
      <c r="I263" s="2"/>
      <c r="J263" s="1"/>
      <c r="K263" s="1"/>
      <c r="L263" s="1"/>
      <c r="M263" s="1"/>
      <c r="N263" s="1"/>
      <c r="O263" s="1"/>
      <c r="P263" s="1"/>
      <c r="Q263" s="1"/>
      <c r="R263" s="1"/>
      <c r="S263" s="1"/>
      <c r="T263" s="1"/>
      <c r="U263" s="1"/>
      <c r="V263" s="1"/>
      <c r="W263" s="1"/>
      <c r="X263" s="1"/>
    </row>
    <row r="264">
      <c r="A264" s="1"/>
      <c r="B264" s="1"/>
      <c r="C264" s="2"/>
      <c r="D264" s="1"/>
      <c r="E264" s="1"/>
      <c r="F264" s="1"/>
      <c r="G264" s="1"/>
      <c r="H264" s="2"/>
      <c r="I264" s="2"/>
      <c r="J264" s="1"/>
      <c r="K264" s="1"/>
      <c r="L264" s="1"/>
      <c r="M264" s="1"/>
      <c r="N264" s="1"/>
      <c r="O264" s="1"/>
      <c r="P264" s="1"/>
      <c r="Q264" s="1"/>
      <c r="R264" s="1"/>
      <c r="S264" s="1"/>
      <c r="T264" s="1"/>
      <c r="U264" s="1"/>
      <c r="V264" s="1"/>
      <c r="W264" s="1"/>
      <c r="X264" s="1"/>
    </row>
    <row r="265">
      <c r="A265" s="1"/>
      <c r="B265" s="1"/>
      <c r="C265" s="2"/>
      <c r="D265" s="1"/>
      <c r="E265" s="1"/>
      <c r="F265" s="1"/>
      <c r="G265" s="1"/>
      <c r="H265" s="2"/>
      <c r="I265" s="2"/>
      <c r="J265" s="1"/>
      <c r="K265" s="1"/>
      <c r="L265" s="1"/>
      <c r="M265" s="1"/>
      <c r="N265" s="1"/>
      <c r="O265" s="1"/>
      <c r="P265" s="1"/>
      <c r="Q265" s="1"/>
      <c r="R265" s="1"/>
      <c r="S265" s="1"/>
      <c r="T265" s="1"/>
      <c r="U265" s="1"/>
      <c r="V265" s="1"/>
      <c r="W265" s="1"/>
      <c r="X265" s="1"/>
    </row>
    <row r="266">
      <c r="A266" s="1"/>
      <c r="B266" s="1"/>
      <c r="C266" s="2"/>
      <c r="D266" s="1"/>
      <c r="E266" s="1"/>
      <c r="F266" s="1"/>
      <c r="G266" s="1"/>
      <c r="H266" s="2"/>
      <c r="I266" s="2"/>
      <c r="J266" s="1"/>
      <c r="K266" s="1"/>
      <c r="L266" s="1"/>
      <c r="M266" s="1"/>
      <c r="N266" s="1"/>
      <c r="O266" s="1"/>
      <c r="P266" s="1"/>
      <c r="Q266" s="1"/>
      <c r="R266" s="1"/>
      <c r="S266" s="1"/>
      <c r="T266" s="1"/>
      <c r="U266" s="1"/>
      <c r="V266" s="1"/>
      <c r="W266" s="1"/>
      <c r="X266" s="1"/>
    </row>
    <row r="267">
      <c r="A267" s="1"/>
      <c r="B267" s="1"/>
      <c r="C267" s="2"/>
      <c r="D267" s="1"/>
      <c r="E267" s="1"/>
      <c r="F267" s="1"/>
      <c r="G267" s="1"/>
      <c r="H267" s="2"/>
      <c r="I267" s="2"/>
      <c r="J267" s="1"/>
      <c r="K267" s="1"/>
      <c r="L267" s="1"/>
      <c r="M267" s="1"/>
      <c r="N267" s="1"/>
      <c r="O267" s="1"/>
      <c r="P267" s="1"/>
      <c r="Q267" s="1"/>
      <c r="R267" s="1"/>
      <c r="S267" s="1"/>
      <c r="T267" s="1"/>
      <c r="U267" s="1"/>
      <c r="V267" s="1"/>
      <c r="W267" s="1"/>
      <c r="X267" s="1"/>
    </row>
    <row r="268">
      <c r="A268" s="1"/>
      <c r="B268" s="1"/>
      <c r="C268" s="2"/>
      <c r="D268" s="1"/>
      <c r="E268" s="1"/>
      <c r="F268" s="1"/>
      <c r="G268" s="1"/>
      <c r="H268" s="2"/>
      <c r="I268" s="2"/>
      <c r="J268" s="1"/>
      <c r="K268" s="1"/>
      <c r="L268" s="1"/>
      <c r="M268" s="1"/>
      <c r="N268" s="1"/>
      <c r="O268" s="1"/>
      <c r="P268" s="1"/>
      <c r="Q268" s="1"/>
      <c r="R268" s="1"/>
      <c r="S268" s="1"/>
      <c r="T268" s="1"/>
      <c r="U268" s="1"/>
      <c r="V268" s="1"/>
      <c r="W268" s="1"/>
      <c r="X268" s="1"/>
    </row>
    <row r="269">
      <c r="A269" s="1"/>
      <c r="B269" s="1"/>
      <c r="C269" s="2"/>
      <c r="D269" s="1"/>
      <c r="E269" s="1"/>
      <c r="F269" s="1"/>
      <c r="G269" s="1"/>
      <c r="H269" s="2"/>
      <c r="I269" s="2"/>
      <c r="J269" s="1"/>
      <c r="K269" s="1"/>
      <c r="L269" s="1"/>
      <c r="M269" s="1"/>
      <c r="N269" s="1"/>
      <c r="O269" s="1"/>
      <c r="P269" s="1"/>
      <c r="Q269" s="1"/>
      <c r="R269" s="1"/>
      <c r="S269" s="1"/>
      <c r="T269" s="1"/>
      <c r="U269" s="1"/>
      <c r="V269" s="1"/>
      <c r="W269" s="1"/>
      <c r="X269" s="1"/>
    </row>
    <row r="270">
      <c r="A270" s="1"/>
      <c r="B270" s="1"/>
      <c r="C270" s="2"/>
      <c r="D270" s="1"/>
      <c r="E270" s="1"/>
      <c r="F270" s="1"/>
      <c r="G270" s="1"/>
      <c r="H270" s="2"/>
      <c r="I270" s="2"/>
      <c r="J270" s="1"/>
      <c r="K270" s="1"/>
      <c r="L270" s="1"/>
      <c r="M270" s="1"/>
      <c r="N270" s="1"/>
      <c r="O270" s="1"/>
      <c r="P270" s="1"/>
      <c r="Q270" s="1"/>
      <c r="R270" s="1"/>
      <c r="S270" s="1"/>
      <c r="T270" s="1"/>
      <c r="U270" s="1"/>
      <c r="V270" s="1"/>
      <c r="W270" s="1"/>
      <c r="X270" s="1"/>
    </row>
    <row r="271">
      <c r="A271" s="1"/>
      <c r="B271" s="1"/>
      <c r="C271" s="2"/>
      <c r="D271" s="1"/>
      <c r="E271" s="1"/>
      <c r="F271" s="1"/>
      <c r="G271" s="1"/>
      <c r="H271" s="2"/>
      <c r="I271" s="2"/>
      <c r="J271" s="1"/>
      <c r="K271" s="1"/>
      <c r="L271" s="1"/>
      <c r="M271" s="1"/>
      <c r="N271" s="1"/>
      <c r="O271" s="1"/>
      <c r="P271" s="1"/>
      <c r="Q271" s="1"/>
      <c r="R271" s="1"/>
      <c r="S271" s="1"/>
      <c r="T271" s="1"/>
      <c r="U271" s="1"/>
      <c r="V271" s="1"/>
      <c r="W271" s="1"/>
      <c r="X271" s="1"/>
    </row>
    <row r="272">
      <c r="A272" s="1"/>
      <c r="B272" s="1"/>
      <c r="C272" s="2"/>
      <c r="D272" s="1"/>
      <c r="E272" s="1"/>
      <c r="F272" s="1"/>
      <c r="G272" s="1"/>
      <c r="H272" s="2"/>
      <c r="I272" s="2"/>
      <c r="J272" s="1"/>
      <c r="K272" s="1"/>
      <c r="L272" s="1"/>
      <c r="M272" s="1"/>
      <c r="N272" s="1"/>
      <c r="O272" s="1"/>
      <c r="P272" s="1"/>
      <c r="Q272" s="1"/>
      <c r="R272" s="1"/>
      <c r="S272" s="1"/>
      <c r="T272" s="1"/>
      <c r="U272" s="1"/>
      <c r="V272" s="1"/>
      <c r="W272" s="1"/>
      <c r="X272" s="1"/>
    </row>
    <row r="273">
      <c r="A273" s="1"/>
      <c r="B273" s="1"/>
      <c r="C273" s="2"/>
      <c r="D273" s="1"/>
      <c r="E273" s="1"/>
      <c r="F273" s="1"/>
      <c r="G273" s="1"/>
      <c r="H273" s="2"/>
      <c r="I273" s="2"/>
      <c r="J273" s="1"/>
      <c r="K273" s="1"/>
      <c r="L273" s="1"/>
      <c r="M273" s="1"/>
      <c r="N273" s="1"/>
      <c r="O273" s="1"/>
      <c r="P273" s="1"/>
      <c r="Q273" s="1"/>
      <c r="R273" s="1"/>
      <c r="S273" s="1"/>
      <c r="T273" s="1"/>
      <c r="U273" s="1"/>
      <c r="V273" s="1"/>
      <c r="W273" s="1"/>
      <c r="X273" s="1"/>
    </row>
    <row r="274">
      <c r="A274" s="1"/>
      <c r="B274" s="1"/>
      <c r="C274" s="2"/>
      <c r="D274" s="1"/>
      <c r="E274" s="1"/>
      <c r="F274" s="1"/>
      <c r="G274" s="1"/>
      <c r="H274" s="2"/>
      <c r="I274" s="2"/>
      <c r="J274" s="1"/>
      <c r="K274" s="1"/>
      <c r="L274" s="1"/>
      <c r="M274" s="1"/>
      <c r="N274" s="1"/>
      <c r="O274" s="1"/>
      <c r="P274" s="1"/>
      <c r="Q274" s="1"/>
      <c r="R274" s="1"/>
      <c r="S274" s="1"/>
      <c r="T274" s="1"/>
      <c r="U274" s="1"/>
      <c r="V274" s="1"/>
      <c r="W274" s="1"/>
      <c r="X274" s="1"/>
    </row>
    <row r="275">
      <c r="A275" s="1"/>
      <c r="B275" s="1"/>
      <c r="C275" s="2"/>
      <c r="D275" s="1"/>
      <c r="E275" s="1"/>
      <c r="F275" s="1"/>
      <c r="G275" s="1"/>
      <c r="H275" s="2"/>
      <c r="I275" s="2"/>
      <c r="J275" s="1"/>
      <c r="K275" s="1"/>
      <c r="L275" s="1"/>
      <c r="M275" s="1"/>
      <c r="N275" s="1"/>
      <c r="O275" s="1"/>
      <c r="P275" s="1"/>
      <c r="Q275" s="1"/>
      <c r="R275" s="1"/>
      <c r="S275" s="1"/>
      <c r="T275" s="1"/>
      <c r="U275" s="1"/>
      <c r="V275" s="1"/>
      <c r="W275" s="1"/>
      <c r="X275" s="1"/>
    </row>
    <row r="276">
      <c r="A276" s="1"/>
      <c r="B276" s="1"/>
      <c r="C276" s="2"/>
      <c r="D276" s="1"/>
      <c r="E276" s="1"/>
      <c r="F276" s="1"/>
      <c r="G276" s="1"/>
      <c r="H276" s="2"/>
      <c r="I276" s="2"/>
      <c r="J276" s="1"/>
      <c r="K276" s="1"/>
      <c r="L276" s="1"/>
      <c r="M276" s="1"/>
      <c r="N276" s="1"/>
      <c r="O276" s="1"/>
      <c r="P276" s="1"/>
      <c r="Q276" s="1"/>
      <c r="R276" s="1"/>
      <c r="S276" s="1"/>
      <c r="T276" s="1"/>
      <c r="U276" s="1"/>
      <c r="V276" s="1"/>
      <c r="W276" s="1"/>
      <c r="X276" s="1"/>
    </row>
    <row r="277">
      <c r="A277" s="1"/>
      <c r="B277" s="1"/>
      <c r="C277" s="2"/>
      <c r="D277" s="1"/>
      <c r="E277" s="1"/>
      <c r="F277" s="1"/>
      <c r="G277" s="1"/>
      <c r="H277" s="2"/>
      <c r="I277" s="2"/>
      <c r="J277" s="1"/>
      <c r="K277" s="1"/>
      <c r="L277" s="1"/>
      <c r="M277" s="1"/>
      <c r="N277" s="1"/>
      <c r="O277" s="1"/>
      <c r="P277" s="1"/>
      <c r="Q277" s="1"/>
      <c r="R277" s="1"/>
      <c r="S277" s="1"/>
      <c r="T277" s="1"/>
      <c r="U277" s="1"/>
      <c r="V277" s="1"/>
      <c r="W277" s="1"/>
      <c r="X277" s="1"/>
    </row>
    <row r="278">
      <c r="A278" s="1"/>
      <c r="B278" s="1"/>
      <c r="C278" s="2"/>
      <c r="D278" s="1"/>
      <c r="E278" s="1"/>
      <c r="F278" s="1"/>
      <c r="G278" s="1"/>
      <c r="H278" s="2"/>
      <c r="I278" s="2"/>
      <c r="J278" s="1"/>
      <c r="K278" s="1"/>
      <c r="L278" s="1"/>
      <c r="M278" s="1"/>
      <c r="N278" s="1"/>
      <c r="O278" s="1"/>
      <c r="P278" s="1"/>
      <c r="Q278" s="1"/>
      <c r="R278" s="1"/>
      <c r="S278" s="1"/>
      <c r="T278" s="1"/>
      <c r="U278" s="1"/>
      <c r="V278" s="1"/>
      <c r="W278" s="1"/>
      <c r="X278" s="1"/>
    </row>
    <row r="279">
      <c r="A279" s="1"/>
      <c r="B279" s="1"/>
      <c r="C279" s="2"/>
      <c r="D279" s="1"/>
      <c r="E279" s="1"/>
      <c r="F279" s="1"/>
      <c r="G279" s="1"/>
      <c r="H279" s="2"/>
      <c r="I279" s="2"/>
      <c r="J279" s="1"/>
      <c r="K279" s="1"/>
      <c r="L279" s="1"/>
      <c r="M279" s="1"/>
      <c r="N279" s="1"/>
      <c r="O279" s="1"/>
      <c r="P279" s="1"/>
      <c r="Q279" s="1"/>
      <c r="R279" s="1"/>
      <c r="S279" s="1"/>
      <c r="T279" s="1"/>
      <c r="U279" s="1"/>
      <c r="V279" s="1"/>
      <c r="W279" s="1"/>
      <c r="X279" s="1"/>
    </row>
    <row r="280">
      <c r="A280" s="1"/>
      <c r="B280" s="1"/>
      <c r="C280" s="2"/>
      <c r="D280" s="1"/>
      <c r="E280" s="1"/>
      <c r="F280" s="1"/>
      <c r="G280" s="1"/>
      <c r="H280" s="2"/>
      <c r="I280" s="2"/>
      <c r="J280" s="1"/>
      <c r="K280" s="1"/>
      <c r="L280" s="1"/>
      <c r="M280" s="1"/>
      <c r="N280" s="1"/>
      <c r="O280" s="1"/>
      <c r="P280" s="1"/>
      <c r="Q280" s="1"/>
      <c r="R280" s="1"/>
      <c r="S280" s="1"/>
      <c r="T280" s="1"/>
      <c r="U280" s="1"/>
      <c r="V280" s="1"/>
      <c r="W280" s="1"/>
      <c r="X280" s="1"/>
    </row>
    <row r="281">
      <c r="A281" s="1"/>
      <c r="B281" s="1"/>
      <c r="C281" s="2"/>
      <c r="D281" s="1"/>
      <c r="E281" s="1"/>
      <c r="F281" s="1"/>
      <c r="G281" s="1"/>
      <c r="H281" s="2"/>
      <c r="I281" s="2"/>
      <c r="J281" s="1"/>
      <c r="K281" s="1"/>
      <c r="L281" s="1"/>
      <c r="M281" s="1"/>
      <c r="N281" s="1"/>
      <c r="O281" s="1"/>
      <c r="P281" s="1"/>
      <c r="Q281" s="1"/>
      <c r="R281" s="1"/>
      <c r="S281" s="1"/>
      <c r="T281" s="1"/>
      <c r="U281" s="1"/>
      <c r="V281" s="1"/>
      <c r="W281" s="1"/>
      <c r="X281" s="1"/>
    </row>
    <row r="282">
      <c r="A282" s="1"/>
      <c r="B282" s="1"/>
      <c r="C282" s="2"/>
      <c r="D282" s="1"/>
      <c r="E282" s="1"/>
      <c r="F282" s="1"/>
      <c r="G282" s="1"/>
      <c r="H282" s="2"/>
      <c r="I282" s="2"/>
      <c r="J282" s="1"/>
      <c r="K282" s="1"/>
      <c r="L282" s="1"/>
      <c r="M282" s="1"/>
      <c r="N282" s="1"/>
      <c r="O282" s="1"/>
      <c r="P282" s="1"/>
      <c r="Q282" s="1"/>
      <c r="R282" s="1"/>
      <c r="S282" s="1"/>
      <c r="T282" s="1"/>
      <c r="U282" s="1"/>
      <c r="V282" s="1"/>
      <c r="W282" s="1"/>
      <c r="X282" s="1"/>
    </row>
    <row r="283">
      <c r="A283" s="1"/>
      <c r="B283" s="1"/>
      <c r="C283" s="2"/>
      <c r="D283" s="1"/>
      <c r="E283" s="1"/>
      <c r="F283" s="1"/>
      <c r="G283" s="1"/>
      <c r="H283" s="2"/>
      <c r="I283" s="2"/>
      <c r="J283" s="1"/>
      <c r="K283" s="1"/>
      <c r="L283" s="1"/>
      <c r="M283" s="1"/>
      <c r="N283" s="1"/>
      <c r="O283" s="1"/>
      <c r="P283" s="1"/>
      <c r="Q283" s="1"/>
      <c r="R283" s="1"/>
      <c r="S283" s="1"/>
      <c r="T283" s="1"/>
      <c r="U283" s="1"/>
      <c r="V283" s="1"/>
      <c r="W283" s="1"/>
      <c r="X283" s="1"/>
    </row>
    <row r="284">
      <c r="A284" s="1"/>
      <c r="B284" s="1"/>
      <c r="C284" s="2"/>
      <c r="D284" s="1"/>
      <c r="E284" s="1"/>
      <c r="F284" s="1"/>
      <c r="G284" s="1"/>
      <c r="H284" s="2"/>
      <c r="I284" s="2"/>
      <c r="J284" s="1"/>
      <c r="K284" s="1"/>
      <c r="L284" s="1"/>
      <c r="M284" s="1"/>
      <c r="N284" s="1"/>
      <c r="O284" s="1"/>
      <c r="P284" s="1"/>
      <c r="Q284" s="1"/>
      <c r="R284" s="1"/>
      <c r="S284" s="1"/>
      <c r="T284" s="1"/>
      <c r="U284" s="1"/>
      <c r="V284" s="1"/>
      <c r="W284" s="1"/>
      <c r="X284" s="1"/>
    </row>
    <row r="285">
      <c r="A285" s="1"/>
      <c r="B285" s="1"/>
      <c r="C285" s="2"/>
      <c r="D285" s="1"/>
      <c r="E285" s="1"/>
      <c r="F285" s="1"/>
      <c r="G285" s="1"/>
      <c r="H285" s="2"/>
      <c r="I285" s="2"/>
      <c r="J285" s="1"/>
      <c r="K285" s="1"/>
      <c r="L285" s="1"/>
      <c r="M285" s="1"/>
      <c r="N285" s="1"/>
      <c r="O285" s="1"/>
      <c r="P285" s="1"/>
      <c r="Q285" s="1"/>
      <c r="R285" s="1"/>
      <c r="S285" s="1"/>
      <c r="T285" s="1"/>
      <c r="U285" s="1"/>
      <c r="V285" s="1"/>
      <c r="W285" s="1"/>
      <c r="X285" s="1"/>
    </row>
    <row r="286">
      <c r="A286" s="1"/>
      <c r="B286" s="1"/>
      <c r="C286" s="2"/>
      <c r="D286" s="1"/>
      <c r="E286" s="1"/>
      <c r="F286" s="1"/>
      <c r="G286" s="1"/>
      <c r="H286" s="2"/>
      <c r="I286" s="2"/>
      <c r="J286" s="1"/>
      <c r="K286" s="1"/>
      <c r="L286" s="1"/>
      <c r="M286" s="1"/>
      <c r="N286" s="1"/>
      <c r="O286" s="1"/>
      <c r="P286" s="1"/>
      <c r="Q286" s="1"/>
      <c r="R286" s="1"/>
      <c r="S286" s="1"/>
      <c r="T286" s="1"/>
      <c r="U286" s="1"/>
      <c r="V286" s="1"/>
      <c r="W286" s="1"/>
      <c r="X286" s="1"/>
    </row>
    <row r="287">
      <c r="A287" s="1"/>
      <c r="B287" s="1"/>
      <c r="C287" s="2"/>
      <c r="D287" s="1"/>
      <c r="E287" s="1"/>
      <c r="F287" s="1"/>
      <c r="G287" s="1"/>
      <c r="H287" s="2"/>
      <c r="I287" s="2"/>
      <c r="J287" s="1"/>
      <c r="K287" s="1"/>
      <c r="L287" s="1"/>
      <c r="M287" s="1"/>
      <c r="N287" s="1"/>
      <c r="O287" s="1"/>
      <c r="P287" s="1"/>
      <c r="Q287" s="1"/>
      <c r="R287" s="1"/>
      <c r="S287" s="1"/>
      <c r="T287" s="1"/>
      <c r="U287" s="1"/>
      <c r="V287" s="1"/>
      <c r="W287" s="1"/>
      <c r="X287" s="1"/>
    </row>
    <row r="288">
      <c r="A288" s="1"/>
      <c r="B288" s="1"/>
      <c r="C288" s="2"/>
      <c r="D288" s="1"/>
      <c r="E288" s="1"/>
      <c r="F288" s="1"/>
      <c r="G288" s="1"/>
      <c r="H288" s="2"/>
      <c r="I288" s="2"/>
      <c r="J288" s="1"/>
      <c r="K288" s="1"/>
      <c r="L288" s="1"/>
      <c r="M288" s="1"/>
      <c r="N288" s="1"/>
      <c r="O288" s="1"/>
      <c r="P288" s="1"/>
      <c r="Q288" s="1"/>
      <c r="R288" s="1"/>
      <c r="S288" s="1"/>
      <c r="T288" s="1"/>
      <c r="U288" s="1"/>
      <c r="V288" s="1"/>
      <c r="W288" s="1"/>
      <c r="X288" s="1"/>
    </row>
    <row r="289">
      <c r="A289" s="1"/>
      <c r="B289" s="1"/>
      <c r="C289" s="2"/>
      <c r="D289" s="1"/>
      <c r="E289" s="1"/>
      <c r="F289" s="1"/>
      <c r="G289" s="1"/>
      <c r="H289" s="2"/>
      <c r="I289" s="2"/>
      <c r="J289" s="1"/>
      <c r="K289" s="1"/>
      <c r="L289" s="1"/>
      <c r="M289" s="1"/>
      <c r="N289" s="1"/>
      <c r="O289" s="1"/>
      <c r="P289" s="1"/>
      <c r="Q289" s="1"/>
      <c r="R289" s="1"/>
      <c r="S289" s="1"/>
      <c r="T289" s="1"/>
      <c r="U289" s="1"/>
      <c r="V289" s="1"/>
      <c r="W289" s="1"/>
      <c r="X289" s="1"/>
    </row>
    <row r="290">
      <c r="A290" s="1"/>
      <c r="B290" s="1"/>
      <c r="C290" s="2"/>
      <c r="D290" s="1"/>
      <c r="E290" s="1"/>
      <c r="F290" s="1"/>
      <c r="G290" s="1"/>
      <c r="H290" s="2"/>
      <c r="I290" s="2"/>
      <c r="J290" s="1"/>
      <c r="K290" s="1"/>
      <c r="L290" s="1"/>
      <c r="M290" s="1"/>
      <c r="N290" s="1"/>
      <c r="O290" s="1"/>
      <c r="P290" s="1"/>
      <c r="Q290" s="1"/>
      <c r="R290" s="1"/>
      <c r="S290" s="1"/>
      <c r="T290" s="1"/>
      <c r="U290" s="1"/>
      <c r="V290" s="1"/>
      <c r="W290" s="1"/>
      <c r="X290" s="1"/>
    </row>
    <row r="291">
      <c r="A291" s="1"/>
      <c r="B291" s="1"/>
      <c r="C291" s="2"/>
      <c r="D291" s="1"/>
      <c r="E291" s="1"/>
      <c r="F291" s="1"/>
      <c r="G291" s="1"/>
      <c r="H291" s="2"/>
      <c r="I291" s="2"/>
      <c r="J291" s="1"/>
      <c r="K291" s="1"/>
      <c r="L291" s="1"/>
      <c r="M291" s="1"/>
      <c r="N291" s="1"/>
      <c r="O291" s="1"/>
      <c r="P291" s="1"/>
      <c r="Q291" s="1"/>
      <c r="R291" s="1"/>
      <c r="S291" s="1"/>
      <c r="T291" s="1"/>
      <c r="U291" s="1"/>
      <c r="V291" s="1"/>
      <c r="W291" s="1"/>
      <c r="X291" s="1"/>
    </row>
    <row r="292">
      <c r="A292" s="1"/>
      <c r="B292" s="1"/>
      <c r="C292" s="2"/>
      <c r="D292" s="1"/>
      <c r="E292" s="1"/>
      <c r="F292" s="1"/>
      <c r="G292" s="1"/>
      <c r="H292" s="2"/>
      <c r="I292" s="2"/>
      <c r="J292" s="1"/>
      <c r="K292" s="1"/>
      <c r="L292" s="1"/>
      <c r="M292" s="1"/>
      <c r="N292" s="1"/>
      <c r="O292" s="1"/>
      <c r="P292" s="1"/>
      <c r="Q292" s="1"/>
      <c r="R292" s="1"/>
      <c r="S292" s="1"/>
      <c r="T292" s="1"/>
      <c r="U292" s="1"/>
      <c r="V292" s="1"/>
      <c r="W292" s="1"/>
      <c r="X292" s="1"/>
    </row>
    <row r="293">
      <c r="A293" s="1"/>
      <c r="B293" s="1"/>
      <c r="C293" s="2"/>
      <c r="D293" s="1"/>
      <c r="E293" s="1"/>
      <c r="F293" s="1"/>
      <c r="G293" s="1"/>
      <c r="H293" s="2"/>
      <c r="I293" s="2"/>
      <c r="J293" s="1"/>
      <c r="K293" s="1"/>
      <c r="L293" s="1"/>
      <c r="M293" s="1"/>
      <c r="N293" s="1"/>
      <c r="O293" s="1"/>
      <c r="P293" s="1"/>
      <c r="Q293" s="1"/>
      <c r="R293" s="1"/>
      <c r="S293" s="1"/>
      <c r="T293" s="1"/>
      <c r="U293" s="1"/>
      <c r="V293" s="1"/>
      <c r="W293" s="1"/>
      <c r="X293" s="1"/>
    </row>
    <row r="294">
      <c r="A294" s="1"/>
      <c r="B294" s="1"/>
      <c r="C294" s="2"/>
      <c r="D294" s="1"/>
      <c r="E294" s="1"/>
      <c r="F294" s="1"/>
      <c r="G294" s="1"/>
      <c r="H294" s="2"/>
      <c r="I294" s="2"/>
      <c r="J294" s="1"/>
      <c r="K294" s="1"/>
      <c r="L294" s="1"/>
      <c r="M294" s="1"/>
      <c r="N294" s="1"/>
      <c r="O294" s="1"/>
      <c r="P294" s="1"/>
      <c r="Q294" s="1"/>
      <c r="R294" s="1"/>
      <c r="S294" s="1"/>
      <c r="T294" s="1"/>
      <c r="U294" s="1"/>
      <c r="V294" s="1"/>
      <c r="W294" s="1"/>
      <c r="X294" s="1"/>
    </row>
    <row r="295">
      <c r="A295" s="1"/>
      <c r="B295" s="1"/>
      <c r="C295" s="2"/>
      <c r="D295" s="1"/>
      <c r="E295" s="1"/>
      <c r="F295" s="1"/>
      <c r="G295" s="1"/>
      <c r="H295" s="2"/>
      <c r="I295" s="2"/>
      <c r="J295" s="1"/>
      <c r="K295" s="1"/>
      <c r="L295" s="1"/>
      <c r="M295" s="1"/>
      <c r="N295" s="1"/>
      <c r="O295" s="1"/>
      <c r="P295" s="1"/>
      <c r="Q295" s="1"/>
      <c r="R295" s="1"/>
      <c r="S295" s="1"/>
      <c r="T295" s="1"/>
      <c r="U295" s="1"/>
      <c r="V295" s="1"/>
      <c r="W295" s="1"/>
      <c r="X295" s="1"/>
    </row>
    <row r="296">
      <c r="A296" s="1"/>
      <c r="B296" s="1"/>
      <c r="C296" s="2"/>
      <c r="D296" s="1"/>
      <c r="E296" s="1"/>
      <c r="F296" s="1"/>
      <c r="G296" s="1"/>
      <c r="H296" s="2"/>
      <c r="I296" s="2"/>
      <c r="J296" s="1"/>
      <c r="K296" s="1"/>
      <c r="L296" s="1"/>
      <c r="M296" s="1"/>
      <c r="N296" s="1"/>
      <c r="O296" s="1"/>
      <c r="P296" s="1"/>
      <c r="Q296" s="1"/>
      <c r="R296" s="1"/>
      <c r="S296" s="1"/>
      <c r="T296" s="1"/>
      <c r="U296" s="1"/>
      <c r="V296" s="1"/>
      <c r="W296" s="1"/>
      <c r="X296" s="1"/>
    </row>
    <row r="297">
      <c r="A297" s="1"/>
      <c r="B297" s="1"/>
      <c r="C297" s="2"/>
      <c r="D297" s="1"/>
      <c r="E297" s="1"/>
      <c r="F297" s="1"/>
      <c r="G297" s="1"/>
      <c r="H297" s="2"/>
      <c r="I297" s="2"/>
      <c r="J297" s="1"/>
      <c r="K297" s="1"/>
      <c r="L297" s="1"/>
      <c r="M297" s="1"/>
      <c r="N297" s="1"/>
      <c r="O297" s="1"/>
      <c r="P297" s="1"/>
      <c r="Q297" s="1"/>
      <c r="R297" s="1"/>
      <c r="S297" s="1"/>
      <c r="T297" s="1"/>
      <c r="U297" s="1"/>
      <c r="V297" s="1"/>
      <c r="W297" s="1"/>
      <c r="X297" s="1"/>
    </row>
    <row r="298">
      <c r="A298" s="1"/>
      <c r="B298" s="1"/>
      <c r="C298" s="2"/>
      <c r="D298" s="1"/>
      <c r="E298" s="1"/>
      <c r="F298" s="1"/>
      <c r="G298" s="1"/>
      <c r="H298" s="2"/>
      <c r="I298" s="2"/>
      <c r="J298" s="1"/>
      <c r="K298" s="1"/>
      <c r="L298" s="1"/>
      <c r="M298" s="1"/>
      <c r="N298" s="1"/>
      <c r="O298" s="1"/>
      <c r="P298" s="1"/>
      <c r="Q298" s="1"/>
      <c r="R298" s="1"/>
      <c r="S298" s="1"/>
      <c r="T298" s="1"/>
      <c r="U298" s="1"/>
      <c r="V298" s="1"/>
      <c r="W298" s="1"/>
      <c r="X298" s="1"/>
    </row>
    <row r="299">
      <c r="A299" s="1"/>
      <c r="B299" s="1"/>
      <c r="C299" s="2"/>
      <c r="D299" s="1"/>
      <c r="E299" s="1"/>
      <c r="F299" s="1"/>
      <c r="G299" s="1"/>
      <c r="H299" s="2"/>
      <c r="I299" s="2"/>
      <c r="J299" s="1"/>
      <c r="K299" s="1"/>
      <c r="L299" s="1"/>
      <c r="M299" s="1"/>
      <c r="N299" s="1"/>
      <c r="O299" s="1"/>
      <c r="P299" s="1"/>
      <c r="Q299" s="1"/>
      <c r="R299" s="1"/>
      <c r="S299" s="1"/>
      <c r="T299" s="1"/>
      <c r="U299" s="1"/>
      <c r="V299" s="1"/>
      <c r="W299" s="1"/>
      <c r="X299" s="1"/>
    </row>
    <row r="300">
      <c r="A300" s="1"/>
      <c r="B300" s="1"/>
      <c r="C300" s="2"/>
      <c r="D300" s="1"/>
      <c r="E300" s="1"/>
      <c r="F300" s="1"/>
      <c r="G300" s="1"/>
      <c r="H300" s="2"/>
      <c r="I300" s="2"/>
      <c r="J300" s="1"/>
      <c r="K300" s="1"/>
      <c r="L300" s="1"/>
      <c r="M300" s="1"/>
      <c r="N300" s="1"/>
      <c r="O300" s="1"/>
      <c r="P300" s="1"/>
      <c r="Q300" s="1"/>
      <c r="R300" s="1"/>
      <c r="S300" s="1"/>
      <c r="T300" s="1"/>
      <c r="U300" s="1"/>
      <c r="V300" s="1"/>
      <c r="W300" s="1"/>
      <c r="X300" s="1"/>
    </row>
    <row r="301">
      <c r="A301" s="1"/>
      <c r="B301" s="1"/>
      <c r="C301" s="2"/>
      <c r="D301" s="1"/>
      <c r="E301" s="1"/>
      <c r="F301" s="1"/>
      <c r="G301" s="1"/>
      <c r="H301" s="2"/>
      <c r="I301" s="2"/>
      <c r="J301" s="1"/>
      <c r="K301" s="1"/>
      <c r="L301" s="1"/>
      <c r="M301" s="1"/>
      <c r="N301" s="1"/>
      <c r="O301" s="1"/>
      <c r="P301" s="1"/>
      <c r="Q301" s="1"/>
      <c r="R301" s="1"/>
      <c r="S301" s="1"/>
      <c r="T301" s="1"/>
      <c r="U301" s="1"/>
      <c r="V301" s="1"/>
      <c r="W301" s="1"/>
      <c r="X301" s="1"/>
    </row>
    <row r="302">
      <c r="A302" s="1"/>
      <c r="B302" s="1"/>
      <c r="C302" s="2"/>
      <c r="D302" s="1"/>
      <c r="E302" s="1"/>
      <c r="F302" s="1"/>
      <c r="G302" s="1"/>
      <c r="H302" s="2"/>
      <c r="I302" s="2"/>
      <c r="J302" s="1"/>
      <c r="K302" s="1"/>
      <c r="L302" s="1"/>
      <c r="M302" s="1"/>
      <c r="N302" s="1"/>
      <c r="O302" s="1"/>
      <c r="P302" s="1"/>
      <c r="Q302" s="1"/>
      <c r="R302" s="1"/>
      <c r="S302" s="1"/>
      <c r="T302" s="1"/>
      <c r="U302" s="1"/>
      <c r="V302" s="1"/>
      <c r="W302" s="1"/>
      <c r="X302" s="1"/>
    </row>
    <row r="303">
      <c r="A303" s="1"/>
      <c r="B303" s="1"/>
      <c r="C303" s="2"/>
      <c r="D303" s="1"/>
      <c r="E303" s="1"/>
      <c r="F303" s="1"/>
      <c r="G303" s="1"/>
      <c r="H303" s="2"/>
      <c r="I303" s="2"/>
      <c r="J303" s="1"/>
      <c r="K303" s="1"/>
      <c r="L303" s="1"/>
      <c r="M303" s="1"/>
      <c r="N303" s="1"/>
      <c r="O303" s="1"/>
      <c r="P303" s="1"/>
      <c r="Q303" s="1"/>
      <c r="R303" s="1"/>
      <c r="S303" s="1"/>
      <c r="T303" s="1"/>
      <c r="U303" s="1"/>
      <c r="V303" s="1"/>
      <c r="W303" s="1"/>
      <c r="X303" s="1"/>
    </row>
    <row r="304">
      <c r="A304" s="1"/>
      <c r="B304" s="1"/>
      <c r="C304" s="2"/>
      <c r="D304" s="1"/>
      <c r="E304" s="1"/>
      <c r="F304" s="1"/>
      <c r="G304" s="1"/>
      <c r="H304" s="2"/>
      <c r="I304" s="2"/>
      <c r="J304" s="1"/>
      <c r="K304" s="1"/>
      <c r="L304" s="1"/>
      <c r="M304" s="1"/>
      <c r="N304" s="1"/>
      <c r="O304" s="1"/>
      <c r="P304" s="1"/>
      <c r="Q304" s="1"/>
      <c r="R304" s="1"/>
      <c r="S304" s="1"/>
      <c r="T304" s="1"/>
      <c r="U304" s="1"/>
      <c r="V304" s="1"/>
      <c r="W304" s="1"/>
      <c r="X304" s="1"/>
    </row>
    <row r="305">
      <c r="A305" s="1"/>
      <c r="B305" s="1"/>
      <c r="C305" s="2"/>
      <c r="D305" s="1"/>
      <c r="E305" s="1"/>
      <c r="F305" s="1"/>
      <c r="G305" s="1"/>
      <c r="H305" s="2"/>
      <c r="I305" s="2"/>
      <c r="J305" s="1"/>
      <c r="K305" s="1"/>
      <c r="L305" s="1"/>
      <c r="M305" s="1"/>
      <c r="N305" s="1"/>
      <c r="O305" s="1"/>
      <c r="P305" s="1"/>
      <c r="Q305" s="1"/>
      <c r="R305" s="1"/>
      <c r="S305" s="1"/>
      <c r="T305" s="1"/>
      <c r="U305" s="1"/>
      <c r="V305" s="1"/>
      <c r="W305" s="1"/>
      <c r="X305" s="1"/>
    </row>
    <row r="306">
      <c r="A306" s="1"/>
      <c r="B306" s="1"/>
      <c r="C306" s="2"/>
      <c r="D306" s="1"/>
      <c r="E306" s="1"/>
      <c r="F306" s="1"/>
      <c r="G306" s="1"/>
      <c r="H306" s="2"/>
      <c r="I306" s="2"/>
      <c r="J306" s="1"/>
      <c r="K306" s="1"/>
      <c r="L306" s="1"/>
      <c r="M306" s="1"/>
      <c r="N306" s="1"/>
      <c r="O306" s="1"/>
      <c r="P306" s="1"/>
      <c r="Q306" s="1"/>
      <c r="R306" s="1"/>
      <c r="S306" s="1"/>
      <c r="T306" s="1"/>
      <c r="U306" s="1"/>
      <c r="V306" s="1"/>
      <c r="W306" s="1"/>
      <c r="X306" s="1"/>
    </row>
    <row r="307">
      <c r="A307" s="1"/>
      <c r="B307" s="1"/>
      <c r="C307" s="2"/>
      <c r="D307" s="1"/>
      <c r="E307" s="1"/>
      <c r="F307" s="1"/>
      <c r="G307" s="1"/>
      <c r="H307" s="2"/>
      <c r="I307" s="2"/>
      <c r="J307" s="1"/>
      <c r="K307" s="1"/>
      <c r="L307" s="1"/>
      <c r="M307" s="1"/>
      <c r="N307" s="1"/>
      <c r="O307" s="1"/>
      <c r="P307" s="1"/>
      <c r="Q307" s="1"/>
      <c r="R307" s="1"/>
      <c r="S307" s="1"/>
      <c r="T307" s="1"/>
      <c r="U307" s="1"/>
      <c r="V307" s="1"/>
      <c r="W307" s="1"/>
      <c r="X307" s="1"/>
    </row>
    <row r="308">
      <c r="A308" s="1"/>
      <c r="B308" s="1"/>
      <c r="C308" s="2"/>
      <c r="D308" s="1"/>
      <c r="E308" s="1"/>
      <c r="F308" s="1"/>
      <c r="G308" s="1"/>
      <c r="H308" s="2"/>
      <c r="I308" s="2"/>
      <c r="J308" s="1"/>
      <c r="K308" s="1"/>
      <c r="L308" s="1"/>
      <c r="M308" s="1"/>
      <c r="N308" s="1"/>
      <c r="O308" s="1"/>
      <c r="P308" s="1"/>
      <c r="Q308" s="1"/>
      <c r="R308" s="1"/>
      <c r="S308" s="1"/>
      <c r="T308" s="1"/>
      <c r="U308" s="1"/>
      <c r="V308" s="1"/>
      <c r="W308" s="1"/>
      <c r="X308" s="1"/>
    </row>
    <row r="309">
      <c r="A309" s="1"/>
      <c r="B309" s="1"/>
      <c r="C309" s="2"/>
      <c r="D309" s="1"/>
      <c r="E309" s="1"/>
      <c r="F309" s="1"/>
      <c r="G309" s="1"/>
      <c r="H309" s="2"/>
      <c r="I309" s="2"/>
      <c r="J309" s="1"/>
      <c r="K309" s="1"/>
      <c r="L309" s="1"/>
      <c r="M309" s="1"/>
      <c r="N309" s="1"/>
      <c r="O309" s="1"/>
      <c r="P309" s="1"/>
      <c r="Q309" s="1"/>
      <c r="R309" s="1"/>
      <c r="S309" s="1"/>
      <c r="T309" s="1"/>
      <c r="U309" s="1"/>
      <c r="V309" s="1"/>
      <c r="W309" s="1"/>
      <c r="X309" s="1"/>
    </row>
    <row r="310">
      <c r="A310" s="1"/>
      <c r="B310" s="1"/>
      <c r="C310" s="2"/>
      <c r="D310" s="1"/>
      <c r="E310" s="1"/>
      <c r="F310" s="1"/>
      <c r="G310" s="1"/>
      <c r="H310" s="2"/>
      <c r="I310" s="2"/>
      <c r="J310" s="1"/>
      <c r="K310" s="1"/>
      <c r="L310" s="1"/>
      <c r="M310" s="1"/>
      <c r="N310" s="1"/>
      <c r="O310" s="1"/>
      <c r="P310" s="1"/>
      <c r="Q310" s="1"/>
      <c r="R310" s="1"/>
      <c r="S310" s="1"/>
      <c r="T310" s="1"/>
      <c r="U310" s="1"/>
      <c r="V310" s="1"/>
      <c r="W310" s="1"/>
      <c r="X310" s="1"/>
    </row>
    <row r="311">
      <c r="A311" s="1"/>
      <c r="B311" s="1"/>
      <c r="C311" s="2"/>
      <c r="D311" s="1"/>
      <c r="E311" s="1"/>
      <c r="F311" s="1"/>
      <c r="G311" s="1"/>
      <c r="H311" s="2"/>
      <c r="I311" s="2"/>
      <c r="J311" s="1"/>
      <c r="K311" s="1"/>
      <c r="L311" s="1"/>
      <c r="M311" s="1"/>
      <c r="N311" s="1"/>
      <c r="O311" s="1"/>
      <c r="P311" s="1"/>
      <c r="Q311" s="1"/>
      <c r="R311" s="1"/>
      <c r="S311" s="1"/>
      <c r="T311" s="1"/>
      <c r="U311" s="1"/>
      <c r="V311" s="1"/>
      <c r="W311" s="1"/>
      <c r="X311" s="1"/>
    </row>
    <row r="312">
      <c r="A312" s="1"/>
      <c r="B312" s="1"/>
      <c r="C312" s="2"/>
      <c r="D312" s="1"/>
      <c r="E312" s="1"/>
      <c r="F312" s="1"/>
      <c r="G312" s="1"/>
      <c r="H312" s="2"/>
      <c r="I312" s="2"/>
      <c r="J312" s="1"/>
      <c r="K312" s="1"/>
      <c r="L312" s="1"/>
      <c r="M312" s="1"/>
      <c r="N312" s="1"/>
      <c r="O312" s="1"/>
      <c r="P312" s="1"/>
      <c r="Q312" s="1"/>
      <c r="R312" s="1"/>
      <c r="S312" s="1"/>
      <c r="T312" s="1"/>
      <c r="U312" s="1"/>
      <c r="V312" s="1"/>
      <c r="W312" s="1"/>
      <c r="X312" s="1"/>
    </row>
    <row r="313">
      <c r="A313" s="1"/>
      <c r="B313" s="1"/>
      <c r="C313" s="2"/>
      <c r="D313" s="1"/>
      <c r="E313" s="1"/>
      <c r="F313" s="1"/>
      <c r="G313" s="1"/>
      <c r="H313" s="2"/>
      <c r="I313" s="2"/>
      <c r="J313" s="1"/>
      <c r="K313" s="1"/>
      <c r="L313" s="1"/>
      <c r="M313" s="1"/>
      <c r="N313" s="1"/>
      <c r="O313" s="1"/>
      <c r="P313" s="1"/>
      <c r="Q313" s="1"/>
      <c r="R313" s="1"/>
      <c r="S313" s="1"/>
      <c r="T313" s="1"/>
      <c r="U313" s="1"/>
      <c r="V313" s="1"/>
      <c r="W313" s="1"/>
      <c r="X313" s="1"/>
    </row>
    <row r="314">
      <c r="A314" s="1"/>
      <c r="B314" s="1"/>
      <c r="C314" s="2"/>
      <c r="D314" s="1"/>
      <c r="E314" s="1"/>
      <c r="F314" s="1"/>
      <c r="G314" s="1"/>
      <c r="H314" s="2"/>
      <c r="I314" s="2"/>
      <c r="J314" s="1"/>
      <c r="K314" s="1"/>
      <c r="L314" s="1"/>
      <c r="M314" s="1"/>
      <c r="N314" s="1"/>
      <c r="O314" s="1"/>
      <c r="P314" s="1"/>
      <c r="Q314" s="1"/>
      <c r="R314" s="1"/>
      <c r="S314" s="1"/>
      <c r="T314" s="1"/>
      <c r="U314" s="1"/>
      <c r="V314" s="1"/>
      <c r="W314" s="1"/>
      <c r="X314" s="1"/>
    </row>
    <row r="315">
      <c r="A315" s="1"/>
      <c r="B315" s="1"/>
      <c r="C315" s="2"/>
      <c r="D315" s="1"/>
      <c r="E315" s="1"/>
      <c r="F315" s="1"/>
      <c r="G315" s="1"/>
      <c r="H315" s="2"/>
      <c r="I315" s="2"/>
      <c r="J315" s="1"/>
      <c r="K315" s="1"/>
      <c r="L315" s="1"/>
      <c r="M315" s="1"/>
      <c r="N315" s="1"/>
      <c r="O315" s="1"/>
      <c r="P315" s="1"/>
      <c r="Q315" s="1"/>
      <c r="R315" s="1"/>
      <c r="S315" s="1"/>
      <c r="T315" s="1"/>
      <c r="U315" s="1"/>
      <c r="V315" s="1"/>
      <c r="W315" s="1"/>
      <c r="X315" s="1"/>
    </row>
    <row r="316">
      <c r="A316" s="1"/>
      <c r="B316" s="1"/>
      <c r="C316" s="2"/>
      <c r="D316" s="1"/>
      <c r="E316" s="1"/>
      <c r="F316" s="1"/>
      <c r="G316" s="1"/>
      <c r="H316" s="2"/>
      <c r="I316" s="2"/>
      <c r="J316" s="1"/>
      <c r="K316" s="1"/>
      <c r="L316" s="1"/>
      <c r="M316" s="1"/>
      <c r="N316" s="1"/>
      <c r="O316" s="1"/>
      <c r="P316" s="1"/>
      <c r="Q316" s="1"/>
      <c r="R316" s="1"/>
      <c r="S316" s="1"/>
      <c r="T316" s="1"/>
      <c r="U316" s="1"/>
      <c r="V316" s="1"/>
      <c r="W316" s="1"/>
      <c r="X316" s="1"/>
    </row>
    <row r="317">
      <c r="A317" s="1"/>
      <c r="B317" s="1"/>
      <c r="C317" s="2"/>
      <c r="D317" s="1"/>
      <c r="E317" s="1"/>
      <c r="F317" s="1"/>
      <c r="G317" s="1"/>
      <c r="H317" s="2"/>
      <c r="I317" s="2"/>
      <c r="J317" s="1"/>
      <c r="K317" s="1"/>
      <c r="L317" s="1"/>
      <c r="M317" s="1"/>
      <c r="N317" s="1"/>
      <c r="O317" s="1"/>
      <c r="P317" s="1"/>
      <c r="Q317" s="1"/>
      <c r="R317" s="1"/>
      <c r="S317" s="1"/>
      <c r="T317" s="1"/>
      <c r="U317" s="1"/>
      <c r="V317" s="1"/>
      <c r="W317" s="1"/>
      <c r="X317" s="1"/>
    </row>
    <row r="318">
      <c r="A318" s="1"/>
      <c r="B318" s="1"/>
      <c r="C318" s="2"/>
      <c r="D318" s="1"/>
      <c r="E318" s="1"/>
      <c r="F318" s="1"/>
      <c r="G318" s="1"/>
      <c r="H318" s="2"/>
      <c r="I318" s="2"/>
      <c r="J318" s="1"/>
      <c r="K318" s="1"/>
      <c r="L318" s="1"/>
      <c r="M318" s="1"/>
      <c r="N318" s="1"/>
      <c r="O318" s="1"/>
      <c r="P318" s="1"/>
      <c r="Q318" s="1"/>
      <c r="R318" s="1"/>
      <c r="S318" s="1"/>
      <c r="T318" s="1"/>
      <c r="U318" s="1"/>
      <c r="V318" s="1"/>
      <c r="W318" s="1"/>
      <c r="X318" s="1"/>
    </row>
    <row r="319">
      <c r="A319" s="1"/>
      <c r="B319" s="1"/>
      <c r="C319" s="2"/>
      <c r="D319" s="1"/>
      <c r="E319" s="1"/>
      <c r="F319" s="1"/>
      <c r="G319" s="1"/>
      <c r="H319" s="2"/>
      <c r="I319" s="2"/>
      <c r="J319" s="1"/>
      <c r="K319" s="1"/>
      <c r="L319" s="1"/>
      <c r="M319" s="1"/>
      <c r="N319" s="1"/>
      <c r="O319" s="1"/>
      <c r="P319" s="1"/>
      <c r="Q319" s="1"/>
      <c r="R319" s="1"/>
      <c r="S319" s="1"/>
      <c r="T319" s="1"/>
      <c r="U319" s="1"/>
      <c r="V319" s="1"/>
      <c r="W319" s="1"/>
      <c r="X319" s="1"/>
    </row>
    <row r="320">
      <c r="A320" s="1"/>
      <c r="B320" s="1"/>
      <c r="C320" s="2"/>
      <c r="D320" s="1"/>
      <c r="E320" s="1"/>
      <c r="F320" s="1"/>
      <c r="G320" s="1"/>
      <c r="H320" s="2"/>
      <c r="I320" s="2"/>
      <c r="J320" s="1"/>
      <c r="K320" s="1"/>
      <c r="L320" s="1"/>
      <c r="M320" s="1"/>
      <c r="N320" s="1"/>
      <c r="O320" s="1"/>
      <c r="P320" s="1"/>
      <c r="Q320" s="1"/>
      <c r="R320" s="1"/>
      <c r="S320" s="1"/>
      <c r="T320" s="1"/>
      <c r="U320" s="1"/>
      <c r="V320" s="1"/>
      <c r="W320" s="1"/>
      <c r="X320" s="1"/>
    </row>
    <row r="321">
      <c r="A321" s="1"/>
      <c r="B321" s="1"/>
      <c r="C321" s="2"/>
      <c r="D321" s="1"/>
      <c r="E321" s="1"/>
      <c r="F321" s="1"/>
      <c r="G321" s="1"/>
      <c r="H321" s="2"/>
      <c r="I321" s="2"/>
      <c r="J321" s="1"/>
      <c r="K321" s="1"/>
      <c r="L321" s="1"/>
      <c r="M321" s="1"/>
      <c r="N321" s="1"/>
      <c r="O321" s="1"/>
      <c r="P321" s="1"/>
      <c r="Q321" s="1"/>
      <c r="R321" s="1"/>
      <c r="S321" s="1"/>
      <c r="T321" s="1"/>
      <c r="U321" s="1"/>
      <c r="V321" s="1"/>
      <c r="W321" s="1"/>
      <c r="X321" s="1"/>
    </row>
    <row r="322">
      <c r="A322" s="1"/>
      <c r="B322" s="1"/>
      <c r="C322" s="2"/>
      <c r="D322" s="1"/>
      <c r="E322" s="1"/>
      <c r="F322" s="1"/>
      <c r="G322" s="1"/>
      <c r="H322" s="2"/>
      <c r="I322" s="2"/>
      <c r="J322" s="1"/>
      <c r="K322" s="1"/>
      <c r="L322" s="1"/>
      <c r="M322" s="1"/>
      <c r="N322" s="1"/>
      <c r="O322" s="1"/>
      <c r="P322" s="1"/>
      <c r="Q322" s="1"/>
      <c r="R322" s="1"/>
      <c r="S322" s="1"/>
      <c r="T322" s="1"/>
      <c r="U322" s="1"/>
      <c r="V322" s="1"/>
      <c r="W322" s="1"/>
      <c r="X322" s="1"/>
    </row>
    <row r="323">
      <c r="A323" s="1"/>
      <c r="B323" s="1"/>
      <c r="C323" s="2"/>
      <c r="D323" s="1"/>
      <c r="E323" s="1"/>
      <c r="F323" s="1"/>
      <c r="G323" s="1"/>
      <c r="H323" s="2"/>
      <c r="I323" s="2"/>
      <c r="J323" s="1"/>
      <c r="K323" s="1"/>
      <c r="L323" s="1"/>
      <c r="M323" s="1"/>
      <c r="N323" s="1"/>
      <c r="O323" s="1"/>
      <c r="P323" s="1"/>
      <c r="Q323" s="1"/>
      <c r="R323" s="1"/>
      <c r="S323" s="1"/>
      <c r="T323" s="1"/>
      <c r="U323" s="1"/>
      <c r="V323" s="1"/>
      <c r="W323" s="1"/>
      <c r="X323" s="1"/>
    </row>
    <row r="324">
      <c r="A324" s="1"/>
      <c r="B324" s="1"/>
      <c r="C324" s="2"/>
      <c r="D324" s="1"/>
      <c r="E324" s="1"/>
      <c r="F324" s="1"/>
      <c r="G324" s="1"/>
      <c r="H324" s="2"/>
      <c r="I324" s="2"/>
      <c r="J324" s="1"/>
      <c r="K324" s="1"/>
      <c r="L324" s="1"/>
      <c r="M324" s="1"/>
      <c r="N324" s="1"/>
      <c r="O324" s="1"/>
      <c r="P324" s="1"/>
      <c r="Q324" s="1"/>
      <c r="R324" s="1"/>
      <c r="S324" s="1"/>
      <c r="T324" s="1"/>
      <c r="U324" s="1"/>
      <c r="V324" s="1"/>
      <c r="W324" s="1"/>
      <c r="X324" s="1"/>
    </row>
    <row r="325">
      <c r="A325" s="1"/>
      <c r="B325" s="1"/>
      <c r="C325" s="2"/>
      <c r="D325" s="1"/>
      <c r="E325" s="1"/>
      <c r="F325" s="1"/>
      <c r="G325" s="1"/>
      <c r="H325" s="2"/>
      <c r="I325" s="2"/>
      <c r="J325" s="1"/>
      <c r="K325" s="1"/>
      <c r="L325" s="1"/>
      <c r="M325" s="1"/>
      <c r="N325" s="1"/>
      <c r="O325" s="1"/>
      <c r="P325" s="1"/>
      <c r="Q325" s="1"/>
      <c r="R325" s="1"/>
      <c r="S325" s="1"/>
      <c r="T325" s="1"/>
      <c r="U325" s="1"/>
      <c r="V325" s="1"/>
      <c r="W325" s="1"/>
      <c r="X325" s="1"/>
    </row>
    <row r="326">
      <c r="A326" s="1"/>
      <c r="B326" s="1"/>
      <c r="C326" s="2"/>
      <c r="D326" s="1"/>
      <c r="E326" s="1"/>
      <c r="F326" s="1"/>
      <c r="G326" s="1"/>
      <c r="H326" s="2"/>
      <c r="I326" s="2"/>
      <c r="J326" s="1"/>
      <c r="K326" s="1"/>
      <c r="L326" s="1"/>
      <c r="M326" s="1"/>
      <c r="N326" s="1"/>
      <c r="O326" s="1"/>
      <c r="P326" s="1"/>
      <c r="Q326" s="1"/>
      <c r="R326" s="1"/>
      <c r="S326" s="1"/>
      <c r="T326" s="1"/>
      <c r="U326" s="1"/>
      <c r="V326" s="1"/>
      <c r="W326" s="1"/>
      <c r="X326" s="1"/>
    </row>
    <row r="327">
      <c r="A327" s="1"/>
      <c r="B327" s="1"/>
      <c r="C327" s="2"/>
      <c r="D327" s="1"/>
      <c r="E327" s="1"/>
      <c r="F327" s="1"/>
      <c r="G327" s="1"/>
      <c r="H327" s="2"/>
      <c r="I327" s="2"/>
      <c r="J327" s="1"/>
      <c r="K327" s="1"/>
      <c r="L327" s="1"/>
      <c r="M327" s="1"/>
      <c r="N327" s="1"/>
      <c r="O327" s="1"/>
      <c r="P327" s="1"/>
      <c r="Q327" s="1"/>
      <c r="R327" s="1"/>
      <c r="S327" s="1"/>
      <c r="T327" s="1"/>
      <c r="U327" s="1"/>
      <c r="V327" s="1"/>
      <c r="W327" s="1"/>
      <c r="X327" s="1"/>
    </row>
    <row r="328">
      <c r="A328" s="1"/>
      <c r="B328" s="1"/>
      <c r="C328" s="2"/>
      <c r="D328" s="1"/>
      <c r="E328" s="1"/>
      <c r="F328" s="1"/>
      <c r="G328" s="1"/>
      <c r="H328" s="2"/>
      <c r="I328" s="2"/>
      <c r="J328" s="1"/>
      <c r="K328" s="1"/>
      <c r="L328" s="1"/>
      <c r="M328" s="1"/>
      <c r="N328" s="1"/>
      <c r="O328" s="1"/>
      <c r="P328" s="1"/>
      <c r="Q328" s="1"/>
      <c r="R328" s="1"/>
      <c r="S328" s="1"/>
      <c r="T328" s="1"/>
      <c r="U328" s="1"/>
      <c r="V328" s="1"/>
      <c r="W328" s="1"/>
      <c r="X328" s="1"/>
    </row>
    <row r="329">
      <c r="A329" s="1"/>
      <c r="B329" s="1"/>
      <c r="C329" s="2"/>
      <c r="D329" s="1"/>
      <c r="E329" s="1"/>
      <c r="F329" s="1"/>
      <c r="G329" s="1"/>
      <c r="H329" s="2"/>
      <c r="I329" s="2"/>
      <c r="J329" s="1"/>
      <c r="K329" s="1"/>
      <c r="L329" s="1"/>
      <c r="M329" s="1"/>
      <c r="N329" s="1"/>
      <c r="O329" s="1"/>
      <c r="P329" s="1"/>
      <c r="Q329" s="1"/>
      <c r="R329" s="1"/>
      <c r="S329" s="1"/>
      <c r="T329" s="1"/>
      <c r="U329" s="1"/>
      <c r="V329" s="1"/>
      <c r="W329" s="1"/>
      <c r="X329" s="1"/>
    </row>
    <row r="330">
      <c r="A330" s="1"/>
      <c r="B330" s="1"/>
      <c r="C330" s="2"/>
      <c r="D330" s="1"/>
      <c r="E330" s="1"/>
      <c r="F330" s="1"/>
      <c r="G330" s="1"/>
      <c r="H330" s="2"/>
      <c r="I330" s="2"/>
      <c r="J330" s="1"/>
      <c r="K330" s="1"/>
      <c r="L330" s="1"/>
      <c r="M330" s="1"/>
      <c r="N330" s="1"/>
      <c r="O330" s="1"/>
      <c r="P330" s="1"/>
      <c r="Q330" s="1"/>
      <c r="R330" s="1"/>
      <c r="S330" s="1"/>
      <c r="T330" s="1"/>
      <c r="U330" s="1"/>
      <c r="V330" s="1"/>
      <c r="W330" s="1"/>
      <c r="X330" s="1"/>
    </row>
    <row r="331">
      <c r="A331" s="1"/>
      <c r="B331" s="1"/>
      <c r="C331" s="2"/>
      <c r="D331" s="1"/>
      <c r="E331" s="1"/>
      <c r="F331" s="1"/>
      <c r="G331" s="1"/>
      <c r="H331" s="2"/>
      <c r="I331" s="2"/>
      <c r="J331" s="1"/>
      <c r="K331" s="1"/>
      <c r="L331" s="1"/>
      <c r="M331" s="1"/>
      <c r="N331" s="1"/>
      <c r="O331" s="1"/>
      <c r="P331" s="1"/>
      <c r="Q331" s="1"/>
      <c r="R331" s="1"/>
      <c r="S331" s="1"/>
      <c r="T331" s="1"/>
      <c r="U331" s="1"/>
      <c r="V331" s="1"/>
      <c r="W331" s="1"/>
      <c r="X331" s="1"/>
    </row>
    <row r="332">
      <c r="A332" s="1"/>
      <c r="B332" s="1"/>
      <c r="C332" s="2"/>
      <c r="D332" s="1"/>
      <c r="E332" s="1"/>
      <c r="F332" s="1"/>
      <c r="G332" s="1"/>
      <c r="H332" s="2"/>
      <c r="I332" s="2"/>
      <c r="J332" s="1"/>
      <c r="K332" s="1"/>
      <c r="L332" s="1"/>
      <c r="M332" s="1"/>
      <c r="N332" s="1"/>
      <c r="O332" s="1"/>
      <c r="P332" s="1"/>
      <c r="Q332" s="1"/>
      <c r="R332" s="1"/>
      <c r="S332" s="1"/>
      <c r="T332" s="1"/>
      <c r="U332" s="1"/>
      <c r="V332" s="1"/>
      <c r="W332" s="1"/>
      <c r="X332" s="1"/>
    </row>
    <row r="333">
      <c r="A333" s="1"/>
      <c r="B333" s="1"/>
      <c r="C333" s="2"/>
      <c r="D333" s="1"/>
      <c r="E333" s="1"/>
      <c r="F333" s="1"/>
      <c r="G333" s="1"/>
      <c r="H333" s="2"/>
      <c r="I333" s="2"/>
      <c r="J333" s="1"/>
      <c r="K333" s="1"/>
      <c r="L333" s="1"/>
      <c r="M333" s="1"/>
      <c r="N333" s="1"/>
      <c r="O333" s="1"/>
      <c r="P333" s="1"/>
      <c r="Q333" s="1"/>
      <c r="R333" s="1"/>
      <c r="S333" s="1"/>
      <c r="T333" s="1"/>
      <c r="U333" s="1"/>
      <c r="V333" s="1"/>
      <c r="W333" s="1"/>
      <c r="X333" s="1"/>
    </row>
    <row r="334">
      <c r="A334" s="1"/>
      <c r="B334" s="1"/>
      <c r="C334" s="2"/>
      <c r="D334" s="1"/>
      <c r="E334" s="1"/>
      <c r="F334" s="1"/>
      <c r="G334" s="1"/>
      <c r="H334" s="2"/>
      <c r="I334" s="2"/>
      <c r="J334" s="1"/>
      <c r="K334" s="1"/>
      <c r="L334" s="1"/>
      <c r="M334" s="1"/>
      <c r="N334" s="1"/>
      <c r="O334" s="1"/>
      <c r="P334" s="1"/>
      <c r="Q334" s="1"/>
      <c r="R334" s="1"/>
      <c r="S334" s="1"/>
      <c r="T334" s="1"/>
      <c r="U334" s="1"/>
      <c r="V334" s="1"/>
      <c r="W334" s="1"/>
      <c r="X334" s="1"/>
    </row>
    <row r="335">
      <c r="A335" s="1"/>
      <c r="B335" s="1"/>
      <c r="C335" s="2"/>
      <c r="D335" s="1"/>
      <c r="E335" s="1"/>
      <c r="F335" s="1"/>
      <c r="G335" s="1"/>
      <c r="H335" s="2"/>
      <c r="I335" s="2"/>
      <c r="J335" s="1"/>
      <c r="K335" s="1"/>
      <c r="L335" s="1"/>
      <c r="M335" s="1"/>
      <c r="N335" s="1"/>
      <c r="O335" s="1"/>
      <c r="P335" s="1"/>
      <c r="Q335" s="1"/>
      <c r="R335" s="1"/>
      <c r="S335" s="1"/>
      <c r="T335" s="1"/>
      <c r="U335" s="1"/>
      <c r="V335" s="1"/>
      <c r="W335" s="1"/>
      <c r="X335" s="1"/>
    </row>
    <row r="336">
      <c r="A336" s="1"/>
      <c r="B336" s="1"/>
      <c r="C336" s="2"/>
      <c r="D336" s="1"/>
      <c r="E336" s="1"/>
      <c r="F336" s="1"/>
      <c r="G336" s="1"/>
      <c r="H336" s="2"/>
      <c r="I336" s="2"/>
      <c r="J336" s="1"/>
      <c r="K336" s="1"/>
      <c r="L336" s="1"/>
      <c r="M336" s="1"/>
      <c r="N336" s="1"/>
      <c r="O336" s="1"/>
      <c r="P336" s="1"/>
      <c r="Q336" s="1"/>
      <c r="R336" s="1"/>
      <c r="S336" s="1"/>
      <c r="T336" s="1"/>
      <c r="U336" s="1"/>
      <c r="V336" s="1"/>
      <c r="W336" s="1"/>
      <c r="X336" s="1"/>
    </row>
    <row r="337">
      <c r="A337" s="1"/>
      <c r="B337" s="1"/>
      <c r="C337" s="2"/>
      <c r="D337" s="1"/>
      <c r="E337" s="1"/>
      <c r="F337" s="1"/>
      <c r="G337" s="1"/>
      <c r="H337" s="2"/>
      <c r="I337" s="2"/>
      <c r="J337" s="1"/>
      <c r="K337" s="1"/>
      <c r="L337" s="1"/>
      <c r="M337" s="1"/>
      <c r="N337" s="1"/>
      <c r="O337" s="1"/>
      <c r="P337" s="1"/>
      <c r="Q337" s="1"/>
      <c r="R337" s="1"/>
      <c r="S337" s="1"/>
      <c r="T337" s="1"/>
      <c r="U337" s="1"/>
      <c r="V337" s="1"/>
      <c r="W337" s="1"/>
      <c r="X337" s="1"/>
    </row>
    <row r="338">
      <c r="A338" s="1"/>
      <c r="B338" s="1"/>
      <c r="C338" s="2"/>
      <c r="D338" s="1"/>
      <c r="E338" s="1"/>
      <c r="F338" s="1"/>
      <c r="G338" s="1"/>
      <c r="H338" s="2"/>
      <c r="I338" s="2"/>
      <c r="J338" s="1"/>
      <c r="K338" s="1"/>
      <c r="L338" s="1"/>
      <c r="M338" s="1"/>
      <c r="N338" s="1"/>
      <c r="O338" s="1"/>
      <c r="P338" s="1"/>
      <c r="Q338" s="1"/>
      <c r="R338" s="1"/>
      <c r="S338" s="1"/>
      <c r="T338" s="1"/>
      <c r="U338" s="1"/>
      <c r="V338" s="1"/>
      <c r="W338" s="1"/>
      <c r="X338" s="1"/>
    </row>
    <row r="339">
      <c r="A339" s="1"/>
      <c r="B339" s="1"/>
      <c r="C339" s="2"/>
      <c r="D339" s="1"/>
      <c r="E339" s="1"/>
      <c r="F339" s="1"/>
      <c r="G339" s="1"/>
      <c r="H339" s="2"/>
      <c r="I339" s="2"/>
      <c r="J339" s="1"/>
      <c r="K339" s="1"/>
      <c r="L339" s="1"/>
      <c r="M339" s="1"/>
      <c r="N339" s="1"/>
      <c r="O339" s="1"/>
      <c r="P339" s="1"/>
      <c r="Q339" s="1"/>
      <c r="R339" s="1"/>
      <c r="S339" s="1"/>
      <c r="T339" s="1"/>
      <c r="U339" s="1"/>
      <c r="V339" s="1"/>
      <c r="W339" s="1"/>
      <c r="X339" s="1"/>
    </row>
    <row r="340">
      <c r="A340" s="1"/>
      <c r="B340" s="1"/>
      <c r="C340" s="2"/>
      <c r="D340" s="1"/>
      <c r="E340" s="1"/>
      <c r="F340" s="1"/>
      <c r="G340" s="1"/>
      <c r="H340" s="2"/>
      <c r="I340" s="2"/>
      <c r="J340" s="1"/>
      <c r="K340" s="1"/>
      <c r="L340" s="1"/>
      <c r="M340" s="1"/>
      <c r="N340" s="1"/>
      <c r="O340" s="1"/>
      <c r="P340" s="1"/>
      <c r="Q340" s="1"/>
      <c r="R340" s="1"/>
      <c r="S340" s="1"/>
      <c r="T340" s="1"/>
      <c r="U340" s="1"/>
      <c r="V340" s="1"/>
      <c r="W340" s="1"/>
      <c r="X340" s="1"/>
    </row>
    <row r="341">
      <c r="A341" s="1"/>
      <c r="B341" s="1"/>
      <c r="C341" s="2"/>
      <c r="D341" s="1"/>
      <c r="E341" s="1"/>
      <c r="F341" s="1"/>
      <c r="G341" s="1"/>
      <c r="H341" s="2"/>
      <c r="I341" s="2"/>
      <c r="J341" s="1"/>
      <c r="K341" s="1"/>
      <c r="L341" s="1"/>
      <c r="M341" s="1"/>
      <c r="N341" s="1"/>
      <c r="O341" s="1"/>
      <c r="P341" s="1"/>
      <c r="Q341" s="1"/>
      <c r="R341" s="1"/>
      <c r="S341" s="1"/>
      <c r="T341" s="1"/>
      <c r="U341" s="1"/>
      <c r="V341" s="1"/>
      <c r="W341" s="1"/>
      <c r="X341" s="1"/>
    </row>
    <row r="342">
      <c r="A342" s="1"/>
      <c r="B342" s="1"/>
      <c r="C342" s="2"/>
      <c r="D342" s="1"/>
      <c r="E342" s="1"/>
      <c r="F342" s="1"/>
      <c r="G342" s="1"/>
      <c r="H342" s="2"/>
      <c r="I342" s="2"/>
      <c r="J342" s="1"/>
      <c r="K342" s="1"/>
      <c r="L342" s="1"/>
      <c r="M342" s="1"/>
      <c r="N342" s="1"/>
      <c r="O342" s="1"/>
      <c r="P342" s="1"/>
      <c r="Q342" s="1"/>
      <c r="R342" s="1"/>
      <c r="S342" s="1"/>
      <c r="T342" s="1"/>
      <c r="U342" s="1"/>
      <c r="V342" s="1"/>
      <c r="W342" s="1"/>
      <c r="X342" s="1"/>
    </row>
    <row r="343">
      <c r="A343" s="1"/>
      <c r="B343" s="1"/>
      <c r="C343" s="2"/>
      <c r="D343" s="1"/>
      <c r="E343" s="1"/>
      <c r="F343" s="1"/>
      <c r="G343" s="1"/>
      <c r="H343" s="2"/>
      <c r="I343" s="2"/>
      <c r="J343" s="1"/>
      <c r="K343" s="1"/>
      <c r="L343" s="1"/>
      <c r="M343" s="1"/>
      <c r="N343" s="1"/>
      <c r="O343" s="1"/>
      <c r="P343" s="1"/>
      <c r="Q343" s="1"/>
      <c r="R343" s="1"/>
      <c r="S343" s="1"/>
      <c r="T343" s="1"/>
      <c r="U343" s="1"/>
      <c r="V343" s="1"/>
      <c r="W343" s="1"/>
      <c r="X343" s="1"/>
    </row>
    <row r="344">
      <c r="A344" s="1"/>
      <c r="B344" s="1"/>
      <c r="C344" s="2"/>
      <c r="D344" s="1"/>
      <c r="E344" s="1"/>
      <c r="F344" s="1"/>
      <c r="G344" s="1"/>
      <c r="H344" s="2"/>
      <c r="I344" s="2"/>
      <c r="J344" s="1"/>
      <c r="K344" s="1"/>
      <c r="L344" s="1"/>
      <c r="M344" s="1"/>
      <c r="N344" s="1"/>
      <c r="O344" s="1"/>
      <c r="P344" s="1"/>
      <c r="Q344" s="1"/>
      <c r="R344" s="1"/>
      <c r="S344" s="1"/>
      <c r="T344" s="1"/>
      <c r="U344" s="1"/>
      <c r="V344" s="1"/>
      <c r="W344" s="1"/>
      <c r="X344" s="1"/>
    </row>
    <row r="345">
      <c r="A345" s="1"/>
      <c r="B345" s="1"/>
      <c r="C345" s="2"/>
      <c r="D345" s="1"/>
      <c r="E345" s="1"/>
      <c r="F345" s="1"/>
      <c r="G345" s="1"/>
      <c r="H345" s="2"/>
      <c r="I345" s="2"/>
      <c r="J345" s="1"/>
      <c r="K345" s="1"/>
      <c r="L345" s="1"/>
      <c r="M345" s="1"/>
      <c r="N345" s="1"/>
      <c r="O345" s="1"/>
      <c r="P345" s="1"/>
      <c r="Q345" s="1"/>
      <c r="R345" s="1"/>
      <c r="S345" s="1"/>
      <c r="T345" s="1"/>
      <c r="U345" s="1"/>
      <c r="V345" s="1"/>
      <c r="W345" s="1"/>
      <c r="X345" s="1"/>
    </row>
    <row r="346">
      <c r="A346" s="1"/>
      <c r="B346" s="1"/>
      <c r="C346" s="2"/>
      <c r="D346" s="1"/>
      <c r="E346" s="1"/>
      <c r="F346" s="1"/>
      <c r="G346" s="1"/>
      <c r="H346" s="2"/>
      <c r="I346" s="2"/>
      <c r="J346" s="1"/>
      <c r="K346" s="1"/>
      <c r="L346" s="1"/>
      <c r="M346" s="1"/>
      <c r="N346" s="1"/>
      <c r="O346" s="1"/>
      <c r="P346" s="1"/>
      <c r="Q346" s="1"/>
      <c r="R346" s="1"/>
      <c r="S346" s="1"/>
      <c r="T346" s="1"/>
      <c r="U346" s="1"/>
      <c r="V346" s="1"/>
      <c r="W346" s="1"/>
      <c r="X346" s="1"/>
    </row>
    <row r="347">
      <c r="A347" s="1"/>
      <c r="B347" s="1"/>
      <c r="C347" s="2"/>
      <c r="D347" s="1"/>
      <c r="E347" s="1"/>
      <c r="F347" s="1"/>
      <c r="G347" s="1"/>
      <c r="H347" s="2"/>
      <c r="I347" s="2"/>
      <c r="J347" s="1"/>
      <c r="K347" s="1"/>
      <c r="L347" s="1"/>
      <c r="M347" s="1"/>
      <c r="N347" s="1"/>
      <c r="O347" s="1"/>
      <c r="P347" s="1"/>
      <c r="Q347" s="1"/>
      <c r="R347" s="1"/>
      <c r="S347" s="1"/>
      <c r="T347" s="1"/>
      <c r="U347" s="1"/>
      <c r="V347" s="1"/>
      <c r="W347" s="1"/>
      <c r="X347" s="1"/>
    </row>
    <row r="348">
      <c r="A348" s="1"/>
      <c r="B348" s="1"/>
      <c r="C348" s="2"/>
      <c r="D348" s="1"/>
      <c r="E348" s="1"/>
      <c r="F348" s="1"/>
      <c r="G348" s="1"/>
      <c r="H348" s="2"/>
      <c r="I348" s="2"/>
      <c r="J348" s="1"/>
      <c r="K348" s="1"/>
      <c r="L348" s="1"/>
      <c r="M348" s="1"/>
      <c r="N348" s="1"/>
      <c r="O348" s="1"/>
      <c r="P348" s="1"/>
      <c r="Q348" s="1"/>
      <c r="R348" s="1"/>
      <c r="S348" s="1"/>
      <c r="T348" s="1"/>
      <c r="U348" s="1"/>
      <c r="V348" s="1"/>
      <c r="W348" s="1"/>
      <c r="X348" s="1"/>
    </row>
    <row r="349">
      <c r="A349" s="1"/>
      <c r="B349" s="1"/>
      <c r="C349" s="2"/>
      <c r="D349" s="1"/>
      <c r="E349" s="1"/>
      <c r="F349" s="1"/>
      <c r="G349" s="1"/>
      <c r="H349" s="2"/>
      <c r="I349" s="2"/>
      <c r="J349" s="1"/>
      <c r="K349" s="1"/>
      <c r="L349" s="1"/>
      <c r="M349" s="1"/>
      <c r="N349" s="1"/>
      <c r="O349" s="1"/>
      <c r="P349" s="1"/>
      <c r="Q349" s="1"/>
      <c r="R349" s="1"/>
      <c r="S349" s="1"/>
      <c r="T349" s="1"/>
      <c r="U349" s="1"/>
      <c r="V349" s="1"/>
      <c r="W349" s="1"/>
      <c r="X349" s="1"/>
    </row>
    <row r="350">
      <c r="A350" s="1"/>
      <c r="B350" s="1"/>
      <c r="C350" s="2"/>
      <c r="D350" s="1"/>
      <c r="E350" s="1"/>
      <c r="F350" s="1"/>
      <c r="G350" s="1"/>
      <c r="H350" s="2"/>
      <c r="I350" s="2"/>
      <c r="J350" s="1"/>
      <c r="K350" s="1"/>
      <c r="L350" s="1"/>
      <c r="M350" s="1"/>
      <c r="N350" s="1"/>
      <c r="O350" s="1"/>
      <c r="P350" s="1"/>
      <c r="Q350" s="1"/>
      <c r="R350" s="1"/>
      <c r="S350" s="1"/>
      <c r="T350" s="1"/>
      <c r="U350" s="1"/>
      <c r="V350" s="1"/>
      <c r="W350" s="1"/>
      <c r="X350" s="1"/>
    </row>
    <row r="351">
      <c r="A351" s="1"/>
      <c r="B351" s="1"/>
      <c r="C351" s="2"/>
      <c r="D351" s="1"/>
      <c r="E351" s="1"/>
      <c r="F351" s="1"/>
      <c r="G351" s="1"/>
      <c r="H351" s="2"/>
      <c r="I351" s="2"/>
      <c r="J351" s="1"/>
      <c r="K351" s="1"/>
      <c r="L351" s="1"/>
      <c r="M351" s="1"/>
      <c r="N351" s="1"/>
      <c r="O351" s="1"/>
      <c r="P351" s="1"/>
      <c r="Q351" s="1"/>
      <c r="R351" s="1"/>
      <c r="S351" s="1"/>
      <c r="T351" s="1"/>
      <c r="U351" s="1"/>
      <c r="V351" s="1"/>
      <c r="W351" s="1"/>
      <c r="X351" s="1"/>
    </row>
    <row r="352">
      <c r="A352" s="1"/>
      <c r="B352" s="1"/>
      <c r="C352" s="2"/>
      <c r="D352" s="1"/>
      <c r="E352" s="1"/>
      <c r="F352" s="1"/>
      <c r="G352" s="1"/>
      <c r="H352" s="2"/>
      <c r="I352" s="2"/>
      <c r="J352" s="1"/>
      <c r="K352" s="1"/>
      <c r="L352" s="1"/>
      <c r="M352" s="1"/>
      <c r="N352" s="1"/>
      <c r="O352" s="1"/>
      <c r="P352" s="1"/>
      <c r="Q352" s="1"/>
      <c r="R352" s="1"/>
      <c r="S352" s="1"/>
      <c r="T352" s="1"/>
      <c r="U352" s="1"/>
      <c r="V352" s="1"/>
      <c r="W352" s="1"/>
      <c r="X352" s="1"/>
    </row>
    <row r="353">
      <c r="A353" s="1"/>
      <c r="B353" s="1"/>
      <c r="C353" s="2"/>
      <c r="D353" s="1"/>
      <c r="E353" s="1"/>
      <c r="F353" s="1"/>
      <c r="G353" s="1"/>
      <c r="H353" s="2"/>
      <c r="I353" s="2"/>
      <c r="J353" s="1"/>
      <c r="K353" s="1"/>
      <c r="L353" s="1"/>
      <c r="M353" s="1"/>
      <c r="N353" s="1"/>
      <c r="O353" s="1"/>
      <c r="P353" s="1"/>
      <c r="Q353" s="1"/>
      <c r="R353" s="1"/>
      <c r="S353" s="1"/>
      <c r="T353" s="1"/>
      <c r="U353" s="1"/>
      <c r="V353" s="1"/>
      <c r="W353" s="1"/>
      <c r="X353" s="1"/>
    </row>
    <row r="354">
      <c r="A354" s="1"/>
      <c r="B354" s="1"/>
      <c r="C354" s="2"/>
      <c r="D354" s="1"/>
      <c r="E354" s="1"/>
      <c r="F354" s="1"/>
      <c r="G354" s="1"/>
      <c r="H354" s="2"/>
      <c r="I354" s="2"/>
      <c r="J354" s="1"/>
      <c r="K354" s="1"/>
      <c r="L354" s="1"/>
      <c r="M354" s="1"/>
      <c r="N354" s="1"/>
      <c r="O354" s="1"/>
      <c r="P354" s="1"/>
      <c r="Q354" s="1"/>
      <c r="R354" s="1"/>
      <c r="S354" s="1"/>
      <c r="T354" s="1"/>
      <c r="U354" s="1"/>
      <c r="V354" s="1"/>
      <c r="W354" s="1"/>
      <c r="X354" s="1"/>
    </row>
    <row r="355">
      <c r="A355" s="1"/>
      <c r="B355" s="1"/>
      <c r="C355" s="2"/>
      <c r="D355" s="1"/>
      <c r="E355" s="1"/>
      <c r="F355" s="1"/>
      <c r="G355" s="1"/>
      <c r="H355" s="2"/>
      <c r="I355" s="2"/>
      <c r="J355" s="1"/>
      <c r="K355" s="1"/>
      <c r="L355" s="1"/>
      <c r="M355" s="1"/>
      <c r="N355" s="1"/>
      <c r="O355" s="1"/>
      <c r="P355" s="1"/>
      <c r="Q355" s="1"/>
      <c r="R355" s="1"/>
      <c r="S355" s="1"/>
      <c r="T355" s="1"/>
      <c r="U355" s="1"/>
      <c r="V355" s="1"/>
      <c r="W355" s="1"/>
      <c r="X355" s="1"/>
    </row>
    <row r="356">
      <c r="A356" s="1"/>
      <c r="B356" s="1"/>
      <c r="C356" s="2"/>
      <c r="D356" s="1"/>
      <c r="E356" s="1"/>
      <c r="F356" s="1"/>
      <c r="G356" s="1"/>
      <c r="H356" s="2"/>
      <c r="I356" s="2"/>
      <c r="J356" s="1"/>
      <c r="K356" s="1"/>
      <c r="L356" s="1"/>
      <c r="M356" s="1"/>
      <c r="N356" s="1"/>
      <c r="O356" s="1"/>
      <c r="P356" s="1"/>
      <c r="Q356" s="1"/>
      <c r="R356" s="1"/>
      <c r="S356" s="1"/>
      <c r="T356" s="1"/>
      <c r="U356" s="1"/>
      <c r="V356" s="1"/>
      <c r="W356" s="1"/>
      <c r="X356" s="1"/>
    </row>
    <row r="357">
      <c r="A357" s="1"/>
      <c r="B357" s="1"/>
      <c r="C357" s="2"/>
      <c r="D357" s="1"/>
      <c r="E357" s="1"/>
      <c r="F357" s="1"/>
      <c r="G357" s="1"/>
      <c r="H357" s="2"/>
      <c r="I357" s="2"/>
      <c r="J357" s="1"/>
      <c r="K357" s="1"/>
      <c r="L357" s="1"/>
      <c r="M357" s="1"/>
      <c r="N357" s="1"/>
      <c r="O357" s="1"/>
      <c r="P357" s="1"/>
      <c r="Q357" s="1"/>
      <c r="R357" s="1"/>
      <c r="S357" s="1"/>
      <c r="T357" s="1"/>
      <c r="U357" s="1"/>
      <c r="V357" s="1"/>
      <c r="W357" s="1"/>
      <c r="X357" s="1"/>
    </row>
    <row r="358">
      <c r="A358" s="1"/>
      <c r="B358" s="1"/>
      <c r="C358" s="2"/>
      <c r="D358" s="1"/>
      <c r="E358" s="1"/>
      <c r="F358" s="1"/>
      <c r="G358" s="1"/>
      <c r="H358" s="2"/>
      <c r="I358" s="2"/>
      <c r="J358" s="1"/>
      <c r="K358" s="1"/>
      <c r="L358" s="1"/>
      <c r="M358" s="1"/>
      <c r="N358" s="1"/>
      <c r="O358" s="1"/>
      <c r="P358" s="1"/>
      <c r="Q358" s="1"/>
      <c r="R358" s="1"/>
      <c r="S358" s="1"/>
      <c r="T358" s="1"/>
      <c r="U358" s="1"/>
      <c r="V358" s="1"/>
      <c r="W358" s="1"/>
      <c r="X358" s="1"/>
    </row>
    <row r="359">
      <c r="A359" s="1"/>
      <c r="B359" s="1"/>
      <c r="C359" s="2"/>
      <c r="D359" s="1"/>
      <c r="E359" s="1"/>
      <c r="F359" s="1"/>
      <c r="G359" s="1"/>
      <c r="H359" s="2"/>
      <c r="I359" s="2"/>
      <c r="J359" s="1"/>
      <c r="K359" s="1"/>
      <c r="L359" s="1"/>
      <c r="M359" s="1"/>
      <c r="N359" s="1"/>
      <c r="O359" s="1"/>
      <c r="P359" s="1"/>
      <c r="Q359" s="1"/>
      <c r="R359" s="1"/>
      <c r="S359" s="1"/>
      <c r="T359" s="1"/>
      <c r="U359" s="1"/>
      <c r="V359" s="1"/>
      <c r="W359" s="1"/>
      <c r="X359" s="1"/>
    </row>
    <row r="360">
      <c r="A360" s="1"/>
      <c r="B360" s="1"/>
      <c r="C360" s="2"/>
      <c r="D360" s="1"/>
      <c r="E360" s="1"/>
      <c r="F360" s="1"/>
      <c r="G360" s="1"/>
      <c r="H360" s="2"/>
      <c r="I360" s="2"/>
      <c r="J360" s="1"/>
      <c r="K360" s="1"/>
      <c r="L360" s="1"/>
      <c r="M360" s="1"/>
      <c r="N360" s="1"/>
      <c r="O360" s="1"/>
      <c r="P360" s="1"/>
      <c r="Q360" s="1"/>
      <c r="R360" s="1"/>
      <c r="S360" s="1"/>
      <c r="T360" s="1"/>
      <c r="U360" s="1"/>
      <c r="V360" s="1"/>
      <c r="W360" s="1"/>
      <c r="X360" s="1"/>
    </row>
    <row r="361">
      <c r="A361" s="1"/>
      <c r="B361" s="1"/>
      <c r="C361" s="2"/>
      <c r="D361" s="1"/>
      <c r="E361" s="1"/>
      <c r="F361" s="1"/>
      <c r="G361" s="1"/>
      <c r="H361" s="2"/>
      <c r="I361" s="2"/>
      <c r="J361" s="1"/>
      <c r="K361" s="1"/>
      <c r="L361" s="1"/>
      <c r="M361" s="1"/>
      <c r="N361" s="1"/>
      <c r="O361" s="1"/>
      <c r="P361" s="1"/>
      <c r="Q361" s="1"/>
      <c r="R361" s="1"/>
      <c r="S361" s="1"/>
      <c r="T361" s="1"/>
      <c r="U361" s="1"/>
      <c r="V361" s="1"/>
      <c r="W361" s="1"/>
      <c r="X361" s="1"/>
    </row>
    <row r="362">
      <c r="A362" s="1"/>
      <c r="B362" s="1"/>
      <c r="C362" s="2"/>
      <c r="D362" s="1"/>
      <c r="E362" s="1"/>
      <c r="F362" s="1"/>
      <c r="G362" s="1"/>
      <c r="H362" s="2"/>
      <c r="I362" s="2"/>
      <c r="J362" s="1"/>
      <c r="K362" s="1"/>
      <c r="L362" s="1"/>
      <c r="M362" s="1"/>
      <c r="N362" s="1"/>
      <c r="O362" s="1"/>
      <c r="P362" s="1"/>
      <c r="Q362" s="1"/>
      <c r="R362" s="1"/>
      <c r="S362" s="1"/>
      <c r="T362" s="1"/>
      <c r="U362" s="1"/>
      <c r="V362" s="1"/>
      <c r="W362" s="1"/>
      <c r="X362" s="1"/>
    </row>
    <row r="363">
      <c r="A363" s="1"/>
      <c r="B363" s="1"/>
      <c r="C363" s="2"/>
      <c r="D363" s="1"/>
      <c r="E363" s="1"/>
      <c r="F363" s="1"/>
      <c r="G363" s="1"/>
      <c r="H363" s="2"/>
      <c r="I363" s="2"/>
      <c r="J363" s="1"/>
      <c r="K363" s="1"/>
      <c r="L363" s="1"/>
      <c r="M363" s="1"/>
      <c r="N363" s="1"/>
      <c r="O363" s="1"/>
      <c r="P363" s="1"/>
      <c r="Q363" s="1"/>
      <c r="R363" s="1"/>
      <c r="S363" s="1"/>
      <c r="T363" s="1"/>
      <c r="U363" s="1"/>
      <c r="V363" s="1"/>
      <c r="W363" s="1"/>
      <c r="X363" s="1"/>
    </row>
    <row r="364">
      <c r="A364" s="1"/>
      <c r="B364" s="1"/>
      <c r="C364" s="2"/>
      <c r="D364" s="1"/>
      <c r="E364" s="1"/>
      <c r="F364" s="1"/>
      <c r="G364" s="1"/>
      <c r="H364" s="2"/>
      <c r="I364" s="2"/>
      <c r="J364" s="1"/>
      <c r="K364" s="1"/>
      <c r="L364" s="1"/>
      <c r="M364" s="1"/>
      <c r="N364" s="1"/>
      <c r="O364" s="1"/>
      <c r="P364" s="1"/>
      <c r="Q364" s="1"/>
      <c r="R364" s="1"/>
      <c r="S364" s="1"/>
      <c r="T364" s="1"/>
      <c r="U364" s="1"/>
      <c r="V364" s="1"/>
      <c r="W364" s="1"/>
      <c r="X364" s="1"/>
    </row>
    <row r="365">
      <c r="A365" s="1"/>
      <c r="B365" s="1"/>
      <c r="C365" s="2"/>
      <c r="D365" s="1"/>
      <c r="E365" s="1"/>
      <c r="F365" s="1"/>
      <c r="G365" s="1"/>
      <c r="H365" s="2"/>
      <c r="I365" s="2"/>
      <c r="J365" s="1"/>
      <c r="K365" s="1"/>
      <c r="L365" s="1"/>
      <c r="M365" s="1"/>
      <c r="N365" s="1"/>
      <c r="O365" s="1"/>
      <c r="P365" s="1"/>
      <c r="Q365" s="1"/>
      <c r="R365" s="1"/>
      <c r="S365" s="1"/>
      <c r="T365" s="1"/>
      <c r="U365" s="1"/>
      <c r="V365" s="1"/>
      <c r="W365" s="1"/>
      <c r="X365" s="1"/>
    </row>
    <row r="366">
      <c r="A366" s="1"/>
      <c r="B366" s="1"/>
      <c r="C366" s="2"/>
      <c r="D366" s="1"/>
      <c r="E366" s="1"/>
      <c r="F366" s="1"/>
      <c r="G366" s="1"/>
      <c r="H366" s="2"/>
      <c r="I366" s="2"/>
      <c r="J366" s="1"/>
      <c r="K366" s="1"/>
      <c r="L366" s="1"/>
      <c r="M366" s="1"/>
      <c r="N366" s="1"/>
      <c r="O366" s="1"/>
      <c r="P366" s="1"/>
      <c r="Q366" s="1"/>
      <c r="R366" s="1"/>
      <c r="S366" s="1"/>
      <c r="T366" s="1"/>
      <c r="U366" s="1"/>
      <c r="V366" s="1"/>
      <c r="W366" s="1"/>
      <c r="X366" s="1"/>
    </row>
    <row r="367">
      <c r="A367" s="1"/>
      <c r="B367" s="1"/>
      <c r="C367" s="2"/>
      <c r="D367" s="1"/>
      <c r="E367" s="1"/>
      <c r="F367" s="1"/>
      <c r="G367" s="1"/>
      <c r="H367" s="2"/>
      <c r="I367" s="2"/>
      <c r="J367" s="1"/>
      <c r="K367" s="1"/>
      <c r="L367" s="1"/>
      <c r="M367" s="1"/>
      <c r="N367" s="1"/>
      <c r="O367" s="1"/>
      <c r="P367" s="1"/>
      <c r="Q367" s="1"/>
      <c r="R367" s="1"/>
      <c r="S367" s="1"/>
      <c r="T367" s="1"/>
      <c r="U367" s="1"/>
      <c r="V367" s="1"/>
      <c r="W367" s="1"/>
      <c r="X367" s="1"/>
    </row>
    <row r="368">
      <c r="A368" s="1"/>
      <c r="B368" s="1"/>
      <c r="C368" s="2"/>
      <c r="D368" s="1"/>
      <c r="E368" s="1"/>
      <c r="F368" s="1"/>
      <c r="G368" s="1"/>
      <c r="H368" s="2"/>
      <c r="I368" s="2"/>
      <c r="J368" s="1"/>
      <c r="K368" s="1"/>
      <c r="L368" s="1"/>
      <c r="M368" s="1"/>
      <c r="N368" s="1"/>
      <c r="O368" s="1"/>
      <c r="P368" s="1"/>
      <c r="Q368" s="1"/>
      <c r="R368" s="1"/>
      <c r="S368" s="1"/>
      <c r="T368" s="1"/>
      <c r="U368" s="1"/>
      <c r="V368" s="1"/>
      <c r="W368" s="1"/>
      <c r="X368" s="1"/>
    </row>
    <row r="369">
      <c r="A369" s="1"/>
      <c r="B369" s="1"/>
      <c r="C369" s="2"/>
      <c r="D369" s="1"/>
      <c r="E369" s="1"/>
      <c r="F369" s="1"/>
      <c r="G369" s="1"/>
      <c r="H369" s="2"/>
      <c r="I369" s="2"/>
      <c r="J369" s="1"/>
      <c r="K369" s="1"/>
      <c r="L369" s="1"/>
      <c r="M369" s="1"/>
      <c r="N369" s="1"/>
      <c r="O369" s="1"/>
      <c r="P369" s="1"/>
      <c r="Q369" s="1"/>
      <c r="R369" s="1"/>
      <c r="S369" s="1"/>
      <c r="T369" s="1"/>
      <c r="U369" s="1"/>
      <c r="V369" s="1"/>
      <c r="W369" s="1"/>
      <c r="X369" s="1"/>
    </row>
    <row r="370">
      <c r="A370" s="1"/>
      <c r="B370" s="1"/>
      <c r="C370" s="2"/>
      <c r="D370" s="1"/>
      <c r="E370" s="1"/>
      <c r="F370" s="1"/>
      <c r="G370" s="1"/>
      <c r="H370" s="2"/>
      <c r="I370" s="2"/>
      <c r="J370" s="1"/>
      <c r="K370" s="1"/>
      <c r="L370" s="1"/>
      <c r="M370" s="1"/>
      <c r="N370" s="1"/>
      <c r="O370" s="1"/>
      <c r="P370" s="1"/>
      <c r="Q370" s="1"/>
      <c r="R370" s="1"/>
      <c r="S370" s="1"/>
      <c r="T370" s="1"/>
      <c r="U370" s="1"/>
      <c r="V370" s="1"/>
      <c r="W370" s="1"/>
      <c r="X370" s="1"/>
    </row>
    <row r="371">
      <c r="A371" s="1"/>
      <c r="B371" s="1"/>
      <c r="C371" s="2"/>
      <c r="D371" s="1"/>
      <c r="E371" s="1"/>
      <c r="F371" s="1"/>
      <c r="G371" s="1"/>
      <c r="H371" s="2"/>
      <c r="I371" s="2"/>
      <c r="J371" s="1"/>
      <c r="K371" s="1"/>
      <c r="L371" s="1"/>
      <c r="M371" s="1"/>
      <c r="N371" s="1"/>
      <c r="O371" s="1"/>
      <c r="P371" s="1"/>
      <c r="Q371" s="1"/>
      <c r="R371" s="1"/>
      <c r="S371" s="1"/>
      <c r="T371" s="1"/>
      <c r="U371" s="1"/>
      <c r="V371" s="1"/>
      <c r="W371" s="1"/>
      <c r="X371" s="1"/>
    </row>
    <row r="372">
      <c r="A372" s="1"/>
      <c r="B372" s="1"/>
      <c r="C372" s="2"/>
      <c r="D372" s="1"/>
      <c r="E372" s="1"/>
      <c r="F372" s="1"/>
      <c r="G372" s="1"/>
      <c r="H372" s="2"/>
      <c r="I372" s="2"/>
      <c r="J372" s="1"/>
      <c r="K372" s="1"/>
      <c r="L372" s="1"/>
      <c r="M372" s="1"/>
      <c r="N372" s="1"/>
      <c r="O372" s="1"/>
      <c r="P372" s="1"/>
      <c r="Q372" s="1"/>
      <c r="R372" s="1"/>
      <c r="S372" s="1"/>
      <c r="T372" s="1"/>
      <c r="U372" s="1"/>
      <c r="V372" s="1"/>
      <c r="W372" s="1"/>
      <c r="X372" s="1"/>
    </row>
    <row r="373">
      <c r="A373" s="1"/>
      <c r="B373" s="1"/>
      <c r="C373" s="2"/>
      <c r="D373" s="1"/>
      <c r="E373" s="1"/>
      <c r="F373" s="1"/>
      <c r="G373" s="1"/>
      <c r="H373" s="2"/>
      <c r="I373" s="2"/>
      <c r="J373" s="1"/>
      <c r="K373" s="1"/>
      <c r="L373" s="1"/>
      <c r="M373" s="1"/>
      <c r="N373" s="1"/>
      <c r="O373" s="1"/>
      <c r="P373" s="1"/>
      <c r="Q373" s="1"/>
      <c r="R373" s="1"/>
      <c r="S373" s="1"/>
      <c r="T373" s="1"/>
      <c r="U373" s="1"/>
      <c r="V373" s="1"/>
      <c r="W373" s="1"/>
      <c r="X373" s="1"/>
    </row>
    <row r="374">
      <c r="A374" s="1"/>
      <c r="B374" s="1"/>
      <c r="C374" s="2"/>
      <c r="D374" s="1"/>
      <c r="E374" s="1"/>
      <c r="F374" s="1"/>
      <c r="G374" s="1"/>
      <c r="H374" s="2"/>
      <c r="I374" s="2"/>
      <c r="J374" s="1"/>
      <c r="K374" s="1"/>
      <c r="L374" s="1"/>
      <c r="M374" s="1"/>
      <c r="N374" s="1"/>
      <c r="O374" s="1"/>
      <c r="P374" s="1"/>
      <c r="Q374" s="1"/>
      <c r="R374" s="1"/>
      <c r="S374" s="1"/>
      <c r="T374" s="1"/>
      <c r="U374" s="1"/>
      <c r="V374" s="1"/>
      <c r="W374" s="1"/>
      <c r="X374" s="1"/>
    </row>
    <row r="375">
      <c r="A375" s="1"/>
      <c r="B375" s="1"/>
      <c r="C375" s="2"/>
      <c r="D375" s="1"/>
      <c r="E375" s="1"/>
      <c r="F375" s="1"/>
      <c r="G375" s="1"/>
      <c r="H375" s="2"/>
      <c r="I375" s="2"/>
      <c r="J375" s="1"/>
      <c r="K375" s="1"/>
      <c r="L375" s="1"/>
      <c r="M375" s="1"/>
      <c r="N375" s="1"/>
      <c r="O375" s="1"/>
      <c r="P375" s="1"/>
      <c r="Q375" s="1"/>
      <c r="R375" s="1"/>
      <c r="S375" s="1"/>
      <c r="T375" s="1"/>
      <c r="U375" s="1"/>
      <c r="V375" s="1"/>
      <c r="W375" s="1"/>
      <c r="X375" s="1"/>
    </row>
    <row r="376">
      <c r="A376" s="1"/>
      <c r="B376" s="1"/>
      <c r="C376" s="2"/>
      <c r="D376" s="1"/>
      <c r="E376" s="1"/>
      <c r="F376" s="1"/>
      <c r="G376" s="1"/>
      <c r="H376" s="2"/>
      <c r="I376" s="2"/>
      <c r="J376" s="1"/>
      <c r="K376" s="1"/>
      <c r="L376" s="1"/>
      <c r="M376" s="1"/>
      <c r="N376" s="1"/>
      <c r="O376" s="1"/>
      <c r="P376" s="1"/>
      <c r="Q376" s="1"/>
      <c r="R376" s="1"/>
      <c r="S376" s="1"/>
      <c r="T376" s="1"/>
      <c r="U376" s="1"/>
      <c r="V376" s="1"/>
      <c r="W376" s="1"/>
      <c r="X376" s="1"/>
    </row>
    <row r="377">
      <c r="A377" s="1"/>
      <c r="B377" s="1"/>
      <c r="C377" s="2"/>
      <c r="D377" s="1"/>
      <c r="E377" s="1"/>
      <c r="F377" s="1"/>
      <c r="G377" s="1"/>
      <c r="H377" s="2"/>
      <c r="I377" s="2"/>
      <c r="J377" s="1"/>
      <c r="K377" s="1"/>
      <c r="L377" s="1"/>
      <c r="M377" s="1"/>
      <c r="N377" s="1"/>
      <c r="O377" s="1"/>
      <c r="P377" s="1"/>
      <c r="Q377" s="1"/>
      <c r="R377" s="1"/>
      <c r="S377" s="1"/>
      <c r="T377" s="1"/>
      <c r="U377" s="1"/>
      <c r="V377" s="1"/>
      <c r="W377" s="1"/>
      <c r="X377" s="1"/>
    </row>
    <row r="378">
      <c r="A378" s="1"/>
      <c r="B378" s="1"/>
      <c r="C378" s="2"/>
      <c r="D378" s="1"/>
      <c r="E378" s="1"/>
      <c r="F378" s="1"/>
      <c r="G378" s="1"/>
      <c r="H378" s="2"/>
      <c r="I378" s="2"/>
      <c r="J378" s="1"/>
      <c r="K378" s="1"/>
      <c r="L378" s="1"/>
      <c r="M378" s="1"/>
      <c r="N378" s="1"/>
      <c r="O378" s="1"/>
      <c r="P378" s="1"/>
      <c r="Q378" s="1"/>
      <c r="R378" s="1"/>
      <c r="S378" s="1"/>
      <c r="T378" s="1"/>
      <c r="U378" s="1"/>
      <c r="V378" s="1"/>
      <c r="W378" s="1"/>
      <c r="X378" s="1"/>
    </row>
    <row r="379">
      <c r="A379" s="1"/>
      <c r="B379" s="1"/>
      <c r="C379" s="2"/>
      <c r="D379" s="1"/>
      <c r="E379" s="1"/>
      <c r="F379" s="1"/>
      <c r="G379" s="1"/>
      <c r="H379" s="2"/>
      <c r="I379" s="2"/>
      <c r="J379" s="1"/>
      <c r="K379" s="1"/>
      <c r="L379" s="1"/>
      <c r="M379" s="1"/>
      <c r="N379" s="1"/>
      <c r="O379" s="1"/>
      <c r="P379" s="1"/>
      <c r="Q379" s="1"/>
      <c r="R379" s="1"/>
      <c r="S379" s="1"/>
      <c r="T379" s="1"/>
      <c r="U379" s="1"/>
      <c r="V379" s="1"/>
      <c r="W379" s="1"/>
      <c r="X379" s="1"/>
    </row>
    <row r="380">
      <c r="A380" s="1"/>
      <c r="B380" s="1"/>
      <c r="C380" s="2"/>
      <c r="D380" s="1"/>
      <c r="E380" s="1"/>
      <c r="F380" s="1"/>
      <c r="G380" s="1"/>
      <c r="H380" s="2"/>
      <c r="I380" s="2"/>
      <c r="J380" s="1"/>
      <c r="K380" s="1"/>
      <c r="L380" s="1"/>
      <c r="M380" s="1"/>
      <c r="N380" s="1"/>
      <c r="O380" s="1"/>
      <c r="P380" s="1"/>
      <c r="Q380" s="1"/>
      <c r="R380" s="1"/>
      <c r="S380" s="1"/>
      <c r="T380" s="1"/>
      <c r="U380" s="1"/>
      <c r="V380" s="1"/>
      <c r="W380" s="1"/>
      <c r="X380" s="1"/>
    </row>
    <row r="381">
      <c r="A381" s="1"/>
      <c r="B381" s="1"/>
      <c r="C381" s="2"/>
      <c r="D381" s="1"/>
      <c r="E381" s="1"/>
      <c r="F381" s="1"/>
      <c r="G381" s="1"/>
      <c r="H381" s="2"/>
      <c r="I381" s="2"/>
      <c r="J381" s="1"/>
      <c r="K381" s="1"/>
      <c r="L381" s="1"/>
      <c r="M381" s="1"/>
      <c r="N381" s="1"/>
      <c r="O381" s="1"/>
      <c r="P381" s="1"/>
      <c r="Q381" s="1"/>
      <c r="R381" s="1"/>
      <c r="S381" s="1"/>
      <c r="T381" s="1"/>
      <c r="U381" s="1"/>
      <c r="V381" s="1"/>
      <c r="W381" s="1"/>
      <c r="X381" s="1"/>
    </row>
    <row r="382">
      <c r="A382" s="1"/>
      <c r="B382" s="1"/>
      <c r="C382" s="2"/>
      <c r="D382" s="1"/>
      <c r="E382" s="1"/>
      <c r="F382" s="1"/>
      <c r="G382" s="1"/>
      <c r="H382" s="2"/>
      <c r="I382" s="2"/>
      <c r="J382" s="1"/>
      <c r="K382" s="1"/>
      <c r="L382" s="1"/>
      <c r="M382" s="1"/>
      <c r="N382" s="1"/>
      <c r="O382" s="1"/>
      <c r="P382" s="1"/>
      <c r="Q382" s="1"/>
      <c r="R382" s="1"/>
      <c r="S382" s="1"/>
      <c r="T382" s="1"/>
      <c r="U382" s="1"/>
      <c r="V382" s="1"/>
      <c r="W382" s="1"/>
      <c r="X382" s="1"/>
    </row>
    <row r="383">
      <c r="A383" s="1"/>
      <c r="B383" s="1"/>
      <c r="C383" s="2"/>
      <c r="D383" s="1"/>
      <c r="E383" s="1"/>
      <c r="F383" s="1"/>
      <c r="G383" s="1"/>
      <c r="H383" s="2"/>
      <c r="I383" s="2"/>
      <c r="J383" s="1"/>
      <c r="K383" s="1"/>
      <c r="L383" s="1"/>
      <c r="M383" s="1"/>
      <c r="N383" s="1"/>
      <c r="O383" s="1"/>
      <c r="P383" s="1"/>
      <c r="Q383" s="1"/>
      <c r="R383" s="1"/>
      <c r="S383" s="1"/>
      <c r="T383" s="1"/>
      <c r="U383" s="1"/>
      <c r="V383" s="1"/>
      <c r="W383" s="1"/>
      <c r="X383" s="1"/>
    </row>
    <row r="384">
      <c r="A384" s="1"/>
      <c r="B384" s="1"/>
      <c r="C384" s="2"/>
      <c r="D384" s="1"/>
      <c r="E384" s="1"/>
      <c r="F384" s="1"/>
      <c r="G384" s="1"/>
      <c r="H384" s="2"/>
      <c r="I384" s="2"/>
      <c r="J384" s="1"/>
      <c r="K384" s="1"/>
      <c r="L384" s="1"/>
      <c r="M384" s="1"/>
      <c r="N384" s="1"/>
      <c r="O384" s="1"/>
      <c r="P384" s="1"/>
      <c r="Q384" s="1"/>
      <c r="R384" s="1"/>
      <c r="S384" s="1"/>
      <c r="T384" s="1"/>
      <c r="U384" s="1"/>
      <c r="V384" s="1"/>
      <c r="W384" s="1"/>
      <c r="X384" s="1"/>
    </row>
    <row r="385">
      <c r="A385" s="1"/>
      <c r="B385" s="1"/>
      <c r="C385" s="2"/>
      <c r="D385" s="1"/>
      <c r="E385" s="1"/>
      <c r="F385" s="1"/>
      <c r="G385" s="1"/>
      <c r="H385" s="2"/>
      <c r="I385" s="2"/>
      <c r="J385" s="1"/>
      <c r="K385" s="1"/>
      <c r="L385" s="1"/>
      <c r="M385" s="1"/>
      <c r="N385" s="1"/>
      <c r="O385" s="1"/>
      <c r="P385" s="1"/>
      <c r="Q385" s="1"/>
      <c r="R385" s="1"/>
      <c r="S385" s="1"/>
      <c r="T385" s="1"/>
      <c r="U385" s="1"/>
      <c r="V385" s="1"/>
      <c r="W385" s="1"/>
      <c r="X385" s="1"/>
    </row>
    <row r="386">
      <c r="A386" s="1"/>
      <c r="B386" s="1"/>
      <c r="C386" s="2"/>
      <c r="D386" s="1"/>
      <c r="E386" s="1"/>
      <c r="F386" s="1"/>
      <c r="G386" s="1"/>
      <c r="H386" s="2"/>
      <c r="I386" s="2"/>
      <c r="J386" s="1"/>
      <c r="K386" s="1"/>
      <c r="L386" s="1"/>
      <c r="M386" s="1"/>
      <c r="N386" s="1"/>
      <c r="O386" s="1"/>
      <c r="P386" s="1"/>
      <c r="Q386" s="1"/>
      <c r="R386" s="1"/>
      <c r="S386" s="1"/>
      <c r="T386" s="1"/>
      <c r="U386" s="1"/>
      <c r="V386" s="1"/>
      <c r="W386" s="1"/>
      <c r="X386" s="1"/>
    </row>
    <row r="387">
      <c r="A387" s="1"/>
      <c r="B387" s="1"/>
      <c r="C387" s="2"/>
      <c r="D387" s="1"/>
      <c r="E387" s="1"/>
      <c r="F387" s="1"/>
      <c r="G387" s="1"/>
      <c r="H387" s="2"/>
      <c r="I387" s="2"/>
      <c r="J387" s="1"/>
      <c r="K387" s="1"/>
      <c r="L387" s="1"/>
      <c r="M387" s="1"/>
      <c r="N387" s="1"/>
      <c r="O387" s="1"/>
      <c r="P387" s="1"/>
      <c r="Q387" s="1"/>
      <c r="R387" s="1"/>
      <c r="S387" s="1"/>
      <c r="T387" s="1"/>
      <c r="U387" s="1"/>
      <c r="V387" s="1"/>
      <c r="W387" s="1"/>
      <c r="X387" s="1"/>
    </row>
    <row r="388">
      <c r="A388" s="1"/>
      <c r="B388" s="1"/>
      <c r="C388" s="2"/>
      <c r="D388" s="1"/>
      <c r="E388" s="1"/>
      <c r="F388" s="1"/>
      <c r="G388" s="1"/>
      <c r="H388" s="2"/>
      <c r="I388" s="2"/>
      <c r="J388" s="1"/>
      <c r="K388" s="1"/>
      <c r="L388" s="1"/>
      <c r="M388" s="1"/>
      <c r="N388" s="1"/>
      <c r="O388" s="1"/>
      <c r="P388" s="1"/>
      <c r="Q388" s="1"/>
      <c r="R388" s="1"/>
      <c r="S388" s="1"/>
      <c r="T388" s="1"/>
      <c r="U388" s="1"/>
      <c r="V388" s="1"/>
      <c r="W388" s="1"/>
      <c r="X388" s="1"/>
    </row>
    <row r="389">
      <c r="A389" s="1"/>
      <c r="B389" s="1"/>
      <c r="C389" s="2"/>
      <c r="D389" s="1"/>
      <c r="E389" s="1"/>
      <c r="F389" s="1"/>
      <c r="G389" s="1"/>
      <c r="H389" s="2"/>
      <c r="I389" s="2"/>
      <c r="J389" s="1"/>
      <c r="K389" s="1"/>
      <c r="L389" s="1"/>
      <c r="M389" s="1"/>
      <c r="N389" s="1"/>
      <c r="O389" s="1"/>
      <c r="P389" s="1"/>
      <c r="Q389" s="1"/>
      <c r="R389" s="1"/>
      <c r="S389" s="1"/>
      <c r="T389" s="1"/>
      <c r="U389" s="1"/>
      <c r="V389" s="1"/>
      <c r="W389" s="1"/>
      <c r="X389" s="1"/>
    </row>
    <row r="390">
      <c r="A390" s="1"/>
      <c r="B390" s="1"/>
      <c r="C390" s="2"/>
      <c r="D390" s="1"/>
      <c r="E390" s="1"/>
      <c r="F390" s="1"/>
      <c r="G390" s="1"/>
      <c r="H390" s="2"/>
      <c r="I390" s="2"/>
      <c r="J390" s="1"/>
      <c r="K390" s="1"/>
      <c r="L390" s="1"/>
      <c r="M390" s="1"/>
      <c r="N390" s="1"/>
      <c r="O390" s="1"/>
      <c r="P390" s="1"/>
      <c r="Q390" s="1"/>
      <c r="R390" s="1"/>
      <c r="S390" s="1"/>
      <c r="T390" s="1"/>
      <c r="U390" s="1"/>
      <c r="V390" s="1"/>
      <c r="W390" s="1"/>
      <c r="X390" s="1"/>
    </row>
    <row r="391">
      <c r="A391" s="1"/>
      <c r="B391" s="1"/>
      <c r="C391" s="2"/>
      <c r="D391" s="1"/>
      <c r="E391" s="1"/>
      <c r="F391" s="1"/>
      <c r="G391" s="1"/>
      <c r="H391" s="2"/>
      <c r="I391" s="2"/>
      <c r="J391" s="1"/>
      <c r="K391" s="1"/>
      <c r="L391" s="1"/>
      <c r="M391" s="1"/>
      <c r="N391" s="1"/>
      <c r="O391" s="1"/>
      <c r="P391" s="1"/>
      <c r="Q391" s="1"/>
      <c r="R391" s="1"/>
      <c r="S391" s="1"/>
      <c r="T391" s="1"/>
      <c r="U391" s="1"/>
      <c r="V391" s="1"/>
      <c r="W391" s="1"/>
      <c r="X391" s="1"/>
    </row>
    <row r="392">
      <c r="A392" s="1"/>
      <c r="B392" s="1"/>
      <c r="C392" s="2"/>
      <c r="D392" s="1"/>
      <c r="E392" s="1"/>
      <c r="F392" s="1"/>
      <c r="G392" s="1"/>
      <c r="H392" s="2"/>
      <c r="I392" s="2"/>
      <c r="J392" s="1"/>
      <c r="K392" s="1"/>
      <c r="L392" s="1"/>
      <c r="M392" s="1"/>
      <c r="N392" s="1"/>
      <c r="O392" s="1"/>
      <c r="P392" s="1"/>
      <c r="Q392" s="1"/>
      <c r="R392" s="1"/>
      <c r="S392" s="1"/>
      <c r="T392" s="1"/>
      <c r="U392" s="1"/>
      <c r="V392" s="1"/>
      <c r="W392" s="1"/>
      <c r="X392" s="1"/>
    </row>
    <row r="393">
      <c r="A393" s="1"/>
      <c r="B393" s="1"/>
      <c r="C393" s="2"/>
      <c r="D393" s="1"/>
      <c r="E393" s="1"/>
      <c r="F393" s="1"/>
      <c r="G393" s="1"/>
      <c r="H393" s="2"/>
      <c r="I393" s="2"/>
      <c r="J393" s="1"/>
      <c r="K393" s="1"/>
      <c r="L393" s="1"/>
      <c r="M393" s="1"/>
      <c r="N393" s="1"/>
      <c r="O393" s="1"/>
      <c r="P393" s="1"/>
      <c r="Q393" s="1"/>
      <c r="R393" s="1"/>
      <c r="S393" s="1"/>
      <c r="T393" s="1"/>
      <c r="U393" s="1"/>
      <c r="V393" s="1"/>
      <c r="W393" s="1"/>
      <c r="X393" s="1"/>
    </row>
    <row r="394">
      <c r="A394" s="1"/>
      <c r="B394" s="1"/>
      <c r="C394" s="2"/>
      <c r="D394" s="1"/>
      <c r="E394" s="1"/>
      <c r="F394" s="1"/>
      <c r="G394" s="1"/>
      <c r="H394" s="2"/>
      <c r="I394" s="2"/>
      <c r="J394" s="1"/>
      <c r="K394" s="1"/>
      <c r="L394" s="1"/>
      <c r="M394" s="1"/>
      <c r="N394" s="1"/>
      <c r="O394" s="1"/>
      <c r="P394" s="1"/>
      <c r="Q394" s="1"/>
      <c r="R394" s="1"/>
      <c r="S394" s="1"/>
      <c r="T394" s="1"/>
      <c r="U394" s="1"/>
      <c r="V394" s="1"/>
      <c r="W394" s="1"/>
      <c r="X394" s="1"/>
    </row>
    <row r="395">
      <c r="A395" s="1"/>
      <c r="B395" s="1"/>
      <c r="C395" s="2"/>
      <c r="D395" s="1"/>
      <c r="E395" s="1"/>
      <c r="F395" s="1"/>
      <c r="G395" s="1"/>
      <c r="H395" s="2"/>
      <c r="I395" s="2"/>
      <c r="J395" s="1"/>
      <c r="K395" s="1"/>
      <c r="L395" s="1"/>
      <c r="M395" s="1"/>
      <c r="N395" s="1"/>
      <c r="O395" s="1"/>
      <c r="P395" s="1"/>
      <c r="Q395" s="1"/>
      <c r="R395" s="1"/>
      <c r="S395" s="1"/>
      <c r="T395" s="1"/>
      <c r="U395" s="1"/>
      <c r="V395" s="1"/>
      <c r="W395" s="1"/>
      <c r="X395" s="1"/>
    </row>
    <row r="396">
      <c r="A396" s="1"/>
      <c r="B396" s="1"/>
      <c r="C396" s="2"/>
      <c r="D396" s="1"/>
      <c r="E396" s="1"/>
      <c r="F396" s="1"/>
      <c r="G396" s="1"/>
      <c r="H396" s="2"/>
      <c r="I396" s="2"/>
      <c r="J396" s="1"/>
      <c r="K396" s="1"/>
      <c r="L396" s="1"/>
      <c r="M396" s="1"/>
      <c r="N396" s="1"/>
      <c r="O396" s="1"/>
      <c r="P396" s="1"/>
      <c r="Q396" s="1"/>
      <c r="R396" s="1"/>
      <c r="S396" s="1"/>
      <c r="T396" s="1"/>
      <c r="U396" s="1"/>
      <c r="V396" s="1"/>
      <c r="W396" s="1"/>
      <c r="X396" s="1"/>
    </row>
    <row r="397">
      <c r="A397" s="1"/>
      <c r="B397" s="1"/>
      <c r="C397" s="2"/>
      <c r="D397" s="1"/>
      <c r="E397" s="1"/>
      <c r="F397" s="1"/>
      <c r="G397" s="1"/>
      <c r="H397" s="2"/>
      <c r="I397" s="2"/>
      <c r="J397" s="1"/>
      <c r="K397" s="1"/>
      <c r="L397" s="1"/>
      <c r="M397" s="1"/>
      <c r="N397" s="1"/>
      <c r="O397" s="1"/>
      <c r="P397" s="1"/>
      <c r="Q397" s="1"/>
      <c r="R397" s="1"/>
      <c r="S397" s="1"/>
      <c r="T397" s="1"/>
      <c r="U397" s="1"/>
      <c r="V397" s="1"/>
      <c r="W397" s="1"/>
      <c r="X397" s="1"/>
    </row>
    <row r="398">
      <c r="A398" s="1"/>
      <c r="B398" s="1"/>
      <c r="C398" s="2"/>
      <c r="D398" s="1"/>
      <c r="E398" s="1"/>
      <c r="F398" s="1"/>
      <c r="G398" s="1"/>
      <c r="H398" s="2"/>
      <c r="I398" s="2"/>
      <c r="J398" s="1"/>
      <c r="K398" s="1"/>
      <c r="L398" s="1"/>
      <c r="M398" s="1"/>
      <c r="N398" s="1"/>
      <c r="O398" s="1"/>
      <c r="P398" s="1"/>
      <c r="Q398" s="1"/>
      <c r="R398" s="1"/>
      <c r="S398" s="1"/>
      <c r="T398" s="1"/>
      <c r="U398" s="1"/>
      <c r="V398" s="1"/>
      <c r="W398" s="1"/>
      <c r="X398" s="1"/>
    </row>
    <row r="399">
      <c r="A399" s="1"/>
      <c r="B399" s="1"/>
      <c r="C399" s="2"/>
      <c r="D399" s="1"/>
      <c r="E399" s="1"/>
      <c r="F399" s="1"/>
      <c r="G399" s="1"/>
      <c r="H399" s="2"/>
      <c r="I399" s="2"/>
      <c r="J399" s="1"/>
      <c r="K399" s="1"/>
      <c r="L399" s="1"/>
      <c r="M399" s="1"/>
      <c r="N399" s="1"/>
      <c r="O399" s="1"/>
      <c r="P399" s="1"/>
      <c r="Q399" s="1"/>
      <c r="R399" s="1"/>
      <c r="S399" s="1"/>
      <c r="T399" s="1"/>
      <c r="U399" s="1"/>
      <c r="V399" s="1"/>
      <c r="W399" s="1"/>
      <c r="X399" s="1"/>
    </row>
    <row r="400">
      <c r="A400" s="1"/>
      <c r="B400" s="1"/>
      <c r="C400" s="2"/>
      <c r="D400" s="1"/>
      <c r="E400" s="1"/>
      <c r="F400" s="1"/>
      <c r="G400" s="1"/>
      <c r="H400" s="2"/>
      <c r="I400" s="2"/>
      <c r="J400" s="1"/>
      <c r="K400" s="1"/>
      <c r="L400" s="1"/>
      <c r="M400" s="1"/>
      <c r="N400" s="1"/>
      <c r="O400" s="1"/>
      <c r="P400" s="1"/>
      <c r="Q400" s="1"/>
      <c r="R400" s="1"/>
      <c r="S400" s="1"/>
      <c r="T400" s="1"/>
      <c r="U400" s="1"/>
      <c r="V400" s="1"/>
      <c r="W400" s="1"/>
      <c r="X400" s="1"/>
    </row>
    <row r="401">
      <c r="A401" s="1"/>
      <c r="B401" s="1"/>
      <c r="C401" s="2"/>
      <c r="D401" s="1"/>
      <c r="E401" s="1"/>
      <c r="F401" s="1"/>
      <c r="G401" s="1"/>
      <c r="H401" s="2"/>
      <c r="I401" s="2"/>
      <c r="J401" s="1"/>
      <c r="K401" s="1"/>
      <c r="L401" s="1"/>
      <c r="M401" s="1"/>
      <c r="N401" s="1"/>
      <c r="O401" s="1"/>
      <c r="P401" s="1"/>
      <c r="Q401" s="1"/>
      <c r="R401" s="1"/>
      <c r="S401" s="1"/>
      <c r="T401" s="1"/>
      <c r="U401" s="1"/>
      <c r="V401" s="1"/>
      <c r="W401" s="1"/>
      <c r="X401" s="1"/>
    </row>
    <row r="402">
      <c r="A402" s="1"/>
      <c r="B402" s="1"/>
      <c r="C402" s="2"/>
      <c r="D402" s="1"/>
      <c r="E402" s="1"/>
      <c r="F402" s="1"/>
      <c r="G402" s="1"/>
      <c r="H402" s="2"/>
      <c r="I402" s="2"/>
      <c r="J402" s="1"/>
      <c r="K402" s="1"/>
      <c r="L402" s="1"/>
      <c r="M402" s="1"/>
      <c r="N402" s="1"/>
      <c r="O402" s="1"/>
      <c r="P402" s="1"/>
      <c r="Q402" s="1"/>
      <c r="R402" s="1"/>
      <c r="S402" s="1"/>
      <c r="T402" s="1"/>
      <c r="U402" s="1"/>
      <c r="V402" s="1"/>
      <c r="W402" s="1"/>
      <c r="X402" s="1"/>
    </row>
    <row r="403">
      <c r="A403" s="1"/>
      <c r="B403" s="1"/>
      <c r="C403" s="2"/>
      <c r="D403" s="1"/>
      <c r="E403" s="1"/>
      <c r="F403" s="1"/>
      <c r="G403" s="1"/>
      <c r="H403" s="2"/>
      <c r="I403" s="2"/>
      <c r="J403" s="1"/>
      <c r="K403" s="1"/>
      <c r="L403" s="1"/>
      <c r="M403" s="1"/>
      <c r="N403" s="1"/>
      <c r="O403" s="1"/>
      <c r="P403" s="1"/>
      <c r="Q403" s="1"/>
      <c r="R403" s="1"/>
      <c r="S403" s="1"/>
      <c r="T403" s="1"/>
      <c r="U403" s="1"/>
      <c r="V403" s="1"/>
      <c r="W403" s="1"/>
      <c r="X403" s="1"/>
    </row>
    <row r="404">
      <c r="A404" s="1"/>
      <c r="B404" s="1"/>
      <c r="C404" s="2"/>
      <c r="D404" s="1"/>
      <c r="E404" s="1"/>
      <c r="F404" s="1"/>
      <c r="G404" s="1"/>
      <c r="H404" s="2"/>
      <c r="I404" s="2"/>
      <c r="J404" s="1"/>
      <c r="K404" s="1"/>
      <c r="L404" s="1"/>
      <c r="M404" s="1"/>
      <c r="N404" s="1"/>
      <c r="O404" s="1"/>
      <c r="P404" s="1"/>
      <c r="Q404" s="1"/>
      <c r="R404" s="1"/>
      <c r="S404" s="1"/>
      <c r="T404" s="1"/>
      <c r="U404" s="1"/>
      <c r="V404" s="1"/>
      <c r="W404" s="1"/>
      <c r="X404" s="1"/>
    </row>
    <row r="405">
      <c r="A405" s="1"/>
      <c r="B405" s="1"/>
      <c r="C405" s="2"/>
      <c r="D405" s="1"/>
      <c r="E405" s="1"/>
      <c r="F405" s="1"/>
      <c r="G405" s="1"/>
      <c r="H405" s="2"/>
      <c r="I405" s="2"/>
      <c r="J405" s="1"/>
      <c r="K405" s="1"/>
      <c r="L405" s="1"/>
      <c r="M405" s="1"/>
      <c r="N405" s="1"/>
      <c r="O405" s="1"/>
      <c r="P405" s="1"/>
      <c r="Q405" s="1"/>
      <c r="R405" s="1"/>
      <c r="S405" s="1"/>
      <c r="T405" s="1"/>
      <c r="U405" s="1"/>
      <c r="V405" s="1"/>
      <c r="W405" s="1"/>
      <c r="X405" s="1"/>
    </row>
    <row r="406">
      <c r="A406" s="1"/>
      <c r="B406" s="1"/>
      <c r="C406" s="2"/>
      <c r="D406" s="1"/>
      <c r="E406" s="1"/>
      <c r="F406" s="1"/>
      <c r="G406" s="1"/>
      <c r="H406" s="2"/>
      <c r="I406" s="2"/>
      <c r="J406" s="1"/>
      <c r="K406" s="1"/>
      <c r="L406" s="1"/>
      <c r="M406" s="1"/>
      <c r="N406" s="1"/>
      <c r="O406" s="1"/>
      <c r="P406" s="1"/>
      <c r="Q406" s="1"/>
      <c r="R406" s="1"/>
      <c r="S406" s="1"/>
      <c r="T406" s="1"/>
      <c r="U406" s="1"/>
      <c r="V406" s="1"/>
      <c r="W406" s="1"/>
      <c r="X406" s="1"/>
    </row>
    <row r="407">
      <c r="A407" s="1"/>
      <c r="B407" s="1"/>
      <c r="C407" s="2"/>
      <c r="D407" s="1"/>
      <c r="E407" s="1"/>
      <c r="F407" s="1"/>
      <c r="G407" s="1"/>
      <c r="H407" s="2"/>
      <c r="I407" s="2"/>
      <c r="J407" s="1"/>
      <c r="K407" s="1"/>
      <c r="L407" s="1"/>
      <c r="M407" s="1"/>
      <c r="N407" s="1"/>
      <c r="O407" s="1"/>
      <c r="P407" s="1"/>
      <c r="Q407" s="1"/>
      <c r="R407" s="1"/>
      <c r="S407" s="1"/>
      <c r="T407" s="1"/>
      <c r="U407" s="1"/>
      <c r="V407" s="1"/>
      <c r="W407" s="1"/>
      <c r="X407" s="1"/>
    </row>
    <row r="408">
      <c r="A408" s="1"/>
      <c r="B408" s="1"/>
      <c r="C408" s="2"/>
      <c r="D408" s="1"/>
      <c r="E408" s="1"/>
      <c r="F408" s="1"/>
      <c r="G408" s="1"/>
      <c r="H408" s="2"/>
      <c r="I408" s="2"/>
      <c r="J408" s="1"/>
      <c r="K408" s="1"/>
      <c r="L408" s="1"/>
      <c r="M408" s="1"/>
      <c r="N408" s="1"/>
      <c r="O408" s="1"/>
      <c r="P408" s="1"/>
      <c r="Q408" s="1"/>
      <c r="R408" s="1"/>
      <c r="S408" s="1"/>
      <c r="T408" s="1"/>
      <c r="U408" s="1"/>
      <c r="V408" s="1"/>
      <c r="W408" s="1"/>
      <c r="X408" s="1"/>
    </row>
    <row r="409">
      <c r="A409" s="1"/>
      <c r="B409" s="1"/>
      <c r="C409" s="2"/>
      <c r="D409" s="1"/>
      <c r="E409" s="1"/>
      <c r="F409" s="1"/>
      <c r="G409" s="1"/>
      <c r="H409" s="2"/>
      <c r="I409" s="2"/>
      <c r="J409" s="1"/>
      <c r="K409" s="1"/>
      <c r="L409" s="1"/>
      <c r="M409" s="1"/>
      <c r="N409" s="1"/>
      <c r="O409" s="1"/>
      <c r="P409" s="1"/>
      <c r="Q409" s="1"/>
      <c r="R409" s="1"/>
      <c r="S409" s="1"/>
      <c r="T409" s="1"/>
      <c r="U409" s="1"/>
      <c r="V409" s="1"/>
      <c r="W409" s="1"/>
      <c r="X409" s="1"/>
    </row>
    <row r="410">
      <c r="A410" s="1"/>
      <c r="B410" s="1"/>
      <c r="C410" s="2"/>
      <c r="D410" s="1"/>
      <c r="E410" s="1"/>
      <c r="F410" s="1"/>
      <c r="G410" s="1"/>
      <c r="H410" s="2"/>
      <c r="I410" s="2"/>
      <c r="J410" s="1"/>
      <c r="K410" s="1"/>
      <c r="L410" s="1"/>
      <c r="M410" s="1"/>
      <c r="N410" s="1"/>
      <c r="O410" s="1"/>
      <c r="P410" s="1"/>
      <c r="Q410" s="1"/>
      <c r="R410" s="1"/>
      <c r="S410" s="1"/>
      <c r="T410" s="1"/>
      <c r="U410" s="1"/>
      <c r="V410" s="1"/>
      <c r="W410" s="1"/>
      <c r="X410" s="1"/>
    </row>
    <row r="411">
      <c r="A411" s="1"/>
      <c r="B411" s="1"/>
      <c r="C411" s="2"/>
      <c r="D411" s="1"/>
      <c r="E411" s="1"/>
      <c r="F411" s="1"/>
      <c r="G411" s="1"/>
      <c r="H411" s="2"/>
      <c r="I411" s="2"/>
      <c r="J411" s="1"/>
      <c r="K411" s="1"/>
      <c r="L411" s="1"/>
      <c r="M411" s="1"/>
      <c r="N411" s="1"/>
      <c r="O411" s="1"/>
      <c r="P411" s="1"/>
      <c r="Q411" s="1"/>
      <c r="R411" s="1"/>
      <c r="S411" s="1"/>
      <c r="T411" s="1"/>
      <c r="U411" s="1"/>
      <c r="V411" s="1"/>
      <c r="W411" s="1"/>
      <c r="X411" s="1"/>
    </row>
    <row r="412">
      <c r="A412" s="1"/>
      <c r="B412" s="1"/>
      <c r="C412" s="2"/>
      <c r="D412" s="1"/>
      <c r="E412" s="1"/>
      <c r="F412" s="1"/>
      <c r="G412" s="1"/>
      <c r="H412" s="2"/>
      <c r="I412" s="2"/>
      <c r="J412" s="1"/>
      <c r="K412" s="1"/>
      <c r="L412" s="1"/>
      <c r="M412" s="1"/>
      <c r="N412" s="1"/>
      <c r="O412" s="1"/>
      <c r="P412" s="1"/>
      <c r="Q412" s="1"/>
      <c r="R412" s="1"/>
      <c r="S412" s="1"/>
      <c r="T412" s="1"/>
      <c r="U412" s="1"/>
      <c r="V412" s="1"/>
      <c r="W412" s="1"/>
      <c r="X412" s="1"/>
    </row>
    <row r="413">
      <c r="A413" s="1"/>
      <c r="B413" s="1"/>
      <c r="C413" s="2"/>
      <c r="D413" s="1"/>
      <c r="E413" s="1"/>
      <c r="F413" s="1"/>
      <c r="G413" s="1"/>
      <c r="H413" s="2"/>
      <c r="I413" s="2"/>
      <c r="J413" s="1"/>
      <c r="K413" s="1"/>
      <c r="L413" s="1"/>
      <c r="M413" s="1"/>
      <c r="N413" s="1"/>
      <c r="O413" s="1"/>
      <c r="P413" s="1"/>
      <c r="Q413" s="1"/>
      <c r="R413" s="1"/>
      <c r="S413" s="1"/>
      <c r="T413" s="1"/>
      <c r="U413" s="1"/>
      <c r="V413" s="1"/>
      <c r="W413" s="1"/>
      <c r="X413" s="1"/>
    </row>
    <row r="414">
      <c r="A414" s="1"/>
      <c r="B414" s="1"/>
      <c r="C414" s="2"/>
      <c r="D414" s="1"/>
      <c r="E414" s="1"/>
      <c r="F414" s="1"/>
      <c r="G414" s="1"/>
      <c r="H414" s="2"/>
      <c r="I414" s="2"/>
      <c r="J414" s="1"/>
      <c r="K414" s="1"/>
      <c r="L414" s="1"/>
      <c r="M414" s="1"/>
      <c r="N414" s="1"/>
      <c r="O414" s="1"/>
      <c r="P414" s="1"/>
      <c r="Q414" s="1"/>
      <c r="R414" s="1"/>
      <c r="S414" s="1"/>
      <c r="T414" s="1"/>
      <c r="U414" s="1"/>
      <c r="V414" s="1"/>
      <c r="W414" s="1"/>
      <c r="X414" s="1"/>
    </row>
    <row r="415">
      <c r="A415" s="1"/>
      <c r="B415" s="1"/>
      <c r="C415" s="2"/>
      <c r="D415" s="1"/>
      <c r="E415" s="1"/>
      <c r="F415" s="1"/>
      <c r="G415" s="1"/>
      <c r="H415" s="2"/>
      <c r="I415" s="2"/>
      <c r="J415" s="1"/>
      <c r="K415" s="1"/>
      <c r="L415" s="1"/>
      <c r="M415" s="1"/>
      <c r="N415" s="1"/>
      <c r="O415" s="1"/>
      <c r="P415" s="1"/>
      <c r="Q415" s="1"/>
      <c r="R415" s="1"/>
      <c r="S415" s="1"/>
      <c r="T415" s="1"/>
      <c r="U415" s="1"/>
      <c r="V415" s="1"/>
      <c r="W415" s="1"/>
      <c r="X415" s="1"/>
    </row>
    <row r="416">
      <c r="A416" s="1"/>
      <c r="B416" s="1"/>
      <c r="C416" s="2"/>
      <c r="D416" s="1"/>
      <c r="E416" s="1"/>
      <c r="F416" s="1"/>
      <c r="G416" s="1"/>
      <c r="H416" s="2"/>
      <c r="I416" s="2"/>
      <c r="J416" s="1"/>
      <c r="K416" s="1"/>
      <c r="L416" s="1"/>
      <c r="M416" s="1"/>
      <c r="N416" s="1"/>
      <c r="O416" s="1"/>
      <c r="P416" s="1"/>
      <c r="Q416" s="1"/>
      <c r="R416" s="1"/>
      <c r="S416" s="1"/>
      <c r="T416" s="1"/>
      <c r="U416" s="1"/>
      <c r="V416" s="1"/>
      <c r="W416" s="1"/>
      <c r="X416" s="1"/>
    </row>
    <row r="417">
      <c r="A417" s="1"/>
      <c r="B417" s="1"/>
      <c r="C417" s="2"/>
      <c r="D417" s="1"/>
      <c r="E417" s="1"/>
      <c r="F417" s="1"/>
      <c r="G417" s="1"/>
      <c r="H417" s="2"/>
      <c r="I417" s="2"/>
      <c r="J417" s="1"/>
      <c r="K417" s="1"/>
      <c r="L417" s="1"/>
      <c r="M417" s="1"/>
      <c r="N417" s="1"/>
      <c r="O417" s="1"/>
      <c r="P417" s="1"/>
      <c r="Q417" s="1"/>
      <c r="R417" s="1"/>
      <c r="S417" s="1"/>
      <c r="T417" s="1"/>
      <c r="U417" s="1"/>
      <c r="V417" s="1"/>
      <c r="W417" s="1"/>
      <c r="X417" s="1"/>
    </row>
    <row r="418">
      <c r="A418" s="1"/>
      <c r="B418" s="1"/>
      <c r="C418" s="2"/>
      <c r="D418" s="1"/>
      <c r="E418" s="1"/>
      <c r="F418" s="1"/>
      <c r="G418" s="1"/>
      <c r="H418" s="2"/>
      <c r="I418" s="2"/>
      <c r="J418" s="1"/>
      <c r="K418" s="1"/>
      <c r="L418" s="1"/>
      <c r="M418" s="1"/>
      <c r="N418" s="1"/>
      <c r="O418" s="1"/>
      <c r="P418" s="1"/>
      <c r="Q418" s="1"/>
      <c r="R418" s="1"/>
      <c r="S418" s="1"/>
      <c r="T418" s="1"/>
      <c r="U418" s="1"/>
      <c r="V418" s="1"/>
      <c r="W418" s="1"/>
      <c r="X418" s="1"/>
    </row>
    <row r="419">
      <c r="A419" s="1"/>
      <c r="B419" s="1"/>
      <c r="C419" s="2"/>
      <c r="D419" s="1"/>
      <c r="E419" s="1"/>
      <c r="F419" s="1"/>
      <c r="G419" s="1"/>
      <c r="H419" s="2"/>
      <c r="I419" s="2"/>
      <c r="J419" s="1"/>
      <c r="K419" s="1"/>
      <c r="L419" s="1"/>
      <c r="M419" s="1"/>
      <c r="N419" s="1"/>
      <c r="O419" s="1"/>
      <c r="P419" s="1"/>
      <c r="Q419" s="1"/>
      <c r="R419" s="1"/>
      <c r="S419" s="1"/>
      <c r="T419" s="1"/>
      <c r="U419" s="1"/>
      <c r="V419" s="1"/>
      <c r="W419" s="1"/>
      <c r="X419" s="1"/>
    </row>
    <row r="420">
      <c r="A420" s="1"/>
      <c r="B420" s="1"/>
      <c r="C420" s="2"/>
      <c r="D420" s="1"/>
      <c r="E420" s="1"/>
      <c r="F420" s="1"/>
      <c r="G420" s="1"/>
      <c r="H420" s="2"/>
      <c r="I420" s="2"/>
      <c r="J420" s="1"/>
      <c r="K420" s="1"/>
      <c r="L420" s="1"/>
      <c r="M420" s="1"/>
      <c r="N420" s="1"/>
      <c r="O420" s="1"/>
      <c r="P420" s="1"/>
      <c r="Q420" s="1"/>
      <c r="R420" s="1"/>
      <c r="S420" s="1"/>
      <c r="T420" s="1"/>
      <c r="U420" s="1"/>
      <c r="V420" s="1"/>
      <c r="W420" s="1"/>
      <c r="X420" s="1"/>
    </row>
    <row r="421">
      <c r="A421" s="1"/>
      <c r="B421" s="1"/>
      <c r="C421" s="2"/>
      <c r="D421" s="1"/>
      <c r="E421" s="1"/>
      <c r="F421" s="1"/>
      <c r="G421" s="1"/>
      <c r="H421" s="2"/>
      <c r="I421" s="2"/>
      <c r="J421" s="1"/>
      <c r="K421" s="1"/>
      <c r="L421" s="1"/>
      <c r="M421" s="1"/>
      <c r="N421" s="1"/>
      <c r="O421" s="1"/>
      <c r="P421" s="1"/>
      <c r="Q421" s="1"/>
      <c r="R421" s="1"/>
      <c r="S421" s="1"/>
      <c r="T421" s="1"/>
      <c r="U421" s="1"/>
      <c r="V421" s="1"/>
      <c r="W421" s="1"/>
      <c r="X421" s="1"/>
    </row>
    <row r="422">
      <c r="A422" s="1"/>
      <c r="B422" s="1"/>
      <c r="C422" s="2"/>
      <c r="D422" s="1"/>
      <c r="E422" s="1"/>
      <c r="F422" s="1"/>
      <c r="G422" s="1"/>
      <c r="H422" s="2"/>
      <c r="I422" s="2"/>
      <c r="J422" s="1"/>
      <c r="K422" s="1"/>
      <c r="L422" s="1"/>
      <c r="M422" s="1"/>
      <c r="N422" s="1"/>
      <c r="O422" s="1"/>
      <c r="P422" s="1"/>
      <c r="Q422" s="1"/>
      <c r="R422" s="1"/>
      <c r="S422" s="1"/>
      <c r="T422" s="1"/>
      <c r="U422" s="1"/>
      <c r="V422" s="1"/>
      <c r="W422" s="1"/>
      <c r="X422" s="1"/>
    </row>
    <row r="423">
      <c r="A423" s="1"/>
      <c r="B423" s="1"/>
      <c r="C423" s="2"/>
      <c r="D423" s="1"/>
      <c r="E423" s="1"/>
      <c r="F423" s="1"/>
      <c r="G423" s="1"/>
      <c r="H423" s="2"/>
      <c r="I423" s="2"/>
      <c r="J423" s="1"/>
      <c r="K423" s="1"/>
      <c r="L423" s="1"/>
      <c r="M423" s="1"/>
      <c r="N423" s="1"/>
      <c r="O423" s="1"/>
      <c r="P423" s="1"/>
      <c r="Q423" s="1"/>
      <c r="R423" s="1"/>
      <c r="S423" s="1"/>
      <c r="T423" s="1"/>
      <c r="U423" s="1"/>
      <c r="V423" s="1"/>
      <c r="W423" s="1"/>
      <c r="X423" s="1"/>
    </row>
    <row r="424">
      <c r="A424" s="1"/>
      <c r="B424" s="1"/>
      <c r="C424" s="2"/>
      <c r="D424" s="1"/>
      <c r="E424" s="1"/>
      <c r="F424" s="1"/>
      <c r="G424" s="1"/>
      <c r="H424" s="2"/>
      <c r="I424" s="2"/>
      <c r="J424" s="1"/>
      <c r="K424" s="1"/>
      <c r="L424" s="1"/>
      <c r="M424" s="1"/>
      <c r="N424" s="1"/>
      <c r="O424" s="1"/>
      <c r="P424" s="1"/>
      <c r="Q424" s="1"/>
      <c r="R424" s="1"/>
      <c r="S424" s="1"/>
      <c r="T424" s="1"/>
      <c r="U424" s="1"/>
      <c r="V424" s="1"/>
      <c r="W424" s="1"/>
      <c r="X424" s="1"/>
    </row>
    <row r="425">
      <c r="A425" s="1"/>
      <c r="B425" s="1"/>
      <c r="C425" s="2"/>
      <c r="D425" s="1"/>
      <c r="E425" s="1"/>
      <c r="F425" s="1"/>
      <c r="G425" s="1"/>
      <c r="H425" s="2"/>
      <c r="I425" s="2"/>
      <c r="J425" s="1"/>
      <c r="K425" s="1"/>
      <c r="L425" s="1"/>
      <c r="M425" s="1"/>
      <c r="N425" s="1"/>
      <c r="O425" s="1"/>
      <c r="P425" s="1"/>
      <c r="Q425" s="1"/>
      <c r="R425" s="1"/>
      <c r="S425" s="1"/>
      <c r="T425" s="1"/>
      <c r="U425" s="1"/>
      <c r="V425" s="1"/>
      <c r="W425" s="1"/>
      <c r="X425" s="1"/>
    </row>
    <row r="426">
      <c r="A426" s="1"/>
      <c r="B426" s="1"/>
      <c r="C426" s="2"/>
      <c r="D426" s="1"/>
      <c r="E426" s="1"/>
      <c r="F426" s="1"/>
      <c r="G426" s="1"/>
      <c r="H426" s="2"/>
      <c r="I426" s="2"/>
      <c r="J426" s="1"/>
      <c r="K426" s="1"/>
      <c r="L426" s="1"/>
      <c r="M426" s="1"/>
      <c r="N426" s="1"/>
      <c r="O426" s="1"/>
      <c r="P426" s="1"/>
      <c r="Q426" s="1"/>
      <c r="R426" s="1"/>
      <c r="S426" s="1"/>
      <c r="T426" s="1"/>
      <c r="U426" s="1"/>
      <c r="V426" s="1"/>
      <c r="W426" s="1"/>
      <c r="X426" s="1"/>
    </row>
    <row r="427">
      <c r="A427" s="1"/>
      <c r="B427" s="1"/>
      <c r="C427" s="2"/>
      <c r="D427" s="1"/>
      <c r="E427" s="1"/>
      <c r="F427" s="1"/>
      <c r="G427" s="1"/>
      <c r="H427" s="2"/>
      <c r="I427" s="2"/>
      <c r="J427" s="1"/>
      <c r="K427" s="1"/>
      <c r="L427" s="1"/>
      <c r="M427" s="1"/>
      <c r="N427" s="1"/>
      <c r="O427" s="1"/>
      <c r="P427" s="1"/>
      <c r="Q427" s="1"/>
      <c r="R427" s="1"/>
      <c r="S427" s="1"/>
      <c r="T427" s="1"/>
      <c r="U427" s="1"/>
      <c r="V427" s="1"/>
      <c r="W427" s="1"/>
      <c r="X427" s="1"/>
    </row>
    <row r="428">
      <c r="A428" s="1"/>
      <c r="B428" s="1"/>
      <c r="C428" s="2"/>
      <c r="D428" s="1"/>
      <c r="E428" s="1"/>
      <c r="F428" s="1"/>
      <c r="G428" s="1"/>
      <c r="H428" s="2"/>
      <c r="I428" s="2"/>
      <c r="J428" s="1"/>
      <c r="K428" s="1"/>
      <c r="L428" s="1"/>
      <c r="M428" s="1"/>
      <c r="N428" s="1"/>
      <c r="O428" s="1"/>
      <c r="P428" s="1"/>
      <c r="Q428" s="1"/>
      <c r="R428" s="1"/>
      <c r="S428" s="1"/>
      <c r="T428" s="1"/>
      <c r="U428" s="1"/>
      <c r="V428" s="1"/>
      <c r="W428" s="1"/>
      <c r="X428" s="1"/>
    </row>
    <row r="429">
      <c r="A429" s="1"/>
      <c r="B429" s="1"/>
      <c r="C429" s="2"/>
      <c r="D429" s="1"/>
      <c r="E429" s="1"/>
      <c r="F429" s="1"/>
      <c r="G429" s="1"/>
      <c r="H429" s="2"/>
      <c r="I429" s="2"/>
      <c r="J429" s="1"/>
      <c r="K429" s="1"/>
      <c r="L429" s="1"/>
      <c r="M429" s="1"/>
      <c r="N429" s="1"/>
      <c r="O429" s="1"/>
      <c r="P429" s="1"/>
      <c r="Q429" s="1"/>
      <c r="R429" s="1"/>
      <c r="S429" s="1"/>
      <c r="T429" s="1"/>
      <c r="U429" s="1"/>
      <c r="V429" s="1"/>
      <c r="W429" s="1"/>
      <c r="X429" s="1"/>
    </row>
    <row r="430">
      <c r="A430" s="1"/>
      <c r="B430" s="1"/>
      <c r="C430" s="2"/>
      <c r="D430" s="1"/>
      <c r="E430" s="1"/>
      <c r="F430" s="1"/>
      <c r="G430" s="1"/>
      <c r="H430" s="2"/>
      <c r="I430" s="2"/>
      <c r="J430" s="1"/>
      <c r="K430" s="1"/>
      <c r="L430" s="1"/>
      <c r="M430" s="1"/>
      <c r="N430" s="1"/>
      <c r="O430" s="1"/>
      <c r="P430" s="1"/>
      <c r="Q430" s="1"/>
      <c r="R430" s="1"/>
      <c r="S430" s="1"/>
      <c r="T430" s="1"/>
      <c r="U430" s="1"/>
      <c r="V430" s="1"/>
      <c r="W430" s="1"/>
      <c r="X430" s="1"/>
    </row>
    <row r="431">
      <c r="A431" s="1"/>
      <c r="B431" s="1"/>
      <c r="C431" s="2"/>
      <c r="D431" s="1"/>
      <c r="E431" s="1"/>
      <c r="F431" s="1"/>
      <c r="G431" s="1"/>
      <c r="H431" s="2"/>
      <c r="I431" s="2"/>
      <c r="J431" s="1"/>
      <c r="K431" s="1"/>
      <c r="L431" s="1"/>
      <c r="M431" s="1"/>
      <c r="N431" s="1"/>
      <c r="O431" s="1"/>
      <c r="P431" s="1"/>
      <c r="Q431" s="1"/>
      <c r="R431" s="1"/>
      <c r="S431" s="1"/>
      <c r="T431" s="1"/>
      <c r="U431" s="1"/>
      <c r="V431" s="1"/>
      <c r="W431" s="1"/>
      <c r="X431" s="1"/>
    </row>
    <row r="432">
      <c r="A432" s="1"/>
      <c r="B432" s="1"/>
      <c r="C432" s="2"/>
      <c r="D432" s="1"/>
      <c r="E432" s="1"/>
      <c r="F432" s="1"/>
      <c r="G432" s="1"/>
      <c r="H432" s="2"/>
      <c r="I432" s="2"/>
      <c r="J432" s="1"/>
      <c r="K432" s="1"/>
      <c r="L432" s="1"/>
      <c r="M432" s="1"/>
      <c r="N432" s="1"/>
      <c r="O432" s="1"/>
      <c r="P432" s="1"/>
      <c r="Q432" s="1"/>
      <c r="R432" s="1"/>
      <c r="S432" s="1"/>
      <c r="T432" s="1"/>
      <c r="U432" s="1"/>
      <c r="V432" s="1"/>
      <c r="W432" s="1"/>
      <c r="X432" s="1"/>
    </row>
    <row r="433">
      <c r="A433" s="1"/>
      <c r="B433" s="1"/>
      <c r="C433" s="2"/>
      <c r="D433" s="1"/>
      <c r="E433" s="1"/>
      <c r="F433" s="1"/>
      <c r="G433" s="1"/>
      <c r="H433" s="2"/>
      <c r="I433" s="2"/>
      <c r="J433" s="1"/>
      <c r="K433" s="1"/>
      <c r="L433" s="1"/>
      <c r="M433" s="1"/>
      <c r="N433" s="1"/>
      <c r="O433" s="1"/>
      <c r="P433" s="1"/>
      <c r="Q433" s="1"/>
      <c r="R433" s="1"/>
      <c r="S433" s="1"/>
      <c r="T433" s="1"/>
      <c r="U433" s="1"/>
      <c r="V433" s="1"/>
      <c r="W433" s="1"/>
      <c r="X433" s="1"/>
    </row>
    <row r="434">
      <c r="A434" s="1"/>
      <c r="B434" s="1"/>
      <c r="C434" s="2"/>
      <c r="D434" s="1"/>
      <c r="E434" s="1"/>
      <c r="F434" s="1"/>
      <c r="G434" s="1"/>
      <c r="H434" s="2"/>
      <c r="I434" s="2"/>
      <c r="J434" s="1"/>
      <c r="K434" s="1"/>
      <c r="L434" s="1"/>
      <c r="M434" s="1"/>
      <c r="N434" s="1"/>
      <c r="O434" s="1"/>
      <c r="P434" s="1"/>
      <c r="Q434" s="1"/>
      <c r="R434" s="1"/>
      <c r="S434" s="1"/>
      <c r="T434" s="1"/>
      <c r="U434" s="1"/>
      <c r="V434" s="1"/>
      <c r="W434" s="1"/>
      <c r="X434" s="1"/>
    </row>
    <row r="435">
      <c r="A435" s="1"/>
      <c r="B435" s="1"/>
      <c r="C435" s="2"/>
      <c r="D435" s="1"/>
      <c r="E435" s="1"/>
      <c r="F435" s="1"/>
      <c r="G435" s="1"/>
      <c r="H435" s="2"/>
      <c r="I435" s="2"/>
      <c r="J435" s="1"/>
      <c r="K435" s="1"/>
      <c r="L435" s="1"/>
      <c r="M435" s="1"/>
      <c r="N435" s="1"/>
      <c r="O435" s="1"/>
      <c r="P435" s="1"/>
      <c r="Q435" s="1"/>
      <c r="R435" s="1"/>
      <c r="S435" s="1"/>
      <c r="T435" s="1"/>
      <c r="U435" s="1"/>
      <c r="V435" s="1"/>
      <c r="W435" s="1"/>
      <c r="X435" s="1"/>
    </row>
    <row r="436">
      <c r="A436" s="1"/>
      <c r="B436" s="1"/>
      <c r="C436" s="2"/>
      <c r="D436" s="1"/>
      <c r="E436" s="1"/>
      <c r="F436" s="1"/>
      <c r="G436" s="1"/>
      <c r="H436" s="2"/>
      <c r="I436" s="2"/>
      <c r="J436" s="1"/>
      <c r="K436" s="1"/>
      <c r="L436" s="1"/>
      <c r="M436" s="1"/>
      <c r="N436" s="1"/>
      <c r="O436" s="1"/>
      <c r="P436" s="1"/>
      <c r="Q436" s="1"/>
      <c r="R436" s="1"/>
      <c r="S436" s="1"/>
      <c r="T436" s="1"/>
      <c r="U436" s="1"/>
      <c r="V436" s="1"/>
      <c r="W436" s="1"/>
      <c r="X436" s="1"/>
    </row>
    <row r="437">
      <c r="A437" s="1"/>
      <c r="B437" s="1"/>
      <c r="C437" s="2"/>
      <c r="D437" s="1"/>
      <c r="E437" s="1"/>
      <c r="F437" s="1"/>
      <c r="G437" s="1"/>
      <c r="H437" s="2"/>
      <c r="I437" s="2"/>
      <c r="J437" s="1"/>
      <c r="K437" s="1"/>
      <c r="L437" s="1"/>
      <c r="M437" s="1"/>
      <c r="N437" s="1"/>
      <c r="O437" s="1"/>
      <c r="P437" s="1"/>
      <c r="Q437" s="1"/>
      <c r="R437" s="1"/>
      <c r="S437" s="1"/>
      <c r="T437" s="1"/>
      <c r="U437" s="1"/>
      <c r="V437" s="1"/>
      <c r="W437" s="1"/>
      <c r="X437" s="1"/>
    </row>
    <row r="438">
      <c r="A438" s="1"/>
      <c r="B438" s="1"/>
      <c r="C438" s="2"/>
      <c r="D438" s="1"/>
      <c r="E438" s="1"/>
      <c r="F438" s="1"/>
      <c r="G438" s="1"/>
      <c r="H438" s="2"/>
      <c r="I438" s="2"/>
      <c r="J438" s="1"/>
      <c r="K438" s="1"/>
      <c r="L438" s="1"/>
      <c r="M438" s="1"/>
      <c r="N438" s="1"/>
      <c r="O438" s="1"/>
      <c r="P438" s="1"/>
      <c r="Q438" s="1"/>
      <c r="R438" s="1"/>
      <c r="S438" s="1"/>
      <c r="T438" s="1"/>
      <c r="U438" s="1"/>
      <c r="V438" s="1"/>
      <c r="W438" s="1"/>
      <c r="X438" s="1"/>
    </row>
    <row r="439">
      <c r="A439" s="1"/>
      <c r="B439" s="1"/>
      <c r="C439" s="2"/>
      <c r="D439" s="1"/>
      <c r="E439" s="1"/>
      <c r="F439" s="1"/>
      <c r="G439" s="1"/>
      <c r="H439" s="2"/>
      <c r="I439" s="2"/>
      <c r="J439" s="1"/>
      <c r="K439" s="1"/>
      <c r="L439" s="1"/>
      <c r="M439" s="1"/>
      <c r="N439" s="1"/>
      <c r="O439" s="1"/>
      <c r="P439" s="1"/>
      <c r="Q439" s="1"/>
      <c r="R439" s="1"/>
      <c r="S439" s="1"/>
      <c r="T439" s="1"/>
      <c r="U439" s="1"/>
      <c r="V439" s="1"/>
      <c r="W439" s="1"/>
      <c r="X439" s="1"/>
    </row>
    <row r="440">
      <c r="A440" s="1"/>
      <c r="B440" s="1"/>
      <c r="C440" s="2"/>
      <c r="D440" s="1"/>
      <c r="E440" s="1"/>
      <c r="F440" s="1"/>
      <c r="G440" s="1"/>
      <c r="H440" s="2"/>
      <c r="I440" s="2"/>
      <c r="J440" s="1"/>
      <c r="K440" s="1"/>
      <c r="L440" s="1"/>
      <c r="M440" s="1"/>
      <c r="N440" s="1"/>
      <c r="O440" s="1"/>
      <c r="P440" s="1"/>
      <c r="Q440" s="1"/>
      <c r="R440" s="1"/>
      <c r="S440" s="1"/>
      <c r="T440" s="1"/>
      <c r="U440" s="1"/>
      <c r="V440" s="1"/>
      <c r="W440" s="1"/>
      <c r="X440" s="1"/>
    </row>
    <row r="441">
      <c r="A441" s="1"/>
      <c r="B441" s="1"/>
      <c r="C441" s="2"/>
      <c r="D441" s="1"/>
      <c r="E441" s="1"/>
      <c r="F441" s="1"/>
      <c r="G441" s="1"/>
      <c r="H441" s="2"/>
      <c r="I441" s="2"/>
      <c r="J441" s="1"/>
      <c r="K441" s="1"/>
      <c r="L441" s="1"/>
      <c r="M441" s="1"/>
      <c r="N441" s="1"/>
      <c r="O441" s="1"/>
      <c r="P441" s="1"/>
      <c r="Q441" s="1"/>
      <c r="R441" s="1"/>
      <c r="S441" s="1"/>
      <c r="T441" s="1"/>
      <c r="U441" s="1"/>
      <c r="V441" s="1"/>
      <c r="W441" s="1"/>
      <c r="X441" s="1"/>
    </row>
    <row r="442">
      <c r="A442" s="1"/>
      <c r="B442" s="1"/>
      <c r="C442" s="2"/>
      <c r="D442" s="1"/>
      <c r="E442" s="1"/>
      <c r="F442" s="1"/>
      <c r="G442" s="1"/>
      <c r="H442" s="2"/>
      <c r="I442" s="2"/>
      <c r="J442" s="1"/>
      <c r="K442" s="1"/>
      <c r="L442" s="1"/>
      <c r="M442" s="1"/>
      <c r="N442" s="1"/>
      <c r="O442" s="1"/>
      <c r="P442" s="1"/>
      <c r="Q442" s="1"/>
      <c r="R442" s="1"/>
      <c r="S442" s="1"/>
      <c r="T442" s="1"/>
      <c r="U442" s="1"/>
      <c r="V442" s="1"/>
      <c r="W442" s="1"/>
      <c r="X442" s="1"/>
    </row>
    <row r="443">
      <c r="A443" s="1"/>
      <c r="B443" s="1"/>
      <c r="C443" s="2"/>
      <c r="D443" s="1"/>
      <c r="E443" s="1"/>
      <c r="F443" s="1"/>
      <c r="G443" s="1"/>
      <c r="H443" s="2"/>
      <c r="I443" s="2"/>
      <c r="J443" s="1"/>
      <c r="K443" s="1"/>
      <c r="L443" s="1"/>
      <c r="M443" s="1"/>
      <c r="N443" s="1"/>
      <c r="O443" s="1"/>
      <c r="P443" s="1"/>
      <c r="Q443" s="1"/>
      <c r="R443" s="1"/>
      <c r="S443" s="1"/>
      <c r="T443" s="1"/>
      <c r="U443" s="1"/>
      <c r="V443" s="1"/>
      <c r="W443" s="1"/>
      <c r="X443" s="1"/>
    </row>
    <row r="444">
      <c r="A444" s="1"/>
      <c r="B444" s="1"/>
      <c r="C444" s="2"/>
      <c r="D444" s="1"/>
      <c r="E444" s="1"/>
      <c r="F444" s="1"/>
      <c r="G444" s="1"/>
      <c r="H444" s="2"/>
      <c r="I444" s="2"/>
      <c r="J444" s="1"/>
      <c r="K444" s="1"/>
      <c r="L444" s="1"/>
      <c r="M444" s="1"/>
      <c r="N444" s="1"/>
      <c r="O444" s="1"/>
      <c r="P444" s="1"/>
      <c r="Q444" s="1"/>
      <c r="R444" s="1"/>
      <c r="S444" s="1"/>
      <c r="T444" s="1"/>
      <c r="U444" s="1"/>
      <c r="V444" s="1"/>
      <c r="W444" s="1"/>
      <c r="X444" s="1"/>
    </row>
    <row r="445">
      <c r="A445" s="1"/>
      <c r="B445" s="1"/>
      <c r="C445" s="2"/>
      <c r="D445" s="1"/>
      <c r="E445" s="1"/>
      <c r="F445" s="1"/>
      <c r="G445" s="1"/>
      <c r="H445" s="2"/>
      <c r="I445" s="2"/>
      <c r="J445" s="1"/>
      <c r="K445" s="1"/>
      <c r="L445" s="1"/>
      <c r="M445" s="1"/>
      <c r="N445" s="1"/>
      <c r="O445" s="1"/>
      <c r="P445" s="1"/>
      <c r="Q445" s="1"/>
      <c r="R445" s="1"/>
      <c r="S445" s="1"/>
      <c r="T445" s="1"/>
      <c r="U445" s="1"/>
      <c r="V445" s="1"/>
      <c r="W445" s="1"/>
      <c r="X445" s="1"/>
    </row>
    <row r="446">
      <c r="A446" s="1"/>
      <c r="B446" s="1"/>
      <c r="C446" s="2"/>
      <c r="D446" s="1"/>
      <c r="E446" s="1"/>
      <c r="F446" s="1"/>
      <c r="G446" s="1"/>
      <c r="H446" s="2"/>
      <c r="I446" s="2"/>
      <c r="J446" s="1"/>
      <c r="K446" s="1"/>
      <c r="L446" s="1"/>
      <c r="M446" s="1"/>
      <c r="N446" s="1"/>
      <c r="O446" s="1"/>
      <c r="P446" s="1"/>
      <c r="Q446" s="1"/>
      <c r="R446" s="1"/>
      <c r="S446" s="1"/>
      <c r="T446" s="1"/>
      <c r="U446" s="1"/>
      <c r="V446" s="1"/>
      <c r="W446" s="1"/>
      <c r="X446" s="1"/>
    </row>
    <row r="447">
      <c r="A447" s="1"/>
      <c r="B447" s="1"/>
      <c r="C447" s="2"/>
      <c r="D447" s="1"/>
      <c r="E447" s="1"/>
      <c r="F447" s="1"/>
      <c r="G447" s="1"/>
      <c r="H447" s="2"/>
      <c r="I447" s="2"/>
      <c r="J447" s="1"/>
      <c r="K447" s="1"/>
      <c r="L447" s="1"/>
      <c r="M447" s="1"/>
      <c r="N447" s="1"/>
      <c r="O447" s="1"/>
      <c r="P447" s="1"/>
      <c r="Q447" s="1"/>
      <c r="R447" s="1"/>
      <c r="S447" s="1"/>
      <c r="T447" s="1"/>
      <c r="U447" s="1"/>
      <c r="V447" s="1"/>
      <c r="W447" s="1"/>
      <c r="X447" s="1"/>
    </row>
    <row r="448">
      <c r="A448" s="1"/>
      <c r="B448" s="1"/>
      <c r="C448" s="2"/>
      <c r="D448" s="1"/>
      <c r="E448" s="1"/>
      <c r="F448" s="1"/>
      <c r="G448" s="1"/>
      <c r="H448" s="2"/>
      <c r="I448" s="2"/>
      <c r="J448" s="1"/>
      <c r="K448" s="1"/>
      <c r="L448" s="1"/>
      <c r="M448" s="1"/>
      <c r="N448" s="1"/>
      <c r="O448" s="1"/>
      <c r="P448" s="1"/>
      <c r="Q448" s="1"/>
      <c r="R448" s="1"/>
      <c r="S448" s="1"/>
      <c r="T448" s="1"/>
      <c r="U448" s="1"/>
      <c r="V448" s="1"/>
      <c r="W448" s="1"/>
      <c r="X448" s="1"/>
    </row>
    <row r="449">
      <c r="A449" s="1"/>
      <c r="B449" s="1"/>
      <c r="C449" s="2"/>
      <c r="D449" s="1"/>
      <c r="E449" s="1"/>
      <c r="F449" s="1"/>
      <c r="G449" s="1"/>
      <c r="H449" s="2"/>
      <c r="I449" s="2"/>
      <c r="J449" s="1"/>
      <c r="K449" s="1"/>
      <c r="L449" s="1"/>
      <c r="M449" s="1"/>
      <c r="N449" s="1"/>
      <c r="O449" s="1"/>
      <c r="P449" s="1"/>
      <c r="Q449" s="1"/>
      <c r="R449" s="1"/>
      <c r="S449" s="1"/>
      <c r="T449" s="1"/>
      <c r="U449" s="1"/>
      <c r="V449" s="1"/>
      <c r="W449" s="1"/>
      <c r="X449" s="1"/>
    </row>
    <row r="450">
      <c r="A450" s="1"/>
      <c r="B450" s="1"/>
      <c r="C450" s="2"/>
      <c r="D450" s="1"/>
      <c r="E450" s="1"/>
      <c r="F450" s="1"/>
      <c r="G450" s="1"/>
      <c r="H450" s="2"/>
      <c r="I450" s="2"/>
      <c r="J450" s="1"/>
      <c r="K450" s="1"/>
      <c r="L450" s="1"/>
      <c r="M450" s="1"/>
      <c r="N450" s="1"/>
      <c r="O450" s="1"/>
      <c r="P450" s="1"/>
      <c r="Q450" s="1"/>
      <c r="R450" s="1"/>
      <c r="S450" s="1"/>
      <c r="T450" s="1"/>
      <c r="U450" s="1"/>
      <c r="V450" s="1"/>
      <c r="W450" s="1"/>
      <c r="X450" s="1"/>
    </row>
    <row r="451">
      <c r="A451" s="1"/>
      <c r="B451" s="1"/>
      <c r="C451" s="2"/>
      <c r="D451" s="1"/>
      <c r="E451" s="1"/>
      <c r="F451" s="1"/>
      <c r="G451" s="1"/>
      <c r="H451" s="2"/>
      <c r="I451" s="2"/>
      <c r="J451" s="1"/>
      <c r="K451" s="1"/>
      <c r="L451" s="1"/>
      <c r="M451" s="1"/>
      <c r="N451" s="1"/>
      <c r="O451" s="1"/>
      <c r="P451" s="1"/>
      <c r="Q451" s="1"/>
      <c r="R451" s="1"/>
      <c r="S451" s="1"/>
      <c r="T451" s="1"/>
      <c r="U451" s="1"/>
      <c r="V451" s="1"/>
      <c r="W451" s="1"/>
      <c r="X451" s="1"/>
    </row>
    <row r="452">
      <c r="A452" s="1"/>
      <c r="B452" s="1"/>
      <c r="C452" s="2"/>
      <c r="D452" s="1"/>
      <c r="E452" s="1"/>
      <c r="F452" s="1"/>
      <c r="G452" s="1"/>
      <c r="H452" s="2"/>
      <c r="I452" s="2"/>
      <c r="J452" s="1"/>
      <c r="K452" s="1"/>
      <c r="L452" s="1"/>
      <c r="M452" s="1"/>
      <c r="N452" s="1"/>
      <c r="O452" s="1"/>
      <c r="P452" s="1"/>
      <c r="Q452" s="1"/>
      <c r="R452" s="1"/>
      <c r="S452" s="1"/>
      <c r="T452" s="1"/>
      <c r="U452" s="1"/>
      <c r="V452" s="1"/>
      <c r="W452" s="1"/>
      <c r="X452" s="1"/>
    </row>
    <row r="453">
      <c r="A453" s="1"/>
      <c r="B453" s="1"/>
      <c r="C453" s="2"/>
      <c r="D453" s="1"/>
      <c r="E453" s="1"/>
      <c r="F453" s="1"/>
      <c r="G453" s="1"/>
      <c r="H453" s="2"/>
      <c r="I453" s="2"/>
      <c r="J453" s="1"/>
      <c r="K453" s="1"/>
      <c r="L453" s="1"/>
      <c r="M453" s="1"/>
      <c r="N453" s="1"/>
      <c r="O453" s="1"/>
      <c r="P453" s="1"/>
      <c r="Q453" s="1"/>
      <c r="R453" s="1"/>
      <c r="S453" s="1"/>
      <c r="T453" s="1"/>
      <c r="U453" s="1"/>
      <c r="V453" s="1"/>
      <c r="W453" s="1"/>
      <c r="X453" s="1"/>
    </row>
    <row r="454">
      <c r="A454" s="1"/>
      <c r="B454" s="1"/>
      <c r="C454" s="2"/>
      <c r="D454" s="1"/>
      <c r="E454" s="1"/>
      <c r="F454" s="1"/>
      <c r="G454" s="1"/>
      <c r="H454" s="2"/>
      <c r="I454" s="2"/>
      <c r="J454" s="1"/>
      <c r="K454" s="1"/>
      <c r="L454" s="1"/>
      <c r="M454" s="1"/>
      <c r="N454" s="1"/>
      <c r="O454" s="1"/>
      <c r="P454" s="1"/>
      <c r="Q454" s="1"/>
      <c r="R454" s="1"/>
      <c r="S454" s="1"/>
      <c r="T454" s="1"/>
      <c r="U454" s="1"/>
      <c r="V454" s="1"/>
      <c r="W454" s="1"/>
      <c r="X454" s="1"/>
    </row>
    <row r="455">
      <c r="A455" s="1"/>
      <c r="B455" s="1"/>
      <c r="C455" s="2"/>
      <c r="D455" s="1"/>
      <c r="E455" s="1"/>
      <c r="F455" s="1"/>
      <c r="G455" s="1"/>
      <c r="H455" s="2"/>
      <c r="I455" s="2"/>
      <c r="J455" s="1"/>
      <c r="K455" s="1"/>
      <c r="L455" s="1"/>
      <c r="M455" s="1"/>
      <c r="N455" s="1"/>
      <c r="O455" s="1"/>
      <c r="P455" s="1"/>
      <c r="Q455" s="1"/>
      <c r="R455" s="1"/>
      <c r="S455" s="1"/>
      <c r="T455" s="1"/>
      <c r="U455" s="1"/>
      <c r="V455" s="1"/>
      <c r="W455" s="1"/>
      <c r="X455" s="1"/>
    </row>
    <row r="456">
      <c r="A456" s="1"/>
      <c r="B456" s="1"/>
      <c r="C456" s="2"/>
      <c r="D456" s="1"/>
      <c r="E456" s="1"/>
      <c r="F456" s="1"/>
      <c r="G456" s="1"/>
      <c r="H456" s="2"/>
      <c r="I456" s="2"/>
      <c r="J456" s="1"/>
      <c r="K456" s="1"/>
      <c r="L456" s="1"/>
      <c r="M456" s="1"/>
      <c r="N456" s="1"/>
      <c r="O456" s="1"/>
      <c r="P456" s="1"/>
      <c r="Q456" s="1"/>
      <c r="R456" s="1"/>
      <c r="S456" s="1"/>
      <c r="T456" s="1"/>
      <c r="U456" s="1"/>
      <c r="V456" s="1"/>
      <c r="W456" s="1"/>
      <c r="X456" s="1"/>
    </row>
    <row r="457">
      <c r="A457" s="1"/>
      <c r="B457" s="1"/>
      <c r="C457" s="2"/>
      <c r="D457" s="1"/>
      <c r="E457" s="1"/>
      <c r="F457" s="1"/>
      <c r="G457" s="1"/>
      <c r="H457" s="2"/>
      <c r="I457" s="2"/>
      <c r="J457" s="1"/>
      <c r="K457" s="1"/>
      <c r="L457" s="1"/>
      <c r="M457" s="1"/>
      <c r="N457" s="1"/>
      <c r="O457" s="1"/>
      <c r="P457" s="1"/>
      <c r="Q457" s="1"/>
      <c r="R457" s="1"/>
      <c r="S457" s="1"/>
      <c r="T457" s="1"/>
      <c r="U457" s="1"/>
      <c r="V457" s="1"/>
      <c r="W457" s="1"/>
      <c r="X457" s="1"/>
    </row>
    <row r="458">
      <c r="A458" s="1"/>
      <c r="B458" s="1"/>
      <c r="C458" s="2"/>
      <c r="D458" s="1"/>
      <c r="E458" s="1"/>
      <c r="F458" s="1"/>
      <c r="G458" s="1"/>
      <c r="H458" s="2"/>
      <c r="I458" s="2"/>
      <c r="J458" s="1"/>
      <c r="K458" s="1"/>
      <c r="L458" s="1"/>
      <c r="M458" s="1"/>
      <c r="N458" s="1"/>
      <c r="O458" s="1"/>
      <c r="P458" s="1"/>
      <c r="Q458" s="1"/>
      <c r="R458" s="1"/>
      <c r="S458" s="1"/>
      <c r="T458" s="1"/>
      <c r="U458" s="1"/>
      <c r="V458" s="1"/>
      <c r="W458" s="1"/>
      <c r="X458" s="1"/>
    </row>
    <row r="459">
      <c r="A459" s="1"/>
      <c r="B459" s="1"/>
      <c r="C459" s="2"/>
      <c r="D459" s="1"/>
      <c r="E459" s="1"/>
      <c r="F459" s="1"/>
      <c r="G459" s="1"/>
      <c r="H459" s="2"/>
      <c r="I459" s="2"/>
      <c r="J459" s="1"/>
      <c r="K459" s="1"/>
      <c r="L459" s="1"/>
      <c r="M459" s="1"/>
      <c r="N459" s="1"/>
      <c r="O459" s="1"/>
      <c r="P459" s="1"/>
      <c r="Q459" s="1"/>
      <c r="R459" s="1"/>
      <c r="S459" s="1"/>
      <c r="T459" s="1"/>
      <c r="U459" s="1"/>
      <c r="V459" s="1"/>
      <c r="W459" s="1"/>
      <c r="X459" s="1"/>
    </row>
    <row r="460">
      <c r="A460" s="1"/>
      <c r="B460" s="1"/>
      <c r="C460" s="2"/>
      <c r="D460" s="1"/>
      <c r="E460" s="1"/>
      <c r="F460" s="1"/>
      <c r="G460" s="1"/>
      <c r="H460" s="2"/>
      <c r="I460" s="2"/>
      <c r="J460" s="1"/>
      <c r="K460" s="1"/>
      <c r="L460" s="1"/>
      <c r="M460" s="1"/>
      <c r="N460" s="1"/>
      <c r="O460" s="1"/>
      <c r="P460" s="1"/>
      <c r="Q460" s="1"/>
      <c r="R460" s="1"/>
      <c r="S460" s="1"/>
      <c r="T460" s="1"/>
      <c r="U460" s="1"/>
      <c r="V460" s="1"/>
      <c r="W460" s="1"/>
      <c r="X460" s="1"/>
    </row>
    <row r="461">
      <c r="A461" s="1"/>
      <c r="B461" s="1"/>
      <c r="C461" s="2"/>
      <c r="D461" s="1"/>
      <c r="E461" s="1"/>
      <c r="F461" s="1"/>
      <c r="G461" s="1"/>
      <c r="H461" s="2"/>
      <c r="I461" s="2"/>
      <c r="J461" s="1"/>
      <c r="K461" s="1"/>
      <c r="L461" s="1"/>
      <c r="M461" s="1"/>
      <c r="N461" s="1"/>
      <c r="O461" s="1"/>
      <c r="P461" s="1"/>
      <c r="Q461" s="1"/>
      <c r="R461" s="1"/>
      <c r="S461" s="1"/>
      <c r="T461" s="1"/>
      <c r="U461" s="1"/>
      <c r="V461" s="1"/>
      <c r="W461" s="1"/>
      <c r="X461" s="1"/>
    </row>
    <row r="462">
      <c r="A462" s="1"/>
      <c r="B462" s="1"/>
      <c r="C462" s="2"/>
      <c r="D462" s="1"/>
      <c r="E462" s="1"/>
      <c r="F462" s="1"/>
      <c r="G462" s="1"/>
      <c r="H462" s="2"/>
      <c r="I462" s="2"/>
      <c r="J462" s="1"/>
      <c r="K462" s="1"/>
      <c r="L462" s="1"/>
      <c r="M462" s="1"/>
      <c r="N462" s="1"/>
      <c r="O462" s="1"/>
      <c r="P462" s="1"/>
      <c r="Q462" s="1"/>
      <c r="R462" s="1"/>
      <c r="S462" s="1"/>
      <c r="T462" s="1"/>
      <c r="U462" s="1"/>
      <c r="V462" s="1"/>
      <c r="W462" s="1"/>
      <c r="X462" s="1"/>
    </row>
    <row r="463">
      <c r="A463" s="1"/>
      <c r="B463" s="1"/>
      <c r="C463" s="2"/>
      <c r="D463" s="1"/>
      <c r="E463" s="1"/>
      <c r="F463" s="1"/>
      <c r="G463" s="1"/>
      <c r="H463" s="2"/>
      <c r="I463" s="2"/>
      <c r="J463" s="1"/>
      <c r="K463" s="1"/>
      <c r="L463" s="1"/>
      <c r="M463" s="1"/>
      <c r="N463" s="1"/>
      <c r="O463" s="1"/>
      <c r="P463" s="1"/>
      <c r="Q463" s="1"/>
      <c r="R463" s="1"/>
      <c r="S463" s="1"/>
      <c r="T463" s="1"/>
      <c r="U463" s="1"/>
      <c r="V463" s="1"/>
      <c r="W463" s="1"/>
      <c r="X463" s="1"/>
    </row>
    <row r="464">
      <c r="A464" s="1"/>
      <c r="B464" s="1"/>
      <c r="C464" s="2"/>
      <c r="D464" s="1"/>
      <c r="E464" s="1"/>
      <c r="F464" s="1"/>
      <c r="G464" s="1"/>
      <c r="H464" s="2"/>
      <c r="I464" s="2"/>
      <c r="J464" s="1"/>
      <c r="K464" s="1"/>
      <c r="L464" s="1"/>
      <c r="M464" s="1"/>
      <c r="N464" s="1"/>
      <c r="O464" s="1"/>
      <c r="P464" s="1"/>
      <c r="Q464" s="1"/>
      <c r="R464" s="1"/>
      <c r="S464" s="1"/>
      <c r="T464" s="1"/>
      <c r="U464" s="1"/>
      <c r="V464" s="1"/>
      <c r="W464" s="1"/>
      <c r="X464" s="1"/>
    </row>
    <row r="465">
      <c r="A465" s="1"/>
      <c r="B465" s="1"/>
      <c r="C465" s="2"/>
      <c r="D465" s="1"/>
      <c r="E465" s="1"/>
      <c r="F465" s="1"/>
      <c r="G465" s="1"/>
      <c r="H465" s="2"/>
      <c r="I465" s="2"/>
      <c r="J465" s="1"/>
      <c r="K465" s="1"/>
      <c r="L465" s="1"/>
      <c r="M465" s="1"/>
      <c r="N465" s="1"/>
      <c r="O465" s="1"/>
      <c r="P465" s="1"/>
      <c r="Q465" s="1"/>
      <c r="R465" s="1"/>
      <c r="S465" s="1"/>
      <c r="T465" s="1"/>
      <c r="U465" s="1"/>
      <c r="V465" s="1"/>
      <c r="W465" s="1"/>
      <c r="X465" s="1"/>
    </row>
    <row r="466">
      <c r="A466" s="1"/>
      <c r="B466" s="1"/>
      <c r="C466" s="2"/>
      <c r="D466" s="1"/>
      <c r="E466" s="1"/>
      <c r="F466" s="1"/>
      <c r="G466" s="1"/>
      <c r="H466" s="2"/>
      <c r="I466" s="2"/>
      <c r="J466" s="1"/>
      <c r="K466" s="1"/>
      <c r="L466" s="1"/>
      <c r="M466" s="1"/>
      <c r="N466" s="1"/>
      <c r="O466" s="1"/>
      <c r="P466" s="1"/>
      <c r="Q466" s="1"/>
      <c r="R466" s="1"/>
      <c r="S466" s="1"/>
      <c r="T466" s="1"/>
      <c r="U466" s="1"/>
      <c r="V466" s="1"/>
      <c r="W466" s="1"/>
      <c r="X466" s="1"/>
    </row>
    <row r="467">
      <c r="A467" s="1"/>
      <c r="B467" s="1"/>
      <c r="C467" s="2"/>
      <c r="D467" s="1"/>
      <c r="E467" s="1"/>
      <c r="F467" s="1"/>
      <c r="G467" s="1"/>
      <c r="H467" s="2"/>
      <c r="I467" s="2"/>
      <c r="J467" s="1"/>
      <c r="K467" s="1"/>
      <c r="L467" s="1"/>
      <c r="M467" s="1"/>
      <c r="N467" s="1"/>
      <c r="O467" s="1"/>
      <c r="P467" s="1"/>
      <c r="Q467" s="1"/>
      <c r="R467" s="1"/>
      <c r="S467" s="1"/>
      <c r="T467" s="1"/>
      <c r="U467" s="1"/>
      <c r="V467" s="1"/>
      <c r="W467" s="1"/>
      <c r="X467" s="1"/>
    </row>
    <row r="468">
      <c r="A468" s="1"/>
      <c r="B468" s="1"/>
      <c r="C468" s="2"/>
      <c r="D468" s="1"/>
      <c r="E468" s="1"/>
      <c r="F468" s="1"/>
      <c r="G468" s="1"/>
      <c r="H468" s="2"/>
      <c r="I468" s="2"/>
      <c r="J468" s="1"/>
      <c r="K468" s="1"/>
      <c r="L468" s="1"/>
      <c r="M468" s="1"/>
      <c r="N468" s="1"/>
      <c r="O468" s="1"/>
      <c r="P468" s="1"/>
      <c r="Q468" s="1"/>
      <c r="R468" s="1"/>
      <c r="S468" s="1"/>
      <c r="T468" s="1"/>
      <c r="U468" s="1"/>
      <c r="V468" s="1"/>
      <c r="W468" s="1"/>
      <c r="X468" s="1"/>
    </row>
    <row r="469">
      <c r="A469" s="1"/>
      <c r="B469" s="1"/>
      <c r="C469" s="2"/>
      <c r="D469" s="1"/>
      <c r="E469" s="1"/>
      <c r="F469" s="1"/>
      <c r="G469" s="1"/>
      <c r="H469" s="2"/>
      <c r="I469" s="2"/>
      <c r="J469" s="1"/>
      <c r="K469" s="1"/>
      <c r="L469" s="1"/>
      <c r="M469" s="1"/>
      <c r="N469" s="1"/>
      <c r="O469" s="1"/>
      <c r="P469" s="1"/>
      <c r="Q469" s="1"/>
      <c r="R469" s="1"/>
      <c r="S469" s="1"/>
      <c r="T469" s="1"/>
      <c r="U469" s="1"/>
      <c r="V469" s="1"/>
      <c r="W469" s="1"/>
      <c r="X469" s="1"/>
    </row>
    <row r="470">
      <c r="A470" s="1"/>
      <c r="B470" s="1"/>
      <c r="C470" s="2"/>
      <c r="D470" s="1"/>
      <c r="E470" s="1"/>
      <c r="F470" s="1"/>
      <c r="G470" s="1"/>
      <c r="H470" s="2"/>
      <c r="I470" s="2"/>
      <c r="J470" s="1"/>
      <c r="K470" s="1"/>
      <c r="L470" s="1"/>
      <c r="M470" s="1"/>
      <c r="N470" s="1"/>
      <c r="O470" s="1"/>
      <c r="P470" s="1"/>
      <c r="Q470" s="1"/>
      <c r="R470" s="1"/>
      <c r="S470" s="1"/>
      <c r="T470" s="1"/>
      <c r="U470" s="1"/>
      <c r="V470" s="1"/>
      <c r="W470" s="1"/>
      <c r="X470" s="1"/>
    </row>
    <row r="471">
      <c r="A471" s="1"/>
      <c r="B471" s="1"/>
      <c r="C471" s="2"/>
      <c r="D471" s="1"/>
      <c r="E471" s="1"/>
      <c r="F471" s="1"/>
      <c r="G471" s="1"/>
      <c r="H471" s="2"/>
      <c r="I471" s="2"/>
      <c r="J471" s="1"/>
      <c r="K471" s="1"/>
      <c r="L471" s="1"/>
      <c r="M471" s="1"/>
      <c r="N471" s="1"/>
      <c r="O471" s="1"/>
      <c r="P471" s="1"/>
      <c r="Q471" s="1"/>
      <c r="R471" s="1"/>
      <c r="S471" s="1"/>
      <c r="T471" s="1"/>
      <c r="U471" s="1"/>
      <c r="V471" s="1"/>
      <c r="W471" s="1"/>
      <c r="X471" s="1"/>
    </row>
    <row r="472">
      <c r="A472" s="1"/>
      <c r="B472" s="1"/>
      <c r="C472" s="2"/>
      <c r="D472" s="1"/>
      <c r="E472" s="1"/>
      <c r="F472" s="1"/>
      <c r="G472" s="1"/>
      <c r="H472" s="2"/>
      <c r="I472" s="2"/>
      <c r="J472" s="1"/>
      <c r="K472" s="1"/>
      <c r="L472" s="1"/>
      <c r="M472" s="1"/>
      <c r="N472" s="1"/>
      <c r="O472" s="1"/>
      <c r="P472" s="1"/>
      <c r="Q472" s="1"/>
      <c r="R472" s="1"/>
      <c r="S472" s="1"/>
      <c r="T472" s="1"/>
      <c r="U472" s="1"/>
      <c r="V472" s="1"/>
      <c r="W472" s="1"/>
      <c r="X472" s="1"/>
    </row>
    <row r="473">
      <c r="A473" s="1"/>
      <c r="B473" s="1"/>
      <c r="C473" s="2"/>
      <c r="D473" s="1"/>
      <c r="E473" s="1"/>
      <c r="F473" s="1"/>
      <c r="G473" s="1"/>
      <c r="H473" s="2"/>
      <c r="I473" s="2"/>
      <c r="J473" s="1"/>
      <c r="K473" s="1"/>
      <c r="L473" s="1"/>
      <c r="M473" s="1"/>
      <c r="N473" s="1"/>
      <c r="O473" s="1"/>
      <c r="P473" s="1"/>
      <c r="Q473" s="1"/>
      <c r="R473" s="1"/>
      <c r="S473" s="1"/>
      <c r="T473" s="1"/>
      <c r="U473" s="1"/>
      <c r="V473" s="1"/>
      <c r="W473" s="1"/>
      <c r="X473" s="1"/>
    </row>
    <row r="474">
      <c r="A474" s="1"/>
      <c r="B474" s="1"/>
      <c r="C474" s="2"/>
      <c r="D474" s="1"/>
      <c r="E474" s="1"/>
      <c r="F474" s="1"/>
      <c r="G474" s="1"/>
      <c r="H474" s="2"/>
      <c r="I474" s="2"/>
      <c r="J474" s="1"/>
      <c r="K474" s="1"/>
      <c r="L474" s="1"/>
      <c r="M474" s="1"/>
      <c r="N474" s="1"/>
      <c r="O474" s="1"/>
      <c r="P474" s="1"/>
      <c r="Q474" s="1"/>
      <c r="R474" s="1"/>
      <c r="S474" s="1"/>
      <c r="T474" s="1"/>
      <c r="U474" s="1"/>
      <c r="V474" s="1"/>
      <c r="W474" s="1"/>
      <c r="X474" s="1"/>
    </row>
    <row r="475">
      <c r="A475" s="1"/>
      <c r="B475" s="1"/>
      <c r="C475" s="2"/>
      <c r="D475" s="1"/>
      <c r="E475" s="1"/>
      <c r="F475" s="1"/>
      <c r="G475" s="1"/>
      <c r="H475" s="2"/>
      <c r="I475" s="2"/>
      <c r="J475" s="1"/>
      <c r="K475" s="1"/>
      <c r="L475" s="1"/>
      <c r="M475" s="1"/>
      <c r="N475" s="1"/>
      <c r="O475" s="1"/>
      <c r="P475" s="1"/>
      <c r="Q475" s="1"/>
      <c r="R475" s="1"/>
      <c r="S475" s="1"/>
      <c r="T475" s="1"/>
      <c r="U475" s="1"/>
      <c r="V475" s="1"/>
      <c r="W475" s="1"/>
      <c r="X475" s="1"/>
    </row>
    <row r="476">
      <c r="A476" s="1"/>
      <c r="B476" s="1"/>
      <c r="C476" s="2"/>
      <c r="D476" s="1"/>
      <c r="E476" s="1"/>
      <c r="F476" s="1"/>
      <c r="G476" s="1"/>
      <c r="H476" s="2"/>
      <c r="I476" s="2"/>
      <c r="J476" s="1"/>
      <c r="K476" s="1"/>
      <c r="L476" s="1"/>
      <c r="M476" s="1"/>
      <c r="N476" s="1"/>
      <c r="O476" s="1"/>
      <c r="P476" s="1"/>
      <c r="Q476" s="1"/>
      <c r="R476" s="1"/>
      <c r="S476" s="1"/>
      <c r="T476" s="1"/>
      <c r="U476" s="1"/>
      <c r="V476" s="1"/>
      <c r="W476" s="1"/>
      <c r="X476" s="1"/>
    </row>
    <row r="477">
      <c r="A477" s="1"/>
      <c r="B477" s="1"/>
      <c r="C477" s="2"/>
      <c r="D477" s="1"/>
      <c r="E477" s="1"/>
      <c r="F477" s="1"/>
      <c r="G477" s="1"/>
      <c r="H477" s="2"/>
      <c r="I477" s="2"/>
      <c r="J477" s="1"/>
      <c r="K477" s="1"/>
      <c r="L477" s="1"/>
      <c r="M477" s="1"/>
      <c r="N477" s="1"/>
      <c r="O477" s="1"/>
      <c r="P477" s="1"/>
      <c r="Q477" s="1"/>
      <c r="R477" s="1"/>
      <c r="S477" s="1"/>
      <c r="T477" s="1"/>
      <c r="U477" s="1"/>
      <c r="V477" s="1"/>
      <c r="W477" s="1"/>
      <c r="X477" s="1"/>
    </row>
    <row r="478">
      <c r="A478" s="1"/>
      <c r="B478" s="1"/>
      <c r="C478" s="2"/>
      <c r="D478" s="1"/>
      <c r="E478" s="1"/>
      <c r="F478" s="1"/>
      <c r="G478" s="1"/>
      <c r="H478" s="2"/>
      <c r="I478" s="2"/>
      <c r="J478" s="1"/>
      <c r="K478" s="1"/>
      <c r="L478" s="1"/>
      <c r="M478" s="1"/>
      <c r="N478" s="1"/>
      <c r="O478" s="1"/>
      <c r="P478" s="1"/>
      <c r="Q478" s="1"/>
      <c r="R478" s="1"/>
      <c r="S478" s="1"/>
      <c r="T478" s="1"/>
      <c r="U478" s="1"/>
      <c r="V478" s="1"/>
      <c r="W478" s="1"/>
      <c r="X478" s="1"/>
    </row>
    <row r="479">
      <c r="A479" s="1"/>
      <c r="B479" s="1"/>
      <c r="C479" s="2"/>
      <c r="D479" s="1"/>
      <c r="E479" s="1"/>
      <c r="F479" s="1"/>
      <c r="G479" s="1"/>
      <c r="H479" s="2"/>
      <c r="I479" s="2"/>
      <c r="J479" s="1"/>
      <c r="K479" s="1"/>
      <c r="L479" s="1"/>
      <c r="M479" s="1"/>
      <c r="N479" s="1"/>
      <c r="O479" s="1"/>
      <c r="P479" s="1"/>
      <c r="Q479" s="1"/>
      <c r="R479" s="1"/>
      <c r="S479" s="1"/>
      <c r="T479" s="1"/>
      <c r="U479" s="1"/>
      <c r="V479" s="1"/>
      <c r="W479" s="1"/>
      <c r="X479" s="1"/>
    </row>
    <row r="480">
      <c r="A480" s="1"/>
      <c r="B480" s="1"/>
      <c r="C480" s="2"/>
      <c r="D480" s="1"/>
      <c r="E480" s="1"/>
      <c r="F480" s="1"/>
      <c r="G480" s="1"/>
      <c r="H480" s="2"/>
      <c r="I480" s="2"/>
      <c r="J480" s="1"/>
      <c r="K480" s="1"/>
      <c r="L480" s="1"/>
      <c r="M480" s="1"/>
      <c r="N480" s="1"/>
      <c r="O480" s="1"/>
      <c r="P480" s="1"/>
      <c r="Q480" s="1"/>
      <c r="R480" s="1"/>
      <c r="S480" s="1"/>
      <c r="T480" s="1"/>
      <c r="U480" s="1"/>
      <c r="V480" s="1"/>
      <c r="W480" s="1"/>
      <c r="X480" s="1"/>
    </row>
    <row r="481">
      <c r="A481" s="1"/>
      <c r="B481" s="1"/>
      <c r="C481" s="2"/>
      <c r="D481" s="1"/>
      <c r="E481" s="1"/>
      <c r="F481" s="1"/>
      <c r="G481" s="1"/>
      <c r="H481" s="2"/>
      <c r="I481" s="2"/>
      <c r="J481" s="1"/>
      <c r="K481" s="1"/>
      <c r="L481" s="1"/>
      <c r="M481" s="1"/>
      <c r="N481" s="1"/>
      <c r="O481" s="1"/>
      <c r="P481" s="1"/>
      <c r="Q481" s="1"/>
      <c r="R481" s="1"/>
      <c r="S481" s="1"/>
      <c r="T481" s="1"/>
      <c r="U481" s="1"/>
      <c r="V481" s="1"/>
      <c r="W481" s="1"/>
      <c r="X481" s="1"/>
    </row>
    <row r="482">
      <c r="A482" s="1"/>
      <c r="B482" s="1"/>
      <c r="C482" s="2"/>
      <c r="D482" s="1"/>
      <c r="E482" s="1"/>
      <c r="F482" s="1"/>
      <c r="G482" s="1"/>
      <c r="H482" s="2"/>
      <c r="I482" s="2"/>
      <c r="J482" s="1"/>
      <c r="K482" s="1"/>
      <c r="L482" s="1"/>
      <c r="M482" s="1"/>
      <c r="N482" s="1"/>
      <c r="O482" s="1"/>
      <c r="P482" s="1"/>
      <c r="Q482" s="1"/>
      <c r="R482" s="1"/>
      <c r="S482" s="1"/>
      <c r="T482" s="1"/>
      <c r="U482" s="1"/>
      <c r="V482" s="1"/>
      <c r="W482" s="1"/>
      <c r="X482" s="1"/>
    </row>
    <row r="483">
      <c r="A483" s="1"/>
      <c r="B483" s="1"/>
      <c r="C483" s="2"/>
      <c r="D483" s="1"/>
      <c r="E483" s="1"/>
      <c r="F483" s="1"/>
      <c r="G483" s="1"/>
      <c r="H483" s="2"/>
      <c r="I483" s="2"/>
      <c r="J483" s="1"/>
      <c r="K483" s="1"/>
      <c r="L483" s="1"/>
      <c r="M483" s="1"/>
      <c r="N483" s="1"/>
      <c r="O483" s="1"/>
      <c r="P483" s="1"/>
      <c r="Q483" s="1"/>
      <c r="R483" s="1"/>
      <c r="S483" s="1"/>
      <c r="T483" s="1"/>
      <c r="U483" s="1"/>
      <c r="V483" s="1"/>
      <c r="W483" s="1"/>
      <c r="X483" s="1"/>
    </row>
    <row r="484">
      <c r="A484" s="1"/>
      <c r="B484" s="1"/>
      <c r="C484" s="2"/>
      <c r="D484" s="1"/>
      <c r="E484" s="1"/>
      <c r="F484" s="1"/>
      <c r="G484" s="1"/>
      <c r="H484" s="2"/>
      <c r="I484" s="2"/>
      <c r="J484" s="1"/>
      <c r="K484" s="1"/>
      <c r="L484" s="1"/>
      <c r="M484" s="1"/>
      <c r="N484" s="1"/>
      <c r="O484" s="1"/>
      <c r="P484" s="1"/>
      <c r="Q484" s="1"/>
      <c r="R484" s="1"/>
      <c r="S484" s="1"/>
      <c r="T484" s="1"/>
      <c r="U484" s="1"/>
      <c r="V484" s="1"/>
      <c r="W484" s="1"/>
      <c r="X484" s="1"/>
    </row>
    <row r="485">
      <c r="A485" s="1"/>
      <c r="B485" s="1"/>
      <c r="C485" s="2"/>
      <c r="D485" s="1"/>
      <c r="E485" s="1"/>
      <c r="F485" s="1"/>
      <c r="G485" s="1"/>
      <c r="H485" s="2"/>
      <c r="I485" s="2"/>
      <c r="J485" s="1"/>
      <c r="K485" s="1"/>
      <c r="L485" s="1"/>
      <c r="M485" s="1"/>
      <c r="N485" s="1"/>
      <c r="O485" s="1"/>
      <c r="P485" s="1"/>
      <c r="Q485" s="1"/>
      <c r="R485" s="1"/>
      <c r="S485" s="1"/>
      <c r="T485" s="1"/>
      <c r="U485" s="1"/>
      <c r="V485" s="1"/>
      <c r="W485" s="1"/>
      <c r="X485" s="1"/>
    </row>
    <row r="486">
      <c r="A486" s="1"/>
      <c r="B486" s="1"/>
      <c r="C486" s="2"/>
      <c r="D486" s="1"/>
      <c r="E486" s="1"/>
      <c r="F486" s="1"/>
      <c r="G486" s="1"/>
      <c r="H486" s="2"/>
      <c r="I486" s="2"/>
      <c r="J486" s="1"/>
      <c r="K486" s="1"/>
      <c r="L486" s="1"/>
      <c r="M486" s="1"/>
      <c r="N486" s="1"/>
      <c r="O486" s="1"/>
      <c r="P486" s="1"/>
      <c r="Q486" s="1"/>
      <c r="R486" s="1"/>
      <c r="S486" s="1"/>
      <c r="T486" s="1"/>
      <c r="U486" s="1"/>
      <c r="V486" s="1"/>
      <c r="W486" s="1"/>
      <c r="X486" s="1"/>
    </row>
    <row r="487">
      <c r="A487" s="1"/>
      <c r="B487" s="1"/>
      <c r="C487" s="2"/>
      <c r="D487" s="1"/>
      <c r="E487" s="1"/>
      <c r="F487" s="1"/>
      <c r="G487" s="1"/>
      <c r="H487" s="2"/>
      <c r="I487" s="2"/>
      <c r="J487" s="1"/>
      <c r="K487" s="1"/>
      <c r="L487" s="1"/>
      <c r="M487" s="1"/>
      <c r="N487" s="1"/>
      <c r="O487" s="1"/>
      <c r="P487" s="1"/>
      <c r="Q487" s="1"/>
      <c r="R487" s="1"/>
      <c r="S487" s="1"/>
      <c r="T487" s="1"/>
      <c r="U487" s="1"/>
      <c r="V487" s="1"/>
      <c r="W487" s="1"/>
      <c r="X487" s="1"/>
    </row>
    <row r="488">
      <c r="A488" s="1"/>
      <c r="B488" s="1"/>
      <c r="C488" s="2"/>
      <c r="D488" s="1"/>
      <c r="E488" s="1"/>
      <c r="F488" s="1"/>
      <c r="G488" s="1"/>
      <c r="H488" s="2"/>
      <c r="I488" s="2"/>
      <c r="J488" s="1"/>
      <c r="K488" s="1"/>
      <c r="L488" s="1"/>
      <c r="M488" s="1"/>
      <c r="N488" s="1"/>
      <c r="O488" s="1"/>
      <c r="P488" s="1"/>
      <c r="Q488" s="1"/>
      <c r="R488" s="1"/>
      <c r="S488" s="1"/>
      <c r="T488" s="1"/>
      <c r="U488" s="1"/>
      <c r="V488" s="1"/>
      <c r="W488" s="1"/>
      <c r="X488" s="1"/>
    </row>
    <row r="489">
      <c r="A489" s="1"/>
      <c r="B489" s="1"/>
      <c r="C489" s="2"/>
      <c r="D489" s="1"/>
      <c r="E489" s="1"/>
      <c r="F489" s="1"/>
      <c r="G489" s="1"/>
      <c r="H489" s="2"/>
      <c r="I489" s="2"/>
      <c r="J489" s="1"/>
      <c r="K489" s="1"/>
      <c r="L489" s="1"/>
      <c r="M489" s="1"/>
      <c r="N489" s="1"/>
      <c r="O489" s="1"/>
      <c r="P489" s="1"/>
      <c r="Q489" s="1"/>
      <c r="R489" s="1"/>
      <c r="S489" s="1"/>
      <c r="T489" s="1"/>
      <c r="U489" s="1"/>
      <c r="V489" s="1"/>
      <c r="W489" s="1"/>
      <c r="X489" s="1"/>
    </row>
    <row r="490">
      <c r="A490" s="1"/>
      <c r="B490" s="1"/>
      <c r="C490" s="2"/>
      <c r="D490" s="1"/>
      <c r="E490" s="1"/>
      <c r="F490" s="1"/>
      <c r="G490" s="1"/>
      <c r="H490" s="2"/>
      <c r="I490" s="2"/>
      <c r="J490" s="1"/>
      <c r="K490" s="1"/>
      <c r="L490" s="1"/>
      <c r="M490" s="1"/>
      <c r="N490" s="1"/>
      <c r="O490" s="1"/>
      <c r="P490" s="1"/>
      <c r="Q490" s="1"/>
      <c r="R490" s="1"/>
      <c r="S490" s="1"/>
      <c r="T490" s="1"/>
      <c r="U490" s="1"/>
      <c r="V490" s="1"/>
      <c r="W490" s="1"/>
      <c r="X490" s="1"/>
    </row>
    <row r="491">
      <c r="A491" s="1"/>
      <c r="B491" s="1"/>
      <c r="C491" s="2"/>
      <c r="D491" s="1"/>
      <c r="E491" s="1"/>
      <c r="F491" s="1"/>
      <c r="G491" s="1"/>
      <c r="H491" s="2"/>
      <c r="I491" s="2"/>
      <c r="J491" s="1"/>
      <c r="K491" s="1"/>
      <c r="L491" s="1"/>
      <c r="M491" s="1"/>
      <c r="N491" s="1"/>
      <c r="O491" s="1"/>
      <c r="P491" s="1"/>
      <c r="Q491" s="1"/>
      <c r="R491" s="1"/>
      <c r="S491" s="1"/>
      <c r="T491" s="1"/>
      <c r="U491" s="1"/>
      <c r="V491" s="1"/>
      <c r="W491" s="1"/>
      <c r="X491" s="1"/>
    </row>
    <row r="492">
      <c r="A492" s="1"/>
      <c r="B492" s="1"/>
      <c r="C492" s="2"/>
      <c r="D492" s="1"/>
      <c r="E492" s="1"/>
      <c r="F492" s="1"/>
      <c r="G492" s="1"/>
      <c r="H492" s="2"/>
      <c r="I492" s="2"/>
      <c r="J492" s="1"/>
      <c r="K492" s="1"/>
      <c r="L492" s="1"/>
      <c r="M492" s="1"/>
      <c r="N492" s="1"/>
      <c r="O492" s="1"/>
      <c r="P492" s="1"/>
      <c r="Q492" s="1"/>
      <c r="R492" s="1"/>
      <c r="S492" s="1"/>
      <c r="T492" s="1"/>
      <c r="U492" s="1"/>
      <c r="V492" s="1"/>
      <c r="W492" s="1"/>
      <c r="X492" s="1"/>
    </row>
    <row r="493">
      <c r="A493" s="1"/>
      <c r="B493" s="1"/>
      <c r="C493" s="2"/>
      <c r="D493" s="1"/>
      <c r="E493" s="1"/>
      <c r="F493" s="1"/>
      <c r="G493" s="1"/>
      <c r="H493" s="2"/>
      <c r="I493" s="2"/>
      <c r="J493" s="1"/>
      <c r="K493" s="1"/>
      <c r="L493" s="1"/>
      <c r="M493" s="1"/>
      <c r="N493" s="1"/>
      <c r="O493" s="1"/>
      <c r="P493" s="1"/>
      <c r="Q493" s="1"/>
      <c r="R493" s="1"/>
      <c r="S493" s="1"/>
      <c r="T493" s="1"/>
      <c r="U493" s="1"/>
      <c r="V493" s="1"/>
      <c r="W493" s="1"/>
      <c r="X493" s="1"/>
    </row>
    <row r="494">
      <c r="A494" s="1"/>
      <c r="B494" s="1"/>
      <c r="C494" s="2"/>
      <c r="D494" s="1"/>
      <c r="E494" s="1"/>
      <c r="F494" s="1"/>
      <c r="G494" s="1"/>
      <c r="H494" s="2"/>
      <c r="I494" s="2"/>
      <c r="J494" s="1"/>
      <c r="K494" s="1"/>
      <c r="L494" s="1"/>
      <c r="M494" s="1"/>
      <c r="N494" s="1"/>
      <c r="O494" s="1"/>
      <c r="P494" s="1"/>
      <c r="Q494" s="1"/>
      <c r="R494" s="1"/>
      <c r="S494" s="1"/>
      <c r="T494" s="1"/>
      <c r="U494" s="1"/>
      <c r="V494" s="1"/>
      <c r="W494" s="1"/>
      <c r="X494" s="1"/>
    </row>
    <row r="495">
      <c r="A495" s="1"/>
      <c r="B495" s="1"/>
      <c r="C495" s="2"/>
      <c r="D495" s="1"/>
      <c r="E495" s="1"/>
      <c r="F495" s="1"/>
      <c r="G495" s="1"/>
      <c r="H495" s="2"/>
      <c r="I495" s="2"/>
      <c r="J495" s="1"/>
      <c r="K495" s="1"/>
      <c r="L495" s="1"/>
      <c r="M495" s="1"/>
      <c r="N495" s="1"/>
      <c r="O495" s="1"/>
      <c r="P495" s="1"/>
      <c r="Q495" s="1"/>
      <c r="R495" s="1"/>
      <c r="S495" s="1"/>
      <c r="T495" s="1"/>
      <c r="U495" s="1"/>
      <c r="V495" s="1"/>
      <c r="W495" s="1"/>
      <c r="X495" s="1"/>
    </row>
    <row r="496">
      <c r="A496" s="1"/>
      <c r="B496" s="1"/>
      <c r="C496" s="2"/>
      <c r="D496" s="1"/>
      <c r="E496" s="1"/>
      <c r="F496" s="1"/>
      <c r="G496" s="1"/>
      <c r="H496" s="2"/>
      <c r="I496" s="2"/>
      <c r="J496" s="1"/>
      <c r="K496" s="1"/>
      <c r="L496" s="1"/>
      <c r="M496" s="1"/>
      <c r="N496" s="1"/>
      <c r="O496" s="1"/>
      <c r="P496" s="1"/>
      <c r="Q496" s="1"/>
      <c r="R496" s="1"/>
      <c r="S496" s="1"/>
      <c r="T496" s="1"/>
      <c r="U496" s="1"/>
      <c r="V496" s="1"/>
      <c r="W496" s="1"/>
      <c r="X496" s="1"/>
    </row>
    <row r="497">
      <c r="A497" s="1"/>
      <c r="B497" s="1"/>
      <c r="C497" s="2"/>
      <c r="D497" s="1"/>
      <c r="E497" s="1"/>
      <c r="F497" s="1"/>
      <c r="G497" s="1"/>
      <c r="H497" s="2"/>
      <c r="I497" s="2"/>
      <c r="J497" s="1"/>
      <c r="K497" s="1"/>
      <c r="L497" s="1"/>
      <c r="M497" s="1"/>
      <c r="N497" s="1"/>
      <c r="O497" s="1"/>
      <c r="P497" s="1"/>
      <c r="Q497" s="1"/>
      <c r="R497" s="1"/>
      <c r="S497" s="1"/>
      <c r="T497" s="1"/>
      <c r="U497" s="1"/>
      <c r="V497" s="1"/>
      <c r="W497" s="1"/>
      <c r="X497" s="1"/>
    </row>
    <row r="498">
      <c r="A498" s="1"/>
      <c r="B498" s="1"/>
      <c r="C498" s="2"/>
      <c r="D498" s="1"/>
      <c r="E498" s="1"/>
      <c r="F498" s="1"/>
      <c r="G498" s="1"/>
      <c r="H498" s="2"/>
      <c r="I498" s="2"/>
      <c r="J498" s="1"/>
      <c r="K498" s="1"/>
      <c r="L498" s="1"/>
      <c r="M498" s="1"/>
      <c r="N498" s="1"/>
      <c r="O498" s="1"/>
      <c r="P498" s="1"/>
      <c r="Q498" s="1"/>
      <c r="R498" s="1"/>
      <c r="S498" s="1"/>
      <c r="T498" s="1"/>
      <c r="U498" s="1"/>
      <c r="V498" s="1"/>
      <c r="W498" s="1"/>
      <c r="X498" s="1"/>
    </row>
    <row r="499">
      <c r="A499" s="1"/>
      <c r="B499" s="1"/>
      <c r="C499" s="2"/>
      <c r="D499" s="1"/>
      <c r="E499" s="1"/>
      <c r="F499" s="1"/>
      <c r="G499" s="1"/>
      <c r="H499" s="2"/>
      <c r="I499" s="2"/>
      <c r="J499" s="1"/>
      <c r="K499" s="1"/>
      <c r="L499" s="1"/>
      <c r="M499" s="1"/>
      <c r="N499" s="1"/>
      <c r="O499" s="1"/>
      <c r="P499" s="1"/>
      <c r="Q499" s="1"/>
      <c r="R499" s="1"/>
      <c r="S499" s="1"/>
      <c r="T499" s="1"/>
      <c r="U499" s="1"/>
      <c r="V499" s="1"/>
      <c r="W499" s="1"/>
      <c r="X499" s="1"/>
    </row>
    <row r="500">
      <c r="A500" s="1"/>
      <c r="B500" s="1"/>
      <c r="C500" s="2"/>
      <c r="D500" s="1"/>
      <c r="E500" s="1"/>
      <c r="F500" s="1"/>
      <c r="G500" s="1"/>
      <c r="H500" s="2"/>
      <c r="I500" s="2"/>
      <c r="J500" s="1"/>
      <c r="K500" s="1"/>
      <c r="L500" s="1"/>
      <c r="M500" s="1"/>
      <c r="N500" s="1"/>
      <c r="O500" s="1"/>
      <c r="P500" s="1"/>
      <c r="Q500" s="1"/>
      <c r="R500" s="1"/>
      <c r="S500" s="1"/>
      <c r="T500" s="1"/>
      <c r="U500" s="1"/>
      <c r="V500" s="1"/>
      <c r="W500" s="1"/>
      <c r="X500" s="1"/>
    </row>
    <row r="501">
      <c r="A501" s="1"/>
      <c r="B501" s="1"/>
      <c r="C501" s="2"/>
      <c r="D501" s="1"/>
      <c r="E501" s="1"/>
      <c r="F501" s="1"/>
      <c r="G501" s="1"/>
      <c r="H501" s="2"/>
      <c r="I501" s="2"/>
      <c r="J501" s="1"/>
      <c r="K501" s="1"/>
      <c r="L501" s="1"/>
      <c r="M501" s="1"/>
      <c r="N501" s="1"/>
      <c r="O501" s="1"/>
      <c r="P501" s="1"/>
      <c r="Q501" s="1"/>
      <c r="R501" s="1"/>
      <c r="S501" s="1"/>
      <c r="T501" s="1"/>
      <c r="U501" s="1"/>
      <c r="V501" s="1"/>
      <c r="W501" s="1"/>
      <c r="X501" s="1"/>
    </row>
    <row r="502">
      <c r="A502" s="1"/>
      <c r="B502" s="1"/>
      <c r="C502" s="2"/>
      <c r="D502" s="1"/>
      <c r="E502" s="1"/>
      <c r="F502" s="1"/>
      <c r="G502" s="1"/>
      <c r="H502" s="2"/>
      <c r="I502" s="2"/>
      <c r="J502" s="1"/>
      <c r="K502" s="1"/>
      <c r="L502" s="1"/>
      <c r="M502" s="1"/>
      <c r="N502" s="1"/>
      <c r="O502" s="1"/>
      <c r="P502" s="1"/>
      <c r="Q502" s="1"/>
      <c r="R502" s="1"/>
      <c r="S502" s="1"/>
      <c r="T502" s="1"/>
      <c r="U502" s="1"/>
      <c r="V502" s="1"/>
      <c r="W502" s="1"/>
      <c r="X502" s="1"/>
    </row>
    <row r="503">
      <c r="A503" s="1"/>
      <c r="B503" s="1"/>
      <c r="C503" s="2"/>
      <c r="D503" s="1"/>
      <c r="E503" s="1"/>
      <c r="F503" s="1"/>
      <c r="G503" s="1"/>
      <c r="H503" s="2"/>
      <c r="I503" s="2"/>
      <c r="J503" s="1"/>
      <c r="K503" s="1"/>
      <c r="L503" s="1"/>
      <c r="M503" s="1"/>
      <c r="N503" s="1"/>
      <c r="O503" s="1"/>
      <c r="P503" s="1"/>
      <c r="Q503" s="1"/>
      <c r="R503" s="1"/>
      <c r="S503" s="1"/>
      <c r="T503" s="1"/>
      <c r="U503" s="1"/>
      <c r="V503" s="1"/>
      <c r="W503" s="1"/>
      <c r="X503" s="1"/>
    </row>
    <row r="504">
      <c r="A504" s="1"/>
      <c r="B504" s="1"/>
      <c r="C504" s="2"/>
      <c r="D504" s="1"/>
      <c r="E504" s="1"/>
      <c r="F504" s="1"/>
      <c r="G504" s="1"/>
      <c r="H504" s="2"/>
      <c r="I504" s="2"/>
      <c r="J504" s="1"/>
      <c r="K504" s="1"/>
      <c r="L504" s="1"/>
      <c r="M504" s="1"/>
      <c r="N504" s="1"/>
      <c r="O504" s="1"/>
      <c r="P504" s="1"/>
      <c r="Q504" s="1"/>
      <c r="R504" s="1"/>
      <c r="S504" s="1"/>
      <c r="T504" s="1"/>
      <c r="U504" s="1"/>
      <c r="V504" s="1"/>
      <c r="W504" s="1"/>
      <c r="X504" s="1"/>
    </row>
    <row r="505">
      <c r="A505" s="1"/>
      <c r="B505" s="1"/>
      <c r="C505" s="2"/>
      <c r="D505" s="1"/>
      <c r="E505" s="1"/>
      <c r="F505" s="1"/>
      <c r="G505" s="1"/>
      <c r="H505" s="2"/>
      <c r="I505" s="2"/>
      <c r="J505" s="1"/>
      <c r="K505" s="1"/>
      <c r="L505" s="1"/>
      <c r="M505" s="1"/>
      <c r="N505" s="1"/>
      <c r="O505" s="1"/>
      <c r="P505" s="1"/>
      <c r="Q505" s="1"/>
      <c r="R505" s="1"/>
      <c r="S505" s="1"/>
      <c r="T505" s="1"/>
      <c r="U505" s="1"/>
      <c r="V505" s="1"/>
      <c r="W505" s="1"/>
      <c r="X505" s="1"/>
    </row>
    <row r="506">
      <c r="A506" s="1"/>
      <c r="B506" s="1"/>
      <c r="C506" s="2"/>
      <c r="D506" s="1"/>
      <c r="E506" s="1"/>
      <c r="F506" s="1"/>
      <c r="G506" s="1"/>
      <c r="H506" s="2"/>
      <c r="I506" s="2"/>
      <c r="J506" s="1"/>
      <c r="K506" s="1"/>
      <c r="L506" s="1"/>
      <c r="M506" s="1"/>
      <c r="N506" s="1"/>
      <c r="O506" s="1"/>
      <c r="P506" s="1"/>
      <c r="Q506" s="1"/>
      <c r="R506" s="1"/>
      <c r="S506" s="1"/>
      <c r="T506" s="1"/>
      <c r="U506" s="1"/>
      <c r="V506" s="1"/>
      <c r="W506" s="1"/>
      <c r="X506" s="1"/>
    </row>
    <row r="507">
      <c r="A507" s="1"/>
      <c r="B507" s="1"/>
      <c r="C507" s="2"/>
      <c r="D507" s="1"/>
      <c r="E507" s="1"/>
      <c r="F507" s="1"/>
      <c r="G507" s="1"/>
      <c r="H507" s="2"/>
      <c r="I507" s="2"/>
      <c r="J507" s="1"/>
      <c r="K507" s="1"/>
      <c r="L507" s="1"/>
      <c r="M507" s="1"/>
      <c r="N507" s="1"/>
      <c r="O507" s="1"/>
      <c r="P507" s="1"/>
      <c r="Q507" s="1"/>
      <c r="R507" s="1"/>
      <c r="S507" s="1"/>
      <c r="T507" s="1"/>
      <c r="U507" s="1"/>
      <c r="V507" s="1"/>
      <c r="W507" s="1"/>
      <c r="X507" s="1"/>
    </row>
    <row r="508">
      <c r="A508" s="1"/>
      <c r="B508" s="1"/>
      <c r="C508" s="2"/>
      <c r="D508" s="1"/>
      <c r="E508" s="1"/>
      <c r="F508" s="1"/>
      <c r="G508" s="1"/>
      <c r="H508" s="2"/>
      <c r="I508" s="2"/>
      <c r="J508" s="1"/>
      <c r="K508" s="1"/>
      <c r="L508" s="1"/>
      <c r="M508" s="1"/>
      <c r="N508" s="1"/>
      <c r="O508" s="1"/>
      <c r="P508" s="1"/>
      <c r="Q508" s="1"/>
      <c r="R508" s="1"/>
      <c r="S508" s="1"/>
      <c r="T508" s="1"/>
      <c r="U508" s="1"/>
      <c r="V508" s="1"/>
      <c r="W508" s="1"/>
      <c r="X508" s="1"/>
    </row>
    <row r="509">
      <c r="A509" s="1"/>
      <c r="B509" s="1"/>
      <c r="C509" s="2"/>
      <c r="D509" s="1"/>
      <c r="E509" s="1"/>
      <c r="F509" s="1"/>
      <c r="G509" s="1"/>
      <c r="H509" s="2"/>
      <c r="I509" s="2"/>
      <c r="J509" s="1"/>
      <c r="K509" s="1"/>
      <c r="L509" s="1"/>
      <c r="M509" s="1"/>
      <c r="N509" s="1"/>
      <c r="O509" s="1"/>
      <c r="P509" s="1"/>
      <c r="Q509" s="1"/>
      <c r="R509" s="1"/>
      <c r="S509" s="1"/>
      <c r="T509" s="1"/>
      <c r="U509" s="1"/>
      <c r="V509" s="1"/>
      <c r="W509" s="1"/>
      <c r="X509" s="1"/>
    </row>
    <row r="510">
      <c r="A510" s="1"/>
      <c r="B510" s="1"/>
      <c r="C510" s="2"/>
      <c r="D510" s="1"/>
      <c r="E510" s="1"/>
      <c r="F510" s="1"/>
      <c r="G510" s="1"/>
      <c r="H510" s="2"/>
      <c r="I510" s="2"/>
      <c r="J510" s="1"/>
      <c r="K510" s="1"/>
      <c r="L510" s="1"/>
      <c r="M510" s="1"/>
      <c r="N510" s="1"/>
      <c r="O510" s="1"/>
      <c r="P510" s="1"/>
      <c r="Q510" s="1"/>
      <c r="R510" s="1"/>
      <c r="S510" s="1"/>
      <c r="T510" s="1"/>
      <c r="U510" s="1"/>
      <c r="V510" s="1"/>
      <c r="W510" s="1"/>
      <c r="X510" s="1"/>
    </row>
    <row r="511">
      <c r="A511" s="1"/>
      <c r="B511" s="1"/>
      <c r="C511" s="2"/>
      <c r="D511" s="1"/>
      <c r="E511" s="1"/>
      <c r="F511" s="1"/>
      <c r="G511" s="1"/>
      <c r="H511" s="2"/>
      <c r="I511" s="2"/>
      <c r="J511" s="1"/>
      <c r="K511" s="1"/>
      <c r="L511" s="1"/>
      <c r="M511" s="1"/>
      <c r="N511" s="1"/>
      <c r="O511" s="1"/>
      <c r="P511" s="1"/>
      <c r="Q511" s="1"/>
      <c r="R511" s="1"/>
      <c r="S511" s="1"/>
      <c r="T511" s="1"/>
      <c r="U511" s="1"/>
      <c r="V511" s="1"/>
      <c r="W511" s="1"/>
      <c r="X511" s="1"/>
    </row>
    <row r="512">
      <c r="A512" s="1"/>
      <c r="B512" s="1"/>
      <c r="C512" s="2"/>
      <c r="D512" s="1"/>
      <c r="E512" s="1"/>
      <c r="F512" s="1"/>
      <c r="G512" s="1"/>
      <c r="H512" s="2"/>
      <c r="I512" s="2"/>
      <c r="J512" s="1"/>
      <c r="K512" s="1"/>
      <c r="L512" s="1"/>
      <c r="M512" s="1"/>
      <c r="N512" s="1"/>
      <c r="O512" s="1"/>
      <c r="P512" s="1"/>
      <c r="Q512" s="1"/>
      <c r="R512" s="1"/>
      <c r="S512" s="1"/>
      <c r="T512" s="1"/>
      <c r="U512" s="1"/>
      <c r="V512" s="1"/>
      <c r="W512" s="1"/>
      <c r="X512" s="1"/>
    </row>
    <row r="513">
      <c r="A513" s="1"/>
      <c r="B513" s="1"/>
      <c r="C513" s="2"/>
      <c r="D513" s="1"/>
      <c r="E513" s="1"/>
      <c r="F513" s="1"/>
      <c r="G513" s="1"/>
      <c r="H513" s="2"/>
      <c r="I513" s="2"/>
      <c r="J513" s="1"/>
      <c r="K513" s="1"/>
      <c r="L513" s="1"/>
      <c r="M513" s="1"/>
      <c r="N513" s="1"/>
      <c r="O513" s="1"/>
      <c r="P513" s="1"/>
      <c r="Q513" s="1"/>
      <c r="R513" s="1"/>
      <c r="S513" s="1"/>
      <c r="T513" s="1"/>
      <c r="U513" s="1"/>
      <c r="V513" s="1"/>
      <c r="W513" s="1"/>
      <c r="X513" s="1"/>
    </row>
    <row r="514">
      <c r="A514" s="1"/>
      <c r="B514" s="1"/>
      <c r="C514" s="2"/>
      <c r="D514" s="1"/>
      <c r="E514" s="1"/>
      <c r="F514" s="1"/>
      <c r="G514" s="1"/>
      <c r="H514" s="2"/>
      <c r="I514" s="2"/>
      <c r="J514" s="1"/>
      <c r="K514" s="1"/>
      <c r="L514" s="1"/>
      <c r="M514" s="1"/>
      <c r="N514" s="1"/>
      <c r="O514" s="1"/>
      <c r="P514" s="1"/>
      <c r="Q514" s="1"/>
      <c r="R514" s="1"/>
      <c r="S514" s="1"/>
      <c r="T514" s="1"/>
      <c r="U514" s="1"/>
      <c r="V514" s="1"/>
      <c r="W514" s="1"/>
      <c r="X514" s="1"/>
    </row>
    <row r="515">
      <c r="A515" s="1"/>
      <c r="B515" s="1"/>
      <c r="C515" s="2"/>
      <c r="D515" s="1"/>
      <c r="E515" s="1"/>
      <c r="F515" s="1"/>
      <c r="G515" s="1"/>
      <c r="H515" s="2"/>
      <c r="I515" s="2"/>
      <c r="J515" s="1"/>
      <c r="K515" s="1"/>
      <c r="L515" s="1"/>
      <c r="M515" s="1"/>
      <c r="N515" s="1"/>
      <c r="O515" s="1"/>
      <c r="P515" s="1"/>
      <c r="Q515" s="1"/>
      <c r="R515" s="1"/>
      <c r="S515" s="1"/>
      <c r="T515" s="1"/>
      <c r="U515" s="1"/>
      <c r="V515" s="1"/>
      <c r="W515" s="1"/>
      <c r="X515" s="1"/>
    </row>
    <row r="516">
      <c r="A516" s="1"/>
      <c r="B516" s="1"/>
      <c r="C516" s="2"/>
      <c r="D516" s="1"/>
      <c r="E516" s="1"/>
      <c r="F516" s="1"/>
      <c r="G516" s="1"/>
      <c r="H516" s="2"/>
      <c r="I516" s="2"/>
      <c r="J516" s="1"/>
      <c r="K516" s="1"/>
      <c r="L516" s="1"/>
      <c r="M516" s="1"/>
      <c r="N516" s="1"/>
      <c r="O516" s="1"/>
      <c r="P516" s="1"/>
      <c r="Q516" s="1"/>
      <c r="R516" s="1"/>
      <c r="S516" s="1"/>
      <c r="T516" s="1"/>
      <c r="U516" s="1"/>
      <c r="V516" s="1"/>
      <c r="W516" s="1"/>
      <c r="X516" s="1"/>
    </row>
    <row r="517">
      <c r="A517" s="1"/>
      <c r="B517" s="1"/>
      <c r="C517" s="2"/>
      <c r="D517" s="1"/>
      <c r="E517" s="1"/>
      <c r="F517" s="1"/>
      <c r="G517" s="1"/>
      <c r="H517" s="2"/>
      <c r="I517" s="2"/>
      <c r="J517" s="1"/>
      <c r="K517" s="1"/>
      <c r="L517" s="1"/>
      <c r="M517" s="1"/>
      <c r="N517" s="1"/>
      <c r="O517" s="1"/>
      <c r="P517" s="1"/>
      <c r="Q517" s="1"/>
      <c r="R517" s="1"/>
      <c r="S517" s="1"/>
      <c r="T517" s="1"/>
      <c r="U517" s="1"/>
      <c r="V517" s="1"/>
      <c r="W517" s="1"/>
      <c r="X517" s="1"/>
    </row>
    <row r="518">
      <c r="A518" s="1"/>
      <c r="B518" s="1"/>
      <c r="C518" s="2"/>
      <c r="D518" s="1"/>
      <c r="E518" s="1"/>
      <c r="F518" s="1"/>
      <c r="G518" s="1"/>
      <c r="H518" s="2"/>
      <c r="I518" s="2"/>
      <c r="J518" s="1"/>
      <c r="K518" s="1"/>
      <c r="L518" s="1"/>
      <c r="M518" s="1"/>
      <c r="N518" s="1"/>
      <c r="O518" s="1"/>
      <c r="P518" s="1"/>
      <c r="Q518" s="1"/>
      <c r="R518" s="1"/>
      <c r="S518" s="1"/>
      <c r="T518" s="1"/>
      <c r="U518" s="1"/>
      <c r="V518" s="1"/>
      <c r="W518" s="1"/>
      <c r="X518" s="1"/>
    </row>
    <row r="519">
      <c r="A519" s="1"/>
      <c r="B519" s="1"/>
      <c r="C519" s="2"/>
      <c r="D519" s="1"/>
      <c r="E519" s="1"/>
      <c r="F519" s="1"/>
      <c r="G519" s="1"/>
      <c r="H519" s="2"/>
      <c r="I519" s="2"/>
      <c r="J519" s="1"/>
      <c r="K519" s="1"/>
      <c r="L519" s="1"/>
      <c r="M519" s="1"/>
      <c r="N519" s="1"/>
      <c r="O519" s="1"/>
      <c r="P519" s="1"/>
      <c r="Q519" s="1"/>
      <c r="R519" s="1"/>
      <c r="S519" s="1"/>
      <c r="T519" s="1"/>
      <c r="U519" s="1"/>
      <c r="V519" s="1"/>
      <c r="W519" s="1"/>
      <c r="X519" s="1"/>
    </row>
    <row r="520">
      <c r="A520" s="1"/>
      <c r="B520" s="1"/>
      <c r="C520" s="2"/>
      <c r="D520" s="1"/>
      <c r="E520" s="1"/>
      <c r="F520" s="1"/>
      <c r="G520" s="1"/>
      <c r="H520" s="2"/>
      <c r="I520" s="2"/>
      <c r="J520" s="1"/>
      <c r="K520" s="1"/>
      <c r="L520" s="1"/>
      <c r="M520" s="1"/>
      <c r="N520" s="1"/>
      <c r="O520" s="1"/>
      <c r="P520" s="1"/>
      <c r="Q520" s="1"/>
      <c r="R520" s="1"/>
      <c r="S520" s="1"/>
      <c r="T520" s="1"/>
      <c r="U520" s="1"/>
      <c r="V520" s="1"/>
      <c r="W520" s="1"/>
      <c r="X520" s="1"/>
    </row>
    <row r="521">
      <c r="A521" s="1"/>
      <c r="B521" s="1"/>
      <c r="C521" s="2"/>
      <c r="D521" s="1"/>
      <c r="E521" s="1"/>
      <c r="F521" s="1"/>
      <c r="G521" s="1"/>
      <c r="H521" s="2"/>
      <c r="I521" s="2"/>
      <c r="J521" s="1"/>
      <c r="K521" s="1"/>
      <c r="L521" s="1"/>
      <c r="M521" s="1"/>
      <c r="N521" s="1"/>
      <c r="O521" s="1"/>
      <c r="P521" s="1"/>
      <c r="Q521" s="1"/>
      <c r="R521" s="1"/>
      <c r="S521" s="1"/>
      <c r="T521" s="1"/>
      <c r="U521" s="1"/>
      <c r="V521" s="1"/>
      <c r="W521" s="1"/>
      <c r="X521" s="1"/>
    </row>
    <row r="522">
      <c r="A522" s="1"/>
      <c r="B522" s="1"/>
      <c r="C522" s="2"/>
      <c r="D522" s="1"/>
      <c r="E522" s="1"/>
      <c r="F522" s="1"/>
      <c r="G522" s="1"/>
      <c r="H522" s="2"/>
      <c r="I522" s="2"/>
      <c r="J522" s="1"/>
      <c r="K522" s="1"/>
      <c r="L522" s="1"/>
      <c r="M522" s="1"/>
      <c r="N522" s="1"/>
      <c r="O522" s="1"/>
      <c r="P522" s="1"/>
      <c r="Q522" s="1"/>
      <c r="R522" s="1"/>
      <c r="S522" s="1"/>
      <c r="T522" s="1"/>
      <c r="U522" s="1"/>
      <c r="V522" s="1"/>
      <c r="W522" s="1"/>
      <c r="X522" s="1"/>
    </row>
    <row r="523">
      <c r="A523" s="1"/>
      <c r="B523" s="1"/>
      <c r="C523" s="2"/>
      <c r="D523" s="1"/>
      <c r="E523" s="1"/>
      <c r="F523" s="1"/>
      <c r="G523" s="1"/>
      <c r="H523" s="2"/>
      <c r="I523" s="2"/>
      <c r="J523" s="1"/>
      <c r="K523" s="1"/>
      <c r="L523" s="1"/>
      <c r="M523" s="1"/>
      <c r="N523" s="1"/>
      <c r="O523" s="1"/>
      <c r="P523" s="1"/>
      <c r="Q523" s="1"/>
      <c r="R523" s="1"/>
      <c r="S523" s="1"/>
      <c r="T523" s="1"/>
      <c r="U523" s="1"/>
      <c r="V523" s="1"/>
      <c r="W523" s="1"/>
      <c r="X523" s="1"/>
    </row>
    <row r="524">
      <c r="A524" s="1"/>
      <c r="B524" s="1"/>
      <c r="C524" s="2"/>
      <c r="D524" s="1"/>
      <c r="E524" s="1"/>
      <c r="F524" s="1"/>
      <c r="G524" s="1"/>
      <c r="H524" s="2"/>
      <c r="I524" s="2"/>
      <c r="J524" s="1"/>
      <c r="K524" s="1"/>
      <c r="L524" s="1"/>
      <c r="M524" s="1"/>
      <c r="N524" s="1"/>
      <c r="O524" s="1"/>
      <c r="P524" s="1"/>
      <c r="Q524" s="1"/>
      <c r="R524" s="1"/>
      <c r="S524" s="1"/>
      <c r="T524" s="1"/>
      <c r="U524" s="1"/>
      <c r="V524" s="1"/>
      <c r="W524" s="1"/>
      <c r="X524" s="1"/>
    </row>
    <row r="525">
      <c r="A525" s="1"/>
      <c r="B525" s="1"/>
      <c r="C525" s="2"/>
      <c r="D525" s="1"/>
      <c r="E525" s="1"/>
      <c r="F525" s="1"/>
      <c r="G525" s="1"/>
      <c r="H525" s="2"/>
      <c r="I525" s="2"/>
      <c r="J525" s="1"/>
      <c r="K525" s="1"/>
      <c r="L525" s="1"/>
      <c r="M525" s="1"/>
      <c r="N525" s="1"/>
      <c r="O525" s="1"/>
      <c r="P525" s="1"/>
      <c r="Q525" s="1"/>
      <c r="R525" s="1"/>
      <c r="S525" s="1"/>
      <c r="T525" s="1"/>
      <c r="U525" s="1"/>
      <c r="V525" s="1"/>
      <c r="W525" s="1"/>
      <c r="X525" s="1"/>
    </row>
    <row r="526">
      <c r="A526" s="1"/>
      <c r="B526" s="1"/>
      <c r="C526" s="2"/>
      <c r="D526" s="1"/>
      <c r="E526" s="1"/>
      <c r="F526" s="1"/>
      <c r="G526" s="1"/>
      <c r="H526" s="2"/>
      <c r="I526" s="2"/>
      <c r="J526" s="1"/>
      <c r="K526" s="1"/>
      <c r="L526" s="1"/>
      <c r="M526" s="1"/>
      <c r="N526" s="1"/>
      <c r="O526" s="1"/>
      <c r="P526" s="1"/>
      <c r="Q526" s="1"/>
      <c r="R526" s="1"/>
      <c r="S526" s="1"/>
      <c r="T526" s="1"/>
      <c r="U526" s="1"/>
      <c r="V526" s="1"/>
      <c r="W526" s="1"/>
      <c r="X526" s="1"/>
    </row>
    <row r="527">
      <c r="A527" s="1"/>
      <c r="B527" s="1"/>
      <c r="C527" s="2"/>
      <c r="D527" s="1"/>
      <c r="E527" s="1"/>
      <c r="F527" s="1"/>
      <c r="G527" s="1"/>
      <c r="H527" s="2"/>
      <c r="I527" s="2"/>
      <c r="J527" s="1"/>
      <c r="K527" s="1"/>
      <c r="L527" s="1"/>
      <c r="M527" s="1"/>
      <c r="N527" s="1"/>
      <c r="O527" s="1"/>
      <c r="P527" s="1"/>
      <c r="Q527" s="1"/>
      <c r="R527" s="1"/>
      <c r="S527" s="1"/>
      <c r="T527" s="1"/>
      <c r="U527" s="1"/>
      <c r="V527" s="1"/>
      <c r="W527" s="1"/>
      <c r="X527" s="1"/>
    </row>
    <row r="528">
      <c r="A528" s="1"/>
      <c r="B528" s="1"/>
      <c r="C528" s="2"/>
      <c r="D528" s="1"/>
      <c r="E528" s="1"/>
      <c r="F528" s="1"/>
      <c r="G528" s="1"/>
      <c r="H528" s="2"/>
      <c r="I528" s="2"/>
      <c r="J528" s="1"/>
      <c r="K528" s="1"/>
      <c r="L528" s="1"/>
      <c r="M528" s="1"/>
      <c r="N528" s="1"/>
      <c r="O528" s="1"/>
      <c r="P528" s="1"/>
      <c r="Q528" s="1"/>
      <c r="R528" s="1"/>
      <c r="S528" s="1"/>
      <c r="T528" s="1"/>
      <c r="U528" s="1"/>
      <c r="V528" s="1"/>
      <c r="W528" s="1"/>
      <c r="X528" s="1"/>
    </row>
    <row r="529">
      <c r="A529" s="1"/>
      <c r="B529" s="1"/>
      <c r="C529" s="2"/>
      <c r="D529" s="1"/>
      <c r="E529" s="1"/>
      <c r="F529" s="1"/>
      <c r="G529" s="1"/>
      <c r="H529" s="2"/>
      <c r="I529" s="2"/>
      <c r="J529" s="1"/>
      <c r="K529" s="1"/>
      <c r="L529" s="1"/>
      <c r="M529" s="1"/>
      <c r="N529" s="1"/>
      <c r="O529" s="1"/>
      <c r="P529" s="1"/>
      <c r="Q529" s="1"/>
      <c r="R529" s="1"/>
      <c r="S529" s="1"/>
      <c r="T529" s="1"/>
      <c r="U529" s="1"/>
      <c r="V529" s="1"/>
      <c r="W529" s="1"/>
      <c r="X529" s="1"/>
    </row>
    <row r="530">
      <c r="A530" s="1"/>
      <c r="B530" s="1"/>
      <c r="C530" s="2"/>
      <c r="D530" s="1"/>
      <c r="E530" s="1"/>
      <c r="F530" s="1"/>
      <c r="G530" s="1"/>
      <c r="H530" s="2"/>
      <c r="I530" s="2"/>
      <c r="J530" s="1"/>
      <c r="K530" s="1"/>
      <c r="L530" s="1"/>
      <c r="M530" s="1"/>
      <c r="N530" s="1"/>
      <c r="O530" s="1"/>
      <c r="P530" s="1"/>
      <c r="Q530" s="1"/>
      <c r="R530" s="1"/>
      <c r="S530" s="1"/>
      <c r="T530" s="1"/>
      <c r="U530" s="1"/>
      <c r="V530" s="1"/>
      <c r="W530" s="1"/>
      <c r="X530" s="1"/>
    </row>
    <row r="531">
      <c r="A531" s="1"/>
      <c r="B531" s="1"/>
      <c r="C531" s="2"/>
      <c r="D531" s="1"/>
      <c r="E531" s="1"/>
      <c r="F531" s="1"/>
      <c r="G531" s="1"/>
      <c r="H531" s="2"/>
      <c r="I531" s="2"/>
      <c r="J531" s="1"/>
      <c r="K531" s="1"/>
      <c r="L531" s="1"/>
      <c r="M531" s="1"/>
      <c r="N531" s="1"/>
      <c r="O531" s="1"/>
      <c r="P531" s="1"/>
      <c r="Q531" s="1"/>
      <c r="R531" s="1"/>
      <c r="S531" s="1"/>
      <c r="T531" s="1"/>
      <c r="U531" s="1"/>
      <c r="V531" s="1"/>
      <c r="W531" s="1"/>
      <c r="X531" s="1"/>
    </row>
    <row r="532">
      <c r="A532" s="1"/>
      <c r="B532" s="1"/>
      <c r="C532" s="2"/>
      <c r="D532" s="1"/>
      <c r="E532" s="1"/>
      <c r="F532" s="1"/>
      <c r="G532" s="1"/>
      <c r="H532" s="2"/>
      <c r="I532" s="2"/>
      <c r="J532" s="1"/>
      <c r="K532" s="1"/>
      <c r="L532" s="1"/>
      <c r="M532" s="1"/>
      <c r="N532" s="1"/>
      <c r="O532" s="1"/>
      <c r="P532" s="1"/>
      <c r="Q532" s="1"/>
      <c r="R532" s="1"/>
      <c r="S532" s="1"/>
      <c r="T532" s="1"/>
      <c r="U532" s="1"/>
      <c r="V532" s="1"/>
      <c r="W532" s="1"/>
      <c r="X532" s="1"/>
    </row>
    <row r="533">
      <c r="A533" s="1"/>
      <c r="B533" s="1"/>
      <c r="C533" s="2"/>
      <c r="D533" s="1"/>
      <c r="E533" s="1"/>
      <c r="F533" s="1"/>
      <c r="G533" s="1"/>
      <c r="H533" s="2"/>
      <c r="I533" s="2"/>
      <c r="J533" s="1"/>
      <c r="K533" s="1"/>
      <c r="L533" s="1"/>
      <c r="M533" s="1"/>
      <c r="N533" s="1"/>
      <c r="O533" s="1"/>
      <c r="P533" s="1"/>
      <c r="Q533" s="1"/>
      <c r="R533" s="1"/>
      <c r="S533" s="1"/>
      <c r="T533" s="1"/>
      <c r="U533" s="1"/>
      <c r="V533" s="1"/>
      <c r="W533" s="1"/>
      <c r="X533" s="1"/>
    </row>
    <row r="534">
      <c r="A534" s="1"/>
      <c r="B534" s="1"/>
      <c r="C534" s="2"/>
      <c r="D534" s="1"/>
      <c r="E534" s="1"/>
      <c r="F534" s="1"/>
      <c r="G534" s="1"/>
      <c r="H534" s="2"/>
      <c r="I534" s="2"/>
      <c r="J534" s="1"/>
      <c r="K534" s="1"/>
      <c r="L534" s="1"/>
      <c r="M534" s="1"/>
      <c r="N534" s="1"/>
      <c r="O534" s="1"/>
      <c r="P534" s="1"/>
      <c r="Q534" s="1"/>
      <c r="R534" s="1"/>
      <c r="S534" s="1"/>
      <c r="T534" s="1"/>
      <c r="U534" s="1"/>
      <c r="V534" s="1"/>
      <c r="W534" s="1"/>
      <c r="X534" s="1"/>
    </row>
    <row r="535">
      <c r="A535" s="1"/>
      <c r="B535" s="1"/>
      <c r="C535" s="2"/>
      <c r="D535" s="1"/>
      <c r="E535" s="1"/>
      <c r="F535" s="1"/>
      <c r="G535" s="1"/>
      <c r="H535" s="2"/>
      <c r="I535" s="2"/>
      <c r="J535" s="1"/>
      <c r="K535" s="1"/>
      <c r="L535" s="1"/>
      <c r="M535" s="1"/>
      <c r="N535" s="1"/>
      <c r="O535" s="1"/>
      <c r="P535" s="1"/>
      <c r="Q535" s="1"/>
      <c r="R535" s="1"/>
      <c r="S535" s="1"/>
      <c r="T535" s="1"/>
      <c r="U535" s="1"/>
      <c r="V535" s="1"/>
      <c r="W535" s="1"/>
      <c r="X535" s="1"/>
    </row>
    <row r="536">
      <c r="A536" s="1"/>
      <c r="B536" s="1"/>
      <c r="C536" s="2"/>
      <c r="D536" s="1"/>
      <c r="E536" s="1"/>
      <c r="F536" s="1"/>
      <c r="G536" s="1"/>
      <c r="H536" s="2"/>
      <c r="I536" s="2"/>
      <c r="J536" s="1"/>
      <c r="K536" s="1"/>
      <c r="L536" s="1"/>
      <c r="M536" s="1"/>
      <c r="N536" s="1"/>
      <c r="O536" s="1"/>
      <c r="P536" s="1"/>
      <c r="Q536" s="1"/>
      <c r="R536" s="1"/>
      <c r="S536" s="1"/>
      <c r="T536" s="1"/>
      <c r="U536" s="1"/>
      <c r="V536" s="1"/>
      <c r="W536" s="1"/>
      <c r="X536" s="1"/>
    </row>
    <row r="537">
      <c r="A537" s="1"/>
      <c r="B537" s="1"/>
      <c r="C537" s="2"/>
      <c r="D537" s="1"/>
      <c r="E537" s="1"/>
      <c r="F537" s="1"/>
      <c r="G537" s="1"/>
      <c r="H537" s="2"/>
      <c r="I537" s="2"/>
      <c r="J537" s="1"/>
      <c r="K537" s="1"/>
      <c r="L537" s="1"/>
      <c r="M537" s="1"/>
      <c r="N537" s="1"/>
      <c r="O537" s="1"/>
      <c r="P537" s="1"/>
      <c r="Q537" s="1"/>
      <c r="R537" s="1"/>
      <c r="S537" s="1"/>
      <c r="T537" s="1"/>
      <c r="U537" s="1"/>
      <c r="V537" s="1"/>
      <c r="W537" s="1"/>
      <c r="X537" s="1"/>
    </row>
    <row r="538">
      <c r="A538" s="1"/>
      <c r="B538" s="1"/>
      <c r="C538" s="2"/>
      <c r="D538" s="1"/>
      <c r="E538" s="1"/>
      <c r="F538" s="1"/>
      <c r="G538" s="1"/>
      <c r="H538" s="2"/>
      <c r="I538" s="2"/>
      <c r="J538" s="1"/>
      <c r="K538" s="1"/>
      <c r="L538" s="1"/>
      <c r="M538" s="1"/>
      <c r="N538" s="1"/>
      <c r="O538" s="1"/>
      <c r="P538" s="1"/>
      <c r="Q538" s="1"/>
      <c r="R538" s="1"/>
      <c r="S538" s="1"/>
      <c r="T538" s="1"/>
      <c r="U538" s="1"/>
      <c r="V538" s="1"/>
      <c r="W538" s="1"/>
      <c r="X538" s="1"/>
    </row>
    <row r="539">
      <c r="A539" s="1"/>
      <c r="B539" s="1"/>
      <c r="C539" s="2"/>
      <c r="D539" s="1"/>
      <c r="E539" s="1"/>
      <c r="F539" s="1"/>
      <c r="G539" s="1"/>
      <c r="H539" s="2"/>
      <c r="I539" s="2"/>
      <c r="J539" s="1"/>
      <c r="K539" s="1"/>
      <c r="L539" s="1"/>
      <c r="M539" s="1"/>
      <c r="N539" s="1"/>
      <c r="O539" s="1"/>
      <c r="P539" s="1"/>
      <c r="Q539" s="1"/>
      <c r="R539" s="1"/>
      <c r="S539" s="1"/>
      <c r="T539" s="1"/>
      <c r="U539" s="1"/>
      <c r="V539" s="1"/>
      <c r="W539" s="1"/>
      <c r="X539" s="1"/>
    </row>
    <row r="540">
      <c r="A540" s="1"/>
      <c r="B540" s="1"/>
      <c r="C540" s="2"/>
      <c r="D540" s="1"/>
      <c r="E540" s="1"/>
      <c r="F540" s="1"/>
      <c r="G540" s="1"/>
      <c r="H540" s="2"/>
      <c r="I540" s="2"/>
      <c r="J540" s="1"/>
      <c r="K540" s="1"/>
      <c r="L540" s="1"/>
      <c r="M540" s="1"/>
      <c r="N540" s="1"/>
      <c r="O540" s="1"/>
      <c r="P540" s="1"/>
      <c r="Q540" s="1"/>
      <c r="R540" s="1"/>
      <c r="S540" s="1"/>
      <c r="T540" s="1"/>
      <c r="U540" s="1"/>
      <c r="V540" s="1"/>
      <c r="W540" s="1"/>
      <c r="X540" s="1"/>
    </row>
    <row r="541">
      <c r="A541" s="1"/>
      <c r="B541" s="1"/>
      <c r="C541" s="2"/>
      <c r="D541" s="1"/>
      <c r="E541" s="1"/>
      <c r="F541" s="1"/>
      <c r="G541" s="1"/>
      <c r="H541" s="2"/>
      <c r="I541" s="2"/>
      <c r="J541" s="1"/>
      <c r="K541" s="1"/>
      <c r="L541" s="1"/>
      <c r="M541" s="1"/>
      <c r="N541" s="1"/>
      <c r="O541" s="1"/>
      <c r="P541" s="1"/>
      <c r="Q541" s="1"/>
      <c r="R541" s="1"/>
      <c r="S541" s="1"/>
      <c r="T541" s="1"/>
      <c r="U541" s="1"/>
      <c r="V541" s="1"/>
      <c r="W541" s="1"/>
      <c r="X541" s="1"/>
    </row>
    <row r="542">
      <c r="A542" s="1"/>
      <c r="B542" s="1"/>
      <c r="C542" s="2"/>
      <c r="D542" s="1"/>
      <c r="E542" s="1"/>
      <c r="F542" s="1"/>
      <c r="G542" s="1"/>
      <c r="H542" s="2"/>
      <c r="I542" s="2"/>
      <c r="J542" s="1"/>
      <c r="K542" s="1"/>
      <c r="L542" s="1"/>
      <c r="M542" s="1"/>
      <c r="N542" s="1"/>
      <c r="O542" s="1"/>
      <c r="P542" s="1"/>
      <c r="Q542" s="1"/>
      <c r="R542" s="1"/>
      <c r="S542" s="1"/>
      <c r="T542" s="1"/>
      <c r="U542" s="1"/>
      <c r="V542" s="1"/>
      <c r="W542" s="1"/>
      <c r="X542" s="1"/>
    </row>
    <row r="543">
      <c r="A543" s="1"/>
      <c r="B543" s="1"/>
      <c r="C543" s="2"/>
      <c r="D543" s="1"/>
      <c r="E543" s="1"/>
      <c r="F543" s="1"/>
      <c r="G543" s="1"/>
      <c r="H543" s="2"/>
      <c r="I543" s="2"/>
      <c r="J543" s="1"/>
      <c r="K543" s="1"/>
      <c r="L543" s="1"/>
      <c r="M543" s="1"/>
      <c r="N543" s="1"/>
      <c r="O543" s="1"/>
      <c r="P543" s="1"/>
      <c r="Q543" s="1"/>
      <c r="R543" s="1"/>
      <c r="S543" s="1"/>
      <c r="T543" s="1"/>
      <c r="U543" s="1"/>
      <c r="V543" s="1"/>
      <c r="W543" s="1"/>
      <c r="X543" s="1"/>
    </row>
    <row r="544">
      <c r="A544" s="1"/>
      <c r="B544" s="1"/>
      <c r="C544" s="2"/>
      <c r="D544" s="1"/>
      <c r="E544" s="1"/>
      <c r="F544" s="1"/>
      <c r="G544" s="1"/>
      <c r="H544" s="2"/>
      <c r="I544" s="2"/>
      <c r="J544" s="1"/>
      <c r="K544" s="1"/>
      <c r="L544" s="1"/>
      <c r="M544" s="1"/>
      <c r="N544" s="1"/>
      <c r="O544" s="1"/>
      <c r="P544" s="1"/>
      <c r="Q544" s="1"/>
      <c r="R544" s="1"/>
      <c r="S544" s="1"/>
      <c r="T544" s="1"/>
      <c r="U544" s="1"/>
      <c r="V544" s="1"/>
      <c r="W544" s="1"/>
      <c r="X544" s="1"/>
    </row>
    <row r="545">
      <c r="A545" s="1"/>
      <c r="B545" s="1"/>
      <c r="C545" s="2"/>
      <c r="D545" s="1"/>
      <c r="E545" s="1"/>
      <c r="F545" s="1"/>
      <c r="G545" s="1"/>
      <c r="H545" s="2"/>
      <c r="I545" s="2"/>
      <c r="J545" s="1"/>
      <c r="K545" s="1"/>
      <c r="L545" s="1"/>
      <c r="M545" s="1"/>
      <c r="N545" s="1"/>
      <c r="O545" s="1"/>
      <c r="P545" s="1"/>
      <c r="Q545" s="1"/>
      <c r="R545" s="1"/>
      <c r="S545" s="1"/>
      <c r="T545" s="1"/>
      <c r="U545" s="1"/>
      <c r="V545" s="1"/>
      <c r="W545" s="1"/>
      <c r="X545" s="1"/>
    </row>
    <row r="546">
      <c r="A546" s="1"/>
      <c r="B546" s="1"/>
      <c r="C546" s="2"/>
      <c r="D546" s="1"/>
      <c r="E546" s="1"/>
      <c r="F546" s="1"/>
      <c r="G546" s="1"/>
      <c r="H546" s="2"/>
      <c r="I546" s="2"/>
      <c r="J546" s="1"/>
      <c r="K546" s="1"/>
      <c r="L546" s="1"/>
      <c r="M546" s="1"/>
      <c r="N546" s="1"/>
      <c r="O546" s="1"/>
      <c r="P546" s="1"/>
      <c r="Q546" s="1"/>
      <c r="R546" s="1"/>
      <c r="S546" s="1"/>
      <c r="T546" s="1"/>
      <c r="U546" s="1"/>
      <c r="V546" s="1"/>
      <c r="W546" s="1"/>
      <c r="X546" s="1"/>
    </row>
    <row r="547">
      <c r="A547" s="1"/>
      <c r="B547" s="1"/>
      <c r="C547" s="2"/>
      <c r="D547" s="1"/>
      <c r="E547" s="1"/>
      <c r="F547" s="1"/>
      <c r="G547" s="1"/>
      <c r="H547" s="2"/>
      <c r="I547" s="2"/>
      <c r="J547" s="1"/>
      <c r="K547" s="1"/>
      <c r="L547" s="1"/>
      <c r="M547" s="1"/>
      <c r="N547" s="1"/>
      <c r="O547" s="1"/>
      <c r="P547" s="1"/>
      <c r="Q547" s="1"/>
      <c r="R547" s="1"/>
      <c r="S547" s="1"/>
      <c r="T547" s="1"/>
      <c r="U547" s="1"/>
      <c r="V547" s="1"/>
      <c r="W547" s="1"/>
      <c r="X547" s="1"/>
    </row>
    <row r="548">
      <c r="A548" s="1"/>
      <c r="B548" s="1"/>
      <c r="C548" s="2"/>
      <c r="D548" s="1"/>
      <c r="E548" s="1"/>
      <c r="F548" s="1"/>
      <c r="G548" s="1"/>
      <c r="H548" s="2"/>
      <c r="I548" s="2"/>
      <c r="J548" s="1"/>
      <c r="K548" s="1"/>
      <c r="L548" s="1"/>
      <c r="M548" s="1"/>
      <c r="N548" s="1"/>
      <c r="O548" s="1"/>
      <c r="P548" s="1"/>
      <c r="Q548" s="1"/>
      <c r="R548" s="1"/>
      <c r="S548" s="1"/>
      <c r="T548" s="1"/>
      <c r="U548" s="1"/>
      <c r="V548" s="1"/>
      <c r="W548" s="1"/>
      <c r="X548" s="1"/>
    </row>
    <row r="549">
      <c r="A549" s="1"/>
      <c r="B549" s="1"/>
      <c r="C549" s="2"/>
      <c r="D549" s="1"/>
      <c r="E549" s="1"/>
      <c r="F549" s="1"/>
      <c r="G549" s="1"/>
      <c r="H549" s="2"/>
      <c r="I549" s="2"/>
      <c r="J549" s="1"/>
      <c r="K549" s="1"/>
      <c r="L549" s="1"/>
      <c r="M549" s="1"/>
      <c r="N549" s="1"/>
      <c r="O549" s="1"/>
      <c r="P549" s="1"/>
      <c r="Q549" s="1"/>
      <c r="R549" s="1"/>
      <c r="S549" s="1"/>
      <c r="T549" s="1"/>
      <c r="U549" s="1"/>
      <c r="V549" s="1"/>
      <c r="W549" s="1"/>
      <c r="X549" s="1"/>
    </row>
    <row r="550">
      <c r="A550" s="1"/>
      <c r="B550" s="1"/>
      <c r="C550" s="2"/>
      <c r="D550" s="1"/>
      <c r="E550" s="1"/>
      <c r="F550" s="1"/>
      <c r="G550" s="1"/>
      <c r="H550" s="2"/>
      <c r="I550" s="2"/>
      <c r="J550" s="1"/>
      <c r="K550" s="1"/>
      <c r="L550" s="1"/>
      <c r="M550" s="1"/>
      <c r="N550" s="1"/>
      <c r="O550" s="1"/>
      <c r="P550" s="1"/>
      <c r="Q550" s="1"/>
      <c r="R550" s="1"/>
      <c r="S550" s="1"/>
      <c r="T550" s="1"/>
      <c r="U550" s="1"/>
      <c r="V550" s="1"/>
      <c r="W550" s="1"/>
      <c r="X550" s="1"/>
    </row>
    <row r="551">
      <c r="A551" s="1"/>
      <c r="B551" s="1"/>
      <c r="C551" s="2"/>
      <c r="D551" s="1"/>
      <c r="E551" s="1"/>
      <c r="F551" s="1"/>
      <c r="G551" s="1"/>
      <c r="H551" s="2"/>
      <c r="I551" s="2"/>
      <c r="J551" s="1"/>
      <c r="K551" s="1"/>
      <c r="L551" s="1"/>
      <c r="M551" s="1"/>
      <c r="N551" s="1"/>
      <c r="O551" s="1"/>
      <c r="P551" s="1"/>
      <c r="Q551" s="1"/>
      <c r="R551" s="1"/>
      <c r="S551" s="1"/>
      <c r="T551" s="1"/>
      <c r="U551" s="1"/>
      <c r="V551" s="1"/>
      <c r="W551" s="1"/>
      <c r="X551" s="1"/>
    </row>
    <row r="552">
      <c r="A552" s="1"/>
      <c r="B552" s="1"/>
      <c r="C552" s="2"/>
      <c r="D552" s="1"/>
      <c r="E552" s="1"/>
      <c r="F552" s="1"/>
      <c r="G552" s="1"/>
      <c r="H552" s="2"/>
      <c r="I552" s="2"/>
      <c r="J552" s="1"/>
      <c r="K552" s="1"/>
      <c r="L552" s="1"/>
      <c r="M552" s="1"/>
      <c r="N552" s="1"/>
      <c r="O552" s="1"/>
      <c r="P552" s="1"/>
      <c r="Q552" s="1"/>
      <c r="R552" s="1"/>
      <c r="S552" s="1"/>
      <c r="T552" s="1"/>
      <c r="U552" s="1"/>
      <c r="V552" s="1"/>
      <c r="W552" s="1"/>
      <c r="X552" s="1"/>
    </row>
    <row r="553">
      <c r="A553" s="1"/>
      <c r="B553" s="1"/>
      <c r="C553" s="2"/>
      <c r="D553" s="1"/>
      <c r="E553" s="1"/>
      <c r="F553" s="1"/>
      <c r="G553" s="1"/>
      <c r="H553" s="2"/>
      <c r="I553" s="2"/>
      <c r="J553" s="1"/>
      <c r="K553" s="1"/>
      <c r="L553" s="1"/>
      <c r="M553" s="1"/>
      <c r="N553" s="1"/>
      <c r="O553" s="1"/>
      <c r="P553" s="1"/>
      <c r="Q553" s="1"/>
      <c r="R553" s="1"/>
      <c r="S553" s="1"/>
      <c r="T553" s="1"/>
      <c r="U553" s="1"/>
      <c r="V553" s="1"/>
      <c r="W553" s="1"/>
      <c r="X553" s="1"/>
    </row>
    <row r="554">
      <c r="A554" s="1"/>
      <c r="B554" s="1"/>
      <c r="C554" s="2"/>
      <c r="D554" s="1"/>
      <c r="E554" s="1"/>
      <c r="F554" s="1"/>
      <c r="G554" s="1"/>
      <c r="H554" s="2"/>
      <c r="I554" s="2"/>
      <c r="J554" s="1"/>
      <c r="K554" s="1"/>
      <c r="L554" s="1"/>
      <c r="M554" s="1"/>
      <c r="N554" s="1"/>
      <c r="O554" s="1"/>
      <c r="P554" s="1"/>
      <c r="Q554" s="1"/>
      <c r="R554" s="1"/>
      <c r="S554" s="1"/>
      <c r="T554" s="1"/>
      <c r="U554" s="1"/>
      <c r="V554" s="1"/>
      <c r="W554" s="1"/>
      <c r="X554" s="1"/>
    </row>
    <row r="555">
      <c r="A555" s="1"/>
      <c r="B555" s="1"/>
      <c r="C555" s="2"/>
      <c r="D555" s="1"/>
      <c r="E555" s="1"/>
      <c r="F555" s="1"/>
      <c r="G555" s="1"/>
      <c r="H555" s="2"/>
      <c r="I555" s="2"/>
      <c r="J555" s="1"/>
      <c r="K555" s="1"/>
      <c r="L555" s="1"/>
      <c r="M555" s="1"/>
      <c r="N555" s="1"/>
      <c r="O555" s="1"/>
      <c r="P555" s="1"/>
      <c r="Q555" s="1"/>
      <c r="R555" s="1"/>
      <c r="S555" s="1"/>
      <c r="T555" s="1"/>
      <c r="U555" s="1"/>
      <c r="V555" s="1"/>
      <c r="W555" s="1"/>
      <c r="X555" s="1"/>
    </row>
    <row r="556">
      <c r="A556" s="1"/>
      <c r="B556" s="1"/>
      <c r="C556" s="2"/>
      <c r="D556" s="1"/>
      <c r="E556" s="1"/>
      <c r="F556" s="1"/>
      <c r="G556" s="1"/>
      <c r="H556" s="2"/>
      <c r="I556" s="2"/>
      <c r="J556" s="1"/>
      <c r="K556" s="1"/>
      <c r="L556" s="1"/>
      <c r="M556" s="1"/>
      <c r="N556" s="1"/>
      <c r="O556" s="1"/>
      <c r="P556" s="1"/>
      <c r="Q556" s="1"/>
      <c r="R556" s="1"/>
      <c r="S556" s="1"/>
      <c r="T556" s="1"/>
      <c r="U556" s="1"/>
      <c r="V556" s="1"/>
      <c r="W556" s="1"/>
      <c r="X556" s="1"/>
    </row>
    <row r="557">
      <c r="A557" s="1"/>
      <c r="B557" s="1"/>
      <c r="C557" s="2"/>
      <c r="D557" s="1"/>
      <c r="E557" s="1"/>
      <c r="F557" s="1"/>
      <c r="G557" s="1"/>
      <c r="H557" s="2"/>
      <c r="I557" s="2"/>
      <c r="J557" s="1"/>
      <c r="K557" s="1"/>
      <c r="L557" s="1"/>
      <c r="M557" s="1"/>
      <c r="N557" s="1"/>
      <c r="O557" s="1"/>
      <c r="P557" s="1"/>
      <c r="Q557" s="1"/>
      <c r="R557" s="1"/>
      <c r="S557" s="1"/>
      <c r="T557" s="1"/>
      <c r="U557" s="1"/>
      <c r="V557" s="1"/>
      <c r="W557" s="1"/>
      <c r="X557" s="1"/>
    </row>
    <row r="558">
      <c r="A558" s="1"/>
      <c r="B558" s="1"/>
      <c r="C558" s="2"/>
      <c r="D558" s="1"/>
      <c r="E558" s="1"/>
      <c r="F558" s="1"/>
      <c r="G558" s="1"/>
      <c r="H558" s="2"/>
      <c r="I558" s="2"/>
      <c r="J558" s="1"/>
      <c r="K558" s="1"/>
      <c r="L558" s="1"/>
      <c r="M558" s="1"/>
      <c r="N558" s="1"/>
      <c r="O558" s="1"/>
      <c r="P558" s="1"/>
      <c r="Q558" s="1"/>
      <c r="R558" s="1"/>
      <c r="S558" s="1"/>
      <c r="T558" s="1"/>
      <c r="U558" s="1"/>
      <c r="V558" s="1"/>
      <c r="W558" s="1"/>
      <c r="X558" s="1"/>
    </row>
    <row r="559">
      <c r="A559" s="1"/>
      <c r="B559" s="1"/>
      <c r="C559" s="2"/>
      <c r="D559" s="1"/>
      <c r="E559" s="1"/>
      <c r="F559" s="1"/>
      <c r="G559" s="1"/>
      <c r="H559" s="2"/>
      <c r="I559" s="2"/>
      <c r="J559" s="1"/>
      <c r="K559" s="1"/>
      <c r="L559" s="1"/>
      <c r="M559" s="1"/>
      <c r="N559" s="1"/>
      <c r="O559" s="1"/>
      <c r="P559" s="1"/>
      <c r="Q559" s="1"/>
      <c r="R559" s="1"/>
      <c r="S559" s="1"/>
      <c r="T559" s="1"/>
      <c r="U559" s="1"/>
      <c r="V559" s="1"/>
      <c r="W559" s="1"/>
      <c r="X559" s="1"/>
    </row>
    <row r="560">
      <c r="A560" s="1"/>
      <c r="B560" s="1"/>
      <c r="C560" s="2"/>
      <c r="D560" s="1"/>
      <c r="E560" s="1"/>
      <c r="F560" s="1"/>
      <c r="G560" s="1"/>
      <c r="H560" s="2"/>
      <c r="I560" s="2"/>
      <c r="J560" s="1"/>
      <c r="K560" s="1"/>
      <c r="L560" s="1"/>
      <c r="M560" s="1"/>
      <c r="N560" s="1"/>
      <c r="O560" s="1"/>
      <c r="P560" s="1"/>
      <c r="Q560" s="1"/>
      <c r="R560" s="1"/>
      <c r="S560" s="1"/>
      <c r="T560" s="1"/>
      <c r="U560" s="1"/>
      <c r="V560" s="1"/>
      <c r="W560" s="1"/>
      <c r="X560" s="1"/>
    </row>
    <row r="561">
      <c r="A561" s="1"/>
      <c r="B561" s="1"/>
      <c r="C561" s="2"/>
      <c r="D561" s="1"/>
      <c r="E561" s="1"/>
      <c r="F561" s="1"/>
      <c r="G561" s="1"/>
      <c r="H561" s="2"/>
      <c r="I561" s="2"/>
      <c r="J561" s="1"/>
      <c r="K561" s="1"/>
      <c r="L561" s="1"/>
      <c r="M561" s="1"/>
      <c r="N561" s="1"/>
      <c r="O561" s="1"/>
      <c r="P561" s="1"/>
      <c r="Q561" s="1"/>
      <c r="R561" s="1"/>
      <c r="S561" s="1"/>
      <c r="T561" s="1"/>
      <c r="U561" s="1"/>
      <c r="V561" s="1"/>
      <c r="W561" s="1"/>
      <c r="X561" s="1"/>
    </row>
    <row r="562">
      <c r="A562" s="1"/>
      <c r="B562" s="1"/>
      <c r="C562" s="2"/>
      <c r="D562" s="1"/>
      <c r="E562" s="1"/>
      <c r="F562" s="1"/>
      <c r="G562" s="1"/>
      <c r="H562" s="2"/>
      <c r="I562" s="2"/>
      <c r="J562" s="1"/>
      <c r="K562" s="1"/>
      <c r="L562" s="1"/>
      <c r="M562" s="1"/>
      <c r="N562" s="1"/>
      <c r="O562" s="1"/>
      <c r="P562" s="1"/>
      <c r="Q562" s="1"/>
      <c r="R562" s="1"/>
      <c r="S562" s="1"/>
      <c r="T562" s="1"/>
      <c r="U562" s="1"/>
      <c r="V562" s="1"/>
      <c r="W562" s="1"/>
      <c r="X562" s="1"/>
    </row>
    <row r="563">
      <c r="A563" s="1"/>
      <c r="B563" s="1"/>
      <c r="C563" s="2"/>
      <c r="D563" s="1"/>
      <c r="E563" s="1"/>
      <c r="F563" s="1"/>
      <c r="G563" s="1"/>
      <c r="H563" s="2"/>
      <c r="I563" s="2"/>
      <c r="J563" s="1"/>
      <c r="K563" s="1"/>
      <c r="L563" s="1"/>
      <c r="M563" s="1"/>
      <c r="N563" s="1"/>
      <c r="O563" s="1"/>
      <c r="P563" s="1"/>
      <c r="Q563" s="1"/>
      <c r="R563" s="1"/>
      <c r="S563" s="1"/>
      <c r="T563" s="1"/>
      <c r="U563" s="1"/>
      <c r="V563" s="1"/>
      <c r="W563" s="1"/>
      <c r="X563" s="1"/>
    </row>
    <row r="564">
      <c r="A564" s="1"/>
      <c r="B564" s="1"/>
      <c r="C564" s="2"/>
      <c r="D564" s="1"/>
      <c r="E564" s="1"/>
      <c r="F564" s="1"/>
      <c r="G564" s="1"/>
      <c r="H564" s="2"/>
      <c r="I564" s="2"/>
      <c r="J564" s="1"/>
      <c r="K564" s="1"/>
      <c r="L564" s="1"/>
      <c r="M564" s="1"/>
      <c r="N564" s="1"/>
      <c r="O564" s="1"/>
      <c r="P564" s="1"/>
      <c r="Q564" s="1"/>
      <c r="R564" s="1"/>
      <c r="S564" s="1"/>
      <c r="T564" s="1"/>
      <c r="U564" s="1"/>
      <c r="V564" s="1"/>
      <c r="W564" s="1"/>
      <c r="X564" s="1"/>
    </row>
    <row r="565">
      <c r="A565" s="1"/>
      <c r="B565" s="1"/>
      <c r="C565" s="2"/>
      <c r="D565" s="1"/>
      <c r="E565" s="1"/>
      <c r="F565" s="1"/>
      <c r="G565" s="1"/>
      <c r="H565" s="2"/>
      <c r="I565" s="2"/>
      <c r="J565" s="1"/>
      <c r="K565" s="1"/>
      <c r="L565" s="1"/>
      <c r="M565" s="1"/>
      <c r="N565" s="1"/>
      <c r="O565" s="1"/>
      <c r="P565" s="1"/>
      <c r="Q565" s="1"/>
      <c r="R565" s="1"/>
      <c r="S565" s="1"/>
      <c r="T565" s="1"/>
      <c r="U565" s="1"/>
      <c r="V565" s="1"/>
      <c r="W565" s="1"/>
      <c r="X565" s="1"/>
    </row>
    <row r="566">
      <c r="A566" s="1"/>
      <c r="B566" s="1"/>
      <c r="C566" s="2"/>
      <c r="D566" s="1"/>
      <c r="E566" s="1"/>
      <c r="F566" s="1"/>
      <c r="G566" s="1"/>
      <c r="H566" s="2"/>
      <c r="I566" s="2"/>
      <c r="J566" s="1"/>
      <c r="K566" s="1"/>
      <c r="L566" s="1"/>
      <c r="M566" s="1"/>
      <c r="N566" s="1"/>
      <c r="O566" s="1"/>
      <c r="P566" s="1"/>
      <c r="Q566" s="1"/>
      <c r="R566" s="1"/>
      <c r="S566" s="1"/>
      <c r="T566" s="1"/>
      <c r="U566" s="1"/>
      <c r="V566" s="1"/>
      <c r="W566" s="1"/>
      <c r="X566" s="1"/>
    </row>
    <row r="567">
      <c r="A567" s="1"/>
      <c r="B567" s="1"/>
      <c r="C567" s="2"/>
      <c r="D567" s="1"/>
      <c r="E567" s="1"/>
      <c r="F567" s="1"/>
      <c r="G567" s="1"/>
      <c r="H567" s="2"/>
      <c r="I567" s="2"/>
      <c r="J567" s="1"/>
      <c r="K567" s="1"/>
      <c r="L567" s="1"/>
      <c r="M567" s="1"/>
      <c r="N567" s="1"/>
      <c r="O567" s="1"/>
      <c r="P567" s="1"/>
      <c r="Q567" s="1"/>
      <c r="R567" s="1"/>
      <c r="S567" s="1"/>
      <c r="T567" s="1"/>
      <c r="U567" s="1"/>
      <c r="V567" s="1"/>
      <c r="W567" s="1"/>
      <c r="X567" s="1"/>
    </row>
    <row r="568">
      <c r="A568" s="1"/>
      <c r="B568" s="1"/>
      <c r="C568" s="2"/>
      <c r="D568" s="1"/>
      <c r="E568" s="1"/>
      <c r="F568" s="1"/>
      <c r="G568" s="1"/>
      <c r="H568" s="2"/>
      <c r="I568" s="2"/>
      <c r="J568" s="1"/>
      <c r="K568" s="1"/>
      <c r="L568" s="1"/>
      <c r="M568" s="1"/>
      <c r="N568" s="1"/>
      <c r="O568" s="1"/>
      <c r="P568" s="1"/>
      <c r="Q568" s="1"/>
      <c r="R568" s="1"/>
      <c r="S568" s="1"/>
      <c r="T568" s="1"/>
      <c r="U568" s="1"/>
      <c r="V568" s="1"/>
      <c r="W568" s="1"/>
      <c r="X568" s="1"/>
    </row>
    <row r="569">
      <c r="A569" s="1"/>
      <c r="B569" s="1"/>
      <c r="C569" s="2"/>
      <c r="D569" s="1"/>
      <c r="E569" s="1"/>
      <c r="F569" s="1"/>
      <c r="G569" s="1"/>
      <c r="H569" s="2"/>
      <c r="I569" s="2"/>
      <c r="J569" s="1"/>
      <c r="K569" s="1"/>
      <c r="L569" s="1"/>
      <c r="M569" s="1"/>
      <c r="N569" s="1"/>
      <c r="O569" s="1"/>
      <c r="P569" s="1"/>
      <c r="Q569" s="1"/>
      <c r="R569" s="1"/>
      <c r="S569" s="1"/>
      <c r="T569" s="1"/>
      <c r="U569" s="1"/>
      <c r="V569" s="1"/>
      <c r="W569" s="1"/>
      <c r="X569" s="1"/>
    </row>
    <row r="570">
      <c r="A570" s="1"/>
      <c r="B570" s="1"/>
      <c r="C570" s="2"/>
      <c r="D570" s="1"/>
      <c r="E570" s="1"/>
      <c r="F570" s="1"/>
      <c r="G570" s="1"/>
      <c r="H570" s="2"/>
      <c r="I570" s="2"/>
      <c r="J570" s="1"/>
      <c r="K570" s="1"/>
      <c r="L570" s="1"/>
      <c r="M570" s="1"/>
      <c r="N570" s="1"/>
      <c r="O570" s="1"/>
      <c r="P570" s="1"/>
      <c r="Q570" s="1"/>
      <c r="R570" s="1"/>
      <c r="S570" s="1"/>
      <c r="T570" s="1"/>
      <c r="U570" s="1"/>
      <c r="V570" s="1"/>
      <c r="W570" s="1"/>
      <c r="X570" s="1"/>
    </row>
    <row r="571">
      <c r="A571" s="1"/>
      <c r="B571" s="1"/>
      <c r="C571" s="2"/>
      <c r="D571" s="1"/>
      <c r="E571" s="1"/>
      <c r="F571" s="1"/>
      <c r="G571" s="1"/>
      <c r="H571" s="2"/>
      <c r="I571" s="2"/>
      <c r="J571" s="1"/>
      <c r="K571" s="1"/>
      <c r="L571" s="1"/>
      <c r="M571" s="1"/>
      <c r="N571" s="1"/>
      <c r="O571" s="1"/>
      <c r="P571" s="1"/>
      <c r="Q571" s="1"/>
      <c r="R571" s="1"/>
      <c r="S571" s="1"/>
      <c r="T571" s="1"/>
      <c r="U571" s="1"/>
      <c r="V571" s="1"/>
      <c r="W571" s="1"/>
      <c r="X571" s="1"/>
    </row>
    <row r="572">
      <c r="A572" s="1"/>
      <c r="B572" s="1"/>
      <c r="C572" s="2"/>
      <c r="D572" s="1"/>
      <c r="E572" s="1"/>
      <c r="F572" s="1"/>
      <c r="G572" s="1"/>
      <c r="H572" s="2"/>
      <c r="I572" s="2"/>
      <c r="J572" s="1"/>
      <c r="K572" s="1"/>
      <c r="L572" s="1"/>
      <c r="M572" s="1"/>
      <c r="N572" s="1"/>
      <c r="O572" s="1"/>
      <c r="P572" s="1"/>
      <c r="Q572" s="1"/>
      <c r="R572" s="1"/>
      <c r="S572" s="1"/>
      <c r="T572" s="1"/>
      <c r="U572" s="1"/>
      <c r="V572" s="1"/>
      <c r="W572" s="1"/>
      <c r="X572" s="1"/>
    </row>
    <row r="573">
      <c r="A573" s="1"/>
      <c r="B573" s="1"/>
      <c r="C573" s="2"/>
      <c r="D573" s="1"/>
      <c r="E573" s="1"/>
      <c r="F573" s="1"/>
      <c r="G573" s="1"/>
      <c r="H573" s="2"/>
      <c r="I573" s="2"/>
      <c r="J573" s="1"/>
      <c r="K573" s="1"/>
      <c r="L573" s="1"/>
      <c r="M573" s="1"/>
      <c r="N573" s="1"/>
      <c r="O573" s="1"/>
      <c r="P573" s="1"/>
      <c r="Q573" s="1"/>
      <c r="R573" s="1"/>
      <c r="S573" s="1"/>
      <c r="T573" s="1"/>
      <c r="U573" s="1"/>
      <c r="V573" s="1"/>
      <c r="W573" s="1"/>
      <c r="X573" s="1"/>
    </row>
    <row r="574">
      <c r="A574" s="1"/>
      <c r="B574" s="1"/>
      <c r="C574" s="2"/>
      <c r="D574" s="1"/>
      <c r="E574" s="1"/>
      <c r="F574" s="1"/>
      <c r="G574" s="1"/>
      <c r="H574" s="2"/>
      <c r="I574" s="2"/>
      <c r="J574" s="1"/>
      <c r="K574" s="1"/>
      <c r="L574" s="1"/>
      <c r="M574" s="1"/>
      <c r="N574" s="1"/>
      <c r="O574" s="1"/>
      <c r="P574" s="1"/>
      <c r="Q574" s="1"/>
      <c r="R574" s="1"/>
      <c r="S574" s="1"/>
      <c r="T574" s="1"/>
      <c r="U574" s="1"/>
      <c r="V574" s="1"/>
      <c r="W574" s="1"/>
      <c r="X574" s="1"/>
    </row>
    <row r="575">
      <c r="A575" s="1"/>
      <c r="B575" s="1"/>
      <c r="C575" s="2"/>
      <c r="D575" s="1"/>
      <c r="E575" s="1"/>
      <c r="F575" s="1"/>
      <c r="G575" s="1"/>
      <c r="H575" s="2"/>
      <c r="I575" s="2"/>
      <c r="J575" s="1"/>
      <c r="K575" s="1"/>
      <c r="L575" s="1"/>
      <c r="M575" s="1"/>
      <c r="N575" s="1"/>
      <c r="O575" s="1"/>
      <c r="P575" s="1"/>
      <c r="Q575" s="1"/>
      <c r="R575" s="1"/>
      <c r="S575" s="1"/>
      <c r="T575" s="1"/>
      <c r="U575" s="1"/>
      <c r="V575" s="1"/>
      <c r="W575" s="1"/>
      <c r="X575" s="1"/>
    </row>
    <row r="576">
      <c r="A576" s="1"/>
      <c r="B576" s="1"/>
      <c r="C576" s="2"/>
      <c r="D576" s="1"/>
      <c r="E576" s="1"/>
      <c r="F576" s="1"/>
      <c r="G576" s="1"/>
      <c r="H576" s="2"/>
      <c r="I576" s="2"/>
      <c r="J576" s="1"/>
      <c r="K576" s="1"/>
      <c r="L576" s="1"/>
      <c r="M576" s="1"/>
      <c r="N576" s="1"/>
      <c r="O576" s="1"/>
      <c r="P576" s="1"/>
      <c r="Q576" s="1"/>
      <c r="R576" s="1"/>
      <c r="S576" s="1"/>
      <c r="T576" s="1"/>
      <c r="U576" s="1"/>
      <c r="V576" s="1"/>
      <c r="W576" s="1"/>
      <c r="X576" s="1"/>
    </row>
    <row r="577">
      <c r="A577" s="1"/>
      <c r="B577" s="1"/>
      <c r="C577" s="2"/>
      <c r="D577" s="1"/>
      <c r="E577" s="1"/>
      <c r="F577" s="1"/>
      <c r="G577" s="1"/>
      <c r="H577" s="2"/>
      <c r="I577" s="2"/>
      <c r="J577" s="1"/>
      <c r="K577" s="1"/>
      <c r="L577" s="1"/>
      <c r="M577" s="1"/>
      <c r="N577" s="1"/>
      <c r="O577" s="1"/>
      <c r="P577" s="1"/>
      <c r="Q577" s="1"/>
      <c r="R577" s="1"/>
      <c r="S577" s="1"/>
      <c r="T577" s="1"/>
      <c r="U577" s="1"/>
      <c r="V577" s="1"/>
      <c r="W577" s="1"/>
      <c r="X577" s="1"/>
    </row>
    <row r="578">
      <c r="A578" s="1"/>
      <c r="B578" s="1"/>
      <c r="C578" s="2"/>
      <c r="D578" s="1"/>
      <c r="E578" s="1"/>
      <c r="F578" s="1"/>
      <c r="G578" s="1"/>
      <c r="H578" s="2"/>
      <c r="I578" s="2"/>
      <c r="J578" s="1"/>
      <c r="K578" s="1"/>
      <c r="L578" s="1"/>
      <c r="M578" s="1"/>
      <c r="N578" s="1"/>
      <c r="O578" s="1"/>
      <c r="P578" s="1"/>
      <c r="Q578" s="1"/>
      <c r="R578" s="1"/>
      <c r="S578" s="1"/>
      <c r="T578" s="1"/>
      <c r="U578" s="1"/>
      <c r="V578" s="1"/>
      <c r="W578" s="1"/>
      <c r="X578" s="1"/>
    </row>
    <row r="579">
      <c r="A579" s="1"/>
      <c r="B579" s="1"/>
      <c r="C579" s="2"/>
      <c r="D579" s="1"/>
      <c r="E579" s="1"/>
      <c r="F579" s="1"/>
      <c r="G579" s="1"/>
      <c r="H579" s="2"/>
      <c r="I579" s="2"/>
      <c r="J579" s="1"/>
      <c r="K579" s="1"/>
      <c r="L579" s="1"/>
      <c r="M579" s="1"/>
      <c r="N579" s="1"/>
      <c r="O579" s="1"/>
      <c r="P579" s="1"/>
      <c r="Q579" s="1"/>
      <c r="R579" s="1"/>
      <c r="S579" s="1"/>
      <c r="T579" s="1"/>
      <c r="U579" s="1"/>
      <c r="V579" s="1"/>
      <c r="W579" s="1"/>
      <c r="X579" s="1"/>
    </row>
    <row r="580">
      <c r="A580" s="1"/>
      <c r="B580" s="1"/>
      <c r="C580" s="2"/>
      <c r="D580" s="1"/>
      <c r="E580" s="1"/>
      <c r="F580" s="1"/>
      <c r="G580" s="1"/>
      <c r="H580" s="2"/>
      <c r="I580" s="2"/>
      <c r="J580" s="1"/>
      <c r="K580" s="1"/>
      <c r="L580" s="1"/>
      <c r="M580" s="1"/>
      <c r="N580" s="1"/>
      <c r="O580" s="1"/>
      <c r="P580" s="1"/>
      <c r="Q580" s="1"/>
      <c r="R580" s="1"/>
      <c r="S580" s="1"/>
      <c r="T580" s="1"/>
      <c r="U580" s="1"/>
      <c r="V580" s="1"/>
      <c r="W580" s="1"/>
      <c r="X580" s="1"/>
    </row>
    <row r="581">
      <c r="A581" s="1"/>
      <c r="B581" s="1"/>
      <c r="C581" s="2"/>
      <c r="D581" s="1"/>
      <c r="E581" s="1"/>
      <c r="F581" s="1"/>
      <c r="G581" s="1"/>
      <c r="H581" s="2"/>
      <c r="I581" s="2"/>
      <c r="J581" s="1"/>
      <c r="K581" s="1"/>
      <c r="L581" s="1"/>
      <c r="M581" s="1"/>
      <c r="N581" s="1"/>
      <c r="O581" s="1"/>
      <c r="P581" s="1"/>
      <c r="Q581" s="1"/>
      <c r="R581" s="1"/>
      <c r="S581" s="1"/>
      <c r="T581" s="1"/>
      <c r="U581" s="1"/>
      <c r="V581" s="1"/>
      <c r="W581" s="1"/>
      <c r="X581" s="1"/>
    </row>
    <row r="582">
      <c r="A582" s="1"/>
      <c r="B582" s="1"/>
      <c r="C582" s="2"/>
      <c r="D582" s="1"/>
      <c r="E582" s="1"/>
      <c r="F582" s="1"/>
      <c r="G582" s="1"/>
      <c r="H582" s="2"/>
      <c r="I582" s="2"/>
      <c r="J582" s="1"/>
      <c r="K582" s="1"/>
      <c r="L582" s="1"/>
      <c r="M582" s="1"/>
      <c r="N582" s="1"/>
      <c r="O582" s="1"/>
      <c r="P582" s="1"/>
      <c r="Q582" s="1"/>
      <c r="R582" s="1"/>
      <c r="S582" s="1"/>
      <c r="T582" s="1"/>
      <c r="U582" s="1"/>
      <c r="V582" s="1"/>
      <c r="W582" s="1"/>
      <c r="X582" s="1"/>
    </row>
    <row r="583">
      <c r="A583" s="1"/>
      <c r="B583" s="1"/>
      <c r="C583" s="2"/>
      <c r="D583" s="1"/>
      <c r="E583" s="1"/>
      <c r="F583" s="1"/>
      <c r="G583" s="1"/>
      <c r="H583" s="2"/>
      <c r="I583" s="2"/>
      <c r="J583" s="1"/>
      <c r="K583" s="1"/>
      <c r="L583" s="1"/>
      <c r="M583" s="1"/>
      <c r="N583" s="1"/>
      <c r="O583" s="1"/>
      <c r="P583" s="1"/>
      <c r="Q583" s="1"/>
      <c r="R583" s="1"/>
      <c r="S583" s="1"/>
      <c r="T583" s="1"/>
      <c r="U583" s="1"/>
      <c r="V583" s="1"/>
      <c r="W583" s="1"/>
      <c r="X583" s="1"/>
    </row>
    <row r="584">
      <c r="A584" s="1"/>
      <c r="B584" s="1"/>
      <c r="C584" s="2"/>
      <c r="D584" s="1"/>
      <c r="E584" s="1"/>
      <c r="F584" s="1"/>
      <c r="G584" s="1"/>
      <c r="H584" s="2"/>
      <c r="I584" s="2"/>
      <c r="J584" s="1"/>
      <c r="K584" s="1"/>
      <c r="L584" s="1"/>
      <c r="M584" s="1"/>
      <c r="N584" s="1"/>
      <c r="O584" s="1"/>
      <c r="P584" s="1"/>
      <c r="Q584" s="1"/>
      <c r="R584" s="1"/>
      <c r="S584" s="1"/>
      <c r="T584" s="1"/>
      <c r="U584" s="1"/>
      <c r="V584" s="1"/>
      <c r="W584" s="1"/>
      <c r="X584" s="1"/>
    </row>
    <row r="585">
      <c r="A585" s="1"/>
      <c r="B585" s="1"/>
      <c r="C585" s="2"/>
      <c r="D585" s="1"/>
      <c r="E585" s="1"/>
      <c r="F585" s="1"/>
      <c r="G585" s="1"/>
      <c r="H585" s="2"/>
      <c r="I585" s="2"/>
      <c r="J585" s="1"/>
      <c r="K585" s="1"/>
      <c r="L585" s="1"/>
      <c r="M585" s="1"/>
      <c r="N585" s="1"/>
      <c r="O585" s="1"/>
      <c r="P585" s="1"/>
      <c r="Q585" s="1"/>
      <c r="R585" s="1"/>
      <c r="S585" s="1"/>
      <c r="T585" s="1"/>
      <c r="U585" s="1"/>
      <c r="V585" s="1"/>
      <c r="W585" s="1"/>
      <c r="X585" s="1"/>
    </row>
    <row r="586">
      <c r="A586" s="1"/>
      <c r="B586" s="1"/>
      <c r="C586" s="2"/>
      <c r="D586" s="1"/>
      <c r="E586" s="1"/>
      <c r="F586" s="1"/>
      <c r="G586" s="1"/>
      <c r="H586" s="2"/>
      <c r="I586" s="2"/>
      <c r="J586" s="1"/>
      <c r="K586" s="1"/>
      <c r="L586" s="1"/>
      <c r="M586" s="1"/>
      <c r="N586" s="1"/>
      <c r="O586" s="1"/>
      <c r="P586" s="1"/>
      <c r="Q586" s="1"/>
      <c r="R586" s="1"/>
      <c r="S586" s="1"/>
      <c r="T586" s="1"/>
      <c r="U586" s="1"/>
      <c r="V586" s="1"/>
      <c r="W586" s="1"/>
      <c r="X586" s="1"/>
    </row>
    <row r="587">
      <c r="A587" s="1"/>
      <c r="B587" s="1"/>
      <c r="C587" s="2"/>
      <c r="D587" s="1"/>
      <c r="E587" s="1"/>
      <c r="F587" s="1"/>
      <c r="G587" s="1"/>
      <c r="H587" s="2"/>
      <c r="I587" s="2"/>
      <c r="J587" s="1"/>
      <c r="K587" s="1"/>
      <c r="L587" s="1"/>
      <c r="M587" s="1"/>
      <c r="N587" s="1"/>
      <c r="O587" s="1"/>
      <c r="P587" s="1"/>
      <c r="Q587" s="1"/>
      <c r="R587" s="1"/>
      <c r="S587" s="1"/>
      <c r="T587" s="1"/>
      <c r="U587" s="1"/>
      <c r="V587" s="1"/>
      <c r="W587" s="1"/>
      <c r="X587" s="1"/>
    </row>
    <row r="588">
      <c r="A588" s="1"/>
      <c r="B588" s="1"/>
      <c r="C588" s="2"/>
      <c r="D588" s="1"/>
      <c r="E588" s="1"/>
      <c r="F588" s="1"/>
      <c r="G588" s="1"/>
      <c r="H588" s="2"/>
      <c r="I588" s="2"/>
      <c r="J588" s="1"/>
      <c r="K588" s="1"/>
      <c r="L588" s="1"/>
      <c r="M588" s="1"/>
      <c r="N588" s="1"/>
      <c r="O588" s="1"/>
      <c r="P588" s="1"/>
      <c r="Q588" s="1"/>
      <c r="R588" s="1"/>
      <c r="S588" s="1"/>
      <c r="T588" s="1"/>
      <c r="U588" s="1"/>
      <c r="V588" s="1"/>
      <c r="W588" s="1"/>
      <c r="X588" s="1"/>
    </row>
    <row r="589">
      <c r="A589" s="1"/>
      <c r="B589" s="1"/>
      <c r="C589" s="2"/>
      <c r="D589" s="1"/>
      <c r="E589" s="1"/>
      <c r="F589" s="1"/>
      <c r="G589" s="1"/>
      <c r="H589" s="2"/>
      <c r="I589" s="2"/>
      <c r="J589" s="1"/>
      <c r="K589" s="1"/>
      <c r="L589" s="1"/>
      <c r="M589" s="1"/>
      <c r="N589" s="1"/>
      <c r="O589" s="1"/>
      <c r="P589" s="1"/>
      <c r="Q589" s="1"/>
      <c r="R589" s="1"/>
      <c r="S589" s="1"/>
      <c r="T589" s="1"/>
      <c r="U589" s="1"/>
      <c r="V589" s="1"/>
      <c r="W589" s="1"/>
      <c r="X589" s="1"/>
    </row>
    <row r="590">
      <c r="A590" s="1"/>
      <c r="B590" s="1"/>
      <c r="C590" s="2"/>
      <c r="D590" s="1"/>
      <c r="E590" s="1"/>
      <c r="F590" s="1"/>
      <c r="G590" s="1"/>
      <c r="H590" s="2"/>
      <c r="I590" s="2"/>
      <c r="J590" s="1"/>
      <c r="K590" s="1"/>
      <c r="L590" s="1"/>
      <c r="M590" s="1"/>
      <c r="N590" s="1"/>
      <c r="O590" s="1"/>
      <c r="P590" s="1"/>
      <c r="Q590" s="1"/>
      <c r="R590" s="1"/>
      <c r="S590" s="1"/>
      <c r="T590" s="1"/>
      <c r="U590" s="1"/>
      <c r="V590" s="1"/>
      <c r="W590" s="1"/>
      <c r="X590" s="1"/>
    </row>
    <row r="591">
      <c r="A591" s="1"/>
      <c r="B591" s="1"/>
      <c r="C591" s="2"/>
      <c r="D591" s="1"/>
      <c r="E591" s="1"/>
      <c r="F591" s="1"/>
      <c r="G591" s="1"/>
      <c r="H591" s="2"/>
      <c r="I591" s="2"/>
      <c r="J591" s="1"/>
      <c r="K591" s="1"/>
      <c r="L591" s="1"/>
      <c r="M591" s="1"/>
      <c r="N591" s="1"/>
      <c r="O591" s="1"/>
      <c r="P591" s="1"/>
      <c r="Q591" s="1"/>
      <c r="R591" s="1"/>
      <c r="S591" s="1"/>
      <c r="T591" s="1"/>
      <c r="U591" s="1"/>
      <c r="V591" s="1"/>
      <c r="W591" s="1"/>
      <c r="X591" s="1"/>
    </row>
    <row r="592">
      <c r="A592" s="1"/>
      <c r="B592" s="1"/>
      <c r="C592" s="2"/>
      <c r="D592" s="1"/>
      <c r="E592" s="1"/>
      <c r="F592" s="1"/>
      <c r="G592" s="1"/>
      <c r="H592" s="2"/>
      <c r="I592" s="2"/>
      <c r="J592" s="1"/>
      <c r="K592" s="1"/>
      <c r="L592" s="1"/>
      <c r="M592" s="1"/>
      <c r="N592" s="1"/>
      <c r="O592" s="1"/>
      <c r="P592" s="1"/>
      <c r="Q592" s="1"/>
      <c r="R592" s="1"/>
      <c r="S592" s="1"/>
      <c r="T592" s="1"/>
      <c r="U592" s="1"/>
      <c r="V592" s="1"/>
      <c r="W592" s="1"/>
      <c r="X592" s="1"/>
    </row>
    <row r="593">
      <c r="A593" s="1"/>
      <c r="B593" s="1"/>
      <c r="C593" s="2"/>
      <c r="D593" s="1"/>
      <c r="E593" s="1"/>
      <c r="F593" s="1"/>
      <c r="G593" s="1"/>
      <c r="H593" s="2"/>
      <c r="I593" s="2"/>
      <c r="J593" s="1"/>
      <c r="K593" s="1"/>
      <c r="L593" s="1"/>
      <c r="M593" s="1"/>
      <c r="N593" s="1"/>
      <c r="O593" s="1"/>
      <c r="P593" s="1"/>
      <c r="Q593" s="1"/>
      <c r="R593" s="1"/>
      <c r="S593" s="1"/>
      <c r="T593" s="1"/>
      <c r="U593" s="1"/>
      <c r="V593" s="1"/>
      <c r="W593" s="1"/>
      <c r="X593" s="1"/>
    </row>
    <row r="594">
      <c r="A594" s="1"/>
      <c r="B594" s="1"/>
      <c r="C594" s="2"/>
      <c r="D594" s="1"/>
      <c r="E594" s="1"/>
      <c r="F594" s="1"/>
      <c r="G594" s="1"/>
      <c r="H594" s="2"/>
      <c r="I594" s="2"/>
      <c r="J594" s="1"/>
      <c r="K594" s="1"/>
      <c r="L594" s="1"/>
      <c r="M594" s="1"/>
      <c r="N594" s="1"/>
      <c r="O594" s="1"/>
      <c r="P594" s="1"/>
      <c r="Q594" s="1"/>
      <c r="R594" s="1"/>
      <c r="S594" s="1"/>
      <c r="T594" s="1"/>
      <c r="U594" s="1"/>
      <c r="V594" s="1"/>
      <c r="W594" s="1"/>
      <c r="X594" s="1"/>
    </row>
    <row r="595">
      <c r="A595" s="1"/>
      <c r="B595" s="1"/>
      <c r="C595" s="2"/>
      <c r="D595" s="1"/>
      <c r="E595" s="1"/>
      <c r="F595" s="1"/>
      <c r="G595" s="1"/>
      <c r="H595" s="2"/>
      <c r="I595" s="2"/>
      <c r="J595" s="1"/>
      <c r="K595" s="1"/>
      <c r="L595" s="1"/>
      <c r="M595" s="1"/>
      <c r="N595" s="1"/>
      <c r="O595" s="1"/>
      <c r="P595" s="1"/>
      <c r="Q595" s="1"/>
      <c r="R595" s="1"/>
      <c r="S595" s="1"/>
      <c r="T595" s="1"/>
      <c r="U595" s="1"/>
      <c r="V595" s="1"/>
      <c r="W595" s="1"/>
      <c r="X595" s="1"/>
    </row>
    <row r="596">
      <c r="A596" s="1"/>
      <c r="B596" s="1"/>
      <c r="C596" s="2"/>
      <c r="D596" s="1"/>
      <c r="E596" s="1"/>
      <c r="F596" s="1"/>
      <c r="G596" s="1"/>
      <c r="H596" s="2"/>
      <c r="I596" s="2"/>
      <c r="J596" s="1"/>
      <c r="K596" s="1"/>
      <c r="L596" s="1"/>
      <c r="M596" s="1"/>
      <c r="N596" s="1"/>
      <c r="O596" s="1"/>
      <c r="P596" s="1"/>
      <c r="Q596" s="1"/>
      <c r="R596" s="1"/>
      <c r="S596" s="1"/>
      <c r="T596" s="1"/>
      <c r="U596" s="1"/>
      <c r="V596" s="1"/>
      <c r="W596" s="1"/>
      <c r="X596" s="1"/>
    </row>
    <row r="597">
      <c r="A597" s="1"/>
      <c r="B597" s="1"/>
      <c r="C597" s="2"/>
      <c r="D597" s="1"/>
      <c r="E597" s="1"/>
      <c r="F597" s="1"/>
      <c r="G597" s="1"/>
      <c r="H597" s="2"/>
      <c r="I597" s="2"/>
      <c r="J597" s="1"/>
      <c r="K597" s="1"/>
      <c r="L597" s="1"/>
      <c r="M597" s="1"/>
      <c r="N597" s="1"/>
      <c r="O597" s="1"/>
      <c r="P597" s="1"/>
      <c r="Q597" s="1"/>
      <c r="R597" s="1"/>
      <c r="S597" s="1"/>
      <c r="T597" s="1"/>
      <c r="U597" s="1"/>
      <c r="V597" s="1"/>
      <c r="W597" s="1"/>
      <c r="X597" s="1"/>
    </row>
    <row r="598">
      <c r="A598" s="1"/>
      <c r="B598" s="1"/>
      <c r="C598" s="2"/>
      <c r="D598" s="1"/>
      <c r="E598" s="1"/>
      <c r="F598" s="1"/>
      <c r="G598" s="1"/>
      <c r="H598" s="2"/>
      <c r="I598" s="2"/>
      <c r="J598" s="1"/>
      <c r="K598" s="1"/>
      <c r="L598" s="1"/>
      <c r="M598" s="1"/>
      <c r="N598" s="1"/>
      <c r="O598" s="1"/>
      <c r="P598" s="1"/>
      <c r="Q598" s="1"/>
      <c r="R598" s="1"/>
      <c r="S598" s="1"/>
      <c r="T598" s="1"/>
      <c r="U598" s="1"/>
      <c r="V598" s="1"/>
      <c r="W598" s="1"/>
      <c r="X598" s="1"/>
    </row>
    <row r="599">
      <c r="A599" s="1"/>
      <c r="B599" s="1"/>
      <c r="C599" s="2"/>
      <c r="D599" s="1"/>
      <c r="E599" s="1"/>
      <c r="F599" s="1"/>
      <c r="G599" s="1"/>
      <c r="H599" s="2"/>
      <c r="I599" s="2"/>
      <c r="J599" s="1"/>
      <c r="K599" s="1"/>
      <c r="L599" s="1"/>
      <c r="M599" s="1"/>
      <c r="N599" s="1"/>
      <c r="O599" s="1"/>
      <c r="P599" s="1"/>
      <c r="Q599" s="1"/>
      <c r="R599" s="1"/>
      <c r="S599" s="1"/>
      <c r="T599" s="1"/>
      <c r="U599" s="1"/>
      <c r="V599" s="1"/>
      <c r="W599" s="1"/>
      <c r="X599" s="1"/>
    </row>
    <row r="600">
      <c r="A600" s="1"/>
      <c r="B600" s="1"/>
      <c r="C600" s="2"/>
      <c r="D600" s="1"/>
      <c r="E600" s="1"/>
      <c r="F600" s="1"/>
      <c r="G600" s="1"/>
      <c r="H600" s="2"/>
      <c r="I600" s="2"/>
      <c r="J600" s="1"/>
      <c r="K600" s="1"/>
      <c r="L600" s="1"/>
      <c r="M600" s="1"/>
      <c r="N600" s="1"/>
      <c r="O600" s="1"/>
      <c r="P600" s="1"/>
      <c r="Q600" s="1"/>
      <c r="R600" s="1"/>
      <c r="S600" s="1"/>
      <c r="T600" s="1"/>
      <c r="U600" s="1"/>
      <c r="V600" s="1"/>
      <c r="W600" s="1"/>
      <c r="X600" s="1"/>
    </row>
    <row r="601">
      <c r="A601" s="1"/>
      <c r="B601" s="1"/>
      <c r="C601" s="2"/>
      <c r="D601" s="1"/>
      <c r="E601" s="1"/>
      <c r="F601" s="1"/>
      <c r="G601" s="1"/>
      <c r="H601" s="2"/>
      <c r="I601" s="2"/>
      <c r="J601" s="1"/>
      <c r="K601" s="1"/>
      <c r="L601" s="1"/>
      <c r="M601" s="1"/>
      <c r="N601" s="1"/>
      <c r="O601" s="1"/>
      <c r="P601" s="1"/>
      <c r="Q601" s="1"/>
      <c r="R601" s="1"/>
      <c r="S601" s="1"/>
      <c r="T601" s="1"/>
      <c r="U601" s="1"/>
      <c r="V601" s="1"/>
      <c r="W601" s="1"/>
      <c r="X601" s="1"/>
    </row>
    <row r="602">
      <c r="A602" s="1"/>
      <c r="B602" s="1"/>
      <c r="C602" s="2"/>
      <c r="D602" s="1"/>
      <c r="E602" s="1"/>
      <c r="F602" s="1"/>
      <c r="G602" s="1"/>
      <c r="H602" s="2"/>
      <c r="I602" s="2"/>
      <c r="J602" s="1"/>
      <c r="K602" s="1"/>
      <c r="L602" s="1"/>
      <c r="M602" s="1"/>
      <c r="N602" s="1"/>
      <c r="O602" s="1"/>
      <c r="P602" s="1"/>
      <c r="Q602" s="1"/>
      <c r="R602" s="1"/>
      <c r="S602" s="1"/>
      <c r="T602" s="1"/>
      <c r="U602" s="1"/>
      <c r="V602" s="1"/>
      <c r="W602" s="1"/>
      <c r="X602" s="1"/>
    </row>
    <row r="603">
      <c r="A603" s="1"/>
      <c r="B603" s="1"/>
      <c r="C603" s="2"/>
      <c r="D603" s="1"/>
      <c r="E603" s="1"/>
      <c r="F603" s="1"/>
      <c r="G603" s="1"/>
      <c r="H603" s="2"/>
      <c r="I603" s="2"/>
      <c r="J603" s="1"/>
      <c r="K603" s="1"/>
      <c r="L603" s="1"/>
      <c r="M603" s="1"/>
      <c r="N603" s="1"/>
      <c r="O603" s="1"/>
      <c r="P603" s="1"/>
      <c r="Q603" s="1"/>
      <c r="R603" s="1"/>
      <c r="S603" s="1"/>
      <c r="T603" s="1"/>
      <c r="U603" s="1"/>
      <c r="V603" s="1"/>
      <c r="W603" s="1"/>
      <c r="X603" s="1"/>
    </row>
    <row r="604">
      <c r="A604" s="1"/>
      <c r="B604" s="1"/>
      <c r="C604" s="2"/>
      <c r="D604" s="1"/>
      <c r="E604" s="1"/>
      <c r="F604" s="1"/>
      <c r="G604" s="1"/>
      <c r="H604" s="2"/>
      <c r="I604" s="2"/>
      <c r="J604" s="1"/>
      <c r="K604" s="1"/>
      <c r="L604" s="1"/>
      <c r="M604" s="1"/>
      <c r="N604" s="1"/>
      <c r="O604" s="1"/>
      <c r="P604" s="1"/>
      <c r="Q604" s="1"/>
      <c r="R604" s="1"/>
      <c r="S604" s="1"/>
      <c r="T604" s="1"/>
      <c r="U604" s="1"/>
      <c r="V604" s="1"/>
      <c r="W604" s="1"/>
      <c r="X604" s="1"/>
    </row>
    <row r="605">
      <c r="A605" s="1"/>
      <c r="B605" s="1"/>
      <c r="C605" s="2"/>
      <c r="D605" s="1"/>
      <c r="E605" s="1"/>
      <c r="F605" s="1"/>
      <c r="G605" s="1"/>
      <c r="H605" s="2"/>
      <c r="I605" s="2"/>
      <c r="J605" s="1"/>
      <c r="K605" s="1"/>
      <c r="L605" s="1"/>
      <c r="M605" s="1"/>
      <c r="N605" s="1"/>
      <c r="O605" s="1"/>
      <c r="P605" s="1"/>
      <c r="Q605" s="1"/>
      <c r="R605" s="1"/>
      <c r="S605" s="1"/>
      <c r="T605" s="1"/>
      <c r="U605" s="1"/>
      <c r="V605" s="1"/>
      <c r="W605" s="1"/>
      <c r="X605" s="1"/>
    </row>
    <row r="606">
      <c r="A606" s="1"/>
      <c r="B606" s="1"/>
      <c r="C606" s="2"/>
      <c r="D606" s="1"/>
      <c r="E606" s="1"/>
      <c r="F606" s="1"/>
      <c r="G606" s="1"/>
      <c r="H606" s="2"/>
      <c r="I606" s="2"/>
      <c r="J606" s="1"/>
      <c r="K606" s="1"/>
      <c r="L606" s="1"/>
      <c r="M606" s="1"/>
      <c r="N606" s="1"/>
      <c r="O606" s="1"/>
      <c r="P606" s="1"/>
      <c r="Q606" s="1"/>
      <c r="R606" s="1"/>
      <c r="S606" s="1"/>
      <c r="T606" s="1"/>
      <c r="U606" s="1"/>
      <c r="V606" s="1"/>
      <c r="W606" s="1"/>
      <c r="X606" s="1"/>
    </row>
    <row r="607">
      <c r="A607" s="1"/>
      <c r="B607" s="1"/>
      <c r="C607" s="2"/>
      <c r="D607" s="1"/>
      <c r="E607" s="1"/>
      <c r="F607" s="1"/>
      <c r="G607" s="1"/>
      <c r="H607" s="2"/>
      <c r="I607" s="2"/>
      <c r="J607" s="1"/>
      <c r="K607" s="1"/>
      <c r="L607" s="1"/>
      <c r="M607" s="1"/>
      <c r="N607" s="1"/>
      <c r="O607" s="1"/>
      <c r="P607" s="1"/>
      <c r="Q607" s="1"/>
      <c r="R607" s="1"/>
      <c r="S607" s="1"/>
      <c r="T607" s="1"/>
      <c r="U607" s="1"/>
      <c r="V607" s="1"/>
      <c r="W607" s="1"/>
      <c r="X607" s="1"/>
    </row>
    <row r="608">
      <c r="A608" s="1"/>
      <c r="B608" s="1"/>
      <c r="C608" s="2"/>
      <c r="D608" s="1"/>
      <c r="E608" s="1"/>
      <c r="F608" s="1"/>
      <c r="G608" s="1"/>
      <c r="H608" s="2"/>
      <c r="I608" s="2"/>
      <c r="J608" s="1"/>
      <c r="K608" s="1"/>
      <c r="L608" s="1"/>
      <c r="M608" s="1"/>
      <c r="N608" s="1"/>
      <c r="O608" s="1"/>
      <c r="P608" s="1"/>
      <c r="Q608" s="1"/>
      <c r="R608" s="1"/>
      <c r="S608" s="1"/>
      <c r="T608" s="1"/>
      <c r="U608" s="1"/>
      <c r="V608" s="1"/>
      <c r="W608" s="1"/>
      <c r="X608" s="1"/>
    </row>
    <row r="609">
      <c r="A609" s="1"/>
      <c r="B609" s="1"/>
      <c r="C609" s="2"/>
      <c r="D609" s="1"/>
      <c r="E609" s="1"/>
      <c r="F609" s="1"/>
      <c r="G609" s="1"/>
      <c r="H609" s="2"/>
      <c r="I609" s="2"/>
      <c r="J609" s="1"/>
      <c r="K609" s="1"/>
      <c r="L609" s="1"/>
      <c r="M609" s="1"/>
      <c r="N609" s="1"/>
      <c r="O609" s="1"/>
      <c r="P609" s="1"/>
      <c r="Q609" s="1"/>
      <c r="R609" s="1"/>
      <c r="S609" s="1"/>
      <c r="T609" s="1"/>
      <c r="U609" s="1"/>
      <c r="V609" s="1"/>
      <c r="W609" s="1"/>
      <c r="X609" s="1"/>
    </row>
    <row r="610">
      <c r="A610" s="1"/>
      <c r="B610" s="1"/>
      <c r="C610" s="2"/>
      <c r="D610" s="1"/>
      <c r="E610" s="1"/>
      <c r="F610" s="1"/>
      <c r="G610" s="1"/>
      <c r="H610" s="2"/>
      <c r="I610" s="2"/>
      <c r="J610" s="1"/>
      <c r="K610" s="1"/>
      <c r="L610" s="1"/>
      <c r="M610" s="1"/>
      <c r="N610" s="1"/>
      <c r="O610" s="1"/>
      <c r="P610" s="1"/>
      <c r="Q610" s="1"/>
      <c r="R610" s="1"/>
      <c r="S610" s="1"/>
      <c r="T610" s="1"/>
      <c r="U610" s="1"/>
      <c r="V610" s="1"/>
      <c r="W610" s="1"/>
      <c r="X610" s="1"/>
    </row>
    <row r="611">
      <c r="A611" s="1"/>
      <c r="B611" s="1"/>
      <c r="C611" s="2"/>
      <c r="D611" s="1"/>
      <c r="E611" s="1"/>
      <c r="F611" s="1"/>
      <c r="G611" s="1"/>
      <c r="H611" s="2"/>
      <c r="I611" s="2"/>
      <c r="J611" s="1"/>
      <c r="K611" s="1"/>
      <c r="L611" s="1"/>
      <c r="M611" s="1"/>
      <c r="N611" s="1"/>
      <c r="O611" s="1"/>
      <c r="P611" s="1"/>
      <c r="Q611" s="1"/>
      <c r="R611" s="1"/>
      <c r="S611" s="1"/>
      <c r="T611" s="1"/>
      <c r="U611" s="1"/>
      <c r="V611" s="1"/>
      <c r="W611" s="1"/>
      <c r="X611" s="1"/>
    </row>
    <row r="612">
      <c r="A612" s="1"/>
      <c r="B612" s="1"/>
      <c r="C612" s="2"/>
      <c r="D612" s="1"/>
      <c r="E612" s="1"/>
      <c r="F612" s="1"/>
      <c r="G612" s="1"/>
      <c r="H612" s="2"/>
      <c r="I612" s="2"/>
      <c r="J612" s="1"/>
      <c r="K612" s="1"/>
      <c r="L612" s="1"/>
      <c r="M612" s="1"/>
      <c r="N612" s="1"/>
      <c r="O612" s="1"/>
      <c r="P612" s="1"/>
      <c r="Q612" s="1"/>
      <c r="R612" s="1"/>
      <c r="S612" s="1"/>
      <c r="T612" s="1"/>
      <c r="U612" s="1"/>
      <c r="V612" s="1"/>
      <c r="W612" s="1"/>
      <c r="X612" s="1"/>
    </row>
    <row r="613">
      <c r="A613" s="1"/>
      <c r="B613" s="1"/>
      <c r="C613" s="2"/>
      <c r="D613" s="1"/>
      <c r="E613" s="1"/>
      <c r="F613" s="1"/>
      <c r="G613" s="1"/>
      <c r="H613" s="2"/>
      <c r="I613" s="2"/>
      <c r="J613" s="1"/>
      <c r="K613" s="1"/>
      <c r="L613" s="1"/>
      <c r="M613" s="1"/>
      <c r="N613" s="1"/>
      <c r="O613" s="1"/>
      <c r="P613" s="1"/>
      <c r="Q613" s="1"/>
      <c r="R613" s="1"/>
      <c r="S613" s="1"/>
      <c r="T613" s="1"/>
      <c r="U613" s="1"/>
      <c r="V613" s="1"/>
      <c r="W613" s="1"/>
      <c r="X613" s="1"/>
    </row>
    <row r="614">
      <c r="A614" s="1"/>
      <c r="B614" s="1"/>
      <c r="C614" s="2"/>
      <c r="D614" s="1"/>
      <c r="E614" s="1"/>
      <c r="F614" s="1"/>
      <c r="G614" s="1"/>
      <c r="H614" s="2"/>
      <c r="I614" s="2"/>
      <c r="J614" s="1"/>
      <c r="K614" s="1"/>
      <c r="L614" s="1"/>
      <c r="M614" s="1"/>
      <c r="N614" s="1"/>
      <c r="O614" s="1"/>
      <c r="P614" s="1"/>
      <c r="Q614" s="1"/>
      <c r="R614" s="1"/>
      <c r="S614" s="1"/>
      <c r="T614" s="1"/>
      <c r="U614" s="1"/>
      <c r="V614" s="1"/>
      <c r="W614" s="1"/>
      <c r="X614" s="1"/>
    </row>
    <row r="615">
      <c r="A615" s="1"/>
      <c r="B615" s="1"/>
      <c r="C615" s="2"/>
      <c r="D615" s="1"/>
      <c r="E615" s="1"/>
      <c r="F615" s="1"/>
      <c r="G615" s="1"/>
      <c r="H615" s="2"/>
      <c r="I615" s="2"/>
      <c r="J615" s="1"/>
      <c r="K615" s="1"/>
      <c r="L615" s="1"/>
      <c r="M615" s="1"/>
      <c r="N615" s="1"/>
      <c r="O615" s="1"/>
      <c r="P615" s="1"/>
      <c r="Q615" s="1"/>
      <c r="R615" s="1"/>
      <c r="S615" s="1"/>
      <c r="T615" s="1"/>
      <c r="U615" s="1"/>
      <c r="V615" s="1"/>
      <c r="W615" s="1"/>
      <c r="X615" s="1"/>
    </row>
    <row r="616">
      <c r="A616" s="1"/>
      <c r="B616" s="1"/>
      <c r="C616" s="2"/>
      <c r="D616" s="1"/>
      <c r="E616" s="1"/>
      <c r="F616" s="1"/>
      <c r="G616" s="1"/>
      <c r="H616" s="2"/>
      <c r="I616" s="2"/>
      <c r="J616" s="1"/>
      <c r="K616" s="1"/>
      <c r="L616" s="1"/>
      <c r="M616" s="1"/>
      <c r="N616" s="1"/>
      <c r="O616" s="1"/>
      <c r="P616" s="1"/>
      <c r="Q616" s="1"/>
      <c r="R616" s="1"/>
      <c r="S616" s="1"/>
      <c r="T616" s="1"/>
      <c r="U616" s="1"/>
      <c r="V616" s="1"/>
      <c r="W616" s="1"/>
      <c r="X616" s="1"/>
    </row>
    <row r="617">
      <c r="A617" s="1"/>
      <c r="B617" s="1"/>
      <c r="C617" s="2"/>
      <c r="D617" s="1"/>
      <c r="E617" s="1"/>
      <c r="F617" s="1"/>
      <c r="G617" s="1"/>
      <c r="H617" s="2"/>
      <c r="I617" s="2"/>
      <c r="J617" s="1"/>
      <c r="K617" s="1"/>
      <c r="L617" s="1"/>
      <c r="M617" s="1"/>
      <c r="N617" s="1"/>
      <c r="O617" s="1"/>
      <c r="P617" s="1"/>
      <c r="Q617" s="1"/>
      <c r="R617" s="1"/>
      <c r="S617" s="1"/>
      <c r="T617" s="1"/>
      <c r="U617" s="1"/>
      <c r="V617" s="1"/>
      <c r="W617" s="1"/>
      <c r="X617" s="1"/>
    </row>
    <row r="618">
      <c r="A618" s="1"/>
      <c r="B618" s="1"/>
      <c r="C618" s="2"/>
      <c r="D618" s="1"/>
      <c r="E618" s="1"/>
      <c r="F618" s="1"/>
      <c r="G618" s="1"/>
      <c r="H618" s="2"/>
      <c r="I618" s="2"/>
      <c r="J618" s="1"/>
      <c r="K618" s="1"/>
      <c r="L618" s="1"/>
      <c r="M618" s="1"/>
      <c r="N618" s="1"/>
      <c r="O618" s="1"/>
      <c r="P618" s="1"/>
      <c r="Q618" s="1"/>
      <c r="R618" s="1"/>
      <c r="S618" s="1"/>
      <c r="T618" s="1"/>
      <c r="U618" s="1"/>
      <c r="V618" s="1"/>
      <c r="W618" s="1"/>
      <c r="X618" s="1"/>
    </row>
    <row r="619">
      <c r="A619" s="1"/>
      <c r="B619" s="1"/>
      <c r="C619" s="2"/>
      <c r="D619" s="1"/>
      <c r="E619" s="1"/>
      <c r="F619" s="1"/>
      <c r="G619" s="1"/>
      <c r="H619" s="2"/>
      <c r="I619" s="2"/>
      <c r="J619" s="1"/>
      <c r="K619" s="1"/>
      <c r="L619" s="1"/>
      <c r="M619" s="1"/>
      <c r="N619" s="1"/>
      <c r="O619" s="1"/>
      <c r="P619" s="1"/>
      <c r="Q619" s="1"/>
      <c r="R619" s="1"/>
      <c r="S619" s="1"/>
      <c r="T619" s="1"/>
      <c r="U619" s="1"/>
      <c r="V619" s="1"/>
      <c r="W619" s="1"/>
      <c r="X619" s="1"/>
    </row>
    <row r="620">
      <c r="A620" s="1"/>
      <c r="B620" s="1"/>
      <c r="C620" s="2"/>
      <c r="D620" s="1"/>
      <c r="E620" s="1"/>
      <c r="F620" s="1"/>
      <c r="G620" s="1"/>
      <c r="H620" s="2"/>
      <c r="I620" s="2"/>
      <c r="J620" s="1"/>
      <c r="K620" s="1"/>
      <c r="L620" s="1"/>
      <c r="M620" s="1"/>
      <c r="N620" s="1"/>
      <c r="O620" s="1"/>
      <c r="P620" s="1"/>
      <c r="Q620" s="1"/>
      <c r="R620" s="1"/>
      <c r="S620" s="1"/>
      <c r="T620" s="1"/>
      <c r="U620" s="1"/>
      <c r="V620" s="1"/>
      <c r="W620" s="1"/>
      <c r="X620" s="1"/>
    </row>
    <row r="621">
      <c r="A621" s="1"/>
      <c r="B621" s="1"/>
      <c r="C621" s="2"/>
      <c r="D621" s="1"/>
      <c r="E621" s="1"/>
      <c r="F621" s="1"/>
      <c r="G621" s="1"/>
      <c r="H621" s="2"/>
      <c r="I621" s="2"/>
      <c r="J621" s="1"/>
      <c r="K621" s="1"/>
      <c r="L621" s="1"/>
      <c r="M621" s="1"/>
      <c r="N621" s="1"/>
      <c r="O621" s="1"/>
      <c r="P621" s="1"/>
      <c r="Q621" s="1"/>
      <c r="R621" s="1"/>
      <c r="S621" s="1"/>
      <c r="T621" s="1"/>
      <c r="U621" s="1"/>
      <c r="V621" s="1"/>
      <c r="W621" s="1"/>
      <c r="X621" s="1"/>
    </row>
    <row r="622">
      <c r="A622" s="1"/>
      <c r="B622" s="1"/>
      <c r="C622" s="2"/>
      <c r="D622" s="1"/>
      <c r="E622" s="1"/>
      <c r="F622" s="1"/>
      <c r="G622" s="1"/>
      <c r="H622" s="2"/>
      <c r="I622" s="2"/>
      <c r="J622" s="1"/>
      <c r="K622" s="1"/>
      <c r="L622" s="1"/>
      <c r="M622" s="1"/>
      <c r="N622" s="1"/>
      <c r="O622" s="1"/>
      <c r="P622" s="1"/>
      <c r="Q622" s="1"/>
      <c r="R622" s="1"/>
      <c r="S622" s="1"/>
      <c r="T622" s="1"/>
      <c r="U622" s="1"/>
      <c r="V622" s="1"/>
      <c r="W622" s="1"/>
      <c r="X622" s="1"/>
    </row>
    <row r="623">
      <c r="A623" s="1"/>
      <c r="B623" s="1"/>
      <c r="C623" s="2"/>
      <c r="D623" s="1"/>
      <c r="E623" s="1"/>
      <c r="F623" s="1"/>
      <c r="G623" s="1"/>
      <c r="H623" s="2"/>
      <c r="I623" s="2"/>
      <c r="J623" s="1"/>
      <c r="K623" s="1"/>
      <c r="L623" s="1"/>
      <c r="M623" s="1"/>
      <c r="N623" s="1"/>
      <c r="O623" s="1"/>
      <c r="P623" s="1"/>
      <c r="Q623" s="1"/>
      <c r="R623" s="1"/>
      <c r="S623" s="1"/>
      <c r="T623" s="1"/>
      <c r="U623" s="1"/>
      <c r="V623" s="1"/>
      <c r="W623" s="1"/>
      <c r="X623" s="1"/>
    </row>
    <row r="624">
      <c r="A624" s="1"/>
      <c r="B624" s="1"/>
      <c r="C624" s="2"/>
      <c r="D624" s="1"/>
      <c r="E624" s="1"/>
      <c r="F624" s="1"/>
      <c r="G624" s="1"/>
      <c r="H624" s="2"/>
      <c r="I624" s="2"/>
      <c r="J624" s="1"/>
      <c r="K624" s="1"/>
      <c r="L624" s="1"/>
      <c r="M624" s="1"/>
      <c r="N624" s="1"/>
      <c r="O624" s="1"/>
      <c r="P624" s="1"/>
      <c r="Q624" s="1"/>
      <c r="R624" s="1"/>
      <c r="S624" s="1"/>
      <c r="T624" s="1"/>
      <c r="U624" s="1"/>
      <c r="V624" s="1"/>
      <c r="W624" s="1"/>
      <c r="X624" s="1"/>
    </row>
    <row r="625">
      <c r="A625" s="1"/>
      <c r="B625" s="1"/>
      <c r="C625" s="2"/>
      <c r="D625" s="1"/>
      <c r="E625" s="1"/>
      <c r="F625" s="1"/>
      <c r="G625" s="1"/>
      <c r="H625" s="2"/>
      <c r="I625" s="2"/>
      <c r="J625" s="1"/>
      <c r="K625" s="1"/>
      <c r="L625" s="1"/>
      <c r="M625" s="1"/>
      <c r="N625" s="1"/>
      <c r="O625" s="1"/>
      <c r="P625" s="1"/>
      <c r="Q625" s="1"/>
      <c r="R625" s="1"/>
      <c r="S625" s="1"/>
      <c r="T625" s="1"/>
      <c r="U625" s="1"/>
      <c r="V625" s="1"/>
      <c r="W625" s="1"/>
      <c r="X625" s="1"/>
    </row>
    <row r="626">
      <c r="A626" s="1"/>
      <c r="B626" s="1"/>
      <c r="C626" s="2"/>
      <c r="D626" s="1"/>
      <c r="E626" s="1"/>
      <c r="F626" s="1"/>
      <c r="G626" s="1"/>
      <c r="H626" s="2"/>
      <c r="I626" s="2"/>
      <c r="J626" s="1"/>
      <c r="K626" s="1"/>
      <c r="L626" s="1"/>
      <c r="M626" s="1"/>
      <c r="N626" s="1"/>
      <c r="O626" s="1"/>
      <c r="P626" s="1"/>
      <c r="Q626" s="1"/>
      <c r="R626" s="1"/>
      <c r="S626" s="1"/>
      <c r="T626" s="1"/>
      <c r="U626" s="1"/>
      <c r="V626" s="1"/>
      <c r="W626" s="1"/>
      <c r="X626" s="1"/>
    </row>
    <row r="627">
      <c r="A627" s="1"/>
      <c r="B627" s="1"/>
      <c r="C627" s="2"/>
      <c r="D627" s="1"/>
      <c r="E627" s="1"/>
      <c r="F627" s="1"/>
      <c r="G627" s="1"/>
      <c r="H627" s="2"/>
      <c r="I627" s="2"/>
      <c r="J627" s="1"/>
      <c r="K627" s="1"/>
      <c r="L627" s="1"/>
      <c r="M627" s="1"/>
      <c r="N627" s="1"/>
      <c r="O627" s="1"/>
      <c r="P627" s="1"/>
      <c r="Q627" s="1"/>
      <c r="R627" s="1"/>
      <c r="S627" s="1"/>
      <c r="T627" s="1"/>
      <c r="U627" s="1"/>
      <c r="V627" s="1"/>
      <c r="W627" s="1"/>
      <c r="X627" s="1"/>
    </row>
    <row r="628">
      <c r="A628" s="1"/>
      <c r="B628" s="1"/>
      <c r="C628" s="2"/>
      <c r="D628" s="1"/>
      <c r="E628" s="1"/>
      <c r="F628" s="1"/>
      <c r="G628" s="1"/>
      <c r="H628" s="2"/>
      <c r="I628" s="2"/>
      <c r="J628" s="1"/>
      <c r="K628" s="1"/>
      <c r="L628" s="1"/>
      <c r="M628" s="1"/>
      <c r="N628" s="1"/>
      <c r="O628" s="1"/>
      <c r="P628" s="1"/>
      <c r="Q628" s="1"/>
      <c r="R628" s="1"/>
      <c r="S628" s="1"/>
      <c r="T628" s="1"/>
      <c r="U628" s="1"/>
      <c r="V628" s="1"/>
      <c r="W628" s="1"/>
      <c r="X628" s="1"/>
    </row>
    <row r="629">
      <c r="A629" s="1"/>
      <c r="B629" s="1"/>
      <c r="C629" s="2"/>
      <c r="D629" s="1"/>
      <c r="E629" s="1"/>
      <c r="F629" s="1"/>
      <c r="G629" s="1"/>
      <c r="H629" s="2"/>
      <c r="I629" s="2"/>
      <c r="J629" s="1"/>
      <c r="K629" s="1"/>
      <c r="L629" s="1"/>
      <c r="M629" s="1"/>
      <c r="N629" s="1"/>
      <c r="O629" s="1"/>
      <c r="P629" s="1"/>
      <c r="Q629" s="1"/>
      <c r="R629" s="1"/>
      <c r="S629" s="1"/>
      <c r="T629" s="1"/>
      <c r="U629" s="1"/>
      <c r="V629" s="1"/>
      <c r="W629" s="1"/>
      <c r="X629" s="1"/>
    </row>
    <row r="630">
      <c r="A630" s="1"/>
      <c r="B630" s="1"/>
      <c r="C630" s="2"/>
      <c r="D630" s="1"/>
      <c r="E630" s="1"/>
      <c r="F630" s="1"/>
      <c r="G630" s="1"/>
      <c r="H630" s="2"/>
      <c r="I630" s="2"/>
      <c r="J630" s="1"/>
      <c r="K630" s="1"/>
      <c r="L630" s="1"/>
      <c r="M630" s="1"/>
      <c r="N630" s="1"/>
      <c r="O630" s="1"/>
      <c r="P630" s="1"/>
      <c r="Q630" s="1"/>
      <c r="R630" s="1"/>
      <c r="S630" s="1"/>
      <c r="T630" s="1"/>
      <c r="U630" s="1"/>
      <c r="V630" s="1"/>
      <c r="W630" s="1"/>
      <c r="X630" s="1"/>
    </row>
    <row r="631">
      <c r="A631" s="1"/>
      <c r="B631" s="1"/>
      <c r="C631" s="2"/>
      <c r="D631" s="1"/>
      <c r="E631" s="1"/>
      <c r="F631" s="1"/>
      <c r="G631" s="1"/>
      <c r="H631" s="2"/>
      <c r="I631" s="2"/>
      <c r="J631" s="1"/>
      <c r="K631" s="1"/>
      <c r="L631" s="1"/>
      <c r="M631" s="1"/>
      <c r="N631" s="1"/>
      <c r="O631" s="1"/>
      <c r="P631" s="1"/>
      <c r="Q631" s="1"/>
      <c r="R631" s="1"/>
      <c r="S631" s="1"/>
      <c r="T631" s="1"/>
      <c r="U631" s="1"/>
      <c r="V631" s="1"/>
      <c r="W631" s="1"/>
      <c r="X631" s="1"/>
    </row>
    <row r="632">
      <c r="A632" s="1"/>
      <c r="B632" s="1"/>
      <c r="C632" s="2"/>
      <c r="D632" s="1"/>
      <c r="E632" s="1"/>
      <c r="F632" s="1"/>
      <c r="G632" s="1"/>
      <c r="H632" s="2"/>
      <c r="I632" s="2"/>
      <c r="J632" s="1"/>
      <c r="K632" s="1"/>
      <c r="L632" s="1"/>
      <c r="M632" s="1"/>
      <c r="N632" s="1"/>
      <c r="O632" s="1"/>
      <c r="P632" s="1"/>
      <c r="Q632" s="1"/>
      <c r="R632" s="1"/>
      <c r="S632" s="1"/>
      <c r="T632" s="1"/>
      <c r="U632" s="1"/>
      <c r="V632" s="1"/>
      <c r="W632" s="1"/>
      <c r="X632" s="1"/>
    </row>
    <row r="633">
      <c r="A633" s="1"/>
      <c r="B633" s="1"/>
      <c r="C633" s="2"/>
      <c r="D633" s="1"/>
      <c r="E633" s="1"/>
      <c r="F633" s="1"/>
      <c r="G633" s="1"/>
      <c r="H633" s="2"/>
      <c r="I633" s="2"/>
      <c r="J633" s="1"/>
      <c r="K633" s="1"/>
      <c r="L633" s="1"/>
      <c r="M633" s="1"/>
      <c r="N633" s="1"/>
      <c r="O633" s="1"/>
      <c r="P633" s="1"/>
      <c r="Q633" s="1"/>
      <c r="R633" s="1"/>
      <c r="S633" s="1"/>
      <c r="T633" s="1"/>
      <c r="U633" s="1"/>
      <c r="V633" s="1"/>
      <c r="W633" s="1"/>
      <c r="X633" s="1"/>
    </row>
    <row r="634">
      <c r="A634" s="1"/>
      <c r="B634" s="1"/>
      <c r="C634" s="2"/>
      <c r="D634" s="1"/>
      <c r="E634" s="1"/>
      <c r="F634" s="1"/>
      <c r="G634" s="1"/>
      <c r="H634" s="2"/>
      <c r="I634" s="2"/>
      <c r="J634" s="1"/>
      <c r="K634" s="1"/>
      <c r="L634" s="1"/>
      <c r="M634" s="1"/>
      <c r="N634" s="1"/>
      <c r="O634" s="1"/>
      <c r="P634" s="1"/>
      <c r="Q634" s="1"/>
      <c r="R634" s="1"/>
      <c r="S634" s="1"/>
      <c r="T634" s="1"/>
      <c r="U634" s="1"/>
      <c r="V634" s="1"/>
      <c r="W634" s="1"/>
      <c r="X634" s="1"/>
    </row>
    <row r="635">
      <c r="A635" s="1"/>
      <c r="B635" s="1"/>
      <c r="C635" s="2"/>
      <c r="D635" s="1"/>
      <c r="E635" s="1"/>
      <c r="F635" s="1"/>
      <c r="G635" s="1"/>
      <c r="H635" s="2"/>
      <c r="I635" s="2"/>
      <c r="J635" s="1"/>
      <c r="K635" s="1"/>
      <c r="L635" s="1"/>
      <c r="M635" s="1"/>
      <c r="N635" s="1"/>
      <c r="O635" s="1"/>
      <c r="P635" s="1"/>
      <c r="Q635" s="1"/>
      <c r="R635" s="1"/>
      <c r="S635" s="1"/>
      <c r="T635" s="1"/>
      <c r="U635" s="1"/>
      <c r="V635" s="1"/>
      <c r="W635" s="1"/>
      <c r="X635" s="1"/>
    </row>
    <row r="636">
      <c r="A636" s="1"/>
      <c r="B636" s="1"/>
      <c r="C636" s="2"/>
      <c r="D636" s="1"/>
      <c r="E636" s="1"/>
      <c r="F636" s="1"/>
      <c r="G636" s="1"/>
      <c r="H636" s="2"/>
      <c r="I636" s="2"/>
      <c r="J636" s="1"/>
      <c r="K636" s="1"/>
      <c r="L636" s="1"/>
      <c r="M636" s="1"/>
      <c r="N636" s="1"/>
      <c r="O636" s="1"/>
      <c r="P636" s="1"/>
      <c r="Q636" s="1"/>
      <c r="R636" s="1"/>
      <c r="S636" s="1"/>
      <c r="T636" s="1"/>
      <c r="U636" s="1"/>
      <c r="V636" s="1"/>
      <c r="W636" s="1"/>
      <c r="X636" s="1"/>
    </row>
    <row r="637">
      <c r="A637" s="1"/>
      <c r="B637" s="1"/>
      <c r="C637" s="2"/>
      <c r="D637" s="1"/>
      <c r="E637" s="1"/>
      <c r="F637" s="1"/>
      <c r="G637" s="1"/>
      <c r="H637" s="2"/>
      <c r="I637" s="2"/>
      <c r="J637" s="1"/>
      <c r="K637" s="1"/>
      <c r="L637" s="1"/>
      <c r="M637" s="1"/>
      <c r="N637" s="1"/>
      <c r="O637" s="1"/>
      <c r="P637" s="1"/>
      <c r="Q637" s="1"/>
      <c r="R637" s="1"/>
      <c r="S637" s="1"/>
      <c r="T637" s="1"/>
      <c r="U637" s="1"/>
      <c r="V637" s="1"/>
      <c r="W637" s="1"/>
      <c r="X637" s="1"/>
    </row>
    <row r="638">
      <c r="A638" s="1"/>
      <c r="B638" s="1"/>
      <c r="C638" s="2"/>
      <c r="D638" s="1"/>
      <c r="E638" s="1"/>
      <c r="F638" s="1"/>
      <c r="G638" s="1"/>
      <c r="H638" s="2"/>
      <c r="I638" s="2"/>
      <c r="J638" s="1"/>
      <c r="K638" s="1"/>
      <c r="L638" s="1"/>
      <c r="M638" s="1"/>
      <c r="N638" s="1"/>
      <c r="O638" s="1"/>
      <c r="P638" s="1"/>
      <c r="Q638" s="1"/>
      <c r="R638" s="1"/>
      <c r="S638" s="1"/>
      <c r="T638" s="1"/>
      <c r="U638" s="1"/>
      <c r="V638" s="1"/>
      <c r="W638" s="1"/>
      <c r="X638" s="1"/>
    </row>
    <row r="639">
      <c r="A639" s="1"/>
      <c r="B639" s="1"/>
      <c r="C639" s="2"/>
      <c r="D639" s="1"/>
      <c r="E639" s="1"/>
      <c r="F639" s="1"/>
      <c r="G639" s="1"/>
      <c r="H639" s="2"/>
      <c r="I639" s="2"/>
      <c r="J639" s="1"/>
      <c r="K639" s="1"/>
      <c r="L639" s="1"/>
      <c r="M639" s="1"/>
      <c r="N639" s="1"/>
      <c r="O639" s="1"/>
      <c r="P639" s="1"/>
      <c r="Q639" s="1"/>
      <c r="R639" s="1"/>
      <c r="S639" s="1"/>
      <c r="T639" s="1"/>
      <c r="U639" s="1"/>
      <c r="V639" s="1"/>
      <c r="W639" s="1"/>
      <c r="X639" s="1"/>
    </row>
    <row r="640">
      <c r="A640" s="1"/>
      <c r="B640" s="1"/>
      <c r="C640" s="2"/>
      <c r="D640" s="1"/>
      <c r="E640" s="1"/>
      <c r="F640" s="1"/>
      <c r="G640" s="1"/>
      <c r="H640" s="2"/>
      <c r="I640" s="2"/>
      <c r="J640" s="1"/>
      <c r="K640" s="1"/>
      <c r="L640" s="1"/>
      <c r="M640" s="1"/>
      <c r="N640" s="1"/>
      <c r="O640" s="1"/>
      <c r="P640" s="1"/>
      <c r="Q640" s="1"/>
      <c r="R640" s="1"/>
      <c r="S640" s="1"/>
      <c r="T640" s="1"/>
      <c r="U640" s="1"/>
      <c r="V640" s="1"/>
      <c r="W640" s="1"/>
      <c r="X640" s="1"/>
    </row>
    <row r="641">
      <c r="A641" s="1"/>
      <c r="B641" s="1"/>
      <c r="C641" s="2"/>
      <c r="D641" s="1"/>
      <c r="E641" s="1"/>
      <c r="F641" s="1"/>
      <c r="G641" s="1"/>
      <c r="H641" s="2"/>
      <c r="I641" s="2"/>
      <c r="J641" s="1"/>
      <c r="K641" s="1"/>
      <c r="L641" s="1"/>
      <c r="M641" s="1"/>
      <c r="N641" s="1"/>
      <c r="O641" s="1"/>
      <c r="P641" s="1"/>
      <c r="Q641" s="1"/>
      <c r="R641" s="1"/>
      <c r="S641" s="1"/>
      <c r="T641" s="1"/>
      <c r="U641" s="1"/>
      <c r="V641" s="1"/>
      <c r="W641" s="1"/>
      <c r="X641" s="1"/>
    </row>
    <row r="642">
      <c r="A642" s="1"/>
      <c r="B642" s="1"/>
      <c r="C642" s="2"/>
      <c r="D642" s="1"/>
      <c r="E642" s="1"/>
      <c r="F642" s="1"/>
      <c r="G642" s="1"/>
      <c r="H642" s="2"/>
      <c r="I642" s="2"/>
      <c r="J642" s="1"/>
      <c r="K642" s="1"/>
      <c r="L642" s="1"/>
      <c r="M642" s="1"/>
      <c r="N642" s="1"/>
      <c r="O642" s="1"/>
      <c r="P642" s="1"/>
      <c r="Q642" s="1"/>
      <c r="R642" s="1"/>
      <c r="S642" s="1"/>
      <c r="T642" s="1"/>
      <c r="U642" s="1"/>
      <c r="V642" s="1"/>
      <c r="W642" s="1"/>
      <c r="X642" s="1"/>
    </row>
    <row r="643">
      <c r="A643" s="1"/>
      <c r="B643" s="1"/>
      <c r="C643" s="2"/>
      <c r="D643" s="1"/>
      <c r="E643" s="1"/>
      <c r="F643" s="1"/>
      <c r="G643" s="1"/>
      <c r="H643" s="2"/>
      <c r="I643" s="2"/>
      <c r="J643" s="1"/>
      <c r="K643" s="1"/>
      <c r="L643" s="1"/>
      <c r="M643" s="1"/>
      <c r="N643" s="1"/>
      <c r="O643" s="1"/>
      <c r="P643" s="1"/>
      <c r="Q643" s="1"/>
      <c r="R643" s="1"/>
      <c r="S643" s="1"/>
      <c r="T643" s="1"/>
      <c r="U643" s="1"/>
      <c r="V643" s="1"/>
      <c r="W643" s="1"/>
      <c r="X643" s="1"/>
    </row>
    <row r="644">
      <c r="A644" s="1"/>
      <c r="B644" s="1"/>
      <c r="C644" s="2"/>
      <c r="D644" s="1"/>
      <c r="E644" s="1"/>
      <c r="F644" s="1"/>
      <c r="G644" s="1"/>
      <c r="H644" s="2"/>
      <c r="I644" s="2"/>
      <c r="J644" s="1"/>
      <c r="K644" s="1"/>
      <c r="L644" s="1"/>
      <c r="M644" s="1"/>
      <c r="N644" s="1"/>
      <c r="O644" s="1"/>
      <c r="P644" s="1"/>
      <c r="Q644" s="1"/>
      <c r="R644" s="1"/>
      <c r="S644" s="1"/>
      <c r="T644" s="1"/>
      <c r="U644" s="1"/>
      <c r="V644" s="1"/>
      <c r="W644" s="1"/>
      <c r="X644" s="1"/>
    </row>
    <row r="645">
      <c r="A645" s="1"/>
      <c r="B645" s="1"/>
      <c r="C645" s="2"/>
      <c r="D645" s="1"/>
      <c r="E645" s="1"/>
      <c r="F645" s="1"/>
      <c r="G645" s="1"/>
      <c r="H645" s="2"/>
      <c r="I645" s="2"/>
      <c r="J645" s="1"/>
      <c r="K645" s="1"/>
      <c r="L645" s="1"/>
      <c r="M645" s="1"/>
      <c r="N645" s="1"/>
      <c r="O645" s="1"/>
      <c r="P645" s="1"/>
      <c r="Q645" s="1"/>
      <c r="R645" s="1"/>
      <c r="S645" s="1"/>
      <c r="T645" s="1"/>
      <c r="U645" s="1"/>
      <c r="V645" s="1"/>
      <c r="W645" s="1"/>
      <c r="X645" s="1"/>
    </row>
    <row r="646">
      <c r="A646" s="1"/>
      <c r="B646" s="1"/>
      <c r="C646" s="2"/>
      <c r="D646" s="1"/>
      <c r="E646" s="1"/>
      <c r="F646" s="1"/>
      <c r="G646" s="1"/>
      <c r="H646" s="2"/>
      <c r="I646" s="2"/>
      <c r="J646" s="1"/>
      <c r="K646" s="1"/>
      <c r="L646" s="1"/>
      <c r="M646" s="1"/>
      <c r="N646" s="1"/>
      <c r="O646" s="1"/>
      <c r="P646" s="1"/>
      <c r="Q646" s="1"/>
      <c r="R646" s="1"/>
      <c r="S646" s="1"/>
      <c r="T646" s="1"/>
      <c r="U646" s="1"/>
      <c r="V646" s="1"/>
      <c r="W646" s="1"/>
      <c r="X646" s="1"/>
    </row>
    <row r="647">
      <c r="A647" s="1"/>
      <c r="B647" s="1"/>
      <c r="C647" s="2"/>
      <c r="D647" s="1"/>
      <c r="E647" s="1"/>
      <c r="F647" s="1"/>
      <c r="G647" s="1"/>
      <c r="H647" s="2"/>
      <c r="I647" s="2"/>
      <c r="J647" s="1"/>
      <c r="K647" s="1"/>
      <c r="L647" s="1"/>
      <c r="M647" s="1"/>
      <c r="N647" s="1"/>
      <c r="O647" s="1"/>
      <c r="P647" s="1"/>
      <c r="Q647" s="1"/>
      <c r="R647" s="1"/>
      <c r="S647" s="1"/>
      <c r="T647" s="1"/>
      <c r="U647" s="1"/>
      <c r="V647" s="1"/>
      <c r="W647" s="1"/>
      <c r="X647" s="1"/>
    </row>
    <row r="648">
      <c r="A648" s="1"/>
      <c r="B648" s="1"/>
      <c r="C648" s="2"/>
      <c r="D648" s="1"/>
      <c r="E648" s="1"/>
      <c r="F648" s="1"/>
      <c r="G648" s="1"/>
      <c r="H648" s="2"/>
      <c r="I648" s="2"/>
      <c r="J648" s="1"/>
      <c r="K648" s="1"/>
      <c r="L648" s="1"/>
      <c r="M648" s="1"/>
      <c r="N648" s="1"/>
      <c r="O648" s="1"/>
      <c r="P648" s="1"/>
      <c r="Q648" s="1"/>
      <c r="R648" s="1"/>
      <c r="S648" s="1"/>
      <c r="T648" s="1"/>
      <c r="U648" s="1"/>
      <c r="V648" s="1"/>
      <c r="W648" s="1"/>
      <c r="X648" s="1"/>
    </row>
    <row r="649">
      <c r="A649" s="1"/>
      <c r="B649" s="1"/>
      <c r="C649" s="2"/>
      <c r="D649" s="1"/>
      <c r="E649" s="1"/>
      <c r="F649" s="1"/>
      <c r="G649" s="1"/>
      <c r="H649" s="2"/>
      <c r="I649" s="2"/>
      <c r="J649" s="1"/>
      <c r="K649" s="1"/>
      <c r="L649" s="1"/>
      <c r="M649" s="1"/>
      <c r="N649" s="1"/>
      <c r="O649" s="1"/>
      <c r="P649" s="1"/>
      <c r="Q649" s="1"/>
      <c r="R649" s="1"/>
      <c r="S649" s="1"/>
      <c r="T649" s="1"/>
      <c r="U649" s="1"/>
      <c r="V649" s="1"/>
      <c r="W649" s="1"/>
      <c r="X649" s="1"/>
    </row>
    <row r="650">
      <c r="A650" s="1"/>
      <c r="B650" s="1"/>
      <c r="C650" s="2"/>
      <c r="D650" s="1"/>
      <c r="E650" s="1"/>
      <c r="F650" s="1"/>
      <c r="G650" s="1"/>
      <c r="H650" s="2"/>
      <c r="I650" s="2"/>
      <c r="J650" s="1"/>
      <c r="K650" s="1"/>
      <c r="L650" s="1"/>
      <c r="M650" s="1"/>
      <c r="N650" s="1"/>
      <c r="O650" s="1"/>
      <c r="P650" s="1"/>
      <c r="Q650" s="1"/>
      <c r="R650" s="1"/>
      <c r="S650" s="1"/>
      <c r="T650" s="1"/>
      <c r="U650" s="1"/>
      <c r="V650" s="1"/>
      <c r="W650" s="1"/>
      <c r="X650" s="1"/>
    </row>
    <row r="651">
      <c r="A651" s="1"/>
      <c r="B651" s="1"/>
      <c r="C651" s="2"/>
      <c r="D651" s="1"/>
      <c r="E651" s="1"/>
      <c r="F651" s="1"/>
      <c r="G651" s="1"/>
      <c r="H651" s="2"/>
      <c r="I651" s="2"/>
      <c r="J651" s="1"/>
      <c r="K651" s="1"/>
      <c r="L651" s="1"/>
      <c r="M651" s="1"/>
      <c r="N651" s="1"/>
      <c r="O651" s="1"/>
      <c r="P651" s="1"/>
      <c r="Q651" s="1"/>
      <c r="R651" s="1"/>
      <c r="S651" s="1"/>
      <c r="T651" s="1"/>
      <c r="U651" s="1"/>
      <c r="V651" s="1"/>
      <c r="W651" s="1"/>
      <c r="X651" s="1"/>
    </row>
    <row r="652">
      <c r="A652" s="1"/>
      <c r="B652" s="1"/>
      <c r="C652" s="2"/>
      <c r="D652" s="1"/>
      <c r="E652" s="1"/>
      <c r="F652" s="1"/>
      <c r="G652" s="1"/>
      <c r="H652" s="2"/>
      <c r="I652" s="2"/>
      <c r="J652" s="1"/>
      <c r="K652" s="1"/>
      <c r="L652" s="1"/>
      <c r="M652" s="1"/>
      <c r="N652" s="1"/>
      <c r="O652" s="1"/>
      <c r="P652" s="1"/>
      <c r="Q652" s="1"/>
      <c r="R652" s="1"/>
      <c r="S652" s="1"/>
      <c r="T652" s="1"/>
      <c r="U652" s="1"/>
      <c r="V652" s="1"/>
      <c r="W652" s="1"/>
      <c r="X652" s="1"/>
    </row>
    <row r="653">
      <c r="A653" s="1"/>
      <c r="B653" s="1"/>
      <c r="C653" s="2"/>
      <c r="D653" s="1"/>
      <c r="E653" s="1"/>
      <c r="F653" s="1"/>
      <c r="G653" s="1"/>
      <c r="H653" s="2"/>
      <c r="I653" s="2"/>
      <c r="J653" s="1"/>
      <c r="K653" s="1"/>
      <c r="L653" s="1"/>
      <c r="M653" s="1"/>
      <c r="N653" s="1"/>
      <c r="O653" s="1"/>
      <c r="P653" s="1"/>
      <c r="Q653" s="1"/>
      <c r="R653" s="1"/>
      <c r="S653" s="1"/>
      <c r="T653" s="1"/>
      <c r="U653" s="1"/>
      <c r="V653" s="1"/>
      <c r="W653" s="1"/>
      <c r="X653" s="1"/>
    </row>
    <row r="654">
      <c r="A654" s="1"/>
      <c r="B654" s="1"/>
      <c r="C654" s="2"/>
      <c r="D654" s="1"/>
      <c r="E654" s="1"/>
      <c r="F654" s="1"/>
      <c r="G654" s="1"/>
      <c r="H654" s="2"/>
      <c r="I654" s="2"/>
      <c r="J654" s="1"/>
      <c r="K654" s="1"/>
      <c r="L654" s="1"/>
      <c r="M654" s="1"/>
      <c r="N654" s="1"/>
      <c r="O654" s="1"/>
      <c r="P654" s="1"/>
      <c r="Q654" s="1"/>
      <c r="R654" s="1"/>
      <c r="S654" s="1"/>
      <c r="T654" s="1"/>
      <c r="U654" s="1"/>
      <c r="V654" s="1"/>
      <c r="W654" s="1"/>
      <c r="X654" s="1"/>
    </row>
    <row r="655">
      <c r="A655" s="1"/>
      <c r="B655" s="1"/>
      <c r="C655" s="2"/>
      <c r="D655" s="1"/>
      <c r="E655" s="1"/>
      <c r="F655" s="1"/>
      <c r="G655" s="1"/>
      <c r="H655" s="2"/>
      <c r="I655" s="2"/>
      <c r="J655" s="1"/>
      <c r="K655" s="1"/>
      <c r="L655" s="1"/>
      <c r="M655" s="1"/>
      <c r="N655" s="1"/>
      <c r="O655" s="1"/>
      <c r="P655" s="1"/>
      <c r="Q655" s="1"/>
      <c r="R655" s="1"/>
      <c r="S655" s="1"/>
      <c r="T655" s="1"/>
      <c r="U655" s="1"/>
      <c r="V655" s="1"/>
      <c r="W655" s="1"/>
      <c r="X655" s="1"/>
    </row>
    <row r="656">
      <c r="A656" s="1"/>
      <c r="B656" s="1"/>
      <c r="C656" s="2"/>
      <c r="D656" s="1"/>
      <c r="E656" s="1"/>
      <c r="F656" s="1"/>
      <c r="G656" s="1"/>
      <c r="H656" s="2"/>
      <c r="I656" s="2"/>
      <c r="J656" s="1"/>
      <c r="K656" s="1"/>
      <c r="L656" s="1"/>
      <c r="M656" s="1"/>
      <c r="N656" s="1"/>
      <c r="O656" s="1"/>
      <c r="P656" s="1"/>
      <c r="Q656" s="1"/>
      <c r="R656" s="1"/>
      <c r="S656" s="1"/>
      <c r="T656" s="1"/>
      <c r="U656" s="1"/>
      <c r="V656" s="1"/>
      <c r="W656" s="1"/>
      <c r="X656" s="1"/>
    </row>
    <row r="657">
      <c r="A657" s="1"/>
      <c r="B657" s="1"/>
      <c r="C657" s="2"/>
      <c r="D657" s="1"/>
      <c r="E657" s="1"/>
      <c r="F657" s="1"/>
      <c r="G657" s="1"/>
      <c r="H657" s="2"/>
      <c r="I657" s="2"/>
      <c r="J657" s="1"/>
      <c r="K657" s="1"/>
      <c r="L657" s="1"/>
      <c r="M657" s="1"/>
      <c r="N657" s="1"/>
      <c r="O657" s="1"/>
      <c r="P657" s="1"/>
      <c r="Q657" s="1"/>
      <c r="R657" s="1"/>
      <c r="S657" s="1"/>
      <c r="T657" s="1"/>
      <c r="U657" s="1"/>
      <c r="V657" s="1"/>
      <c r="W657" s="1"/>
      <c r="X657" s="1"/>
    </row>
    <row r="658">
      <c r="A658" s="1"/>
      <c r="B658" s="1"/>
      <c r="C658" s="2"/>
      <c r="D658" s="1"/>
      <c r="E658" s="1"/>
      <c r="F658" s="1"/>
      <c r="G658" s="1"/>
      <c r="H658" s="2"/>
      <c r="I658" s="2"/>
      <c r="J658" s="1"/>
      <c r="K658" s="1"/>
      <c r="L658" s="1"/>
      <c r="M658" s="1"/>
      <c r="N658" s="1"/>
      <c r="O658" s="1"/>
      <c r="P658" s="1"/>
      <c r="Q658" s="1"/>
      <c r="R658" s="1"/>
      <c r="S658" s="1"/>
      <c r="T658" s="1"/>
      <c r="U658" s="1"/>
      <c r="V658" s="1"/>
      <c r="W658" s="1"/>
      <c r="X658" s="1"/>
    </row>
    <row r="659">
      <c r="A659" s="1"/>
      <c r="B659" s="1"/>
      <c r="C659" s="2"/>
      <c r="D659" s="1"/>
      <c r="E659" s="1"/>
      <c r="F659" s="1"/>
      <c r="G659" s="1"/>
      <c r="H659" s="2"/>
      <c r="I659" s="2"/>
      <c r="J659" s="1"/>
      <c r="K659" s="1"/>
      <c r="L659" s="1"/>
      <c r="M659" s="1"/>
      <c r="N659" s="1"/>
      <c r="O659" s="1"/>
      <c r="P659" s="1"/>
      <c r="Q659" s="1"/>
      <c r="R659" s="1"/>
      <c r="S659" s="1"/>
      <c r="T659" s="1"/>
      <c r="U659" s="1"/>
      <c r="V659" s="1"/>
      <c r="W659" s="1"/>
      <c r="X659" s="1"/>
    </row>
    <row r="660">
      <c r="A660" s="1"/>
      <c r="B660" s="1"/>
      <c r="C660" s="2"/>
      <c r="D660" s="1"/>
      <c r="E660" s="1"/>
      <c r="F660" s="1"/>
      <c r="G660" s="1"/>
      <c r="H660" s="2"/>
      <c r="I660" s="2"/>
      <c r="J660" s="1"/>
      <c r="K660" s="1"/>
      <c r="L660" s="1"/>
      <c r="M660" s="1"/>
      <c r="N660" s="1"/>
      <c r="O660" s="1"/>
      <c r="P660" s="1"/>
      <c r="Q660" s="1"/>
      <c r="R660" s="1"/>
      <c r="S660" s="1"/>
      <c r="T660" s="1"/>
      <c r="U660" s="1"/>
      <c r="V660" s="1"/>
      <c r="W660" s="1"/>
      <c r="X660" s="1"/>
    </row>
    <row r="661">
      <c r="A661" s="1"/>
      <c r="B661" s="1"/>
      <c r="C661" s="2"/>
      <c r="D661" s="1"/>
      <c r="E661" s="1"/>
      <c r="F661" s="1"/>
      <c r="G661" s="1"/>
      <c r="H661" s="2"/>
      <c r="I661" s="2"/>
      <c r="J661" s="1"/>
      <c r="K661" s="1"/>
      <c r="L661" s="1"/>
      <c r="M661" s="1"/>
      <c r="N661" s="1"/>
      <c r="O661" s="1"/>
      <c r="P661" s="1"/>
      <c r="Q661" s="1"/>
      <c r="R661" s="1"/>
      <c r="S661" s="1"/>
      <c r="T661" s="1"/>
      <c r="U661" s="1"/>
      <c r="V661" s="1"/>
      <c r="W661" s="1"/>
      <c r="X661" s="1"/>
    </row>
    <row r="662">
      <c r="A662" s="1"/>
      <c r="B662" s="1"/>
      <c r="C662" s="2"/>
      <c r="D662" s="1"/>
      <c r="E662" s="1"/>
      <c r="F662" s="1"/>
      <c r="G662" s="1"/>
      <c r="H662" s="2"/>
      <c r="I662" s="2"/>
      <c r="J662" s="1"/>
      <c r="K662" s="1"/>
      <c r="L662" s="1"/>
      <c r="M662" s="1"/>
      <c r="N662" s="1"/>
      <c r="O662" s="1"/>
      <c r="P662" s="1"/>
      <c r="Q662" s="1"/>
      <c r="R662" s="1"/>
      <c r="S662" s="1"/>
      <c r="T662" s="1"/>
      <c r="U662" s="1"/>
      <c r="V662" s="1"/>
      <c r="W662" s="1"/>
      <c r="X662" s="1"/>
    </row>
    <row r="663">
      <c r="A663" s="1"/>
      <c r="B663" s="1"/>
      <c r="C663" s="2"/>
      <c r="D663" s="1"/>
      <c r="E663" s="1"/>
      <c r="F663" s="1"/>
      <c r="G663" s="1"/>
      <c r="H663" s="2"/>
      <c r="I663" s="2"/>
      <c r="J663" s="1"/>
      <c r="K663" s="1"/>
      <c r="L663" s="1"/>
      <c r="M663" s="1"/>
      <c r="N663" s="1"/>
      <c r="O663" s="1"/>
      <c r="P663" s="1"/>
      <c r="Q663" s="1"/>
      <c r="R663" s="1"/>
      <c r="S663" s="1"/>
      <c r="T663" s="1"/>
      <c r="U663" s="1"/>
      <c r="V663" s="1"/>
      <c r="W663" s="1"/>
      <c r="X663" s="1"/>
    </row>
    <row r="664">
      <c r="A664" s="1"/>
      <c r="B664" s="1"/>
      <c r="C664" s="2"/>
      <c r="D664" s="1"/>
      <c r="E664" s="1"/>
      <c r="F664" s="1"/>
      <c r="G664" s="1"/>
      <c r="H664" s="2"/>
      <c r="I664" s="2"/>
      <c r="J664" s="1"/>
      <c r="K664" s="1"/>
      <c r="L664" s="1"/>
      <c r="M664" s="1"/>
      <c r="N664" s="1"/>
      <c r="O664" s="1"/>
      <c r="P664" s="1"/>
      <c r="Q664" s="1"/>
      <c r="R664" s="1"/>
      <c r="S664" s="1"/>
      <c r="T664" s="1"/>
      <c r="U664" s="1"/>
      <c r="V664" s="1"/>
      <c r="W664" s="1"/>
      <c r="X664" s="1"/>
    </row>
    <row r="665">
      <c r="A665" s="1"/>
      <c r="B665" s="1"/>
      <c r="C665" s="2"/>
      <c r="D665" s="1"/>
      <c r="E665" s="1"/>
      <c r="F665" s="1"/>
      <c r="G665" s="1"/>
      <c r="H665" s="2"/>
      <c r="I665" s="2"/>
      <c r="J665" s="1"/>
      <c r="K665" s="1"/>
      <c r="L665" s="1"/>
      <c r="M665" s="1"/>
      <c r="N665" s="1"/>
      <c r="O665" s="1"/>
      <c r="P665" s="1"/>
      <c r="Q665" s="1"/>
      <c r="R665" s="1"/>
      <c r="S665" s="1"/>
      <c r="T665" s="1"/>
      <c r="U665" s="1"/>
      <c r="V665" s="1"/>
      <c r="W665" s="1"/>
      <c r="X665" s="1"/>
    </row>
    <row r="666">
      <c r="A666" s="1"/>
      <c r="B666" s="1"/>
      <c r="C666" s="2"/>
      <c r="D666" s="1"/>
      <c r="E666" s="1"/>
      <c r="F666" s="1"/>
      <c r="G666" s="1"/>
      <c r="H666" s="2"/>
      <c r="I666" s="2"/>
      <c r="J666" s="1"/>
      <c r="K666" s="1"/>
      <c r="L666" s="1"/>
      <c r="M666" s="1"/>
      <c r="N666" s="1"/>
      <c r="O666" s="1"/>
      <c r="P666" s="1"/>
      <c r="Q666" s="1"/>
      <c r="R666" s="1"/>
      <c r="S666" s="1"/>
      <c r="T666" s="1"/>
      <c r="U666" s="1"/>
      <c r="V666" s="1"/>
      <c r="W666" s="1"/>
      <c r="X666" s="1"/>
    </row>
    <row r="667">
      <c r="A667" s="1"/>
      <c r="B667" s="1"/>
      <c r="C667" s="2"/>
      <c r="D667" s="1"/>
      <c r="E667" s="1"/>
      <c r="F667" s="1"/>
      <c r="G667" s="1"/>
      <c r="H667" s="2"/>
      <c r="I667" s="2"/>
      <c r="J667" s="1"/>
      <c r="K667" s="1"/>
      <c r="L667" s="1"/>
      <c r="M667" s="1"/>
      <c r="N667" s="1"/>
      <c r="O667" s="1"/>
      <c r="P667" s="1"/>
      <c r="Q667" s="1"/>
      <c r="R667" s="1"/>
      <c r="S667" s="1"/>
      <c r="T667" s="1"/>
      <c r="U667" s="1"/>
      <c r="V667" s="1"/>
      <c r="W667" s="1"/>
      <c r="X667" s="1"/>
    </row>
    <row r="668">
      <c r="A668" s="1"/>
      <c r="B668" s="1"/>
      <c r="C668" s="2"/>
      <c r="D668" s="1"/>
      <c r="E668" s="1"/>
      <c r="F668" s="1"/>
      <c r="G668" s="1"/>
      <c r="H668" s="2"/>
      <c r="I668" s="2"/>
      <c r="J668" s="1"/>
      <c r="K668" s="1"/>
      <c r="L668" s="1"/>
      <c r="M668" s="1"/>
      <c r="N668" s="1"/>
      <c r="O668" s="1"/>
      <c r="P668" s="1"/>
      <c r="Q668" s="1"/>
      <c r="R668" s="1"/>
      <c r="S668" s="1"/>
      <c r="T668" s="1"/>
      <c r="U668" s="1"/>
      <c r="V668" s="1"/>
      <c r="W668" s="1"/>
      <c r="X668" s="1"/>
    </row>
    <row r="669">
      <c r="A669" s="1"/>
      <c r="B669" s="1"/>
      <c r="C669" s="2"/>
      <c r="D669" s="1"/>
      <c r="E669" s="1"/>
      <c r="F669" s="1"/>
      <c r="G669" s="1"/>
      <c r="H669" s="2"/>
      <c r="I669" s="2"/>
      <c r="J669" s="1"/>
      <c r="K669" s="1"/>
      <c r="L669" s="1"/>
      <c r="M669" s="1"/>
      <c r="N669" s="1"/>
      <c r="O669" s="1"/>
      <c r="P669" s="1"/>
      <c r="Q669" s="1"/>
      <c r="R669" s="1"/>
      <c r="S669" s="1"/>
      <c r="T669" s="1"/>
      <c r="U669" s="1"/>
      <c r="V669" s="1"/>
      <c r="W669" s="1"/>
      <c r="X669" s="1"/>
    </row>
    <row r="670">
      <c r="A670" s="1"/>
      <c r="B670" s="1"/>
      <c r="C670" s="2"/>
      <c r="D670" s="1"/>
      <c r="E670" s="1"/>
      <c r="F670" s="1"/>
      <c r="G670" s="1"/>
      <c r="H670" s="2"/>
      <c r="I670" s="2"/>
      <c r="J670" s="1"/>
      <c r="K670" s="1"/>
      <c r="L670" s="1"/>
      <c r="M670" s="1"/>
      <c r="N670" s="1"/>
      <c r="O670" s="1"/>
      <c r="P670" s="1"/>
      <c r="Q670" s="1"/>
      <c r="R670" s="1"/>
      <c r="S670" s="1"/>
      <c r="T670" s="1"/>
      <c r="U670" s="1"/>
      <c r="V670" s="1"/>
      <c r="W670" s="1"/>
      <c r="X670" s="1"/>
    </row>
    <row r="671">
      <c r="A671" s="1"/>
      <c r="B671" s="1"/>
      <c r="C671" s="2"/>
      <c r="D671" s="1"/>
      <c r="E671" s="1"/>
      <c r="F671" s="1"/>
      <c r="G671" s="1"/>
      <c r="H671" s="2"/>
      <c r="I671" s="2"/>
      <c r="J671" s="1"/>
      <c r="K671" s="1"/>
      <c r="L671" s="1"/>
      <c r="M671" s="1"/>
      <c r="N671" s="1"/>
      <c r="O671" s="1"/>
      <c r="P671" s="1"/>
      <c r="Q671" s="1"/>
      <c r="R671" s="1"/>
      <c r="S671" s="1"/>
      <c r="T671" s="1"/>
      <c r="U671" s="1"/>
      <c r="V671" s="1"/>
      <c r="W671" s="1"/>
      <c r="X671" s="1"/>
    </row>
    <row r="672">
      <c r="A672" s="1"/>
      <c r="B672" s="1"/>
      <c r="C672" s="2"/>
      <c r="D672" s="1"/>
      <c r="E672" s="1"/>
      <c r="F672" s="1"/>
      <c r="G672" s="1"/>
      <c r="H672" s="2"/>
      <c r="I672" s="2"/>
      <c r="J672" s="1"/>
      <c r="K672" s="1"/>
      <c r="L672" s="1"/>
      <c r="M672" s="1"/>
      <c r="N672" s="1"/>
      <c r="O672" s="1"/>
      <c r="P672" s="1"/>
      <c r="Q672" s="1"/>
      <c r="R672" s="1"/>
      <c r="S672" s="1"/>
      <c r="T672" s="1"/>
      <c r="U672" s="1"/>
      <c r="V672" s="1"/>
      <c r="W672" s="1"/>
      <c r="X672" s="1"/>
    </row>
    <row r="673">
      <c r="A673" s="1"/>
      <c r="B673" s="1"/>
      <c r="C673" s="2"/>
      <c r="D673" s="1"/>
      <c r="E673" s="1"/>
      <c r="F673" s="1"/>
      <c r="G673" s="1"/>
      <c r="H673" s="2"/>
      <c r="I673" s="2"/>
      <c r="J673" s="1"/>
      <c r="K673" s="1"/>
      <c r="L673" s="1"/>
      <c r="M673" s="1"/>
      <c r="N673" s="1"/>
      <c r="O673" s="1"/>
      <c r="P673" s="1"/>
      <c r="Q673" s="1"/>
      <c r="R673" s="1"/>
      <c r="S673" s="1"/>
      <c r="T673" s="1"/>
      <c r="U673" s="1"/>
      <c r="V673" s="1"/>
      <c r="W673" s="1"/>
      <c r="X673" s="1"/>
    </row>
    <row r="674">
      <c r="A674" s="1"/>
      <c r="B674" s="1"/>
      <c r="C674" s="2"/>
      <c r="D674" s="1"/>
      <c r="E674" s="1"/>
      <c r="F674" s="1"/>
      <c r="G674" s="1"/>
      <c r="H674" s="2"/>
      <c r="I674" s="2"/>
      <c r="J674" s="1"/>
      <c r="K674" s="1"/>
      <c r="L674" s="1"/>
      <c r="M674" s="1"/>
      <c r="N674" s="1"/>
      <c r="O674" s="1"/>
      <c r="P674" s="1"/>
      <c r="Q674" s="1"/>
      <c r="R674" s="1"/>
      <c r="S674" s="1"/>
      <c r="T674" s="1"/>
      <c r="U674" s="1"/>
      <c r="V674" s="1"/>
      <c r="W674" s="1"/>
      <c r="X674" s="1"/>
    </row>
    <row r="675">
      <c r="A675" s="1"/>
      <c r="B675" s="1"/>
      <c r="C675" s="2"/>
      <c r="D675" s="1"/>
      <c r="E675" s="1"/>
      <c r="F675" s="1"/>
      <c r="G675" s="1"/>
      <c r="H675" s="2"/>
      <c r="I675" s="2"/>
      <c r="J675" s="1"/>
      <c r="K675" s="1"/>
      <c r="L675" s="1"/>
      <c r="M675" s="1"/>
      <c r="N675" s="1"/>
      <c r="O675" s="1"/>
      <c r="P675" s="1"/>
      <c r="Q675" s="1"/>
      <c r="R675" s="1"/>
      <c r="S675" s="1"/>
      <c r="T675" s="1"/>
      <c r="U675" s="1"/>
      <c r="V675" s="1"/>
      <c r="W675" s="1"/>
      <c r="X675" s="1"/>
    </row>
    <row r="676">
      <c r="A676" s="1"/>
      <c r="B676" s="1"/>
      <c r="C676" s="2"/>
      <c r="D676" s="1"/>
      <c r="E676" s="1"/>
      <c r="F676" s="1"/>
      <c r="G676" s="1"/>
      <c r="H676" s="2"/>
      <c r="I676" s="2"/>
      <c r="J676" s="1"/>
      <c r="K676" s="1"/>
      <c r="L676" s="1"/>
      <c r="M676" s="1"/>
      <c r="N676" s="1"/>
      <c r="O676" s="1"/>
      <c r="P676" s="1"/>
      <c r="Q676" s="1"/>
      <c r="R676" s="1"/>
      <c r="S676" s="1"/>
      <c r="T676" s="1"/>
      <c r="U676" s="1"/>
      <c r="V676" s="1"/>
      <c r="W676" s="1"/>
      <c r="X676" s="1"/>
    </row>
    <row r="677">
      <c r="A677" s="1"/>
      <c r="B677" s="1"/>
      <c r="C677" s="2"/>
      <c r="D677" s="1"/>
      <c r="E677" s="1"/>
      <c r="F677" s="1"/>
      <c r="G677" s="1"/>
      <c r="H677" s="2"/>
      <c r="I677" s="2"/>
      <c r="J677" s="1"/>
      <c r="K677" s="1"/>
      <c r="L677" s="1"/>
      <c r="M677" s="1"/>
      <c r="N677" s="1"/>
      <c r="O677" s="1"/>
      <c r="P677" s="1"/>
      <c r="Q677" s="1"/>
      <c r="R677" s="1"/>
      <c r="S677" s="1"/>
      <c r="T677" s="1"/>
      <c r="U677" s="1"/>
      <c r="V677" s="1"/>
      <c r="W677" s="1"/>
      <c r="X677" s="1"/>
    </row>
    <row r="678">
      <c r="A678" s="1"/>
      <c r="B678" s="1"/>
      <c r="C678" s="2"/>
      <c r="D678" s="1"/>
      <c r="E678" s="1"/>
      <c r="F678" s="1"/>
      <c r="G678" s="1"/>
      <c r="H678" s="2"/>
      <c r="I678" s="2"/>
      <c r="J678" s="1"/>
      <c r="K678" s="1"/>
      <c r="L678" s="1"/>
      <c r="M678" s="1"/>
      <c r="N678" s="1"/>
      <c r="O678" s="1"/>
      <c r="P678" s="1"/>
      <c r="Q678" s="1"/>
      <c r="R678" s="1"/>
      <c r="S678" s="1"/>
      <c r="T678" s="1"/>
      <c r="U678" s="1"/>
      <c r="V678" s="1"/>
      <c r="W678" s="1"/>
      <c r="X678" s="1"/>
    </row>
    <row r="679">
      <c r="A679" s="1"/>
      <c r="B679" s="1"/>
      <c r="C679" s="2"/>
      <c r="D679" s="1"/>
      <c r="E679" s="1"/>
      <c r="F679" s="1"/>
      <c r="G679" s="1"/>
      <c r="H679" s="2"/>
      <c r="I679" s="2"/>
      <c r="J679" s="1"/>
      <c r="K679" s="1"/>
      <c r="L679" s="1"/>
      <c r="M679" s="1"/>
      <c r="N679" s="1"/>
      <c r="O679" s="1"/>
      <c r="P679" s="1"/>
      <c r="Q679" s="1"/>
      <c r="R679" s="1"/>
      <c r="S679" s="1"/>
      <c r="T679" s="1"/>
      <c r="U679" s="1"/>
      <c r="V679" s="1"/>
      <c r="W679" s="1"/>
      <c r="X679" s="1"/>
    </row>
    <row r="680">
      <c r="A680" s="1"/>
      <c r="B680" s="1"/>
      <c r="C680" s="2"/>
      <c r="D680" s="1"/>
      <c r="E680" s="1"/>
      <c r="F680" s="1"/>
      <c r="G680" s="1"/>
      <c r="H680" s="2"/>
      <c r="I680" s="2"/>
      <c r="J680" s="1"/>
      <c r="K680" s="1"/>
      <c r="L680" s="1"/>
      <c r="M680" s="1"/>
      <c r="N680" s="1"/>
      <c r="O680" s="1"/>
      <c r="P680" s="1"/>
      <c r="Q680" s="1"/>
      <c r="R680" s="1"/>
      <c r="S680" s="1"/>
      <c r="T680" s="1"/>
      <c r="U680" s="1"/>
      <c r="V680" s="1"/>
      <c r="W680" s="1"/>
      <c r="X680" s="1"/>
    </row>
    <row r="681">
      <c r="A681" s="1"/>
      <c r="B681" s="1"/>
      <c r="C681" s="2"/>
      <c r="D681" s="1"/>
      <c r="E681" s="1"/>
      <c r="F681" s="1"/>
      <c r="G681" s="1"/>
      <c r="H681" s="2"/>
      <c r="I681" s="2"/>
      <c r="J681" s="1"/>
      <c r="K681" s="1"/>
      <c r="L681" s="1"/>
      <c r="M681" s="1"/>
      <c r="N681" s="1"/>
      <c r="O681" s="1"/>
      <c r="P681" s="1"/>
      <c r="Q681" s="1"/>
      <c r="R681" s="1"/>
      <c r="S681" s="1"/>
      <c r="T681" s="1"/>
      <c r="U681" s="1"/>
      <c r="V681" s="1"/>
      <c r="W681" s="1"/>
      <c r="X681" s="1"/>
    </row>
    <row r="682">
      <c r="A682" s="1"/>
      <c r="B682" s="1"/>
      <c r="C682" s="2"/>
      <c r="D682" s="1"/>
      <c r="E682" s="1"/>
      <c r="F682" s="1"/>
      <c r="G682" s="1"/>
      <c r="H682" s="2"/>
      <c r="I682" s="2"/>
      <c r="J682" s="1"/>
      <c r="K682" s="1"/>
      <c r="L682" s="1"/>
      <c r="M682" s="1"/>
      <c r="N682" s="1"/>
      <c r="O682" s="1"/>
      <c r="P682" s="1"/>
      <c r="Q682" s="1"/>
      <c r="R682" s="1"/>
      <c r="S682" s="1"/>
      <c r="T682" s="1"/>
      <c r="U682" s="1"/>
      <c r="V682" s="1"/>
      <c r="W682" s="1"/>
      <c r="X682" s="1"/>
    </row>
    <row r="683">
      <c r="A683" s="1"/>
      <c r="B683" s="1"/>
      <c r="C683" s="2"/>
      <c r="D683" s="1"/>
      <c r="E683" s="1"/>
      <c r="F683" s="1"/>
      <c r="G683" s="1"/>
      <c r="H683" s="2"/>
      <c r="I683" s="2"/>
      <c r="J683" s="1"/>
      <c r="K683" s="1"/>
      <c r="L683" s="1"/>
      <c r="M683" s="1"/>
      <c r="N683" s="1"/>
      <c r="O683" s="1"/>
      <c r="P683" s="1"/>
      <c r="Q683" s="1"/>
      <c r="R683" s="1"/>
      <c r="S683" s="1"/>
      <c r="T683" s="1"/>
      <c r="U683" s="1"/>
      <c r="V683" s="1"/>
      <c r="W683" s="1"/>
      <c r="X683" s="1"/>
    </row>
    <row r="684">
      <c r="A684" s="1"/>
      <c r="B684" s="1"/>
      <c r="C684" s="2"/>
      <c r="D684" s="1"/>
      <c r="E684" s="1"/>
      <c r="F684" s="1"/>
      <c r="G684" s="1"/>
      <c r="H684" s="2"/>
      <c r="I684" s="2"/>
      <c r="J684" s="1"/>
      <c r="K684" s="1"/>
      <c r="L684" s="1"/>
      <c r="M684" s="1"/>
      <c r="N684" s="1"/>
      <c r="O684" s="1"/>
      <c r="P684" s="1"/>
      <c r="Q684" s="1"/>
      <c r="R684" s="1"/>
      <c r="S684" s="1"/>
      <c r="T684" s="1"/>
      <c r="U684" s="1"/>
      <c r="V684" s="1"/>
      <c r="W684" s="1"/>
      <c r="X684" s="1"/>
    </row>
    <row r="685">
      <c r="A685" s="1"/>
      <c r="B685" s="1"/>
      <c r="C685" s="2"/>
      <c r="D685" s="1"/>
      <c r="E685" s="1"/>
      <c r="F685" s="1"/>
      <c r="G685" s="1"/>
      <c r="H685" s="2"/>
      <c r="I685" s="2"/>
      <c r="J685" s="1"/>
      <c r="K685" s="1"/>
      <c r="L685" s="1"/>
      <c r="M685" s="1"/>
      <c r="N685" s="1"/>
      <c r="O685" s="1"/>
      <c r="P685" s="1"/>
      <c r="Q685" s="1"/>
      <c r="R685" s="1"/>
      <c r="S685" s="1"/>
      <c r="T685" s="1"/>
      <c r="U685" s="1"/>
      <c r="V685" s="1"/>
      <c r="W685" s="1"/>
      <c r="X685" s="1"/>
    </row>
    <row r="686">
      <c r="A686" s="1"/>
      <c r="B686" s="1"/>
      <c r="C686" s="2"/>
      <c r="D686" s="1"/>
      <c r="E686" s="1"/>
      <c r="F686" s="1"/>
      <c r="G686" s="1"/>
      <c r="H686" s="2"/>
      <c r="I686" s="2"/>
      <c r="J686" s="1"/>
      <c r="K686" s="1"/>
      <c r="L686" s="1"/>
      <c r="M686" s="1"/>
      <c r="N686" s="1"/>
      <c r="O686" s="1"/>
      <c r="P686" s="1"/>
      <c r="Q686" s="1"/>
      <c r="R686" s="1"/>
      <c r="S686" s="1"/>
      <c r="T686" s="1"/>
      <c r="U686" s="1"/>
      <c r="V686" s="1"/>
      <c r="W686" s="1"/>
      <c r="X686" s="1"/>
    </row>
    <row r="687">
      <c r="A687" s="1"/>
      <c r="B687" s="1"/>
      <c r="C687" s="2"/>
      <c r="D687" s="1"/>
      <c r="E687" s="1"/>
      <c r="F687" s="1"/>
      <c r="G687" s="1"/>
      <c r="H687" s="2"/>
      <c r="I687" s="2"/>
      <c r="J687" s="1"/>
      <c r="K687" s="1"/>
      <c r="L687" s="1"/>
      <c r="M687" s="1"/>
      <c r="N687" s="1"/>
      <c r="O687" s="1"/>
      <c r="P687" s="1"/>
      <c r="Q687" s="1"/>
      <c r="R687" s="1"/>
      <c r="S687" s="1"/>
      <c r="T687" s="1"/>
      <c r="U687" s="1"/>
      <c r="V687" s="1"/>
      <c r="W687" s="1"/>
      <c r="X687" s="1"/>
    </row>
    <row r="688">
      <c r="A688" s="1"/>
      <c r="B688" s="1"/>
      <c r="C688" s="2"/>
      <c r="D688" s="1"/>
      <c r="E688" s="1"/>
      <c r="F688" s="1"/>
      <c r="G688" s="1"/>
      <c r="H688" s="2"/>
      <c r="I688" s="2"/>
      <c r="J688" s="1"/>
      <c r="K688" s="1"/>
      <c r="L688" s="1"/>
      <c r="M688" s="1"/>
      <c r="N688" s="1"/>
      <c r="O688" s="1"/>
      <c r="P688" s="1"/>
      <c r="Q688" s="1"/>
      <c r="R688" s="1"/>
      <c r="S688" s="1"/>
      <c r="T688" s="1"/>
      <c r="U688" s="1"/>
      <c r="V688" s="1"/>
      <c r="W688" s="1"/>
      <c r="X688" s="1"/>
    </row>
    <row r="689">
      <c r="A689" s="1"/>
      <c r="B689" s="1"/>
      <c r="C689" s="2"/>
      <c r="D689" s="1"/>
      <c r="E689" s="1"/>
      <c r="F689" s="1"/>
      <c r="G689" s="1"/>
      <c r="H689" s="2"/>
      <c r="I689" s="2"/>
      <c r="J689" s="1"/>
      <c r="K689" s="1"/>
      <c r="L689" s="1"/>
      <c r="M689" s="1"/>
      <c r="N689" s="1"/>
      <c r="O689" s="1"/>
      <c r="P689" s="1"/>
      <c r="Q689" s="1"/>
      <c r="R689" s="1"/>
      <c r="S689" s="1"/>
      <c r="T689" s="1"/>
      <c r="U689" s="1"/>
      <c r="V689" s="1"/>
      <c r="W689" s="1"/>
      <c r="X689" s="1"/>
    </row>
    <row r="690">
      <c r="A690" s="1"/>
      <c r="B690" s="1"/>
      <c r="C690" s="2"/>
      <c r="D690" s="1"/>
      <c r="E690" s="1"/>
      <c r="F690" s="1"/>
      <c r="G690" s="1"/>
      <c r="H690" s="2"/>
      <c r="I690" s="2"/>
      <c r="J690" s="1"/>
      <c r="K690" s="1"/>
      <c r="L690" s="1"/>
      <c r="M690" s="1"/>
      <c r="N690" s="1"/>
      <c r="O690" s="1"/>
      <c r="P690" s="1"/>
      <c r="Q690" s="1"/>
      <c r="R690" s="1"/>
      <c r="S690" s="1"/>
      <c r="T690" s="1"/>
      <c r="U690" s="1"/>
      <c r="V690" s="1"/>
      <c r="W690" s="1"/>
      <c r="X690" s="1"/>
    </row>
    <row r="691">
      <c r="A691" s="1"/>
      <c r="B691" s="1"/>
      <c r="C691" s="2"/>
      <c r="D691" s="1"/>
      <c r="E691" s="1"/>
      <c r="F691" s="1"/>
      <c r="G691" s="1"/>
      <c r="H691" s="2"/>
      <c r="I691" s="2"/>
      <c r="J691" s="1"/>
      <c r="K691" s="1"/>
      <c r="L691" s="1"/>
      <c r="M691" s="1"/>
      <c r="N691" s="1"/>
      <c r="O691" s="1"/>
      <c r="P691" s="1"/>
      <c r="Q691" s="1"/>
      <c r="R691" s="1"/>
      <c r="S691" s="1"/>
      <c r="T691" s="1"/>
      <c r="U691" s="1"/>
      <c r="V691" s="1"/>
      <c r="W691" s="1"/>
      <c r="X691" s="1"/>
    </row>
    <row r="692">
      <c r="A692" s="1"/>
      <c r="B692" s="1"/>
      <c r="C692" s="2"/>
      <c r="D692" s="1"/>
      <c r="E692" s="1"/>
      <c r="F692" s="1"/>
      <c r="G692" s="1"/>
      <c r="H692" s="2"/>
      <c r="I692" s="2"/>
      <c r="J692" s="1"/>
      <c r="K692" s="1"/>
      <c r="L692" s="1"/>
      <c r="M692" s="1"/>
      <c r="N692" s="1"/>
      <c r="O692" s="1"/>
      <c r="P692" s="1"/>
      <c r="Q692" s="1"/>
      <c r="R692" s="1"/>
      <c r="S692" s="1"/>
      <c r="T692" s="1"/>
      <c r="U692" s="1"/>
      <c r="V692" s="1"/>
      <c r="W692" s="1"/>
      <c r="X692" s="1"/>
    </row>
    <row r="693">
      <c r="A693" s="1"/>
      <c r="B693" s="1"/>
      <c r="C693" s="2"/>
      <c r="D693" s="1"/>
      <c r="E693" s="1"/>
      <c r="F693" s="1"/>
      <c r="G693" s="1"/>
      <c r="H693" s="2"/>
      <c r="I693" s="2"/>
      <c r="J693" s="1"/>
      <c r="K693" s="1"/>
      <c r="L693" s="1"/>
      <c r="M693" s="1"/>
      <c r="N693" s="1"/>
      <c r="O693" s="1"/>
      <c r="P693" s="1"/>
      <c r="Q693" s="1"/>
      <c r="R693" s="1"/>
      <c r="S693" s="1"/>
      <c r="T693" s="1"/>
      <c r="U693" s="1"/>
      <c r="V693" s="1"/>
      <c r="W693" s="1"/>
      <c r="X693" s="1"/>
    </row>
    <row r="694">
      <c r="A694" s="1"/>
      <c r="B694" s="1"/>
      <c r="C694" s="2"/>
      <c r="D694" s="1"/>
      <c r="E694" s="1"/>
      <c r="F694" s="1"/>
      <c r="G694" s="1"/>
      <c r="H694" s="2"/>
      <c r="I694" s="2"/>
      <c r="J694" s="1"/>
      <c r="K694" s="1"/>
      <c r="L694" s="1"/>
      <c r="M694" s="1"/>
      <c r="N694" s="1"/>
      <c r="O694" s="1"/>
      <c r="P694" s="1"/>
      <c r="Q694" s="1"/>
      <c r="R694" s="1"/>
      <c r="S694" s="1"/>
      <c r="T694" s="1"/>
      <c r="U694" s="1"/>
      <c r="V694" s="1"/>
      <c r="W694" s="1"/>
      <c r="X694" s="1"/>
    </row>
    <row r="695">
      <c r="A695" s="1"/>
      <c r="B695" s="1"/>
      <c r="C695" s="2"/>
      <c r="D695" s="1"/>
      <c r="E695" s="1"/>
      <c r="F695" s="1"/>
      <c r="G695" s="1"/>
      <c r="H695" s="2"/>
      <c r="I695" s="2"/>
      <c r="J695" s="1"/>
      <c r="K695" s="1"/>
      <c r="L695" s="1"/>
      <c r="M695" s="1"/>
      <c r="N695" s="1"/>
      <c r="O695" s="1"/>
      <c r="P695" s="1"/>
      <c r="Q695" s="1"/>
      <c r="R695" s="1"/>
      <c r="S695" s="1"/>
      <c r="T695" s="1"/>
      <c r="U695" s="1"/>
      <c r="V695" s="1"/>
      <c r="W695" s="1"/>
      <c r="X695" s="1"/>
    </row>
    <row r="696">
      <c r="A696" s="1"/>
      <c r="B696" s="1"/>
      <c r="C696" s="2"/>
      <c r="D696" s="1"/>
      <c r="E696" s="1"/>
      <c r="F696" s="1"/>
      <c r="G696" s="1"/>
      <c r="H696" s="2"/>
      <c r="I696" s="2"/>
      <c r="J696" s="1"/>
      <c r="K696" s="1"/>
      <c r="L696" s="1"/>
      <c r="M696" s="1"/>
      <c r="N696" s="1"/>
      <c r="O696" s="1"/>
      <c r="P696" s="1"/>
      <c r="Q696" s="1"/>
      <c r="R696" s="1"/>
      <c r="S696" s="1"/>
      <c r="T696" s="1"/>
      <c r="U696" s="1"/>
      <c r="V696" s="1"/>
      <c r="W696" s="1"/>
      <c r="X696" s="1"/>
    </row>
    <row r="697">
      <c r="A697" s="1"/>
      <c r="B697" s="1"/>
      <c r="C697" s="2"/>
      <c r="D697" s="1"/>
      <c r="E697" s="1"/>
      <c r="F697" s="1"/>
      <c r="G697" s="1"/>
      <c r="H697" s="2"/>
      <c r="I697" s="2"/>
      <c r="J697" s="1"/>
      <c r="K697" s="1"/>
      <c r="L697" s="1"/>
      <c r="M697" s="1"/>
      <c r="N697" s="1"/>
      <c r="O697" s="1"/>
      <c r="P697" s="1"/>
      <c r="Q697" s="1"/>
      <c r="R697" s="1"/>
      <c r="S697" s="1"/>
      <c r="T697" s="1"/>
      <c r="U697" s="1"/>
      <c r="V697" s="1"/>
      <c r="W697" s="1"/>
      <c r="X697" s="1"/>
    </row>
    <row r="698">
      <c r="A698" s="1"/>
      <c r="B698" s="1"/>
      <c r="C698" s="2"/>
      <c r="D698" s="1"/>
      <c r="E698" s="1"/>
      <c r="F698" s="1"/>
      <c r="G698" s="1"/>
      <c r="H698" s="2"/>
      <c r="I698" s="2"/>
      <c r="J698" s="1"/>
      <c r="K698" s="1"/>
      <c r="L698" s="1"/>
      <c r="M698" s="1"/>
      <c r="N698" s="1"/>
      <c r="O698" s="1"/>
      <c r="P698" s="1"/>
      <c r="Q698" s="1"/>
      <c r="R698" s="1"/>
      <c r="S698" s="1"/>
      <c r="T698" s="1"/>
      <c r="U698" s="1"/>
      <c r="V698" s="1"/>
      <c r="W698" s="1"/>
      <c r="X698" s="1"/>
    </row>
    <row r="699">
      <c r="A699" s="1"/>
      <c r="B699" s="1"/>
      <c r="C699" s="2"/>
      <c r="D699" s="1"/>
      <c r="E699" s="1"/>
      <c r="F699" s="1"/>
      <c r="G699" s="1"/>
      <c r="H699" s="2"/>
      <c r="I699" s="2"/>
      <c r="J699" s="1"/>
      <c r="K699" s="1"/>
      <c r="L699" s="1"/>
      <c r="M699" s="1"/>
      <c r="N699" s="1"/>
      <c r="O699" s="1"/>
      <c r="P699" s="1"/>
      <c r="Q699" s="1"/>
      <c r="R699" s="1"/>
      <c r="S699" s="1"/>
      <c r="T699" s="1"/>
      <c r="U699" s="1"/>
      <c r="V699" s="1"/>
      <c r="W699" s="1"/>
      <c r="X699" s="1"/>
    </row>
    <row r="700">
      <c r="A700" s="1"/>
      <c r="B700" s="1"/>
      <c r="C700" s="2"/>
      <c r="D700" s="1"/>
      <c r="E700" s="1"/>
      <c r="F700" s="1"/>
      <c r="G700" s="1"/>
      <c r="H700" s="2"/>
      <c r="I700" s="2"/>
      <c r="J700" s="1"/>
      <c r="K700" s="1"/>
      <c r="L700" s="1"/>
      <c r="M700" s="1"/>
      <c r="N700" s="1"/>
      <c r="O700" s="1"/>
      <c r="P700" s="1"/>
      <c r="Q700" s="1"/>
      <c r="R700" s="1"/>
      <c r="S700" s="1"/>
      <c r="T700" s="1"/>
      <c r="U700" s="1"/>
      <c r="V700" s="1"/>
      <c r="W700" s="1"/>
      <c r="X700" s="1"/>
    </row>
    <row r="701">
      <c r="A701" s="1"/>
      <c r="B701" s="1"/>
      <c r="C701" s="2"/>
      <c r="D701" s="1"/>
      <c r="E701" s="1"/>
      <c r="F701" s="1"/>
      <c r="G701" s="1"/>
      <c r="H701" s="2"/>
      <c r="I701" s="2"/>
      <c r="J701" s="1"/>
      <c r="K701" s="1"/>
      <c r="L701" s="1"/>
      <c r="M701" s="1"/>
      <c r="N701" s="1"/>
      <c r="O701" s="1"/>
      <c r="P701" s="1"/>
      <c r="Q701" s="1"/>
      <c r="R701" s="1"/>
      <c r="S701" s="1"/>
      <c r="T701" s="1"/>
      <c r="U701" s="1"/>
      <c r="V701" s="1"/>
      <c r="W701" s="1"/>
      <c r="X701" s="1"/>
    </row>
    <row r="702">
      <c r="A702" s="1"/>
      <c r="B702" s="1"/>
      <c r="C702" s="2"/>
      <c r="D702" s="1"/>
      <c r="E702" s="1"/>
      <c r="F702" s="1"/>
      <c r="G702" s="1"/>
      <c r="H702" s="2"/>
      <c r="I702" s="2"/>
      <c r="J702" s="1"/>
      <c r="K702" s="1"/>
      <c r="L702" s="1"/>
      <c r="M702" s="1"/>
      <c r="N702" s="1"/>
      <c r="O702" s="1"/>
      <c r="P702" s="1"/>
      <c r="Q702" s="1"/>
      <c r="R702" s="1"/>
      <c r="S702" s="1"/>
      <c r="T702" s="1"/>
      <c r="U702" s="1"/>
      <c r="V702" s="1"/>
      <c r="W702" s="1"/>
      <c r="X702" s="1"/>
    </row>
    <row r="703">
      <c r="A703" s="1"/>
      <c r="B703" s="1"/>
      <c r="C703" s="2"/>
      <c r="D703" s="1"/>
      <c r="E703" s="1"/>
      <c r="F703" s="1"/>
      <c r="G703" s="1"/>
      <c r="H703" s="2"/>
      <c r="I703" s="2"/>
      <c r="J703" s="1"/>
      <c r="K703" s="1"/>
      <c r="L703" s="1"/>
      <c r="M703" s="1"/>
      <c r="N703" s="1"/>
      <c r="O703" s="1"/>
      <c r="P703" s="1"/>
      <c r="Q703" s="1"/>
      <c r="R703" s="1"/>
      <c r="S703" s="1"/>
      <c r="T703" s="1"/>
      <c r="U703" s="1"/>
      <c r="V703" s="1"/>
      <c r="W703" s="1"/>
      <c r="X703" s="1"/>
    </row>
    <row r="704">
      <c r="A704" s="1"/>
      <c r="B704" s="1"/>
      <c r="C704" s="2"/>
      <c r="D704" s="1"/>
      <c r="E704" s="1"/>
      <c r="F704" s="1"/>
      <c r="G704" s="1"/>
      <c r="H704" s="2"/>
      <c r="I704" s="2"/>
      <c r="J704" s="1"/>
      <c r="K704" s="1"/>
      <c r="L704" s="1"/>
      <c r="M704" s="1"/>
      <c r="N704" s="1"/>
      <c r="O704" s="1"/>
      <c r="P704" s="1"/>
      <c r="Q704" s="1"/>
      <c r="R704" s="1"/>
      <c r="S704" s="1"/>
      <c r="T704" s="1"/>
      <c r="U704" s="1"/>
      <c r="V704" s="1"/>
      <c r="W704" s="1"/>
      <c r="X704" s="1"/>
    </row>
    <row r="705">
      <c r="A705" s="1"/>
      <c r="B705" s="1"/>
      <c r="C705" s="2"/>
      <c r="D705" s="1"/>
      <c r="E705" s="1"/>
      <c r="F705" s="1"/>
      <c r="G705" s="1"/>
      <c r="H705" s="2"/>
      <c r="I705" s="2"/>
      <c r="J705" s="1"/>
      <c r="K705" s="1"/>
      <c r="L705" s="1"/>
      <c r="M705" s="1"/>
      <c r="N705" s="1"/>
      <c r="O705" s="1"/>
      <c r="P705" s="1"/>
      <c r="Q705" s="1"/>
      <c r="R705" s="1"/>
      <c r="S705" s="1"/>
      <c r="T705" s="1"/>
      <c r="U705" s="1"/>
      <c r="V705" s="1"/>
      <c r="W705" s="1"/>
      <c r="X705" s="1"/>
    </row>
    <row r="706">
      <c r="A706" s="1"/>
      <c r="B706" s="1"/>
      <c r="C706" s="2"/>
      <c r="D706" s="1"/>
      <c r="E706" s="1"/>
      <c r="F706" s="1"/>
      <c r="G706" s="1"/>
      <c r="H706" s="2"/>
      <c r="I706" s="2"/>
      <c r="J706" s="1"/>
      <c r="K706" s="1"/>
      <c r="L706" s="1"/>
      <c r="M706" s="1"/>
      <c r="N706" s="1"/>
      <c r="O706" s="1"/>
      <c r="P706" s="1"/>
      <c r="Q706" s="1"/>
      <c r="R706" s="1"/>
      <c r="S706" s="1"/>
      <c r="T706" s="1"/>
      <c r="U706" s="1"/>
      <c r="V706" s="1"/>
      <c r="W706" s="1"/>
      <c r="X706" s="1"/>
    </row>
    <row r="707">
      <c r="A707" s="1"/>
      <c r="B707" s="1"/>
      <c r="C707" s="2"/>
      <c r="D707" s="1"/>
      <c r="E707" s="1"/>
      <c r="F707" s="1"/>
      <c r="G707" s="1"/>
      <c r="H707" s="2"/>
      <c r="I707" s="2"/>
      <c r="J707" s="1"/>
      <c r="K707" s="1"/>
      <c r="L707" s="1"/>
      <c r="M707" s="1"/>
      <c r="N707" s="1"/>
      <c r="O707" s="1"/>
      <c r="P707" s="1"/>
      <c r="Q707" s="1"/>
      <c r="R707" s="1"/>
      <c r="S707" s="1"/>
      <c r="T707" s="1"/>
      <c r="U707" s="1"/>
      <c r="V707" s="1"/>
      <c r="W707" s="1"/>
      <c r="X707" s="1"/>
    </row>
    <row r="708">
      <c r="A708" s="1"/>
      <c r="B708" s="1"/>
      <c r="C708" s="2"/>
      <c r="D708" s="1"/>
      <c r="E708" s="1"/>
      <c r="F708" s="1"/>
      <c r="G708" s="1"/>
      <c r="H708" s="2"/>
      <c r="I708" s="2"/>
      <c r="J708" s="1"/>
      <c r="K708" s="1"/>
      <c r="L708" s="1"/>
      <c r="M708" s="1"/>
      <c r="N708" s="1"/>
      <c r="O708" s="1"/>
      <c r="P708" s="1"/>
      <c r="Q708" s="1"/>
      <c r="R708" s="1"/>
      <c r="S708" s="1"/>
      <c r="T708" s="1"/>
      <c r="U708" s="1"/>
      <c r="V708" s="1"/>
      <c r="W708" s="1"/>
      <c r="X708" s="1"/>
    </row>
    <row r="709">
      <c r="A709" s="1"/>
      <c r="B709" s="1"/>
      <c r="C709" s="2"/>
      <c r="D709" s="1"/>
      <c r="E709" s="1"/>
      <c r="F709" s="1"/>
      <c r="G709" s="1"/>
      <c r="H709" s="2"/>
      <c r="I709" s="2"/>
      <c r="J709" s="1"/>
      <c r="K709" s="1"/>
      <c r="L709" s="1"/>
      <c r="M709" s="1"/>
      <c r="N709" s="1"/>
      <c r="O709" s="1"/>
      <c r="P709" s="1"/>
      <c r="Q709" s="1"/>
      <c r="R709" s="1"/>
      <c r="S709" s="1"/>
      <c r="T709" s="1"/>
      <c r="U709" s="1"/>
      <c r="V709" s="1"/>
      <c r="W709" s="1"/>
      <c r="X709" s="1"/>
    </row>
    <row r="710">
      <c r="A710" s="1"/>
      <c r="B710" s="1"/>
      <c r="C710" s="2"/>
      <c r="D710" s="1"/>
      <c r="E710" s="1"/>
      <c r="F710" s="1"/>
      <c r="G710" s="1"/>
      <c r="H710" s="2"/>
      <c r="I710" s="2"/>
      <c r="J710" s="1"/>
      <c r="K710" s="1"/>
      <c r="L710" s="1"/>
      <c r="M710" s="1"/>
      <c r="N710" s="1"/>
      <c r="O710" s="1"/>
      <c r="P710" s="1"/>
      <c r="Q710" s="1"/>
      <c r="R710" s="1"/>
      <c r="S710" s="1"/>
      <c r="T710" s="1"/>
      <c r="U710" s="1"/>
      <c r="V710" s="1"/>
      <c r="W710" s="1"/>
      <c r="X710" s="1"/>
    </row>
    <row r="711">
      <c r="A711" s="1"/>
      <c r="B711" s="1"/>
      <c r="C711" s="2"/>
      <c r="D711" s="1"/>
      <c r="E711" s="1"/>
      <c r="F711" s="1"/>
      <c r="G711" s="1"/>
      <c r="H711" s="2"/>
      <c r="I711" s="2"/>
      <c r="J711" s="1"/>
      <c r="K711" s="1"/>
      <c r="L711" s="1"/>
      <c r="M711" s="1"/>
      <c r="N711" s="1"/>
      <c r="O711" s="1"/>
      <c r="P711" s="1"/>
      <c r="Q711" s="1"/>
      <c r="R711" s="1"/>
      <c r="S711" s="1"/>
      <c r="T711" s="1"/>
      <c r="U711" s="1"/>
      <c r="V711" s="1"/>
      <c r="W711" s="1"/>
      <c r="X711" s="1"/>
    </row>
    <row r="712">
      <c r="A712" s="1"/>
      <c r="B712" s="1"/>
      <c r="C712" s="2"/>
      <c r="D712" s="1"/>
      <c r="E712" s="1"/>
      <c r="F712" s="1"/>
      <c r="G712" s="1"/>
      <c r="H712" s="2"/>
      <c r="I712" s="2"/>
      <c r="J712" s="1"/>
      <c r="K712" s="1"/>
      <c r="L712" s="1"/>
      <c r="M712" s="1"/>
      <c r="N712" s="1"/>
      <c r="O712" s="1"/>
      <c r="P712" s="1"/>
      <c r="Q712" s="1"/>
      <c r="R712" s="1"/>
      <c r="S712" s="1"/>
      <c r="T712" s="1"/>
      <c r="U712" s="1"/>
      <c r="V712" s="1"/>
      <c r="W712" s="1"/>
      <c r="X712" s="1"/>
    </row>
    <row r="713">
      <c r="A713" s="1"/>
      <c r="B713" s="1"/>
      <c r="C713" s="2"/>
      <c r="D713" s="1"/>
      <c r="E713" s="1"/>
      <c r="F713" s="1"/>
      <c r="G713" s="1"/>
      <c r="H713" s="2"/>
      <c r="I713" s="2"/>
      <c r="J713" s="1"/>
      <c r="K713" s="1"/>
      <c r="L713" s="1"/>
      <c r="M713" s="1"/>
      <c r="N713" s="1"/>
      <c r="O713" s="1"/>
      <c r="P713" s="1"/>
      <c r="Q713" s="1"/>
      <c r="R713" s="1"/>
      <c r="S713" s="1"/>
      <c r="T713" s="1"/>
      <c r="U713" s="1"/>
      <c r="V713" s="1"/>
      <c r="W713" s="1"/>
      <c r="X713" s="1"/>
    </row>
    <row r="714">
      <c r="A714" s="1"/>
      <c r="B714" s="1"/>
      <c r="C714" s="2"/>
      <c r="D714" s="1"/>
      <c r="E714" s="1"/>
      <c r="F714" s="1"/>
      <c r="G714" s="1"/>
      <c r="H714" s="2"/>
      <c r="I714" s="2"/>
      <c r="J714" s="1"/>
      <c r="K714" s="1"/>
      <c r="L714" s="1"/>
      <c r="M714" s="1"/>
      <c r="N714" s="1"/>
      <c r="O714" s="1"/>
      <c r="P714" s="1"/>
      <c r="Q714" s="1"/>
      <c r="R714" s="1"/>
      <c r="S714" s="1"/>
      <c r="T714" s="1"/>
      <c r="U714" s="1"/>
      <c r="V714" s="1"/>
      <c r="W714" s="1"/>
      <c r="X714" s="1"/>
    </row>
    <row r="715">
      <c r="A715" s="1"/>
      <c r="B715" s="1"/>
      <c r="C715" s="2"/>
      <c r="D715" s="1"/>
      <c r="E715" s="1"/>
      <c r="F715" s="1"/>
      <c r="G715" s="1"/>
      <c r="H715" s="2"/>
      <c r="I715" s="2"/>
      <c r="J715" s="1"/>
      <c r="K715" s="1"/>
      <c r="L715" s="1"/>
      <c r="M715" s="1"/>
      <c r="N715" s="1"/>
      <c r="O715" s="1"/>
      <c r="P715" s="1"/>
      <c r="Q715" s="1"/>
      <c r="R715" s="1"/>
      <c r="S715" s="1"/>
      <c r="T715" s="1"/>
      <c r="U715" s="1"/>
      <c r="V715" s="1"/>
      <c r="W715" s="1"/>
      <c r="X715" s="1"/>
    </row>
    <row r="716">
      <c r="A716" s="1"/>
      <c r="B716" s="1"/>
      <c r="C716" s="2"/>
      <c r="D716" s="1"/>
      <c r="E716" s="1"/>
      <c r="F716" s="1"/>
      <c r="G716" s="1"/>
      <c r="H716" s="2"/>
      <c r="I716" s="2"/>
      <c r="J716" s="1"/>
      <c r="K716" s="1"/>
      <c r="L716" s="1"/>
      <c r="M716" s="1"/>
      <c r="N716" s="1"/>
      <c r="O716" s="1"/>
      <c r="P716" s="1"/>
      <c r="Q716" s="1"/>
      <c r="R716" s="1"/>
      <c r="S716" s="1"/>
      <c r="T716" s="1"/>
      <c r="U716" s="1"/>
      <c r="V716" s="1"/>
      <c r="W716" s="1"/>
      <c r="X716" s="1"/>
    </row>
    <row r="717">
      <c r="A717" s="1"/>
      <c r="B717" s="1"/>
      <c r="C717" s="2"/>
      <c r="D717" s="1"/>
      <c r="E717" s="1"/>
      <c r="F717" s="1"/>
      <c r="G717" s="1"/>
      <c r="H717" s="2"/>
      <c r="I717" s="2"/>
      <c r="J717" s="1"/>
      <c r="K717" s="1"/>
      <c r="L717" s="1"/>
      <c r="M717" s="1"/>
      <c r="N717" s="1"/>
      <c r="O717" s="1"/>
      <c r="P717" s="1"/>
      <c r="Q717" s="1"/>
      <c r="R717" s="1"/>
      <c r="S717" s="1"/>
      <c r="T717" s="1"/>
      <c r="U717" s="1"/>
      <c r="V717" s="1"/>
      <c r="W717" s="1"/>
      <c r="X717" s="1"/>
    </row>
    <row r="718">
      <c r="A718" s="1"/>
      <c r="B718" s="1"/>
      <c r="C718" s="2"/>
      <c r="D718" s="1"/>
      <c r="E718" s="1"/>
      <c r="F718" s="1"/>
      <c r="G718" s="1"/>
      <c r="H718" s="2"/>
      <c r="I718" s="2"/>
      <c r="J718" s="1"/>
      <c r="K718" s="1"/>
      <c r="L718" s="1"/>
      <c r="M718" s="1"/>
      <c r="N718" s="1"/>
      <c r="O718" s="1"/>
      <c r="P718" s="1"/>
      <c r="Q718" s="1"/>
      <c r="R718" s="1"/>
      <c r="S718" s="1"/>
      <c r="T718" s="1"/>
      <c r="U718" s="1"/>
      <c r="V718" s="1"/>
      <c r="W718" s="1"/>
      <c r="X718" s="1"/>
    </row>
    <row r="719">
      <c r="A719" s="1"/>
      <c r="B719" s="1"/>
      <c r="C719" s="2"/>
      <c r="D719" s="1"/>
      <c r="E719" s="1"/>
      <c r="F719" s="1"/>
      <c r="G719" s="1"/>
      <c r="H719" s="2"/>
      <c r="I719" s="2"/>
      <c r="J719" s="1"/>
      <c r="K719" s="1"/>
      <c r="L719" s="1"/>
      <c r="M719" s="1"/>
      <c r="N719" s="1"/>
      <c r="O719" s="1"/>
      <c r="P719" s="1"/>
      <c r="Q719" s="1"/>
      <c r="R719" s="1"/>
      <c r="S719" s="1"/>
      <c r="T719" s="1"/>
      <c r="U719" s="1"/>
      <c r="V719" s="1"/>
      <c r="W719" s="1"/>
      <c r="X719" s="1"/>
    </row>
    <row r="720">
      <c r="A720" s="1"/>
      <c r="B720" s="1"/>
      <c r="C720" s="2"/>
      <c r="D720" s="1"/>
      <c r="E720" s="1"/>
      <c r="F720" s="1"/>
      <c r="G720" s="1"/>
      <c r="H720" s="2"/>
      <c r="I720" s="2"/>
      <c r="J720" s="1"/>
      <c r="K720" s="1"/>
      <c r="L720" s="1"/>
      <c r="M720" s="1"/>
      <c r="N720" s="1"/>
      <c r="O720" s="1"/>
      <c r="P720" s="1"/>
      <c r="Q720" s="1"/>
      <c r="R720" s="1"/>
      <c r="S720" s="1"/>
      <c r="T720" s="1"/>
      <c r="U720" s="1"/>
      <c r="V720" s="1"/>
      <c r="W720" s="1"/>
      <c r="X720" s="1"/>
    </row>
    <row r="721">
      <c r="A721" s="1"/>
      <c r="B721" s="1"/>
      <c r="C721" s="2"/>
      <c r="D721" s="1"/>
      <c r="E721" s="1"/>
      <c r="F721" s="1"/>
      <c r="G721" s="1"/>
      <c r="H721" s="2"/>
      <c r="I721" s="2"/>
      <c r="J721" s="1"/>
      <c r="K721" s="1"/>
      <c r="L721" s="1"/>
      <c r="M721" s="1"/>
      <c r="N721" s="1"/>
      <c r="O721" s="1"/>
      <c r="P721" s="1"/>
      <c r="Q721" s="1"/>
      <c r="R721" s="1"/>
      <c r="S721" s="1"/>
      <c r="T721" s="1"/>
      <c r="U721" s="1"/>
      <c r="V721" s="1"/>
      <c r="W721" s="1"/>
      <c r="X721" s="1"/>
    </row>
    <row r="722">
      <c r="A722" s="1"/>
      <c r="B722" s="1"/>
      <c r="C722" s="2"/>
      <c r="D722" s="1"/>
      <c r="E722" s="1"/>
      <c r="F722" s="1"/>
      <c r="G722" s="1"/>
      <c r="H722" s="2"/>
      <c r="I722" s="2"/>
      <c r="J722" s="1"/>
      <c r="K722" s="1"/>
      <c r="L722" s="1"/>
      <c r="M722" s="1"/>
      <c r="N722" s="1"/>
      <c r="O722" s="1"/>
      <c r="P722" s="1"/>
      <c r="Q722" s="1"/>
      <c r="R722" s="1"/>
      <c r="S722" s="1"/>
      <c r="T722" s="1"/>
      <c r="U722" s="1"/>
      <c r="V722" s="1"/>
      <c r="W722" s="1"/>
      <c r="X722" s="1"/>
    </row>
    <row r="723">
      <c r="A723" s="1"/>
      <c r="B723" s="1"/>
      <c r="C723" s="2"/>
      <c r="D723" s="1"/>
      <c r="E723" s="1"/>
      <c r="F723" s="1"/>
      <c r="G723" s="1"/>
      <c r="H723" s="2"/>
      <c r="I723" s="2"/>
      <c r="J723" s="1"/>
      <c r="K723" s="1"/>
      <c r="L723" s="1"/>
      <c r="M723" s="1"/>
      <c r="N723" s="1"/>
      <c r="O723" s="1"/>
      <c r="P723" s="1"/>
      <c r="Q723" s="1"/>
      <c r="R723" s="1"/>
      <c r="S723" s="1"/>
      <c r="T723" s="1"/>
      <c r="U723" s="1"/>
      <c r="V723" s="1"/>
      <c r="W723" s="1"/>
      <c r="X723" s="1"/>
    </row>
    <row r="724">
      <c r="A724" s="1"/>
      <c r="B724" s="1"/>
      <c r="C724" s="2"/>
      <c r="D724" s="1"/>
      <c r="E724" s="1"/>
      <c r="F724" s="1"/>
      <c r="G724" s="1"/>
      <c r="H724" s="2"/>
      <c r="I724" s="2"/>
      <c r="J724" s="1"/>
      <c r="K724" s="1"/>
      <c r="L724" s="1"/>
      <c r="M724" s="1"/>
      <c r="N724" s="1"/>
      <c r="O724" s="1"/>
      <c r="P724" s="1"/>
      <c r="Q724" s="1"/>
      <c r="R724" s="1"/>
      <c r="S724" s="1"/>
      <c r="T724" s="1"/>
      <c r="U724" s="1"/>
      <c r="V724" s="1"/>
      <c r="W724" s="1"/>
      <c r="X724" s="1"/>
    </row>
    <row r="725">
      <c r="A725" s="1"/>
      <c r="B725" s="1"/>
      <c r="C725" s="2"/>
      <c r="D725" s="1"/>
      <c r="E725" s="1"/>
      <c r="F725" s="1"/>
      <c r="G725" s="1"/>
      <c r="H725" s="2"/>
      <c r="I725" s="2"/>
      <c r="J725" s="1"/>
      <c r="K725" s="1"/>
      <c r="L725" s="1"/>
      <c r="M725" s="1"/>
      <c r="N725" s="1"/>
      <c r="O725" s="1"/>
      <c r="P725" s="1"/>
      <c r="Q725" s="1"/>
      <c r="R725" s="1"/>
      <c r="S725" s="1"/>
      <c r="T725" s="1"/>
      <c r="U725" s="1"/>
      <c r="V725" s="1"/>
      <c r="W725" s="1"/>
      <c r="X725" s="1"/>
    </row>
    <row r="726">
      <c r="A726" s="1"/>
      <c r="B726" s="1"/>
      <c r="C726" s="2"/>
      <c r="D726" s="1"/>
      <c r="E726" s="1"/>
      <c r="F726" s="1"/>
      <c r="G726" s="1"/>
      <c r="H726" s="2"/>
      <c r="I726" s="2"/>
      <c r="J726" s="1"/>
      <c r="K726" s="1"/>
      <c r="L726" s="1"/>
      <c r="M726" s="1"/>
      <c r="N726" s="1"/>
      <c r="O726" s="1"/>
      <c r="P726" s="1"/>
      <c r="Q726" s="1"/>
      <c r="R726" s="1"/>
      <c r="S726" s="1"/>
      <c r="T726" s="1"/>
      <c r="U726" s="1"/>
      <c r="V726" s="1"/>
      <c r="W726" s="1"/>
      <c r="X726" s="1"/>
    </row>
    <row r="727">
      <c r="A727" s="1"/>
      <c r="B727" s="1"/>
      <c r="C727" s="2"/>
      <c r="D727" s="1"/>
      <c r="E727" s="1"/>
      <c r="F727" s="1"/>
      <c r="G727" s="1"/>
      <c r="H727" s="2"/>
      <c r="I727" s="2"/>
      <c r="J727" s="1"/>
      <c r="K727" s="1"/>
      <c r="L727" s="1"/>
      <c r="M727" s="1"/>
      <c r="N727" s="1"/>
      <c r="O727" s="1"/>
      <c r="P727" s="1"/>
      <c r="Q727" s="1"/>
      <c r="R727" s="1"/>
      <c r="S727" s="1"/>
      <c r="T727" s="1"/>
      <c r="U727" s="1"/>
      <c r="V727" s="1"/>
      <c r="W727" s="1"/>
      <c r="X727" s="1"/>
    </row>
    <row r="728">
      <c r="A728" s="1"/>
      <c r="B728" s="1"/>
      <c r="C728" s="2"/>
      <c r="D728" s="1"/>
      <c r="E728" s="1"/>
      <c r="F728" s="1"/>
      <c r="G728" s="1"/>
      <c r="H728" s="2"/>
      <c r="I728" s="2"/>
      <c r="J728" s="1"/>
      <c r="K728" s="1"/>
      <c r="L728" s="1"/>
      <c r="M728" s="1"/>
      <c r="N728" s="1"/>
      <c r="O728" s="1"/>
      <c r="P728" s="1"/>
      <c r="Q728" s="1"/>
      <c r="R728" s="1"/>
      <c r="S728" s="1"/>
      <c r="T728" s="1"/>
      <c r="U728" s="1"/>
      <c r="V728" s="1"/>
      <c r="W728" s="1"/>
      <c r="X728" s="1"/>
    </row>
    <row r="729">
      <c r="A729" s="1"/>
      <c r="B729" s="1"/>
      <c r="C729" s="2"/>
      <c r="D729" s="1"/>
      <c r="E729" s="1"/>
      <c r="F729" s="1"/>
      <c r="G729" s="1"/>
      <c r="H729" s="2"/>
      <c r="I729" s="2"/>
      <c r="J729" s="1"/>
      <c r="K729" s="1"/>
      <c r="L729" s="1"/>
      <c r="M729" s="1"/>
      <c r="N729" s="1"/>
      <c r="O729" s="1"/>
      <c r="P729" s="1"/>
      <c r="Q729" s="1"/>
      <c r="R729" s="1"/>
      <c r="S729" s="1"/>
      <c r="T729" s="1"/>
      <c r="U729" s="1"/>
      <c r="V729" s="1"/>
      <c r="W729" s="1"/>
      <c r="X729" s="1"/>
    </row>
    <row r="730">
      <c r="A730" s="1"/>
      <c r="B730" s="1"/>
      <c r="C730" s="2"/>
      <c r="D730" s="1"/>
      <c r="E730" s="1"/>
      <c r="F730" s="1"/>
      <c r="G730" s="1"/>
      <c r="H730" s="2"/>
      <c r="I730" s="2"/>
      <c r="J730" s="1"/>
      <c r="K730" s="1"/>
      <c r="L730" s="1"/>
      <c r="M730" s="1"/>
      <c r="N730" s="1"/>
      <c r="O730" s="1"/>
      <c r="P730" s="1"/>
      <c r="Q730" s="1"/>
      <c r="R730" s="1"/>
      <c r="S730" s="1"/>
      <c r="T730" s="1"/>
      <c r="U730" s="1"/>
      <c r="V730" s="1"/>
      <c r="W730" s="1"/>
      <c r="X730" s="1"/>
    </row>
    <row r="731">
      <c r="A731" s="1"/>
      <c r="B731" s="1"/>
      <c r="C731" s="2"/>
      <c r="D731" s="1"/>
      <c r="E731" s="1"/>
      <c r="F731" s="1"/>
      <c r="G731" s="1"/>
      <c r="H731" s="2"/>
      <c r="I731" s="2"/>
      <c r="J731" s="1"/>
      <c r="K731" s="1"/>
      <c r="L731" s="1"/>
      <c r="M731" s="1"/>
      <c r="N731" s="1"/>
      <c r="O731" s="1"/>
      <c r="P731" s="1"/>
      <c r="Q731" s="1"/>
      <c r="R731" s="1"/>
      <c r="S731" s="1"/>
      <c r="T731" s="1"/>
      <c r="U731" s="1"/>
      <c r="V731" s="1"/>
      <c r="W731" s="1"/>
      <c r="X731" s="1"/>
    </row>
    <row r="732">
      <c r="A732" s="1"/>
      <c r="B732" s="1"/>
      <c r="C732" s="2"/>
      <c r="D732" s="1"/>
      <c r="E732" s="1"/>
      <c r="F732" s="1"/>
      <c r="G732" s="1"/>
      <c r="H732" s="2"/>
      <c r="I732" s="2"/>
      <c r="J732" s="1"/>
      <c r="K732" s="1"/>
      <c r="L732" s="1"/>
      <c r="M732" s="1"/>
      <c r="N732" s="1"/>
      <c r="O732" s="1"/>
      <c r="P732" s="1"/>
      <c r="Q732" s="1"/>
      <c r="R732" s="1"/>
      <c r="S732" s="1"/>
      <c r="T732" s="1"/>
      <c r="U732" s="1"/>
      <c r="V732" s="1"/>
      <c r="W732" s="1"/>
      <c r="X732" s="1"/>
    </row>
    <row r="733">
      <c r="A733" s="1"/>
      <c r="B733" s="1"/>
      <c r="C733" s="2"/>
      <c r="D733" s="1"/>
      <c r="E733" s="1"/>
      <c r="F733" s="1"/>
      <c r="G733" s="1"/>
      <c r="H733" s="2"/>
      <c r="I733" s="2"/>
      <c r="J733" s="1"/>
      <c r="K733" s="1"/>
      <c r="L733" s="1"/>
      <c r="M733" s="1"/>
      <c r="N733" s="1"/>
      <c r="O733" s="1"/>
      <c r="P733" s="1"/>
      <c r="Q733" s="1"/>
      <c r="R733" s="1"/>
      <c r="S733" s="1"/>
      <c r="T733" s="1"/>
      <c r="U733" s="1"/>
      <c r="V733" s="1"/>
      <c r="W733" s="1"/>
      <c r="X733" s="1"/>
    </row>
    <row r="734">
      <c r="A734" s="1"/>
      <c r="B734" s="1"/>
      <c r="C734" s="2"/>
      <c r="D734" s="1"/>
      <c r="E734" s="1"/>
      <c r="F734" s="1"/>
      <c r="G734" s="1"/>
      <c r="H734" s="2"/>
      <c r="I734" s="2"/>
      <c r="J734" s="1"/>
      <c r="K734" s="1"/>
      <c r="L734" s="1"/>
      <c r="M734" s="1"/>
      <c r="N734" s="1"/>
      <c r="O734" s="1"/>
      <c r="P734" s="1"/>
      <c r="Q734" s="1"/>
      <c r="R734" s="1"/>
      <c r="S734" s="1"/>
      <c r="T734" s="1"/>
      <c r="U734" s="1"/>
      <c r="V734" s="1"/>
      <c r="W734" s="1"/>
      <c r="X734" s="1"/>
    </row>
    <row r="735">
      <c r="A735" s="1"/>
      <c r="B735" s="1"/>
      <c r="C735" s="2"/>
      <c r="D735" s="1"/>
      <c r="E735" s="1"/>
      <c r="F735" s="1"/>
      <c r="G735" s="1"/>
      <c r="H735" s="2"/>
      <c r="I735" s="2"/>
      <c r="J735" s="1"/>
      <c r="K735" s="1"/>
      <c r="L735" s="1"/>
      <c r="M735" s="1"/>
      <c r="N735" s="1"/>
      <c r="O735" s="1"/>
      <c r="P735" s="1"/>
      <c r="Q735" s="1"/>
      <c r="R735" s="1"/>
      <c r="S735" s="1"/>
      <c r="T735" s="1"/>
      <c r="U735" s="1"/>
      <c r="V735" s="1"/>
      <c r="W735" s="1"/>
      <c r="X735" s="1"/>
    </row>
    <row r="736">
      <c r="A736" s="1"/>
      <c r="B736" s="1"/>
      <c r="C736" s="2"/>
      <c r="D736" s="1"/>
      <c r="E736" s="1"/>
      <c r="F736" s="1"/>
      <c r="G736" s="1"/>
      <c r="H736" s="2"/>
      <c r="I736" s="2"/>
      <c r="J736" s="1"/>
      <c r="K736" s="1"/>
      <c r="L736" s="1"/>
      <c r="M736" s="1"/>
      <c r="N736" s="1"/>
      <c r="O736" s="1"/>
      <c r="P736" s="1"/>
      <c r="Q736" s="1"/>
      <c r="R736" s="1"/>
      <c r="S736" s="1"/>
      <c r="T736" s="1"/>
      <c r="U736" s="1"/>
      <c r="V736" s="1"/>
      <c r="W736" s="1"/>
      <c r="X736" s="1"/>
    </row>
    <row r="737">
      <c r="A737" s="1"/>
      <c r="B737" s="1"/>
      <c r="C737" s="2"/>
      <c r="D737" s="1"/>
      <c r="E737" s="1"/>
      <c r="F737" s="1"/>
      <c r="G737" s="1"/>
      <c r="H737" s="2"/>
      <c r="I737" s="2"/>
      <c r="J737" s="1"/>
      <c r="K737" s="1"/>
      <c r="L737" s="1"/>
      <c r="M737" s="1"/>
      <c r="N737" s="1"/>
      <c r="O737" s="1"/>
      <c r="P737" s="1"/>
      <c r="Q737" s="1"/>
      <c r="R737" s="1"/>
      <c r="S737" s="1"/>
      <c r="T737" s="1"/>
      <c r="U737" s="1"/>
      <c r="V737" s="1"/>
      <c r="W737" s="1"/>
      <c r="X737" s="1"/>
    </row>
    <row r="738">
      <c r="A738" s="1"/>
      <c r="B738" s="1"/>
      <c r="C738" s="2"/>
      <c r="D738" s="1"/>
      <c r="E738" s="1"/>
      <c r="F738" s="1"/>
      <c r="G738" s="1"/>
      <c r="H738" s="2"/>
      <c r="I738" s="2"/>
      <c r="J738" s="1"/>
      <c r="K738" s="1"/>
      <c r="L738" s="1"/>
      <c r="M738" s="1"/>
      <c r="N738" s="1"/>
      <c r="O738" s="1"/>
      <c r="P738" s="1"/>
      <c r="Q738" s="1"/>
      <c r="R738" s="1"/>
      <c r="S738" s="1"/>
      <c r="T738" s="1"/>
      <c r="U738" s="1"/>
      <c r="V738" s="1"/>
      <c r="W738" s="1"/>
      <c r="X738" s="1"/>
    </row>
    <row r="739">
      <c r="A739" s="1"/>
      <c r="B739" s="1"/>
      <c r="C739" s="2"/>
      <c r="D739" s="1"/>
      <c r="E739" s="1"/>
      <c r="F739" s="1"/>
      <c r="G739" s="1"/>
      <c r="H739" s="2"/>
      <c r="I739" s="2"/>
      <c r="J739" s="1"/>
      <c r="K739" s="1"/>
      <c r="L739" s="1"/>
      <c r="M739" s="1"/>
      <c r="N739" s="1"/>
      <c r="O739" s="1"/>
      <c r="P739" s="1"/>
      <c r="Q739" s="1"/>
      <c r="R739" s="1"/>
      <c r="S739" s="1"/>
      <c r="T739" s="1"/>
      <c r="U739" s="1"/>
      <c r="V739" s="1"/>
      <c r="W739" s="1"/>
      <c r="X739" s="1"/>
    </row>
    <row r="740">
      <c r="A740" s="1"/>
      <c r="B740" s="1"/>
      <c r="C740" s="2"/>
      <c r="D740" s="1"/>
      <c r="E740" s="1"/>
      <c r="F740" s="1"/>
      <c r="G740" s="1"/>
      <c r="H740" s="2"/>
      <c r="I740" s="2"/>
      <c r="J740" s="1"/>
      <c r="K740" s="1"/>
      <c r="L740" s="1"/>
      <c r="M740" s="1"/>
      <c r="N740" s="1"/>
      <c r="O740" s="1"/>
      <c r="P740" s="1"/>
      <c r="Q740" s="1"/>
      <c r="R740" s="1"/>
      <c r="S740" s="1"/>
      <c r="T740" s="1"/>
      <c r="U740" s="1"/>
      <c r="V740" s="1"/>
      <c r="W740" s="1"/>
      <c r="X740" s="1"/>
    </row>
    <row r="741">
      <c r="A741" s="1"/>
      <c r="B741" s="1"/>
      <c r="C741" s="2"/>
      <c r="D741" s="1"/>
      <c r="E741" s="1"/>
      <c r="F741" s="1"/>
      <c r="G741" s="1"/>
      <c r="H741" s="2"/>
      <c r="I741" s="2"/>
      <c r="J741" s="1"/>
      <c r="K741" s="1"/>
      <c r="L741" s="1"/>
      <c r="M741" s="1"/>
      <c r="N741" s="1"/>
      <c r="O741" s="1"/>
      <c r="P741" s="1"/>
      <c r="Q741" s="1"/>
      <c r="R741" s="1"/>
      <c r="S741" s="1"/>
      <c r="T741" s="1"/>
      <c r="U741" s="1"/>
      <c r="V741" s="1"/>
      <c r="W741" s="1"/>
      <c r="X741" s="1"/>
    </row>
    <row r="742">
      <c r="A742" s="1"/>
      <c r="B742" s="1"/>
      <c r="C742" s="2"/>
      <c r="D742" s="1"/>
      <c r="E742" s="1"/>
      <c r="F742" s="1"/>
      <c r="G742" s="1"/>
      <c r="H742" s="2"/>
      <c r="I742" s="2"/>
      <c r="J742" s="1"/>
      <c r="K742" s="1"/>
      <c r="L742" s="1"/>
      <c r="M742" s="1"/>
      <c r="N742" s="1"/>
      <c r="O742" s="1"/>
      <c r="P742" s="1"/>
      <c r="Q742" s="1"/>
      <c r="R742" s="1"/>
      <c r="S742" s="1"/>
      <c r="T742" s="1"/>
      <c r="U742" s="1"/>
      <c r="V742" s="1"/>
      <c r="W742" s="1"/>
      <c r="X742" s="1"/>
    </row>
    <row r="743">
      <c r="A743" s="1"/>
      <c r="B743" s="1"/>
      <c r="C743" s="2"/>
      <c r="D743" s="1"/>
      <c r="E743" s="1"/>
      <c r="F743" s="1"/>
      <c r="G743" s="1"/>
      <c r="H743" s="2"/>
      <c r="I743" s="2"/>
      <c r="J743" s="1"/>
      <c r="K743" s="1"/>
      <c r="L743" s="1"/>
      <c r="M743" s="1"/>
      <c r="N743" s="1"/>
      <c r="O743" s="1"/>
      <c r="P743" s="1"/>
      <c r="Q743" s="1"/>
      <c r="R743" s="1"/>
      <c r="S743" s="1"/>
      <c r="T743" s="1"/>
      <c r="U743" s="1"/>
      <c r="V743" s="1"/>
      <c r="W743" s="1"/>
      <c r="X743" s="1"/>
    </row>
    <row r="744">
      <c r="A744" s="1"/>
      <c r="B744" s="1"/>
      <c r="C744" s="2"/>
      <c r="D744" s="1"/>
      <c r="E744" s="1"/>
      <c r="F744" s="1"/>
      <c r="G744" s="1"/>
      <c r="H744" s="2"/>
      <c r="I744" s="2"/>
      <c r="J744" s="1"/>
      <c r="K744" s="1"/>
      <c r="L744" s="1"/>
      <c r="M744" s="1"/>
      <c r="N744" s="1"/>
      <c r="O744" s="1"/>
      <c r="P744" s="1"/>
      <c r="Q744" s="1"/>
      <c r="R744" s="1"/>
      <c r="S744" s="1"/>
      <c r="T744" s="1"/>
      <c r="U744" s="1"/>
      <c r="V744" s="1"/>
      <c r="W744" s="1"/>
      <c r="X744" s="1"/>
    </row>
    <row r="745">
      <c r="A745" s="1"/>
      <c r="B745" s="1"/>
      <c r="C745" s="2"/>
      <c r="D745" s="1"/>
      <c r="E745" s="1"/>
      <c r="F745" s="1"/>
      <c r="G745" s="1"/>
      <c r="H745" s="2"/>
      <c r="I745" s="2"/>
      <c r="J745" s="1"/>
      <c r="K745" s="1"/>
      <c r="L745" s="1"/>
      <c r="M745" s="1"/>
      <c r="N745" s="1"/>
      <c r="O745" s="1"/>
      <c r="P745" s="1"/>
      <c r="Q745" s="1"/>
      <c r="R745" s="1"/>
      <c r="S745" s="1"/>
      <c r="T745" s="1"/>
      <c r="U745" s="1"/>
      <c r="V745" s="1"/>
      <c r="W745" s="1"/>
      <c r="X745" s="1"/>
    </row>
    <row r="746">
      <c r="A746" s="1"/>
      <c r="B746" s="1"/>
      <c r="C746" s="2"/>
      <c r="D746" s="1"/>
      <c r="E746" s="1"/>
      <c r="F746" s="1"/>
      <c r="G746" s="1"/>
      <c r="H746" s="2"/>
      <c r="I746" s="2"/>
      <c r="J746" s="1"/>
      <c r="K746" s="1"/>
      <c r="L746" s="1"/>
      <c r="M746" s="1"/>
      <c r="N746" s="1"/>
      <c r="O746" s="1"/>
      <c r="P746" s="1"/>
      <c r="Q746" s="1"/>
      <c r="R746" s="1"/>
      <c r="S746" s="1"/>
      <c r="T746" s="1"/>
      <c r="U746" s="1"/>
      <c r="V746" s="1"/>
      <c r="W746" s="1"/>
      <c r="X746" s="1"/>
    </row>
    <row r="747">
      <c r="A747" s="1"/>
      <c r="B747" s="1"/>
      <c r="C747" s="2"/>
      <c r="D747" s="1"/>
      <c r="E747" s="1"/>
      <c r="F747" s="1"/>
      <c r="G747" s="1"/>
      <c r="H747" s="2"/>
      <c r="I747" s="2"/>
      <c r="J747" s="1"/>
      <c r="K747" s="1"/>
      <c r="L747" s="1"/>
      <c r="M747" s="1"/>
      <c r="N747" s="1"/>
      <c r="O747" s="1"/>
      <c r="P747" s="1"/>
      <c r="Q747" s="1"/>
      <c r="R747" s="1"/>
      <c r="S747" s="1"/>
      <c r="T747" s="1"/>
      <c r="U747" s="1"/>
      <c r="V747" s="1"/>
      <c r="W747" s="1"/>
      <c r="X747" s="1"/>
    </row>
    <row r="748">
      <c r="A748" s="1"/>
      <c r="B748" s="1"/>
      <c r="C748" s="2"/>
      <c r="D748" s="1"/>
      <c r="E748" s="1"/>
      <c r="F748" s="1"/>
      <c r="G748" s="1"/>
      <c r="H748" s="2"/>
      <c r="I748" s="2"/>
      <c r="J748" s="1"/>
      <c r="K748" s="1"/>
      <c r="L748" s="1"/>
      <c r="M748" s="1"/>
      <c r="N748" s="1"/>
      <c r="O748" s="1"/>
      <c r="P748" s="1"/>
      <c r="Q748" s="1"/>
      <c r="R748" s="1"/>
      <c r="S748" s="1"/>
      <c r="T748" s="1"/>
      <c r="U748" s="1"/>
      <c r="V748" s="1"/>
      <c r="W748" s="1"/>
      <c r="X748" s="1"/>
    </row>
    <row r="749">
      <c r="A749" s="1"/>
      <c r="B749" s="1"/>
      <c r="C749" s="2"/>
      <c r="D749" s="1"/>
      <c r="E749" s="1"/>
      <c r="F749" s="1"/>
      <c r="G749" s="1"/>
      <c r="H749" s="2"/>
      <c r="I749" s="2"/>
      <c r="J749" s="1"/>
      <c r="K749" s="1"/>
      <c r="L749" s="1"/>
      <c r="M749" s="1"/>
      <c r="N749" s="1"/>
      <c r="O749" s="1"/>
      <c r="P749" s="1"/>
      <c r="Q749" s="1"/>
      <c r="R749" s="1"/>
      <c r="S749" s="1"/>
      <c r="T749" s="1"/>
      <c r="U749" s="1"/>
      <c r="V749" s="1"/>
      <c r="W749" s="1"/>
      <c r="X749" s="1"/>
    </row>
    <row r="750">
      <c r="A750" s="1"/>
      <c r="B750" s="1"/>
      <c r="C750" s="2"/>
      <c r="D750" s="1"/>
      <c r="E750" s="1"/>
      <c r="F750" s="1"/>
      <c r="G750" s="1"/>
      <c r="H750" s="2"/>
      <c r="I750" s="2"/>
      <c r="J750" s="1"/>
      <c r="K750" s="1"/>
      <c r="L750" s="1"/>
      <c r="M750" s="1"/>
      <c r="N750" s="1"/>
      <c r="O750" s="1"/>
      <c r="P750" s="1"/>
      <c r="Q750" s="1"/>
      <c r="R750" s="1"/>
      <c r="S750" s="1"/>
      <c r="T750" s="1"/>
      <c r="U750" s="1"/>
      <c r="V750" s="1"/>
      <c r="W750" s="1"/>
      <c r="X750" s="1"/>
    </row>
    <row r="751">
      <c r="A751" s="1"/>
      <c r="B751" s="1"/>
      <c r="C751" s="2"/>
      <c r="D751" s="1"/>
      <c r="E751" s="1"/>
      <c r="F751" s="1"/>
      <c r="G751" s="1"/>
      <c r="H751" s="2"/>
      <c r="I751" s="2"/>
      <c r="J751" s="1"/>
      <c r="K751" s="1"/>
      <c r="L751" s="1"/>
      <c r="M751" s="1"/>
      <c r="N751" s="1"/>
      <c r="O751" s="1"/>
      <c r="P751" s="1"/>
      <c r="Q751" s="1"/>
      <c r="R751" s="1"/>
      <c r="S751" s="1"/>
      <c r="T751" s="1"/>
      <c r="U751" s="1"/>
      <c r="V751" s="1"/>
      <c r="W751" s="1"/>
      <c r="X751" s="1"/>
    </row>
    <row r="752">
      <c r="A752" s="1"/>
      <c r="B752" s="1"/>
      <c r="C752" s="2"/>
      <c r="D752" s="1"/>
      <c r="E752" s="1"/>
      <c r="F752" s="1"/>
      <c r="G752" s="1"/>
      <c r="H752" s="2"/>
      <c r="I752" s="2"/>
      <c r="J752" s="1"/>
      <c r="K752" s="1"/>
      <c r="L752" s="1"/>
      <c r="M752" s="1"/>
      <c r="N752" s="1"/>
      <c r="O752" s="1"/>
      <c r="P752" s="1"/>
      <c r="Q752" s="1"/>
      <c r="R752" s="1"/>
      <c r="S752" s="1"/>
      <c r="T752" s="1"/>
      <c r="U752" s="1"/>
      <c r="V752" s="1"/>
      <c r="W752" s="1"/>
      <c r="X752" s="1"/>
    </row>
    <row r="753">
      <c r="A753" s="1"/>
      <c r="B753" s="1"/>
      <c r="C753" s="2"/>
      <c r="D753" s="1"/>
      <c r="E753" s="1"/>
      <c r="F753" s="1"/>
      <c r="G753" s="1"/>
      <c r="H753" s="2"/>
      <c r="I753" s="2"/>
      <c r="J753" s="1"/>
      <c r="K753" s="1"/>
      <c r="L753" s="1"/>
      <c r="M753" s="1"/>
      <c r="N753" s="1"/>
      <c r="O753" s="1"/>
      <c r="P753" s="1"/>
      <c r="Q753" s="1"/>
      <c r="R753" s="1"/>
      <c r="S753" s="1"/>
      <c r="T753" s="1"/>
      <c r="U753" s="1"/>
      <c r="V753" s="1"/>
      <c r="W753" s="1"/>
      <c r="X753" s="1"/>
    </row>
    <row r="754">
      <c r="A754" s="1"/>
      <c r="B754" s="1"/>
      <c r="C754" s="2"/>
      <c r="D754" s="1"/>
      <c r="E754" s="1"/>
      <c r="F754" s="1"/>
      <c r="G754" s="1"/>
      <c r="H754" s="2"/>
      <c r="I754" s="2"/>
      <c r="J754" s="1"/>
      <c r="K754" s="1"/>
      <c r="L754" s="1"/>
      <c r="M754" s="1"/>
      <c r="N754" s="1"/>
      <c r="O754" s="1"/>
      <c r="P754" s="1"/>
      <c r="Q754" s="1"/>
      <c r="R754" s="1"/>
      <c r="S754" s="1"/>
      <c r="T754" s="1"/>
      <c r="U754" s="1"/>
      <c r="V754" s="1"/>
      <c r="W754" s="1"/>
      <c r="X754" s="1"/>
    </row>
    <row r="755">
      <c r="A755" s="1"/>
      <c r="B755" s="1"/>
      <c r="C755" s="2"/>
      <c r="D755" s="1"/>
      <c r="E755" s="1"/>
      <c r="F755" s="1"/>
      <c r="G755" s="1"/>
      <c r="H755" s="2"/>
      <c r="I755" s="2"/>
      <c r="J755" s="1"/>
      <c r="K755" s="1"/>
      <c r="L755" s="1"/>
      <c r="M755" s="1"/>
      <c r="N755" s="1"/>
      <c r="O755" s="1"/>
      <c r="P755" s="1"/>
      <c r="Q755" s="1"/>
      <c r="R755" s="1"/>
      <c r="S755" s="1"/>
      <c r="T755" s="1"/>
      <c r="U755" s="1"/>
      <c r="V755" s="1"/>
      <c r="W755" s="1"/>
      <c r="X755" s="1"/>
    </row>
    <row r="756">
      <c r="A756" s="1"/>
      <c r="B756" s="1"/>
      <c r="C756" s="2"/>
      <c r="D756" s="1"/>
      <c r="E756" s="1"/>
      <c r="F756" s="1"/>
      <c r="G756" s="1"/>
      <c r="H756" s="2"/>
      <c r="I756" s="2"/>
      <c r="J756" s="1"/>
      <c r="K756" s="1"/>
      <c r="L756" s="1"/>
      <c r="M756" s="1"/>
      <c r="N756" s="1"/>
      <c r="O756" s="1"/>
      <c r="P756" s="1"/>
      <c r="Q756" s="1"/>
      <c r="R756" s="1"/>
      <c r="S756" s="1"/>
      <c r="T756" s="1"/>
      <c r="U756" s="1"/>
      <c r="V756" s="1"/>
      <c r="W756" s="1"/>
      <c r="X756" s="1"/>
    </row>
    <row r="757">
      <c r="A757" s="1"/>
      <c r="B757" s="1"/>
      <c r="C757" s="2"/>
      <c r="D757" s="1"/>
      <c r="E757" s="1"/>
      <c r="F757" s="1"/>
      <c r="G757" s="1"/>
      <c r="H757" s="2"/>
      <c r="I757" s="2"/>
      <c r="J757" s="1"/>
      <c r="K757" s="1"/>
      <c r="L757" s="1"/>
      <c r="M757" s="1"/>
      <c r="N757" s="1"/>
      <c r="O757" s="1"/>
      <c r="P757" s="1"/>
      <c r="Q757" s="1"/>
      <c r="R757" s="1"/>
      <c r="S757" s="1"/>
      <c r="T757" s="1"/>
      <c r="U757" s="1"/>
      <c r="V757" s="1"/>
      <c r="W757" s="1"/>
      <c r="X757" s="1"/>
    </row>
    <row r="758">
      <c r="A758" s="1"/>
      <c r="B758" s="1"/>
      <c r="C758" s="2"/>
      <c r="D758" s="1"/>
      <c r="E758" s="1"/>
      <c r="F758" s="1"/>
      <c r="G758" s="1"/>
      <c r="H758" s="2"/>
      <c r="I758" s="2"/>
      <c r="J758" s="1"/>
      <c r="K758" s="1"/>
      <c r="L758" s="1"/>
      <c r="M758" s="1"/>
      <c r="N758" s="1"/>
      <c r="O758" s="1"/>
      <c r="P758" s="1"/>
      <c r="Q758" s="1"/>
      <c r="R758" s="1"/>
      <c r="S758" s="1"/>
      <c r="T758" s="1"/>
      <c r="U758" s="1"/>
      <c r="V758" s="1"/>
      <c r="W758" s="1"/>
      <c r="X758" s="1"/>
    </row>
    <row r="759">
      <c r="A759" s="1"/>
      <c r="B759" s="1"/>
      <c r="C759" s="2"/>
      <c r="D759" s="1"/>
      <c r="E759" s="1"/>
      <c r="F759" s="1"/>
      <c r="G759" s="1"/>
      <c r="H759" s="2"/>
      <c r="I759" s="2"/>
      <c r="J759" s="1"/>
      <c r="K759" s="1"/>
      <c r="L759" s="1"/>
      <c r="M759" s="1"/>
      <c r="N759" s="1"/>
      <c r="O759" s="1"/>
      <c r="P759" s="1"/>
      <c r="Q759" s="1"/>
      <c r="R759" s="1"/>
      <c r="S759" s="1"/>
      <c r="T759" s="1"/>
      <c r="U759" s="1"/>
      <c r="V759" s="1"/>
      <c r="W759" s="1"/>
      <c r="X759" s="1"/>
    </row>
    <row r="760">
      <c r="A760" s="1"/>
      <c r="B760" s="1"/>
      <c r="C760" s="2"/>
      <c r="D760" s="1"/>
      <c r="E760" s="1"/>
      <c r="F760" s="1"/>
      <c r="G760" s="1"/>
      <c r="H760" s="2"/>
      <c r="I760" s="2"/>
      <c r="J760" s="1"/>
      <c r="K760" s="1"/>
      <c r="L760" s="1"/>
      <c r="M760" s="1"/>
      <c r="N760" s="1"/>
      <c r="O760" s="1"/>
      <c r="P760" s="1"/>
      <c r="Q760" s="1"/>
      <c r="R760" s="1"/>
      <c r="S760" s="1"/>
      <c r="T760" s="1"/>
      <c r="U760" s="1"/>
      <c r="V760" s="1"/>
      <c r="W760" s="1"/>
      <c r="X760" s="1"/>
    </row>
    <row r="761">
      <c r="A761" s="1"/>
      <c r="B761" s="1"/>
      <c r="C761" s="2"/>
      <c r="D761" s="1"/>
      <c r="E761" s="1"/>
      <c r="F761" s="1"/>
      <c r="G761" s="1"/>
      <c r="H761" s="2"/>
      <c r="I761" s="2"/>
      <c r="J761" s="1"/>
      <c r="K761" s="1"/>
      <c r="L761" s="1"/>
      <c r="M761" s="1"/>
      <c r="N761" s="1"/>
      <c r="O761" s="1"/>
      <c r="P761" s="1"/>
      <c r="Q761" s="1"/>
      <c r="R761" s="1"/>
      <c r="S761" s="1"/>
      <c r="T761" s="1"/>
      <c r="U761" s="1"/>
      <c r="V761" s="1"/>
      <c r="W761" s="1"/>
      <c r="X761" s="1"/>
    </row>
    <row r="762">
      <c r="A762" s="1"/>
      <c r="B762" s="1"/>
      <c r="C762" s="2"/>
      <c r="D762" s="1"/>
      <c r="E762" s="1"/>
      <c r="F762" s="1"/>
      <c r="G762" s="1"/>
      <c r="H762" s="2"/>
      <c r="I762" s="2"/>
      <c r="J762" s="1"/>
      <c r="K762" s="1"/>
      <c r="L762" s="1"/>
      <c r="M762" s="1"/>
      <c r="N762" s="1"/>
      <c r="O762" s="1"/>
      <c r="P762" s="1"/>
      <c r="Q762" s="1"/>
      <c r="R762" s="1"/>
      <c r="S762" s="1"/>
      <c r="T762" s="1"/>
      <c r="U762" s="1"/>
      <c r="V762" s="1"/>
      <c r="W762" s="1"/>
      <c r="X762" s="1"/>
    </row>
    <row r="763">
      <c r="A763" s="1"/>
      <c r="B763" s="1"/>
      <c r="C763" s="2"/>
      <c r="D763" s="1"/>
      <c r="E763" s="1"/>
      <c r="F763" s="1"/>
      <c r="G763" s="1"/>
      <c r="H763" s="2"/>
      <c r="I763" s="2"/>
      <c r="J763" s="1"/>
      <c r="K763" s="1"/>
      <c r="L763" s="1"/>
      <c r="M763" s="1"/>
      <c r="N763" s="1"/>
      <c r="O763" s="1"/>
      <c r="P763" s="1"/>
      <c r="Q763" s="1"/>
      <c r="R763" s="1"/>
      <c r="S763" s="1"/>
      <c r="T763" s="1"/>
      <c r="U763" s="1"/>
      <c r="V763" s="1"/>
      <c r="W763" s="1"/>
      <c r="X763" s="1"/>
    </row>
    <row r="764">
      <c r="A764" s="1"/>
      <c r="B764" s="1"/>
      <c r="C764" s="2"/>
      <c r="D764" s="1"/>
      <c r="E764" s="1"/>
      <c r="F764" s="1"/>
      <c r="G764" s="1"/>
      <c r="H764" s="2"/>
      <c r="I764" s="2"/>
      <c r="J764" s="1"/>
      <c r="K764" s="1"/>
      <c r="L764" s="1"/>
      <c r="M764" s="1"/>
      <c r="N764" s="1"/>
      <c r="O764" s="1"/>
      <c r="P764" s="1"/>
      <c r="Q764" s="1"/>
      <c r="R764" s="1"/>
      <c r="S764" s="1"/>
      <c r="T764" s="1"/>
      <c r="U764" s="1"/>
      <c r="V764" s="1"/>
      <c r="W764" s="1"/>
      <c r="X764" s="1"/>
    </row>
    <row r="765">
      <c r="A765" s="1"/>
      <c r="B765" s="1"/>
      <c r="C765" s="2"/>
      <c r="D765" s="1"/>
      <c r="E765" s="1"/>
      <c r="F765" s="1"/>
      <c r="G765" s="1"/>
      <c r="H765" s="2"/>
      <c r="I765" s="2"/>
      <c r="J765" s="1"/>
      <c r="K765" s="1"/>
      <c r="L765" s="1"/>
      <c r="M765" s="1"/>
      <c r="N765" s="1"/>
      <c r="O765" s="1"/>
      <c r="P765" s="1"/>
      <c r="Q765" s="1"/>
      <c r="R765" s="1"/>
      <c r="S765" s="1"/>
      <c r="T765" s="1"/>
      <c r="U765" s="1"/>
      <c r="V765" s="1"/>
      <c r="W765" s="1"/>
      <c r="X765" s="1"/>
    </row>
    <row r="766">
      <c r="A766" s="1"/>
      <c r="B766" s="1"/>
      <c r="C766" s="2"/>
      <c r="D766" s="1"/>
      <c r="E766" s="1"/>
      <c r="F766" s="1"/>
      <c r="G766" s="1"/>
      <c r="H766" s="2"/>
      <c r="I766" s="2"/>
      <c r="J766" s="1"/>
      <c r="K766" s="1"/>
      <c r="L766" s="1"/>
      <c r="M766" s="1"/>
      <c r="N766" s="1"/>
      <c r="O766" s="1"/>
      <c r="P766" s="1"/>
      <c r="Q766" s="1"/>
      <c r="R766" s="1"/>
      <c r="S766" s="1"/>
      <c r="T766" s="1"/>
      <c r="U766" s="1"/>
      <c r="V766" s="1"/>
      <c r="W766" s="1"/>
      <c r="X766" s="1"/>
    </row>
    <row r="767">
      <c r="A767" s="1"/>
      <c r="B767" s="1"/>
      <c r="C767" s="2"/>
      <c r="D767" s="1"/>
      <c r="E767" s="1"/>
      <c r="F767" s="1"/>
      <c r="G767" s="1"/>
      <c r="H767" s="2"/>
      <c r="I767" s="2"/>
      <c r="J767" s="1"/>
      <c r="K767" s="1"/>
      <c r="L767" s="1"/>
      <c r="M767" s="1"/>
      <c r="N767" s="1"/>
      <c r="O767" s="1"/>
      <c r="P767" s="1"/>
      <c r="Q767" s="1"/>
      <c r="R767" s="1"/>
      <c r="S767" s="1"/>
      <c r="T767" s="1"/>
      <c r="U767" s="1"/>
      <c r="V767" s="1"/>
      <c r="W767" s="1"/>
      <c r="X767" s="1"/>
    </row>
    <row r="768">
      <c r="A768" s="1"/>
      <c r="B768" s="1"/>
      <c r="C768" s="2"/>
      <c r="D768" s="1"/>
      <c r="E768" s="1"/>
      <c r="F768" s="1"/>
      <c r="G768" s="1"/>
      <c r="H768" s="2"/>
      <c r="I768" s="2"/>
      <c r="J768" s="1"/>
      <c r="K768" s="1"/>
      <c r="L768" s="1"/>
      <c r="M768" s="1"/>
      <c r="N768" s="1"/>
      <c r="O768" s="1"/>
      <c r="P768" s="1"/>
      <c r="Q768" s="1"/>
      <c r="R768" s="1"/>
      <c r="S768" s="1"/>
      <c r="T768" s="1"/>
      <c r="U768" s="1"/>
      <c r="V768" s="1"/>
      <c r="W768" s="1"/>
      <c r="X768" s="1"/>
    </row>
    <row r="769">
      <c r="A769" s="1"/>
      <c r="B769" s="1"/>
      <c r="C769" s="2"/>
      <c r="D769" s="1"/>
      <c r="E769" s="1"/>
      <c r="F769" s="1"/>
      <c r="G769" s="1"/>
      <c r="H769" s="2"/>
      <c r="I769" s="2"/>
      <c r="J769" s="1"/>
      <c r="K769" s="1"/>
      <c r="L769" s="1"/>
      <c r="M769" s="1"/>
      <c r="N769" s="1"/>
      <c r="O769" s="1"/>
      <c r="P769" s="1"/>
      <c r="Q769" s="1"/>
      <c r="R769" s="1"/>
      <c r="S769" s="1"/>
      <c r="T769" s="1"/>
      <c r="U769" s="1"/>
      <c r="V769" s="1"/>
      <c r="W769" s="1"/>
      <c r="X769" s="1"/>
    </row>
    <row r="770">
      <c r="A770" s="1"/>
      <c r="B770" s="1"/>
      <c r="C770" s="2"/>
      <c r="D770" s="1"/>
      <c r="E770" s="1"/>
      <c r="F770" s="1"/>
      <c r="G770" s="1"/>
      <c r="H770" s="2"/>
      <c r="I770" s="2"/>
      <c r="J770" s="1"/>
      <c r="K770" s="1"/>
      <c r="L770" s="1"/>
      <c r="M770" s="1"/>
      <c r="N770" s="1"/>
      <c r="O770" s="1"/>
      <c r="P770" s="1"/>
      <c r="Q770" s="1"/>
      <c r="R770" s="1"/>
      <c r="S770" s="1"/>
      <c r="T770" s="1"/>
      <c r="U770" s="1"/>
      <c r="V770" s="1"/>
      <c r="W770" s="1"/>
      <c r="X770" s="1"/>
    </row>
    <row r="771">
      <c r="A771" s="1"/>
      <c r="B771" s="1"/>
      <c r="C771" s="2"/>
      <c r="D771" s="1"/>
      <c r="E771" s="1"/>
      <c r="F771" s="1"/>
      <c r="G771" s="1"/>
      <c r="H771" s="2"/>
      <c r="I771" s="2"/>
      <c r="J771" s="1"/>
      <c r="K771" s="1"/>
      <c r="L771" s="1"/>
      <c r="M771" s="1"/>
      <c r="N771" s="1"/>
      <c r="O771" s="1"/>
      <c r="P771" s="1"/>
      <c r="Q771" s="1"/>
      <c r="R771" s="1"/>
      <c r="S771" s="1"/>
      <c r="T771" s="1"/>
      <c r="U771" s="1"/>
      <c r="V771" s="1"/>
      <c r="W771" s="1"/>
      <c r="X771" s="1"/>
    </row>
    <row r="772">
      <c r="A772" s="1"/>
      <c r="B772" s="1"/>
      <c r="C772" s="2"/>
      <c r="D772" s="1"/>
      <c r="E772" s="1"/>
      <c r="F772" s="1"/>
      <c r="G772" s="1"/>
      <c r="H772" s="2"/>
      <c r="I772" s="2"/>
      <c r="J772" s="1"/>
      <c r="K772" s="1"/>
      <c r="L772" s="1"/>
      <c r="M772" s="1"/>
      <c r="N772" s="1"/>
      <c r="O772" s="1"/>
      <c r="P772" s="1"/>
      <c r="Q772" s="1"/>
      <c r="R772" s="1"/>
      <c r="S772" s="1"/>
      <c r="T772" s="1"/>
      <c r="U772" s="1"/>
      <c r="V772" s="1"/>
      <c r="W772" s="1"/>
      <c r="X772" s="1"/>
    </row>
    <row r="773">
      <c r="A773" s="1"/>
      <c r="B773" s="1"/>
      <c r="C773" s="2"/>
      <c r="D773" s="1"/>
      <c r="E773" s="1"/>
      <c r="F773" s="1"/>
      <c r="G773" s="1"/>
      <c r="H773" s="2"/>
      <c r="I773" s="2"/>
      <c r="J773" s="1"/>
      <c r="K773" s="1"/>
      <c r="L773" s="1"/>
      <c r="M773" s="1"/>
      <c r="N773" s="1"/>
      <c r="O773" s="1"/>
      <c r="P773" s="1"/>
      <c r="Q773" s="1"/>
      <c r="R773" s="1"/>
      <c r="S773" s="1"/>
      <c r="T773" s="1"/>
      <c r="U773" s="1"/>
      <c r="V773" s="1"/>
      <c r="W773" s="1"/>
      <c r="X773" s="1"/>
    </row>
    <row r="774">
      <c r="A774" s="1"/>
      <c r="B774" s="1"/>
      <c r="C774" s="2"/>
      <c r="D774" s="1"/>
      <c r="E774" s="1"/>
      <c r="F774" s="1"/>
      <c r="G774" s="1"/>
      <c r="H774" s="2"/>
      <c r="I774" s="2"/>
      <c r="J774" s="1"/>
      <c r="K774" s="1"/>
      <c r="L774" s="1"/>
      <c r="M774" s="1"/>
      <c r="N774" s="1"/>
      <c r="O774" s="1"/>
      <c r="P774" s="1"/>
      <c r="Q774" s="1"/>
      <c r="R774" s="1"/>
      <c r="S774" s="1"/>
      <c r="T774" s="1"/>
      <c r="U774" s="1"/>
      <c r="V774" s="1"/>
      <c r="W774" s="1"/>
      <c r="X774" s="1"/>
    </row>
    <row r="775">
      <c r="A775" s="1"/>
      <c r="B775" s="1"/>
      <c r="C775" s="2"/>
      <c r="D775" s="1"/>
      <c r="E775" s="1"/>
      <c r="F775" s="1"/>
      <c r="G775" s="1"/>
      <c r="H775" s="2"/>
      <c r="I775" s="2"/>
      <c r="J775" s="1"/>
      <c r="K775" s="1"/>
      <c r="L775" s="1"/>
      <c r="M775" s="1"/>
      <c r="N775" s="1"/>
      <c r="O775" s="1"/>
      <c r="P775" s="1"/>
      <c r="Q775" s="1"/>
      <c r="R775" s="1"/>
      <c r="S775" s="1"/>
      <c r="T775" s="1"/>
      <c r="U775" s="1"/>
      <c r="V775" s="1"/>
      <c r="W775" s="1"/>
      <c r="X775" s="1"/>
    </row>
    <row r="776">
      <c r="A776" s="1"/>
      <c r="B776" s="1"/>
      <c r="C776" s="2"/>
      <c r="D776" s="1"/>
      <c r="E776" s="1"/>
      <c r="F776" s="1"/>
      <c r="G776" s="1"/>
      <c r="H776" s="2"/>
      <c r="I776" s="2"/>
      <c r="J776" s="1"/>
      <c r="K776" s="1"/>
      <c r="L776" s="1"/>
      <c r="M776" s="1"/>
      <c r="N776" s="1"/>
      <c r="O776" s="1"/>
      <c r="P776" s="1"/>
      <c r="Q776" s="1"/>
      <c r="R776" s="1"/>
      <c r="S776" s="1"/>
      <c r="T776" s="1"/>
      <c r="U776" s="1"/>
      <c r="V776" s="1"/>
      <c r="W776" s="1"/>
      <c r="X776" s="1"/>
    </row>
    <row r="777">
      <c r="A777" s="1"/>
      <c r="B777" s="1"/>
      <c r="C777" s="2"/>
      <c r="D777" s="1"/>
      <c r="E777" s="1"/>
      <c r="F777" s="1"/>
      <c r="G777" s="1"/>
      <c r="H777" s="2"/>
      <c r="I777" s="2"/>
      <c r="J777" s="1"/>
      <c r="K777" s="1"/>
      <c r="L777" s="1"/>
      <c r="M777" s="1"/>
      <c r="N777" s="1"/>
      <c r="O777" s="1"/>
      <c r="P777" s="1"/>
      <c r="Q777" s="1"/>
      <c r="R777" s="1"/>
      <c r="S777" s="1"/>
      <c r="T777" s="1"/>
      <c r="U777" s="1"/>
      <c r="V777" s="1"/>
      <c r="W777" s="1"/>
      <c r="X777" s="1"/>
    </row>
    <row r="778">
      <c r="A778" s="1"/>
      <c r="B778" s="1"/>
      <c r="C778" s="2"/>
      <c r="D778" s="1"/>
      <c r="E778" s="1"/>
      <c r="F778" s="1"/>
      <c r="G778" s="1"/>
      <c r="H778" s="2"/>
      <c r="I778" s="2"/>
      <c r="J778" s="1"/>
      <c r="K778" s="1"/>
      <c r="L778" s="1"/>
      <c r="M778" s="1"/>
      <c r="N778" s="1"/>
      <c r="O778" s="1"/>
      <c r="P778" s="1"/>
      <c r="Q778" s="1"/>
      <c r="R778" s="1"/>
      <c r="S778" s="1"/>
      <c r="T778" s="1"/>
      <c r="U778" s="1"/>
      <c r="V778" s="1"/>
      <c r="W778" s="1"/>
      <c r="X778" s="1"/>
    </row>
    <row r="779">
      <c r="A779" s="1"/>
      <c r="B779" s="1"/>
      <c r="C779" s="2"/>
      <c r="D779" s="1"/>
      <c r="E779" s="1"/>
      <c r="F779" s="1"/>
      <c r="G779" s="1"/>
      <c r="H779" s="2"/>
      <c r="I779" s="2"/>
      <c r="J779" s="1"/>
      <c r="K779" s="1"/>
      <c r="L779" s="1"/>
      <c r="M779" s="1"/>
      <c r="N779" s="1"/>
      <c r="O779" s="1"/>
      <c r="P779" s="1"/>
      <c r="Q779" s="1"/>
      <c r="R779" s="1"/>
      <c r="S779" s="1"/>
      <c r="T779" s="1"/>
      <c r="U779" s="1"/>
      <c r="V779" s="1"/>
      <c r="W779" s="1"/>
      <c r="X779" s="1"/>
    </row>
    <row r="780">
      <c r="A780" s="1"/>
      <c r="B780" s="1"/>
      <c r="C780" s="2"/>
      <c r="D780" s="1"/>
      <c r="E780" s="1"/>
      <c r="F780" s="1"/>
      <c r="G780" s="1"/>
      <c r="H780" s="2"/>
      <c r="I780" s="2"/>
      <c r="J780" s="1"/>
      <c r="K780" s="1"/>
      <c r="L780" s="1"/>
      <c r="M780" s="1"/>
      <c r="N780" s="1"/>
      <c r="O780" s="1"/>
      <c r="P780" s="1"/>
      <c r="Q780" s="1"/>
      <c r="R780" s="1"/>
      <c r="S780" s="1"/>
      <c r="T780" s="1"/>
      <c r="U780" s="1"/>
      <c r="V780" s="1"/>
      <c r="W780" s="1"/>
      <c r="X780" s="1"/>
    </row>
    <row r="781">
      <c r="A781" s="1"/>
      <c r="B781" s="1"/>
      <c r="C781" s="2"/>
      <c r="D781" s="1"/>
      <c r="E781" s="1"/>
      <c r="F781" s="1"/>
      <c r="G781" s="1"/>
      <c r="H781" s="2"/>
      <c r="I781" s="2"/>
      <c r="J781" s="1"/>
      <c r="K781" s="1"/>
      <c r="L781" s="1"/>
      <c r="M781" s="1"/>
      <c r="N781" s="1"/>
      <c r="O781" s="1"/>
      <c r="P781" s="1"/>
      <c r="Q781" s="1"/>
      <c r="R781" s="1"/>
      <c r="S781" s="1"/>
      <c r="T781" s="1"/>
      <c r="U781" s="1"/>
      <c r="V781" s="1"/>
      <c r="W781" s="1"/>
      <c r="X781" s="1"/>
    </row>
    <row r="782">
      <c r="A782" s="1"/>
      <c r="B782" s="1"/>
      <c r="C782" s="2"/>
      <c r="D782" s="1"/>
      <c r="E782" s="1"/>
      <c r="F782" s="1"/>
      <c r="G782" s="1"/>
      <c r="H782" s="2"/>
      <c r="I782" s="2"/>
      <c r="J782" s="1"/>
      <c r="K782" s="1"/>
      <c r="L782" s="1"/>
      <c r="M782" s="1"/>
      <c r="N782" s="1"/>
      <c r="O782" s="1"/>
      <c r="P782" s="1"/>
      <c r="Q782" s="1"/>
      <c r="R782" s="1"/>
      <c r="S782" s="1"/>
      <c r="T782" s="1"/>
      <c r="U782" s="1"/>
      <c r="V782" s="1"/>
      <c r="W782" s="1"/>
      <c r="X782" s="1"/>
    </row>
    <row r="783">
      <c r="A783" s="1"/>
      <c r="B783" s="1"/>
      <c r="C783" s="2"/>
      <c r="D783" s="1"/>
      <c r="E783" s="1"/>
      <c r="F783" s="1"/>
      <c r="G783" s="1"/>
      <c r="H783" s="2"/>
      <c r="I783" s="2"/>
      <c r="J783" s="1"/>
      <c r="K783" s="1"/>
      <c r="L783" s="1"/>
      <c r="M783" s="1"/>
      <c r="N783" s="1"/>
      <c r="O783" s="1"/>
      <c r="P783" s="1"/>
      <c r="Q783" s="1"/>
      <c r="R783" s="1"/>
      <c r="S783" s="1"/>
      <c r="T783" s="1"/>
      <c r="U783" s="1"/>
      <c r="V783" s="1"/>
      <c r="W783" s="1"/>
      <c r="X783" s="1"/>
    </row>
    <row r="784">
      <c r="A784" s="1"/>
      <c r="B784" s="1"/>
      <c r="C784" s="2"/>
      <c r="D784" s="1"/>
      <c r="E784" s="1"/>
      <c r="F784" s="1"/>
      <c r="G784" s="1"/>
      <c r="H784" s="2"/>
      <c r="I784" s="2"/>
      <c r="J784" s="1"/>
      <c r="K784" s="1"/>
      <c r="L784" s="1"/>
      <c r="M784" s="1"/>
      <c r="N784" s="1"/>
      <c r="O784" s="1"/>
      <c r="P784" s="1"/>
      <c r="Q784" s="1"/>
      <c r="R784" s="1"/>
      <c r="S784" s="1"/>
      <c r="T784" s="1"/>
      <c r="U784" s="1"/>
      <c r="V784" s="1"/>
      <c r="W784" s="1"/>
      <c r="X784" s="1"/>
    </row>
    <row r="785">
      <c r="A785" s="1"/>
      <c r="B785" s="1"/>
      <c r="C785" s="2"/>
      <c r="D785" s="1"/>
      <c r="E785" s="1"/>
      <c r="F785" s="1"/>
      <c r="G785" s="1"/>
      <c r="H785" s="2"/>
      <c r="I785" s="2"/>
      <c r="J785" s="1"/>
      <c r="K785" s="1"/>
      <c r="L785" s="1"/>
      <c r="M785" s="1"/>
      <c r="N785" s="1"/>
      <c r="O785" s="1"/>
      <c r="P785" s="1"/>
      <c r="Q785" s="1"/>
      <c r="R785" s="1"/>
      <c r="S785" s="1"/>
      <c r="T785" s="1"/>
      <c r="U785" s="1"/>
      <c r="V785" s="1"/>
      <c r="W785" s="1"/>
      <c r="X785" s="1"/>
    </row>
    <row r="786">
      <c r="A786" s="1"/>
      <c r="B786" s="1"/>
      <c r="C786" s="2"/>
      <c r="D786" s="1"/>
      <c r="E786" s="1"/>
      <c r="F786" s="1"/>
      <c r="G786" s="1"/>
      <c r="H786" s="2"/>
      <c r="I786" s="2"/>
      <c r="J786" s="1"/>
      <c r="K786" s="1"/>
      <c r="L786" s="1"/>
      <c r="M786" s="1"/>
      <c r="N786" s="1"/>
      <c r="O786" s="1"/>
      <c r="P786" s="1"/>
      <c r="Q786" s="1"/>
      <c r="R786" s="1"/>
      <c r="S786" s="1"/>
      <c r="T786" s="1"/>
      <c r="U786" s="1"/>
      <c r="V786" s="1"/>
      <c r="W786" s="1"/>
      <c r="X786" s="1"/>
    </row>
    <row r="787">
      <c r="A787" s="1"/>
      <c r="B787" s="1"/>
      <c r="C787" s="2"/>
      <c r="D787" s="1"/>
      <c r="E787" s="1"/>
      <c r="F787" s="1"/>
      <c r="G787" s="1"/>
      <c r="H787" s="2"/>
      <c r="I787" s="2"/>
      <c r="J787" s="1"/>
      <c r="K787" s="1"/>
      <c r="L787" s="1"/>
      <c r="M787" s="1"/>
      <c r="N787" s="1"/>
      <c r="O787" s="1"/>
      <c r="P787" s="1"/>
      <c r="Q787" s="1"/>
      <c r="R787" s="1"/>
      <c r="S787" s="1"/>
      <c r="T787" s="1"/>
      <c r="U787" s="1"/>
      <c r="V787" s="1"/>
      <c r="W787" s="1"/>
      <c r="X787" s="1"/>
    </row>
    <row r="788">
      <c r="A788" s="1"/>
      <c r="B788" s="1"/>
      <c r="C788" s="2"/>
      <c r="D788" s="1"/>
      <c r="E788" s="1"/>
      <c r="F788" s="1"/>
      <c r="G788" s="1"/>
      <c r="H788" s="2"/>
      <c r="I788" s="2"/>
      <c r="J788" s="1"/>
      <c r="K788" s="1"/>
      <c r="L788" s="1"/>
      <c r="M788" s="1"/>
      <c r="N788" s="1"/>
      <c r="O788" s="1"/>
      <c r="P788" s="1"/>
      <c r="Q788" s="1"/>
      <c r="R788" s="1"/>
      <c r="S788" s="1"/>
      <c r="T788" s="1"/>
      <c r="U788" s="1"/>
      <c r="V788" s="1"/>
      <c r="W788" s="1"/>
      <c r="X788" s="1"/>
    </row>
    <row r="789">
      <c r="A789" s="1"/>
      <c r="B789" s="1"/>
      <c r="C789" s="2"/>
      <c r="D789" s="1"/>
      <c r="E789" s="1"/>
      <c r="F789" s="1"/>
      <c r="G789" s="1"/>
      <c r="H789" s="2"/>
      <c r="I789" s="2"/>
      <c r="J789" s="1"/>
      <c r="K789" s="1"/>
      <c r="L789" s="1"/>
      <c r="M789" s="1"/>
      <c r="N789" s="1"/>
      <c r="O789" s="1"/>
      <c r="P789" s="1"/>
      <c r="Q789" s="1"/>
      <c r="R789" s="1"/>
      <c r="S789" s="1"/>
      <c r="T789" s="1"/>
      <c r="U789" s="1"/>
      <c r="V789" s="1"/>
      <c r="W789" s="1"/>
      <c r="X789" s="1"/>
    </row>
    <row r="790">
      <c r="A790" s="1"/>
      <c r="B790" s="1"/>
      <c r="C790" s="2"/>
      <c r="D790" s="1"/>
      <c r="E790" s="1"/>
      <c r="F790" s="1"/>
      <c r="G790" s="1"/>
      <c r="H790" s="2"/>
      <c r="I790" s="2"/>
      <c r="J790" s="1"/>
      <c r="K790" s="1"/>
      <c r="L790" s="1"/>
      <c r="M790" s="1"/>
      <c r="N790" s="1"/>
      <c r="O790" s="1"/>
      <c r="P790" s="1"/>
      <c r="Q790" s="1"/>
      <c r="R790" s="1"/>
      <c r="S790" s="1"/>
      <c r="T790" s="1"/>
      <c r="U790" s="1"/>
      <c r="V790" s="1"/>
      <c r="W790" s="1"/>
      <c r="X790" s="1"/>
    </row>
    <row r="791">
      <c r="A791" s="1"/>
      <c r="B791" s="1"/>
      <c r="C791" s="2"/>
      <c r="D791" s="1"/>
      <c r="E791" s="1"/>
      <c r="F791" s="1"/>
      <c r="G791" s="1"/>
      <c r="H791" s="2"/>
      <c r="I791" s="2"/>
      <c r="J791" s="1"/>
      <c r="K791" s="1"/>
      <c r="L791" s="1"/>
      <c r="M791" s="1"/>
      <c r="N791" s="1"/>
      <c r="O791" s="1"/>
      <c r="P791" s="1"/>
      <c r="Q791" s="1"/>
      <c r="R791" s="1"/>
      <c r="S791" s="1"/>
      <c r="T791" s="1"/>
      <c r="U791" s="1"/>
      <c r="V791" s="1"/>
      <c r="W791" s="1"/>
      <c r="X791" s="1"/>
    </row>
    <row r="792">
      <c r="A792" s="1"/>
      <c r="B792" s="1"/>
      <c r="C792" s="2"/>
      <c r="D792" s="1"/>
      <c r="E792" s="1"/>
      <c r="F792" s="1"/>
      <c r="G792" s="1"/>
      <c r="H792" s="2"/>
      <c r="I792" s="2"/>
      <c r="J792" s="1"/>
      <c r="K792" s="1"/>
      <c r="L792" s="1"/>
      <c r="M792" s="1"/>
      <c r="N792" s="1"/>
      <c r="O792" s="1"/>
      <c r="P792" s="1"/>
      <c r="Q792" s="1"/>
      <c r="R792" s="1"/>
      <c r="S792" s="1"/>
      <c r="T792" s="1"/>
      <c r="U792" s="1"/>
      <c r="V792" s="1"/>
      <c r="W792" s="1"/>
      <c r="X792" s="1"/>
    </row>
    <row r="793">
      <c r="A793" s="1"/>
      <c r="B793" s="1"/>
      <c r="C793" s="2"/>
      <c r="D793" s="1"/>
      <c r="E793" s="1"/>
      <c r="F793" s="1"/>
      <c r="G793" s="1"/>
      <c r="H793" s="2"/>
      <c r="I793" s="2"/>
      <c r="J793" s="1"/>
      <c r="K793" s="1"/>
      <c r="L793" s="1"/>
      <c r="M793" s="1"/>
      <c r="N793" s="1"/>
      <c r="O793" s="1"/>
      <c r="P793" s="1"/>
      <c r="Q793" s="1"/>
      <c r="R793" s="1"/>
      <c r="S793" s="1"/>
      <c r="T793" s="1"/>
      <c r="U793" s="1"/>
      <c r="V793" s="1"/>
      <c r="W793" s="1"/>
      <c r="X793" s="1"/>
    </row>
    <row r="794">
      <c r="A794" s="1"/>
      <c r="B794" s="1"/>
      <c r="C794" s="2"/>
      <c r="D794" s="1"/>
      <c r="E794" s="1"/>
      <c r="F794" s="1"/>
      <c r="G794" s="1"/>
      <c r="H794" s="2"/>
      <c r="I794" s="2"/>
      <c r="J794" s="1"/>
      <c r="K794" s="1"/>
      <c r="L794" s="1"/>
      <c r="M794" s="1"/>
      <c r="N794" s="1"/>
      <c r="O794" s="1"/>
      <c r="P794" s="1"/>
      <c r="Q794" s="1"/>
      <c r="R794" s="1"/>
      <c r="S794" s="1"/>
      <c r="T794" s="1"/>
      <c r="U794" s="1"/>
      <c r="V794" s="1"/>
      <c r="W794" s="1"/>
      <c r="X794" s="1"/>
    </row>
    <row r="795">
      <c r="A795" s="1"/>
      <c r="B795" s="1"/>
      <c r="C795" s="2"/>
      <c r="D795" s="1"/>
      <c r="E795" s="1"/>
      <c r="F795" s="1"/>
      <c r="G795" s="1"/>
      <c r="H795" s="2"/>
      <c r="I795" s="2"/>
      <c r="J795" s="1"/>
      <c r="K795" s="1"/>
      <c r="L795" s="1"/>
      <c r="M795" s="1"/>
      <c r="N795" s="1"/>
      <c r="O795" s="1"/>
      <c r="P795" s="1"/>
      <c r="Q795" s="1"/>
      <c r="R795" s="1"/>
      <c r="S795" s="1"/>
      <c r="T795" s="1"/>
      <c r="U795" s="1"/>
      <c r="V795" s="1"/>
      <c r="W795" s="1"/>
      <c r="X795" s="1"/>
    </row>
    <row r="796">
      <c r="A796" s="1"/>
      <c r="B796" s="1"/>
      <c r="C796" s="2"/>
      <c r="D796" s="1"/>
      <c r="E796" s="1"/>
      <c r="F796" s="1"/>
      <c r="G796" s="1"/>
      <c r="H796" s="2"/>
      <c r="I796" s="2"/>
      <c r="J796" s="1"/>
      <c r="K796" s="1"/>
      <c r="L796" s="1"/>
      <c r="M796" s="1"/>
      <c r="N796" s="1"/>
      <c r="O796" s="1"/>
      <c r="P796" s="1"/>
      <c r="Q796" s="1"/>
      <c r="R796" s="1"/>
      <c r="S796" s="1"/>
      <c r="T796" s="1"/>
      <c r="U796" s="1"/>
      <c r="V796" s="1"/>
      <c r="W796" s="1"/>
      <c r="X796" s="1"/>
    </row>
    <row r="797">
      <c r="A797" s="1"/>
      <c r="B797" s="1"/>
      <c r="C797" s="2"/>
      <c r="D797" s="1"/>
      <c r="E797" s="1"/>
      <c r="F797" s="1"/>
      <c r="G797" s="1"/>
      <c r="H797" s="2"/>
      <c r="I797" s="2"/>
      <c r="J797" s="1"/>
      <c r="K797" s="1"/>
      <c r="L797" s="1"/>
      <c r="M797" s="1"/>
      <c r="N797" s="1"/>
      <c r="O797" s="1"/>
      <c r="P797" s="1"/>
      <c r="Q797" s="1"/>
      <c r="R797" s="1"/>
      <c r="S797" s="1"/>
      <c r="T797" s="1"/>
      <c r="U797" s="1"/>
      <c r="V797" s="1"/>
      <c r="W797" s="1"/>
      <c r="X797" s="1"/>
    </row>
    <row r="798">
      <c r="A798" s="1"/>
      <c r="B798" s="1"/>
      <c r="C798" s="2"/>
      <c r="D798" s="1"/>
      <c r="E798" s="1"/>
      <c r="F798" s="1"/>
      <c r="G798" s="1"/>
      <c r="H798" s="2"/>
      <c r="I798" s="2"/>
      <c r="J798" s="1"/>
      <c r="K798" s="1"/>
      <c r="L798" s="1"/>
      <c r="M798" s="1"/>
      <c r="N798" s="1"/>
      <c r="O798" s="1"/>
      <c r="P798" s="1"/>
      <c r="Q798" s="1"/>
      <c r="R798" s="1"/>
      <c r="S798" s="1"/>
      <c r="T798" s="1"/>
      <c r="U798" s="1"/>
      <c r="V798" s="1"/>
      <c r="W798" s="1"/>
      <c r="X798" s="1"/>
    </row>
    <row r="799">
      <c r="A799" s="1"/>
      <c r="B799" s="1"/>
      <c r="C799" s="2"/>
      <c r="D799" s="1"/>
      <c r="E799" s="1"/>
      <c r="F799" s="1"/>
      <c r="G799" s="1"/>
      <c r="H799" s="2"/>
      <c r="I799" s="2"/>
      <c r="J799" s="1"/>
      <c r="K799" s="1"/>
      <c r="L799" s="1"/>
      <c r="M799" s="1"/>
      <c r="N799" s="1"/>
      <c r="O799" s="1"/>
      <c r="P799" s="1"/>
      <c r="Q799" s="1"/>
      <c r="R799" s="1"/>
      <c r="S799" s="1"/>
      <c r="T799" s="1"/>
      <c r="U799" s="1"/>
      <c r="V799" s="1"/>
      <c r="W799" s="1"/>
      <c r="X799" s="1"/>
    </row>
    <row r="800">
      <c r="A800" s="1"/>
      <c r="B800" s="1"/>
      <c r="C800" s="2"/>
      <c r="D800" s="1"/>
      <c r="E800" s="1"/>
      <c r="F800" s="1"/>
      <c r="G800" s="1"/>
      <c r="H800" s="2"/>
      <c r="I800" s="2"/>
      <c r="J800" s="1"/>
      <c r="K800" s="1"/>
      <c r="L800" s="1"/>
      <c r="M800" s="1"/>
      <c r="N800" s="1"/>
      <c r="O800" s="1"/>
      <c r="P800" s="1"/>
      <c r="Q800" s="1"/>
      <c r="R800" s="1"/>
      <c r="S800" s="1"/>
      <c r="T800" s="1"/>
      <c r="U800" s="1"/>
      <c r="V800" s="1"/>
      <c r="W800" s="1"/>
      <c r="X800" s="1"/>
    </row>
    <row r="801">
      <c r="A801" s="1"/>
      <c r="B801" s="1"/>
      <c r="C801" s="2"/>
      <c r="D801" s="1"/>
      <c r="E801" s="1"/>
      <c r="F801" s="1"/>
      <c r="G801" s="1"/>
      <c r="H801" s="2"/>
      <c r="I801" s="2"/>
      <c r="J801" s="1"/>
      <c r="K801" s="1"/>
      <c r="L801" s="1"/>
      <c r="M801" s="1"/>
      <c r="N801" s="1"/>
      <c r="O801" s="1"/>
      <c r="P801" s="1"/>
      <c r="Q801" s="1"/>
      <c r="R801" s="1"/>
      <c r="S801" s="1"/>
      <c r="T801" s="1"/>
      <c r="U801" s="1"/>
      <c r="V801" s="1"/>
      <c r="W801" s="1"/>
      <c r="X801" s="1"/>
    </row>
    <row r="802">
      <c r="A802" s="1"/>
      <c r="B802" s="1"/>
      <c r="C802" s="2"/>
      <c r="D802" s="1"/>
      <c r="E802" s="1"/>
      <c r="F802" s="1"/>
      <c r="G802" s="1"/>
      <c r="H802" s="2"/>
      <c r="I802" s="2"/>
      <c r="J802" s="1"/>
      <c r="K802" s="1"/>
      <c r="L802" s="1"/>
      <c r="M802" s="1"/>
      <c r="N802" s="1"/>
      <c r="O802" s="1"/>
      <c r="P802" s="1"/>
      <c r="Q802" s="1"/>
      <c r="R802" s="1"/>
      <c r="S802" s="1"/>
      <c r="T802" s="1"/>
      <c r="U802" s="1"/>
      <c r="V802" s="1"/>
      <c r="W802" s="1"/>
      <c r="X802" s="1"/>
    </row>
    <row r="803">
      <c r="A803" s="1"/>
      <c r="B803" s="1"/>
      <c r="C803" s="2"/>
      <c r="D803" s="1"/>
      <c r="E803" s="1"/>
      <c r="F803" s="1"/>
      <c r="G803" s="1"/>
      <c r="H803" s="2"/>
      <c r="I803" s="2"/>
      <c r="J803" s="1"/>
      <c r="K803" s="1"/>
      <c r="L803" s="1"/>
      <c r="M803" s="1"/>
      <c r="N803" s="1"/>
      <c r="O803" s="1"/>
      <c r="P803" s="1"/>
      <c r="Q803" s="1"/>
      <c r="R803" s="1"/>
      <c r="S803" s="1"/>
      <c r="T803" s="1"/>
      <c r="U803" s="1"/>
      <c r="V803" s="1"/>
      <c r="W803" s="1"/>
      <c r="X803" s="1"/>
    </row>
    <row r="804">
      <c r="A804" s="1"/>
      <c r="B804" s="1"/>
      <c r="C804" s="2"/>
      <c r="D804" s="1"/>
      <c r="E804" s="1"/>
      <c r="F804" s="1"/>
      <c r="G804" s="1"/>
      <c r="H804" s="2"/>
      <c r="I804" s="2"/>
      <c r="J804" s="1"/>
      <c r="K804" s="1"/>
      <c r="L804" s="1"/>
      <c r="M804" s="1"/>
      <c r="N804" s="1"/>
      <c r="O804" s="1"/>
      <c r="P804" s="1"/>
      <c r="Q804" s="1"/>
      <c r="R804" s="1"/>
      <c r="S804" s="1"/>
      <c r="T804" s="1"/>
      <c r="U804" s="1"/>
      <c r="V804" s="1"/>
      <c r="W804" s="1"/>
      <c r="X804" s="1"/>
    </row>
    <row r="805">
      <c r="A805" s="1"/>
      <c r="B805" s="1"/>
      <c r="C805" s="2"/>
      <c r="D805" s="1"/>
      <c r="E805" s="1"/>
      <c r="F805" s="1"/>
      <c r="G805" s="1"/>
      <c r="H805" s="2"/>
      <c r="I805" s="2"/>
      <c r="J805" s="1"/>
      <c r="K805" s="1"/>
      <c r="L805" s="1"/>
      <c r="M805" s="1"/>
      <c r="N805" s="1"/>
      <c r="O805" s="1"/>
      <c r="P805" s="1"/>
      <c r="Q805" s="1"/>
      <c r="R805" s="1"/>
      <c r="S805" s="1"/>
      <c r="T805" s="1"/>
      <c r="U805" s="1"/>
      <c r="V805" s="1"/>
      <c r="W805" s="1"/>
      <c r="X805" s="1"/>
    </row>
    <row r="806">
      <c r="A806" s="1"/>
      <c r="B806" s="1"/>
      <c r="C806" s="2"/>
      <c r="D806" s="1"/>
      <c r="E806" s="1"/>
      <c r="F806" s="1"/>
      <c r="G806" s="1"/>
      <c r="H806" s="2"/>
      <c r="I806" s="2"/>
      <c r="J806" s="1"/>
      <c r="K806" s="1"/>
      <c r="L806" s="1"/>
      <c r="M806" s="1"/>
      <c r="N806" s="1"/>
      <c r="O806" s="1"/>
      <c r="P806" s="1"/>
      <c r="Q806" s="1"/>
      <c r="R806" s="1"/>
      <c r="S806" s="1"/>
      <c r="T806" s="1"/>
      <c r="U806" s="1"/>
      <c r="V806" s="1"/>
      <c r="W806" s="1"/>
      <c r="X806" s="1"/>
    </row>
    <row r="807">
      <c r="A807" s="1"/>
      <c r="B807" s="1"/>
      <c r="C807" s="2"/>
      <c r="D807" s="1"/>
      <c r="E807" s="1"/>
      <c r="F807" s="1"/>
      <c r="G807" s="1"/>
      <c r="H807" s="2"/>
      <c r="I807" s="2"/>
      <c r="J807" s="1"/>
      <c r="K807" s="1"/>
      <c r="L807" s="1"/>
      <c r="M807" s="1"/>
      <c r="N807" s="1"/>
      <c r="O807" s="1"/>
      <c r="P807" s="1"/>
      <c r="Q807" s="1"/>
      <c r="R807" s="1"/>
      <c r="S807" s="1"/>
      <c r="T807" s="1"/>
      <c r="U807" s="1"/>
      <c r="V807" s="1"/>
      <c r="W807" s="1"/>
      <c r="X807" s="1"/>
    </row>
    <row r="808">
      <c r="A808" s="1"/>
      <c r="B808" s="1"/>
      <c r="C808" s="2"/>
      <c r="D808" s="1"/>
      <c r="E808" s="1"/>
      <c r="F808" s="1"/>
      <c r="G808" s="1"/>
      <c r="H808" s="2"/>
      <c r="I808" s="2"/>
      <c r="J808" s="1"/>
      <c r="K808" s="1"/>
      <c r="L808" s="1"/>
      <c r="M808" s="1"/>
      <c r="N808" s="1"/>
      <c r="O808" s="1"/>
      <c r="P808" s="1"/>
      <c r="Q808" s="1"/>
      <c r="R808" s="1"/>
      <c r="S808" s="1"/>
      <c r="T808" s="1"/>
      <c r="U808" s="1"/>
      <c r="V808" s="1"/>
      <c r="W808" s="1"/>
      <c r="X808" s="1"/>
    </row>
    <row r="809">
      <c r="A809" s="1"/>
      <c r="B809" s="1"/>
      <c r="C809" s="2"/>
      <c r="D809" s="1"/>
      <c r="E809" s="1"/>
      <c r="F809" s="1"/>
      <c r="G809" s="1"/>
      <c r="H809" s="2"/>
      <c r="I809" s="2"/>
      <c r="J809" s="1"/>
      <c r="K809" s="1"/>
      <c r="L809" s="1"/>
      <c r="M809" s="1"/>
      <c r="N809" s="1"/>
      <c r="O809" s="1"/>
      <c r="P809" s="1"/>
      <c r="Q809" s="1"/>
      <c r="R809" s="1"/>
      <c r="S809" s="1"/>
      <c r="T809" s="1"/>
      <c r="U809" s="1"/>
      <c r="V809" s="1"/>
      <c r="W809" s="1"/>
      <c r="X809" s="1"/>
    </row>
    <row r="810">
      <c r="A810" s="1"/>
      <c r="B810" s="1"/>
      <c r="C810" s="2"/>
      <c r="D810" s="1"/>
      <c r="E810" s="1"/>
      <c r="F810" s="1"/>
      <c r="G810" s="1"/>
      <c r="H810" s="2"/>
      <c r="I810" s="2"/>
      <c r="J810" s="1"/>
      <c r="K810" s="1"/>
      <c r="L810" s="1"/>
      <c r="M810" s="1"/>
      <c r="N810" s="1"/>
      <c r="O810" s="1"/>
      <c r="P810" s="1"/>
      <c r="Q810" s="1"/>
      <c r="R810" s="1"/>
      <c r="S810" s="1"/>
      <c r="T810" s="1"/>
      <c r="U810" s="1"/>
      <c r="V810" s="1"/>
      <c r="W810" s="1"/>
      <c r="X810" s="1"/>
    </row>
    <row r="811">
      <c r="A811" s="1"/>
      <c r="B811" s="1"/>
      <c r="C811" s="2"/>
      <c r="D811" s="1"/>
      <c r="E811" s="1"/>
      <c r="F811" s="1"/>
      <c r="G811" s="1"/>
      <c r="H811" s="2"/>
      <c r="I811" s="2"/>
      <c r="J811" s="1"/>
      <c r="K811" s="1"/>
      <c r="L811" s="1"/>
      <c r="M811" s="1"/>
      <c r="N811" s="1"/>
      <c r="O811" s="1"/>
      <c r="P811" s="1"/>
      <c r="Q811" s="1"/>
      <c r="R811" s="1"/>
      <c r="S811" s="1"/>
      <c r="T811" s="1"/>
      <c r="U811" s="1"/>
      <c r="V811" s="1"/>
      <c r="W811" s="1"/>
      <c r="X811" s="1"/>
    </row>
    <row r="812">
      <c r="A812" s="1"/>
      <c r="B812" s="1"/>
      <c r="C812" s="2"/>
      <c r="D812" s="1"/>
      <c r="E812" s="1"/>
      <c r="F812" s="1"/>
      <c r="G812" s="1"/>
      <c r="H812" s="2"/>
      <c r="I812" s="2"/>
      <c r="J812" s="1"/>
      <c r="K812" s="1"/>
      <c r="L812" s="1"/>
      <c r="M812" s="1"/>
      <c r="N812" s="1"/>
      <c r="O812" s="1"/>
      <c r="P812" s="1"/>
      <c r="Q812" s="1"/>
      <c r="R812" s="1"/>
      <c r="S812" s="1"/>
      <c r="T812" s="1"/>
      <c r="U812" s="1"/>
      <c r="V812" s="1"/>
      <c r="W812" s="1"/>
      <c r="X812" s="1"/>
    </row>
    <row r="813">
      <c r="A813" s="1"/>
      <c r="B813" s="1"/>
      <c r="C813" s="2"/>
      <c r="D813" s="1"/>
      <c r="E813" s="1"/>
      <c r="F813" s="1"/>
      <c r="G813" s="1"/>
      <c r="H813" s="2"/>
      <c r="I813" s="2"/>
      <c r="J813" s="1"/>
      <c r="K813" s="1"/>
      <c r="L813" s="1"/>
      <c r="M813" s="1"/>
      <c r="N813" s="1"/>
      <c r="O813" s="1"/>
      <c r="P813" s="1"/>
      <c r="Q813" s="1"/>
      <c r="R813" s="1"/>
      <c r="S813" s="1"/>
      <c r="T813" s="1"/>
      <c r="U813" s="1"/>
      <c r="V813" s="1"/>
      <c r="W813" s="1"/>
      <c r="X813" s="1"/>
    </row>
    <row r="814">
      <c r="A814" s="1"/>
      <c r="B814" s="1"/>
      <c r="C814" s="2"/>
      <c r="D814" s="1"/>
      <c r="E814" s="1"/>
      <c r="F814" s="1"/>
      <c r="G814" s="1"/>
      <c r="H814" s="2"/>
      <c r="I814" s="2"/>
      <c r="J814" s="1"/>
      <c r="K814" s="1"/>
      <c r="L814" s="1"/>
      <c r="M814" s="1"/>
      <c r="N814" s="1"/>
      <c r="O814" s="1"/>
      <c r="P814" s="1"/>
      <c r="Q814" s="1"/>
      <c r="R814" s="1"/>
      <c r="S814" s="1"/>
      <c r="T814" s="1"/>
      <c r="U814" s="1"/>
      <c r="V814" s="1"/>
      <c r="W814" s="1"/>
      <c r="X814" s="1"/>
    </row>
    <row r="815">
      <c r="A815" s="1"/>
      <c r="B815" s="1"/>
      <c r="C815" s="2"/>
      <c r="D815" s="1"/>
      <c r="E815" s="1"/>
      <c r="F815" s="1"/>
      <c r="G815" s="1"/>
      <c r="H815" s="2"/>
      <c r="I815" s="2"/>
      <c r="J815" s="1"/>
      <c r="K815" s="1"/>
      <c r="L815" s="1"/>
      <c r="M815" s="1"/>
      <c r="N815" s="1"/>
      <c r="O815" s="1"/>
      <c r="P815" s="1"/>
      <c r="Q815" s="1"/>
      <c r="R815" s="1"/>
      <c r="S815" s="1"/>
      <c r="T815" s="1"/>
      <c r="U815" s="1"/>
      <c r="V815" s="1"/>
      <c r="W815" s="1"/>
      <c r="X815" s="1"/>
    </row>
    <row r="816">
      <c r="A816" s="1"/>
      <c r="B816" s="1"/>
      <c r="C816" s="2"/>
      <c r="D816" s="1"/>
      <c r="E816" s="1"/>
      <c r="F816" s="1"/>
      <c r="G816" s="1"/>
      <c r="H816" s="2"/>
      <c r="I816" s="2"/>
      <c r="J816" s="1"/>
      <c r="K816" s="1"/>
      <c r="L816" s="1"/>
      <c r="M816" s="1"/>
      <c r="N816" s="1"/>
      <c r="O816" s="1"/>
      <c r="P816" s="1"/>
      <c r="Q816" s="1"/>
      <c r="R816" s="1"/>
      <c r="S816" s="1"/>
      <c r="T816" s="1"/>
      <c r="U816" s="1"/>
      <c r="V816" s="1"/>
      <c r="W816" s="1"/>
      <c r="X816" s="1"/>
    </row>
    <row r="817">
      <c r="A817" s="1"/>
      <c r="B817" s="1"/>
      <c r="C817" s="2"/>
      <c r="D817" s="1"/>
      <c r="E817" s="1"/>
      <c r="F817" s="1"/>
      <c r="G817" s="1"/>
      <c r="H817" s="2"/>
      <c r="I817" s="2"/>
      <c r="J817" s="1"/>
      <c r="K817" s="1"/>
      <c r="L817" s="1"/>
      <c r="M817" s="1"/>
      <c r="N817" s="1"/>
      <c r="O817" s="1"/>
      <c r="P817" s="1"/>
      <c r="Q817" s="1"/>
      <c r="R817" s="1"/>
      <c r="S817" s="1"/>
      <c r="T817" s="1"/>
      <c r="U817" s="1"/>
      <c r="V817" s="1"/>
      <c r="W817" s="1"/>
      <c r="X817" s="1"/>
    </row>
    <row r="818">
      <c r="A818" s="1"/>
      <c r="B818" s="1"/>
      <c r="C818" s="2"/>
      <c r="D818" s="1"/>
      <c r="E818" s="1"/>
      <c r="F818" s="1"/>
      <c r="G818" s="1"/>
      <c r="H818" s="2"/>
      <c r="I818" s="2"/>
      <c r="J818" s="1"/>
      <c r="K818" s="1"/>
      <c r="L818" s="1"/>
      <c r="M818" s="1"/>
      <c r="N818" s="1"/>
      <c r="O818" s="1"/>
      <c r="P818" s="1"/>
      <c r="Q818" s="1"/>
      <c r="R818" s="1"/>
      <c r="S818" s="1"/>
      <c r="T818" s="1"/>
      <c r="U818" s="1"/>
      <c r="V818" s="1"/>
      <c r="W818" s="1"/>
      <c r="X818" s="1"/>
    </row>
    <row r="819">
      <c r="A819" s="1"/>
      <c r="B819" s="1"/>
      <c r="C819" s="2"/>
      <c r="D819" s="1"/>
      <c r="E819" s="1"/>
      <c r="F819" s="1"/>
      <c r="G819" s="1"/>
      <c r="H819" s="2"/>
      <c r="I819" s="2"/>
      <c r="J819" s="1"/>
      <c r="K819" s="1"/>
      <c r="L819" s="1"/>
      <c r="M819" s="1"/>
      <c r="N819" s="1"/>
      <c r="O819" s="1"/>
      <c r="P819" s="1"/>
      <c r="Q819" s="1"/>
      <c r="R819" s="1"/>
      <c r="S819" s="1"/>
      <c r="T819" s="1"/>
      <c r="U819" s="1"/>
      <c r="V819" s="1"/>
      <c r="W819" s="1"/>
      <c r="X819" s="1"/>
    </row>
    <row r="820">
      <c r="A820" s="1"/>
      <c r="B820" s="1"/>
      <c r="C820" s="2"/>
      <c r="D820" s="1"/>
      <c r="E820" s="1"/>
      <c r="F820" s="1"/>
      <c r="G820" s="1"/>
      <c r="H820" s="2"/>
      <c r="I820" s="2"/>
      <c r="J820" s="1"/>
      <c r="K820" s="1"/>
      <c r="L820" s="1"/>
      <c r="M820" s="1"/>
      <c r="N820" s="1"/>
      <c r="O820" s="1"/>
      <c r="P820" s="1"/>
      <c r="Q820" s="1"/>
      <c r="R820" s="1"/>
      <c r="S820" s="1"/>
      <c r="T820" s="1"/>
      <c r="U820" s="1"/>
      <c r="V820" s="1"/>
      <c r="W820" s="1"/>
      <c r="X820" s="1"/>
    </row>
    <row r="821">
      <c r="A821" s="1"/>
      <c r="B821" s="1"/>
      <c r="C821" s="2"/>
      <c r="D821" s="1"/>
      <c r="E821" s="1"/>
      <c r="F821" s="1"/>
      <c r="G821" s="1"/>
      <c r="H821" s="2"/>
      <c r="I821" s="2"/>
      <c r="J821" s="1"/>
      <c r="K821" s="1"/>
      <c r="L821" s="1"/>
      <c r="M821" s="1"/>
      <c r="N821" s="1"/>
      <c r="O821" s="1"/>
      <c r="P821" s="1"/>
      <c r="Q821" s="1"/>
      <c r="R821" s="1"/>
      <c r="S821" s="1"/>
      <c r="T821" s="1"/>
      <c r="U821" s="1"/>
      <c r="V821" s="1"/>
      <c r="W821" s="1"/>
      <c r="X821" s="1"/>
    </row>
    <row r="822">
      <c r="A822" s="1"/>
      <c r="B822" s="1"/>
      <c r="C822" s="2"/>
      <c r="D822" s="1"/>
      <c r="E822" s="1"/>
      <c r="F822" s="1"/>
      <c r="G822" s="1"/>
      <c r="H822" s="2"/>
      <c r="I822" s="2"/>
      <c r="J822" s="1"/>
      <c r="K822" s="1"/>
      <c r="L822" s="1"/>
      <c r="M822" s="1"/>
      <c r="N822" s="1"/>
      <c r="O822" s="1"/>
      <c r="P822" s="1"/>
      <c r="Q822" s="1"/>
      <c r="R822" s="1"/>
      <c r="S822" s="1"/>
      <c r="T822" s="1"/>
      <c r="U822" s="1"/>
      <c r="V822" s="1"/>
      <c r="W822" s="1"/>
      <c r="X822" s="1"/>
    </row>
    <row r="823">
      <c r="A823" s="1"/>
      <c r="B823" s="1"/>
      <c r="C823" s="2"/>
      <c r="D823" s="1"/>
      <c r="E823" s="1"/>
      <c r="F823" s="1"/>
      <c r="G823" s="1"/>
      <c r="H823" s="2"/>
      <c r="I823" s="2"/>
      <c r="J823" s="1"/>
      <c r="K823" s="1"/>
      <c r="L823" s="1"/>
      <c r="M823" s="1"/>
      <c r="N823" s="1"/>
      <c r="O823" s="1"/>
      <c r="P823" s="1"/>
      <c r="Q823" s="1"/>
      <c r="R823" s="1"/>
      <c r="S823" s="1"/>
      <c r="T823" s="1"/>
      <c r="U823" s="1"/>
      <c r="V823" s="1"/>
      <c r="W823" s="1"/>
      <c r="X823" s="1"/>
    </row>
    <row r="824">
      <c r="A824" s="1"/>
      <c r="B824" s="1"/>
      <c r="C824" s="2"/>
      <c r="D824" s="1"/>
      <c r="E824" s="1"/>
      <c r="F824" s="1"/>
      <c r="G824" s="1"/>
      <c r="H824" s="2"/>
      <c r="I824" s="2"/>
      <c r="J824" s="1"/>
      <c r="K824" s="1"/>
      <c r="L824" s="1"/>
      <c r="M824" s="1"/>
      <c r="N824" s="1"/>
      <c r="O824" s="1"/>
      <c r="P824" s="1"/>
      <c r="Q824" s="1"/>
      <c r="R824" s="1"/>
      <c r="S824" s="1"/>
      <c r="T824" s="1"/>
      <c r="U824" s="1"/>
      <c r="V824" s="1"/>
      <c r="W824" s="1"/>
      <c r="X824" s="1"/>
    </row>
    <row r="825">
      <c r="A825" s="1"/>
      <c r="B825" s="1"/>
      <c r="C825" s="2"/>
      <c r="D825" s="1"/>
      <c r="E825" s="1"/>
      <c r="F825" s="1"/>
      <c r="G825" s="1"/>
      <c r="H825" s="2"/>
      <c r="I825" s="2"/>
      <c r="J825" s="1"/>
      <c r="K825" s="1"/>
      <c r="L825" s="1"/>
      <c r="M825" s="1"/>
      <c r="N825" s="1"/>
      <c r="O825" s="1"/>
      <c r="P825" s="1"/>
      <c r="Q825" s="1"/>
      <c r="R825" s="1"/>
      <c r="S825" s="1"/>
      <c r="T825" s="1"/>
      <c r="U825" s="1"/>
      <c r="V825" s="1"/>
      <c r="W825" s="1"/>
      <c r="X825" s="1"/>
    </row>
    <row r="826">
      <c r="A826" s="1"/>
      <c r="B826" s="1"/>
      <c r="C826" s="2"/>
      <c r="D826" s="1"/>
      <c r="E826" s="1"/>
      <c r="F826" s="1"/>
      <c r="G826" s="1"/>
      <c r="H826" s="2"/>
      <c r="I826" s="2"/>
      <c r="J826" s="1"/>
      <c r="K826" s="1"/>
      <c r="L826" s="1"/>
      <c r="M826" s="1"/>
      <c r="N826" s="1"/>
      <c r="O826" s="1"/>
      <c r="P826" s="1"/>
      <c r="Q826" s="1"/>
      <c r="R826" s="1"/>
      <c r="S826" s="1"/>
      <c r="T826" s="1"/>
      <c r="U826" s="1"/>
      <c r="V826" s="1"/>
      <c r="W826" s="1"/>
      <c r="X826" s="1"/>
    </row>
    <row r="827">
      <c r="A827" s="1"/>
      <c r="B827" s="1"/>
      <c r="C827" s="2"/>
      <c r="D827" s="1"/>
      <c r="E827" s="1"/>
      <c r="F827" s="1"/>
      <c r="G827" s="1"/>
      <c r="H827" s="2"/>
      <c r="I827" s="2"/>
      <c r="J827" s="1"/>
      <c r="K827" s="1"/>
      <c r="L827" s="1"/>
      <c r="M827" s="1"/>
      <c r="N827" s="1"/>
      <c r="O827" s="1"/>
      <c r="P827" s="1"/>
      <c r="Q827" s="1"/>
      <c r="R827" s="1"/>
      <c r="S827" s="1"/>
      <c r="T827" s="1"/>
      <c r="U827" s="1"/>
      <c r="V827" s="1"/>
      <c r="W827" s="1"/>
      <c r="X827" s="1"/>
    </row>
    <row r="828">
      <c r="A828" s="1"/>
      <c r="B828" s="1"/>
      <c r="C828" s="2"/>
      <c r="D828" s="1"/>
      <c r="E828" s="1"/>
      <c r="F828" s="1"/>
      <c r="G828" s="1"/>
      <c r="H828" s="2"/>
      <c r="I828" s="2"/>
      <c r="J828" s="1"/>
      <c r="K828" s="1"/>
      <c r="L828" s="1"/>
      <c r="M828" s="1"/>
      <c r="N828" s="1"/>
      <c r="O828" s="1"/>
      <c r="P828" s="1"/>
      <c r="Q828" s="1"/>
      <c r="R828" s="1"/>
      <c r="S828" s="1"/>
      <c r="T828" s="1"/>
      <c r="U828" s="1"/>
      <c r="V828" s="1"/>
      <c r="W828" s="1"/>
      <c r="X828" s="1"/>
    </row>
    <row r="829">
      <c r="A829" s="1"/>
      <c r="B829" s="1"/>
      <c r="C829" s="2"/>
      <c r="D829" s="1"/>
      <c r="E829" s="1"/>
      <c r="F829" s="1"/>
      <c r="G829" s="1"/>
      <c r="H829" s="2"/>
      <c r="I829" s="2"/>
      <c r="J829" s="1"/>
      <c r="K829" s="1"/>
      <c r="L829" s="1"/>
      <c r="M829" s="1"/>
      <c r="N829" s="1"/>
      <c r="O829" s="1"/>
      <c r="P829" s="1"/>
      <c r="Q829" s="1"/>
      <c r="R829" s="1"/>
      <c r="S829" s="1"/>
      <c r="T829" s="1"/>
      <c r="U829" s="1"/>
      <c r="V829" s="1"/>
      <c r="W829" s="1"/>
      <c r="X829" s="1"/>
    </row>
    <row r="830">
      <c r="A830" s="1"/>
      <c r="B830" s="1"/>
      <c r="C830" s="2"/>
      <c r="D830" s="1"/>
      <c r="E830" s="1"/>
      <c r="F830" s="1"/>
      <c r="G830" s="1"/>
      <c r="H830" s="2"/>
      <c r="I830" s="2"/>
      <c r="J830" s="1"/>
      <c r="K830" s="1"/>
      <c r="L830" s="1"/>
      <c r="M830" s="1"/>
      <c r="N830" s="1"/>
      <c r="O830" s="1"/>
      <c r="P830" s="1"/>
      <c r="Q830" s="1"/>
      <c r="R830" s="1"/>
      <c r="S830" s="1"/>
      <c r="T830" s="1"/>
      <c r="U830" s="1"/>
      <c r="V830" s="1"/>
      <c r="W830" s="1"/>
      <c r="X830" s="1"/>
    </row>
    <row r="831">
      <c r="A831" s="1"/>
      <c r="B831" s="1"/>
      <c r="C831" s="2"/>
      <c r="D831" s="1"/>
      <c r="E831" s="1"/>
      <c r="F831" s="1"/>
      <c r="G831" s="1"/>
      <c r="H831" s="2"/>
      <c r="I831" s="2"/>
      <c r="J831" s="1"/>
      <c r="K831" s="1"/>
      <c r="L831" s="1"/>
      <c r="M831" s="1"/>
      <c r="N831" s="1"/>
      <c r="O831" s="1"/>
      <c r="P831" s="1"/>
      <c r="Q831" s="1"/>
      <c r="R831" s="1"/>
      <c r="S831" s="1"/>
      <c r="T831" s="1"/>
      <c r="U831" s="1"/>
      <c r="V831" s="1"/>
      <c r="W831" s="1"/>
      <c r="X831" s="1"/>
    </row>
    <row r="832">
      <c r="A832" s="1"/>
      <c r="B832" s="1"/>
      <c r="C832" s="2"/>
      <c r="D832" s="1"/>
      <c r="E832" s="1"/>
      <c r="F832" s="1"/>
      <c r="G832" s="1"/>
      <c r="H832" s="2"/>
      <c r="I832" s="2"/>
      <c r="J832" s="1"/>
      <c r="K832" s="1"/>
      <c r="L832" s="1"/>
      <c r="M832" s="1"/>
      <c r="N832" s="1"/>
      <c r="O832" s="1"/>
      <c r="P832" s="1"/>
      <c r="Q832" s="1"/>
      <c r="R832" s="1"/>
      <c r="S832" s="1"/>
      <c r="T832" s="1"/>
      <c r="U832" s="1"/>
      <c r="V832" s="1"/>
      <c r="W832" s="1"/>
      <c r="X832" s="1"/>
    </row>
    <row r="833">
      <c r="A833" s="1"/>
      <c r="B833" s="1"/>
      <c r="C833" s="2"/>
      <c r="D833" s="1"/>
      <c r="E833" s="1"/>
      <c r="F833" s="1"/>
      <c r="G833" s="1"/>
      <c r="H833" s="2"/>
      <c r="I833" s="2"/>
      <c r="J833" s="1"/>
      <c r="K833" s="1"/>
      <c r="L833" s="1"/>
      <c r="M833" s="1"/>
      <c r="N833" s="1"/>
      <c r="O833" s="1"/>
      <c r="P833" s="1"/>
      <c r="Q833" s="1"/>
      <c r="R833" s="1"/>
      <c r="S833" s="1"/>
      <c r="T833" s="1"/>
      <c r="U833" s="1"/>
      <c r="V833" s="1"/>
      <c r="W833" s="1"/>
      <c r="X833" s="1"/>
    </row>
    <row r="834">
      <c r="A834" s="1"/>
      <c r="B834" s="1"/>
      <c r="C834" s="2"/>
      <c r="D834" s="1"/>
      <c r="E834" s="1"/>
      <c r="F834" s="1"/>
      <c r="G834" s="1"/>
      <c r="H834" s="2"/>
      <c r="I834" s="2"/>
      <c r="J834" s="1"/>
      <c r="K834" s="1"/>
      <c r="L834" s="1"/>
      <c r="M834" s="1"/>
      <c r="N834" s="1"/>
      <c r="O834" s="1"/>
      <c r="P834" s="1"/>
      <c r="Q834" s="1"/>
      <c r="R834" s="1"/>
      <c r="S834" s="1"/>
      <c r="T834" s="1"/>
      <c r="U834" s="1"/>
      <c r="V834" s="1"/>
      <c r="W834" s="1"/>
      <c r="X834" s="1"/>
    </row>
    <row r="835">
      <c r="A835" s="1"/>
      <c r="B835" s="1"/>
      <c r="C835" s="2"/>
      <c r="D835" s="1"/>
      <c r="E835" s="1"/>
      <c r="F835" s="1"/>
      <c r="G835" s="1"/>
      <c r="H835" s="2"/>
      <c r="I835" s="2"/>
      <c r="J835" s="1"/>
      <c r="K835" s="1"/>
      <c r="L835" s="1"/>
      <c r="M835" s="1"/>
      <c r="N835" s="1"/>
      <c r="O835" s="1"/>
      <c r="P835" s="1"/>
      <c r="Q835" s="1"/>
      <c r="R835" s="1"/>
      <c r="S835" s="1"/>
      <c r="T835" s="1"/>
      <c r="U835" s="1"/>
      <c r="V835" s="1"/>
      <c r="W835" s="1"/>
      <c r="X835" s="1"/>
    </row>
    <row r="836">
      <c r="A836" s="1"/>
      <c r="B836" s="1"/>
      <c r="C836" s="2"/>
      <c r="D836" s="1"/>
      <c r="E836" s="1"/>
      <c r="F836" s="1"/>
      <c r="G836" s="1"/>
      <c r="H836" s="2"/>
      <c r="I836" s="2"/>
      <c r="J836" s="1"/>
      <c r="K836" s="1"/>
      <c r="L836" s="1"/>
      <c r="M836" s="1"/>
      <c r="N836" s="1"/>
      <c r="O836" s="1"/>
      <c r="P836" s="1"/>
      <c r="Q836" s="1"/>
      <c r="R836" s="1"/>
      <c r="S836" s="1"/>
      <c r="T836" s="1"/>
      <c r="U836" s="1"/>
      <c r="V836" s="1"/>
      <c r="W836" s="1"/>
      <c r="X836" s="1"/>
    </row>
    <row r="837">
      <c r="A837" s="1"/>
      <c r="B837" s="1"/>
      <c r="C837" s="2"/>
      <c r="D837" s="1"/>
      <c r="E837" s="1"/>
      <c r="F837" s="1"/>
      <c r="G837" s="1"/>
      <c r="H837" s="2"/>
      <c r="I837" s="2"/>
      <c r="J837" s="1"/>
      <c r="K837" s="1"/>
      <c r="L837" s="1"/>
      <c r="M837" s="1"/>
      <c r="N837" s="1"/>
      <c r="O837" s="1"/>
      <c r="P837" s="1"/>
      <c r="Q837" s="1"/>
      <c r="R837" s="1"/>
      <c r="S837" s="1"/>
      <c r="T837" s="1"/>
      <c r="U837" s="1"/>
      <c r="V837" s="1"/>
      <c r="W837" s="1"/>
      <c r="X837" s="1"/>
    </row>
    <row r="838">
      <c r="A838" s="1"/>
      <c r="B838" s="1"/>
      <c r="C838" s="2"/>
      <c r="D838" s="1"/>
      <c r="E838" s="1"/>
      <c r="F838" s="1"/>
      <c r="G838" s="1"/>
      <c r="H838" s="2"/>
      <c r="I838" s="2"/>
      <c r="J838" s="1"/>
      <c r="K838" s="1"/>
      <c r="L838" s="1"/>
      <c r="M838" s="1"/>
      <c r="N838" s="1"/>
      <c r="O838" s="1"/>
      <c r="P838" s="1"/>
      <c r="Q838" s="1"/>
      <c r="R838" s="1"/>
      <c r="S838" s="1"/>
      <c r="T838" s="1"/>
      <c r="U838" s="1"/>
      <c r="V838" s="1"/>
      <c r="W838" s="1"/>
      <c r="X838" s="1"/>
    </row>
    <row r="839">
      <c r="A839" s="1"/>
      <c r="B839" s="1"/>
      <c r="C839" s="2"/>
      <c r="D839" s="1"/>
      <c r="E839" s="1"/>
      <c r="F839" s="1"/>
      <c r="G839" s="1"/>
      <c r="H839" s="2"/>
      <c r="I839" s="2"/>
      <c r="J839" s="1"/>
      <c r="K839" s="1"/>
      <c r="L839" s="1"/>
      <c r="M839" s="1"/>
      <c r="N839" s="1"/>
      <c r="O839" s="1"/>
      <c r="P839" s="1"/>
      <c r="Q839" s="1"/>
      <c r="R839" s="1"/>
      <c r="S839" s="1"/>
      <c r="T839" s="1"/>
      <c r="U839" s="1"/>
      <c r="V839" s="1"/>
      <c r="W839" s="1"/>
      <c r="X839" s="1"/>
    </row>
    <row r="840">
      <c r="A840" s="1"/>
      <c r="B840" s="1"/>
      <c r="C840" s="2"/>
      <c r="D840" s="1"/>
      <c r="E840" s="1"/>
      <c r="F840" s="1"/>
      <c r="G840" s="1"/>
      <c r="H840" s="2"/>
      <c r="I840" s="2"/>
      <c r="J840" s="1"/>
      <c r="K840" s="1"/>
      <c r="L840" s="1"/>
      <c r="M840" s="1"/>
      <c r="N840" s="1"/>
      <c r="O840" s="1"/>
      <c r="P840" s="1"/>
      <c r="Q840" s="1"/>
      <c r="R840" s="1"/>
      <c r="S840" s="1"/>
      <c r="T840" s="1"/>
      <c r="U840" s="1"/>
      <c r="V840" s="1"/>
      <c r="W840" s="1"/>
      <c r="X840" s="1"/>
    </row>
    <row r="841">
      <c r="A841" s="1"/>
      <c r="B841" s="1"/>
      <c r="C841" s="2"/>
      <c r="D841" s="1"/>
      <c r="E841" s="1"/>
      <c r="F841" s="1"/>
      <c r="G841" s="1"/>
      <c r="H841" s="2"/>
      <c r="I841" s="2"/>
      <c r="J841" s="1"/>
      <c r="K841" s="1"/>
      <c r="L841" s="1"/>
      <c r="M841" s="1"/>
      <c r="N841" s="1"/>
      <c r="O841" s="1"/>
      <c r="P841" s="1"/>
      <c r="Q841" s="1"/>
      <c r="R841" s="1"/>
      <c r="S841" s="1"/>
      <c r="T841" s="1"/>
      <c r="U841" s="1"/>
      <c r="V841" s="1"/>
      <c r="W841" s="1"/>
      <c r="X841" s="1"/>
    </row>
    <row r="842">
      <c r="A842" s="1"/>
      <c r="B842" s="1"/>
      <c r="C842" s="2"/>
      <c r="D842" s="1"/>
      <c r="E842" s="1"/>
      <c r="F842" s="1"/>
      <c r="G842" s="1"/>
      <c r="H842" s="2"/>
      <c r="I842" s="2"/>
      <c r="J842" s="1"/>
      <c r="K842" s="1"/>
      <c r="L842" s="1"/>
      <c r="M842" s="1"/>
      <c r="N842" s="1"/>
      <c r="O842" s="1"/>
      <c r="P842" s="1"/>
      <c r="Q842" s="1"/>
      <c r="R842" s="1"/>
      <c r="S842" s="1"/>
      <c r="T842" s="1"/>
      <c r="U842" s="1"/>
      <c r="V842" s="1"/>
      <c r="W842" s="1"/>
      <c r="X842" s="1"/>
    </row>
    <row r="843">
      <c r="A843" s="1"/>
      <c r="B843" s="1"/>
      <c r="C843" s="2"/>
      <c r="D843" s="1"/>
      <c r="E843" s="1"/>
      <c r="F843" s="1"/>
      <c r="G843" s="1"/>
      <c r="H843" s="2"/>
      <c r="I843" s="2"/>
      <c r="J843" s="1"/>
      <c r="K843" s="1"/>
      <c r="L843" s="1"/>
      <c r="M843" s="1"/>
      <c r="N843" s="1"/>
      <c r="O843" s="1"/>
      <c r="P843" s="1"/>
      <c r="Q843" s="1"/>
      <c r="R843" s="1"/>
      <c r="S843" s="1"/>
      <c r="T843" s="1"/>
      <c r="U843" s="1"/>
      <c r="V843" s="1"/>
      <c r="W843" s="1"/>
      <c r="X843" s="1"/>
    </row>
    <row r="844">
      <c r="A844" s="1"/>
      <c r="B844" s="1"/>
      <c r="C844" s="2"/>
      <c r="D844" s="1"/>
      <c r="E844" s="1"/>
      <c r="F844" s="1"/>
      <c r="G844" s="1"/>
      <c r="H844" s="2"/>
      <c r="I844" s="2"/>
      <c r="J844" s="1"/>
      <c r="K844" s="1"/>
      <c r="L844" s="1"/>
      <c r="M844" s="1"/>
      <c r="N844" s="1"/>
      <c r="O844" s="1"/>
      <c r="P844" s="1"/>
      <c r="Q844" s="1"/>
      <c r="R844" s="1"/>
      <c r="S844" s="1"/>
      <c r="T844" s="1"/>
      <c r="U844" s="1"/>
      <c r="V844" s="1"/>
      <c r="W844" s="1"/>
      <c r="X844" s="1"/>
    </row>
    <row r="845">
      <c r="A845" s="1"/>
      <c r="B845" s="1"/>
      <c r="C845" s="2"/>
      <c r="D845" s="1"/>
      <c r="E845" s="1"/>
      <c r="F845" s="1"/>
      <c r="G845" s="1"/>
      <c r="H845" s="2"/>
      <c r="I845" s="2"/>
      <c r="J845" s="1"/>
      <c r="K845" s="1"/>
      <c r="L845" s="1"/>
      <c r="M845" s="1"/>
      <c r="N845" s="1"/>
      <c r="O845" s="1"/>
      <c r="P845" s="1"/>
      <c r="Q845" s="1"/>
      <c r="R845" s="1"/>
      <c r="S845" s="1"/>
      <c r="T845" s="1"/>
      <c r="U845" s="1"/>
      <c r="V845" s="1"/>
      <c r="W845" s="1"/>
      <c r="X845" s="1"/>
    </row>
    <row r="846">
      <c r="A846" s="1"/>
      <c r="B846" s="1"/>
      <c r="C846" s="2"/>
      <c r="D846" s="1"/>
      <c r="E846" s="1"/>
      <c r="F846" s="1"/>
      <c r="G846" s="1"/>
      <c r="H846" s="2"/>
      <c r="I846" s="2"/>
      <c r="J846" s="1"/>
      <c r="K846" s="1"/>
      <c r="L846" s="1"/>
      <c r="M846" s="1"/>
      <c r="N846" s="1"/>
      <c r="O846" s="1"/>
      <c r="P846" s="1"/>
      <c r="Q846" s="1"/>
      <c r="R846" s="1"/>
      <c r="S846" s="1"/>
      <c r="T846" s="1"/>
      <c r="U846" s="1"/>
      <c r="V846" s="1"/>
      <c r="W846" s="1"/>
      <c r="X846" s="1"/>
    </row>
    <row r="847">
      <c r="A847" s="1"/>
      <c r="B847" s="1"/>
      <c r="C847" s="2"/>
      <c r="D847" s="1"/>
      <c r="E847" s="1"/>
      <c r="F847" s="1"/>
      <c r="G847" s="1"/>
      <c r="H847" s="2"/>
      <c r="I847" s="2"/>
      <c r="J847" s="1"/>
      <c r="K847" s="1"/>
      <c r="L847" s="1"/>
      <c r="M847" s="1"/>
      <c r="N847" s="1"/>
      <c r="O847" s="1"/>
      <c r="P847" s="1"/>
      <c r="Q847" s="1"/>
      <c r="R847" s="1"/>
      <c r="S847" s="1"/>
      <c r="T847" s="1"/>
      <c r="U847" s="1"/>
      <c r="V847" s="1"/>
      <c r="W847" s="1"/>
      <c r="X847" s="1"/>
    </row>
    <row r="848">
      <c r="A848" s="1"/>
      <c r="B848" s="1"/>
      <c r="C848" s="2"/>
      <c r="D848" s="1"/>
      <c r="E848" s="1"/>
      <c r="F848" s="1"/>
      <c r="G848" s="1"/>
      <c r="H848" s="2"/>
      <c r="I848" s="2"/>
      <c r="J848" s="1"/>
      <c r="K848" s="1"/>
      <c r="L848" s="1"/>
      <c r="M848" s="1"/>
      <c r="N848" s="1"/>
      <c r="O848" s="1"/>
      <c r="P848" s="1"/>
      <c r="Q848" s="1"/>
      <c r="R848" s="1"/>
      <c r="S848" s="1"/>
      <c r="T848" s="1"/>
      <c r="U848" s="1"/>
      <c r="V848" s="1"/>
      <c r="W848" s="1"/>
      <c r="X848" s="1"/>
    </row>
    <row r="849">
      <c r="A849" s="1"/>
      <c r="B849" s="1"/>
      <c r="C849" s="2"/>
      <c r="D849" s="1"/>
      <c r="E849" s="1"/>
      <c r="F849" s="1"/>
      <c r="G849" s="1"/>
      <c r="H849" s="2"/>
      <c r="I849" s="2"/>
      <c r="J849" s="1"/>
      <c r="K849" s="1"/>
      <c r="L849" s="1"/>
      <c r="M849" s="1"/>
      <c r="N849" s="1"/>
      <c r="O849" s="1"/>
      <c r="P849" s="1"/>
      <c r="Q849" s="1"/>
      <c r="R849" s="1"/>
      <c r="S849" s="1"/>
      <c r="T849" s="1"/>
      <c r="U849" s="1"/>
      <c r="V849" s="1"/>
      <c r="W849" s="1"/>
      <c r="X849" s="1"/>
    </row>
    <row r="850">
      <c r="A850" s="1"/>
      <c r="B850" s="1"/>
      <c r="C850" s="2"/>
      <c r="D850" s="1"/>
      <c r="E850" s="1"/>
      <c r="F850" s="1"/>
      <c r="G850" s="1"/>
      <c r="H850" s="2"/>
      <c r="I850" s="2"/>
      <c r="J850" s="1"/>
      <c r="K850" s="1"/>
      <c r="L850" s="1"/>
      <c r="M850" s="1"/>
      <c r="N850" s="1"/>
      <c r="O850" s="1"/>
      <c r="P850" s="1"/>
      <c r="Q850" s="1"/>
      <c r="R850" s="1"/>
      <c r="S850" s="1"/>
      <c r="T850" s="1"/>
      <c r="U850" s="1"/>
      <c r="V850" s="1"/>
      <c r="W850" s="1"/>
      <c r="X850" s="1"/>
    </row>
    <row r="851">
      <c r="A851" s="1"/>
      <c r="B851" s="1"/>
      <c r="C851" s="2"/>
      <c r="D851" s="1"/>
      <c r="E851" s="1"/>
      <c r="F851" s="1"/>
      <c r="G851" s="1"/>
      <c r="H851" s="2"/>
      <c r="I851" s="2"/>
      <c r="J851" s="1"/>
      <c r="K851" s="1"/>
      <c r="L851" s="1"/>
      <c r="M851" s="1"/>
      <c r="N851" s="1"/>
      <c r="O851" s="1"/>
      <c r="P851" s="1"/>
      <c r="Q851" s="1"/>
      <c r="R851" s="1"/>
      <c r="S851" s="1"/>
      <c r="T851" s="1"/>
      <c r="U851" s="1"/>
      <c r="V851" s="1"/>
      <c r="W851" s="1"/>
      <c r="X851" s="1"/>
    </row>
    <row r="852">
      <c r="A852" s="1"/>
      <c r="B852" s="1"/>
      <c r="C852" s="2"/>
      <c r="D852" s="1"/>
      <c r="E852" s="1"/>
      <c r="F852" s="1"/>
      <c r="G852" s="1"/>
      <c r="H852" s="2"/>
      <c r="I852" s="2"/>
      <c r="J852" s="1"/>
      <c r="K852" s="1"/>
      <c r="L852" s="1"/>
      <c r="M852" s="1"/>
      <c r="N852" s="1"/>
      <c r="O852" s="1"/>
      <c r="P852" s="1"/>
      <c r="Q852" s="1"/>
      <c r="R852" s="1"/>
      <c r="S852" s="1"/>
      <c r="T852" s="1"/>
      <c r="U852" s="1"/>
      <c r="V852" s="1"/>
      <c r="W852" s="1"/>
      <c r="X852" s="1"/>
    </row>
    <row r="853">
      <c r="A853" s="1"/>
      <c r="B853" s="1"/>
      <c r="C853" s="2"/>
      <c r="D853" s="1"/>
      <c r="E853" s="1"/>
      <c r="F853" s="1"/>
      <c r="G853" s="1"/>
      <c r="H853" s="2"/>
      <c r="I853" s="2"/>
      <c r="J853" s="1"/>
      <c r="K853" s="1"/>
      <c r="L853" s="1"/>
      <c r="M853" s="1"/>
      <c r="N853" s="1"/>
      <c r="O853" s="1"/>
      <c r="P853" s="1"/>
      <c r="Q853" s="1"/>
      <c r="R853" s="1"/>
      <c r="S853" s="1"/>
      <c r="T853" s="1"/>
      <c r="U853" s="1"/>
      <c r="V853" s="1"/>
      <c r="W853" s="1"/>
      <c r="X853" s="1"/>
    </row>
    <row r="854">
      <c r="A854" s="1"/>
      <c r="B854" s="1"/>
      <c r="C854" s="2"/>
      <c r="D854" s="1"/>
      <c r="E854" s="1"/>
      <c r="F854" s="1"/>
      <c r="G854" s="1"/>
      <c r="H854" s="2"/>
      <c r="I854" s="2"/>
      <c r="J854" s="1"/>
      <c r="K854" s="1"/>
      <c r="L854" s="1"/>
      <c r="M854" s="1"/>
      <c r="N854" s="1"/>
      <c r="O854" s="1"/>
      <c r="P854" s="1"/>
      <c r="Q854" s="1"/>
      <c r="R854" s="1"/>
      <c r="S854" s="1"/>
      <c r="T854" s="1"/>
      <c r="U854" s="1"/>
      <c r="V854" s="1"/>
      <c r="W854" s="1"/>
      <c r="X854" s="1"/>
    </row>
    <row r="855">
      <c r="A855" s="1"/>
      <c r="B855" s="1"/>
      <c r="C855" s="2"/>
      <c r="D855" s="1"/>
      <c r="E855" s="1"/>
      <c r="F855" s="1"/>
      <c r="G855" s="1"/>
      <c r="H855" s="2"/>
      <c r="I855" s="2"/>
      <c r="J855" s="1"/>
      <c r="K855" s="1"/>
      <c r="L855" s="1"/>
      <c r="M855" s="1"/>
      <c r="N855" s="1"/>
      <c r="O855" s="1"/>
      <c r="P855" s="1"/>
      <c r="Q855" s="1"/>
      <c r="R855" s="1"/>
      <c r="S855" s="1"/>
      <c r="T855" s="1"/>
      <c r="U855" s="1"/>
      <c r="V855" s="1"/>
      <c r="W855" s="1"/>
      <c r="X855" s="1"/>
    </row>
    <row r="856">
      <c r="A856" s="1"/>
      <c r="B856" s="1"/>
      <c r="C856" s="2"/>
      <c r="D856" s="1"/>
      <c r="E856" s="1"/>
      <c r="F856" s="1"/>
      <c r="G856" s="1"/>
      <c r="H856" s="2"/>
      <c r="I856" s="2"/>
      <c r="J856" s="1"/>
      <c r="K856" s="1"/>
      <c r="L856" s="1"/>
      <c r="M856" s="1"/>
      <c r="N856" s="1"/>
      <c r="O856" s="1"/>
      <c r="P856" s="1"/>
      <c r="Q856" s="1"/>
      <c r="R856" s="1"/>
      <c r="S856" s="1"/>
      <c r="T856" s="1"/>
      <c r="U856" s="1"/>
      <c r="V856" s="1"/>
      <c r="W856" s="1"/>
      <c r="X856" s="1"/>
    </row>
    <row r="857">
      <c r="A857" s="1"/>
      <c r="B857" s="1"/>
      <c r="C857" s="2"/>
      <c r="D857" s="1"/>
      <c r="E857" s="1"/>
      <c r="F857" s="1"/>
      <c r="G857" s="1"/>
      <c r="H857" s="2"/>
      <c r="I857" s="2"/>
      <c r="J857" s="1"/>
      <c r="K857" s="1"/>
      <c r="L857" s="1"/>
      <c r="M857" s="1"/>
      <c r="N857" s="1"/>
      <c r="O857" s="1"/>
      <c r="P857" s="1"/>
      <c r="Q857" s="1"/>
      <c r="R857" s="1"/>
      <c r="S857" s="1"/>
      <c r="T857" s="1"/>
      <c r="U857" s="1"/>
      <c r="V857" s="1"/>
      <c r="W857" s="1"/>
      <c r="X857" s="1"/>
    </row>
    <row r="858">
      <c r="A858" s="1"/>
      <c r="B858" s="1"/>
      <c r="C858" s="2"/>
      <c r="D858" s="1"/>
      <c r="E858" s="1"/>
      <c r="F858" s="1"/>
      <c r="G858" s="1"/>
      <c r="H858" s="2"/>
      <c r="I858" s="2"/>
      <c r="J858" s="1"/>
      <c r="K858" s="1"/>
      <c r="L858" s="1"/>
      <c r="M858" s="1"/>
      <c r="N858" s="1"/>
      <c r="O858" s="1"/>
      <c r="P858" s="1"/>
      <c r="Q858" s="1"/>
      <c r="R858" s="1"/>
      <c r="S858" s="1"/>
      <c r="T858" s="1"/>
      <c r="U858" s="1"/>
      <c r="V858" s="1"/>
      <c r="W858" s="1"/>
      <c r="X858" s="1"/>
    </row>
    <row r="859">
      <c r="A859" s="1"/>
      <c r="B859" s="1"/>
      <c r="C859" s="2"/>
      <c r="D859" s="1"/>
      <c r="E859" s="1"/>
      <c r="F859" s="1"/>
      <c r="G859" s="1"/>
      <c r="H859" s="2"/>
      <c r="I859" s="2"/>
      <c r="J859" s="1"/>
      <c r="K859" s="1"/>
      <c r="L859" s="1"/>
      <c r="M859" s="1"/>
      <c r="N859" s="1"/>
      <c r="O859" s="1"/>
      <c r="P859" s="1"/>
      <c r="Q859" s="1"/>
      <c r="R859" s="1"/>
      <c r="S859" s="1"/>
      <c r="T859" s="1"/>
      <c r="U859" s="1"/>
      <c r="V859" s="1"/>
      <c r="W859" s="1"/>
      <c r="X859" s="1"/>
    </row>
    <row r="860">
      <c r="A860" s="1"/>
      <c r="B860" s="1"/>
      <c r="C860" s="2"/>
      <c r="D860" s="1"/>
      <c r="E860" s="1"/>
      <c r="F860" s="1"/>
      <c r="G860" s="1"/>
      <c r="H860" s="2"/>
      <c r="I860" s="2"/>
      <c r="J860" s="1"/>
      <c r="K860" s="1"/>
      <c r="L860" s="1"/>
      <c r="M860" s="1"/>
      <c r="N860" s="1"/>
      <c r="O860" s="1"/>
      <c r="P860" s="1"/>
      <c r="Q860" s="1"/>
      <c r="R860" s="1"/>
      <c r="S860" s="1"/>
      <c r="T860" s="1"/>
      <c r="U860" s="1"/>
      <c r="V860" s="1"/>
      <c r="W860" s="1"/>
      <c r="X860" s="1"/>
    </row>
    <row r="861">
      <c r="A861" s="1"/>
      <c r="B861" s="1"/>
      <c r="C861" s="2"/>
      <c r="D861" s="1"/>
      <c r="E861" s="1"/>
      <c r="F861" s="1"/>
      <c r="G861" s="1"/>
      <c r="H861" s="2"/>
      <c r="I861" s="2"/>
      <c r="J861" s="1"/>
      <c r="K861" s="1"/>
      <c r="L861" s="1"/>
      <c r="M861" s="1"/>
      <c r="N861" s="1"/>
      <c r="O861" s="1"/>
      <c r="P861" s="1"/>
      <c r="Q861" s="1"/>
      <c r="R861" s="1"/>
      <c r="S861" s="1"/>
      <c r="T861" s="1"/>
      <c r="U861" s="1"/>
      <c r="V861" s="1"/>
      <c r="W861" s="1"/>
      <c r="X861" s="1"/>
    </row>
    <row r="862">
      <c r="A862" s="1"/>
      <c r="B862" s="1"/>
      <c r="C862" s="2"/>
      <c r="D862" s="1"/>
      <c r="E862" s="1"/>
      <c r="F862" s="1"/>
      <c r="G862" s="1"/>
      <c r="H862" s="2"/>
      <c r="I862" s="2"/>
      <c r="J862" s="1"/>
      <c r="K862" s="1"/>
      <c r="L862" s="1"/>
      <c r="M862" s="1"/>
      <c r="N862" s="1"/>
      <c r="O862" s="1"/>
      <c r="P862" s="1"/>
      <c r="Q862" s="1"/>
      <c r="R862" s="1"/>
      <c r="S862" s="1"/>
      <c r="T862" s="1"/>
      <c r="U862" s="1"/>
      <c r="V862" s="1"/>
      <c r="W862" s="1"/>
      <c r="X862" s="1"/>
    </row>
    <row r="863">
      <c r="A863" s="1"/>
      <c r="B863" s="1"/>
      <c r="C863" s="2"/>
      <c r="D863" s="1"/>
      <c r="E863" s="1"/>
      <c r="F863" s="1"/>
      <c r="G863" s="1"/>
      <c r="H863" s="2"/>
      <c r="I863" s="2"/>
      <c r="J863" s="1"/>
      <c r="K863" s="1"/>
      <c r="L863" s="1"/>
      <c r="M863" s="1"/>
      <c r="N863" s="1"/>
      <c r="O863" s="1"/>
      <c r="P863" s="1"/>
      <c r="Q863" s="1"/>
      <c r="R863" s="1"/>
      <c r="S863" s="1"/>
      <c r="T863" s="1"/>
      <c r="U863" s="1"/>
      <c r="V863" s="1"/>
      <c r="W863" s="1"/>
      <c r="X863" s="1"/>
    </row>
    <row r="864">
      <c r="A864" s="1"/>
      <c r="B864" s="1"/>
      <c r="C864" s="2"/>
      <c r="D864" s="1"/>
      <c r="E864" s="1"/>
      <c r="F864" s="1"/>
      <c r="G864" s="1"/>
      <c r="H864" s="2"/>
      <c r="I864" s="2"/>
      <c r="J864" s="1"/>
      <c r="K864" s="1"/>
      <c r="L864" s="1"/>
      <c r="M864" s="1"/>
      <c r="N864" s="1"/>
      <c r="O864" s="1"/>
      <c r="P864" s="1"/>
      <c r="Q864" s="1"/>
      <c r="R864" s="1"/>
      <c r="S864" s="1"/>
      <c r="T864" s="1"/>
      <c r="U864" s="1"/>
      <c r="V864" s="1"/>
      <c r="W864" s="1"/>
      <c r="X864" s="1"/>
    </row>
    <row r="865">
      <c r="A865" s="1"/>
      <c r="B865" s="1"/>
      <c r="C865" s="2"/>
      <c r="D865" s="1"/>
      <c r="E865" s="1"/>
      <c r="F865" s="1"/>
      <c r="G865" s="1"/>
      <c r="H865" s="2"/>
      <c r="I865" s="2"/>
      <c r="J865" s="1"/>
      <c r="K865" s="1"/>
      <c r="L865" s="1"/>
      <c r="M865" s="1"/>
      <c r="N865" s="1"/>
      <c r="O865" s="1"/>
      <c r="P865" s="1"/>
      <c r="Q865" s="1"/>
      <c r="R865" s="1"/>
      <c r="S865" s="1"/>
      <c r="T865" s="1"/>
      <c r="U865" s="1"/>
      <c r="V865" s="1"/>
      <c r="W865" s="1"/>
      <c r="X865" s="1"/>
    </row>
    <row r="866">
      <c r="A866" s="1"/>
      <c r="B866" s="1"/>
      <c r="C866" s="2"/>
      <c r="D866" s="1"/>
      <c r="E866" s="1"/>
      <c r="F866" s="1"/>
      <c r="G866" s="1"/>
      <c r="H866" s="2"/>
      <c r="I866" s="2"/>
      <c r="J866" s="1"/>
      <c r="K866" s="1"/>
      <c r="L866" s="1"/>
      <c r="M866" s="1"/>
      <c r="N866" s="1"/>
      <c r="O866" s="1"/>
      <c r="P866" s="1"/>
      <c r="Q866" s="1"/>
      <c r="R866" s="1"/>
      <c r="S866" s="1"/>
      <c r="T866" s="1"/>
      <c r="U866" s="1"/>
      <c r="V866" s="1"/>
      <c r="W866" s="1"/>
      <c r="X866" s="1"/>
    </row>
    <row r="867">
      <c r="A867" s="1"/>
      <c r="B867" s="1"/>
      <c r="C867" s="2"/>
      <c r="D867" s="1"/>
      <c r="E867" s="1"/>
      <c r="F867" s="1"/>
      <c r="G867" s="1"/>
      <c r="H867" s="2"/>
      <c r="I867" s="2"/>
      <c r="J867" s="1"/>
      <c r="K867" s="1"/>
      <c r="L867" s="1"/>
      <c r="M867" s="1"/>
      <c r="N867" s="1"/>
      <c r="O867" s="1"/>
      <c r="P867" s="1"/>
      <c r="Q867" s="1"/>
      <c r="R867" s="1"/>
      <c r="S867" s="1"/>
      <c r="T867" s="1"/>
      <c r="U867" s="1"/>
      <c r="V867" s="1"/>
      <c r="W867" s="1"/>
      <c r="X867" s="1"/>
    </row>
    <row r="868">
      <c r="A868" s="1"/>
      <c r="B868" s="1"/>
      <c r="C868" s="2"/>
      <c r="D868" s="1"/>
      <c r="E868" s="1"/>
      <c r="F868" s="1"/>
      <c r="G868" s="1"/>
      <c r="H868" s="2"/>
      <c r="I868" s="2"/>
      <c r="J868" s="1"/>
      <c r="K868" s="1"/>
      <c r="L868" s="1"/>
      <c r="M868" s="1"/>
      <c r="N868" s="1"/>
      <c r="O868" s="1"/>
      <c r="P868" s="1"/>
      <c r="Q868" s="1"/>
      <c r="R868" s="1"/>
      <c r="S868" s="1"/>
      <c r="T868" s="1"/>
      <c r="U868" s="1"/>
      <c r="V868" s="1"/>
      <c r="W868" s="1"/>
      <c r="X868" s="1"/>
    </row>
    <row r="869">
      <c r="A869" s="1"/>
      <c r="B869" s="1"/>
      <c r="C869" s="2"/>
      <c r="D869" s="1"/>
      <c r="E869" s="1"/>
      <c r="F869" s="1"/>
      <c r="G869" s="1"/>
      <c r="H869" s="2"/>
      <c r="I869" s="2"/>
      <c r="J869" s="1"/>
      <c r="K869" s="1"/>
      <c r="L869" s="1"/>
      <c r="M869" s="1"/>
      <c r="N869" s="1"/>
      <c r="O869" s="1"/>
      <c r="P869" s="1"/>
      <c r="Q869" s="1"/>
      <c r="R869" s="1"/>
      <c r="S869" s="1"/>
      <c r="T869" s="1"/>
      <c r="U869" s="1"/>
      <c r="V869" s="1"/>
      <c r="W869" s="1"/>
      <c r="X869" s="1"/>
    </row>
    <row r="870">
      <c r="A870" s="1"/>
      <c r="B870" s="1"/>
      <c r="C870" s="2"/>
      <c r="D870" s="1"/>
      <c r="E870" s="1"/>
      <c r="F870" s="1"/>
      <c r="G870" s="1"/>
      <c r="H870" s="2"/>
      <c r="I870" s="2"/>
      <c r="J870" s="1"/>
      <c r="K870" s="1"/>
      <c r="L870" s="1"/>
      <c r="M870" s="1"/>
      <c r="N870" s="1"/>
      <c r="O870" s="1"/>
      <c r="P870" s="1"/>
      <c r="Q870" s="1"/>
      <c r="R870" s="1"/>
      <c r="S870" s="1"/>
      <c r="T870" s="1"/>
      <c r="U870" s="1"/>
      <c r="V870" s="1"/>
      <c r="W870" s="1"/>
      <c r="X870" s="1"/>
    </row>
    <row r="871">
      <c r="A871" s="1"/>
      <c r="B871" s="1"/>
      <c r="C871" s="2"/>
      <c r="D871" s="1"/>
      <c r="E871" s="1"/>
      <c r="F871" s="1"/>
      <c r="G871" s="1"/>
      <c r="H871" s="2"/>
      <c r="I871" s="2"/>
      <c r="J871" s="1"/>
      <c r="K871" s="1"/>
      <c r="L871" s="1"/>
      <c r="M871" s="1"/>
      <c r="N871" s="1"/>
      <c r="O871" s="1"/>
      <c r="P871" s="1"/>
      <c r="Q871" s="1"/>
      <c r="R871" s="1"/>
      <c r="S871" s="1"/>
      <c r="T871" s="1"/>
      <c r="U871" s="1"/>
      <c r="V871" s="1"/>
      <c r="W871" s="1"/>
      <c r="X871" s="1"/>
    </row>
    <row r="872">
      <c r="A872" s="1"/>
      <c r="B872" s="1"/>
      <c r="C872" s="2"/>
      <c r="D872" s="1"/>
      <c r="E872" s="1"/>
      <c r="F872" s="1"/>
      <c r="G872" s="1"/>
      <c r="H872" s="2"/>
      <c r="I872" s="2"/>
      <c r="J872" s="1"/>
      <c r="K872" s="1"/>
      <c r="L872" s="1"/>
      <c r="M872" s="1"/>
      <c r="N872" s="1"/>
      <c r="O872" s="1"/>
      <c r="P872" s="1"/>
      <c r="Q872" s="1"/>
      <c r="R872" s="1"/>
      <c r="S872" s="1"/>
      <c r="T872" s="1"/>
      <c r="U872" s="1"/>
      <c r="V872" s="1"/>
      <c r="W872" s="1"/>
      <c r="X872" s="1"/>
    </row>
    <row r="873">
      <c r="A873" s="1"/>
      <c r="B873" s="1"/>
      <c r="C873" s="2"/>
      <c r="D873" s="1"/>
      <c r="E873" s="1"/>
      <c r="F873" s="1"/>
      <c r="G873" s="1"/>
      <c r="H873" s="2"/>
      <c r="I873" s="2"/>
      <c r="J873" s="1"/>
      <c r="K873" s="1"/>
      <c r="L873" s="1"/>
      <c r="M873" s="1"/>
      <c r="N873" s="1"/>
      <c r="O873" s="1"/>
      <c r="P873" s="1"/>
      <c r="Q873" s="1"/>
      <c r="R873" s="1"/>
      <c r="S873" s="1"/>
      <c r="T873" s="1"/>
      <c r="U873" s="1"/>
      <c r="V873" s="1"/>
      <c r="W873" s="1"/>
      <c r="X873" s="1"/>
    </row>
    <row r="874">
      <c r="A874" s="1"/>
      <c r="B874" s="1"/>
      <c r="C874" s="2"/>
      <c r="D874" s="1"/>
      <c r="E874" s="1"/>
      <c r="F874" s="1"/>
      <c r="G874" s="1"/>
      <c r="H874" s="2"/>
      <c r="I874" s="2"/>
      <c r="J874" s="1"/>
      <c r="K874" s="1"/>
      <c r="L874" s="1"/>
      <c r="M874" s="1"/>
      <c r="N874" s="1"/>
      <c r="O874" s="1"/>
      <c r="P874" s="1"/>
      <c r="Q874" s="1"/>
      <c r="R874" s="1"/>
      <c r="S874" s="1"/>
      <c r="T874" s="1"/>
      <c r="U874" s="1"/>
      <c r="V874" s="1"/>
      <c r="W874" s="1"/>
      <c r="X874" s="1"/>
    </row>
    <row r="875">
      <c r="A875" s="1"/>
      <c r="B875" s="1"/>
      <c r="C875" s="2"/>
      <c r="D875" s="1"/>
      <c r="E875" s="1"/>
      <c r="F875" s="1"/>
      <c r="G875" s="1"/>
      <c r="H875" s="2"/>
      <c r="I875" s="2"/>
      <c r="J875" s="1"/>
      <c r="K875" s="1"/>
      <c r="L875" s="1"/>
      <c r="M875" s="1"/>
      <c r="N875" s="1"/>
      <c r="O875" s="1"/>
      <c r="P875" s="1"/>
      <c r="Q875" s="1"/>
      <c r="R875" s="1"/>
      <c r="S875" s="1"/>
      <c r="T875" s="1"/>
      <c r="U875" s="1"/>
      <c r="V875" s="1"/>
      <c r="W875" s="1"/>
      <c r="X875" s="1"/>
    </row>
    <row r="876">
      <c r="A876" s="1"/>
      <c r="B876" s="1"/>
      <c r="C876" s="2"/>
      <c r="D876" s="1"/>
      <c r="E876" s="1"/>
      <c r="F876" s="1"/>
      <c r="G876" s="1"/>
      <c r="H876" s="2"/>
      <c r="I876" s="2"/>
      <c r="J876" s="1"/>
      <c r="K876" s="1"/>
      <c r="L876" s="1"/>
      <c r="M876" s="1"/>
      <c r="N876" s="1"/>
      <c r="O876" s="1"/>
      <c r="P876" s="1"/>
      <c r="Q876" s="1"/>
      <c r="R876" s="1"/>
      <c r="S876" s="1"/>
      <c r="T876" s="1"/>
      <c r="U876" s="1"/>
      <c r="V876" s="1"/>
      <c r="W876" s="1"/>
      <c r="X876" s="1"/>
    </row>
    <row r="877">
      <c r="A877" s="1"/>
      <c r="B877" s="1"/>
      <c r="C877" s="2"/>
      <c r="D877" s="1"/>
      <c r="E877" s="1"/>
      <c r="F877" s="1"/>
      <c r="G877" s="1"/>
      <c r="H877" s="2"/>
      <c r="I877" s="2"/>
      <c r="J877" s="1"/>
      <c r="K877" s="1"/>
      <c r="L877" s="1"/>
      <c r="M877" s="1"/>
      <c r="N877" s="1"/>
      <c r="O877" s="1"/>
      <c r="P877" s="1"/>
      <c r="Q877" s="1"/>
      <c r="R877" s="1"/>
      <c r="S877" s="1"/>
      <c r="T877" s="1"/>
      <c r="U877" s="1"/>
      <c r="V877" s="1"/>
      <c r="W877" s="1"/>
      <c r="X877" s="1"/>
    </row>
    <row r="878">
      <c r="A878" s="1"/>
      <c r="B878" s="1"/>
      <c r="C878" s="2"/>
      <c r="D878" s="1"/>
      <c r="E878" s="1"/>
      <c r="F878" s="1"/>
      <c r="G878" s="1"/>
      <c r="H878" s="2"/>
      <c r="I878" s="2"/>
      <c r="J878" s="1"/>
      <c r="K878" s="1"/>
      <c r="L878" s="1"/>
      <c r="M878" s="1"/>
      <c r="N878" s="1"/>
      <c r="O878" s="1"/>
      <c r="P878" s="1"/>
      <c r="Q878" s="1"/>
      <c r="R878" s="1"/>
      <c r="S878" s="1"/>
      <c r="T878" s="1"/>
      <c r="U878" s="1"/>
      <c r="V878" s="1"/>
      <c r="W878" s="1"/>
      <c r="X878" s="1"/>
    </row>
    <row r="879">
      <c r="A879" s="1"/>
      <c r="B879" s="1"/>
      <c r="C879" s="2"/>
      <c r="D879" s="1"/>
      <c r="E879" s="1"/>
      <c r="F879" s="1"/>
      <c r="G879" s="1"/>
      <c r="H879" s="2"/>
      <c r="I879" s="2"/>
      <c r="J879" s="1"/>
      <c r="K879" s="1"/>
      <c r="L879" s="1"/>
      <c r="M879" s="1"/>
      <c r="N879" s="1"/>
      <c r="O879" s="1"/>
      <c r="P879" s="1"/>
      <c r="Q879" s="1"/>
      <c r="R879" s="1"/>
      <c r="S879" s="1"/>
      <c r="T879" s="1"/>
      <c r="U879" s="1"/>
      <c r="V879" s="1"/>
      <c r="W879" s="1"/>
      <c r="X879" s="1"/>
    </row>
    <row r="880">
      <c r="A880" s="1"/>
      <c r="B880" s="1"/>
      <c r="C880" s="2"/>
      <c r="D880" s="1"/>
      <c r="E880" s="1"/>
      <c r="F880" s="1"/>
      <c r="G880" s="1"/>
      <c r="H880" s="2"/>
      <c r="I880" s="2"/>
      <c r="J880" s="1"/>
      <c r="K880" s="1"/>
      <c r="L880" s="1"/>
      <c r="M880" s="1"/>
      <c r="N880" s="1"/>
      <c r="O880" s="1"/>
      <c r="P880" s="1"/>
      <c r="Q880" s="1"/>
      <c r="R880" s="1"/>
      <c r="S880" s="1"/>
      <c r="T880" s="1"/>
      <c r="U880" s="1"/>
      <c r="V880" s="1"/>
      <c r="W880" s="1"/>
      <c r="X880" s="1"/>
    </row>
    <row r="881">
      <c r="A881" s="1"/>
      <c r="B881" s="1"/>
      <c r="C881" s="2"/>
      <c r="D881" s="1"/>
      <c r="E881" s="1"/>
      <c r="F881" s="1"/>
      <c r="G881" s="1"/>
      <c r="H881" s="2"/>
      <c r="I881" s="2"/>
      <c r="J881" s="1"/>
      <c r="K881" s="1"/>
      <c r="L881" s="1"/>
      <c r="M881" s="1"/>
      <c r="N881" s="1"/>
      <c r="O881" s="1"/>
      <c r="P881" s="1"/>
      <c r="Q881" s="1"/>
      <c r="R881" s="1"/>
      <c r="S881" s="1"/>
      <c r="T881" s="1"/>
      <c r="U881" s="1"/>
      <c r="V881" s="1"/>
      <c r="W881" s="1"/>
      <c r="X881" s="1"/>
    </row>
    <row r="882">
      <c r="A882" s="1"/>
      <c r="B882" s="1"/>
      <c r="C882" s="2"/>
      <c r="D882" s="1"/>
      <c r="E882" s="1"/>
      <c r="F882" s="1"/>
      <c r="G882" s="1"/>
      <c r="H882" s="2"/>
      <c r="I882" s="2"/>
      <c r="J882" s="1"/>
      <c r="K882" s="1"/>
      <c r="L882" s="1"/>
      <c r="M882" s="1"/>
      <c r="N882" s="1"/>
      <c r="O882" s="1"/>
      <c r="P882" s="1"/>
      <c r="Q882" s="1"/>
      <c r="R882" s="1"/>
      <c r="S882" s="1"/>
      <c r="T882" s="1"/>
      <c r="U882" s="1"/>
      <c r="V882" s="1"/>
      <c r="W882" s="1"/>
      <c r="X882" s="1"/>
    </row>
    <row r="883">
      <c r="A883" s="1"/>
      <c r="B883" s="1"/>
      <c r="C883" s="2"/>
      <c r="D883" s="1"/>
      <c r="E883" s="1"/>
      <c r="F883" s="1"/>
      <c r="G883" s="1"/>
      <c r="H883" s="2"/>
      <c r="I883" s="2"/>
      <c r="J883" s="1"/>
      <c r="K883" s="1"/>
      <c r="L883" s="1"/>
      <c r="M883" s="1"/>
      <c r="N883" s="1"/>
      <c r="O883" s="1"/>
      <c r="P883" s="1"/>
      <c r="Q883" s="1"/>
      <c r="R883" s="1"/>
      <c r="S883" s="1"/>
      <c r="T883" s="1"/>
      <c r="U883" s="1"/>
      <c r="V883" s="1"/>
      <c r="W883" s="1"/>
      <c r="X883" s="1"/>
    </row>
    <row r="884">
      <c r="A884" s="1"/>
      <c r="B884" s="1"/>
      <c r="C884" s="2"/>
      <c r="D884" s="1"/>
      <c r="E884" s="1"/>
      <c r="F884" s="1"/>
      <c r="G884" s="1"/>
      <c r="H884" s="2"/>
      <c r="I884" s="2"/>
      <c r="J884" s="1"/>
      <c r="K884" s="1"/>
      <c r="L884" s="1"/>
      <c r="M884" s="1"/>
      <c r="N884" s="1"/>
      <c r="O884" s="1"/>
      <c r="P884" s="1"/>
      <c r="Q884" s="1"/>
      <c r="R884" s="1"/>
      <c r="S884" s="1"/>
      <c r="T884" s="1"/>
      <c r="U884" s="1"/>
      <c r="V884" s="1"/>
      <c r="W884" s="1"/>
      <c r="X884" s="1"/>
    </row>
    <row r="885">
      <c r="A885" s="1"/>
      <c r="B885" s="1"/>
      <c r="C885" s="2"/>
      <c r="D885" s="1"/>
      <c r="E885" s="1"/>
      <c r="F885" s="1"/>
      <c r="G885" s="1"/>
      <c r="H885" s="2"/>
      <c r="I885" s="2"/>
      <c r="J885" s="1"/>
      <c r="K885" s="1"/>
      <c r="L885" s="1"/>
      <c r="M885" s="1"/>
      <c r="N885" s="1"/>
      <c r="O885" s="1"/>
      <c r="P885" s="1"/>
      <c r="Q885" s="1"/>
      <c r="R885" s="1"/>
      <c r="S885" s="1"/>
      <c r="T885" s="1"/>
      <c r="U885" s="1"/>
      <c r="V885" s="1"/>
      <c r="W885" s="1"/>
      <c r="X885" s="1"/>
    </row>
    <row r="886">
      <c r="A886" s="1"/>
      <c r="B886" s="1"/>
      <c r="C886" s="2"/>
      <c r="D886" s="1"/>
      <c r="E886" s="1"/>
      <c r="F886" s="1"/>
      <c r="G886" s="1"/>
      <c r="H886" s="2"/>
      <c r="I886" s="2"/>
      <c r="J886" s="1"/>
      <c r="K886" s="1"/>
      <c r="L886" s="1"/>
      <c r="M886" s="1"/>
      <c r="N886" s="1"/>
      <c r="O886" s="1"/>
      <c r="P886" s="1"/>
      <c r="Q886" s="1"/>
      <c r="R886" s="1"/>
      <c r="S886" s="1"/>
      <c r="T886" s="1"/>
      <c r="U886" s="1"/>
      <c r="V886" s="1"/>
      <c r="W886" s="1"/>
      <c r="X886" s="1"/>
    </row>
    <row r="887">
      <c r="A887" s="1"/>
      <c r="B887" s="1"/>
      <c r="C887" s="2"/>
      <c r="D887" s="1"/>
      <c r="E887" s="1"/>
      <c r="F887" s="1"/>
      <c r="G887" s="1"/>
      <c r="H887" s="2"/>
      <c r="I887" s="2"/>
      <c r="J887" s="1"/>
      <c r="K887" s="1"/>
      <c r="L887" s="1"/>
      <c r="M887" s="1"/>
      <c r="N887" s="1"/>
      <c r="O887" s="1"/>
      <c r="P887" s="1"/>
      <c r="Q887" s="1"/>
      <c r="R887" s="1"/>
      <c r="S887" s="1"/>
      <c r="T887" s="1"/>
      <c r="U887" s="1"/>
      <c r="V887" s="1"/>
      <c r="W887" s="1"/>
      <c r="X887" s="1"/>
    </row>
    <row r="888">
      <c r="A888" s="1"/>
      <c r="B888" s="1"/>
      <c r="C888" s="2"/>
      <c r="D888" s="1"/>
      <c r="E888" s="1"/>
      <c r="F888" s="1"/>
      <c r="G888" s="1"/>
      <c r="H888" s="2"/>
      <c r="I888" s="2"/>
      <c r="J888" s="1"/>
      <c r="K888" s="1"/>
      <c r="L888" s="1"/>
      <c r="M888" s="1"/>
      <c r="N888" s="1"/>
      <c r="O888" s="1"/>
      <c r="P888" s="1"/>
      <c r="Q888" s="1"/>
      <c r="R888" s="1"/>
      <c r="S888" s="1"/>
      <c r="T888" s="1"/>
      <c r="U888" s="1"/>
      <c r="V888" s="1"/>
      <c r="W888" s="1"/>
      <c r="X888" s="1"/>
    </row>
    <row r="889">
      <c r="A889" s="1"/>
      <c r="B889" s="1"/>
      <c r="C889" s="2"/>
      <c r="D889" s="1"/>
      <c r="E889" s="1"/>
      <c r="F889" s="1"/>
      <c r="G889" s="1"/>
      <c r="H889" s="2"/>
      <c r="I889" s="2"/>
      <c r="J889" s="1"/>
      <c r="K889" s="1"/>
      <c r="L889" s="1"/>
      <c r="M889" s="1"/>
      <c r="N889" s="1"/>
      <c r="O889" s="1"/>
      <c r="P889" s="1"/>
      <c r="Q889" s="1"/>
      <c r="R889" s="1"/>
      <c r="S889" s="1"/>
      <c r="T889" s="1"/>
      <c r="U889" s="1"/>
      <c r="V889" s="1"/>
      <c r="W889" s="1"/>
      <c r="X889" s="1"/>
    </row>
    <row r="890">
      <c r="A890" s="1"/>
      <c r="B890" s="1"/>
      <c r="C890" s="2"/>
      <c r="D890" s="1"/>
      <c r="E890" s="1"/>
      <c r="F890" s="1"/>
      <c r="G890" s="1"/>
      <c r="H890" s="2"/>
      <c r="I890" s="2"/>
      <c r="J890" s="1"/>
      <c r="K890" s="1"/>
      <c r="L890" s="1"/>
      <c r="M890" s="1"/>
      <c r="N890" s="1"/>
      <c r="O890" s="1"/>
      <c r="P890" s="1"/>
      <c r="Q890" s="1"/>
      <c r="R890" s="1"/>
      <c r="S890" s="1"/>
      <c r="T890" s="1"/>
      <c r="U890" s="1"/>
      <c r="V890" s="1"/>
      <c r="W890" s="1"/>
      <c r="X890" s="1"/>
    </row>
    <row r="891">
      <c r="A891" s="1"/>
      <c r="B891" s="1"/>
      <c r="C891" s="2"/>
      <c r="D891" s="1"/>
      <c r="E891" s="1"/>
      <c r="F891" s="1"/>
      <c r="G891" s="1"/>
      <c r="H891" s="2"/>
      <c r="I891" s="2"/>
      <c r="J891" s="1"/>
      <c r="K891" s="1"/>
      <c r="L891" s="1"/>
      <c r="M891" s="1"/>
      <c r="N891" s="1"/>
      <c r="O891" s="1"/>
      <c r="P891" s="1"/>
      <c r="Q891" s="1"/>
      <c r="R891" s="1"/>
      <c r="S891" s="1"/>
      <c r="T891" s="1"/>
      <c r="U891" s="1"/>
      <c r="V891" s="1"/>
      <c r="W891" s="1"/>
      <c r="X891" s="1"/>
    </row>
    <row r="892">
      <c r="A892" s="1"/>
      <c r="B892" s="1"/>
      <c r="C892" s="2"/>
      <c r="D892" s="1"/>
      <c r="E892" s="1"/>
      <c r="F892" s="1"/>
      <c r="G892" s="1"/>
      <c r="H892" s="2"/>
      <c r="I892" s="2"/>
      <c r="J892" s="1"/>
      <c r="K892" s="1"/>
      <c r="L892" s="1"/>
      <c r="M892" s="1"/>
      <c r="N892" s="1"/>
      <c r="O892" s="1"/>
      <c r="P892" s="1"/>
      <c r="Q892" s="1"/>
      <c r="R892" s="1"/>
      <c r="S892" s="1"/>
      <c r="T892" s="1"/>
      <c r="U892" s="1"/>
      <c r="V892" s="1"/>
      <c r="W892" s="1"/>
      <c r="X892" s="1"/>
    </row>
    <row r="893">
      <c r="A893" s="1"/>
      <c r="B893" s="1"/>
      <c r="C893" s="2"/>
      <c r="D893" s="1"/>
      <c r="E893" s="1"/>
      <c r="F893" s="1"/>
      <c r="G893" s="1"/>
      <c r="H893" s="2"/>
      <c r="I893" s="2"/>
      <c r="J893" s="1"/>
      <c r="K893" s="1"/>
      <c r="L893" s="1"/>
      <c r="M893" s="1"/>
      <c r="N893" s="1"/>
      <c r="O893" s="1"/>
      <c r="P893" s="1"/>
      <c r="Q893" s="1"/>
      <c r="R893" s="1"/>
      <c r="S893" s="1"/>
      <c r="T893" s="1"/>
      <c r="U893" s="1"/>
      <c r="V893" s="1"/>
      <c r="W893" s="1"/>
      <c r="X893" s="1"/>
    </row>
    <row r="894">
      <c r="A894" s="1"/>
      <c r="B894" s="1"/>
      <c r="C894" s="2"/>
      <c r="D894" s="1"/>
      <c r="E894" s="1"/>
      <c r="F894" s="1"/>
      <c r="G894" s="1"/>
      <c r="H894" s="2"/>
      <c r="I894" s="2"/>
      <c r="J894" s="1"/>
      <c r="K894" s="1"/>
      <c r="L894" s="1"/>
      <c r="M894" s="1"/>
      <c r="N894" s="1"/>
      <c r="O894" s="1"/>
      <c r="P894" s="1"/>
      <c r="Q894" s="1"/>
      <c r="R894" s="1"/>
      <c r="S894" s="1"/>
      <c r="T894" s="1"/>
      <c r="U894" s="1"/>
      <c r="V894" s="1"/>
      <c r="W894" s="1"/>
      <c r="X894" s="1"/>
    </row>
    <row r="895">
      <c r="A895" s="1"/>
      <c r="B895" s="1"/>
      <c r="C895" s="2"/>
      <c r="D895" s="1"/>
      <c r="E895" s="1"/>
      <c r="F895" s="1"/>
      <c r="G895" s="1"/>
      <c r="H895" s="2"/>
      <c r="I895" s="2"/>
      <c r="J895" s="1"/>
      <c r="K895" s="1"/>
      <c r="L895" s="1"/>
      <c r="M895" s="1"/>
      <c r="N895" s="1"/>
      <c r="O895" s="1"/>
      <c r="P895" s="1"/>
      <c r="Q895" s="1"/>
      <c r="R895" s="1"/>
      <c r="S895" s="1"/>
      <c r="T895" s="1"/>
      <c r="U895" s="1"/>
      <c r="V895" s="1"/>
      <c r="W895" s="1"/>
      <c r="X895" s="1"/>
    </row>
    <row r="896">
      <c r="A896" s="1"/>
      <c r="B896" s="1"/>
      <c r="C896" s="2"/>
      <c r="D896" s="1"/>
      <c r="E896" s="1"/>
      <c r="F896" s="1"/>
      <c r="G896" s="1"/>
      <c r="H896" s="2"/>
      <c r="I896" s="2"/>
      <c r="J896" s="1"/>
      <c r="K896" s="1"/>
      <c r="L896" s="1"/>
      <c r="M896" s="1"/>
      <c r="N896" s="1"/>
      <c r="O896" s="1"/>
      <c r="P896" s="1"/>
      <c r="Q896" s="1"/>
      <c r="R896" s="1"/>
      <c r="S896" s="1"/>
      <c r="T896" s="1"/>
      <c r="U896" s="1"/>
      <c r="V896" s="1"/>
      <c r="W896" s="1"/>
      <c r="X896" s="1"/>
    </row>
    <row r="897">
      <c r="A897" s="1"/>
      <c r="B897" s="1"/>
      <c r="C897" s="2"/>
      <c r="D897" s="1"/>
      <c r="E897" s="1"/>
      <c r="F897" s="1"/>
      <c r="G897" s="1"/>
      <c r="H897" s="2"/>
      <c r="I897" s="2"/>
      <c r="J897" s="1"/>
      <c r="K897" s="1"/>
      <c r="L897" s="1"/>
      <c r="M897" s="1"/>
      <c r="N897" s="1"/>
      <c r="O897" s="1"/>
      <c r="P897" s="1"/>
      <c r="Q897" s="1"/>
      <c r="R897" s="1"/>
      <c r="S897" s="1"/>
      <c r="T897" s="1"/>
      <c r="U897" s="1"/>
      <c r="V897" s="1"/>
      <c r="W897" s="1"/>
      <c r="X897" s="1"/>
    </row>
    <row r="898">
      <c r="A898" s="1"/>
      <c r="B898" s="1"/>
      <c r="C898" s="2"/>
      <c r="D898" s="1"/>
      <c r="E898" s="1"/>
      <c r="F898" s="1"/>
      <c r="G898" s="1"/>
      <c r="H898" s="2"/>
      <c r="I898" s="2"/>
      <c r="J898" s="1"/>
      <c r="K898" s="1"/>
      <c r="L898" s="1"/>
      <c r="M898" s="1"/>
      <c r="N898" s="1"/>
      <c r="O898" s="1"/>
      <c r="P898" s="1"/>
      <c r="Q898" s="1"/>
      <c r="R898" s="1"/>
      <c r="S898" s="1"/>
      <c r="T898" s="1"/>
      <c r="U898" s="1"/>
      <c r="V898" s="1"/>
      <c r="W898" s="1"/>
      <c r="X898" s="1"/>
    </row>
    <row r="899">
      <c r="A899" s="1"/>
      <c r="B899" s="1"/>
      <c r="C899" s="2"/>
      <c r="D899" s="1"/>
      <c r="E899" s="1"/>
      <c r="F899" s="1"/>
      <c r="G899" s="1"/>
      <c r="H899" s="2"/>
      <c r="I899" s="2"/>
      <c r="J899" s="1"/>
      <c r="K899" s="1"/>
      <c r="L899" s="1"/>
      <c r="M899" s="1"/>
      <c r="N899" s="1"/>
      <c r="O899" s="1"/>
      <c r="P899" s="1"/>
      <c r="Q899" s="1"/>
      <c r="R899" s="1"/>
      <c r="S899" s="1"/>
      <c r="T899" s="1"/>
      <c r="U899" s="1"/>
      <c r="V899" s="1"/>
      <c r="W899" s="1"/>
      <c r="X899" s="1"/>
    </row>
    <row r="900">
      <c r="A900" s="1"/>
      <c r="B900" s="1"/>
      <c r="C900" s="2"/>
      <c r="D900" s="1"/>
      <c r="E900" s="1"/>
      <c r="F900" s="1"/>
      <c r="G900" s="1"/>
      <c r="H900" s="2"/>
      <c r="I900" s="2"/>
      <c r="J900" s="1"/>
      <c r="K900" s="1"/>
      <c r="L900" s="1"/>
      <c r="M900" s="1"/>
      <c r="N900" s="1"/>
      <c r="O900" s="1"/>
      <c r="P900" s="1"/>
      <c r="Q900" s="1"/>
      <c r="R900" s="1"/>
      <c r="S900" s="1"/>
      <c r="T900" s="1"/>
      <c r="U900" s="1"/>
      <c r="V900" s="1"/>
      <c r="W900" s="1"/>
      <c r="X900" s="1"/>
    </row>
    <row r="901">
      <c r="A901" s="1"/>
      <c r="B901" s="1"/>
      <c r="C901" s="2"/>
      <c r="D901" s="1"/>
      <c r="E901" s="1"/>
      <c r="F901" s="1"/>
      <c r="G901" s="1"/>
      <c r="H901" s="2"/>
      <c r="I901" s="2"/>
      <c r="J901" s="1"/>
      <c r="K901" s="1"/>
      <c r="L901" s="1"/>
      <c r="M901" s="1"/>
      <c r="N901" s="1"/>
      <c r="O901" s="1"/>
      <c r="P901" s="1"/>
      <c r="Q901" s="1"/>
      <c r="R901" s="1"/>
      <c r="S901" s="1"/>
      <c r="T901" s="1"/>
      <c r="U901" s="1"/>
      <c r="V901" s="1"/>
      <c r="W901" s="1"/>
      <c r="X901" s="1"/>
    </row>
    <row r="902">
      <c r="A902" s="1"/>
      <c r="B902" s="1"/>
      <c r="C902" s="2"/>
      <c r="D902" s="1"/>
      <c r="E902" s="1"/>
      <c r="F902" s="1"/>
      <c r="G902" s="1"/>
      <c r="H902" s="2"/>
      <c r="I902" s="2"/>
      <c r="J902" s="1"/>
      <c r="K902" s="1"/>
      <c r="L902" s="1"/>
      <c r="M902" s="1"/>
      <c r="N902" s="1"/>
      <c r="O902" s="1"/>
      <c r="P902" s="1"/>
      <c r="Q902" s="1"/>
      <c r="R902" s="1"/>
      <c r="S902" s="1"/>
      <c r="T902" s="1"/>
      <c r="U902" s="1"/>
      <c r="V902" s="1"/>
      <c r="W902" s="1"/>
      <c r="X902" s="1"/>
    </row>
    <row r="903">
      <c r="A903" s="1"/>
      <c r="B903" s="1"/>
      <c r="C903" s="2"/>
      <c r="D903" s="1"/>
      <c r="E903" s="1"/>
      <c r="F903" s="1"/>
      <c r="G903" s="1"/>
      <c r="H903" s="2"/>
      <c r="I903" s="2"/>
      <c r="J903" s="1"/>
      <c r="K903" s="1"/>
      <c r="L903" s="1"/>
      <c r="M903" s="1"/>
      <c r="N903" s="1"/>
      <c r="O903" s="1"/>
      <c r="P903" s="1"/>
      <c r="Q903" s="1"/>
      <c r="R903" s="1"/>
      <c r="S903" s="1"/>
      <c r="T903" s="1"/>
      <c r="U903" s="1"/>
      <c r="V903" s="1"/>
      <c r="W903" s="1"/>
      <c r="X903" s="1"/>
    </row>
    <row r="904">
      <c r="A904" s="1"/>
      <c r="B904" s="1"/>
      <c r="C904" s="2"/>
      <c r="D904" s="1"/>
      <c r="E904" s="1"/>
      <c r="F904" s="1"/>
      <c r="G904" s="1"/>
      <c r="H904" s="2"/>
      <c r="I904" s="2"/>
      <c r="J904" s="1"/>
      <c r="K904" s="1"/>
      <c r="L904" s="1"/>
      <c r="M904" s="1"/>
      <c r="N904" s="1"/>
      <c r="O904" s="1"/>
      <c r="P904" s="1"/>
      <c r="Q904" s="1"/>
      <c r="R904" s="1"/>
      <c r="S904" s="1"/>
      <c r="T904" s="1"/>
      <c r="U904" s="1"/>
      <c r="V904" s="1"/>
      <c r="W904" s="1"/>
      <c r="X904" s="1"/>
    </row>
    <row r="905">
      <c r="A905" s="1"/>
      <c r="B905" s="1"/>
      <c r="C905" s="2"/>
      <c r="D905" s="1"/>
      <c r="E905" s="1"/>
      <c r="F905" s="1"/>
      <c r="G905" s="1"/>
      <c r="H905" s="2"/>
      <c r="I905" s="2"/>
      <c r="J905" s="1"/>
      <c r="K905" s="1"/>
      <c r="L905" s="1"/>
      <c r="M905" s="1"/>
      <c r="N905" s="1"/>
      <c r="O905" s="1"/>
      <c r="P905" s="1"/>
      <c r="Q905" s="1"/>
      <c r="R905" s="1"/>
      <c r="S905" s="1"/>
      <c r="T905" s="1"/>
      <c r="U905" s="1"/>
      <c r="V905" s="1"/>
      <c r="W905" s="1"/>
      <c r="X905" s="1"/>
    </row>
    <row r="906">
      <c r="A906" s="1"/>
      <c r="B906" s="1"/>
      <c r="C906" s="2"/>
      <c r="D906" s="1"/>
      <c r="E906" s="1"/>
      <c r="F906" s="1"/>
      <c r="G906" s="1"/>
      <c r="H906" s="2"/>
      <c r="I906" s="2"/>
      <c r="J906" s="1"/>
      <c r="K906" s="1"/>
      <c r="L906" s="1"/>
      <c r="M906" s="1"/>
      <c r="N906" s="1"/>
      <c r="O906" s="1"/>
      <c r="P906" s="1"/>
      <c r="Q906" s="1"/>
      <c r="R906" s="1"/>
      <c r="S906" s="1"/>
      <c r="T906" s="1"/>
      <c r="U906" s="1"/>
      <c r="V906" s="1"/>
      <c r="W906" s="1"/>
      <c r="X906" s="1"/>
    </row>
    <row r="907">
      <c r="A907" s="1"/>
      <c r="B907" s="1"/>
      <c r="C907" s="2"/>
      <c r="D907" s="1"/>
      <c r="E907" s="1"/>
      <c r="F907" s="1"/>
      <c r="G907" s="1"/>
      <c r="H907" s="2"/>
      <c r="I907" s="2"/>
      <c r="J907" s="1"/>
      <c r="K907" s="1"/>
      <c r="L907" s="1"/>
      <c r="M907" s="1"/>
      <c r="N907" s="1"/>
      <c r="O907" s="1"/>
      <c r="P907" s="1"/>
      <c r="Q907" s="1"/>
      <c r="R907" s="1"/>
      <c r="S907" s="1"/>
      <c r="T907" s="1"/>
      <c r="U907" s="1"/>
      <c r="V907" s="1"/>
      <c r="W907" s="1"/>
      <c r="X907" s="1"/>
    </row>
    <row r="908">
      <c r="A908" s="1"/>
      <c r="B908" s="1"/>
      <c r="C908" s="2"/>
      <c r="D908" s="1"/>
      <c r="E908" s="1"/>
      <c r="F908" s="1"/>
      <c r="G908" s="1"/>
      <c r="H908" s="2"/>
      <c r="I908" s="2"/>
      <c r="J908" s="1"/>
      <c r="K908" s="1"/>
      <c r="L908" s="1"/>
      <c r="M908" s="1"/>
      <c r="N908" s="1"/>
      <c r="O908" s="1"/>
      <c r="P908" s="1"/>
      <c r="Q908" s="1"/>
      <c r="R908" s="1"/>
      <c r="S908" s="1"/>
      <c r="T908" s="1"/>
      <c r="U908" s="1"/>
      <c r="V908" s="1"/>
      <c r="W908" s="1"/>
      <c r="X908" s="1"/>
    </row>
    <row r="909">
      <c r="A909" s="1"/>
      <c r="B909" s="1"/>
      <c r="C909" s="2"/>
      <c r="D909" s="1"/>
      <c r="E909" s="1"/>
      <c r="F909" s="1"/>
      <c r="G909" s="1"/>
      <c r="H909" s="2"/>
      <c r="I909" s="2"/>
      <c r="J909" s="1"/>
      <c r="K909" s="1"/>
      <c r="L909" s="1"/>
      <c r="M909" s="1"/>
      <c r="N909" s="1"/>
      <c r="O909" s="1"/>
      <c r="P909" s="1"/>
      <c r="Q909" s="1"/>
      <c r="R909" s="1"/>
      <c r="S909" s="1"/>
      <c r="T909" s="1"/>
      <c r="U909" s="1"/>
      <c r="V909" s="1"/>
      <c r="W909" s="1"/>
      <c r="X909" s="1"/>
    </row>
    <row r="910">
      <c r="A910" s="1"/>
      <c r="B910" s="1"/>
      <c r="C910" s="2"/>
      <c r="D910" s="1"/>
      <c r="E910" s="1"/>
      <c r="F910" s="1"/>
      <c r="G910" s="1"/>
      <c r="H910" s="2"/>
      <c r="I910" s="2"/>
      <c r="J910" s="1"/>
      <c r="K910" s="1"/>
      <c r="L910" s="1"/>
      <c r="M910" s="1"/>
      <c r="N910" s="1"/>
      <c r="O910" s="1"/>
      <c r="P910" s="1"/>
      <c r="Q910" s="1"/>
      <c r="R910" s="1"/>
      <c r="S910" s="1"/>
      <c r="T910" s="1"/>
      <c r="U910" s="1"/>
      <c r="V910" s="1"/>
      <c r="W910" s="1"/>
      <c r="X910" s="1"/>
    </row>
    <row r="911">
      <c r="A911" s="1"/>
      <c r="B911" s="1"/>
      <c r="C911" s="2"/>
      <c r="D911" s="1"/>
      <c r="E911" s="1"/>
      <c r="F911" s="1"/>
      <c r="G911" s="1"/>
      <c r="H911" s="2"/>
      <c r="I911" s="2"/>
      <c r="J911" s="1"/>
      <c r="K911" s="1"/>
      <c r="L911" s="1"/>
      <c r="M911" s="1"/>
      <c r="N911" s="1"/>
      <c r="O911" s="1"/>
      <c r="P911" s="1"/>
      <c r="Q911" s="1"/>
      <c r="R911" s="1"/>
      <c r="S911" s="1"/>
      <c r="T911" s="1"/>
      <c r="U911" s="1"/>
      <c r="V911" s="1"/>
      <c r="W911" s="1"/>
      <c r="X911" s="1"/>
    </row>
    <row r="912">
      <c r="A912" s="1"/>
      <c r="B912" s="1"/>
      <c r="C912" s="2"/>
      <c r="D912" s="1"/>
      <c r="E912" s="1"/>
      <c r="F912" s="1"/>
      <c r="G912" s="1"/>
      <c r="H912" s="2"/>
      <c r="I912" s="2"/>
      <c r="J912" s="1"/>
      <c r="K912" s="1"/>
      <c r="L912" s="1"/>
      <c r="M912" s="1"/>
      <c r="N912" s="1"/>
      <c r="O912" s="1"/>
      <c r="P912" s="1"/>
      <c r="Q912" s="1"/>
      <c r="R912" s="1"/>
      <c r="S912" s="1"/>
      <c r="T912" s="1"/>
      <c r="U912" s="1"/>
      <c r="V912" s="1"/>
      <c r="W912" s="1"/>
      <c r="X912" s="1"/>
    </row>
    <row r="913">
      <c r="A913" s="1"/>
      <c r="B913" s="1"/>
      <c r="C913" s="2"/>
      <c r="D913" s="1"/>
      <c r="E913" s="1"/>
      <c r="F913" s="1"/>
      <c r="G913" s="1"/>
      <c r="H913" s="2"/>
      <c r="I913" s="2"/>
      <c r="J913" s="1"/>
      <c r="K913" s="1"/>
      <c r="L913" s="1"/>
      <c r="M913" s="1"/>
      <c r="N913" s="1"/>
      <c r="O913" s="1"/>
      <c r="P913" s="1"/>
      <c r="Q913" s="1"/>
      <c r="R913" s="1"/>
      <c r="S913" s="1"/>
      <c r="T913" s="1"/>
      <c r="U913" s="1"/>
      <c r="V913" s="1"/>
      <c r="W913" s="1"/>
      <c r="X913" s="1"/>
    </row>
    <row r="914">
      <c r="A914" s="1"/>
      <c r="B914" s="1"/>
      <c r="C914" s="2"/>
      <c r="D914" s="1"/>
      <c r="E914" s="1"/>
      <c r="F914" s="1"/>
      <c r="G914" s="1"/>
      <c r="H914" s="2"/>
      <c r="I914" s="2"/>
      <c r="J914" s="1"/>
      <c r="K914" s="1"/>
      <c r="L914" s="1"/>
      <c r="M914" s="1"/>
      <c r="N914" s="1"/>
      <c r="O914" s="1"/>
      <c r="P914" s="1"/>
      <c r="Q914" s="1"/>
      <c r="R914" s="1"/>
      <c r="S914" s="1"/>
      <c r="T914" s="1"/>
      <c r="U914" s="1"/>
      <c r="V914" s="1"/>
      <c r="W914" s="1"/>
      <c r="X914" s="1"/>
    </row>
    <row r="915">
      <c r="A915" s="1"/>
      <c r="B915" s="1"/>
      <c r="C915" s="2"/>
      <c r="D915" s="1"/>
      <c r="E915" s="1"/>
      <c r="F915" s="1"/>
      <c r="G915" s="1"/>
      <c r="H915" s="2"/>
      <c r="I915" s="2"/>
      <c r="J915" s="1"/>
      <c r="K915" s="1"/>
      <c r="L915" s="1"/>
      <c r="M915" s="1"/>
      <c r="N915" s="1"/>
      <c r="O915" s="1"/>
      <c r="P915" s="1"/>
      <c r="Q915" s="1"/>
      <c r="R915" s="1"/>
      <c r="S915" s="1"/>
      <c r="T915" s="1"/>
      <c r="U915" s="1"/>
      <c r="V915" s="1"/>
      <c r="W915" s="1"/>
      <c r="X915" s="1"/>
    </row>
    <row r="916">
      <c r="A916" s="1"/>
      <c r="B916" s="1"/>
      <c r="C916" s="2"/>
      <c r="D916" s="1"/>
      <c r="E916" s="1"/>
      <c r="F916" s="1"/>
      <c r="G916" s="1"/>
      <c r="H916" s="2"/>
      <c r="I916" s="2"/>
      <c r="J916" s="1"/>
      <c r="K916" s="1"/>
      <c r="L916" s="1"/>
      <c r="M916" s="1"/>
      <c r="N916" s="1"/>
      <c r="O916" s="1"/>
      <c r="P916" s="1"/>
      <c r="Q916" s="1"/>
      <c r="R916" s="1"/>
      <c r="S916" s="1"/>
      <c r="T916" s="1"/>
      <c r="U916" s="1"/>
      <c r="V916" s="1"/>
      <c r="W916" s="1"/>
      <c r="X916" s="1"/>
    </row>
    <row r="917">
      <c r="A917" s="1"/>
      <c r="B917" s="1"/>
      <c r="C917" s="2"/>
      <c r="D917" s="1"/>
      <c r="E917" s="1"/>
      <c r="F917" s="1"/>
      <c r="G917" s="1"/>
      <c r="H917" s="2"/>
      <c r="I917" s="2"/>
      <c r="J917" s="1"/>
      <c r="K917" s="1"/>
      <c r="L917" s="1"/>
      <c r="M917" s="1"/>
      <c r="N917" s="1"/>
      <c r="O917" s="1"/>
      <c r="P917" s="1"/>
      <c r="Q917" s="1"/>
      <c r="R917" s="1"/>
      <c r="S917" s="1"/>
      <c r="T917" s="1"/>
      <c r="U917" s="1"/>
      <c r="V917" s="1"/>
      <c r="W917" s="1"/>
      <c r="X917" s="1"/>
    </row>
    <row r="918">
      <c r="A918" s="1"/>
      <c r="B918" s="1"/>
      <c r="C918" s="2"/>
      <c r="D918" s="1"/>
      <c r="E918" s="1"/>
      <c r="F918" s="1"/>
      <c r="G918" s="1"/>
      <c r="H918" s="2"/>
      <c r="I918" s="2"/>
      <c r="J918" s="1"/>
      <c r="K918" s="1"/>
      <c r="L918" s="1"/>
      <c r="M918" s="1"/>
      <c r="N918" s="1"/>
      <c r="O918" s="1"/>
      <c r="P918" s="1"/>
      <c r="Q918" s="1"/>
      <c r="R918" s="1"/>
      <c r="S918" s="1"/>
      <c r="T918" s="1"/>
      <c r="U918" s="1"/>
      <c r="V918" s="1"/>
      <c r="W918" s="1"/>
      <c r="X918" s="1"/>
    </row>
    <row r="919">
      <c r="A919" s="1"/>
      <c r="B919" s="1"/>
      <c r="C919" s="2"/>
      <c r="D919" s="1"/>
      <c r="E919" s="1"/>
      <c r="F919" s="1"/>
      <c r="G919" s="1"/>
      <c r="H919" s="2"/>
      <c r="I919" s="2"/>
      <c r="J919" s="1"/>
      <c r="K919" s="1"/>
      <c r="L919" s="1"/>
      <c r="M919" s="1"/>
      <c r="N919" s="1"/>
      <c r="O919" s="1"/>
      <c r="P919" s="1"/>
      <c r="Q919" s="1"/>
      <c r="R919" s="1"/>
      <c r="S919" s="1"/>
      <c r="T919" s="1"/>
      <c r="U919" s="1"/>
      <c r="V919" s="1"/>
      <c r="W919" s="1"/>
      <c r="X919" s="1"/>
    </row>
    <row r="920">
      <c r="A920" s="1"/>
      <c r="B920" s="1"/>
      <c r="C920" s="2"/>
      <c r="D920" s="1"/>
      <c r="E920" s="1"/>
      <c r="F920" s="1"/>
      <c r="G920" s="1"/>
      <c r="H920" s="2"/>
      <c r="I920" s="2"/>
      <c r="J920" s="1"/>
      <c r="K920" s="1"/>
      <c r="L920" s="1"/>
      <c r="M920" s="1"/>
      <c r="N920" s="1"/>
      <c r="O920" s="1"/>
      <c r="P920" s="1"/>
      <c r="Q920" s="1"/>
      <c r="R920" s="1"/>
      <c r="S920" s="1"/>
      <c r="T920" s="1"/>
      <c r="U920" s="1"/>
      <c r="V920" s="1"/>
      <c r="W920" s="1"/>
      <c r="X920" s="1"/>
    </row>
    <row r="921">
      <c r="A921" s="1"/>
      <c r="B921" s="1"/>
      <c r="C921" s="2"/>
      <c r="D921" s="1"/>
      <c r="E921" s="1"/>
      <c r="F921" s="1"/>
      <c r="G921" s="1"/>
      <c r="H921" s="2"/>
      <c r="I921" s="2"/>
      <c r="J921" s="1"/>
      <c r="K921" s="1"/>
      <c r="L921" s="1"/>
      <c r="M921" s="1"/>
      <c r="N921" s="1"/>
      <c r="O921" s="1"/>
      <c r="P921" s="1"/>
      <c r="Q921" s="1"/>
      <c r="R921" s="1"/>
      <c r="S921" s="1"/>
      <c r="T921" s="1"/>
      <c r="U921" s="1"/>
      <c r="V921" s="1"/>
      <c r="W921" s="1"/>
      <c r="X921" s="1"/>
    </row>
    <row r="922">
      <c r="A922" s="1"/>
      <c r="B922" s="1"/>
      <c r="C922" s="2"/>
      <c r="D922" s="1"/>
      <c r="E922" s="1"/>
      <c r="F922" s="1"/>
      <c r="G922" s="1"/>
      <c r="H922" s="2"/>
      <c r="I922" s="2"/>
      <c r="J922" s="1"/>
      <c r="K922" s="1"/>
      <c r="L922" s="1"/>
      <c r="M922" s="1"/>
      <c r="N922" s="1"/>
      <c r="O922" s="1"/>
      <c r="P922" s="1"/>
      <c r="Q922" s="1"/>
      <c r="R922" s="1"/>
      <c r="S922" s="1"/>
      <c r="T922" s="1"/>
      <c r="U922" s="1"/>
      <c r="V922" s="1"/>
      <c r="W922" s="1"/>
      <c r="X922" s="1"/>
    </row>
    <row r="923">
      <c r="A923" s="1"/>
      <c r="B923" s="1"/>
      <c r="C923" s="2"/>
      <c r="D923" s="1"/>
      <c r="E923" s="1"/>
      <c r="F923" s="1"/>
      <c r="G923" s="1"/>
      <c r="H923" s="2"/>
      <c r="I923" s="2"/>
      <c r="J923" s="1"/>
      <c r="K923" s="1"/>
      <c r="L923" s="1"/>
      <c r="M923" s="1"/>
      <c r="N923" s="1"/>
      <c r="O923" s="1"/>
      <c r="P923" s="1"/>
      <c r="Q923" s="1"/>
      <c r="R923" s="1"/>
      <c r="S923" s="1"/>
      <c r="T923" s="1"/>
      <c r="U923" s="1"/>
      <c r="V923" s="1"/>
      <c r="W923" s="1"/>
      <c r="X923" s="1"/>
    </row>
    <row r="924">
      <c r="A924" s="1"/>
      <c r="B924" s="1"/>
      <c r="C924" s="2"/>
      <c r="D924" s="1"/>
      <c r="E924" s="1"/>
      <c r="F924" s="1"/>
      <c r="G924" s="1"/>
      <c r="H924" s="2"/>
      <c r="I924" s="2"/>
      <c r="J924" s="1"/>
      <c r="K924" s="1"/>
      <c r="L924" s="1"/>
      <c r="M924" s="1"/>
      <c r="N924" s="1"/>
      <c r="O924" s="1"/>
      <c r="P924" s="1"/>
      <c r="Q924" s="1"/>
      <c r="R924" s="1"/>
      <c r="S924" s="1"/>
      <c r="T924" s="1"/>
      <c r="U924" s="1"/>
      <c r="V924" s="1"/>
      <c r="W924" s="1"/>
      <c r="X924" s="1"/>
    </row>
    <row r="925">
      <c r="A925" s="1"/>
      <c r="B925" s="1"/>
      <c r="C925" s="2"/>
      <c r="D925" s="1"/>
      <c r="E925" s="1"/>
      <c r="F925" s="1"/>
      <c r="G925" s="1"/>
      <c r="H925" s="2"/>
      <c r="I925" s="2"/>
      <c r="J925" s="1"/>
      <c r="K925" s="1"/>
      <c r="L925" s="1"/>
      <c r="M925" s="1"/>
      <c r="N925" s="1"/>
      <c r="O925" s="1"/>
      <c r="P925" s="1"/>
      <c r="Q925" s="1"/>
      <c r="R925" s="1"/>
      <c r="S925" s="1"/>
      <c r="T925" s="1"/>
      <c r="U925" s="1"/>
      <c r="V925" s="1"/>
      <c r="W925" s="1"/>
      <c r="X925" s="1"/>
    </row>
    <row r="926">
      <c r="A926" s="1"/>
      <c r="B926" s="1"/>
      <c r="C926" s="2"/>
      <c r="D926" s="1"/>
      <c r="E926" s="1"/>
      <c r="F926" s="1"/>
      <c r="G926" s="1"/>
      <c r="H926" s="2"/>
      <c r="I926" s="2"/>
      <c r="J926" s="1"/>
      <c r="K926" s="1"/>
      <c r="L926" s="1"/>
      <c r="M926" s="1"/>
      <c r="N926" s="1"/>
      <c r="O926" s="1"/>
      <c r="P926" s="1"/>
      <c r="Q926" s="1"/>
      <c r="R926" s="1"/>
      <c r="S926" s="1"/>
      <c r="T926" s="1"/>
      <c r="U926" s="1"/>
      <c r="V926" s="1"/>
      <c r="W926" s="1"/>
      <c r="X926" s="1"/>
    </row>
    <row r="927">
      <c r="A927" s="1"/>
      <c r="B927" s="1"/>
      <c r="C927" s="2"/>
      <c r="D927" s="1"/>
      <c r="E927" s="1"/>
      <c r="F927" s="1"/>
      <c r="G927" s="1"/>
      <c r="H927" s="2"/>
      <c r="I927" s="2"/>
      <c r="J927" s="1"/>
      <c r="K927" s="1"/>
      <c r="L927" s="1"/>
      <c r="M927" s="1"/>
      <c r="N927" s="1"/>
      <c r="O927" s="1"/>
      <c r="P927" s="1"/>
      <c r="Q927" s="1"/>
      <c r="R927" s="1"/>
      <c r="S927" s="1"/>
      <c r="T927" s="1"/>
      <c r="U927" s="1"/>
      <c r="V927" s="1"/>
      <c r="W927" s="1"/>
      <c r="X927" s="1"/>
    </row>
    <row r="928">
      <c r="A928" s="1"/>
      <c r="B928" s="1"/>
      <c r="C928" s="2"/>
      <c r="D928" s="1"/>
      <c r="E928" s="1"/>
      <c r="F928" s="1"/>
      <c r="G928" s="1"/>
      <c r="H928" s="2"/>
      <c r="I928" s="2"/>
      <c r="J928" s="1"/>
      <c r="K928" s="1"/>
      <c r="L928" s="1"/>
      <c r="M928" s="1"/>
      <c r="N928" s="1"/>
      <c r="O928" s="1"/>
      <c r="P928" s="1"/>
      <c r="Q928" s="1"/>
      <c r="R928" s="1"/>
      <c r="S928" s="1"/>
      <c r="T928" s="1"/>
      <c r="U928" s="1"/>
      <c r="V928" s="1"/>
      <c r="W928" s="1"/>
      <c r="X928" s="1"/>
    </row>
    <row r="929">
      <c r="A929" s="1"/>
      <c r="B929" s="1"/>
      <c r="C929" s="2"/>
      <c r="D929" s="1"/>
      <c r="E929" s="1"/>
      <c r="F929" s="1"/>
      <c r="G929" s="1"/>
      <c r="H929" s="2"/>
      <c r="I929" s="2"/>
      <c r="J929" s="1"/>
      <c r="K929" s="1"/>
      <c r="L929" s="1"/>
      <c r="M929" s="1"/>
      <c r="N929" s="1"/>
      <c r="O929" s="1"/>
      <c r="P929" s="1"/>
      <c r="Q929" s="1"/>
      <c r="R929" s="1"/>
      <c r="S929" s="1"/>
      <c r="T929" s="1"/>
      <c r="U929" s="1"/>
      <c r="V929" s="1"/>
      <c r="W929" s="1"/>
      <c r="X929" s="1"/>
    </row>
    <row r="930">
      <c r="A930" s="1"/>
      <c r="B930" s="1"/>
      <c r="C930" s="2"/>
      <c r="D930" s="1"/>
      <c r="E930" s="1"/>
      <c r="F930" s="1"/>
      <c r="G930" s="1"/>
      <c r="H930" s="2"/>
      <c r="I930" s="2"/>
      <c r="J930" s="1"/>
      <c r="K930" s="1"/>
      <c r="L930" s="1"/>
      <c r="M930" s="1"/>
      <c r="N930" s="1"/>
      <c r="O930" s="1"/>
      <c r="P930" s="1"/>
      <c r="Q930" s="1"/>
      <c r="R930" s="1"/>
      <c r="S930" s="1"/>
      <c r="T930" s="1"/>
      <c r="U930" s="1"/>
      <c r="V930" s="1"/>
      <c r="W930" s="1"/>
      <c r="X930" s="1"/>
    </row>
    <row r="931">
      <c r="A931" s="1"/>
      <c r="B931" s="1"/>
      <c r="C931" s="2"/>
      <c r="D931" s="1"/>
      <c r="E931" s="1"/>
      <c r="F931" s="1"/>
      <c r="G931" s="1"/>
      <c r="H931" s="2"/>
      <c r="I931" s="2"/>
      <c r="J931" s="1"/>
      <c r="K931" s="1"/>
      <c r="L931" s="1"/>
      <c r="M931" s="1"/>
      <c r="N931" s="1"/>
      <c r="O931" s="1"/>
      <c r="P931" s="1"/>
      <c r="Q931" s="1"/>
      <c r="R931" s="1"/>
      <c r="S931" s="1"/>
      <c r="T931" s="1"/>
      <c r="U931" s="1"/>
      <c r="V931" s="1"/>
      <c r="W931" s="1"/>
      <c r="X931" s="1"/>
    </row>
    <row r="932">
      <c r="A932" s="1"/>
      <c r="B932" s="1"/>
      <c r="C932" s="2"/>
      <c r="D932" s="1"/>
      <c r="E932" s="1"/>
      <c r="F932" s="1"/>
      <c r="G932" s="1"/>
      <c r="H932" s="2"/>
      <c r="I932" s="2"/>
      <c r="J932" s="1"/>
      <c r="K932" s="1"/>
      <c r="L932" s="1"/>
      <c r="M932" s="1"/>
      <c r="N932" s="1"/>
      <c r="O932" s="1"/>
      <c r="P932" s="1"/>
      <c r="Q932" s="1"/>
      <c r="R932" s="1"/>
      <c r="S932" s="1"/>
      <c r="T932" s="1"/>
      <c r="U932" s="1"/>
      <c r="V932" s="1"/>
      <c r="W932" s="1"/>
      <c r="X932" s="1"/>
    </row>
    <row r="933">
      <c r="A933" s="1"/>
      <c r="B933" s="1"/>
      <c r="C933" s="2"/>
      <c r="D933" s="1"/>
      <c r="E933" s="1"/>
      <c r="F933" s="1"/>
      <c r="G933" s="1"/>
      <c r="H933" s="2"/>
      <c r="I933" s="2"/>
      <c r="J933" s="1"/>
      <c r="K933" s="1"/>
      <c r="L933" s="1"/>
      <c r="M933" s="1"/>
      <c r="N933" s="1"/>
      <c r="O933" s="1"/>
      <c r="P933" s="1"/>
      <c r="Q933" s="1"/>
      <c r="R933" s="1"/>
      <c r="S933" s="1"/>
      <c r="T933" s="1"/>
      <c r="U933" s="1"/>
      <c r="V933" s="1"/>
      <c r="W933" s="1"/>
      <c r="X933" s="1"/>
    </row>
    <row r="934">
      <c r="A934" s="1"/>
      <c r="B934" s="1"/>
      <c r="C934" s="2"/>
      <c r="D934" s="1"/>
      <c r="E934" s="1"/>
      <c r="F934" s="1"/>
      <c r="G934" s="1"/>
      <c r="H934" s="2"/>
      <c r="I934" s="2"/>
      <c r="J934" s="1"/>
      <c r="K934" s="1"/>
      <c r="L934" s="1"/>
      <c r="M934" s="1"/>
      <c r="N934" s="1"/>
      <c r="O934" s="1"/>
      <c r="P934" s="1"/>
      <c r="Q934" s="1"/>
      <c r="R934" s="1"/>
      <c r="S934" s="1"/>
      <c r="T934" s="1"/>
      <c r="U934" s="1"/>
      <c r="V934" s="1"/>
      <c r="W934" s="1"/>
      <c r="X934" s="1"/>
    </row>
    <row r="935">
      <c r="A935" s="1"/>
      <c r="B935" s="1"/>
      <c r="C935" s="2"/>
      <c r="D935" s="1"/>
      <c r="E935" s="1"/>
      <c r="F935" s="1"/>
      <c r="G935" s="1"/>
      <c r="H935" s="2"/>
      <c r="I935" s="2"/>
      <c r="J935" s="1"/>
      <c r="K935" s="1"/>
      <c r="L935" s="1"/>
      <c r="M935" s="1"/>
      <c r="N935" s="1"/>
      <c r="O935" s="1"/>
      <c r="P935" s="1"/>
      <c r="Q935" s="1"/>
      <c r="R935" s="1"/>
      <c r="S935" s="1"/>
      <c r="T935" s="1"/>
      <c r="U935" s="1"/>
      <c r="V935" s="1"/>
      <c r="W935" s="1"/>
      <c r="X935" s="1"/>
    </row>
    <row r="936">
      <c r="A936" s="1"/>
      <c r="B936" s="1"/>
      <c r="C936" s="2"/>
      <c r="D936" s="1"/>
      <c r="E936" s="1"/>
      <c r="F936" s="1"/>
      <c r="G936" s="1"/>
      <c r="H936" s="2"/>
      <c r="I936" s="2"/>
      <c r="J936" s="1"/>
      <c r="K936" s="1"/>
      <c r="L936" s="1"/>
      <c r="M936" s="1"/>
      <c r="N936" s="1"/>
      <c r="O936" s="1"/>
      <c r="P936" s="1"/>
      <c r="Q936" s="1"/>
      <c r="R936" s="1"/>
      <c r="S936" s="1"/>
      <c r="T936" s="1"/>
      <c r="U936" s="1"/>
      <c r="V936" s="1"/>
      <c r="W936" s="1"/>
      <c r="X936" s="1"/>
    </row>
    <row r="937">
      <c r="A937" s="1"/>
      <c r="B937" s="1"/>
      <c r="C937" s="2"/>
      <c r="D937" s="1"/>
      <c r="E937" s="1"/>
      <c r="F937" s="1"/>
      <c r="G937" s="1"/>
      <c r="H937" s="2"/>
      <c r="I937" s="2"/>
      <c r="J937" s="1"/>
      <c r="K937" s="1"/>
      <c r="L937" s="1"/>
      <c r="M937" s="1"/>
      <c r="N937" s="1"/>
      <c r="O937" s="1"/>
      <c r="P937" s="1"/>
      <c r="Q937" s="1"/>
      <c r="R937" s="1"/>
      <c r="S937" s="1"/>
      <c r="T937" s="1"/>
      <c r="U937" s="1"/>
      <c r="V937" s="1"/>
      <c r="W937" s="1"/>
      <c r="X937" s="1"/>
    </row>
    <row r="938">
      <c r="A938" s="1"/>
      <c r="B938" s="1"/>
      <c r="C938" s="2"/>
      <c r="D938" s="1"/>
      <c r="E938" s="1"/>
      <c r="F938" s="1"/>
      <c r="G938" s="1"/>
      <c r="H938" s="2"/>
      <c r="I938" s="2"/>
      <c r="J938" s="1"/>
      <c r="K938" s="1"/>
      <c r="L938" s="1"/>
      <c r="M938" s="1"/>
      <c r="N938" s="1"/>
      <c r="O938" s="1"/>
      <c r="P938" s="1"/>
      <c r="Q938" s="1"/>
      <c r="R938" s="1"/>
      <c r="S938" s="1"/>
      <c r="T938" s="1"/>
      <c r="U938" s="1"/>
      <c r="V938" s="1"/>
      <c r="W938" s="1"/>
      <c r="X938" s="1"/>
    </row>
    <row r="939">
      <c r="A939" s="1"/>
      <c r="B939" s="1"/>
      <c r="C939" s="2"/>
      <c r="D939" s="1"/>
      <c r="E939" s="1"/>
      <c r="F939" s="1"/>
      <c r="G939" s="1"/>
      <c r="H939" s="2"/>
      <c r="I939" s="2"/>
      <c r="J939" s="1"/>
      <c r="K939" s="1"/>
      <c r="L939" s="1"/>
      <c r="M939" s="1"/>
      <c r="N939" s="1"/>
      <c r="O939" s="1"/>
      <c r="P939" s="1"/>
      <c r="Q939" s="1"/>
      <c r="R939" s="1"/>
      <c r="S939" s="1"/>
      <c r="T939" s="1"/>
      <c r="U939" s="1"/>
      <c r="V939" s="1"/>
      <c r="W939" s="1"/>
      <c r="X939" s="1"/>
    </row>
    <row r="940">
      <c r="A940" s="1"/>
      <c r="B940" s="1"/>
      <c r="C940" s="2"/>
      <c r="D940" s="1"/>
      <c r="E940" s="1"/>
      <c r="F940" s="1"/>
      <c r="G940" s="1"/>
      <c r="H940" s="2"/>
      <c r="I940" s="2"/>
      <c r="J940" s="1"/>
      <c r="K940" s="1"/>
      <c r="L940" s="1"/>
      <c r="M940" s="1"/>
      <c r="N940" s="1"/>
      <c r="O940" s="1"/>
      <c r="P940" s="1"/>
      <c r="Q940" s="1"/>
      <c r="R940" s="1"/>
      <c r="S940" s="1"/>
      <c r="T940" s="1"/>
      <c r="U940" s="1"/>
      <c r="V940" s="1"/>
      <c r="W940" s="1"/>
      <c r="X940" s="1"/>
    </row>
    <row r="941">
      <c r="A941" s="1"/>
      <c r="B941" s="1"/>
      <c r="C941" s="2"/>
      <c r="D941" s="1"/>
      <c r="E941" s="1"/>
      <c r="F941" s="1"/>
      <c r="G941" s="1"/>
      <c r="H941" s="2"/>
      <c r="I941" s="2"/>
      <c r="J941" s="1"/>
      <c r="K941" s="1"/>
      <c r="L941" s="1"/>
      <c r="M941" s="1"/>
      <c r="N941" s="1"/>
      <c r="O941" s="1"/>
      <c r="P941" s="1"/>
      <c r="Q941" s="1"/>
      <c r="R941" s="1"/>
      <c r="S941" s="1"/>
      <c r="T941" s="1"/>
      <c r="U941" s="1"/>
      <c r="V941" s="1"/>
      <c r="W941" s="1"/>
      <c r="X941" s="1"/>
    </row>
    <row r="942">
      <c r="A942" s="1"/>
      <c r="B942" s="1"/>
      <c r="C942" s="2"/>
      <c r="D942" s="1"/>
      <c r="E942" s="1"/>
      <c r="F942" s="1"/>
      <c r="G942" s="1"/>
      <c r="H942" s="2"/>
      <c r="I942" s="2"/>
      <c r="J942" s="1"/>
      <c r="K942" s="1"/>
      <c r="L942" s="1"/>
      <c r="M942" s="1"/>
      <c r="N942" s="1"/>
      <c r="O942" s="1"/>
      <c r="P942" s="1"/>
      <c r="Q942" s="1"/>
      <c r="R942" s="1"/>
      <c r="S942" s="1"/>
      <c r="T942" s="1"/>
      <c r="U942" s="1"/>
      <c r="V942" s="1"/>
      <c r="W942" s="1"/>
      <c r="X942" s="1"/>
    </row>
    <row r="943">
      <c r="A943" s="1"/>
      <c r="B943" s="1"/>
      <c r="C943" s="2"/>
      <c r="D943" s="1"/>
      <c r="E943" s="1"/>
      <c r="F943" s="1"/>
      <c r="G943" s="1"/>
      <c r="H943" s="2"/>
      <c r="I943" s="2"/>
      <c r="J943" s="1"/>
      <c r="K943" s="1"/>
      <c r="L943" s="1"/>
      <c r="M943" s="1"/>
      <c r="N943" s="1"/>
      <c r="O943" s="1"/>
      <c r="P943" s="1"/>
      <c r="Q943" s="1"/>
      <c r="R943" s="1"/>
      <c r="S943" s="1"/>
      <c r="T943" s="1"/>
      <c r="U943" s="1"/>
      <c r="V943" s="1"/>
      <c r="W943" s="1"/>
      <c r="X943" s="1"/>
    </row>
    <row r="944">
      <c r="A944" s="1"/>
      <c r="B944" s="1"/>
      <c r="C944" s="2"/>
      <c r="D944" s="1"/>
      <c r="E944" s="1"/>
      <c r="F944" s="1"/>
      <c r="G944" s="1"/>
      <c r="H944" s="2"/>
      <c r="I944" s="2"/>
      <c r="J944" s="1"/>
      <c r="K944" s="1"/>
      <c r="L944" s="1"/>
      <c r="M944" s="1"/>
      <c r="N944" s="1"/>
      <c r="O944" s="1"/>
      <c r="P944" s="1"/>
      <c r="Q944" s="1"/>
      <c r="R944" s="1"/>
      <c r="S944" s="1"/>
      <c r="T944" s="1"/>
      <c r="U944" s="1"/>
      <c r="V944" s="1"/>
      <c r="W944" s="1"/>
      <c r="X944" s="1"/>
    </row>
    <row r="945">
      <c r="A945" s="1"/>
      <c r="B945" s="1"/>
      <c r="C945" s="2"/>
      <c r="D945" s="1"/>
      <c r="E945" s="1"/>
      <c r="F945" s="1"/>
      <c r="G945" s="1"/>
      <c r="H945" s="2"/>
      <c r="I945" s="2"/>
      <c r="J945" s="1"/>
      <c r="K945" s="1"/>
      <c r="L945" s="1"/>
      <c r="M945" s="1"/>
      <c r="N945" s="1"/>
      <c r="O945" s="1"/>
      <c r="P945" s="1"/>
      <c r="Q945" s="1"/>
      <c r="R945" s="1"/>
      <c r="S945" s="1"/>
      <c r="T945" s="1"/>
      <c r="U945" s="1"/>
      <c r="V945" s="1"/>
      <c r="W945" s="1"/>
      <c r="X945" s="1"/>
    </row>
    <row r="946">
      <c r="A946" s="1"/>
      <c r="B946" s="1"/>
      <c r="C946" s="2"/>
      <c r="D946" s="1"/>
      <c r="E946" s="1"/>
      <c r="F946" s="1"/>
      <c r="G946" s="1"/>
      <c r="H946" s="2"/>
      <c r="I946" s="2"/>
      <c r="J946" s="1"/>
      <c r="K946" s="1"/>
      <c r="L946" s="1"/>
      <c r="M946" s="1"/>
      <c r="N946" s="1"/>
      <c r="O946" s="1"/>
      <c r="P946" s="1"/>
      <c r="Q946" s="1"/>
      <c r="R946" s="1"/>
      <c r="S946" s="1"/>
      <c r="T946" s="1"/>
      <c r="U946" s="1"/>
      <c r="V946" s="1"/>
      <c r="W946" s="1"/>
      <c r="X946" s="1"/>
    </row>
    <row r="947">
      <c r="A947" s="1"/>
      <c r="B947" s="1"/>
      <c r="C947" s="2"/>
      <c r="D947" s="1"/>
      <c r="E947" s="1"/>
      <c r="F947" s="1"/>
      <c r="G947" s="1"/>
      <c r="H947" s="2"/>
      <c r="I947" s="2"/>
      <c r="J947" s="1"/>
      <c r="K947" s="1"/>
      <c r="L947" s="1"/>
      <c r="M947" s="1"/>
      <c r="N947" s="1"/>
      <c r="O947" s="1"/>
      <c r="P947" s="1"/>
      <c r="Q947" s="1"/>
      <c r="R947" s="1"/>
      <c r="S947" s="1"/>
      <c r="T947" s="1"/>
      <c r="U947" s="1"/>
      <c r="V947" s="1"/>
      <c r="W947" s="1"/>
      <c r="X947" s="1"/>
    </row>
    <row r="948">
      <c r="A948" s="1"/>
      <c r="B948" s="1"/>
      <c r="C948" s="2"/>
      <c r="D948" s="1"/>
      <c r="E948" s="1"/>
      <c r="F948" s="1"/>
      <c r="G948" s="1"/>
      <c r="H948" s="2"/>
      <c r="I948" s="2"/>
      <c r="J948" s="1"/>
      <c r="K948" s="1"/>
      <c r="L948" s="1"/>
      <c r="M948" s="1"/>
      <c r="N948" s="1"/>
      <c r="O948" s="1"/>
      <c r="P948" s="1"/>
      <c r="Q948" s="1"/>
      <c r="R948" s="1"/>
      <c r="S948" s="1"/>
      <c r="T948" s="1"/>
      <c r="U948" s="1"/>
      <c r="V948" s="1"/>
      <c r="W948" s="1"/>
      <c r="X948" s="1"/>
    </row>
    <row r="949">
      <c r="A949" s="1"/>
      <c r="B949" s="1"/>
      <c r="C949" s="2"/>
      <c r="D949" s="1"/>
      <c r="E949" s="1"/>
      <c r="F949" s="1"/>
      <c r="G949" s="1"/>
      <c r="H949" s="2"/>
      <c r="I949" s="2"/>
      <c r="J949" s="1"/>
      <c r="K949" s="1"/>
      <c r="L949" s="1"/>
      <c r="M949" s="1"/>
      <c r="N949" s="1"/>
      <c r="O949" s="1"/>
      <c r="P949" s="1"/>
      <c r="Q949" s="1"/>
      <c r="R949" s="1"/>
      <c r="S949" s="1"/>
      <c r="T949" s="1"/>
      <c r="U949" s="1"/>
      <c r="V949" s="1"/>
      <c r="W949" s="1"/>
      <c r="X949" s="1"/>
    </row>
    <row r="950">
      <c r="A950" s="1"/>
      <c r="B950" s="1"/>
      <c r="C950" s="2"/>
      <c r="D950" s="1"/>
      <c r="E950" s="1"/>
      <c r="F950" s="1"/>
      <c r="G950" s="1"/>
      <c r="H950" s="2"/>
      <c r="I950" s="2"/>
      <c r="J950" s="1"/>
      <c r="K950" s="1"/>
      <c r="L950" s="1"/>
      <c r="M950" s="1"/>
      <c r="N950" s="1"/>
      <c r="O950" s="1"/>
      <c r="P950" s="1"/>
      <c r="Q950" s="1"/>
      <c r="R950" s="1"/>
      <c r="S950" s="1"/>
      <c r="T950" s="1"/>
      <c r="U950" s="1"/>
      <c r="V950" s="1"/>
      <c r="W950" s="1"/>
      <c r="X950" s="1"/>
    </row>
    <row r="951">
      <c r="A951" s="1"/>
      <c r="B951" s="1"/>
      <c r="C951" s="2"/>
      <c r="D951" s="1"/>
      <c r="E951" s="1"/>
      <c r="F951" s="1"/>
      <c r="G951" s="1"/>
      <c r="H951" s="2"/>
      <c r="I951" s="2"/>
      <c r="J951" s="1"/>
      <c r="K951" s="1"/>
      <c r="L951" s="1"/>
      <c r="M951" s="1"/>
      <c r="N951" s="1"/>
      <c r="O951" s="1"/>
      <c r="P951" s="1"/>
      <c r="Q951" s="1"/>
      <c r="R951" s="1"/>
      <c r="S951" s="1"/>
      <c r="T951" s="1"/>
      <c r="U951" s="1"/>
      <c r="V951" s="1"/>
      <c r="W951" s="1"/>
      <c r="X951" s="1"/>
    </row>
    <row r="952">
      <c r="A952" s="1"/>
      <c r="B952" s="1"/>
      <c r="C952" s="2"/>
      <c r="D952" s="1"/>
      <c r="E952" s="1"/>
      <c r="F952" s="1"/>
      <c r="G952" s="1"/>
      <c r="H952" s="2"/>
      <c r="I952" s="2"/>
      <c r="J952" s="1"/>
      <c r="K952" s="1"/>
      <c r="L952" s="1"/>
      <c r="M952" s="1"/>
      <c r="N952" s="1"/>
      <c r="O952" s="1"/>
      <c r="P952" s="1"/>
      <c r="Q952" s="1"/>
      <c r="R952" s="1"/>
      <c r="S952" s="1"/>
      <c r="T952" s="1"/>
      <c r="U952" s="1"/>
      <c r="V952" s="1"/>
      <c r="W952" s="1"/>
      <c r="X952" s="1"/>
    </row>
    <row r="953">
      <c r="A953" s="1"/>
      <c r="B953" s="1"/>
      <c r="C953" s="2"/>
      <c r="D953" s="1"/>
      <c r="E953" s="1"/>
      <c r="F953" s="1"/>
      <c r="G953" s="1"/>
      <c r="H953" s="2"/>
      <c r="I953" s="2"/>
      <c r="J953" s="1"/>
      <c r="K953" s="1"/>
      <c r="L953" s="1"/>
      <c r="M953" s="1"/>
      <c r="N953" s="1"/>
      <c r="O953" s="1"/>
      <c r="P953" s="1"/>
      <c r="Q953" s="1"/>
      <c r="R953" s="1"/>
      <c r="S953" s="1"/>
      <c r="T953" s="1"/>
      <c r="U953" s="1"/>
      <c r="V953" s="1"/>
      <c r="W953" s="1"/>
      <c r="X953" s="1"/>
    </row>
    <row r="954">
      <c r="A954" s="1"/>
      <c r="B954" s="1"/>
      <c r="C954" s="2"/>
      <c r="D954" s="1"/>
      <c r="E954" s="1"/>
      <c r="F954" s="1"/>
      <c r="G954" s="1"/>
      <c r="H954" s="2"/>
      <c r="I954" s="2"/>
      <c r="J954" s="1"/>
      <c r="K954" s="1"/>
      <c r="L954" s="1"/>
      <c r="M954" s="1"/>
      <c r="N954" s="1"/>
      <c r="O954" s="1"/>
      <c r="P954" s="1"/>
      <c r="Q954" s="1"/>
      <c r="R954" s="1"/>
      <c r="S954" s="1"/>
      <c r="T954" s="1"/>
      <c r="U954" s="1"/>
      <c r="V954" s="1"/>
      <c r="W954" s="1"/>
      <c r="X954" s="1"/>
    </row>
    <row r="955">
      <c r="A955" s="1"/>
      <c r="B955" s="1"/>
      <c r="C955" s="2"/>
      <c r="D955" s="1"/>
      <c r="E955" s="1"/>
      <c r="F955" s="1"/>
      <c r="G955" s="1"/>
      <c r="H955" s="2"/>
      <c r="I955" s="2"/>
      <c r="J955" s="1"/>
      <c r="K955" s="1"/>
      <c r="L955" s="1"/>
      <c r="M955" s="1"/>
      <c r="N955" s="1"/>
      <c r="O955" s="1"/>
      <c r="P955" s="1"/>
      <c r="Q955" s="1"/>
      <c r="R955" s="1"/>
      <c r="S955" s="1"/>
      <c r="T955" s="1"/>
      <c r="U955" s="1"/>
      <c r="V955" s="1"/>
      <c r="W955" s="1"/>
      <c r="X955" s="1"/>
    </row>
    <row r="956">
      <c r="A956" s="1"/>
      <c r="B956" s="1"/>
      <c r="C956" s="2"/>
      <c r="D956" s="1"/>
      <c r="E956" s="1"/>
      <c r="F956" s="1"/>
      <c r="G956" s="1"/>
      <c r="H956" s="2"/>
      <c r="I956" s="2"/>
      <c r="J956" s="1"/>
      <c r="K956" s="1"/>
      <c r="L956" s="1"/>
      <c r="M956" s="1"/>
      <c r="N956" s="1"/>
      <c r="O956" s="1"/>
      <c r="P956" s="1"/>
      <c r="Q956" s="1"/>
      <c r="R956" s="1"/>
      <c r="S956" s="1"/>
      <c r="T956" s="1"/>
      <c r="U956" s="1"/>
      <c r="V956" s="1"/>
      <c r="W956" s="1"/>
      <c r="X956" s="1"/>
    </row>
    <row r="957">
      <c r="A957" s="1"/>
      <c r="B957" s="1"/>
      <c r="C957" s="2"/>
      <c r="D957" s="1"/>
      <c r="E957" s="1"/>
      <c r="F957" s="1"/>
      <c r="G957" s="1"/>
      <c r="H957" s="2"/>
      <c r="I957" s="2"/>
      <c r="J957" s="1"/>
      <c r="K957" s="1"/>
      <c r="L957" s="1"/>
      <c r="M957" s="1"/>
      <c r="N957" s="1"/>
      <c r="O957" s="1"/>
      <c r="P957" s="1"/>
      <c r="Q957" s="1"/>
      <c r="R957" s="1"/>
      <c r="S957" s="1"/>
      <c r="T957" s="1"/>
      <c r="U957" s="1"/>
      <c r="V957" s="1"/>
      <c r="W957" s="1"/>
      <c r="X957" s="1"/>
    </row>
    <row r="958">
      <c r="A958" s="1"/>
      <c r="B958" s="1"/>
      <c r="C958" s="2"/>
      <c r="D958" s="1"/>
      <c r="E958" s="1"/>
      <c r="F958" s="1"/>
      <c r="G958" s="1"/>
      <c r="H958" s="2"/>
      <c r="I958" s="2"/>
      <c r="J958" s="1"/>
      <c r="K958" s="1"/>
      <c r="L958" s="1"/>
      <c r="M958" s="1"/>
      <c r="N958" s="1"/>
      <c r="O958" s="1"/>
      <c r="P958" s="1"/>
      <c r="Q958" s="1"/>
      <c r="R958" s="1"/>
      <c r="S958" s="1"/>
      <c r="T958" s="1"/>
      <c r="U958" s="1"/>
      <c r="V958" s="1"/>
      <c r="W958" s="1"/>
      <c r="X958" s="1"/>
    </row>
    <row r="959">
      <c r="A959" s="1"/>
      <c r="B959" s="1"/>
      <c r="C959" s="2"/>
      <c r="D959" s="1"/>
      <c r="E959" s="1"/>
      <c r="F959" s="1"/>
      <c r="G959" s="1"/>
      <c r="H959" s="2"/>
      <c r="I959" s="2"/>
      <c r="J959" s="1"/>
      <c r="K959" s="1"/>
      <c r="L959" s="1"/>
      <c r="M959" s="1"/>
      <c r="N959" s="1"/>
      <c r="O959" s="1"/>
      <c r="P959" s="1"/>
      <c r="Q959" s="1"/>
      <c r="R959" s="1"/>
      <c r="S959" s="1"/>
      <c r="T959" s="1"/>
      <c r="U959" s="1"/>
      <c r="V959" s="1"/>
      <c r="W959" s="1"/>
      <c r="X959" s="1"/>
    </row>
    <row r="960">
      <c r="A960" s="1"/>
      <c r="B960" s="1"/>
      <c r="C960" s="2"/>
      <c r="D960" s="1"/>
      <c r="E960" s="1"/>
      <c r="F960" s="1"/>
      <c r="G960" s="1"/>
      <c r="H960" s="2"/>
      <c r="I960" s="2"/>
      <c r="J960" s="1"/>
      <c r="K960" s="1"/>
      <c r="L960" s="1"/>
      <c r="M960" s="1"/>
      <c r="N960" s="1"/>
      <c r="O960" s="1"/>
      <c r="P960" s="1"/>
      <c r="Q960" s="1"/>
      <c r="R960" s="1"/>
      <c r="S960" s="1"/>
      <c r="T960" s="1"/>
      <c r="U960" s="1"/>
      <c r="V960" s="1"/>
      <c r="W960" s="1"/>
      <c r="X960" s="1"/>
    </row>
    <row r="961">
      <c r="A961" s="1"/>
      <c r="B961" s="1"/>
      <c r="C961" s="2"/>
      <c r="D961" s="1"/>
      <c r="E961" s="1"/>
      <c r="F961" s="1"/>
      <c r="G961" s="1"/>
      <c r="H961" s="2"/>
      <c r="I961" s="2"/>
      <c r="J961" s="1"/>
      <c r="K961" s="1"/>
      <c r="L961" s="1"/>
      <c r="M961" s="1"/>
      <c r="N961" s="1"/>
      <c r="O961" s="1"/>
      <c r="P961" s="1"/>
      <c r="Q961" s="1"/>
      <c r="R961" s="1"/>
      <c r="S961" s="1"/>
      <c r="T961" s="1"/>
      <c r="U961" s="1"/>
      <c r="V961" s="1"/>
      <c r="W961" s="1"/>
      <c r="X961" s="1"/>
    </row>
    <row r="962">
      <c r="A962" s="1"/>
      <c r="B962" s="1"/>
      <c r="C962" s="2"/>
      <c r="D962" s="1"/>
      <c r="E962" s="1"/>
      <c r="F962" s="1"/>
      <c r="G962" s="1"/>
      <c r="H962" s="2"/>
      <c r="I962" s="2"/>
      <c r="J962" s="1"/>
      <c r="K962" s="1"/>
      <c r="L962" s="1"/>
      <c r="M962" s="1"/>
      <c r="N962" s="1"/>
      <c r="O962" s="1"/>
      <c r="P962" s="1"/>
      <c r="Q962" s="1"/>
      <c r="R962" s="1"/>
      <c r="S962" s="1"/>
      <c r="T962" s="1"/>
      <c r="U962" s="1"/>
      <c r="V962" s="1"/>
      <c r="W962" s="1"/>
      <c r="X962" s="1"/>
    </row>
    <row r="963">
      <c r="A963" s="1"/>
      <c r="B963" s="1"/>
      <c r="C963" s="2"/>
      <c r="D963" s="1"/>
      <c r="E963" s="1"/>
      <c r="F963" s="1"/>
      <c r="G963" s="1"/>
      <c r="H963" s="2"/>
      <c r="I963" s="2"/>
      <c r="J963" s="1"/>
      <c r="K963" s="1"/>
      <c r="L963" s="1"/>
      <c r="M963" s="1"/>
      <c r="N963" s="1"/>
      <c r="O963" s="1"/>
      <c r="P963" s="1"/>
      <c r="Q963" s="1"/>
      <c r="R963" s="1"/>
      <c r="S963" s="1"/>
      <c r="T963" s="1"/>
      <c r="U963" s="1"/>
      <c r="V963" s="1"/>
      <c r="W963" s="1"/>
      <c r="X963" s="1"/>
    </row>
    <row r="964">
      <c r="A964" s="1"/>
      <c r="B964" s="1"/>
      <c r="C964" s="2"/>
      <c r="D964" s="1"/>
      <c r="E964" s="1"/>
      <c r="F964" s="1"/>
      <c r="G964" s="1"/>
      <c r="H964" s="2"/>
      <c r="I964" s="2"/>
      <c r="J964" s="1"/>
      <c r="K964" s="1"/>
      <c r="L964" s="1"/>
      <c r="M964" s="1"/>
      <c r="N964" s="1"/>
      <c r="O964" s="1"/>
      <c r="P964" s="1"/>
      <c r="Q964" s="1"/>
      <c r="R964" s="1"/>
      <c r="S964" s="1"/>
      <c r="T964" s="1"/>
      <c r="U964" s="1"/>
      <c r="V964" s="1"/>
      <c r="W964" s="1"/>
      <c r="X964" s="1"/>
    </row>
    <row r="965">
      <c r="A965" s="1"/>
      <c r="B965" s="1"/>
      <c r="C965" s="2"/>
      <c r="D965" s="1"/>
      <c r="E965" s="1"/>
      <c r="F965" s="1"/>
      <c r="G965" s="1"/>
      <c r="H965" s="2"/>
      <c r="I965" s="2"/>
      <c r="J965" s="1"/>
      <c r="K965" s="1"/>
      <c r="L965" s="1"/>
      <c r="M965" s="1"/>
      <c r="N965" s="1"/>
      <c r="O965" s="1"/>
      <c r="P965" s="1"/>
      <c r="Q965" s="1"/>
      <c r="R965" s="1"/>
      <c r="S965" s="1"/>
      <c r="T965" s="1"/>
      <c r="U965" s="1"/>
      <c r="V965" s="1"/>
      <c r="W965" s="1"/>
      <c r="X965" s="1"/>
    </row>
    <row r="966">
      <c r="A966" s="1"/>
      <c r="B966" s="1"/>
      <c r="C966" s="2"/>
      <c r="D966" s="1"/>
      <c r="E966" s="1"/>
      <c r="F966" s="1"/>
      <c r="G966" s="1"/>
      <c r="H966" s="2"/>
      <c r="I966" s="2"/>
      <c r="J966" s="1"/>
      <c r="K966" s="1"/>
      <c r="L966" s="1"/>
      <c r="M966" s="1"/>
      <c r="N966" s="1"/>
      <c r="O966" s="1"/>
      <c r="P966" s="1"/>
      <c r="Q966" s="1"/>
      <c r="R966" s="1"/>
      <c r="S966" s="1"/>
      <c r="T966" s="1"/>
      <c r="U966" s="1"/>
      <c r="V966" s="1"/>
      <c r="W966" s="1"/>
      <c r="X966" s="1"/>
    </row>
    <row r="967">
      <c r="A967" s="1"/>
      <c r="B967" s="1"/>
      <c r="C967" s="2"/>
      <c r="D967" s="1"/>
      <c r="E967" s="1"/>
      <c r="F967" s="1"/>
      <c r="G967" s="1"/>
      <c r="H967" s="2"/>
      <c r="I967" s="2"/>
      <c r="J967" s="1"/>
      <c r="K967" s="1"/>
      <c r="L967" s="1"/>
      <c r="M967" s="1"/>
      <c r="N967" s="1"/>
      <c r="O967" s="1"/>
      <c r="P967" s="1"/>
      <c r="Q967" s="1"/>
      <c r="R967" s="1"/>
      <c r="S967" s="1"/>
      <c r="T967" s="1"/>
      <c r="U967" s="1"/>
      <c r="V967" s="1"/>
      <c r="W967" s="1"/>
      <c r="X967" s="1"/>
    </row>
    <row r="968">
      <c r="A968" s="1"/>
      <c r="B968" s="1"/>
      <c r="C968" s="2"/>
      <c r="D968" s="1"/>
      <c r="E968" s="1"/>
      <c r="F968" s="1"/>
      <c r="G968" s="1"/>
      <c r="H968" s="2"/>
      <c r="I968" s="2"/>
      <c r="J968" s="1"/>
      <c r="K968" s="1"/>
      <c r="L968" s="1"/>
      <c r="M968" s="1"/>
      <c r="N968" s="1"/>
      <c r="O968" s="1"/>
      <c r="P968" s="1"/>
      <c r="Q968" s="1"/>
      <c r="R968" s="1"/>
      <c r="S968" s="1"/>
      <c r="T968" s="1"/>
      <c r="U968" s="1"/>
      <c r="V968" s="1"/>
      <c r="W968" s="1"/>
      <c r="X968" s="1"/>
    </row>
    <row r="969">
      <c r="A969" s="1"/>
      <c r="B969" s="1"/>
      <c r="C969" s="2"/>
      <c r="D969" s="1"/>
      <c r="E969" s="1"/>
      <c r="F969" s="1"/>
      <c r="G969" s="1"/>
      <c r="H969" s="2"/>
      <c r="I969" s="2"/>
      <c r="J969" s="1"/>
      <c r="K969" s="1"/>
      <c r="L969" s="1"/>
      <c r="M969" s="1"/>
      <c r="N969" s="1"/>
      <c r="O969" s="1"/>
      <c r="P969" s="1"/>
      <c r="Q969" s="1"/>
      <c r="R969" s="1"/>
      <c r="S969" s="1"/>
      <c r="T969" s="1"/>
      <c r="U969" s="1"/>
      <c r="V969" s="1"/>
      <c r="W969" s="1"/>
      <c r="X969" s="1"/>
    </row>
    <row r="970">
      <c r="A970" s="1"/>
      <c r="B970" s="1"/>
      <c r="C970" s="2"/>
      <c r="D970" s="1"/>
      <c r="E970" s="1"/>
      <c r="F970" s="1"/>
      <c r="G970" s="1"/>
      <c r="H970" s="2"/>
      <c r="I970" s="2"/>
      <c r="J970" s="1"/>
      <c r="K970" s="1"/>
      <c r="L970" s="1"/>
      <c r="M970" s="1"/>
      <c r="N970" s="1"/>
      <c r="O970" s="1"/>
      <c r="P970" s="1"/>
      <c r="Q970" s="1"/>
      <c r="R970" s="1"/>
      <c r="S970" s="1"/>
      <c r="T970" s="1"/>
      <c r="U970" s="1"/>
      <c r="V970" s="1"/>
      <c r="W970" s="1"/>
      <c r="X970" s="1"/>
    </row>
    <row r="971">
      <c r="A971" s="1"/>
      <c r="B971" s="1"/>
      <c r="C971" s="2"/>
      <c r="D971" s="1"/>
      <c r="E971" s="1"/>
      <c r="F971" s="1"/>
      <c r="G971" s="1"/>
      <c r="H971" s="2"/>
      <c r="I971" s="2"/>
      <c r="J971" s="1"/>
      <c r="K971" s="1"/>
      <c r="L971" s="1"/>
      <c r="M971" s="1"/>
      <c r="N971" s="1"/>
      <c r="O971" s="1"/>
      <c r="P971" s="1"/>
      <c r="Q971" s="1"/>
      <c r="R971" s="1"/>
      <c r="S971" s="1"/>
      <c r="T971" s="1"/>
      <c r="U971" s="1"/>
      <c r="V971" s="1"/>
      <c r="W971" s="1"/>
      <c r="X971" s="1"/>
    </row>
    <row r="972">
      <c r="A972" s="1"/>
      <c r="B972" s="1"/>
      <c r="C972" s="2"/>
      <c r="D972" s="1"/>
      <c r="E972" s="1"/>
      <c r="F972" s="1"/>
      <c r="G972" s="1"/>
      <c r="H972" s="2"/>
      <c r="I972" s="2"/>
      <c r="J972" s="1"/>
      <c r="K972" s="1"/>
      <c r="L972" s="1"/>
      <c r="M972" s="1"/>
      <c r="N972" s="1"/>
      <c r="O972" s="1"/>
      <c r="P972" s="1"/>
      <c r="Q972" s="1"/>
      <c r="R972" s="1"/>
      <c r="S972" s="1"/>
      <c r="T972" s="1"/>
      <c r="U972" s="1"/>
      <c r="V972" s="1"/>
      <c r="W972" s="1"/>
      <c r="X972" s="1"/>
    </row>
    <row r="973">
      <c r="A973" s="1"/>
      <c r="B973" s="1"/>
      <c r="C973" s="2"/>
      <c r="D973" s="1"/>
      <c r="E973" s="1"/>
      <c r="F973" s="1"/>
      <c r="G973" s="1"/>
      <c r="H973" s="2"/>
      <c r="I973" s="2"/>
      <c r="J973" s="1"/>
      <c r="K973" s="1"/>
      <c r="L973" s="1"/>
      <c r="M973" s="1"/>
      <c r="N973" s="1"/>
      <c r="O973" s="1"/>
      <c r="P973" s="1"/>
      <c r="Q973" s="1"/>
      <c r="R973" s="1"/>
      <c r="S973" s="1"/>
      <c r="T973" s="1"/>
      <c r="U973" s="1"/>
      <c r="V973" s="1"/>
      <c r="W973" s="1"/>
      <c r="X973" s="1"/>
    </row>
    <row r="974">
      <c r="A974" s="1"/>
      <c r="B974" s="1"/>
      <c r="C974" s="2"/>
      <c r="D974" s="1"/>
      <c r="E974" s="1"/>
      <c r="F974" s="1"/>
      <c r="G974" s="1"/>
      <c r="H974" s="2"/>
      <c r="I974" s="2"/>
      <c r="J974" s="1"/>
      <c r="K974" s="1"/>
      <c r="L974" s="1"/>
      <c r="M974" s="1"/>
      <c r="N974" s="1"/>
      <c r="O974" s="1"/>
      <c r="P974" s="1"/>
      <c r="Q974" s="1"/>
      <c r="R974" s="1"/>
      <c r="S974" s="1"/>
      <c r="T974" s="1"/>
      <c r="U974" s="1"/>
      <c r="V974" s="1"/>
      <c r="W974" s="1"/>
      <c r="X974" s="1"/>
    </row>
    <row r="975">
      <c r="A975" s="1"/>
      <c r="B975" s="1"/>
      <c r="C975" s="2"/>
      <c r="D975" s="1"/>
      <c r="E975" s="1"/>
      <c r="F975" s="1"/>
      <c r="G975" s="1"/>
      <c r="H975" s="2"/>
      <c r="I975" s="2"/>
      <c r="J975" s="1"/>
      <c r="K975" s="1"/>
      <c r="L975" s="1"/>
      <c r="M975" s="1"/>
      <c r="N975" s="1"/>
      <c r="O975" s="1"/>
      <c r="P975" s="1"/>
      <c r="Q975" s="1"/>
      <c r="R975" s="1"/>
      <c r="S975" s="1"/>
      <c r="T975" s="1"/>
      <c r="U975" s="1"/>
      <c r="V975" s="1"/>
      <c r="W975" s="1"/>
      <c r="X975" s="1"/>
    </row>
    <row r="976">
      <c r="A976" s="1"/>
      <c r="B976" s="1"/>
      <c r="C976" s="2"/>
      <c r="D976" s="1"/>
      <c r="E976" s="1"/>
      <c r="F976" s="1"/>
      <c r="G976" s="1"/>
      <c r="H976" s="2"/>
      <c r="I976" s="2"/>
      <c r="J976" s="1"/>
      <c r="K976" s="1"/>
      <c r="L976" s="1"/>
      <c r="M976" s="1"/>
      <c r="N976" s="1"/>
      <c r="O976" s="1"/>
      <c r="P976" s="1"/>
      <c r="Q976" s="1"/>
      <c r="R976" s="1"/>
      <c r="S976" s="1"/>
      <c r="T976" s="1"/>
      <c r="U976" s="1"/>
      <c r="V976" s="1"/>
      <c r="W976" s="1"/>
      <c r="X976" s="1"/>
    </row>
    <row r="977">
      <c r="A977" s="1"/>
      <c r="B977" s="1"/>
      <c r="C977" s="2"/>
      <c r="D977" s="1"/>
      <c r="E977" s="1"/>
      <c r="F977" s="1"/>
      <c r="G977" s="1"/>
      <c r="H977" s="2"/>
      <c r="I977" s="2"/>
      <c r="J977" s="1"/>
      <c r="K977" s="1"/>
      <c r="L977" s="1"/>
      <c r="M977" s="1"/>
      <c r="N977" s="1"/>
      <c r="O977" s="1"/>
      <c r="P977" s="1"/>
      <c r="Q977" s="1"/>
      <c r="R977" s="1"/>
      <c r="S977" s="1"/>
      <c r="T977" s="1"/>
      <c r="U977" s="1"/>
      <c r="V977" s="1"/>
      <c r="W977" s="1"/>
      <c r="X977" s="1"/>
    </row>
    <row r="978">
      <c r="A978" s="1"/>
      <c r="B978" s="1"/>
      <c r="C978" s="2"/>
      <c r="D978" s="1"/>
      <c r="E978" s="1"/>
      <c r="F978" s="1"/>
      <c r="G978" s="1"/>
      <c r="H978" s="2"/>
      <c r="I978" s="2"/>
      <c r="J978" s="1"/>
      <c r="K978" s="1"/>
      <c r="L978" s="1"/>
      <c r="M978" s="1"/>
      <c r="N978" s="1"/>
      <c r="O978" s="1"/>
      <c r="P978" s="1"/>
      <c r="Q978" s="1"/>
      <c r="R978" s="1"/>
      <c r="S978" s="1"/>
      <c r="T978" s="1"/>
      <c r="U978" s="1"/>
      <c r="V978" s="1"/>
      <c r="W978" s="1"/>
      <c r="X978" s="1"/>
    </row>
    <row r="979">
      <c r="A979" s="1"/>
      <c r="B979" s="1"/>
      <c r="C979" s="2"/>
      <c r="D979" s="1"/>
      <c r="E979" s="1"/>
      <c r="F979" s="1"/>
      <c r="G979" s="1"/>
      <c r="H979" s="2"/>
      <c r="I979" s="2"/>
      <c r="J979" s="1"/>
      <c r="K979" s="1"/>
      <c r="L979" s="1"/>
      <c r="M979" s="1"/>
      <c r="N979" s="1"/>
      <c r="O979" s="1"/>
      <c r="P979" s="1"/>
      <c r="Q979" s="1"/>
      <c r="R979" s="1"/>
      <c r="S979" s="1"/>
      <c r="T979" s="1"/>
      <c r="U979" s="1"/>
      <c r="V979" s="1"/>
      <c r="W979" s="1"/>
      <c r="X979" s="1"/>
    </row>
    <row r="980">
      <c r="A980" s="1"/>
      <c r="B980" s="1"/>
      <c r="C980" s="2"/>
      <c r="D980" s="1"/>
      <c r="E980" s="1"/>
      <c r="F980" s="1"/>
      <c r="G980" s="1"/>
      <c r="H980" s="2"/>
      <c r="I980" s="2"/>
      <c r="J980" s="1"/>
      <c r="K980" s="1"/>
      <c r="L980" s="1"/>
      <c r="M980" s="1"/>
      <c r="N980" s="1"/>
      <c r="O980" s="1"/>
      <c r="P980" s="1"/>
      <c r="Q980" s="1"/>
      <c r="R980" s="1"/>
      <c r="S980" s="1"/>
      <c r="T980" s="1"/>
      <c r="U980" s="1"/>
      <c r="V980" s="1"/>
      <c r="W980" s="1"/>
      <c r="X980" s="1"/>
    </row>
    <row r="981">
      <c r="A981" s="1"/>
      <c r="B981" s="1"/>
      <c r="C981" s="2"/>
      <c r="D981" s="1"/>
      <c r="E981" s="1"/>
      <c r="F981" s="1"/>
      <c r="G981" s="1"/>
      <c r="H981" s="2"/>
      <c r="I981" s="2"/>
      <c r="J981" s="1"/>
      <c r="K981" s="1"/>
      <c r="L981" s="1"/>
      <c r="M981" s="1"/>
      <c r="N981" s="1"/>
      <c r="O981" s="1"/>
      <c r="P981" s="1"/>
      <c r="Q981" s="1"/>
      <c r="R981" s="1"/>
      <c r="S981" s="1"/>
      <c r="T981" s="1"/>
      <c r="U981" s="1"/>
      <c r="V981" s="1"/>
      <c r="W981" s="1"/>
      <c r="X981" s="1"/>
    </row>
    <row r="982">
      <c r="A982" s="1"/>
      <c r="B982" s="1"/>
      <c r="C982" s="2"/>
      <c r="D982" s="1"/>
      <c r="E982" s="1"/>
      <c r="F982" s="1"/>
      <c r="G982" s="1"/>
      <c r="H982" s="2"/>
      <c r="I982" s="2"/>
      <c r="J982" s="1"/>
      <c r="K982" s="1"/>
      <c r="L982" s="1"/>
      <c r="M982" s="1"/>
      <c r="N982" s="1"/>
      <c r="O982" s="1"/>
      <c r="P982" s="1"/>
      <c r="Q982" s="1"/>
      <c r="R982" s="1"/>
      <c r="S982" s="1"/>
      <c r="T982" s="1"/>
      <c r="U982" s="1"/>
      <c r="V982" s="1"/>
      <c r="W982" s="1"/>
      <c r="X982" s="1"/>
    </row>
    <row r="983">
      <c r="A983" s="1"/>
      <c r="B983" s="1"/>
      <c r="C983" s="2"/>
      <c r="D983" s="1"/>
      <c r="E983" s="1"/>
      <c r="F983" s="1"/>
      <c r="G983" s="1"/>
      <c r="H983" s="2"/>
      <c r="I983" s="2"/>
      <c r="J983" s="1"/>
      <c r="K983" s="1"/>
      <c r="L983" s="1"/>
      <c r="M983" s="1"/>
      <c r="N983" s="1"/>
      <c r="O983" s="1"/>
      <c r="P983" s="1"/>
      <c r="Q983" s="1"/>
      <c r="R983" s="1"/>
      <c r="S983" s="1"/>
      <c r="T983" s="1"/>
      <c r="U983" s="1"/>
      <c r="V983" s="1"/>
      <c r="W983" s="1"/>
      <c r="X983" s="1"/>
    </row>
    <row r="984">
      <c r="A984" s="1"/>
      <c r="B984" s="1"/>
      <c r="C984" s="2"/>
      <c r="D984" s="1"/>
      <c r="E984" s="1"/>
      <c r="F984" s="1"/>
      <c r="G984" s="1"/>
      <c r="H984" s="2"/>
      <c r="I984" s="2"/>
      <c r="J984" s="1"/>
      <c r="K984" s="1"/>
      <c r="L984" s="1"/>
      <c r="M984" s="1"/>
      <c r="N984" s="1"/>
      <c r="O984" s="1"/>
      <c r="P984" s="1"/>
      <c r="Q984" s="1"/>
      <c r="R984" s="1"/>
      <c r="S984" s="1"/>
      <c r="T984" s="1"/>
      <c r="U984" s="1"/>
      <c r="V984" s="1"/>
      <c r="W984" s="1"/>
      <c r="X984" s="1"/>
    </row>
    <row r="985">
      <c r="A985" s="1"/>
      <c r="B985" s="1"/>
      <c r="C985" s="2"/>
      <c r="D985" s="1"/>
      <c r="E985" s="1"/>
      <c r="F985" s="1"/>
      <c r="G985" s="1"/>
      <c r="H985" s="2"/>
      <c r="I985" s="2"/>
      <c r="J985" s="1"/>
      <c r="K985" s="1"/>
      <c r="L985" s="1"/>
      <c r="M985" s="1"/>
      <c r="N985" s="1"/>
      <c r="O985" s="1"/>
      <c r="P985" s="1"/>
      <c r="Q985" s="1"/>
      <c r="R985" s="1"/>
      <c r="S985" s="1"/>
      <c r="T985" s="1"/>
      <c r="U985" s="1"/>
      <c r="V985" s="1"/>
      <c r="W985" s="1"/>
      <c r="X985" s="1"/>
    </row>
    <row r="986">
      <c r="A986" s="1"/>
      <c r="B986" s="1"/>
      <c r="C986" s="2"/>
      <c r="D986" s="1"/>
      <c r="E986" s="1"/>
      <c r="F986" s="1"/>
      <c r="G986" s="1"/>
      <c r="H986" s="2"/>
      <c r="I986" s="2"/>
      <c r="J986" s="1"/>
      <c r="K986" s="1"/>
      <c r="L986" s="1"/>
      <c r="M986" s="1"/>
      <c r="N986" s="1"/>
      <c r="O986" s="1"/>
      <c r="P986" s="1"/>
      <c r="Q986" s="1"/>
      <c r="R986" s="1"/>
      <c r="S986" s="1"/>
      <c r="T986" s="1"/>
      <c r="U986" s="1"/>
      <c r="V986" s="1"/>
      <c r="W986" s="1"/>
      <c r="X986" s="1"/>
    </row>
    <row r="987">
      <c r="A987" s="1"/>
      <c r="B987" s="1"/>
      <c r="C987" s="2"/>
      <c r="D987" s="1"/>
      <c r="E987" s="1"/>
      <c r="F987" s="1"/>
      <c r="G987" s="1"/>
      <c r="H987" s="2"/>
      <c r="I987" s="2"/>
      <c r="J987" s="1"/>
      <c r="K987" s="1"/>
      <c r="L987" s="1"/>
      <c r="M987" s="1"/>
      <c r="N987" s="1"/>
      <c r="O987" s="1"/>
      <c r="P987" s="1"/>
      <c r="Q987" s="1"/>
      <c r="R987" s="1"/>
      <c r="S987" s="1"/>
      <c r="T987" s="1"/>
      <c r="U987" s="1"/>
      <c r="V987" s="1"/>
      <c r="W987" s="1"/>
      <c r="X987" s="1"/>
    </row>
    <row r="988">
      <c r="A988" s="1"/>
      <c r="B988" s="1"/>
      <c r="C988" s="2"/>
      <c r="D988" s="1"/>
      <c r="E988" s="1"/>
      <c r="F988" s="1"/>
      <c r="G988" s="1"/>
      <c r="H988" s="2"/>
      <c r="I988" s="2"/>
      <c r="J988" s="1"/>
      <c r="K988" s="1"/>
      <c r="L988" s="1"/>
      <c r="M988" s="1"/>
      <c r="N988" s="1"/>
      <c r="O988" s="1"/>
      <c r="P988" s="1"/>
      <c r="Q988" s="1"/>
      <c r="R988" s="1"/>
      <c r="S988" s="1"/>
      <c r="T988" s="1"/>
      <c r="U988" s="1"/>
      <c r="V988" s="1"/>
      <c r="W988" s="1"/>
      <c r="X988" s="1"/>
    </row>
    <row r="989">
      <c r="A989" s="1"/>
      <c r="B989" s="1"/>
      <c r="C989" s="2"/>
      <c r="D989" s="1"/>
      <c r="E989" s="1"/>
      <c r="F989" s="1"/>
      <c r="G989" s="1"/>
      <c r="H989" s="2"/>
      <c r="I989" s="2"/>
      <c r="J989" s="1"/>
      <c r="K989" s="1"/>
      <c r="L989" s="1"/>
      <c r="M989" s="1"/>
      <c r="N989" s="1"/>
      <c r="O989" s="1"/>
      <c r="P989" s="1"/>
      <c r="Q989" s="1"/>
      <c r="R989" s="1"/>
      <c r="S989" s="1"/>
      <c r="T989" s="1"/>
      <c r="U989" s="1"/>
      <c r="V989" s="1"/>
      <c r="W989" s="1"/>
      <c r="X989" s="1"/>
    </row>
    <row r="990">
      <c r="A990" s="1"/>
      <c r="B990" s="1"/>
      <c r="C990" s="2"/>
      <c r="D990" s="1"/>
      <c r="E990" s="1"/>
      <c r="F990" s="1"/>
      <c r="G990" s="1"/>
      <c r="H990" s="2"/>
      <c r="I990" s="2"/>
      <c r="J990" s="1"/>
      <c r="K990" s="1"/>
      <c r="L990" s="1"/>
      <c r="M990" s="1"/>
      <c r="N990" s="1"/>
      <c r="O990" s="1"/>
      <c r="P990" s="1"/>
      <c r="Q990" s="1"/>
      <c r="R990" s="1"/>
      <c r="S990" s="1"/>
      <c r="T990" s="1"/>
      <c r="U990" s="1"/>
      <c r="V990" s="1"/>
      <c r="W990" s="1"/>
      <c r="X990" s="1"/>
    </row>
    <row r="991">
      <c r="A991" s="1"/>
      <c r="B991" s="1"/>
      <c r="C991" s="2"/>
      <c r="D991" s="1"/>
      <c r="E991" s="1"/>
      <c r="F991" s="1"/>
      <c r="G991" s="1"/>
      <c r="H991" s="2"/>
      <c r="I991" s="2"/>
      <c r="J991" s="1"/>
      <c r="K991" s="1"/>
      <c r="L991" s="1"/>
      <c r="M991" s="1"/>
      <c r="N991" s="1"/>
      <c r="O991" s="1"/>
      <c r="P991" s="1"/>
      <c r="Q991" s="1"/>
      <c r="R991" s="1"/>
      <c r="S991" s="1"/>
      <c r="T991" s="1"/>
      <c r="U991" s="1"/>
      <c r="V991" s="1"/>
      <c r="W991" s="1"/>
      <c r="X991" s="1"/>
    </row>
    <row r="992">
      <c r="A992" s="1"/>
      <c r="B992" s="1"/>
      <c r="C992" s="2"/>
      <c r="D992" s="1"/>
      <c r="E992" s="1"/>
      <c r="F992" s="1"/>
      <c r="G992" s="1"/>
      <c r="H992" s="2"/>
      <c r="I992" s="2"/>
      <c r="J992" s="1"/>
      <c r="K992" s="1"/>
      <c r="L992" s="1"/>
      <c r="M992" s="1"/>
      <c r="N992" s="1"/>
      <c r="O992" s="1"/>
      <c r="P992" s="1"/>
      <c r="Q992" s="1"/>
      <c r="R992" s="1"/>
      <c r="S992" s="1"/>
      <c r="T992" s="1"/>
      <c r="U992" s="1"/>
      <c r="V992" s="1"/>
      <c r="W992" s="1"/>
      <c r="X992" s="1"/>
    </row>
    <row r="993">
      <c r="A993" s="1"/>
      <c r="B993" s="1"/>
      <c r="C993" s="2"/>
      <c r="D993" s="1"/>
      <c r="E993" s="1"/>
      <c r="F993" s="1"/>
      <c r="G993" s="1"/>
      <c r="H993" s="2"/>
      <c r="I993" s="2"/>
      <c r="J993" s="1"/>
      <c r="K993" s="1"/>
      <c r="L993" s="1"/>
      <c r="M993" s="1"/>
      <c r="N993" s="1"/>
      <c r="O993" s="1"/>
      <c r="P993" s="1"/>
      <c r="Q993" s="1"/>
      <c r="R993" s="1"/>
      <c r="S993" s="1"/>
      <c r="T993" s="1"/>
      <c r="U993" s="1"/>
      <c r="V993" s="1"/>
      <c r="W993" s="1"/>
      <c r="X993" s="1"/>
    </row>
    <row r="994">
      <c r="A994" s="1"/>
      <c r="B994" s="1"/>
      <c r="C994" s="2"/>
      <c r="D994" s="1"/>
      <c r="E994" s="1"/>
      <c r="F994" s="1"/>
      <c r="G994" s="1"/>
      <c r="H994" s="2"/>
      <c r="I994" s="2"/>
      <c r="J994" s="1"/>
      <c r="K994" s="1"/>
      <c r="L994" s="1"/>
      <c r="M994" s="1"/>
      <c r="N994" s="1"/>
      <c r="O994" s="1"/>
      <c r="P994" s="1"/>
      <c r="Q994" s="1"/>
      <c r="R994" s="1"/>
      <c r="S994" s="1"/>
      <c r="T994" s="1"/>
      <c r="U994" s="1"/>
      <c r="V994" s="1"/>
      <c r="W994" s="1"/>
      <c r="X994" s="1"/>
    </row>
    <row r="995">
      <c r="A995" s="1"/>
      <c r="B995" s="1"/>
      <c r="C995" s="2"/>
      <c r="D995" s="1"/>
      <c r="E995" s="1"/>
      <c r="F995" s="1"/>
      <c r="G995" s="1"/>
      <c r="H995" s="2"/>
      <c r="I995" s="2"/>
      <c r="J995" s="1"/>
      <c r="K995" s="1"/>
      <c r="L995" s="1"/>
      <c r="M995" s="1"/>
      <c r="N995" s="1"/>
      <c r="O995" s="1"/>
      <c r="P995" s="1"/>
      <c r="Q995" s="1"/>
      <c r="R995" s="1"/>
      <c r="S995" s="1"/>
      <c r="T995" s="1"/>
      <c r="U995" s="1"/>
      <c r="V995" s="1"/>
      <c r="W995" s="1"/>
      <c r="X995" s="1"/>
    </row>
    <row r="996">
      <c r="A996" s="1"/>
      <c r="B996" s="1"/>
      <c r="C996" s="2"/>
      <c r="D996" s="1"/>
      <c r="E996" s="1"/>
      <c r="F996" s="1"/>
      <c r="G996" s="1"/>
      <c r="H996" s="2"/>
      <c r="I996" s="2"/>
      <c r="J996" s="1"/>
      <c r="K996" s="1"/>
      <c r="L996" s="1"/>
      <c r="M996" s="1"/>
      <c r="N996" s="1"/>
      <c r="O996" s="1"/>
      <c r="P996" s="1"/>
      <c r="Q996" s="1"/>
      <c r="R996" s="1"/>
      <c r="S996" s="1"/>
      <c r="T996" s="1"/>
      <c r="U996" s="1"/>
      <c r="V996" s="1"/>
      <c r="W996" s="1"/>
      <c r="X996" s="1"/>
    </row>
    <row r="997">
      <c r="A997" s="1"/>
      <c r="B997" s="1"/>
      <c r="C997" s="2"/>
      <c r="D997" s="1"/>
      <c r="E997" s="1"/>
      <c r="F997" s="1"/>
      <c r="G997" s="1"/>
      <c r="H997" s="2"/>
      <c r="I997" s="2"/>
      <c r="J997" s="1"/>
      <c r="K997" s="1"/>
      <c r="L997" s="1"/>
      <c r="M997" s="1"/>
      <c r="N997" s="1"/>
      <c r="O997" s="1"/>
      <c r="P997" s="1"/>
      <c r="Q997" s="1"/>
      <c r="R997" s="1"/>
      <c r="S997" s="1"/>
      <c r="T997" s="1"/>
      <c r="U997" s="1"/>
      <c r="V997" s="1"/>
      <c r="W997" s="1"/>
      <c r="X997" s="1"/>
    </row>
    <row r="998">
      <c r="A998" s="1"/>
      <c r="B998" s="1"/>
      <c r="C998" s="2"/>
      <c r="D998" s="1"/>
      <c r="E998" s="1"/>
      <c r="F998" s="1"/>
      <c r="G998" s="1"/>
      <c r="H998" s="2"/>
      <c r="I998" s="2"/>
      <c r="J998" s="1"/>
      <c r="K998" s="1"/>
      <c r="L998" s="1"/>
      <c r="M998" s="1"/>
      <c r="N998" s="1"/>
      <c r="O998" s="1"/>
      <c r="P998" s="1"/>
      <c r="Q998" s="1"/>
      <c r="R998" s="1"/>
      <c r="S998" s="1"/>
      <c r="T998" s="1"/>
      <c r="U998" s="1"/>
      <c r="V998" s="1"/>
      <c r="W998" s="1"/>
      <c r="X998" s="1"/>
    </row>
    <row r="999">
      <c r="A999" s="1"/>
      <c r="B999" s="1"/>
      <c r="C999" s="2"/>
      <c r="D999" s="1"/>
      <c r="E999" s="1"/>
      <c r="F999" s="1"/>
      <c r="G999" s="1"/>
      <c r="H999" s="2"/>
      <c r="I999" s="2"/>
      <c r="J999" s="1"/>
      <c r="K999" s="1"/>
      <c r="L999" s="1"/>
      <c r="M999" s="1"/>
      <c r="N999" s="1"/>
      <c r="O999" s="1"/>
      <c r="P999" s="1"/>
      <c r="Q999" s="1"/>
      <c r="R999" s="1"/>
      <c r="S999" s="1"/>
      <c r="T999" s="1"/>
      <c r="U999" s="1"/>
      <c r="V999" s="1"/>
      <c r="W999" s="1"/>
      <c r="X999" s="1"/>
    </row>
    <row r="1000">
      <c r="A1000" s="1"/>
      <c r="B1000" s="1"/>
      <c r="C1000" s="2"/>
      <c r="D1000" s="1"/>
      <c r="E1000" s="1"/>
      <c r="F1000" s="1"/>
      <c r="G1000" s="1"/>
      <c r="H1000" s="2"/>
      <c r="I1000" s="2"/>
      <c r="J1000" s="1"/>
      <c r="K1000" s="1"/>
      <c r="L1000" s="1"/>
      <c r="M1000" s="1"/>
      <c r="N1000" s="1"/>
      <c r="O1000" s="1"/>
      <c r="P1000" s="1"/>
      <c r="Q1000" s="1"/>
      <c r="R1000" s="1"/>
      <c r="S1000" s="1"/>
      <c r="T1000" s="1"/>
      <c r="U1000" s="1"/>
      <c r="V1000" s="1"/>
      <c r="W1000" s="1"/>
      <c r="X1000" s="1"/>
    </row>
    <row r="1001">
      <c r="A1001" s="1"/>
      <c r="B1001" s="1"/>
      <c r="C1001" s="2"/>
      <c r="D1001" s="1"/>
      <c r="E1001" s="1"/>
      <c r="F1001" s="1"/>
      <c r="G1001" s="1"/>
      <c r="H1001" s="2"/>
      <c r="I1001" s="2"/>
      <c r="J1001" s="1"/>
      <c r="K1001" s="1"/>
      <c r="L1001" s="1"/>
      <c r="M1001" s="1"/>
      <c r="N1001" s="1"/>
      <c r="O1001" s="1"/>
      <c r="P1001" s="1"/>
      <c r="Q1001" s="1"/>
      <c r="R1001" s="1"/>
      <c r="S1001" s="1"/>
      <c r="T1001" s="1"/>
      <c r="U1001" s="1"/>
      <c r="V1001" s="1"/>
      <c r="W1001" s="1"/>
      <c r="X1001" s="1"/>
    </row>
    <row r="1002">
      <c r="A1002" s="1"/>
      <c r="B1002" s="1"/>
      <c r="C1002" s="2"/>
      <c r="D1002" s="1"/>
      <c r="E1002" s="1"/>
      <c r="F1002" s="1"/>
      <c r="G1002" s="1"/>
      <c r="H1002" s="2"/>
      <c r="I1002" s="2"/>
      <c r="J1002" s="1"/>
      <c r="K1002" s="1"/>
      <c r="L1002" s="1"/>
      <c r="M1002" s="1"/>
      <c r="N1002" s="1"/>
      <c r="O1002" s="1"/>
      <c r="P1002" s="1"/>
      <c r="Q1002" s="1"/>
      <c r="R1002" s="1"/>
      <c r="S1002" s="1"/>
      <c r="T1002" s="1"/>
      <c r="U1002" s="1"/>
      <c r="V1002" s="1"/>
      <c r="W1002" s="1"/>
      <c r="X1002" s="1"/>
    </row>
    <row r="1003">
      <c r="A1003" s="1"/>
      <c r="B1003" s="1"/>
      <c r="C1003" s="2"/>
      <c r="D1003" s="1"/>
      <c r="E1003" s="1"/>
      <c r="F1003" s="1"/>
      <c r="G1003" s="1"/>
      <c r="H1003" s="2"/>
      <c r="I1003" s="2"/>
      <c r="J1003" s="1"/>
      <c r="K1003" s="1"/>
      <c r="L1003" s="1"/>
      <c r="M1003" s="1"/>
      <c r="N1003" s="1"/>
      <c r="O1003" s="1"/>
      <c r="P1003" s="1"/>
      <c r="Q1003" s="1"/>
      <c r="R1003" s="1"/>
      <c r="S1003" s="1"/>
      <c r="T1003" s="1"/>
      <c r="U1003" s="1"/>
      <c r="V1003" s="1"/>
      <c r="W1003" s="1"/>
      <c r="X1003" s="1"/>
    </row>
    <row r="1004">
      <c r="A1004" s="1"/>
      <c r="B1004" s="1"/>
      <c r="C1004" s="2"/>
      <c r="D1004" s="1"/>
      <c r="E1004" s="1"/>
      <c r="F1004" s="1"/>
      <c r="G1004" s="1"/>
      <c r="H1004" s="2"/>
      <c r="I1004" s="2"/>
      <c r="J1004" s="1"/>
      <c r="K1004" s="1"/>
      <c r="L1004" s="1"/>
      <c r="M1004" s="1"/>
      <c r="N1004" s="1"/>
      <c r="O1004" s="1"/>
      <c r="P1004" s="1"/>
      <c r="Q1004" s="1"/>
      <c r="R1004" s="1"/>
      <c r="S1004" s="1"/>
      <c r="T1004" s="1"/>
      <c r="U1004" s="1"/>
      <c r="V1004" s="1"/>
      <c r="W1004" s="1"/>
      <c r="X1004" s="1"/>
    </row>
    <row r="1005">
      <c r="A1005" s="1"/>
      <c r="B1005" s="1"/>
      <c r="C1005" s="2"/>
      <c r="D1005" s="1"/>
      <c r="E1005" s="1"/>
      <c r="F1005" s="1"/>
      <c r="G1005" s="1"/>
      <c r="H1005" s="2"/>
      <c r="I1005" s="2"/>
      <c r="J1005" s="1"/>
      <c r="K1005" s="1"/>
      <c r="L1005" s="1"/>
      <c r="M1005" s="1"/>
      <c r="N1005" s="1"/>
      <c r="O1005" s="1"/>
      <c r="P1005" s="1"/>
      <c r="Q1005" s="1"/>
      <c r="R1005" s="1"/>
      <c r="S1005" s="1"/>
      <c r="T1005" s="1"/>
      <c r="U1005" s="1"/>
      <c r="V1005" s="1"/>
      <c r="W1005" s="1"/>
      <c r="X1005" s="1"/>
    </row>
    <row r="1006">
      <c r="A1006" s="1"/>
      <c r="B1006" s="1"/>
      <c r="C1006" s="2"/>
      <c r="D1006" s="1"/>
      <c r="E1006" s="1"/>
      <c r="F1006" s="1"/>
      <c r="G1006" s="1"/>
      <c r="H1006" s="2"/>
      <c r="I1006" s="2"/>
      <c r="J1006" s="1"/>
      <c r="K1006" s="1"/>
      <c r="L1006" s="1"/>
      <c r="M1006" s="1"/>
      <c r="N1006" s="1"/>
      <c r="O1006" s="1"/>
      <c r="P1006" s="1"/>
      <c r="Q1006" s="1"/>
      <c r="R1006" s="1"/>
      <c r="S1006" s="1"/>
      <c r="T1006" s="1"/>
      <c r="U1006" s="1"/>
      <c r="V1006" s="1"/>
      <c r="W1006" s="1"/>
      <c r="X1006" s="1"/>
    </row>
    <row r="1007">
      <c r="A1007" s="1"/>
      <c r="B1007" s="1"/>
      <c r="C1007" s="2"/>
      <c r="D1007" s="1"/>
      <c r="E1007" s="1"/>
      <c r="F1007" s="1"/>
      <c r="G1007" s="1"/>
      <c r="H1007" s="2"/>
      <c r="I1007" s="2"/>
      <c r="J1007" s="1"/>
      <c r="K1007" s="1"/>
      <c r="L1007" s="1"/>
      <c r="M1007" s="1"/>
      <c r="N1007" s="1"/>
      <c r="O1007" s="1"/>
      <c r="P1007" s="1"/>
      <c r="Q1007" s="1"/>
      <c r="R1007" s="1"/>
      <c r="S1007" s="1"/>
      <c r="T1007" s="1"/>
      <c r="U1007" s="1"/>
      <c r="V1007" s="1"/>
      <c r="W1007" s="1"/>
      <c r="X1007" s="1"/>
    </row>
    <row r="1008">
      <c r="A1008" s="1"/>
      <c r="B1008" s="1"/>
      <c r="C1008" s="2"/>
      <c r="D1008" s="1"/>
      <c r="E1008" s="1"/>
      <c r="F1008" s="1"/>
      <c r="G1008" s="1"/>
      <c r="H1008" s="2"/>
      <c r="I1008" s="2"/>
      <c r="J1008" s="1"/>
      <c r="K1008" s="1"/>
      <c r="L1008" s="1"/>
      <c r="M1008" s="1"/>
      <c r="N1008" s="1"/>
      <c r="O1008" s="1"/>
      <c r="P1008" s="1"/>
      <c r="Q1008" s="1"/>
      <c r="R1008" s="1"/>
      <c r="S1008" s="1"/>
      <c r="T1008" s="1"/>
      <c r="U1008" s="1"/>
      <c r="V1008" s="1"/>
      <c r="W1008" s="1"/>
      <c r="X1008" s="1"/>
    </row>
    <row r="1009">
      <c r="A1009" s="1"/>
      <c r="B1009" s="1"/>
      <c r="C1009" s="2"/>
      <c r="D1009" s="1"/>
      <c r="E1009" s="1"/>
      <c r="F1009" s="1"/>
      <c r="G1009" s="1"/>
      <c r="H1009" s="2"/>
      <c r="I1009" s="2"/>
      <c r="J1009" s="1"/>
      <c r="K1009" s="1"/>
      <c r="L1009" s="1"/>
      <c r="M1009" s="1"/>
      <c r="N1009" s="1"/>
      <c r="O1009" s="1"/>
      <c r="P1009" s="1"/>
      <c r="Q1009" s="1"/>
      <c r="R1009" s="1"/>
      <c r="S1009" s="1"/>
      <c r="T1009" s="1"/>
      <c r="U1009" s="1"/>
      <c r="V1009" s="1"/>
      <c r="W1009" s="1"/>
      <c r="X1009" s="1"/>
    </row>
    <row r="1010">
      <c r="A1010" s="1"/>
      <c r="B1010" s="1"/>
      <c r="C1010" s="2"/>
      <c r="D1010" s="1"/>
      <c r="E1010" s="1"/>
      <c r="F1010" s="1"/>
      <c r="G1010" s="1"/>
      <c r="H1010" s="2"/>
      <c r="I1010" s="2"/>
      <c r="J1010" s="1"/>
      <c r="K1010" s="1"/>
      <c r="L1010" s="1"/>
      <c r="M1010" s="1"/>
      <c r="N1010" s="1"/>
      <c r="O1010" s="1"/>
      <c r="P1010" s="1"/>
      <c r="Q1010" s="1"/>
      <c r="R1010" s="1"/>
      <c r="S1010" s="1"/>
      <c r="T1010" s="1"/>
      <c r="U1010" s="1"/>
      <c r="V1010" s="1"/>
      <c r="W1010" s="1"/>
      <c r="X1010" s="1"/>
    </row>
    <row r="1011">
      <c r="A1011" s="1"/>
      <c r="B1011" s="1"/>
      <c r="C1011" s="2"/>
      <c r="D1011" s="1"/>
      <c r="E1011" s="1"/>
      <c r="F1011" s="1"/>
      <c r="G1011" s="1"/>
      <c r="H1011" s="2"/>
      <c r="I1011" s="2"/>
      <c r="J1011" s="1"/>
      <c r="K1011" s="1"/>
      <c r="L1011" s="1"/>
      <c r="M1011" s="1"/>
      <c r="N1011" s="1"/>
      <c r="O1011" s="1"/>
      <c r="P1011" s="1"/>
      <c r="Q1011" s="1"/>
      <c r="R1011" s="1"/>
      <c r="S1011" s="1"/>
      <c r="T1011" s="1"/>
      <c r="U1011" s="1"/>
      <c r="V1011" s="1"/>
      <c r="W1011" s="1"/>
      <c r="X1011" s="1"/>
    </row>
    <row r="1012">
      <c r="A1012" s="1"/>
      <c r="B1012" s="1"/>
      <c r="C1012" s="2"/>
      <c r="D1012" s="1"/>
      <c r="E1012" s="1"/>
      <c r="F1012" s="1"/>
      <c r="G1012" s="1"/>
      <c r="H1012" s="2"/>
      <c r="I1012" s="2"/>
      <c r="J1012" s="1"/>
      <c r="K1012" s="1"/>
      <c r="L1012" s="1"/>
      <c r="M1012" s="1"/>
      <c r="N1012" s="1"/>
      <c r="O1012" s="1"/>
      <c r="P1012" s="1"/>
      <c r="Q1012" s="1"/>
      <c r="R1012" s="1"/>
      <c r="S1012" s="1"/>
      <c r="T1012" s="1"/>
      <c r="U1012" s="1"/>
      <c r="V1012" s="1"/>
      <c r="W1012" s="1"/>
      <c r="X1012" s="1"/>
    </row>
    <row r="1013">
      <c r="A1013" s="1"/>
      <c r="B1013" s="1"/>
      <c r="C1013" s="2"/>
      <c r="D1013" s="1"/>
      <c r="E1013" s="1"/>
      <c r="F1013" s="1"/>
      <c r="G1013" s="1"/>
      <c r="H1013" s="2"/>
      <c r="I1013" s="2"/>
      <c r="J1013" s="1"/>
      <c r="K1013" s="1"/>
      <c r="L1013" s="1"/>
      <c r="M1013" s="1"/>
      <c r="N1013" s="1"/>
      <c r="O1013" s="1"/>
      <c r="P1013" s="1"/>
      <c r="Q1013" s="1"/>
      <c r="R1013" s="1"/>
      <c r="S1013" s="1"/>
      <c r="T1013" s="1"/>
      <c r="U1013" s="1"/>
      <c r="V1013" s="1"/>
      <c r="W1013" s="1"/>
      <c r="X1013" s="1"/>
    </row>
    <row r="1014">
      <c r="A1014" s="1"/>
      <c r="B1014" s="1"/>
      <c r="C1014" s="2"/>
      <c r="D1014" s="1"/>
      <c r="E1014" s="1"/>
      <c r="F1014" s="1"/>
      <c r="G1014" s="1"/>
      <c r="H1014" s="2"/>
      <c r="I1014" s="2"/>
      <c r="J1014" s="1"/>
      <c r="K1014" s="1"/>
      <c r="L1014" s="1"/>
      <c r="M1014" s="1"/>
      <c r="N1014" s="1"/>
      <c r="O1014" s="1"/>
      <c r="P1014" s="1"/>
      <c r="Q1014" s="1"/>
      <c r="R1014" s="1"/>
      <c r="S1014" s="1"/>
      <c r="T1014" s="1"/>
      <c r="U1014" s="1"/>
      <c r="V1014" s="1"/>
      <c r="W1014" s="1"/>
      <c r="X1014" s="1"/>
    </row>
    <row r="1015">
      <c r="A1015" s="1"/>
      <c r="B1015" s="1"/>
      <c r="C1015" s="2"/>
      <c r="D1015" s="1"/>
      <c r="E1015" s="1"/>
      <c r="F1015" s="1"/>
      <c r="G1015" s="1"/>
      <c r="H1015" s="2"/>
      <c r="I1015" s="2"/>
      <c r="J1015" s="1"/>
      <c r="K1015" s="1"/>
      <c r="L1015" s="1"/>
      <c r="M1015" s="1"/>
      <c r="N1015" s="1"/>
      <c r="O1015" s="1"/>
      <c r="P1015" s="1"/>
      <c r="Q1015" s="1"/>
      <c r="R1015" s="1"/>
      <c r="S1015" s="1"/>
      <c r="T1015" s="1"/>
      <c r="U1015" s="1"/>
      <c r="V1015" s="1"/>
      <c r="W1015" s="1"/>
      <c r="X1015" s="1"/>
    </row>
    <row r="1016">
      <c r="A1016" s="1"/>
      <c r="B1016" s="1"/>
      <c r="C1016" s="2"/>
      <c r="D1016" s="1"/>
      <c r="E1016" s="1"/>
      <c r="F1016" s="1"/>
      <c r="G1016" s="1"/>
      <c r="H1016" s="2"/>
      <c r="I1016" s="2"/>
      <c r="J1016" s="1"/>
      <c r="K1016" s="1"/>
      <c r="L1016" s="1"/>
      <c r="M1016" s="1"/>
      <c r="N1016" s="1"/>
      <c r="O1016" s="1"/>
      <c r="P1016" s="1"/>
      <c r="Q1016" s="1"/>
      <c r="R1016" s="1"/>
      <c r="S1016" s="1"/>
      <c r="T1016" s="1"/>
      <c r="U1016" s="1"/>
      <c r="V1016" s="1"/>
      <c r="W1016" s="1"/>
      <c r="X1016" s="1"/>
    </row>
    <row r="1017">
      <c r="A1017" s="1"/>
      <c r="B1017" s="1"/>
      <c r="C1017" s="2"/>
      <c r="D1017" s="1"/>
      <c r="E1017" s="1"/>
      <c r="F1017" s="1"/>
      <c r="G1017" s="1"/>
      <c r="H1017" s="2"/>
      <c r="I1017" s="2"/>
      <c r="J1017" s="1"/>
      <c r="K1017" s="1"/>
      <c r="L1017" s="1"/>
      <c r="M1017" s="1"/>
      <c r="N1017" s="1"/>
      <c r="O1017" s="1"/>
      <c r="P1017" s="1"/>
      <c r="Q1017" s="1"/>
      <c r="R1017" s="1"/>
      <c r="S1017" s="1"/>
      <c r="T1017" s="1"/>
      <c r="U1017" s="1"/>
      <c r="V1017" s="1"/>
      <c r="W1017" s="1"/>
      <c r="X1017" s="1"/>
    </row>
    <row r="1018">
      <c r="A1018" s="1"/>
      <c r="B1018" s="1"/>
      <c r="C1018" s="2"/>
      <c r="D1018" s="1"/>
      <c r="E1018" s="1"/>
      <c r="F1018" s="1"/>
      <c r="G1018" s="1"/>
      <c r="H1018" s="2"/>
      <c r="I1018" s="2"/>
      <c r="J1018" s="1"/>
      <c r="K1018" s="1"/>
      <c r="L1018" s="1"/>
      <c r="M1018" s="1"/>
      <c r="N1018" s="1"/>
      <c r="O1018" s="1"/>
      <c r="P1018" s="1"/>
      <c r="Q1018" s="1"/>
      <c r="R1018" s="1"/>
      <c r="S1018" s="1"/>
      <c r="T1018" s="1"/>
      <c r="U1018" s="1"/>
      <c r="V1018" s="1"/>
      <c r="W1018" s="1"/>
      <c r="X1018" s="1"/>
    </row>
    <row r="1019">
      <c r="A1019" s="1"/>
      <c r="B1019" s="1"/>
      <c r="C1019" s="2"/>
      <c r="D1019" s="1"/>
      <c r="E1019" s="1"/>
      <c r="F1019" s="1"/>
      <c r="G1019" s="1"/>
      <c r="H1019" s="2"/>
      <c r="I1019" s="2"/>
      <c r="J1019" s="1"/>
      <c r="K1019" s="1"/>
      <c r="L1019" s="1"/>
      <c r="M1019" s="1"/>
      <c r="N1019" s="1"/>
      <c r="O1019" s="1"/>
      <c r="P1019" s="1"/>
      <c r="Q1019" s="1"/>
      <c r="R1019" s="1"/>
      <c r="S1019" s="1"/>
      <c r="T1019" s="1"/>
      <c r="U1019" s="1"/>
      <c r="V1019" s="1"/>
      <c r="W1019" s="1"/>
      <c r="X1019" s="1"/>
    </row>
    <row r="1020">
      <c r="A1020" s="1"/>
      <c r="B1020" s="1"/>
      <c r="C1020" s="2"/>
      <c r="D1020" s="1"/>
      <c r="E1020" s="1"/>
      <c r="F1020" s="1"/>
      <c r="G1020" s="1"/>
      <c r="H1020" s="2"/>
      <c r="I1020" s="2"/>
      <c r="J1020" s="1"/>
      <c r="K1020" s="1"/>
      <c r="L1020" s="1"/>
      <c r="M1020" s="1"/>
      <c r="N1020" s="1"/>
      <c r="O1020" s="1"/>
      <c r="P1020" s="1"/>
      <c r="Q1020" s="1"/>
      <c r="R1020" s="1"/>
      <c r="S1020" s="1"/>
      <c r="T1020" s="1"/>
      <c r="U1020" s="1"/>
      <c r="V1020" s="1"/>
      <c r="W1020" s="1"/>
      <c r="X1020" s="1"/>
    </row>
    <row r="1021">
      <c r="A1021" s="1"/>
      <c r="B1021" s="1"/>
      <c r="C1021" s="2"/>
      <c r="D1021" s="1"/>
      <c r="E1021" s="1"/>
      <c r="F1021" s="1"/>
      <c r="G1021" s="1"/>
      <c r="H1021" s="2"/>
      <c r="I1021" s="2"/>
      <c r="J1021" s="1"/>
      <c r="K1021" s="1"/>
      <c r="L1021" s="1"/>
      <c r="M1021" s="1"/>
      <c r="N1021" s="1"/>
      <c r="O1021" s="1"/>
      <c r="P1021" s="1"/>
      <c r="Q1021" s="1"/>
      <c r="R1021" s="1"/>
      <c r="S1021" s="1"/>
      <c r="T1021" s="1"/>
      <c r="U1021" s="1"/>
      <c r="V1021" s="1"/>
      <c r="W1021" s="1"/>
      <c r="X1021" s="1"/>
    </row>
    <row r="1022">
      <c r="A1022" s="1"/>
      <c r="B1022" s="1"/>
      <c r="C1022" s="2"/>
      <c r="D1022" s="1"/>
      <c r="E1022" s="1"/>
      <c r="F1022" s="1"/>
      <c r="G1022" s="1"/>
      <c r="H1022" s="2"/>
      <c r="I1022" s="2"/>
      <c r="J1022" s="1"/>
      <c r="K1022" s="1"/>
      <c r="L1022" s="1"/>
      <c r="M1022" s="1"/>
      <c r="N1022" s="1"/>
      <c r="O1022" s="1"/>
      <c r="P1022" s="1"/>
      <c r="Q1022" s="1"/>
      <c r="R1022" s="1"/>
      <c r="S1022" s="1"/>
      <c r="T1022" s="1"/>
      <c r="U1022" s="1"/>
      <c r="V1022" s="1"/>
      <c r="W1022" s="1"/>
      <c r="X1022" s="1"/>
    </row>
    <row r="1023">
      <c r="A1023" s="1"/>
      <c r="B1023" s="1"/>
      <c r="C1023" s="2"/>
      <c r="D1023" s="1"/>
      <c r="E1023" s="1"/>
      <c r="F1023" s="1"/>
      <c r="G1023" s="1"/>
      <c r="H1023" s="2"/>
      <c r="I1023" s="2"/>
      <c r="J1023" s="1"/>
      <c r="K1023" s="1"/>
      <c r="L1023" s="1"/>
      <c r="M1023" s="1"/>
      <c r="N1023" s="1"/>
      <c r="O1023" s="1"/>
      <c r="P1023" s="1"/>
      <c r="Q1023" s="1"/>
      <c r="R1023" s="1"/>
      <c r="S1023" s="1"/>
      <c r="T1023" s="1"/>
      <c r="U1023" s="1"/>
      <c r="V1023" s="1"/>
      <c r="W1023" s="1"/>
      <c r="X1023" s="1"/>
    </row>
    <row r="1024">
      <c r="A1024" s="1"/>
      <c r="B1024" s="1"/>
      <c r="C1024" s="2"/>
      <c r="D1024" s="1"/>
      <c r="E1024" s="1"/>
      <c r="F1024" s="1"/>
      <c r="G1024" s="1"/>
      <c r="H1024" s="2"/>
      <c r="I1024" s="2"/>
      <c r="J1024" s="1"/>
      <c r="K1024" s="1"/>
      <c r="L1024" s="1"/>
      <c r="M1024" s="1"/>
      <c r="N1024" s="1"/>
      <c r="O1024" s="1"/>
      <c r="P1024" s="1"/>
      <c r="Q1024" s="1"/>
      <c r="R1024" s="1"/>
      <c r="S1024" s="1"/>
      <c r="T1024" s="1"/>
      <c r="U1024" s="1"/>
      <c r="V1024" s="1"/>
      <c r="W1024" s="1"/>
      <c r="X1024" s="1"/>
    </row>
    <row r="1025">
      <c r="A1025" s="1"/>
      <c r="B1025" s="1"/>
      <c r="C1025" s="2"/>
      <c r="D1025" s="1"/>
      <c r="E1025" s="1"/>
      <c r="F1025" s="1"/>
      <c r="G1025" s="1"/>
      <c r="H1025" s="2"/>
      <c r="I1025" s="2"/>
      <c r="J1025" s="1"/>
      <c r="K1025" s="1"/>
      <c r="L1025" s="1"/>
      <c r="M1025" s="1"/>
      <c r="N1025" s="1"/>
      <c r="O1025" s="1"/>
      <c r="P1025" s="1"/>
      <c r="Q1025" s="1"/>
      <c r="R1025" s="1"/>
      <c r="S1025" s="1"/>
      <c r="T1025" s="1"/>
      <c r="U1025" s="1"/>
      <c r="V1025" s="1"/>
      <c r="W1025" s="1"/>
      <c r="X1025" s="1"/>
    </row>
    <row r="1026">
      <c r="A1026" s="1"/>
      <c r="B1026" s="1"/>
      <c r="C1026" s="2"/>
      <c r="D1026" s="1"/>
      <c r="E1026" s="1"/>
      <c r="F1026" s="1"/>
      <c r="G1026" s="1"/>
      <c r="H1026" s="2"/>
      <c r="I1026" s="2"/>
      <c r="J1026" s="1"/>
      <c r="K1026" s="1"/>
      <c r="L1026" s="1"/>
      <c r="M1026" s="1"/>
      <c r="N1026" s="1"/>
      <c r="O1026" s="1"/>
      <c r="P1026" s="1"/>
      <c r="Q1026" s="1"/>
      <c r="R1026" s="1"/>
      <c r="S1026" s="1"/>
      <c r="T1026" s="1"/>
      <c r="U1026" s="1"/>
      <c r="V1026" s="1"/>
      <c r="W1026" s="1"/>
      <c r="X1026" s="1"/>
    </row>
    <row r="1027">
      <c r="A1027" s="1"/>
      <c r="B1027" s="1"/>
      <c r="C1027" s="2"/>
      <c r="D1027" s="1"/>
      <c r="E1027" s="1"/>
      <c r="F1027" s="1"/>
      <c r="G1027" s="1"/>
      <c r="H1027" s="2"/>
      <c r="I1027" s="2"/>
      <c r="J1027" s="1"/>
      <c r="K1027" s="1"/>
      <c r="L1027" s="1"/>
      <c r="M1027" s="1"/>
      <c r="N1027" s="1"/>
      <c r="O1027" s="1"/>
      <c r="P1027" s="1"/>
      <c r="Q1027" s="1"/>
      <c r="R1027" s="1"/>
      <c r="S1027" s="1"/>
      <c r="T1027" s="1"/>
      <c r="U1027" s="1"/>
      <c r="V1027" s="1"/>
      <c r="W1027" s="1"/>
      <c r="X1027" s="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9.75"/>
    <col customWidth="1" min="2" max="2" width="15.63"/>
    <col customWidth="1" min="3" max="3" width="16.63"/>
    <col customWidth="1" min="6" max="6" width="15.63"/>
    <col customWidth="1" min="13" max="13" width="19.75"/>
    <col customWidth="1" min="14" max="14" width="18.13"/>
    <col customWidth="1" min="15" max="15" width="36.25"/>
  </cols>
  <sheetData>
    <row r="1">
      <c r="D1" s="1"/>
      <c r="H1" s="1"/>
      <c r="L1" s="1"/>
      <c r="Q1" s="1"/>
      <c r="R1" s="1"/>
      <c r="S1" s="1"/>
      <c r="T1" s="1"/>
      <c r="U1" s="1"/>
      <c r="V1" s="1"/>
      <c r="W1" s="1"/>
      <c r="X1" s="1"/>
      <c r="Y1" s="1"/>
      <c r="Z1" s="1"/>
    </row>
    <row r="2">
      <c r="D2" s="1"/>
      <c r="H2" s="1"/>
      <c r="L2" s="1"/>
      <c r="Q2" s="1"/>
      <c r="R2" s="1"/>
      <c r="S2" s="1"/>
      <c r="T2" s="1"/>
      <c r="U2" s="1"/>
      <c r="V2" s="1"/>
      <c r="W2" s="1"/>
      <c r="X2" s="1"/>
      <c r="Y2" s="1"/>
      <c r="Z2" s="1"/>
    </row>
    <row r="3">
      <c r="D3" s="1"/>
      <c r="E3" s="1"/>
      <c r="F3" s="1"/>
      <c r="G3" s="1"/>
      <c r="H3" s="1"/>
      <c r="L3" s="1"/>
      <c r="Q3" s="1"/>
      <c r="R3" s="1"/>
      <c r="S3" s="1"/>
      <c r="T3" s="1"/>
      <c r="U3" s="1"/>
      <c r="V3" s="1"/>
      <c r="W3" s="1"/>
      <c r="X3" s="1"/>
      <c r="Y3" s="1"/>
      <c r="Z3" s="1"/>
    </row>
    <row r="4">
      <c r="D4" s="1"/>
      <c r="E4" s="1"/>
      <c r="F4" s="1"/>
      <c r="G4" s="1"/>
      <c r="H4" s="1"/>
      <c r="I4" s="1"/>
      <c r="J4" s="1"/>
      <c r="K4" s="1"/>
      <c r="L4" s="1"/>
      <c r="Q4" s="1"/>
      <c r="R4" s="1"/>
      <c r="S4" s="1"/>
      <c r="T4" s="1"/>
      <c r="U4" s="1"/>
      <c r="V4" s="1"/>
      <c r="W4" s="1"/>
      <c r="X4" s="1"/>
      <c r="Y4" s="1"/>
      <c r="Z4" s="1"/>
    </row>
    <row r="5">
      <c r="D5" s="1"/>
      <c r="E5" s="1"/>
      <c r="F5" s="1"/>
      <c r="G5" s="1"/>
      <c r="H5" s="1"/>
      <c r="I5" s="1"/>
      <c r="J5" s="1"/>
      <c r="K5" s="1"/>
      <c r="L5" s="1"/>
      <c r="Q5" s="1"/>
      <c r="R5" s="1"/>
      <c r="S5" s="1"/>
      <c r="T5" s="1"/>
      <c r="U5" s="1"/>
      <c r="V5" s="1"/>
      <c r="W5" s="1"/>
      <c r="X5" s="1"/>
      <c r="Y5" s="1"/>
      <c r="Z5" s="1"/>
    </row>
    <row r="6">
      <c r="D6" s="1"/>
      <c r="E6" s="1"/>
      <c r="F6" s="1"/>
      <c r="G6" s="1"/>
      <c r="H6" s="1"/>
      <c r="I6" s="1"/>
      <c r="J6" s="1"/>
      <c r="K6" s="1"/>
      <c r="L6" s="1"/>
      <c r="Q6" s="1"/>
      <c r="R6" s="1"/>
      <c r="S6" s="1"/>
      <c r="T6" s="1"/>
      <c r="U6" s="1"/>
      <c r="V6" s="1"/>
      <c r="W6" s="1"/>
      <c r="X6" s="1"/>
      <c r="Y6" s="1"/>
      <c r="Z6" s="1"/>
    </row>
    <row r="7">
      <c r="D7" s="1"/>
      <c r="E7" s="1"/>
      <c r="F7" s="1"/>
      <c r="G7" s="1"/>
      <c r="H7" s="1"/>
      <c r="I7" s="1"/>
      <c r="J7" s="1"/>
      <c r="K7" s="1"/>
      <c r="L7" s="1"/>
      <c r="Q7" s="1"/>
      <c r="R7" s="1"/>
      <c r="S7" s="1"/>
      <c r="T7" s="1"/>
      <c r="U7" s="1"/>
      <c r="V7" s="1"/>
      <c r="W7" s="1"/>
      <c r="X7" s="1"/>
      <c r="Y7" s="1"/>
      <c r="Z7" s="1"/>
    </row>
    <row r="8">
      <c r="D8" s="1"/>
      <c r="E8" s="1"/>
      <c r="F8" s="1"/>
      <c r="G8" s="1"/>
      <c r="H8" s="1"/>
      <c r="I8" s="1"/>
      <c r="J8" s="1"/>
      <c r="K8" s="1"/>
      <c r="L8" s="1"/>
      <c r="Q8" s="1"/>
      <c r="R8" s="1"/>
      <c r="S8" s="1"/>
      <c r="T8" s="1"/>
      <c r="U8" s="1"/>
      <c r="V8" s="1"/>
      <c r="W8" s="1"/>
      <c r="X8" s="1"/>
      <c r="Y8" s="1"/>
      <c r="Z8" s="1"/>
    </row>
    <row r="9">
      <c r="D9" s="1"/>
      <c r="E9" s="1"/>
      <c r="F9" s="1"/>
      <c r="G9" s="1"/>
      <c r="H9" s="1"/>
      <c r="I9" s="1"/>
      <c r="J9" s="1"/>
      <c r="K9" s="1"/>
      <c r="L9" s="1"/>
      <c r="Q9" s="1"/>
      <c r="R9" s="1"/>
      <c r="S9" s="1"/>
      <c r="T9" s="1"/>
      <c r="U9" s="1"/>
      <c r="V9" s="1"/>
      <c r="W9" s="1"/>
      <c r="X9" s="1"/>
      <c r="Y9" s="1"/>
      <c r="Z9" s="1"/>
    </row>
    <row r="10">
      <c r="D10" s="1"/>
      <c r="E10" s="1"/>
      <c r="F10" s="1"/>
      <c r="G10" s="1"/>
      <c r="H10" s="1"/>
      <c r="I10" s="1"/>
      <c r="J10" s="1"/>
      <c r="K10" s="1"/>
      <c r="L10" s="1"/>
      <c r="Q10" s="1"/>
      <c r="R10" s="1"/>
      <c r="S10" s="1"/>
      <c r="T10" s="1"/>
      <c r="U10" s="1"/>
      <c r="V10" s="1"/>
      <c r="W10" s="1"/>
      <c r="X10" s="1"/>
      <c r="Y10" s="1"/>
      <c r="Z10" s="1"/>
    </row>
    <row r="11">
      <c r="D11" s="1"/>
      <c r="E11" s="1"/>
      <c r="F11" s="1"/>
      <c r="G11" s="1"/>
      <c r="H11" s="1"/>
      <c r="I11" s="1"/>
      <c r="J11" s="1"/>
      <c r="K11" s="1"/>
      <c r="L11" s="1"/>
      <c r="Q11" s="1"/>
      <c r="R11" s="1"/>
      <c r="S11" s="1"/>
      <c r="T11" s="1"/>
      <c r="U11" s="1"/>
      <c r="V11" s="1"/>
      <c r="W11" s="1"/>
      <c r="X11" s="1"/>
      <c r="Y11" s="1"/>
      <c r="Z11" s="1"/>
    </row>
    <row r="12">
      <c r="D12" s="1"/>
      <c r="E12" s="1"/>
      <c r="F12" s="1"/>
      <c r="G12" s="1"/>
      <c r="H12" s="1"/>
      <c r="I12" s="1"/>
      <c r="J12" s="1"/>
      <c r="K12" s="1"/>
      <c r="L12" s="1"/>
      <c r="Q12" s="1"/>
      <c r="R12" s="1"/>
      <c r="S12" s="1"/>
      <c r="T12" s="1"/>
      <c r="U12" s="1"/>
      <c r="V12" s="1"/>
      <c r="W12" s="1"/>
      <c r="X12" s="1"/>
      <c r="Y12" s="1"/>
      <c r="Z12" s="1"/>
    </row>
    <row r="13">
      <c r="D13" s="1"/>
      <c r="E13" s="1"/>
      <c r="F13" s="1"/>
      <c r="G13" s="1"/>
      <c r="H13" s="1"/>
      <c r="I13" s="1"/>
      <c r="J13" s="1"/>
      <c r="K13" s="1"/>
      <c r="L13" s="1"/>
      <c r="Q13" s="1"/>
      <c r="R13" s="1"/>
      <c r="S13" s="1"/>
      <c r="T13" s="1"/>
      <c r="U13" s="1"/>
      <c r="V13" s="1"/>
      <c r="W13" s="1"/>
      <c r="X13" s="1"/>
      <c r="Y13" s="1"/>
      <c r="Z13" s="1"/>
    </row>
    <row r="14">
      <c r="D14" s="1"/>
      <c r="E14" s="1"/>
      <c r="F14" s="1"/>
      <c r="G14" s="1"/>
      <c r="H14" s="1"/>
      <c r="I14" s="1"/>
      <c r="J14" s="1"/>
      <c r="K14" s="1"/>
      <c r="L14" s="1"/>
      <c r="Q14" s="1"/>
      <c r="R14" s="1"/>
      <c r="S14" s="1"/>
      <c r="T14" s="1"/>
      <c r="U14" s="1"/>
      <c r="V14" s="1"/>
      <c r="W14" s="1"/>
      <c r="X14" s="1"/>
      <c r="Y14" s="1"/>
      <c r="Z14" s="1"/>
    </row>
    <row r="15">
      <c r="D15" s="1"/>
      <c r="E15" s="1"/>
      <c r="F15" s="1"/>
      <c r="G15" s="1"/>
      <c r="H15" s="1"/>
      <c r="I15" s="1"/>
      <c r="J15" s="1"/>
      <c r="K15" s="1"/>
      <c r="L15" s="1"/>
      <c r="Q15" s="1"/>
      <c r="R15" s="1"/>
      <c r="S15" s="1"/>
      <c r="T15" s="1"/>
      <c r="U15" s="1"/>
      <c r="V15" s="1"/>
      <c r="W15" s="1"/>
      <c r="X15" s="1"/>
      <c r="Y15" s="1"/>
      <c r="Z15" s="1"/>
    </row>
    <row r="16">
      <c r="D16" s="1"/>
      <c r="E16" s="1"/>
      <c r="F16" s="1"/>
      <c r="G16" s="1"/>
      <c r="H16" s="1"/>
      <c r="I16" s="1"/>
      <c r="J16" s="1"/>
      <c r="K16" s="1"/>
      <c r="L16" s="1"/>
      <c r="Q16" s="1"/>
      <c r="R16" s="1"/>
      <c r="S16" s="1"/>
      <c r="T16" s="1"/>
      <c r="U16" s="1"/>
      <c r="V16" s="1"/>
      <c r="W16" s="1"/>
      <c r="X16" s="1"/>
      <c r="Y16" s="1"/>
      <c r="Z16" s="1"/>
    </row>
    <row r="17">
      <c r="D17" s="1"/>
      <c r="E17" s="1"/>
      <c r="F17" s="1"/>
      <c r="G17" s="1"/>
      <c r="H17" s="1"/>
      <c r="I17" s="1"/>
      <c r="J17" s="1"/>
      <c r="K17" s="1"/>
      <c r="L17" s="1"/>
      <c r="Q17" s="1"/>
      <c r="R17" s="1"/>
      <c r="S17" s="1"/>
      <c r="T17" s="1"/>
      <c r="U17" s="1"/>
      <c r="V17" s="1"/>
      <c r="W17" s="1"/>
      <c r="X17" s="1"/>
      <c r="Y17" s="1"/>
      <c r="Z17" s="1"/>
    </row>
    <row r="18">
      <c r="A18" s="1"/>
      <c r="B18" s="1"/>
      <c r="C18" s="1"/>
      <c r="D18" s="1"/>
      <c r="E18" s="1"/>
      <c r="F18" s="1"/>
      <c r="G18" s="1"/>
      <c r="H18" s="1"/>
      <c r="I18" s="1"/>
      <c r="J18" s="1"/>
      <c r="K18" s="1"/>
      <c r="L18" s="1"/>
      <c r="Q18" s="1"/>
      <c r="R18" s="1"/>
      <c r="S18" s="1"/>
      <c r="T18" s="1"/>
      <c r="U18" s="1"/>
      <c r="V18" s="1"/>
      <c r="W18" s="1"/>
      <c r="X18" s="1"/>
      <c r="Y18" s="1"/>
      <c r="Z18" s="1"/>
    </row>
    <row r="19">
      <c r="A19" s="1"/>
      <c r="B19" s="1"/>
      <c r="C19" s="1"/>
      <c r="D19" s="1"/>
      <c r="E19" s="1"/>
      <c r="F19" s="1"/>
      <c r="G19" s="1"/>
      <c r="H19" s="1"/>
      <c r="I19" s="1"/>
      <c r="J19" s="1"/>
      <c r="K19" s="1"/>
      <c r="L19" s="1"/>
      <c r="Q19" s="1"/>
      <c r="R19" s="1"/>
      <c r="S19" s="1"/>
      <c r="T19" s="1"/>
      <c r="U19" s="1"/>
      <c r="V19" s="1"/>
      <c r="W19" s="1"/>
      <c r="X19" s="1"/>
      <c r="Y19" s="1"/>
      <c r="Z19" s="1"/>
    </row>
    <row r="20">
      <c r="A20" s="1"/>
      <c r="B20" s="1"/>
      <c r="C20" s="1"/>
      <c r="D20" s="1"/>
      <c r="E20" s="1"/>
      <c r="F20" s="1"/>
      <c r="G20" s="1"/>
      <c r="H20" s="1"/>
      <c r="I20" s="1"/>
      <c r="J20" s="1"/>
      <c r="K20" s="1"/>
      <c r="L20" s="1"/>
      <c r="Q20" s="1"/>
      <c r="R20" s="1"/>
      <c r="S20" s="1"/>
      <c r="T20" s="1"/>
      <c r="U20" s="1"/>
      <c r="V20" s="1"/>
      <c r="W20" s="1"/>
      <c r="X20" s="1"/>
      <c r="Y20" s="1"/>
      <c r="Z20" s="1"/>
    </row>
    <row r="21">
      <c r="A21" s="1"/>
      <c r="B21" s="1"/>
      <c r="C21" s="1"/>
      <c r="D21" s="1"/>
      <c r="E21" s="1"/>
      <c r="F21" s="1"/>
      <c r="G21" s="1"/>
      <c r="H21" s="1"/>
      <c r="I21" s="1"/>
      <c r="J21" s="1"/>
      <c r="K21" s="1"/>
      <c r="L21" s="1"/>
      <c r="Q21" s="1"/>
      <c r="R21" s="1"/>
      <c r="S21" s="1"/>
      <c r="T21" s="1"/>
      <c r="U21" s="1"/>
      <c r="V21" s="1"/>
      <c r="W21" s="1"/>
      <c r="X21" s="1"/>
      <c r="Y21" s="1"/>
      <c r="Z21" s="1"/>
    </row>
    <row r="22">
      <c r="A22" s="1"/>
      <c r="B22" s="1"/>
      <c r="C22" s="1"/>
      <c r="D22" s="1"/>
      <c r="E22" s="1"/>
      <c r="F22" s="1"/>
      <c r="G22" s="1"/>
      <c r="H22" s="1"/>
      <c r="I22" s="1"/>
      <c r="J22" s="1"/>
      <c r="K22" s="1"/>
      <c r="L22" s="1"/>
      <c r="Q22" s="1"/>
      <c r="R22" s="1"/>
      <c r="S22" s="1"/>
      <c r="T22" s="1"/>
      <c r="U22" s="1"/>
      <c r="V22" s="1"/>
      <c r="W22" s="1"/>
      <c r="X22" s="1"/>
      <c r="Y22" s="1"/>
      <c r="Z22" s="1"/>
    </row>
    <row r="23">
      <c r="A23" s="1"/>
      <c r="B23" s="1"/>
      <c r="C23" s="1"/>
      <c r="D23" s="1"/>
      <c r="E23" s="1"/>
      <c r="F23" s="1"/>
      <c r="G23" s="1"/>
      <c r="H23" s="1"/>
      <c r="I23" s="1"/>
      <c r="J23" s="1"/>
      <c r="K23" s="1"/>
      <c r="L23" s="1"/>
      <c r="Q23" s="1"/>
      <c r="R23" s="1"/>
      <c r="S23" s="1"/>
      <c r="T23" s="1"/>
      <c r="U23" s="1"/>
      <c r="V23" s="1"/>
      <c r="W23" s="1"/>
      <c r="X23" s="1"/>
      <c r="Y23" s="1"/>
      <c r="Z23" s="1"/>
    </row>
    <row r="24">
      <c r="A24" s="1"/>
      <c r="B24" s="1"/>
      <c r="C24" s="1"/>
      <c r="D24" s="1"/>
      <c r="E24" s="1"/>
      <c r="F24" s="1"/>
      <c r="G24" s="1"/>
      <c r="H24" s="1"/>
      <c r="I24" s="1"/>
      <c r="J24" s="1"/>
      <c r="K24" s="1"/>
      <c r="L24" s="1"/>
      <c r="Q24" s="1"/>
      <c r="R24" s="1"/>
      <c r="S24" s="1"/>
      <c r="T24" s="1"/>
      <c r="U24" s="1"/>
      <c r="V24" s="1"/>
      <c r="W24" s="1"/>
      <c r="X24" s="1"/>
      <c r="Y24" s="1"/>
      <c r="Z24" s="1"/>
    </row>
    <row r="25">
      <c r="A25" s="1"/>
      <c r="B25" s="1"/>
      <c r="C25" s="1"/>
      <c r="D25" s="1"/>
      <c r="E25" s="1"/>
      <c r="F25" s="1"/>
      <c r="G25" s="1"/>
      <c r="H25" s="1"/>
      <c r="I25" s="1"/>
      <c r="J25" s="1"/>
      <c r="K25" s="1"/>
      <c r="L25" s="1"/>
      <c r="Q25" s="1"/>
      <c r="R25" s="1"/>
      <c r="S25" s="1"/>
      <c r="T25" s="1"/>
      <c r="U25" s="1"/>
      <c r="V25" s="1"/>
      <c r="W25" s="1"/>
      <c r="X25" s="1"/>
      <c r="Y25" s="1"/>
      <c r="Z25" s="1"/>
    </row>
    <row r="26">
      <c r="A26" s="1"/>
      <c r="B26" s="1"/>
      <c r="C26" s="1"/>
      <c r="D26" s="1"/>
      <c r="E26" s="1"/>
      <c r="F26" s="1"/>
      <c r="G26" s="1"/>
      <c r="H26" s="1"/>
      <c r="I26" s="1"/>
      <c r="J26" s="1"/>
      <c r="K26" s="1"/>
      <c r="L26" s="1"/>
      <c r="Q26" s="1"/>
      <c r="R26" s="1"/>
      <c r="S26" s="1"/>
      <c r="T26" s="1"/>
      <c r="U26" s="1"/>
      <c r="V26" s="1"/>
      <c r="W26" s="1"/>
      <c r="X26" s="1"/>
      <c r="Y26" s="1"/>
      <c r="Z26" s="1"/>
    </row>
    <row r="27">
      <c r="A27" s="1"/>
      <c r="B27" s="1"/>
      <c r="C27" s="1"/>
      <c r="D27" s="1"/>
      <c r="E27" s="1"/>
      <c r="F27" s="1"/>
      <c r="G27" s="1"/>
      <c r="H27" s="1"/>
      <c r="I27" s="1"/>
      <c r="J27" s="1"/>
      <c r="K27" s="1"/>
      <c r="L27" s="1"/>
      <c r="Q27" s="1"/>
      <c r="R27" s="1"/>
      <c r="S27" s="1"/>
      <c r="T27" s="1"/>
      <c r="U27" s="1"/>
      <c r="V27" s="1"/>
      <c r="W27" s="1"/>
      <c r="X27" s="1"/>
      <c r="Y27" s="1"/>
      <c r="Z27" s="1"/>
    </row>
    <row r="28">
      <c r="A28" s="1"/>
      <c r="B28" s="1"/>
      <c r="C28" s="1"/>
      <c r="D28" s="1"/>
      <c r="E28" s="1"/>
      <c r="F28" s="1"/>
      <c r="G28" s="1"/>
      <c r="H28" s="1"/>
      <c r="I28" s="1"/>
      <c r="J28" s="1"/>
      <c r="K28" s="1"/>
      <c r="L28" s="1"/>
      <c r="Q28" s="1"/>
      <c r="R28" s="1"/>
      <c r="S28" s="1"/>
      <c r="T28" s="1"/>
      <c r="U28" s="1"/>
      <c r="V28" s="1"/>
      <c r="W28" s="1"/>
      <c r="X28" s="1"/>
      <c r="Y28" s="1"/>
      <c r="Z28" s="1"/>
    </row>
    <row r="29">
      <c r="A29" s="1"/>
      <c r="B29" s="1"/>
      <c r="C29" s="1"/>
      <c r="D29" s="1"/>
      <c r="E29" s="1"/>
      <c r="F29" s="1"/>
      <c r="G29" s="1"/>
      <c r="H29" s="1"/>
      <c r="I29" s="1"/>
      <c r="J29" s="1"/>
      <c r="K29" s="1"/>
      <c r="L29" s="1"/>
      <c r="Q29" s="1"/>
      <c r="R29" s="1"/>
      <c r="S29" s="1"/>
      <c r="T29" s="1"/>
      <c r="U29" s="1"/>
      <c r="V29" s="1"/>
      <c r="W29" s="1"/>
      <c r="X29" s="1"/>
      <c r="Y29" s="1"/>
      <c r="Z29" s="1"/>
    </row>
    <row r="30">
      <c r="A30" s="1"/>
      <c r="B30" s="1"/>
      <c r="C30" s="1"/>
      <c r="D30" s="1"/>
      <c r="E30" s="1"/>
      <c r="F30" s="1"/>
      <c r="G30" s="1"/>
      <c r="H30" s="1"/>
      <c r="I30" s="1"/>
      <c r="J30" s="1"/>
      <c r="K30" s="1"/>
      <c r="L30" s="1"/>
      <c r="Q30" s="1"/>
      <c r="R30" s="1"/>
      <c r="S30" s="1"/>
      <c r="T30" s="1"/>
      <c r="U30" s="1"/>
      <c r="V30" s="1"/>
      <c r="W30" s="1"/>
      <c r="X30" s="1"/>
      <c r="Y30" s="1"/>
      <c r="Z30" s="1"/>
    </row>
    <row r="31">
      <c r="A31" s="1"/>
      <c r="B31" s="1"/>
      <c r="C31" s="1"/>
      <c r="D31" s="1"/>
      <c r="E31" s="1"/>
      <c r="F31" s="1"/>
      <c r="G31" s="1"/>
      <c r="H31" s="1"/>
      <c r="I31" s="1"/>
      <c r="J31" s="1"/>
      <c r="K31" s="1"/>
      <c r="L31" s="1"/>
      <c r="Q31" s="1"/>
      <c r="R31" s="1"/>
      <c r="S31" s="1"/>
      <c r="T31" s="1"/>
      <c r="U31" s="1"/>
      <c r="V31" s="1"/>
      <c r="W31" s="1"/>
      <c r="X31" s="1"/>
      <c r="Y31" s="1"/>
      <c r="Z31" s="1"/>
    </row>
    <row r="32">
      <c r="A32" s="1"/>
      <c r="B32" s="1"/>
      <c r="C32" s="1"/>
      <c r="D32" s="1"/>
      <c r="E32" s="1"/>
      <c r="F32" s="1"/>
      <c r="G32" s="1"/>
      <c r="H32" s="1"/>
      <c r="I32" s="1"/>
      <c r="J32" s="1"/>
      <c r="K32" s="1"/>
      <c r="L32" s="1"/>
      <c r="Q32" s="1"/>
      <c r="R32" s="1"/>
      <c r="S32" s="1"/>
      <c r="T32" s="1"/>
      <c r="U32" s="1"/>
      <c r="V32" s="1"/>
      <c r="W32" s="1"/>
      <c r="X32" s="1"/>
      <c r="Y32" s="1"/>
      <c r="Z32" s="1"/>
    </row>
    <row r="33">
      <c r="A33" s="1"/>
      <c r="B33" s="1"/>
      <c r="C33" s="1"/>
      <c r="D33" s="1"/>
      <c r="E33" s="1"/>
      <c r="F33" s="1"/>
      <c r="G33" s="1"/>
      <c r="H33" s="1"/>
      <c r="I33" s="1"/>
      <c r="J33" s="1"/>
      <c r="K33" s="1"/>
      <c r="L33" s="1"/>
      <c r="Q33" s="1"/>
      <c r="R33" s="1"/>
      <c r="S33" s="1"/>
      <c r="T33" s="1"/>
      <c r="U33" s="1"/>
      <c r="V33" s="1"/>
      <c r="W33" s="1"/>
      <c r="X33" s="1"/>
      <c r="Y33" s="1"/>
      <c r="Z33" s="1"/>
    </row>
    <row r="34">
      <c r="A34" s="1"/>
      <c r="B34" s="1"/>
      <c r="C34" s="1"/>
      <c r="D34" s="1"/>
      <c r="E34" s="1"/>
      <c r="F34" s="1"/>
      <c r="G34" s="1"/>
      <c r="H34" s="1"/>
      <c r="I34" s="1"/>
      <c r="J34" s="1"/>
      <c r="K34" s="1"/>
      <c r="L34" s="1"/>
      <c r="Q34" s="1"/>
      <c r="R34" s="1"/>
      <c r="S34" s="1"/>
      <c r="T34" s="1"/>
      <c r="U34" s="1"/>
      <c r="V34" s="1"/>
      <c r="W34" s="1"/>
      <c r="X34" s="1"/>
      <c r="Y34" s="1"/>
      <c r="Z34" s="1"/>
    </row>
    <row r="35">
      <c r="A35" s="1"/>
      <c r="B35" s="1"/>
      <c r="C35" s="1"/>
      <c r="D35" s="1"/>
      <c r="E35" s="1"/>
      <c r="F35" s="1"/>
      <c r="G35" s="1"/>
      <c r="H35" s="1"/>
      <c r="I35" s="1"/>
      <c r="J35" s="1"/>
      <c r="K35" s="1"/>
      <c r="L35" s="1"/>
      <c r="Q35" s="1"/>
      <c r="R35" s="1"/>
      <c r="S35" s="1"/>
      <c r="T35" s="1"/>
      <c r="U35" s="1"/>
      <c r="V35" s="1"/>
      <c r="W35" s="1"/>
      <c r="X35" s="1"/>
      <c r="Y35" s="1"/>
      <c r="Z35" s="1"/>
    </row>
    <row r="36">
      <c r="A36" s="1"/>
      <c r="B36" s="1"/>
      <c r="C36" s="1"/>
      <c r="D36" s="1"/>
      <c r="E36" s="1"/>
      <c r="F36" s="1"/>
      <c r="G36" s="1"/>
      <c r="H36" s="1"/>
      <c r="I36" s="1"/>
      <c r="J36" s="1"/>
      <c r="K36" s="1"/>
      <c r="L36" s="1"/>
      <c r="Q36" s="1"/>
      <c r="R36" s="1"/>
      <c r="S36" s="1"/>
      <c r="T36" s="1"/>
      <c r="U36" s="1"/>
      <c r="V36" s="1"/>
      <c r="W36" s="1"/>
      <c r="X36" s="1"/>
      <c r="Y36" s="1"/>
      <c r="Z36" s="1"/>
    </row>
    <row r="37">
      <c r="A37" s="1"/>
      <c r="B37" s="1"/>
      <c r="C37" s="1"/>
      <c r="D37" s="1"/>
      <c r="E37" s="1"/>
      <c r="F37" s="1"/>
      <c r="G37" s="1"/>
      <c r="H37" s="1"/>
      <c r="I37" s="1"/>
      <c r="J37" s="1"/>
      <c r="K37" s="1"/>
      <c r="L37" s="1"/>
      <c r="Q37" s="1"/>
      <c r="R37" s="1"/>
      <c r="S37" s="1"/>
      <c r="T37" s="1"/>
      <c r="U37" s="1"/>
      <c r="V37" s="1"/>
      <c r="W37" s="1"/>
      <c r="X37" s="1"/>
      <c r="Y37" s="1"/>
      <c r="Z37" s="1"/>
    </row>
    <row r="38">
      <c r="A38" s="1"/>
      <c r="B38" s="1"/>
      <c r="C38" s="1"/>
      <c r="D38" s="1"/>
      <c r="E38" s="1"/>
      <c r="F38" s="1"/>
      <c r="G38" s="1"/>
      <c r="H38" s="1"/>
      <c r="I38" s="1"/>
      <c r="J38" s="1"/>
      <c r="K38" s="1"/>
      <c r="L38" s="1"/>
      <c r="Q38" s="1"/>
      <c r="R38" s="1"/>
      <c r="S38" s="1"/>
      <c r="T38" s="1"/>
      <c r="U38" s="1"/>
      <c r="V38" s="1"/>
      <c r="W38" s="1"/>
      <c r="X38" s="1"/>
      <c r="Y38" s="1"/>
      <c r="Z38" s="1"/>
    </row>
    <row r="39">
      <c r="A39" s="1"/>
      <c r="B39" s="1"/>
      <c r="C39" s="1"/>
      <c r="D39" s="1"/>
      <c r="E39" s="1"/>
      <c r="F39" s="1"/>
      <c r="G39" s="1"/>
      <c r="H39" s="1"/>
      <c r="I39" s="1"/>
      <c r="J39" s="1"/>
      <c r="K39" s="1"/>
      <c r="L39" s="1"/>
      <c r="Q39" s="1"/>
      <c r="R39" s="1"/>
      <c r="S39" s="1"/>
      <c r="T39" s="1"/>
      <c r="U39" s="1"/>
      <c r="V39" s="1"/>
      <c r="W39" s="1"/>
      <c r="X39" s="1"/>
      <c r="Y39" s="1"/>
      <c r="Z39" s="1"/>
    </row>
    <row r="40">
      <c r="A40" s="1"/>
      <c r="B40" s="1"/>
      <c r="C40" s="1"/>
      <c r="D40" s="1"/>
      <c r="E40" s="1"/>
      <c r="F40" s="1"/>
      <c r="G40" s="1"/>
      <c r="H40" s="1"/>
      <c r="I40" s="1"/>
      <c r="J40" s="1"/>
      <c r="K40" s="1"/>
      <c r="L40" s="1"/>
      <c r="Q40" s="1"/>
      <c r="R40" s="1"/>
      <c r="S40" s="1"/>
      <c r="T40" s="1"/>
      <c r="U40" s="1"/>
      <c r="V40" s="1"/>
      <c r="W40" s="1"/>
      <c r="X40" s="1"/>
      <c r="Y40" s="1"/>
      <c r="Z40" s="1"/>
    </row>
    <row r="41">
      <c r="A41" s="1"/>
      <c r="B41" s="1"/>
      <c r="C41" s="1"/>
      <c r="D41" s="1"/>
      <c r="E41" s="1"/>
      <c r="F41" s="1"/>
      <c r="G41" s="1"/>
      <c r="H41" s="1"/>
      <c r="I41" s="1"/>
      <c r="J41" s="1"/>
      <c r="K41" s="1"/>
      <c r="L41" s="1"/>
      <c r="Q41" s="1"/>
      <c r="R41" s="1"/>
      <c r="S41" s="1"/>
      <c r="T41" s="1"/>
      <c r="U41" s="1"/>
      <c r="V41" s="1"/>
      <c r="W41" s="1"/>
      <c r="X41" s="1"/>
      <c r="Y41" s="1"/>
      <c r="Z41" s="1"/>
    </row>
    <row r="42">
      <c r="A42" s="1"/>
      <c r="B42" s="1"/>
      <c r="C42" s="1"/>
      <c r="D42" s="1"/>
      <c r="E42" s="1"/>
      <c r="F42" s="1"/>
      <c r="G42" s="1"/>
      <c r="H42" s="1"/>
      <c r="I42" s="1"/>
      <c r="J42" s="1"/>
      <c r="K42" s="1"/>
      <c r="L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7.25"/>
    <col customWidth="1" min="2" max="2" width="16.25"/>
    <col customWidth="1" min="3" max="3" width="26.38"/>
    <col customWidth="1" min="4" max="4" width="20.13"/>
    <col customWidth="1" min="5" max="5" width="8.63"/>
    <col customWidth="1" min="6" max="6" width="10.63"/>
    <col customWidth="1" min="7" max="7" width="12.75"/>
  </cols>
  <sheetData>
    <row r="1">
      <c r="A1" s="5"/>
      <c r="B1" s="5"/>
      <c r="C1" s="5"/>
      <c r="D1" s="5"/>
      <c r="E1" s="5"/>
      <c r="F1" s="4"/>
      <c r="G1" s="40">
        <f>SUBTOTAL(9,G2:G989)</f>
        <v>60728115</v>
      </c>
      <c r="H1" s="5"/>
      <c r="I1" s="40">
        <f>SUBTOTAL(9,I2:I989)</f>
        <v>0</v>
      </c>
      <c r="J1" s="5"/>
      <c r="K1" s="4"/>
      <c r="L1" s="4"/>
      <c r="M1" s="5"/>
      <c r="N1" s="1"/>
      <c r="O1" s="1"/>
      <c r="P1" s="1"/>
      <c r="Q1" s="1"/>
      <c r="R1" s="1"/>
      <c r="S1" s="1"/>
      <c r="T1" s="1"/>
      <c r="U1" s="1"/>
      <c r="V1" s="1"/>
      <c r="W1" s="1"/>
      <c r="X1" s="1"/>
      <c r="Y1" s="1"/>
      <c r="Z1" s="1"/>
      <c r="AA1" s="1"/>
      <c r="AB1" s="1"/>
      <c r="AC1" s="1"/>
    </row>
    <row r="2">
      <c r="A2" s="42" t="s">
        <v>417</v>
      </c>
      <c r="B2" s="42" t="s">
        <v>74</v>
      </c>
      <c r="C2" s="42" t="s">
        <v>73</v>
      </c>
      <c r="D2" s="42" t="s">
        <v>474</v>
      </c>
      <c r="E2" s="42" t="s">
        <v>475</v>
      </c>
      <c r="F2" s="43" t="s">
        <v>75</v>
      </c>
      <c r="G2" s="43" t="s">
        <v>476</v>
      </c>
      <c r="H2" s="42" t="s">
        <v>477</v>
      </c>
      <c r="I2" s="43" t="s">
        <v>478</v>
      </c>
      <c r="J2" s="42" t="s">
        <v>479</v>
      </c>
      <c r="K2" s="43" t="s">
        <v>480</v>
      </c>
      <c r="L2" s="43" t="s">
        <v>481</v>
      </c>
      <c r="M2" s="42" t="s">
        <v>482</v>
      </c>
      <c r="N2" s="1"/>
      <c r="O2" s="1"/>
      <c r="P2" s="1"/>
      <c r="Q2" s="1"/>
      <c r="R2" s="1"/>
      <c r="S2" s="1"/>
      <c r="T2" s="1"/>
      <c r="U2" s="1"/>
      <c r="V2" s="1"/>
      <c r="W2" s="1"/>
      <c r="X2" s="1"/>
      <c r="Y2" s="1"/>
      <c r="Z2" s="1"/>
      <c r="AA2" s="1"/>
      <c r="AB2" s="1"/>
      <c r="AC2" s="1"/>
    </row>
    <row r="3">
      <c r="A3" s="5" t="s">
        <v>423</v>
      </c>
      <c r="B3" s="5" t="s">
        <v>11</v>
      </c>
      <c r="C3" s="5" t="s">
        <v>470</v>
      </c>
      <c r="D3" s="5" t="s">
        <v>470</v>
      </c>
      <c r="E3" s="5">
        <v>910.0</v>
      </c>
      <c r="F3" s="4">
        <v>40000.0</v>
      </c>
      <c r="G3" s="2">
        <f t="shared" ref="G3:G44" si="1">F3*E3</f>
        <v>36400000</v>
      </c>
      <c r="H3" s="44" t="s">
        <v>483</v>
      </c>
      <c r="I3" s="45"/>
      <c r="J3" s="5" t="s">
        <v>484</v>
      </c>
      <c r="K3" s="4" t="str">
        <f>VLOOKUP(B3,RESUMEN!B:B,1,0)</f>
        <v>Mercancia</v>
      </c>
      <c r="L3" s="44"/>
      <c r="M3" s="5"/>
      <c r="N3" s="1"/>
      <c r="O3" s="1"/>
      <c r="P3" s="1"/>
      <c r="Q3" s="1"/>
      <c r="R3" s="1"/>
      <c r="S3" s="1"/>
      <c r="T3" s="1"/>
      <c r="U3" s="1"/>
      <c r="V3" s="1"/>
      <c r="W3" s="1"/>
      <c r="X3" s="1"/>
      <c r="Y3" s="1"/>
      <c r="Z3" s="1"/>
      <c r="AA3" s="1"/>
      <c r="AB3" s="1"/>
      <c r="AC3" s="1"/>
    </row>
    <row r="4">
      <c r="A4" s="5" t="s">
        <v>423</v>
      </c>
      <c r="B4" s="5" t="s">
        <v>11</v>
      </c>
      <c r="C4" s="5" t="s">
        <v>471</v>
      </c>
      <c r="D4" s="5" t="s">
        <v>471</v>
      </c>
      <c r="E4" s="5">
        <v>1.0</v>
      </c>
      <c r="F4" s="4">
        <v>3000000.0</v>
      </c>
      <c r="G4" s="2">
        <f t="shared" si="1"/>
        <v>3000000</v>
      </c>
      <c r="H4" s="44" t="s">
        <v>483</v>
      </c>
      <c r="I4" s="45"/>
      <c r="J4" s="5" t="s">
        <v>485</v>
      </c>
      <c r="K4" s="4" t="str">
        <f>VLOOKUP(B4,RESUMEN!B:B,1,0)</f>
        <v>Mercancia</v>
      </c>
      <c r="L4" s="44"/>
      <c r="M4" s="44"/>
      <c r="N4" s="1"/>
      <c r="O4" s="1"/>
      <c r="P4" s="1"/>
      <c r="Q4" s="1"/>
      <c r="R4" s="1"/>
      <c r="S4" s="1"/>
      <c r="T4" s="1"/>
      <c r="U4" s="1"/>
      <c r="V4" s="1"/>
      <c r="W4" s="1"/>
      <c r="X4" s="1"/>
      <c r="Y4" s="1"/>
      <c r="Z4" s="1"/>
      <c r="AA4" s="1"/>
      <c r="AB4" s="1"/>
      <c r="AC4" s="1"/>
    </row>
    <row r="5">
      <c r="A5" s="5" t="s">
        <v>423</v>
      </c>
      <c r="B5" s="5" t="s">
        <v>27</v>
      </c>
      <c r="C5" s="5" t="s">
        <v>114</v>
      </c>
      <c r="D5" s="5" t="s">
        <v>486</v>
      </c>
      <c r="E5" s="5">
        <v>1.0</v>
      </c>
      <c r="F5" s="4">
        <v>700000.0</v>
      </c>
      <c r="G5" s="2">
        <f t="shared" si="1"/>
        <v>700000</v>
      </c>
      <c r="H5" s="44" t="s">
        <v>483</v>
      </c>
      <c r="I5" s="45"/>
      <c r="J5" s="5"/>
      <c r="K5" s="4" t="str">
        <f>VLOOKUP(B5,RESUMEN!B:B,1,0)</f>
        <v>Mostradores</v>
      </c>
      <c r="L5" s="44"/>
      <c r="M5" s="44"/>
      <c r="N5" s="1"/>
      <c r="O5" s="1"/>
      <c r="P5" s="1"/>
      <c r="Q5" s="1"/>
      <c r="R5" s="1"/>
      <c r="S5" s="1"/>
      <c r="T5" s="1"/>
      <c r="U5" s="1"/>
      <c r="V5" s="1"/>
      <c r="W5" s="1"/>
      <c r="X5" s="1"/>
      <c r="Y5" s="1"/>
      <c r="Z5" s="1"/>
      <c r="AA5" s="1"/>
      <c r="AB5" s="1"/>
      <c r="AC5" s="1"/>
    </row>
    <row r="6">
      <c r="A6" s="5" t="s">
        <v>423</v>
      </c>
      <c r="B6" s="5" t="s">
        <v>20</v>
      </c>
      <c r="C6" s="5" t="s">
        <v>467</v>
      </c>
      <c r="D6" s="5" t="s">
        <v>487</v>
      </c>
      <c r="E6" s="5">
        <v>4.0</v>
      </c>
      <c r="F6" s="4">
        <v>280000.0</v>
      </c>
      <c r="G6" s="2">
        <f t="shared" si="1"/>
        <v>1120000</v>
      </c>
      <c r="H6" s="44" t="s">
        <v>483</v>
      </c>
      <c r="I6" s="45"/>
      <c r="J6" s="1"/>
      <c r="K6" s="4" t="str">
        <f>VLOOKUP(B6,RESUMEN!B:B,1,0)</f>
        <v>Maniquies</v>
      </c>
      <c r="L6" s="44"/>
      <c r="M6" s="1"/>
      <c r="N6" s="1"/>
      <c r="O6" s="1"/>
      <c r="P6" s="1"/>
      <c r="Q6" s="1"/>
      <c r="R6" s="1"/>
      <c r="S6" s="1"/>
      <c r="T6" s="1"/>
      <c r="U6" s="1"/>
      <c r="V6" s="1"/>
      <c r="W6" s="1"/>
      <c r="X6" s="1"/>
      <c r="Y6" s="1"/>
      <c r="Z6" s="1"/>
      <c r="AA6" s="1"/>
      <c r="AB6" s="1"/>
      <c r="AC6" s="1"/>
    </row>
    <row r="7">
      <c r="A7" s="5" t="s">
        <v>423</v>
      </c>
      <c r="B7" s="5" t="s">
        <v>20</v>
      </c>
      <c r="C7" s="5" t="s">
        <v>468</v>
      </c>
      <c r="D7" s="5" t="s">
        <v>488</v>
      </c>
      <c r="E7" s="5">
        <v>6.0</v>
      </c>
      <c r="F7" s="4">
        <v>59900.0</v>
      </c>
      <c r="G7" s="2">
        <f t="shared" si="1"/>
        <v>359400</v>
      </c>
      <c r="H7" s="44" t="s">
        <v>483</v>
      </c>
      <c r="I7" s="45"/>
      <c r="J7" s="1"/>
      <c r="K7" s="4" t="str">
        <f>VLOOKUP(B7,RESUMEN!B:B,1,0)</f>
        <v>Maniquies</v>
      </c>
      <c r="L7" s="44"/>
      <c r="M7" s="1"/>
      <c r="N7" s="1"/>
      <c r="O7" s="1"/>
      <c r="P7" s="1"/>
      <c r="Q7" s="1"/>
      <c r="R7" s="1"/>
      <c r="S7" s="1"/>
      <c r="T7" s="1"/>
      <c r="U7" s="1"/>
      <c r="V7" s="1"/>
      <c r="W7" s="1"/>
      <c r="X7" s="1"/>
      <c r="Y7" s="1"/>
      <c r="Z7" s="1"/>
      <c r="AA7" s="1"/>
      <c r="AB7" s="1"/>
      <c r="AC7" s="1"/>
    </row>
    <row r="8">
      <c r="A8" s="5" t="s">
        <v>423</v>
      </c>
      <c r="B8" s="5" t="s">
        <v>66</v>
      </c>
      <c r="C8" s="5" t="s">
        <v>473</v>
      </c>
      <c r="D8" s="5" t="s">
        <v>473</v>
      </c>
      <c r="E8" s="5">
        <v>2.0</v>
      </c>
      <c r="F8" s="4">
        <v>40000.0</v>
      </c>
      <c r="G8" s="2">
        <f t="shared" si="1"/>
        <v>80000</v>
      </c>
      <c r="H8" s="44" t="s">
        <v>483</v>
      </c>
      <c r="I8" s="45"/>
      <c r="J8" s="1"/>
      <c r="K8" s="4" t="str">
        <f>VLOOKUP(B8,RESUMEN!B:B,1,0)</f>
        <v>Vestier</v>
      </c>
      <c r="L8" s="44"/>
      <c r="M8" s="1"/>
      <c r="N8" s="1"/>
      <c r="O8" s="1"/>
      <c r="P8" s="1"/>
      <c r="Q8" s="1"/>
      <c r="R8" s="1"/>
      <c r="S8" s="1"/>
      <c r="T8" s="1"/>
      <c r="U8" s="1"/>
      <c r="V8" s="1"/>
      <c r="W8" s="1"/>
      <c r="X8" s="1"/>
      <c r="Y8" s="1"/>
      <c r="Z8" s="1"/>
      <c r="AA8" s="1"/>
      <c r="AB8" s="1"/>
      <c r="AC8" s="1"/>
    </row>
    <row r="9">
      <c r="A9" s="5" t="s">
        <v>423</v>
      </c>
      <c r="B9" s="5" t="s">
        <v>66</v>
      </c>
      <c r="C9" s="5" t="s">
        <v>176</v>
      </c>
      <c r="D9" s="5" t="s">
        <v>176</v>
      </c>
      <c r="E9" s="5">
        <v>2.0</v>
      </c>
      <c r="F9" s="4">
        <v>150000.0</v>
      </c>
      <c r="G9" s="2">
        <f t="shared" si="1"/>
        <v>300000</v>
      </c>
      <c r="H9" s="44" t="s">
        <v>483</v>
      </c>
      <c r="I9" s="45"/>
      <c r="J9" s="1"/>
      <c r="K9" s="4" t="str">
        <f>VLOOKUP(B9,RESUMEN!B:B,1,0)</f>
        <v>Vestier</v>
      </c>
      <c r="L9" s="44"/>
      <c r="M9" s="1"/>
      <c r="N9" s="1"/>
      <c r="O9" s="1"/>
      <c r="P9" s="1"/>
      <c r="Q9" s="1"/>
      <c r="R9" s="1"/>
      <c r="S9" s="1"/>
      <c r="T9" s="1"/>
      <c r="U9" s="1"/>
      <c r="V9" s="1"/>
      <c r="W9" s="1"/>
      <c r="X9" s="1"/>
      <c r="Y9" s="1"/>
      <c r="Z9" s="1"/>
      <c r="AA9" s="1"/>
      <c r="AB9" s="1"/>
      <c r="AC9" s="1"/>
    </row>
    <row r="10">
      <c r="A10" s="5" t="s">
        <v>423</v>
      </c>
      <c r="B10" s="5" t="s">
        <v>20</v>
      </c>
      <c r="C10" s="5" t="s">
        <v>465</v>
      </c>
      <c r="D10" s="5" t="s">
        <v>465</v>
      </c>
      <c r="E10" s="5">
        <v>40.0</v>
      </c>
      <c r="F10" s="4">
        <v>20000.0</v>
      </c>
      <c r="G10" s="2">
        <f t="shared" si="1"/>
        <v>800000</v>
      </c>
      <c r="H10" s="44" t="s">
        <v>483</v>
      </c>
      <c r="I10" s="45"/>
      <c r="J10" s="1"/>
      <c r="K10" s="4" t="str">
        <f>VLOOKUP(B10,RESUMEN!B:B,1,0)</f>
        <v>Maniquies</v>
      </c>
      <c r="L10" s="44"/>
      <c r="M10" s="1"/>
      <c r="N10" s="1"/>
      <c r="O10" s="1"/>
      <c r="P10" s="1"/>
      <c r="Q10" s="1"/>
      <c r="R10" s="1"/>
      <c r="S10" s="1"/>
      <c r="T10" s="1"/>
      <c r="U10" s="1"/>
      <c r="V10" s="1"/>
      <c r="W10" s="1"/>
      <c r="X10" s="1"/>
      <c r="Y10" s="1"/>
      <c r="Z10" s="1"/>
      <c r="AA10" s="1"/>
      <c r="AB10" s="1"/>
      <c r="AC10" s="1"/>
    </row>
    <row r="11">
      <c r="A11" s="5" t="s">
        <v>423</v>
      </c>
      <c r="B11" s="5" t="s">
        <v>20</v>
      </c>
      <c r="C11" s="5" t="s">
        <v>464</v>
      </c>
      <c r="D11" s="5" t="s">
        <v>464</v>
      </c>
      <c r="E11" s="5">
        <v>20.0</v>
      </c>
      <c r="F11" s="4">
        <v>20000.0</v>
      </c>
      <c r="G11" s="2">
        <f t="shared" si="1"/>
        <v>400000</v>
      </c>
      <c r="H11" s="44" t="s">
        <v>483</v>
      </c>
      <c r="I11" s="45"/>
      <c r="J11" s="1"/>
      <c r="K11" s="4" t="str">
        <f>VLOOKUP(B11,RESUMEN!B:B,1,0)</f>
        <v>Maniquies</v>
      </c>
      <c r="L11" s="44"/>
      <c r="M11" s="1"/>
      <c r="N11" s="1"/>
      <c r="O11" s="1"/>
      <c r="P11" s="1"/>
      <c r="Q11" s="1"/>
      <c r="R11" s="1"/>
      <c r="S11" s="1"/>
      <c r="T11" s="1"/>
      <c r="U11" s="1"/>
      <c r="V11" s="1"/>
      <c r="W11" s="1"/>
      <c r="X11" s="1"/>
      <c r="Y11" s="1"/>
      <c r="Z11" s="1"/>
      <c r="AA11" s="1"/>
      <c r="AB11" s="1"/>
      <c r="AC11" s="1"/>
    </row>
    <row r="12">
      <c r="A12" s="5" t="s">
        <v>423</v>
      </c>
      <c r="B12" s="5" t="s">
        <v>20</v>
      </c>
      <c r="C12" s="5" t="s">
        <v>466</v>
      </c>
      <c r="D12" s="5" t="s">
        <v>466</v>
      </c>
      <c r="E12" s="5">
        <v>2.0</v>
      </c>
      <c r="F12" s="4">
        <v>50000.0</v>
      </c>
      <c r="G12" s="2">
        <f t="shared" si="1"/>
        <v>100000</v>
      </c>
      <c r="H12" s="44" t="s">
        <v>483</v>
      </c>
      <c r="I12" s="45"/>
      <c r="J12" s="1"/>
      <c r="K12" s="4" t="str">
        <f>VLOOKUP(B12,RESUMEN!B:B,1,0)</f>
        <v>Maniquies</v>
      </c>
      <c r="L12" s="44"/>
      <c r="M12" s="1"/>
      <c r="N12" s="1"/>
      <c r="O12" s="1"/>
      <c r="P12" s="1"/>
      <c r="Q12" s="1"/>
      <c r="R12" s="1"/>
      <c r="S12" s="1"/>
      <c r="T12" s="1"/>
      <c r="U12" s="1"/>
      <c r="V12" s="1"/>
      <c r="W12" s="1"/>
      <c r="X12" s="1"/>
      <c r="Y12" s="1"/>
      <c r="Z12" s="1"/>
      <c r="AA12" s="1"/>
      <c r="AB12" s="1"/>
      <c r="AC12" s="1"/>
    </row>
    <row r="13">
      <c r="A13" s="5" t="s">
        <v>423</v>
      </c>
      <c r="B13" s="5" t="s">
        <v>20</v>
      </c>
      <c r="C13" s="5" t="s">
        <v>463</v>
      </c>
      <c r="D13" s="5" t="s">
        <v>463</v>
      </c>
      <c r="E13" s="5">
        <v>2.0</v>
      </c>
      <c r="F13" s="4">
        <v>100000.0</v>
      </c>
      <c r="G13" s="2">
        <f t="shared" si="1"/>
        <v>200000</v>
      </c>
      <c r="H13" s="44" t="s">
        <v>483</v>
      </c>
      <c r="I13" s="45"/>
      <c r="J13" s="1"/>
      <c r="K13" s="4" t="str">
        <f>VLOOKUP(B13,RESUMEN!B:B,1,0)</f>
        <v>Maniquies</v>
      </c>
      <c r="L13" s="44"/>
      <c r="M13" s="1"/>
      <c r="N13" s="1"/>
      <c r="O13" s="1"/>
      <c r="P13" s="1"/>
      <c r="Q13" s="1"/>
      <c r="R13" s="1"/>
      <c r="S13" s="1"/>
      <c r="T13" s="1"/>
      <c r="U13" s="1"/>
      <c r="V13" s="1"/>
      <c r="W13" s="1"/>
      <c r="X13" s="1"/>
      <c r="Y13" s="1"/>
      <c r="Z13" s="1"/>
      <c r="AA13" s="1"/>
      <c r="AB13" s="1"/>
      <c r="AC13" s="1"/>
    </row>
    <row r="14">
      <c r="A14" s="5" t="s">
        <v>423</v>
      </c>
      <c r="B14" s="5" t="s">
        <v>20</v>
      </c>
      <c r="C14" s="5" t="s">
        <v>469</v>
      </c>
      <c r="D14" s="5" t="s">
        <v>469</v>
      </c>
      <c r="E14" s="5">
        <v>1.0</v>
      </c>
      <c r="F14" s="4">
        <v>100000.0</v>
      </c>
      <c r="G14" s="2">
        <f t="shared" si="1"/>
        <v>100000</v>
      </c>
      <c r="H14" s="44" t="s">
        <v>483</v>
      </c>
      <c r="I14" s="45"/>
      <c r="J14" s="1"/>
      <c r="K14" s="4" t="str">
        <f>VLOOKUP(B14,RESUMEN!B:B,1,0)</f>
        <v>Maniquies</v>
      </c>
      <c r="L14" s="44"/>
      <c r="M14" s="1"/>
      <c r="N14" s="1"/>
      <c r="O14" s="1"/>
      <c r="P14" s="1"/>
      <c r="Q14" s="1"/>
      <c r="R14" s="1"/>
      <c r="S14" s="1"/>
      <c r="T14" s="1"/>
      <c r="U14" s="1"/>
      <c r="V14" s="1"/>
      <c r="W14" s="1"/>
      <c r="X14" s="1"/>
      <c r="Y14" s="1"/>
      <c r="Z14" s="1"/>
      <c r="AA14" s="1"/>
      <c r="AB14" s="1"/>
      <c r="AC14" s="1"/>
    </row>
    <row r="15">
      <c r="A15" s="5" t="s">
        <v>423</v>
      </c>
      <c r="B15" s="5" t="s">
        <v>20</v>
      </c>
      <c r="C15" s="5" t="s">
        <v>466</v>
      </c>
      <c r="D15" s="5" t="s">
        <v>466</v>
      </c>
      <c r="E15" s="5">
        <v>2.0</v>
      </c>
      <c r="F15" s="4">
        <v>50000.0</v>
      </c>
      <c r="G15" s="2">
        <f t="shared" si="1"/>
        <v>100000</v>
      </c>
      <c r="H15" s="44" t="s">
        <v>483</v>
      </c>
      <c r="I15" s="45"/>
      <c r="J15" s="1"/>
      <c r="K15" s="4" t="str">
        <f>VLOOKUP(B15,RESUMEN!B:B,1,0)</f>
        <v>Maniquies</v>
      </c>
      <c r="L15" s="44"/>
      <c r="M15" s="1"/>
      <c r="N15" s="1"/>
      <c r="O15" s="1"/>
      <c r="P15" s="1"/>
      <c r="Q15" s="1"/>
      <c r="R15" s="1"/>
      <c r="S15" s="1"/>
      <c r="T15" s="1"/>
      <c r="U15" s="1"/>
      <c r="V15" s="1"/>
      <c r="W15" s="1"/>
      <c r="X15" s="1"/>
      <c r="Y15" s="1"/>
      <c r="Z15" s="1"/>
      <c r="AA15" s="1"/>
      <c r="AB15" s="1"/>
      <c r="AC15" s="1"/>
    </row>
    <row r="16">
      <c r="A16" s="5" t="s">
        <v>423</v>
      </c>
      <c r="B16" s="5" t="s">
        <v>20</v>
      </c>
      <c r="C16" s="5" t="s">
        <v>397</v>
      </c>
      <c r="D16" s="5" t="s">
        <v>397</v>
      </c>
      <c r="E16" s="5">
        <v>645.0</v>
      </c>
      <c r="F16" s="4">
        <v>2327.0</v>
      </c>
      <c r="G16" s="2">
        <f t="shared" si="1"/>
        <v>1500915</v>
      </c>
      <c r="H16" s="44" t="s">
        <v>483</v>
      </c>
      <c r="I16" s="46" t="s">
        <v>489</v>
      </c>
      <c r="J16" s="1"/>
      <c r="K16" s="4" t="str">
        <f>VLOOKUP(B16,RESUMEN!B:B,1,0)</f>
        <v>Maniquies</v>
      </c>
      <c r="L16" s="44"/>
      <c r="M16" s="1"/>
      <c r="N16" s="1"/>
      <c r="O16" s="1"/>
      <c r="P16" s="1"/>
      <c r="Q16" s="1"/>
      <c r="R16" s="1"/>
      <c r="S16" s="1"/>
      <c r="T16" s="1"/>
      <c r="U16" s="1"/>
      <c r="V16" s="1"/>
      <c r="W16" s="1"/>
      <c r="X16" s="1"/>
      <c r="Y16" s="1"/>
      <c r="Z16" s="1"/>
      <c r="AA16" s="1"/>
      <c r="AB16" s="1"/>
      <c r="AC16" s="1"/>
    </row>
    <row r="17">
      <c r="A17" s="5" t="s">
        <v>423</v>
      </c>
      <c r="B17" s="5" t="s">
        <v>21</v>
      </c>
      <c r="C17" s="5" t="s">
        <v>21</v>
      </c>
      <c r="D17" s="5" t="s">
        <v>490</v>
      </c>
      <c r="E17" s="5">
        <v>1.0</v>
      </c>
      <c r="F17" s="4">
        <v>400000.0</v>
      </c>
      <c r="G17" s="2">
        <f t="shared" si="1"/>
        <v>400000</v>
      </c>
      <c r="H17" s="44" t="s">
        <v>483</v>
      </c>
      <c r="I17" s="45"/>
      <c r="J17" s="1"/>
      <c r="K17" s="4" t="str">
        <f>VLOOKUP(B17,RESUMEN!B:B,1,0)</f>
        <v>Aviso</v>
      </c>
      <c r="L17" s="44"/>
      <c r="M17" s="1"/>
      <c r="N17" s="1"/>
      <c r="O17" s="1"/>
      <c r="P17" s="1"/>
      <c r="Q17" s="1"/>
      <c r="R17" s="1"/>
      <c r="S17" s="1"/>
      <c r="T17" s="1"/>
      <c r="U17" s="1"/>
      <c r="V17" s="1"/>
      <c r="W17" s="1"/>
      <c r="X17" s="1"/>
      <c r="Y17" s="1"/>
      <c r="Z17" s="1"/>
      <c r="AA17" s="1"/>
      <c r="AB17" s="1"/>
      <c r="AC17" s="1"/>
    </row>
    <row r="18">
      <c r="A18" s="5" t="s">
        <v>423</v>
      </c>
      <c r="B18" s="5" t="s">
        <v>34</v>
      </c>
      <c r="C18" s="5" t="s">
        <v>118</v>
      </c>
      <c r="D18" s="5" t="s">
        <v>118</v>
      </c>
      <c r="E18" s="5">
        <v>1.0</v>
      </c>
      <c r="F18" s="4">
        <v>600000.0</v>
      </c>
      <c r="G18" s="2">
        <f t="shared" si="1"/>
        <v>600000</v>
      </c>
      <c r="H18" s="44" t="s">
        <v>483</v>
      </c>
      <c r="I18" s="45"/>
      <c r="J18" s="1"/>
      <c r="K18" s="4" t="str">
        <f>VLOOKUP(B18,RESUMEN!B:B,1,0)</f>
        <v>Iluminacion</v>
      </c>
      <c r="L18" s="44"/>
      <c r="M18" s="1"/>
      <c r="N18" s="1"/>
      <c r="O18" s="1"/>
      <c r="P18" s="1"/>
      <c r="Q18" s="1"/>
      <c r="R18" s="1"/>
      <c r="S18" s="1"/>
      <c r="T18" s="1"/>
      <c r="U18" s="1"/>
      <c r="V18" s="1"/>
      <c r="W18" s="1"/>
      <c r="X18" s="1"/>
      <c r="Y18" s="1"/>
      <c r="Z18" s="1"/>
      <c r="AA18" s="1"/>
      <c r="AB18" s="1"/>
      <c r="AC18" s="1"/>
    </row>
    <row r="19">
      <c r="A19" s="5" t="s">
        <v>423</v>
      </c>
      <c r="B19" s="5" t="s">
        <v>42</v>
      </c>
      <c r="C19" s="5" t="s">
        <v>42</v>
      </c>
      <c r="D19" s="5" t="s">
        <v>42</v>
      </c>
      <c r="E19" s="5">
        <v>1.0</v>
      </c>
      <c r="F19" s="4">
        <v>500000.0</v>
      </c>
      <c r="G19" s="2">
        <f t="shared" si="1"/>
        <v>500000</v>
      </c>
      <c r="H19" s="44" t="s">
        <v>483</v>
      </c>
      <c r="I19" s="45"/>
      <c r="J19" s="1"/>
      <c r="K19" s="4" t="str">
        <f>VLOOKUP(B19,RESUMEN!B:B,1,0)</f>
        <v>Computador</v>
      </c>
      <c r="L19" s="44"/>
      <c r="M19" s="47"/>
      <c r="N19" s="1"/>
      <c r="O19" s="1"/>
      <c r="P19" s="1"/>
      <c r="Q19" s="1"/>
      <c r="R19" s="1"/>
      <c r="S19" s="1"/>
      <c r="T19" s="1"/>
      <c r="U19" s="1"/>
      <c r="V19" s="1"/>
      <c r="W19" s="1"/>
      <c r="X19" s="1"/>
      <c r="Y19" s="1"/>
      <c r="Z19" s="1"/>
      <c r="AA19" s="1"/>
      <c r="AB19" s="1"/>
      <c r="AC19" s="1"/>
    </row>
    <row r="20">
      <c r="A20" s="5" t="s">
        <v>423</v>
      </c>
      <c r="B20" s="5" t="s">
        <v>49</v>
      </c>
      <c r="C20" s="5" t="s">
        <v>188</v>
      </c>
      <c r="D20" s="5" t="s">
        <v>188</v>
      </c>
      <c r="E20" s="5">
        <v>1.0</v>
      </c>
      <c r="F20" s="4">
        <v>39900.0</v>
      </c>
      <c r="G20" s="2">
        <f t="shared" si="1"/>
        <v>39900</v>
      </c>
      <c r="H20" s="44" t="s">
        <v>483</v>
      </c>
      <c r="I20" s="45"/>
      <c r="J20" s="1"/>
      <c r="K20" s="4" t="str">
        <f>VLOOKUP(B20,RESUMEN!B:B,1,0)</f>
        <v>Sistema POS</v>
      </c>
      <c r="L20" s="44"/>
      <c r="M20" s="1"/>
      <c r="N20" s="1"/>
      <c r="O20" s="1"/>
      <c r="P20" s="1"/>
      <c r="Q20" s="1"/>
      <c r="R20" s="1"/>
      <c r="S20" s="1"/>
      <c r="T20" s="1"/>
      <c r="U20" s="1"/>
      <c r="V20" s="1"/>
      <c r="W20" s="1"/>
      <c r="X20" s="1"/>
      <c r="Y20" s="1"/>
      <c r="Z20" s="1"/>
      <c r="AA20" s="1"/>
      <c r="AB20" s="1"/>
      <c r="AC20" s="1"/>
    </row>
    <row r="21">
      <c r="A21" s="5" t="s">
        <v>423</v>
      </c>
      <c r="B21" s="2" t="s">
        <v>28</v>
      </c>
      <c r="C21" s="5" t="s">
        <v>142</v>
      </c>
      <c r="D21" s="5" t="s">
        <v>491</v>
      </c>
      <c r="E21" s="5">
        <v>1.0</v>
      </c>
      <c r="F21" s="4">
        <v>390000.0</v>
      </c>
      <c r="G21" s="2">
        <f t="shared" si="1"/>
        <v>390000</v>
      </c>
      <c r="H21" s="44" t="s">
        <v>483</v>
      </c>
      <c r="I21" s="45"/>
      <c r="J21" s="1"/>
      <c r="K21" s="4" t="str">
        <f>VLOOKUP(B21,RESUMEN!B:B,1,0)</f>
        <v>#N/A</v>
      </c>
      <c r="L21" s="1"/>
      <c r="M21" s="1"/>
      <c r="N21" s="1"/>
      <c r="O21" s="1"/>
      <c r="P21" s="1"/>
      <c r="Q21" s="1"/>
      <c r="R21" s="1"/>
      <c r="S21" s="1"/>
      <c r="T21" s="1"/>
      <c r="U21" s="1"/>
      <c r="V21" s="1"/>
      <c r="W21" s="1"/>
      <c r="X21" s="1"/>
      <c r="Y21" s="1"/>
      <c r="Z21" s="1"/>
      <c r="AA21" s="1"/>
      <c r="AB21" s="1"/>
      <c r="AC21" s="1"/>
    </row>
    <row r="22">
      <c r="A22" s="5" t="s">
        <v>423</v>
      </c>
      <c r="B22" s="5" t="s">
        <v>49</v>
      </c>
      <c r="C22" s="5" t="s">
        <v>231</v>
      </c>
      <c r="D22" s="5" t="s">
        <v>492</v>
      </c>
      <c r="E22" s="5">
        <v>1.0</v>
      </c>
      <c r="F22" s="4">
        <v>230000.0</v>
      </c>
      <c r="G22" s="2">
        <f t="shared" si="1"/>
        <v>230000</v>
      </c>
      <c r="H22" s="44" t="s">
        <v>483</v>
      </c>
      <c r="I22" s="45"/>
      <c r="J22" s="1"/>
      <c r="K22" s="4" t="str">
        <f>VLOOKUP(B22,RESUMEN!B:B,1,0)</f>
        <v>Sistema POS</v>
      </c>
      <c r="L22" s="1"/>
      <c r="M22" s="1"/>
      <c r="N22" s="1"/>
      <c r="O22" s="1"/>
      <c r="P22" s="1"/>
      <c r="Q22" s="1"/>
      <c r="R22" s="1"/>
      <c r="S22" s="1"/>
      <c r="T22" s="1"/>
      <c r="U22" s="1"/>
      <c r="V22" s="1"/>
      <c r="W22" s="1"/>
      <c r="X22" s="1"/>
      <c r="Y22" s="1"/>
      <c r="Z22" s="1"/>
      <c r="AA22" s="1"/>
      <c r="AB22" s="1"/>
      <c r="AC22" s="1"/>
    </row>
    <row r="23">
      <c r="A23" s="5" t="s">
        <v>423</v>
      </c>
      <c r="B23" s="5" t="s">
        <v>49</v>
      </c>
      <c r="C23" s="5" t="s">
        <v>84</v>
      </c>
      <c r="D23" s="5" t="s">
        <v>84</v>
      </c>
      <c r="E23" s="5">
        <v>1.0</v>
      </c>
      <c r="F23" s="4">
        <v>45700.0</v>
      </c>
      <c r="G23" s="2">
        <f t="shared" si="1"/>
        <v>45700</v>
      </c>
      <c r="H23" s="44" t="s">
        <v>483</v>
      </c>
      <c r="I23" s="45"/>
      <c r="J23" s="1"/>
      <c r="K23" s="4" t="str">
        <f>VLOOKUP(B23,RESUMEN!B:B,1,0)</f>
        <v>Sistema POS</v>
      </c>
      <c r="L23" s="1"/>
      <c r="M23" s="1"/>
      <c r="N23" s="1"/>
      <c r="O23" s="1"/>
      <c r="P23" s="1"/>
      <c r="Q23" s="1"/>
      <c r="R23" s="1"/>
      <c r="S23" s="1"/>
      <c r="T23" s="1"/>
      <c r="U23" s="1"/>
      <c r="V23" s="1"/>
      <c r="W23" s="1"/>
      <c r="X23" s="1"/>
      <c r="Y23" s="1"/>
      <c r="Z23" s="1"/>
      <c r="AA23" s="1"/>
      <c r="AB23" s="1"/>
      <c r="AC23" s="1"/>
    </row>
    <row r="24">
      <c r="A24" s="5" t="s">
        <v>423</v>
      </c>
      <c r="B24" s="5" t="s">
        <v>62</v>
      </c>
      <c r="C24" s="5" t="s">
        <v>462</v>
      </c>
      <c r="D24" s="5" t="s">
        <v>493</v>
      </c>
      <c r="E24" s="5">
        <v>1.0</v>
      </c>
      <c r="F24" s="4">
        <v>0.0</v>
      </c>
      <c r="G24" s="2">
        <f t="shared" si="1"/>
        <v>0</v>
      </c>
      <c r="H24" s="44" t="s">
        <v>483</v>
      </c>
      <c r="I24" s="45"/>
      <c r="J24" s="1"/>
      <c r="K24" s="4" t="str">
        <f>VLOOKUP(B24,RESUMEN!B:B,1,0)</f>
        <v>Legalización</v>
      </c>
      <c r="L24" s="1"/>
      <c r="M24" s="1"/>
      <c r="N24" s="1"/>
      <c r="O24" s="1"/>
      <c r="P24" s="1"/>
      <c r="Q24" s="1"/>
      <c r="R24" s="1"/>
      <c r="S24" s="1"/>
      <c r="T24" s="1"/>
      <c r="U24" s="1"/>
      <c r="V24" s="1"/>
      <c r="W24" s="1"/>
      <c r="X24" s="1"/>
      <c r="Y24" s="1"/>
      <c r="Z24" s="1"/>
      <c r="AA24" s="1"/>
      <c r="AB24" s="1"/>
      <c r="AC24" s="1"/>
    </row>
    <row r="25">
      <c r="A25" s="5" t="s">
        <v>423</v>
      </c>
      <c r="B25" s="5" t="s">
        <v>62</v>
      </c>
      <c r="C25" s="5" t="s">
        <v>92</v>
      </c>
      <c r="D25" s="5" t="s">
        <v>494</v>
      </c>
      <c r="E25" s="5">
        <v>1.0</v>
      </c>
      <c r="F25" s="4">
        <v>150000.0</v>
      </c>
      <c r="G25" s="2">
        <f t="shared" si="1"/>
        <v>150000</v>
      </c>
      <c r="H25" s="44" t="s">
        <v>483</v>
      </c>
      <c r="I25" s="45"/>
      <c r="J25" s="1"/>
      <c r="K25" s="4" t="str">
        <f>VLOOKUP(B25,RESUMEN!B:B,1,0)</f>
        <v>Legalización</v>
      </c>
      <c r="L25" s="1"/>
      <c r="M25" s="1"/>
      <c r="N25" s="1"/>
      <c r="O25" s="1"/>
      <c r="P25" s="1"/>
      <c r="Q25" s="1"/>
      <c r="R25" s="1"/>
      <c r="S25" s="1"/>
      <c r="T25" s="1"/>
      <c r="U25" s="1"/>
      <c r="V25" s="1"/>
      <c r="W25" s="1"/>
      <c r="X25" s="1"/>
      <c r="Y25" s="1"/>
      <c r="Z25" s="1"/>
      <c r="AA25" s="1"/>
      <c r="AB25" s="1"/>
      <c r="AC25" s="1"/>
    </row>
    <row r="26">
      <c r="A26" s="5" t="s">
        <v>423</v>
      </c>
      <c r="B26" s="5" t="s">
        <v>62</v>
      </c>
      <c r="C26" s="5" t="s">
        <v>461</v>
      </c>
      <c r="D26" s="5" t="s">
        <v>495</v>
      </c>
      <c r="E26" s="5">
        <v>1.0</v>
      </c>
      <c r="F26" s="4">
        <v>0.0</v>
      </c>
      <c r="G26" s="2">
        <f t="shared" si="1"/>
        <v>0</v>
      </c>
      <c r="H26" s="44" t="s">
        <v>483</v>
      </c>
      <c r="I26" s="45"/>
      <c r="J26" s="1"/>
      <c r="K26" s="4" t="str">
        <f>VLOOKUP(B26,RESUMEN!B:B,1,0)</f>
        <v>Legalización</v>
      </c>
      <c r="L26" s="1"/>
      <c r="M26" s="1"/>
      <c r="N26" s="1"/>
      <c r="O26" s="1"/>
      <c r="P26" s="1"/>
      <c r="Q26" s="1"/>
      <c r="R26" s="1"/>
      <c r="S26" s="1"/>
      <c r="T26" s="1"/>
      <c r="U26" s="1"/>
      <c r="V26" s="1"/>
      <c r="W26" s="1"/>
      <c r="X26" s="1"/>
      <c r="Y26" s="1"/>
      <c r="Z26" s="1"/>
      <c r="AA26" s="1"/>
      <c r="AB26" s="1"/>
      <c r="AC26" s="1"/>
    </row>
    <row r="27">
      <c r="A27" s="5" t="s">
        <v>423</v>
      </c>
      <c r="B27" s="5" t="s">
        <v>31</v>
      </c>
      <c r="C27" s="5" t="s">
        <v>123</v>
      </c>
      <c r="D27" s="5" t="s">
        <v>496</v>
      </c>
      <c r="E27" s="5">
        <v>1.0</v>
      </c>
      <c r="F27" s="4">
        <v>50000.0</v>
      </c>
      <c r="G27" s="2">
        <f t="shared" si="1"/>
        <v>50000</v>
      </c>
      <c r="H27" s="44" t="s">
        <v>483</v>
      </c>
      <c r="I27" s="45"/>
      <c r="J27" s="1"/>
      <c r="K27" s="4" t="str">
        <f>VLOOKUP(B27,RESUMEN!B:B,1,0)</f>
        <v>Insumos</v>
      </c>
      <c r="L27" s="1"/>
      <c r="M27" s="1"/>
      <c r="N27" s="1"/>
      <c r="O27" s="1"/>
      <c r="P27" s="1"/>
      <c r="Q27" s="1"/>
      <c r="R27" s="1"/>
      <c r="S27" s="1"/>
      <c r="T27" s="1"/>
      <c r="U27" s="1"/>
      <c r="V27" s="1"/>
      <c r="W27" s="1"/>
      <c r="X27" s="1"/>
      <c r="Y27" s="1"/>
      <c r="Z27" s="1"/>
      <c r="AA27" s="1"/>
      <c r="AB27" s="1"/>
      <c r="AC27" s="1"/>
    </row>
    <row r="28">
      <c r="A28" s="5" t="s">
        <v>423</v>
      </c>
      <c r="B28" s="5" t="s">
        <v>31</v>
      </c>
      <c r="C28" s="5" t="s">
        <v>460</v>
      </c>
      <c r="D28" s="5" t="s">
        <v>497</v>
      </c>
      <c r="E28" s="5">
        <v>1.0</v>
      </c>
      <c r="F28" s="4">
        <v>20000.0</v>
      </c>
      <c r="G28" s="2">
        <f t="shared" si="1"/>
        <v>20000</v>
      </c>
      <c r="H28" s="44" t="s">
        <v>483</v>
      </c>
      <c r="I28" s="45"/>
      <c r="J28" s="1"/>
      <c r="K28" s="4" t="str">
        <f>VLOOKUP(B28,RESUMEN!B:B,1,0)</f>
        <v>Insumos</v>
      </c>
      <c r="L28" s="1"/>
      <c r="M28" s="1"/>
      <c r="N28" s="1"/>
      <c r="O28" s="1"/>
      <c r="P28" s="1"/>
      <c r="Q28" s="1"/>
      <c r="R28" s="1"/>
      <c r="S28" s="1"/>
      <c r="T28" s="1"/>
      <c r="U28" s="1"/>
      <c r="V28" s="1"/>
      <c r="W28" s="1"/>
      <c r="X28" s="1"/>
      <c r="Y28" s="1"/>
      <c r="Z28" s="1"/>
      <c r="AA28" s="1"/>
      <c r="AB28" s="1"/>
      <c r="AC28" s="1"/>
    </row>
    <row r="29">
      <c r="A29" s="5" t="s">
        <v>423</v>
      </c>
      <c r="B29" s="5" t="s">
        <v>31</v>
      </c>
      <c r="C29" s="5" t="s">
        <v>459</v>
      </c>
      <c r="D29" s="5" t="s">
        <v>459</v>
      </c>
      <c r="E29" s="5">
        <v>2.0</v>
      </c>
      <c r="F29" s="4">
        <v>6000.0</v>
      </c>
      <c r="G29" s="2">
        <f t="shared" si="1"/>
        <v>12000</v>
      </c>
      <c r="H29" s="44" t="s">
        <v>483</v>
      </c>
      <c r="I29" s="45"/>
      <c r="J29" s="1"/>
      <c r="K29" s="4" t="str">
        <f>VLOOKUP(B29,RESUMEN!B:B,1,0)</f>
        <v>Insumos</v>
      </c>
      <c r="L29" s="1"/>
      <c r="M29" s="1"/>
      <c r="N29" s="1"/>
      <c r="O29" s="1"/>
      <c r="P29" s="1"/>
      <c r="Q29" s="1"/>
      <c r="R29" s="1"/>
      <c r="S29" s="1"/>
      <c r="T29" s="1"/>
      <c r="U29" s="1"/>
      <c r="V29" s="1"/>
      <c r="W29" s="1"/>
      <c r="X29" s="1"/>
      <c r="Y29" s="1"/>
      <c r="Z29" s="1"/>
      <c r="AA29" s="1"/>
      <c r="AB29" s="1"/>
      <c r="AC29" s="1"/>
    </row>
    <row r="30">
      <c r="A30" s="5" t="s">
        <v>423</v>
      </c>
      <c r="B30" s="5" t="s">
        <v>31</v>
      </c>
      <c r="C30" s="5" t="s">
        <v>265</v>
      </c>
      <c r="D30" s="5" t="s">
        <v>265</v>
      </c>
      <c r="E30" s="5">
        <v>2.0</v>
      </c>
      <c r="F30" s="4">
        <v>60000.0</v>
      </c>
      <c r="G30" s="2">
        <f t="shared" si="1"/>
        <v>120000</v>
      </c>
      <c r="H30" s="44" t="s">
        <v>483</v>
      </c>
      <c r="I30" s="45"/>
      <c r="J30" s="1"/>
      <c r="K30" s="4" t="str">
        <f>VLOOKUP(B30,RESUMEN!B:B,1,0)</f>
        <v>Insumos</v>
      </c>
      <c r="L30" s="1"/>
      <c r="M30" s="1"/>
      <c r="N30" s="1"/>
      <c r="O30" s="1"/>
      <c r="P30" s="1"/>
      <c r="Q30" s="1"/>
      <c r="R30" s="1"/>
      <c r="S30" s="1"/>
      <c r="T30" s="1"/>
      <c r="U30" s="1"/>
      <c r="V30" s="1"/>
      <c r="W30" s="1"/>
      <c r="X30" s="1"/>
      <c r="Y30" s="1"/>
      <c r="Z30" s="1"/>
      <c r="AA30" s="1"/>
      <c r="AB30" s="1"/>
      <c r="AC30" s="1"/>
    </row>
    <row r="31">
      <c r="A31" s="5" t="s">
        <v>423</v>
      </c>
      <c r="B31" s="5" t="s">
        <v>31</v>
      </c>
      <c r="C31" s="5" t="s">
        <v>146</v>
      </c>
      <c r="D31" s="5" t="s">
        <v>498</v>
      </c>
      <c r="E31" s="5">
        <v>1.0</v>
      </c>
      <c r="F31" s="4">
        <v>10000.0</v>
      </c>
      <c r="G31" s="2">
        <f t="shared" si="1"/>
        <v>10000</v>
      </c>
      <c r="H31" s="44" t="s">
        <v>483</v>
      </c>
      <c r="I31" s="45"/>
      <c r="J31" s="1"/>
      <c r="K31" s="4" t="str">
        <f>VLOOKUP(B31,RESUMEN!B:B,1,0)</f>
        <v>Insumos</v>
      </c>
      <c r="L31" s="1"/>
      <c r="M31" s="1"/>
      <c r="N31" s="1"/>
      <c r="O31" s="1"/>
      <c r="P31" s="1"/>
      <c r="Q31" s="1"/>
      <c r="R31" s="1"/>
      <c r="S31" s="1"/>
      <c r="T31" s="1"/>
      <c r="U31" s="1"/>
      <c r="V31" s="1"/>
      <c r="W31" s="1"/>
      <c r="X31" s="1"/>
      <c r="Y31" s="1"/>
      <c r="Z31" s="1"/>
      <c r="AA31" s="1"/>
      <c r="AB31" s="1"/>
      <c r="AC31" s="1"/>
    </row>
    <row r="32">
      <c r="A32" s="5" t="s">
        <v>423</v>
      </c>
      <c r="B32" s="5" t="s">
        <v>31</v>
      </c>
      <c r="C32" s="5" t="s">
        <v>260</v>
      </c>
      <c r="D32" s="5" t="s">
        <v>260</v>
      </c>
      <c r="E32" s="5">
        <v>1.0</v>
      </c>
      <c r="F32" s="4">
        <v>30000.0</v>
      </c>
      <c r="G32" s="2">
        <f t="shared" si="1"/>
        <v>30000</v>
      </c>
      <c r="H32" s="44" t="s">
        <v>483</v>
      </c>
      <c r="I32" s="45"/>
      <c r="J32" s="1"/>
      <c r="K32" s="4" t="str">
        <f>VLOOKUP(B32,RESUMEN!B:B,1,0)</f>
        <v>Insumos</v>
      </c>
      <c r="L32" s="1"/>
      <c r="M32" s="1"/>
      <c r="N32" s="1"/>
      <c r="O32" s="1"/>
      <c r="P32" s="1"/>
      <c r="Q32" s="1"/>
      <c r="R32" s="1"/>
      <c r="S32" s="1"/>
      <c r="T32" s="1"/>
      <c r="U32" s="1"/>
      <c r="V32" s="1"/>
      <c r="W32" s="1"/>
      <c r="X32" s="1"/>
      <c r="Y32" s="1"/>
      <c r="Z32" s="1"/>
      <c r="AA32" s="1"/>
      <c r="AB32" s="1"/>
      <c r="AC32" s="1"/>
    </row>
    <row r="33">
      <c r="A33" s="5" t="s">
        <v>423</v>
      </c>
      <c r="B33" s="5" t="s">
        <v>31</v>
      </c>
      <c r="C33" s="5" t="s">
        <v>458</v>
      </c>
      <c r="D33" s="5" t="s">
        <v>458</v>
      </c>
      <c r="E33" s="5">
        <v>1.0</v>
      </c>
      <c r="F33" s="4">
        <v>30000.0</v>
      </c>
      <c r="G33" s="2">
        <f t="shared" si="1"/>
        <v>30000</v>
      </c>
      <c r="H33" s="44" t="s">
        <v>483</v>
      </c>
      <c r="I33" s="45"/>
      <c r="J33" s="1"/>
      <c r="K33" s="4" t="str">
        <f>VLOOKUP(B33,RESUMEN!B:B,1,0)</f>
        <v>Insumos</v>
      </c>
      <c r="L33" s="1"/>
      <c r="M33" s="1"/>
      <c r="N33" s="1"/>
      <c r="O33" s="1"/>
      <c r="P33" s="1"/>
      <c r="Q33" s="1"/>
      <c r="R33" s="1"/>
      <c r="S33" s="1"/>
      <c r="T33" s="1"/>
      <c r="U33" s="1"/>
      <c r="V33" s="1"/>
      <c r="W33" s="1"/>
      <c r="X33" s="1"/>
      <c r="Y33" s="1"/>
      <c r="Z33" s="1"/>
      <c r="AA33" s="1"/>
      <c r="AB33" s="1"/>
      <c r="AC33" s="1"/>
    </row>
    <row r="34">
      <c r="A34" s="5" t="s">
        <v>423</v>
      </c>
      <c r="B34" s="5" t="s">
        <v>32</v>
      </c>
      <c r="C34" s="5" t="s">
        <v>32</v>
      </c>
      <c r="D34" s="5" t="s">
        <v>499</v>
      </c>
      <c r="E34" s="5">
        <v>1.0</v>
      </c>
      <c r="F34" s="4">
        <v>750000.0</v>
      </c>
      <c r="G34" s="2">
        <f t="shared" si="1"/>
        <v>750000</v>
      </c>
      <c r="H34" s="44" t="s">
        <v>483</v>
      </c>
      <c r="I34" s="45"/>
      <c r="J34" s="1"/>
      <c r="K34" s="4" t="str">
        <f>VLOOKUP(B34,RESUMEN!B:B,1,0)</f>
        <v>#N/A</v>
      </c>
      <c r="L34" s="1"/>
      <c r="M34" s="1"/>
      <c r="N34" s="1"/>
      <c r="O34" s="1"/>
      <c r="P34" s="1"/>
      <c r="Q34" s="1"/>
      <c r="R34" s="1"/>
      <c r="S34" s="1"/>
      <c r="T34" s="1"/>
      <c r="U34" s="1"/>
      <c r="V34" s="1"/>
      <c r="W34" s="1"/>
      <c r="X34" s="1"/>
      <c r="Y34" s="1"/>
      <c r="Z34" s="1"/>
      <c r="AA34" s="1"/>
      <c r="AB34" s="1"/>
      <c r="AC34" s="1"/>
    </row>
    <row r="35">
      <c r="A35" s="5" t="s">
        <v>423</v>
      </c>
      <c r="B35" s="5" t="s">
        <v>12</v>
      </c>
      <c r="C35" s="5" t="s">
        <v>455</v>
      </c>
      <c r="D35" s="5" t="s">
        <v>455</v>
      </c>
      <c r="E35" s="5">
        <v>1.0</v>
      </c>
      <c r="F35" s="4">
        <v>5000000.0</v>
      </c>
      <c r="G35" s="2">
        <f t="shared" si="1"/>
        <v>5000000</v>
      </c>
      <c r="H35" s="44" t="s">
        <v>483</v>
      </c>
      <c r="I35" s="45"/>
      <c r="J35" s="1"/>
      <c r="K35" s="4" t="str">
        <f>VLOOKUP(B35,RESUMEN!B:B,1,0)</f>
        <v>Arreglos locativos</v>
      </c>
      <c r="L35" s="1"/>
      <c r="M35" s="1"/>
      <c r="N35" s="1"/>
      <c r="O35" s="1"/>
      <c r="P35" s="1"/>
      <c r="Q35" s="1"/>
      <c r="R35" s="1"/>
      <c r="S35" s="1"/>
      <c r="T35" s="1"/>
      <c r="U35" s="1"/>
      <c r="V35" s="1"/>
      <c r="W35" s="1"/>
      <c r="X35" s="1"/>
      <c r="Y35" s="1"/>
      <c r="Z35" s="1"/>
      <c r="AA35" s="1"/>
      <c r="AB35" s="1"/>
      <c r="AC35" s="1"/>
    </row>
    <row r="36">
      <c r="A36" s="5" t="s">
        <v>423</v>
      </c>
      <c r="B36" s="5" t="s">
        <v>12</v>
      </c>
      <c r="C36" s="5" t="s">
        <v>456</v>
      </c>
      <c r="D36" s="5" t="s">
        <v>500</v>
      </c>
      <c r="E36" s="5">
        <v>1.0</v>
      </c>
      <c r="F36" s="2">
        <v>1187500.0</v>
      </c>
      <c r="G36" s="2">
        <f t="shared" si="1"/>
        <v>1187500</v>
      </c>
      <c r="H36" s="44" t="s">
        <v>483</v>
      </c>
      <c r="I36" s="45"/>
      <c r="J36" s="1"/>
      <c r="K36" s="4" t="str">
        <f>VLOOKUP(B36,RESUMEN!B:B,1,0)</f>
        <v>Arreglos locativos</v>
      </c>
      <c r="L36" s="1"/>
      <c r="M36" s="1"/>
      <c r="N36" s="1"/>
      <c r="O36" s="1"/>
      <c r="P36" s="1"/>
      <c r="Q36" s="1"/>
      <c r="R36" s="1"/>
      <c r="S36" s="1"/>
      <c r="T36" s="1"/>
      <c r="U36" s="1"/>
      <c r="V36" s="1"/>
      <c r="W36" s="1"/>
      <c r="X36" s="1"/>
      <c r="Y36" s="1"/>
      <c r="Z36" s="1"/>
      <c r="AA36" s="1"/>
      <c r="AB36" s="1"/>
      <c r="AC36" s="1"/>
    </row>
    <row r="37">
      <c r="A37" s="5" t="s">
        <v>423</v>
      </c>
      <c r="B37" s="5" t="s">
        <v>60</v>
      </c>
      <c r="C37" s="5" t="s">
        <v>132</v>
      </c>
      <c r="D37" s="5" t="s">
        <v>132</v>
      </c>
      <c r="E37" s="5">
        <v>2.0</v>
      </c>
      <c r="F37" s="4">
        <v>42900.0</v>
      </c>
      <c r="G37" s="2">
        <f t="shared" si="1"/>
        <v>85800</v>
      </c>
      <c r="H37" s="44" t="s">
        <v>483</v>
      </c>
      <c r="I37" s="46" t="s">
        <v>501</v>
      </c>
      <c r="J37" s="1"/>
      <c r="K37" s="4" t="str">
        <f>VLOOKUP(B37,RESUMEN!B:B,1,0)</f>
        <v>Seguridad</v>
      </c>
      <c r="L37" s="1"/>
      <c r="M37" s="1"/>
      <c r="N37" s="1"/>
      <c r="O37" s="1"/>
      <c r="P37" s="1"/>
      <c r="Q37" s="1"/>
      <c r="R37" s="1"/>
      <c r="S37" s="1"/>
      <c r="T37" s="1"/>
      <c r="U37" s="1"/>
      <c r="V37" s="1"/>
      <c r="W37" s="1"/>
      <c r="X37" s="1"/>
      <c r="Y37" s="1"/>
      <c r="Z37" s="1"/>
      <c r="AA37" s="1"/>
      <c r="AB37" s="1"/>
      <c r="AC37" s="1"/>
    </row>
    <row r="38">
      <c r="A38" s="5" t="s">
        <v>423</v>
      </c>
      <c r="B38" s="5" t="s">
        <v>60</v>
      </c>
      <c r="C38" s="5" t="s">
        <v>472</v>
      </c>
      <c r="D38" s="5" t="s">
        <v>472</v>
      </c>
      <c r="E38" s="5">
        <v>1.0</v>
      </c>
      <c r="F38" s="4">
        <v>60000.0</v>
      </c>
      <c r="G38" s="2">
        <f t="shared" si="1"/>
        <v>60000</v>
      </c>
      <c r="H38" s="44" t="s">
        <v>483</v>
      </c>
      <c r="I38" s="45"/>
      <c r="J38" s="1"/>
      <c r="K38" s="4" t="str">
        <f>VLOOKUP(B38,RESUMEN!B:B,1,0)</f>
        <v>Seguridad</v>
      </c>
      <c r="L38" s="1"/>
      <c r="M38" s="1"/>
      <c r="N38" s="1"/>
      <c r="O38" s="1"/>
      <c r="P38" s="1"/>
      <c r="Q38" s="1"/>
      <c r="R38" s="1"/>
      <c r="S38" s="1"/>
      <c r="T38" s="1"/>
      <c r="U38" s="1"/>
      <c r="V38" s="1"/>
      <c r="W38" s="1"/>
      <c r="X38" s="1"/>
      <c r="Y38" s="1"/>
      <c r="Z38" s="1"/>
      <c r="AA38" s="1"/>
      <c r="AB38" s="1"/>
      <c r="AC38" s="1"/>
    </row>
    <row r="39">
      <c r="A39" s="5" t="s">
        <v>423</v>
      </c>
      <c r="B39" s="5" t="s">
        <v>12</v>
      </c>
      <c r="C39" s="5" t="s">
        <v>120</v>
      </c>
      <c r="D39" s="5" t="s">
        <v>502</v>
      </c>
      <c r="E39" s="5">
        <v>1.0</v>
      </c>
      <c r="F39" s="4">
        <v>284900.0</v>
      </c>
      <c r="G39" s="2">
        <f t="shared" si="1"/>
        <v>284900</v>
      </c>
      <c r="H39" s="44" t="s">
        <v>483</v>
      </c>
      <c r="I39" s="45"/>
      <c r="J39" s="1"/>
      <c r="K39" s="4" t="str">
        <f>VLOOKUP(B39,RESUMEN!B:B,1,0)</f>
        <v>Arreglos locativos</v>
      </c>
      <c r="L39" s="1"/>
      <c r="M39" s="1"/>
      <c r="N39" s="1"/>
      <c r="O39" s="1"/>
      <c r="P39" s="1"/>
      <c r="Q39" s="1"/>
      <c r="R39" s="1"/>
      <c r="S39" s="1"/>
      <c r="T39" s="1"/>
      <c r="U39" s="1"/>
      <c r="V39" s="1"/>
      <c r="W39" s="1"/>
      <c r="X39" s="1"/>
      <c r="Y39" s="1"/>
      <c r="Z39" s="1"/>
      <c r="AA39" s="1"/>
      <c r="AB39" s="1"/>
      <c r="AC39" s="1"/>
    </row>
    <row r="40">
      <c r="A40" s="5" t="s">
        <v>423</v>
      </c>
      <c r="B40" s="5" t="s">
        <v>12</v>
      </c>
      <c r="C40" s="5" t="s">
        <v>120</v>
      </c>
      <c r="D40" s="5" t="s">
        <v>503</v>
      </c>
      <c r="E40" s="5">
        <v>1.0</v>
      </c>
      <c r="F40" s="4">
        <v>72000.0</v>
      </c>
      <c r="G40" s="2">
        <f t="shared" si="1"/>
        <v>72000</v>
      </c>
      <c r="H40" s="44" t="s">
        <v>483</v>
      </c>
      <c r="I40" s="45"/>
      <c r="J40" s="1"/>
      <c r="K40" s="4" t="str">
        <f>VLOOKUP(B40,RESUMEN!B:B,1,0)</f>
        <v>Arreglos locativos</v>
      </c>
      <c r="L40" s="1"/>
      <c r="M40" s="1"/>
      <c r="N40" s="1"/>
      <c r="O40" s="1"/>
      <c r="P40" s="1"/>
      <c r="Q40" s="1"/>
      <c r="R40" s="1"/>
      <c r="S40" s="1"/>
      <c r="T40" s="1"/>
      <c r="U40" s="1"/>
      <c r="V40" s="1"/>
      <c r="W40" s="1"/>
      <c r="X40" s="1"/>
      <c r="Y40" s="1"/>
      <c r="Z40" s="1"/>
      <c r="AA40" s="1"/>
      <c r="AB40" s="1"/>
      <c r="AC40" s="1"/>
    </row>
    <row r="41">
      <c r="A41" s="5" t="s">
        <v>423</v>
      </c>
      <c r="B41" s="5" t="s">
        <v>12</v>
      </c>
      <c r="C41" s="5" t="s">
        <v>457</v>
      </c>
      <c r="D41" s="5" t="s">
        <v>504</v>
      </c>
      <c r="E41" s="5">
        <v>0.0</v>
      </c>
      <c r="F41" s="4">
        <v>4000000.0</v>
      </c>
      <c r="G41" s="2">
        <f t="shared" si="1"/>
        <v>0</v>
      </c>
      <c r="H41" s="44" t="s">
        <v>505</v>
      </c>
      <c r="I41" s="45"/>
      <c r="J41" s="1"/>
      <c r="K41" s="4" t="str">
        <f>VLOOKUP(B41,RESUMEN!B:B,1,0)</f>
        <v>Arreglos locativos</v>
      </c>
      <c r="L41" s="1"/>
      <c r="M41" s="1"/>
      <c r="N41" s="1"/>
      <c r="O41" s="1"/>
      <c r="P41" s="1"/>
      <c r="Q41" s="1"/>
      <c r="R41" s="1"/>
      <c r="S41" s="1"/>
      <c r="T41" s="1"/>
      <c r="U41" s="1"/>
      <c r="V41" s="1"/>
      <c r="W41" s="1"/>
      <c r="X41" s="1"/>
      <c r="Y41" s="1"/>
      <c r="Z41" s="1"/>
      <c r="AA41" s="1"/>
      <c r="AB41" s="1"/>
      <c r="AC41" s="1"/>
    </row>
    <row r="42">
      <c r="A42" s="5" t="s">
        <v>423</v>
      </c>
      <c r="B42" s="5" t="s">
        <v>12</v>
      </c>
      <c r="C42" s="5" t="s">
        <v>125</v>
      </c>
      <c r="D42" s="5" t="s">
        <v>125</v>
      </c>
      <c r="E42" s="5">
        <v>1.0</v>
      </c>
      <c r="F42" s="4">
        <v>600000.0</v>
      </c>
      <c r="G42" s="2">
        <f t="shared" si="1"/>
        <v>600000</v>
      </c>
      <c r="H42" s="44" t="s">
        <v>483</v>
      </c>
      <c r="I42" s="45"/>
      <c r="J42" s="1"/>
      <c r="K42" s="4" t="str">
        <f>VLOOKUP(B42,RESUMEN!B:B,1,0)</f>
        <v>Arreglos locativos</v>
      </c>
      <c r="L42" s="1"/>
      <c r="M42" s="1"/>
      <c r="N42" s="1"/>
      <c r="O42" s="1"/>
      <c r="P42" s="1"/>
      <c r="Q42" s="1"/>
      <c r="R42" s="1"/>
      <c r="S42" s="1"/>
      <c r="T42" s="1"/>
      <c r="U42" s="1"/>
      <c r="V42" s="1"/>
      <c r="W42" s="1"/>
      <c r="X42" s="1"/>
      <c r="Y42" s="1"/>
      <c r="Z42" s="1"/>
      <c r="AA42" s="1"/>
      <c r="AB42" s="1"/>
      <c r="AC42" s="1"/>
    </row>
    <row r="43">
      <c r="A43" s="5" t="s">
        <v>423</v>
      </c>
      <c r="B43" s="5" t="s">
        <v>12</v>
      </c>
      <c r="C43" s="5" t="s">
        <v>89</v>
      </c>
      <c r="D43" s="5" t="s">
        <v>506</v>
      </c>
      <c r="E43" s="5">
        <v>2.0</v>
      </c>
      <c r="F43" s="4">
        <v>450000.0</v>
      </c>
      <c r="G43" s="2">
        <f t="shared" si="1"/>
        <v>900000</v>
      </c>
      <c r="H43" s="44" t="s">
        <v>483</v>
      </c>
      <c r="I43" s="45"/>
      <c r="J43" s="1"/>
      <c r="K43" s="4" t="str">
        <f>VLOOKUP(B43,RESUMEN!B:B,1,0)</f>
        <v>Arreglos locativos</v>
      </c>
      <c r="L43" s="1"/>
      <c r="M43" s="5"/>
      <c r="N43" s="48"/>
      <c r="O43" s="1"/>
      <c r="P43" s="1"/>
      <c r="Q43" s="1"/>
      <c r="R43" s="1"/>
      <c r="S43" s="1"/>
      <c r="T43" s="1"/>
      <c r="U43" s="1"/>
      <c r="V43" s="1"/>
      <c r="W43" s="1"/>
      <c r="X43" s="1"/>
      <c r="Y43" s="1"/>
      <c r="Z43" s="1"/>
      <c r="AA43" s="1"/>
      <c r="AB43" s="1"/>
      <c r="AC43" s="1"/>
    </row>
    <row r="44">
      <c r="A44" s="5" t="s">
        <v>423</v>
      </c>
      <c r="B44" s="5" t="s">
        <v>16</v>
      </c>
      <c r="C44" s="5" t="s">
        <v>80</v>
      </c>
      <c r="D44" s="5" t="s">
        <v>80</v>
      </c>
      <c r="E44" s="5">
        <v>1.0</v>
      </c>
      <c r="F44" s="4">
        <v>4000000.0</v>
      </c>
      <c r="G44" s="2">
        <f t="shared" si="1"/>
        <v>4000000</v>
      </c>
      <c r="H44" s="44" t="s">
        <v>483</v>
      </c>
      <c r="I44" s="45"/>
      <c r="J44" s="1"/>
      <c r="K44" s="4" t="str">
        <f>VLOOKUP(B44,RESUMEN!B:B,1,0)</f>
        <v>Arriendo</v>
      </c>
      <c r="L44" s="1"/>
      <c r="M44" s="5"/>
      <c r="N44" s="48"/>
      <c r="O44" s="1"/>
      <c r="P44" s="1"/>
      <c r="Q44" s="1"/>
      <c r="R44" s="1"/>
      <c r="S44" s="1"/>
      <c r="T44" s="1"/>
      <c r="U44" s="1"/>
      <c r="V44" s="1"/>
      <c r="W44" s="1"/>
      <c r="X44" s="1"/>
      <c r="Y44" s="1"/>
      <c r="Z44" s="1"/>
      <c r="AA44" s="1"/>
      <c r="AB44" s="1"/>
      <c r="AC44" s="1"/>
    </row>
    <row r="45">
      <c r="A45" s="1"/>
      <c r="B45" s="1"/>
      <c r="C45" s="1"/>
      <c r="D45" s="1"/>
      <c r="E45" s="1"/>
      <c r="F45" s="2"/>
      <c r="G45" s="2"/>
      <c r="H45" s="1"/>
      <c r="I45" s="2"/>
      <c r="J45" s="1"/>
      <c r="K45" s="4"/>
      <c r="L45" s="1"/>
      <c r="M45" s="1"/>
      <c r="N45" s="1"/>
      <c r="O45" s="1"/>
      <c r="P45" s="1"/>
      <c r="Q45" s="1"/>
      <c r="R45" s="1"/>
      <c r="S45" s="1"/>
      <c r="T45" s="1"/>
      <c r="U45" s="1"/>
      <c r="V45" s="1"/>
      <c r="W45" s="1"/>
      <c r="X45" s="1"/>
      <c r="Y45" s="1"/>
      <c r="Z45" s="1"/>
      <c r="AA45" s="1"/>
      <c r="AB45" s="1"/>
      <c r="AC45" s="1"/>
    </row>
    <row r="46">
      <c r="A46" s="1"/>
      <c r="B46" s="1"/>
      <c r="C46" s="1"/>
      <c r="D46" s="1"/>
      <c r="E46" s="1"/>
      <c r="F46" s="2"/>
      <c r="G46" s="2"/>
      <c r="H46" s="1"/>
      <c r="I46" s="2"/>
      <c r="J46" s="1"/>
      <c r="K46" s="4"/>
      <c r="L46" s="1"/>
      <c r="M46" s="1"/>
      <c r="N46" s="1"/>
      <c r="O46" s="1"/>
      <c r="P46" s="1"/>
      <c r="Q46" s="1"/>
      <c r="R46" s="1"/>
      <c r="S46" s="1"/>
      <c r="T46" s="1"/>
      <c r="U46" s="1"/>
      <c r="V46" s="1"/>
      <c r="W46" s="1"/>
      <c r="X46" s="1"/>
      <c r="Y46" s="1"/>
      <c r="Z46" s="1"/>
      <c r="AA46" s="1"/>
      <c r="AB46" s="1"/>
      <c r="AC46" s="1"/>
    </row>
    <row r="47">
      <c r="A47" s="1"/>
      <c r="B47" s="1"/>
      <c r="C47" s="1"/>
      <c r="D47" s="1"/>
      <c r="E47" s="1"/>
      <c r="F47" s="2"/>
      <c r="G47" s="2"/>
      <c r="H47" s="1"/>
      <c r="I47" s="2"/>
      <c r="J47" s="1"/>
      <c r="K47" s="4"/>
      <c r="L47" s="1"/>
      <c r="M47" s="1"/>
      <c r="N47" s="1"/>
      <c r="O47" s="1"/>
      <c r="P47" s="1"/>
      <c r="Q47" s="1"/>
      <c r="R47" s="1"/>
      <c r="S47" s="1"/>
      <c r="T47" s="1"/>
      <c r="U47" s="1"/>
      <c r="V47" s="1"/>
      <c r="W47" s="1"/>
      <c r="X47" s="1"/>
      <c r="Y47" s="1"/>
      <c r="Z47" s="1"/>
      <c r="AA47" s="1"/>
      <c r="AB47" s="1"/>
      <c r="AC47" s="1"/>
    </row>
    <row r="48">
      <c r="A48" s="1"/>
      <c r="B48" s="1"/>
      <c r="C48" s="1"/>
      <c r="D48" s="1"/>
      <c r="E48" s="1"/>
      <c r="F48" s="2"/>
      <c r="G48" s="2"/>
      <c r="H48" s="1"/>
      <c r="I48" s="2"/>
      <c r="J48" s="1"/>
      <c r="K48" s="4"/>
      <c r="L48" s="1"/>
      <c r="M48" s="1"/>
      <c r="N48" s="1"/>
      <c r="O48" s="1"/>
      <c r="P48" s="1"/>
      <c r="Q48" s="1"/>
      <c r="R48" s="1"/>
      <c r="S48" s="1"/>
      <c r="T48" s="1"/>
      <c r="U48" s="1"/>
      <c r="V48" s="1"/>
      <c r="W48" s="1"/>
      <c r="X48" s="1"/>
      <c r="Y48" s="1"/>
      <c r="Z48" s="1"/>
      <c r="AA48" s="1"/>
      <c r="AB48" s="1"/>
      <c r="AC48" s="1"/>
    </row>
    <row r="49">
      <c r="A49" s="1"/>
      <c r="B49" s="1"/>
      <c r="C49" s="1"/>
      <c r="D49" s="1"/>
      <c r="E49" s="1"/>
      <c r="F49" s="2"/>
      <c r="G49" s="2"/>
      <c r="H49" s="1"/>
      <c r="I49" s="2"/>
      <c r="J49" s="1"/>
      <c r="K49" s="4"/>
      <c r="L49" s="1"/>
      <c r="M49" s="1"/>
      <c r="N49" s="1"/>
      <c r="O49" s="1"/>
      <c r="P49" s="1"/>
      <c r="Q49" s="1"/>
      <c r="R49" s="1"/>
      <c r="S49" s="1"/>
      <c r="T49" s="1"/>
      <c r="U49" s="1"/>
      <c r="V49" s="1"/>
      <c r="W49" s="1"/>
      <c r="X49" s="1"/>
      <c r="Y49" s="1"/>
      <c r="Z49" s="1"/>
      <c r="AA49" s="1"/>
      <c r="AB49" s="1"/>
      <c r="AC49" s="1"/>
    </row>
    <row r="50">
      <c r="A50" s="1"/>
      <c r="B50" s="1"/>
      <c r="C50" s="1"/>
      <c r="D50" s="1"/>
      <c r="E50" s="1"/>
      <c r="F50" s="2"/>
      <c r="G50" s="2"/>
      <c r="H50" s="1"/>
      <c r="I50" s="2"/>
      <c r="J50" s="1"/>
      <c r="K50" s="4"/>
      <c r="L50" s="1"/>
      <c r="M50" s="1"/>
      <c r="N50" s="1"/>
      <c r="O50" s="1"/>
      <c r="P50" s="1"/>
      <c r="Q50" s="1"/>
      <c r="R50" s="1"/>
      <c r="S50" s="1"/>
      <c r="T50" s="1"/>
      <c r="U50" s="1"/>
      <c r="V50" s="1"/>
      <c r="W50" s="1"/>
      <c r="X50" s="1"/>
      <c r="Y50" s="1"/>
      <c r="Z50" s="1"/>
      <c r="AA50" s="1"/>
      <c r="AB50" s="1"/>
      <c r="AC50" s="1"/>
    </row>
    <row r="51">
      <c r="A51" s="1"/>
      <c r="B51" s="1"/>
      <c r="C51" s="1"/>
      <c r="D51" s="1"/>
      <c r="E51" s="1"/>
      <c r="F51" s="2"/>
      <c r="G51" s="2"/>
      <c r="H51" s="1"/>
      <c r="I51" s="2"/>
      <c r="J51" s="1"/>
      <c r="K51" s="4"/>
      <c r="L51" s="1"/>
      <c r="M51" s="1"/>
      <c r="N51" s="1"/>
      <c r="O51" s="1"/>
      <c r="P51" s="1"/>
      <c r="Q51" s="1"/>
      <c r="R51" s="1"/>
      <c r="S51" s="1"/>
      <c r="T51" s="1"/>
      <c r="U51" s="1"/>
      <c r="V51" s="1"/>
      <c r="W51" s="1"/>
      <c r="X51" s="1"/>
      <c r="Y51" s="1"/>
      <c r="Z51" s="1"/>
      <c r="AA51" s="1"/>
      <c r="AB51" s="1"/>
      <c r="AC51" s="1"/>
    </row>
    <row r="52">
      <c r="A52" s="1"/>
      <c r="B52" s="1"/>
      <c r="C52" s="1"/>
      <c r="D52" s="1"/>
      <c r="E52" s="1"/>
      <c r="F52" s="2"/>
      <c r="G52" s="2"/>
      <c r="H52" s="1"/>
      <c r="I52" s="2"/>
      <c r="J52" s="1"/>
      <c r="K52" s="4"/>
      <c r="L52" s="1"/>
      <c r="M52" s="1"/>
      <c r="N52" s="1"/>
      <c r="O52" s="1"/>
      <c r="P52" s="1"/>
      <c r="Q52" s="1"/>
      <c r="R52" s="1"/>
      <c r="S52" s="1"/>
      <c r="T52" s="1"/>
      <c r="U52" s="1"/>
      <c r="V52" s="1"/>
      <c r="W52" s="1"/>
      <c r="X52" s="1"/>
      <c r="Y52" s="1"/>
      <c r="Z52" s="1"/>
      <c r="AA52" s="1"/>
      <c r="AB52" s="1"/>
      <c r="AC52" s="1"/>
    </row>
    <row r="53">
      <c r="A53" s="1"/>
      <c r="B53" s="1"/>
      <c r="C53" s="1"/>
      <c r="D53" s="1"/>
      <c r="E53" s="1"/>
      <c r="F53" s="2"/>
      <c r="G53" s="2"/>
      <c r="H53" s="1"/>
      <c r="I53" s="2"/>
      <c r="J53" s="1"/>
      <c r="K53" s="4"/>
      <c r="L53" s="1"/>
      <c r="M53" s="1"/>
      <c r="N53" s="1"/>
      <c r="O53" s="1"/>
      <c r="P53" s="1"/>
      <c r="Q53" s="1"/>
      <c r="R53" s="1"/>
      <c r="S53" s="1"/>
      <c r="T53" s="1"/>
      <c r="U53" s="1"/>
      <c r="V53" s="1"/>
      <c r="W53" s="1"/>
      <c r="X53" s="1"/>
      <c r="Y53" s="1"/>
      <c r="Z53" s="1"/>
      <c r="AA53" s="1"/>
      <c r="AB53" s="1"/>
      <c r="AC53" s="1"/>
    </row>
    <row r="54">
      <c r="A54" s="1"/>
      <c r="B54" s="1"/>
      <c r="C54" s="1"/>
      <c r="D54" s="1"/>
      <c r="E54" s="1"/>
      <c r="F54" s="2"/>
      <c r="G54" s="2"/>
      <c r="H54" s="1"/>
      <c r="I54" s="2"/>
      <c r="J54" s="1"/>
      <c r="K54" s="4"/>
      <c r="L54" s="1"/>
      <c r="M54" s="1"/>
      <c r="N54" s="1"/>
      <c r="O54" s="1"/>
      <c r="P54" s="1"/>
      <c r="Q54" s="1"/>
      <c r="R54" s="1"/>
      <c r="S54" s="1"/>
      <c r="T54" s="1"/>
      <c r="U54" s="1"/>
      <c r="V54" s="1"/>
      <c r="W54" s="1"/>
      <c r="X54" s="1"/>
      <c r="Y54" s="1"/>
      <c r="Z54" s="1"/>
      <c r="AA54" s="1"/>
      <c r="AB54" s="1"/>
      <c r="AC54" s="1"/>
    </row>
    <row r="55">
      <c r="A55" s="1"/>
      <c r="B55" s="1"/>
      <c r="C55" s="1"/>
      <c r="D55" s="1"/>
      <c r="E55" s="1"/>
      <c r="F55" s="2"/>
      <c r="G55" s="2"/>
      <c r="H55" s="1"/>
      <c r="I55" s="2"/>
      <c r="J55" s="1"/>
      <c r="K55" s="4"/>
      <c r="L55" s="1"/>
      <c r="M55" s="1"/>
      <c r="N55" s="1"/>
      <c r="O55" s="1"/>
      <c r="P55" s="1"/>
      <c r="Q55" s="1"/>
      <c r="R55" s="1"/>
      <c r="S55" s="1"/>
      <c r="T55" s="1"/>
      <c r="U55" s="1"/>
      <c r="V55" s="1"/>
      <c r="W55" s="1"/>
      <c r="X55" s="1"/>
      <c r="Y55" s="1"/>
      <c r="Z55" s="1"/>
      <c r="AA55" s="1"/>
      <c r="AB55" s="1"/>
      <c r="AC55" s="1"/>
    </row>
    <row r="56">
      <c r="A56" s="1"/>
      <c r="B56" s="1"/>
      <c r="C56" s="1"/>
      <c r="D56" s="1"/>
      <c r="E56" s="1"/>
      <c r="F56" s="2"/>
      <c r="G56" s="2"/>
      <c r="H56" s="1"/>
      <c r="I56" s="2"/>
      <c r="J56" s="1"/>
      <c r="K56" s="4"/>
      <c r="L56" s="1"/>
      <c r="M56" s="1"/>
      <c r="N56" s="1"/>
      <c r="O56" s="1"/>
      <c r="P56" s="1"/>
      <c r="Q56" s="1"/>
      <c r="R56" s="1"/>
      <c r="S56" s="1"/>
      <c r="T56" s="1"/>
      <c r="U56" s="1"/>
      <c r="V56" s="1"/>
      <c r="W56" s="1"/>
      <c r="X56" s="1"/>
      <c r="Y56" s="1"/>
      <c r="Z56" s="1"/>
      <c r="AA56" s="1"/>
      <c r="AB56" s="1"/>
      <c r="AC56" s="1"/>
    </row>
    <row r="57">
      <c r="A57" s="1"/>
      <c r="B57" s="1"/>
      <c r="C57" s="1"/>
      <c r="D57" s="1"/>
      <c r="E57" s="1"/>
      <c r="F57" s="2"/>
      <c r="G57" s="2"/>
      <c r="H57" s="1"/>
      <c r="I57" s="2"/>
      <c r="J57" s="1"/>
      <c r="K57" s="4"/>
      <c r="L57" s="1"/>
      <c r="M57" s="1"/>
      <c r="N57" s="1"/>
      <c r="O57" s="1"/>
      <c r="P57" s="1"/>
      <c r="Q57" s="1"/>
      <c r="R57" s="1"/>
      <c r="S57" s="1"/>
      <c r="T57" s="1"/>
      <c r="U57" s="1"/>
      <c r="V57" s="1"/>
      <c r="W57" s="1"/>
      <c r="X57" s="1"/>
      <c r="Y57" s="1"/>
      <c r="Z57" s="1"/>
      <c r="AA57" s="1"/>
      <c r="AB57" s="1"/>
      <c r="AC57" s="1"/>
    </row>
    <row r="58">
      <c r="A58" s="1"/>
      <c r="B58" s="1"/>
      <c r="C58" s="1"/>
      <c r="D58" s="1"/>
      <c r="E58" s="1"/>
      <c r="F58" s="2"/>
      <c r="G58" s="2"/>
      <c r="H58" s="1"/>
      <c r="I58" s="2"/>
      <c r="J58" s="1"/>
      <c r="K58" s="4"/>
      <c r="L58" s="1"/>
      <c r="M58" s="1"/>
      <c r="N58" s="1"/>
      <c r="O58" s="1"/>
      <c r="P58" s="1"/>
      <c r="Q58" s="1"/>
      <c r="R58" s="1"/>
      <c r="S58" s="1"/>
      <c r="T58" s="1"/>
      <c r="U58" s="1"/>
      <c r="V58" s="1"/>
      <c r="W58" s="1"/>
      <c r="X58" s="1"/>
      <c r="Y58" s="1"/>
      <c r="Z58" s="1"/>
      <c r="AA58" s="1"/>
      <c r="AB58" s="1"/>
      <c r="AC58" s="1"/>
    </row>
    <row r="59">
      <c r="A59" s="1"/>
      <c r="B59" s="1"/>
      <c r="C59" s="1"/>
      <c r="D59" s="1"/>
      <c r="E59" s="1"/>
      <c r="F59" s="2"/>
      <c r="G59" s="2"/>
      <c r="H59" s="1"/>
      <c r="I59" s="2"/>
      <c r="J59" s="1"/>
      <c r="K59" s="4"/>
      <c r="L59" s="1"/>
      <c r="M59" s="1"/>
      <c r="N59" s="1"/>
      <c r="O59" s="1"/>
      <c r="P59" s="1"/>
      <c r="Q59" s="1"/>
      <c r="R59" s="1"/>
      <c r="S59" s="1"/>
      <c r="T59" s="1"/>
      <c r="U59" s="1"/>
      <c r="V59" s="1"/>
      <c r="W59" s="1"/>
      <c r="X59" s="1"/>
      <c r="Y59" s="1"/>
      <c r="Z59" s="1"/>
      <c r="AA59" s="1"/>
      <c r="AB59" s="1"/>
      <c r="AC59" s="1"/>
    </row>
    <row r="60">
      <c r="A60" s="1"/>
      <c r="B60" s="1"/>
      <c r="C60" s="1"/>
      <c r="D60" s="1"/>
      <c r="E60" s="1"/>
      <c r="F60" s="2"/>
      <c r="G60" s="2"/>
      <c r="H60" s="1"/>
      <c r="I60" s="2"/>
      <c r="J60" s="1"/>
      <c r="K60" s="4"/>
      <c r="L60" s="1"/>
      <c r="M60" s="1"/>
      <c r="N60" s="1"/>
      <c r="O60" s="1"/>
      <c r="P60" s="1"/>
      <c r="Q60" s="1"/>
      <c r="R60" s="1"/>
      <c r="S60" s="1"/>
      <c r="T60" s="1"/>
      <c r="U60" s="1"/>
      <c r="V60" s="1"/>
      <c r="W60" s="1"/>
      <c r="X60" s="1"/>
      <c r="Y60" s="1"/>
      <c r="Z60" s="1"/>
      <c r="AA60" s="1"/>
      <c r="AB60" s="1"/>
      <c r="AC60" s="1"/>
    </row>
    <row r="61">
      <c r="A61" s="1"/>
      <c r="B61" s="1"/>
      <c r="C61" s="1"/>
      <c r="D61" s="1"/>
      <c r="E61" s="1"/>
      <c r="F61" s="2"/>
      <c r="G61" s="2"/>
      <c r="H61" s="1"/>
      <c r="I61" s="2"/>
      <c r="J61" s="1"/>
      <c r="K61" s="4"/>
      <c r="L61" s="1"/>
      <c r="M61" s="1"/>
      <c r="N61" s="1"/>
      <c r="O61" s="1"/>
      <c r="P61" s="1"/>
      <c r="Q61" s="1"/>
      <c r="R61" s="1"/>
      <c r="S61" s="1"/>
      <c r="T61" s="1"/>
      <c r="U61" s="1"/>
      <c r="V61" s="1"/>
      <c r="W61" s="1"/>
      <c r="X61" s="1"/>
      <c r="Y61" s="1"/>
      <c r="Z61" s="1"/>
      <c r="AA61" s="1"/>
      <c r="AB61" s="1"/>
      <c r="AC61" s="1"/>
    </row>
    <row r="62">
      <c r="A62" s="1"/>
      <c r="B62" s="1"/>
      <c r="C62" s="1"/>
      <c r="D62" s="1"/>
      <c r="E62" s="1"/>
      <c r="F62" s="2"/>
      <c r="G62" s="2"/>
      <c r="H62" s="1"/>
      <c r="I62" s="2"/>
      <c r="J62" s="1"/>
      <c r="K62" s="4"/>
      <c r="L62" s="1"/>
      <c r="M62" s="1"/>
      <c r="N62" s="1"/>
      <c r="O62" s="1"/>
      <c r="P62" s="1"/>
      <c r="Q62" s="1"/>
      <c r="R62" s="1"/>
      <c r="S62" s="1"/>
      <c r="T62" s="1"/>
      <c r="U62" s="1"/>
      <c r="V62" s="1"/>
      <c r="W62" s="1"/>
      <c r="X62" s="1"/>
      <c r="Y62" s="1"/>
      <c r="Z62" s="1"/>
      <c r="AA62" s="1"/>
      <c r="AB62" s="1"/>
      <c r="AC62" s="1"/>
    </row>
    <row r="63">
      <c r="A63" s="1"/>
      <c r="B63" s="1"/>
      <c r="C63" s="1"/>
      <c r="D63" s="1"/>
      <c r="E63" s="1"/>
      <c r="F63" s="2"/>
      <c r="G63" s="2"/>
      <c r="H63" s="1"/>
      <c r="I63" s="2"/>
      <c r="J63" s="1"/>
      <c r="K63" s="4"/>
      <c r="L63" s="1"/>
      <c r="M63" s="1"/>
      <c r="N63" s="1"/>
      <c r="O63" s="1"/>
      <c r="P63" s="1"/>
      <c r="Q63" s="1"/>
      <c r="R63" s="1"/>
      <c r="S63" s="1"/>
      <c r="T63" s="1"/>
      <c r="U63" s="1"/>
      <c r="V63" s="1"/>
      <c r="W63" s="1"/>
      <c r="X63" s="1"/>
      <c r="Y63" s="1"/>
      <c r="Z63" s="1"/>
      <c r="AA63" s="1"/>
      <c r="AB63" s="1"/>
      <c r="AC63" s="1"/>
    </row>
    <row r="64">
      <c r="A64" s="1"/>
      <c r="B64" s="1"/>
      <c r="C64" s="1"/>
      <c r="D64" s="1"/>
      <c r="E64" s="1"/>
      <c r="F64" s="2"/>
      <c r="G64" s="2"/>
      <c r="H64" s="1"/>
      <c r="I64" s="2"/>
      <c r="J64" s="1"/>
      <c r="K64" s="4"/>
      <c r="L64" s="1"/>
      <c r="M64" s="1"/>
      <c r="N64" s="1"/>
      <c r="O64" s="1"/>
      <c r="P64" s="1"/>
      <c r="Q64" s="1"/>
      <c r="R64" s="1"/>
      <c r="S64" s="1"/>
      <c r="T64" s="1"/>
      <c r="U64" s="1"/>
      <c r="V64" s="1"/>
      <c r="W64" s="1"/>
      <c r="X64" s="1"/>
      <c r="Y64" s="1"/>
      <c r="Z64" s="1"/>
      <c r="AA64" s="1"/>
      <c r="AB64" s="1"/>
      <c r="AC64" s="1"/>
    </row>
    <row r="65">
      <c r="A65" s="1"/>
      <c r="B65" s="1"/>
      <c r="C65" s="1"/>
      <c r="D65" s="1"/>
      <c r="E65" s="1"/>
      <c r="F65" s="2"/>
      <c r="G65" s="2"/>
      <c r="H65" s="1"/>
      <c r="I65" s="2"/>
      <c r="J65" s="1"/>
      <c r="K65" s="4"/>
      <c r="L65" s="1"/>
      <c r="M65" s="1"/>
      <c r="N65" s="1"/>
      <c r="O65" s="1"/>
      <c r="P65" s="1"/>
      <c r="Q65" s="1"/>
      <c r="R65" s="1"/>
      <c r="S65" s="1"/>
      <c r="T65" s="1"/>
      <c r="U65" s="1"/>
      <c r="V65" s="1"/>
      <c r="W65" s="1"/>
      <c r="X65" s="1"/>
      <c r="Y65" s="1"/>
      <c r="Z65" s="1"/>
      <c r="AA65" s="1"/>
      <c r="AB65" s="1"/>
      <c r="AC65" s="1"/>
    </row>
    <row r="66">
      <c r="A66" s="1"/>
      <c r="B66" s="1"/>
      <c r="C66" s="1"/>
      <c r="D66" s="1"/>
      <c r="E66" s="1"/>
      <c r="F66" s="2"/>
      <c r="G66" s="2"/>
      <c r="H66" s="1"/>
      <c r="I66" s="2"/>
      <c r="J66" s="1"/>
      <c r="K66" s="4"/>
      <c r="L66" s="1"/>
      <c r="M66" s="1"/>
      <c r="N66" s="1"/>
      <c r="O66" s="1"/>
      <c r="P66" s="1"/>
      <c r="Q66" s="1"/>
      <c r="R66" s="1"/>
      <c r="S66" s="1"/>
      <c r="T66" s="1"/>
      <c r="U66" s="1"/>
      <c r="V66" s="1"/>
      <c r="W66" s="1"/>
      <c r="X66" s="1"/>
      <c r="Y66" s="1"/>
      <c r="Z66" s="1"/>
      <c r="AA66" s="1"/>
      <c r="AB66" s="1"/>
      <c r="AC66" s="1"/>
    </row>
    <row r="67">
      <c r="A67" s="1"/>
      <c r="B67" s="1"/>
      <c r="C67" s="1"/>
      <c r="D67" s="1"/>
      <c r="E67" s="1"/>
      <c r="F67" s="2"/>
      <c r="G67" s="2"/>
      <c r="H67" s="1"/>
      <c r="I67" s="2"/>
      <c r="J67" s="1"/>
      <c r="K67" s="4"/>
      <c r="L67" s="1"/>
      <c r="M67" s="1"/>
      <c r="N67" s="1"/>
      <c r="O67" s="1"/>
      <c r="P67" s="1"/>
      <c r="Q67" s="1"/>
      <c r="R67" s="1"/>
      <c r="S67" s="1"/>
      <c r="T67" s="1"/>
      <c r="U67" s="1"/>
      <c r="V67" s="1"/>
      <c r="W67" s="1"/>
      <c r="X67" s="1"/>
      <c r="Y67" s="1"/>
      <c r="Z67" s="1"/>
      <c r="AA67" s="1"/>
      <c r="AB67" s="1"/>
      <c r="AC67" s="1"/>
    </row>
    <row r="68">
      <c r="A68" s="1"/>
      <c r="B68" s="1"/>
      <c r="C68" s="1"/>
      <c r="D68" s="1"/>
      <c r="E68" s="1"/>
      <c r="F68" s="2"/>
      <c r="G68" s="2"/>
      <c r="H68" s="1"/>
      <c r="I68" s="2"/>
      <c r="J68" s="1"/>
      <c r="K68" s="4"/>
      <c r="L68" s="1"/>
      <c r="M68" s="1"/>
      <c r="N68" s="1"/>
      <c r="O68" s="1"/>
      <c r="P68" s="1"/>
      <c r="Q68" s="1"/>
      <c r="R68" s="1"/>
      <c r="S68" s="1"/>
      <c r="T68" s="1"/>
      <c r="U68" s="1"/>
      <c r="V68" s="1"/>
      <c r="W68" s="1"/>
      <c r="X68" s="1"/>
      <c r="Y68" s="1"/>
      <c r="Z68" s="1"/>
      <c r="AA68" s="1"/>
      <c r="AB68" s="1"/>
      <c r="AC68" s="1"/>
    </row>
    <row r="69">
      <c r="A69" s="1"/>
      <c r="B69" s="1"/>
      <c r="C69" s="1"/>
      <c r="D69" s="1"/>
      <c r="E69" s="1"/>
      <c r="F69" s="2"/>
      <c r="G69" s="2"/>
      <c r="H69" s="1"/>
      <c r="I69" s="2"/>
      <c r="J69" s="1"/>
      <c r="K69" s="4"/>
      <c r="L69" s="1"/>
      <c r="M69" s="1"/>
      <c r="N69" s="1"/>
      <c r="O69" s="1"/>
      <c r="P69" s="1"/>
      <c r="Q69" s="1"/>
      <c r="R69" s="1"/>
      <c r="S69" s="1"/>
      <c r="T69" s="1"/>
      <c r="U69" s="1"/>
      <c r="V69" s="1"/>
      <c r="W69" s="1"/>
      <c r="X69" s="1"/>
      <c r="Y69" s="1"/>
      <c r="Z69" s="1"/>
      <c r="AA69" s="1"/>
      <c r="AB69" s="1"/>
      <c r="AC69" s="1"/>
    </row>
    <row r="70">
      <c r="A70" s="1"/>
      <c r="B70" s="1"/>
      <c r="C70" s="1"/>
      <c r="D70" s="1"/>
      <c r="E70" s="1"/>
      <c r="F70" s="2"/>
      <c r="G70" s="2"/>
      <c r="H70" s="1"/>
      <c r="I70" s="2"/>
      <c r="J70" s="1"/>
      <c r="K70" s="4"/>
      <c r="L70" s="1"/>
      <c r="M70" s="1"/>
      <c r="N70" s="1"/>
      <c r="O70" s="1"/>
      <c r="P70" s="1"/>
      <c r="Q70" s="1"/>
      <c r="R70" s="1"/>
      <c r="S70" s="1"/>
      <c r="T70" s="1"/>
      <c r="U70" s="1"/>
      <c r="V70" s="1"/>
      <c r="W70" s="1"/>
      <c r="X70" s="1"/>
      <c r="Y70" s="1"/>
      <c r="Z70" s="1"/>
      <c r="AA70" s="1"/>
      <c r="AB70" s="1"/>
      <c r="AC70" s="1"/>
    </row>
    <row r="71">
      <c r="A71" s="1"/>
      <c r="B71" s="1"/>
      <c r="C71" s="1"/>
      <c r="D71" s="1"/>
      <c r="E71" s="1"/>
      <c r="F71" s="2"/>
      <c r="G71" s="2"/>
      <c r="H71" s="1"/>
      <c r="I71" s="2"/>
      <c r="J71" s="1"/>
      <c r="K71" s="4"/>
      <c r="L71" s="1"/>
      <c r="M71" s="1"/>
      <c r="N71" s="1"/>
      <c r="O71" s="1"/>
      <c r="P71" s="1"/>
      <c r="Q71" s="1"/>
      <c r="R71" s="1"/>
      <c r="S71" s="1"/>
      <c r="T71" s="1"/>
      <c r="U71" s="1"/>
      <c r="V71" s="1"/>
      <c r="W71" s="1"/>
      <c r="X71" s="1"/>
      <c r="Y71" s="1"/>
      <c r="Z71" s="1"/>
      <c r="AA71" s="1"/>
      <c r="AB71" s="1"/>
      <c r="AC71" s="1"/>
    </row>
    <row r="72">
      <c r="A72" s="1"/>
      <c r="B72" s="1"/>
      <c r="C72" s="1"/>
      <c r="D72" s="1"/>
      <c r="E72" s="1"/>
      <c r="F72" s="2"/>
      <c r="G72" s="2"/>
      <c r="H72" s="1"/>
      <c r="I72" s="2"/>
      <c r="J72" s="1"/>
      <c r="K72" s="4"/>
      <c r="L72" s="1"/>
      <c r="M72" s="1"/>
      <c r="N72" s="1"/>
      <c r="O72" s="1"/>
      <c r="P72" s="1"/>
      <c r="Q72" s="1"/>
      <c r="R72" s="1"/>
      <c r="S72" s="1"/>
      <c r="T72" s="1"/>
      <c r="U72" s="1"/>
      <c r="V72" s="1"/>
      <c r="W72" s="1"/>
      <c r="X72" s="1"/>
      <c r="Y72" s="1"/>
      <c r="Z72" s="1"/>
      <c r="AA72" s="1"/>
      <c r="AB72" s="1"/>
      <c r="AC72" s="1"/>
    </row>
    <row r="73">
      <c r="A73" s="1"/>
      <c r="B73" s="1"/>
      <c r="C73" s="1"/>
      <c r="D73" s="1"/>
      <c r="E73" s="1"/>
      <c r="F73" s="2"/>
      <c r="G73" s="2"/>
      <c r="H73" s="1"/>
      <c r="I73" s="2"/>
      <c r="J73" s="1"/>
      <c r="K73" s="4"/>
      <c r="L73" s="1"/>
      <c r="M73" s="1"/>
      <c r="N73" s="1"/>
      <c r="O73" s="1"/>
      <c r="P73" s="1"/>
      <c r="Q73" s="1"/>
      <c r="R73" s="1"/>
      <c r="S73" s="1"/>
      <c r="T73" s="1"/>
      <c r="U73" s="1"/>
      <c r="V73" s="1"/>
      <c r="W73" s="1"/>
      <c r="X73" s="1"/>
      <c r="Y73" s="1"/>
      <c r="Z73" s="1"/>
      <c r="AA73" s="1"/>
      <c r="AB73" s="1"/>
      <c r="AC73" s="1"/>
    </row>
    <row r="74">
      <c r="A74" s="1"/>
      <c r="B74" s="1"/>
      <c r="C74" s="1"/>
      <c r="D74" s="1"/>
      <c r="E74" s="1"/>
      <c r="F74" s="2"/>
      <c r="G74" s="2"/>
      <c r="H74" s="1"/>
      <c r="I74" s="2"/>
      <c r="J74" s="1"/>
      <c r="K74" s="4"/>
      <c r="L74" s="1"/>
      <c r="M74" s="1"/>
      <c r="N74" s="1"/>
      <c r="O74" s="1"/>
      <c r="P74" s="1"/>
      <c r="Q74" s="1"/>
      <c r="R74" s="1"/>
      <c r="S74" s="1"/>
      <c r="T74" s="1"/>
      <c r="U74" s="1"/>
      <c r="V74" s="1"/>
      <c r="W74" s="1"/>
      <c r="X74" s="1"/>
      <c r="Y74" s="1"/>
      <c r="Z74" s="1"/>
      <c r="AA74" s="1"/>
      <c r="AB74" s="1"/>
      <c r="AC74" s="1"/>
    </row>
    <row r="75">
      <c r="A75" s="1"/>
      <c r="B75" s="1"/>
      <c r="C75" s="1"/>
      <c r="D75" s="1"/>
      <c r="E75" s="1"/>
      <c r="F75" s="2"/>
      <c r="G75" s="2"/>
      <c r="H75" s="1"/>
      <c r="I75" s="2"/>
      <c r="J75" s="1"/>
      <c r="K75" s="4"/>
      <c r="L75" s="1"/>
      <c r="M75" s="1"/>
      <c r="N75" s="1"/>
      <c r="O75" s="1"/>
      <c r="P75" s="1"/>
      <c r="Q75" s="1"/>
      <c r="R75" s="1"/>
      <c r="S75" s="1"/>
      <c r="T75" s="1"/>
      <c r="U75" s="1"/>
      <c r="V75" s="1"/>
      <c r="W75" s="1"/>
      <c r="X75" s="1"/>
      <c r="Y75" s="1"/>
      <c r="Z75" s="1"/>
      <c r="AA75" s="1"/>
      <c r="AB75" s="1"/>
      <c r="AC75" s="1"/>
    </row>
    <row r="76">
      <c r="A76" s="1"/>
      <c r="B76" s="1"/>
      <c r="C76" s="1"/>
      <c r="D76" s="1"/>
      <c r="E76" s="1"/>
      <c r="F76" s="2"/>
      <c r="G76" s="2"/>
      <c r="H76" s="1"/>
      <c r="I76" s="2"/>
      <c r="J76" s="1"/>
      <c r="K76" s="4"/>
      <c r="L76" s="1"/>
      <c r="M76" s="1"/>
      <c r="N76" s="1"/>
      <c r="O76" s="1"/>
      <c r="P76" s="1"/>
      <c r="Q76" s="1"/>
      <c r="R76" s="1"/>
      <c r="S76" s="1"/>
      <c r="T76" s="1"/>
      <c r="U76" s="1"/>
      <c r="V76" s="1"/>
      <c r="W76" s="1"/>
      <c r="X76" s="1"/>
      <c r="Y76" s="1"/>
      <c r="Z76" s="1"/>
      <c r="AA76" s="1"/>
      <c r="AB76" s="1"/>
      <c r="AC76" s="1"/>
    </row>
    <row r="77">
      <c r="A77" s="1"/>
      <c r="B77" s="1"/>
      <c r="C77" s="1"/>
      <c r="D77" s="1"/>
      <c r="E77" s="1"/>
      <c r="F77" s="2"/>
      <c r="G77" s="2"/>
      <c r="H77" s="1"/>
      <c r="I77" s="2"/>
      <c r="J77" s="1"/>
      <c r="K77" s="4"/>
      <c r="L77" s="1"/>
      <c r="M77" s="1"/>
      <c r="N77" s="1"/>
      <c r="O77" s="1"/>
      <c r="P77" s="1"/>
      <c r="Q77" s="1"/>
      <c r="R77" s="1"/>
      <c r="S77" s="1"/>
      <c r="T77" s="1"/>
      <c r="U77" s="1"/>
      <c r="V77" s="1"/>
      <c r="W77" s="1"/>
      <c r="X77" s="1"/>
      <c r="Y77" s="1"/>
      <c r="Z77" s="1"/>
      <c r="AA77" s="1"/>
      <c r="AB77" s="1"/>
      <c r="AC77" s="1"/>
    </row>
    <row r="78">
      <c r="A78" s="1"/>
      <c r="B78" s="1"/>
      <c r="C78" s="1"/>
      <c r="D78" s="1"/>
      <c r="E78" s="1"/>
      <c r="F78" s="2"/>
      <c r="G78" s="2"/>
      <c r="H78" s="1"/>
      <c r="I78" s="2"/>
      <c r="J78" s="1"/>
      <c r="K78" s="4"/>
      <c r="L78" s="1"/>
      <c r="M78" s="1"/>
      <c r="N78" s="1"/>
      <c r="O78" s="1"/>
      <c r="P78" s="1"/>
      <c r="Q78" s="1"/>
      <c r="R78" s="1"/>
      <c r="S78" s="1"/>
      <c r="T78" s="1"/>
      <c r="U78" s="1"/>
      <c r="V78" s="1"/>
      <c r="W78" s="1"/>
      <c r="X78" s="1"/>
      <c r="Y78" s="1"/>
      <c r="Z78" s="1"/>
      <c r="AA78" s="1"/>
      <c r="AB78" s="1"/>
      <c r="AC78" s="1"/>
    </row>
    <row r="79">
      <c r="A79" s="1"/>
      <c r="B79" s="1"/>
      <c r="C79" s="1"/>
      <c r="D79" s="1"/>
      <c r="E79" s="1"/>
      <c r="F79" s="2"/>
      <c r="G79" s="2"/>
      <c r="H79" s="1"/>
      <c r="I79" s="2"/>
      <c r="J79" s="1"/>
      <c r="K79" s="4"/>
      <c r="L79" s="1"/>
      <c r="M79" s="1"/>
      <c r="N79" s="1"/>
      <c r="O79" s="1"/>
      <c r="P79" s="1"/>
      <c r="Q79" s="1"/>
      <c r="R79" s="1"/>
      <c r="S79" s="1"/>
      <c r="T79" s="1"/>
      <c r="U79" s="1"/>
      <c r="V79" s="1"/>
      <c r="W79" s="1"/>
      <c r="X79" s="1"/>
      <c r="Y79" s="1"/>
      <c r="Z79" s="1"/>
      <c r="AA79" s="1"/>
      <c r="AB79" s="1"/>
      <c r="AC79" s="1"/>
    </row>
    <row r="80">
      <c r="A80" s="1"/>
      <c r="B80" s="1"/>
      <c r="C80" s="1"/>
      <c r="D80" s="1"/>
      <c r="E80" s="1"/>
      <c r="F80" s="2"/>
      <c r="G80" s="2"/>
      <c r="H80" s="1"/>
      <c r="I80" s="2"/>
      <c r="J80" s="1"/>
      <c r="K80" s="4"/>
      <c r="L80" s="1"/>
      <c r="M80" s="1"/>
      <c r="N80" s="1"/>
      <c r="O80" s="1"/>
      <c r="P80" s="1"/>
      <c r="Q80" s="1"/>
      <c r="R80" s="1"/>
      <c r="S80" s="1"/>
      <c r="T80" s="1"/>
      <c r="U80" s="1"/>
      <c r="V80" s="1"/>
      <c r="W80" s="1"/>
      <c r="X80" s="1"/>
      <c r="Y80" s="1"/>
      <c r="Z80" s="1"/>
      <c r="AA80" s="1"/>
      <c r="AB80" s="1"/>
      <c r="AC80" s="1"/>
    </row>
    <row r="81">
      <c r="A81" s="1"/>
      <c r="B81" s="1"/>
      <c r="C81" s="1"/>
      <c r="D81" s="1"/>
      <c r="E81" s="1"/>
      <c r="F81" s="2"/>
      <c r="G81" s="2"/>
      <c r="H81" s="1"/>
      <c r="I81" s="2"/>
      <c r="J81" s="1"/>
      <c r="K81" s="4"/>
      <c r="L81" s="1"/>
      <c r="M81" s="1"/>
      <c r="N81" s="1"/>
      <c r="O81" s="1"/>
      <c r="P81" s="1"/>
      <c r="Q81" s="1"/>
      <c r="R81" s="1"/>
      <c r="S81" s="1"/>
      <c r="T81" s="1"/>
      <c r="U81" s="1"/>
      <c r="V81" s="1"/>
      <c r="W81" s="1"/>
      <c r="X81" s="1"/>
      <c r="Y81" s="1"/>
      <c r="Z81" s="1"/>
      <c r="AA81" s="1"/>
      <c r="AB81" s="1"/>
      <c r="AC81" s="1"/>
    </row>
    <row r="82">
      <c r="A82" s="1"/>
      <c r="B82" s="1"/>
      <c r="C82" s="1"/>
      <c r="D82" s="1"/>
      <c r="E82" s="1"/>
      <c r="F82" s="2"/>
      <c r="G82" s="2"/>
      <c r="H82" s="1"/>
      <c r="I82" s="2"/>
      <c r="J82" s="1"/>
      <c r="K82" s="4"/>
      <c r="L82" s="1"/>
      <c r="M82" s="1"/>
      <c r="N82" s="1"/>
      <c r="O82" s="1"/>
      <c r="P82" s="1"/>
      <c r="Q82" s="1"/>
      <c r="R82" s="1"/>
      <c r="S82" s="1"/>
      <c r="T82" s="1"/>
      <c r="U82" s="1"/>
      <c r="V82" s="1"/>
      <c r="W82" s="1"/>
      <c r="X82" s="1"/>
      <c r="Y82" s="1"/>
      <c r="Z82" s="1"/>
      <c r="AA82" s="1"/>
      <c r="AB82" s="1"/>
      <c r="AC82" s="1"/>
    </row>
    <row r="83">
      <c r="A83" s="1"/>
      <c r="B83" s="1"/>
      <c r="C83" s="1"/>
      <c r="D83" s="1"/>
      <c r="E83" s="1"/>
      <c r="F83" s="2"/>
      <c r="G83" s="2"/>
      <c r="H83" s="1"/>
      <c r="I83" s="2"/>
      <c r="J83" s="1"/>
      <c r="K83" s="4"/>
      <c r="L83" s="1"/>
      <c r="M83" s="1"/>
      <c r="N83" s="1"/>
      <c r="O83" s="1"/>
      <c r="P83" s="1"/>
      <c r="Q83" s="1"/>
      <c r="R83" s="1"/>
      <c r="S83" s="1"/>
      <c r="T83" s="1"/>
      <c r="U83" s="1"/>
      <c r="V83" s="1"/>
      <c r="W83" s="1"/>
      <c r="X83" s="1"/>
      <c r="Y83" s="1"/>
      <c r="Z83" s="1"/>
      <c r="AA83" s="1"/>
      <c r="AB83" s="1"/>
      <c r="AC83" s="1"/>
    </row>
    <row r="84">
      <c r="A84" s="1"/>
      <c r="B84" s="1"/>
      <c r="C84" s="1"/>
      <c r="D84" s="1"/>
      <c r="E84" s="1"/>
      <c r="F84" s="2"/>
      <c r="G84" s="2"/>
      <c r="H84" s="1"/>
      <c r="I84" s="2"/>
      <c r="J84" s="1"/>
      <c r="K84" s="4"/>
      <c r="L84" s="1"/>
      <c r="M84" s="1"/>
      <c r="N84" s="1"/>
      <c r="O84" s="1"/>
      <c r="P84" s="1"/>
      <c r="Q84" s="1"/>
      <c r="R84" s="1"/>
      <c r="S84" s="1"/>
      <c r="T84" s="1"/>
      <c r="U84" s="1"/>
      <c r="V84" s="1"/>
      <c r="W84" s="1"/>
      <c r="X84" s="1"/>
      <c r="Y84" s="1"/>
      <c r="Z84" s="1"/>
      <c r="AA84" s="1"/>
      <c r="AB84" s="1"/>
      <c r="AC84" s="1"/>
    </row>
    <row r="85">
      <c r="A85" s="1"/>
      <c r="B85" s="1"/>
      <c r="C85" s="1"/>
      <c r="D85" s="1"/>
      <c r="E85" s="1"/>
      <c r="F85" s="2"/>
      <c r="G85" s="2"/>
      <c r="H85" s="1"/>
      <c r="I85" s="2"/>
      <c r="J85" s="1"/>
      <c r="K85" s="4"/>
      <c r="L85" s="1"/>
      <c r="M85" s="1"/>
      <c r="N85" s="1"/>
      <c r="O85" s="1"/>
      <c r="P85" s="1"/>
      <c r="Q85" s="1"/>
      <c r="R85" s="1"/>
      <c r="S85" s="1"/>
      <c r="T85" s="1"/>
      <c r="U85" s="1"/>
      <c r="V85" s="1"/>
      <c r="W85" s="1"/>
      <c r="X85" s="1"/>
      <c r="Y85" s="1"/>
      <c r="Z85" s="1"/>
      <c r="AA85" s="1"/>
      <c r="AB85" s="1"/>
      <c r="AC85" s="1"/>
    </row>
    <row r="86">
      <c r="A86" s="1"/>
      <c r="B86" s="1"/>
      <c r="C86" s="1"/>
      <c r="D86" s="1"/>
      <c r="E86" s="1"/>
      <c r="F86" s="2"/>
      <c r="G86" s="2"/>
      <c r="H86" s="1"/>
      <c r="I86" s="2"/>
      <c r="J86" s="1"/>
      <c r="K86" s="4"/>
      <c r="L86" s="1"/>
      <c r="M86" s="1"/>
      <c r="N86" s="1"/>
      <c r="O86" s="1"/>
      <c r="P86" s="1"/>
      <c r="Q86" s="1"/>
      <c r="R86" s="1"/>
      <c r="S86" s="1"/>
      <c r="T86" s="1"/>
      <c r="U86" s="1"/>
      <c r="V86" s="1"/>
      <c r="W86" s="1"/>
      <c r="X86" s="1"/>
      <c r="Y86" s="1"/>
      <c r="Z86" s="1"/>
      <c r="AA86" s="1"/>
      <c r="AB86" s="1"/>
      <c r="AC86" s="1"/>
    </row>
    <row r="87">
      <c r="A87" s="1"/>
      <c r="B87" s="1"/>
      <c r="C87" s="1"/>
      <c r="D87" s="1"/>
      <c r="E87" s="1"/>
      <c r="F87" s="2"/>
      <c r="G87" s="2"/>
      <c r="H87" s="1"/>
      <c r="I87" s="2"/>
      <c r="J87" s="1"/>
      <c r="K87" s="4"/>
      <c r="L87" s="1"/>
      <c r="M87" s="1"/>
      <c r="N87" s="1"/>
      <c r="O87" s="1"/>
      <c r="P87" s="1"/>
      <c r="Q87" s="1"/>
      <c r="R87" s="1"/>
      <c r="S87" s="1"/>
      <c r="T87" s="1"/>
      <c r="U87" s="1"/>
      <c r="V87" s="1"/>
      <c r="W87" s="1"/>
      <c r="X87" s="1"/>
      <c r="Y87" s="1"/>
      <c r="Z87" s="1"/>
      <c r="AA87" s="1"/>
      <c r="AB87" s="1"/>
      <c r="AC87" s="1"/>
    </row>
    <row r="88">
      <c r="A88" s="1"/>
      <c r="B88" s="1"/>
      <c r="C88" s="1"/>
      <c r="D88" s="1"/>
      <c r="E88" s="1"/>
      <c r="F88" s="2"/>
      <c r="G88" s="2"/>
      <c r="H88" s="1"/>
      <c r="I88" s="2"/>
      <c r="J88" s="1"/>
      <c r="K88" s="4"/>
      <c r="L88" s="1"/>
      <c r="M88" s="1"/>
      <c r="N88" s="1"/>
      <c r="O88" s="1"/>
      <c r="P88" s="1"/>
      <c r="Q88" s="1"/>
      <c r="R88" s="1"/>
      <c r="S88" s="1"/>
      <c r="T88" s="1"/>
      <c r="U88" s="1"/>
      <c r="V88" s="1"/>
      <c r="W88" s="1"/>
      <c r="X88" s="1"/>
      <c r="Y88" s="1"/>
      <c r="Z88" s="1"/>
      <c r="AA88" s="1"/>
      <c r="AB88" s="1"/>
      <c r="AC88" s="1"/>
    </row>
    <row r="89">
      <c r="A89" s="1"/>
      <c r="B89" s="1"/>
      <c r="C89" s="1"/>
      <c r="D89" s="1"/>
      <c r="E89" s="1"/>
      <c r="F89" s="2"/>
      <c r="G89" s="2"/>
      <c r="H89" s="1"/>
      <c r="I89" s="2"/>
      <c r="J89" s="1"/>
      <c r="K89" s="4"/>
      <c r="L89" s="1"/>
      <c r="M89" s="1"/>
      <c r="N89" s="1"/>
      <c r="O89" s="1"/>
      <c r="P89" s="1"/>
      <c r="Q89" s="1"/>
      <c r="R89" s="1"/>
      <c r="S89" s="1"/>
      <c r="T89" s="1"/>
      <c r="U89" s="1"/>
      <c r="V89" s="1"/>
      <c r="W89" s="1"/>
      <c r="X89" s="1"/>
      <c r="Y89" s="1"/>
      <c r="Z89" s="1"/>
      <c r="AA89" s="1"/>
      <c r="AB89" s="1"/>
      <c r="AC89" s="1"/>
    </row>
    <row r="90">
      <c r="A90" s="1"/>
      <c r="B90" s="1"/>
      <c r="C90" s="1"/>
      <c r="D90" s="1"/>
      <c r="E90" s="1"/>
      <c r="F90" s="2"/>
      <c r="G90" s="2"/>
      <c r="H90" s="1"/>
      <c r="I90" s="2"/>
      <c r="J90" s="1"/>
      <c r="K90" s="4"/>
      <c r="L90" s="1"/>
      <c r="M90" s="1"/>
      <c r="N90" s="1"/>
      <c r="O90" s="1"/>
      <c r="P90" s="1"/>
      <c r="Q90" s="1"/>
      <c r="R90" s="1"/>
      <c r="S90" s="1"/>
      <c r="T90" s="1"/>
      <c r="U90" s="1"/>
      <c r="V90" s="1"/>
      <c r="W90" s="1"/>
      <c r="X90" s="1"/>
      <c r="Y90" s="1"/>
      <c r="Z90" s="1"/>
      <c r="AA90" s="1"/>
      <c r="AB90" s="1"/>
      <c r="AC90" s="1"/>
    </row>
    <row r="91">
      <c r="A91" s="1"/>
      <c r="B91" s="1"/>
      <c r="C91" s="1"/>
      <c r="D91" s="1"/>
      <c r="E91" s="1"/>
      <c r="F91" s="2"/>
      <c r="G91" s="2"/>
      <c r="H91" s="1"/>
      <c r="I91" s="2"/>
      <c r="J91" s="1"/>
      <c r="K91" s="4"/>
      <c r="L91" s="1"/>
      <c r="M91" s="1"/>
      <c r="N91" s="1"/>
      <c r="O91" s="1"/>
      <c r="P91" s="1"/>
      <c r="Q91" s="1"/>
      <c r="R91" s="1"/>
      <c r="S91" s="1"/>
      <c r="T91" s="1"/>
      <c r="U91" s="1"/>
      <c r="V91" s="1"/>
      <c r="W91" s="1"/>
      <c r="X91" s="1"/>
      <c r="Y91" s="1"/>
      <c r="Z91" s="1"/>
      <c r="AA91" s="1"/>
      <c r="AB91" s="1"/>
      <c r="AC91" s="1"/>
    </row>
    <row r="92">
      <c r="A92" s="1"/>
      <c r="B92" s="1"/>
      <c r="C92" s="1"/>
      <c r="D92" s="1"/>
      <c r="E92" s="1"/>
      <c r="F92" s="2"/>
      <c r="G92" s="2"/>
      <c r="H92" s="1"/>
      <c r="I92" s="2"/>
      <c r="J92" s="1"/>
      <c r="K92" s="4"/>
      <c r="L92" s="1"/>
      <c r="M92" s="1"/>
      <c r="N92" s="1"/>
      <c r="O92" s="1"/>
      <c r="P92" s="1"/>
      <c r="Q92" s="1"/>
      <c r="R92" s="1"/>
      <c r="S92" s="1"/>
      <c r="T92" s="1"/>
      <c r="U92" s="1"/>
      <c r="V92" s="1"/>
      <c r="W92" s="1"/>
      <c r="X92" s="1"/>
      <c r="Y92" s="1"/>
      <c r="Z92" s="1"/>
      <c r="AA92" s="1"/>
      <c r="AB92" s="1"/>
      <c r="AC92" s="1"/>
    </row>
    <row r="93">
      <c r="A93" s="1"/>
      <c r="B93" s="1"/>
      <c r="C93" s="1"/>
      <c r="D93" s="1"/>
      <c r="E93" s="1"/>
      <c r="F93" s="2"/>
      <c r="G93" s="2"/>
      <c r="H93" s="1"/>
      <c r="I93" s="2"/>
      <c r="J93" s="1"/>
      <c r="K93" s="4"/>
      <c r="L93" s="1"/>
      <c r="M93" s="1"/>
      <c r="N93" s="1"/>
      <c r="O93" s="1"/>
      <c r="P93" s="1"/>
      <c r="Q93" s="1"/>
      <c r="R93" s="1"/>
      <c r="S93" s="1"/>
      <c r="T93" s="1"/>
      <c r="U93" s="1"/>
      <c r="V93" s="1"/>
      <c r="W93" s="1"/>
      <c r="X93" s="1"/>
      <c r="Y93" s="1"/>
      <c r="Z93" s="1"/>
      <c r="AA93" s="1"/>
      <c r="AB93" s="1"/>
      <c r="AC93" s="1"/>
    </row>
    <row r="94">
      <c r="A94" s="1"/>
      <c r="B94" s="1"/>
      <c r="C94" s="1"/>
      <c r="D94" s="1"/>
      <c r="E94" s="1"/>
      <c r="F94" s="2"/>
      <c r="G94" s="2"/>
      <c r="H94" s="1"/>
      <c r="I94" s="2"/>
      <c r="J94" s="1"/>
      <c r="K94" s="4"/>
      <c r="L94" s="1"/>
      <c r="M94" s="1"/>
      <c r="N94" s="1"/>
      <c r="O94" s="1"/>
      <c r="P94" s="1"/>
      <c r="Q94" s="1"/>
      <c r="R94" s="1"/>
      <c r="S94" s="1"/>
      <c r="T94" s="1"/>
      <c r="U94" s="1"/>
      <c r="V94" s="1"/>
      <c r="W94" s="1"/>
      <c r="X94" s="1"/>
      <c r="Y94" s="1"/>
      <c r="Z94" s="1"/>
      <c r="AA94" s="1"/>
      <c r="AB94" s="1"/>
      <c r="AC94" s="1"/>
    </row>
    <row r="95">
      <c r="A95" s="1"/>
      <c r="B95" s="1"/>
      <c r="C95" s="1"/>
      <c r="D95" s="1"/>
      <c r="E95" s="1"/>
      <c r="F95" s="2"/>
      <c r="G95" s="2"/>
      <c r="H95" s="1"/>
      <c r="I95" s="2"/>
      <c r="J95" s="1"/>
      <c r="K95" s="4"/>
      <c r="L95" s="1"/>
      <c r="M95" s="1"/>
      <c r="N95" s="1"/>
      <c r="O95" s="1"/>
      <c r="P95" s="1"/>
      <c r="Q95" s="1"/>
      <c r="R95" s="1"/>
      <c r="S95" s="1"/>
      <c r="T95" s="1"/>
      <c r="U95" s="1"/>
      <c r="V95" s="1"/>
      <c r="W95" s="1"/>
      <c r="X95" s="1"/>
      <c r="Y95" s="1"/>
      <c r="Z95" s="1"/>
      <c r="AA95" s="1"/>
      <c r="AB95" s="1"/>
      <c r="AC95" s="1"/>
    </row>
    <row r="96">
      <c r="A96" s="1"/>
      <c r="B96" s="1"/>
      <c r="C96" s="1"/>
      <c r="D96" s="1"/>
      <c r="E96" s="1"/>
      <c r="F96" s="2"/>
      <c r="G96" s="2"/>
      <c r="H96" s="1"/>
      <c r="I96" s="2"/>
      <c r="J96" s="1"/>
      <c r="K96" s="4"/>
      <c r="L96" s="1"/>
      <c r="M96" s="1"/>
      <c r="N96" s="1"/>
      <c r="O96" s="1"/>
      <c r="P96" s="1"/>
      <c r="Q96" s="1"/>
      <c r="R96" s="1"/>
      <c r="S96" s="1"/>
      <c r="T96" s="1"/>
      <c r="U96" s="1"/>
      <c r="V96" s="1"/>
      <c r="W96" s="1"/>
      <c r="X96" s="1"/>
      <c r="Y96" s="1"/>
      <c r="Z96" s="1"/>
      <c r="AA96" s="1"/>
      <c r="AB96" s="1"/>
      <c r="AC96" s="1"/>
    </row>
    <row r="97">
      <c r="A97" s="1"/>
      <c r="B97" s="1"/>
      <c r="C97" s="1"/>
      <c r="D97" s="1"/>
      <c r="E97" s="1"/>
      <c r="F97" s="2"/>
      <c r="G97" s="2"/>
      <c r="H97" s="1"/>
      <c r="I97" s="2"/>
      <c r="J97" s="1"/>
      <c r="K97" s="4"/>
      <c r="L97" s="1"/>
      <c r="M97" s="1"/>
      <c r="N97" s="1"/>
      <c r="O97" s="1"/>
      <c r="P97" s="1"/>
      <c r="Q97" s="1"/>
      <c r="R97" s="1"/>
      <c r="S97" s="1"/>
      <c r="T97" s="1"/>
      <c r="U97" s="1"/>
      <c r="V97" s="1"/>
      <c r="W97" s="1"/>
      <c r="X97" s="1"/>
      <c r="Y97" s="1"/>
      <c r="Z97" s="1"/>
      <c r="AA97" s="1"/>
      <c r="AB97" s="1"/>
      <c r="AC97" s="1"/>
    </row>
    <row r="98">
      <c r="A98" s="1"/>
      <c r="B98" s="1"/>
      <c r="C98" s="1"/>
      <c r="D98" s="1"/>
      <c r="E98" s="1"/>
      <c r="F98" s="2"/>
      <c r="G98" s="2"/>
      <c r="H98" s="1"/>
      <c r="I98" s="2"/>
      <c r="J98" s="1"/>
      <c r="K98" s="4"/>
      <c r="L98" s="1"/>
      <c r="M98" s="1"/>
      <c r="N98" s="1"/>
      <c r="O98" s="1"/>
      <c r="P98" s="1"/>
      <c r="Q98" s="1"/>
      <c r="R98" s="1"/>
      <c r="S98" s="1"/>
      <c r="T98" s="1"/>
      <c r="U98" s="1"/>
      <c r="V98" s="1"/>
      <c r="W98" s="1"/>
      <c r="X98" s="1"/>
      <c r="Y98" s="1"/>
      <c r="Z98" s="1"/>
      <c r="AA98" s="1"/>
      <c r="AB98" s="1"/>
      <c r="AC98" s="1"/>
    </row>
    <row r="99">
      <c r="A99" s="1"/>
      <c r="B99" s="1"/>
      <c r="C99" s="1"/>
      <c r="D99" s="1"/>
      <c r="E99" s="1"/>
      <c r="F99" s="2"/>
      <c r="G99" s="2"/>
      <c r="H99" s="1"/>
      <c r="I99" s="2"/>
      <c r="J99" s="1"/>
      <c r="K99" s="4"/>
      <c r="L99" s="1"/>
      <c r="M99" s="1"/>
      <c r="N99" s="1"/>
      <c r="O99" s="1"/>
      <c r="P99" s="1"/>
      <c r="Q99" s="1"/>
      <c r="R99" s="1"/>
      <c r="S99" s="1"/>
      <c r="T99" s="1"/>
      <c r="U99" s="1"/>
      <c r="V99" s="1"/>
      <c r="W99" s="1"/>
      <c r="X99" s="1"/>
      <c r="Y99" s="1"/>
      <c r="Z99" s="1"/>
      <c r="AA99" s="1"/>
      <c r="AB99" s="1"/>
      <c r="AC99" s="1"/>
    </row>
    <row r="100">
      <c r="A100" s="1"/>
      <c r="B100" s="1"/>
      <c r="C100" s="1"/>
      <c r="D100" s="1"/>
      <c r="E100" s="1"/>
      <c r="F100" s="2"/>
      <c r="G100" s="2"/>
      <c r="H100" s="1"/>
      <c r="I100" s="2"/>
      <c r="J100" s="1"/>
      <c r="K100" s="4"/>
      <c r="L100" s="1"/>
      <c r="M100" s="1"/>
      <c r="N100" s="1"/>
      <c r="O100" s="1"/>
      <c r="P100" s="1"/>
      <c r="Q100" s="1"/>
      <c r="R100" s="1"/>
      <c r="S100" s="1"/>
      <c r="T100" s="1"/>
      <c r="U100" s="1"/>
      <c r="V100" s="1"/>
      <c r="W100" s="1"/>
      <c r="X100" s="1"/>
      <c r="Y100" s="1"/>
      <c r="Z100" s="1"/>
      <c r="AA100" s="1"/>
      <c r="AB100" s="1"/>
      <c r="AC100" s="1"/>
    </row>
    <row r="101">
      <c r="A101" s="1"/>
      <c r="B101" s="1"/>
      <c r="C101" s="1"/>
      <c r="D101" s="1"/>
      <c r="E101" s="1"/>
      <c r="F101" s="2"/>
      <c r="G101" s="2"/>
      <c r="H101" s="1"/>
      <c r="I101" s="2"/>
      <c r="J101" s="1"/>
      <c r="K101" s="4"/>
      <c r="L101" s="1"/>
      <c r="M101" s="1"/>
      <c r="N101" s="1"/>
      <c r="O101" s="1"/>
      <c r="P101" s="1"/>
      <c r="Q101" s="1"/>
      <c r="R101" s="1"/>
      <c r="S101" s="1"/>
      <c r="T101" s="1"/>
      <c r="U101" s="1"/>
      <c r="V101" s="1"/>
      <c r="W101" s="1"/>
      <c r="X101" s="1"/>
      <c r="Y101" s="1"/>
      <c r="Z101" s="1"/>
      <c r="AA101" s="1"/>
      <c r="AB101" s="1"/>
      <c r="AC101" s="1"/>
    </row>
    <row r="102">
      <c r="A102" s="1"/>
      <c r="B102" s="1"/>
      <c r="C102" s="1"/>
      <c r="D102" s="1"/>
      <c r="E102" s="1"/>
      <c r="F102" s="2"/>
      <c r="G102" s="2"/>
      <c r="H102" s="1"/>
      <c r="I102" s="2"/>
      <c r="J102" s="1"/>
      <c r="K102" s="4"/>
      <c r="L102" s="1"/>
      <c r="M102" s="1"/>
      <c r="N102" s="1"/>
      <c r="O102" s="1"/>
      <c r="P102" s="1"/>
      <c r="Q102" s="1"/>
      <c r="R102" s="1"/>
      <c r="S102" s="1"/>
      <c r="T102" s="1"/>
      <c r="U102" s="1"/>
      <c r="V102" s="1"/>
      <c r="W102" s="1"/>
      <c r="X102" s="1"/>
      <c r="Y102" s="1"/>
      <c r="Z102" s="1"/>
      <c r="AA102" s="1"/>
      <c r="AB102" s="1"/>
      <c r="AC102" s="1"/>
    </row>
    <row r="103">
      <c r="A103" s="1"/>
      <c r="B103" s="1"/>
      <c r="C103" s="1"/>
      <c r="D103" s="1"/>
      <c r="E103" s="1"/>
      <c r="F103" s="2"/>
      <c r="G103" s="2"/>
      <c r="H103" s="1"/>
      <c r="I103" s="2"/>
      <c r="J103" s="1"/>
      <c r="K103" s="4"/>
      <c r="L103" s="1"/>
      <c r="M103" s="1"/>
      <c r="N103" s="1"/>
      <c r="O103" s="1"/>
      <c r="P103" s="1"/>
      <c r="Q103" s="1"/>
      <c r="R103" s="1"/>
      <c r="S103" s="1"/>
      <c r="T103" s="1"/>
      <c r="U103" s="1"/>
      <c r="V103" s="1"/>
      <c r="W103" s="1"/>
      <c r="X103" s="1"/>
      <c r="Y103" s="1"/>
      <c r="Z103" s="1"/>
      <c r="AA103" s="1"/>
      <c r="AB103" s="1"/>
      <c r="AC103" s="1"/>
    </row>
    <row r="104">
      <c r="A104" s="1"/>
      <c r="B104" s="1"/>
      <c r="C104" s="1"/>
      <c r="D104" s="1"/>
      <c r="E104" s="1"/>
      <c r="F104" s="2"/>
      <c r="G104" s="2"/>
      <c r="H104" s="1"/>
      <c r="I104" s="2"/>
      <c r="J104" s="1"/>
      <c r="K104" s="4"/>
      <c r="L104" s="1"/>
      <c r="M104" s="1"/>
      <c r="N104" s="1"/>
      <c r="O104" s="1"/>
      <c r="P104" s="1"/>
      <c r="Q104" s="1"/>
      <c r="R104" s="1"/>
      <c r="S104" s="1"/>
      <c r="T104" s="1"/>
      <c r="U104" s="1"/>
      <c r="V104" s="1"/>
      <c r="W104" s="1"/>
      <c r="X104" s="1"/>
      <c r="Y104" s="1"/>
      <c r="Z104" s="1"/>
      <c r="AA104" s="1"/>
      <c r="AB104" s="1"/>
      <c r="AC104" s="1"/>
    </row>
    <row r="105">
      <c r="A105" s="1"/>
      <c r="B105" s="1"/>
      <c r="C105" s="1"/>
      <c r="D105" s="1"/>
      <c r="E105" s="1"/>
      <c r="F105" s="2"/>
      <c r="G105" s="2"/>
      <c r="H105" s="1"/>
      <c r="I105" s="2"/>
      <c r="J105" s="1"/>
      <c r="K105" s="4"/>
      <c r="L105" s="1"/>
      <c r="M105" s="1"/>
      <c r="N105" s="1"/>
      <c r="O105" s="1"/>
      <c r="P105" s="1"/>
      <c r="Q105" s="1"/>
      <c r="R105" s="1"/>
      <c r="S105" s="1"/>
      <c r="T105" s="1"/>
      <c r="U105" s="1"/>
      <c r="V105" s="1"/>
      <c r="W105" s="1"/>
      <c r="X105" s="1"/>
      <c r="Y105" s="1"/>
      <c r="Z105" s="1"/>
      <c r="AA105" s="1"/>
      <c r="AB105" s="1"/>
      <c r="AC105" s="1"/>
    </row>
    <row r="106">
      <c r="A106" s="1"/>
      <c r="B106" s="1"/>
      <c r="C106" s="1"/>
      <c r="D106" s="1"/>
      <c r="E106" s="1"/>
      <c r="F106" s="2"/>
      <c r="G106" s="2"/>
      <c r="H106" s="1"/>
      <c r="I106" s="2"/>
      <c r="J106" s="1"/>
      <c r="K106" s="4"/>
      <c r="L106" s="1"/>
      <c r="M106" s="1"/>
      <c r="N106" s="1"/>
      <c r="O106" s="1"/>
      <c r="P106" s="1"/>
      <c r="Q106" s="1"/>
      <c r="R106" s="1"/>
      <c r="S106" s="1"/>
      <c r="T106" s="1"/>
      <c r="U106" s="1"/>
      <c r="V106" s="1"/>
      <c r="W106" s="1"/>
      <c r="X106" s="1"/>
      <c r="Y106" s="1"/>
      <c r="Z106" s="1"/>
      <c r="AA106" s="1"/>
      <c r="AB106" s="1"/>
      <c r="AC106" s="1"/>
    </row>
    <row r="107">
      <c r="A107" s="1"/>
      <c r="B107" s="1"/>
      <c r="C107" s="1"/>
      <c r="D107" s="1"/>
      <c r="E107" s="1"/>
      <c r="F107" s="2"/>
      <c r="G107" s="2"/>
      <c r="H107" s="1"/>
      <c r="I107" s="2"/>
      <c r="J107" s="1"/>
      <c r="K107" s="4"/>
      <c r="L107" s="1"/>
      <c r="M107" s="1"/>
      <c r="N107" s="1"/>
      <c r="O107" s="1"/>
      <c r="P107" s="1"/>
      <c r="Q107" s="1"/>
      <c r="R107" s="1"/>
      <c r="S107" s="1"/>
      <c r="T107" s="1"/>
      <c r="U107" s="1"/>
      <c r="V107" s="1"/>
      <c r="W107" s="1"/>
      <c r="X107" s="1"/>
      <c r="Y107" s="1"/>
      <c r="Z107" s="1"/>
      <c r="AA107" s="1"/>
      <c r="AB107" s="1"/>
      <c r="AC107" s="1"/>
    </row>
    <row r="108">
      <c r="A108" s="1"/>
      <c r="B108" s="1"/>
      <c r="C108" s="1"/>
      <c r="D108" s="1"/>
      <c r="E108" s="1"/>
      <c r="F108" s="2"/>
      <c r="G108" s="2"/>
      <c r="H108" s="1"/>
      <c r="I108" s="2"/>
      <c r="J108" s="1"/>
      <c r="K108" s="4"/>
      <c r="L108" s="1"/>
      <c r="M108" s="1"/>
      <c r="N108" s="1"/>
      <c r="O108" s="1"/>
      <c r="P108" s="1"/>
      <c r="Q108" s="1"/>
      <c r="R108" s="1"/>
      <c r="S108" s="1"/>
      <c r="T108" s="1"/>
      <c r="U108" s="1"/>
      <c r="V108" s="1"/>
      <c r="W108" s="1"/>
      <c r="X108" s="1"/>
      <c r="Y108" s="1"/>
      <c r="Z108" s="1"/>
      <c r="AA108" s="1"/>
      <c r="AB108" s="1"/>
      <c r="AC108" s="1"/>
    </row>
    <row r="109">
      <c r="A109" s="1"/>
      <c r="B109" s="1"/>
      <c r="C109" s="1"/>
      <c r="D109" s="1"/>
      <c r="E109" s="1"/>
      <c r="F109" s="2"/>
      <c r="G109" s="2"/>
      <c r="H109" s="1"/>
      <c r="I109" s="2"/>
      <c r="J109" s="1"/>
      <c r="K109" s="4"/>
      <c r="L109" s="1"/>
      <c r="M109" s="1"/>
      <c r="N109" s="1"/>
      <c r="O109" s="1"/>
      <c r="P109" s="1"/>
      <c r="Q109" s="1"/>
      <c r="R109" s="1"/>
      <c r="S109" s="1"/>
      <c r="T109" s="1"/>
      <c r="U109" s="1"/>
      <c r="V109" s="1"/>
      <c r="W109" s="1"/>
      <c r="X109" s="1"/>
      <c r="Y109" s="1"/>
      <c r="Z109" s="1"/>
      <c r="AA109" s="1"/>
      <c r="AB109" s="1"/>
      <c r="AC109" s="1"/>
    </row>
    <row r="110">
      <c r="A110" s="1"/>
      <c r="B110" s="1"/>
      <c r="C110" s="1"/>
      <c r="D110" s="1"/>
      <c r="E110" s="1"/>
      <c r="F110" s="2"/>
      <c r="G110" s="2"/>
      <c r="H110" s="1"/>
      <c r="I110" s="2"/>
      <c r="J110" s="1"/>
      <c r="K110" s="4"/>
      <c r="L110" s="1"/>
      <c r="M110" s="1"/>
      <c r="N110" s="1"/>
      <c r="O110" s="1"/>
      <c r="P110" s="1"/>
      <c r="Q110" s="1"/>
      <c r="R110" s="1"/>
      <c r="S110" s="1"/>
      <c r="T110" s="1"/>
      <c r="U110" s="1"/>
      <c r="V110" s="1"/>
      <c r="W110" s="1"/>
      <c r="X110" s="1"/>
      <c r="Y110" s="1"/>
      <c r="Z110" s="1"/>
      <c r="AA110" s="1"/>
      <c r="AB110" s="1"/>
      <c r="AC110" s="1"/>
    </row>
    <row r="111">
      <c r="A111" s="1"/>
      <c r="B111" s="1"/>
      <c r="C111" s="1"/>
      <c r="D111" s="1"/>
      <c r="E111" s="1"/>
      <c r="F111" s="2"/>
      <c r="G111" s="2"/>
      <c r="H111" s="1"/>
      <c r="I111" s="2"/>
      <c r="J111" s="1"/>
      <c r="K111" s="4"/>
      <c r="L111" s="1"/>
      <c r="M111" s="1"/>
      <c r="N111" s="1"/>
      <c r="O111" s="1"/>
      <c r="P111" s="1"/>
      <c r="Q111" s="1"/>
      <c r="R111" s="1"/>
      <c r="S111" s="1"/>
      <c r="T111" s="1"/>
      <c r="U111" s="1"/>
      <c r="V111" s="1"/>
      <c r="W111" s="1"/>
      <c r="X111" s="1"/>
      <c r="Y111" s="1"/>
      <c r="Z111" s="1"/>
      <c r="AA111" s="1"/>
      <c r="AB111" s="1"/>
      <c r="AC111" s="1"/>
    </row>
    <row r="112">
      <c r="A112" s="1"/>
      <c r="B112" s="1"/>
      <c r="C112" s="1"/>
      <c r="D112" s="1"/>
      <c r="E112" s="1"/>
      <c r="F112" s="2"/>
      <c r="G112" s="2"/>
      <c r="H112" s="1"/>
      <c r="I112" s="2"/>
      <c r="J112" s="1"/>
      <c r="K112" s="4"/>
      <c r="L112" s="1"/>
      <c r="M112" s="1"/>
      <c r="N112" s="1"/>
      <c r="O112" s="1"/>
      <c r="P112" s="1"/>
      <c r="Q112" s="1"/>
      <c r="R112" s="1"/>
      <c r="S112" s="1"/>
      <c r="T112" s="1"/>
      <c r="U112" s="1"/>
      <c r="V112" s="1"/>
      <c r="W112" s="1"/>
      <c r="X112" s="1"/>
      <c r="Y112" s="1"/>
      <c r="Z112" s="1"/>
      <c r="AA112" s="1"/>
      <c r="AB112" s="1"/>
      <c r="AC112" s="1"/>
    </row>
    <row r="113">
      <c r="A113" s="1"/>
      <c r="B113" s="1"/>
      <c r="C113" s="1"/>
      <c r="D113" s="1"/>
      <c r="E113" s="1"/>
      <c r="F113" s="2"/>
      <c r="G113" s="2"/>
      <c r="H113" s="1"/>
      <c r="I113" s="2"/>
      <c r="J113" s="1"/>
      <c r="K113" s="4"/>
      <c r="L113" s="1"/>
      <c r="M113" s="1"/>
      <c r="N113" s="1"/>
      <c r="O113" s="1"/>
      <c r="P113" s="1"/>
      <c r="Q113" s="1"/>
      <c r="R113" s="1"/>
      <c r="S113" s="1"/>
      <c r="T113" s="1"/>
      <c r="U113" s="1"/>
      <c r="V113" s="1"/>
      <c r="W113" s="1"/>
      <c r="X113" s="1"/>
      <c r="Y113" s="1"/>
      <c r="Z113" s="1"/>
      <c r="AA113" s="1"/>
      <c r="AB113" s="1"/>
      <c r="AC113" s="1"/>
    </row>
    <row r="114">
      <c r="A114" s="1"/>
      <c r="B114" s="1"/>
      <c r="C114" s="1"/>
      <c r="D114" s="1"/>
      <c r="E114" s="1"/>
      <c r="F114" s="2"/>
      <c r="G114" s="2"/>
      <c r="H114" s="1"/>
      <c r="I114" s="2"/>
      <c r="J114" s="1"/>
      <c r="K114" s="4"/>
      <c r="L114" s="1"/>
      <c r="M114" s="1"/>
      <c r="N114" s="1"/>
      <c r="O114" s="1"/>
      <c r="P114" s="1"/>
      <c r="Q114" s="1"/>
      <c r="R114" s="1"/>
      <c r="S114" s="1"/>
      <c r="T114" s="1"/>
      <c r="U114" s="1"/>
      <c r="V114" s="1"/>
      <c r="W114" s="1"/>
      <c r="X114" s="1"/>
      <c r="Y114" s="1"/>
      <c r="Z114" s="1"/>
      <c r="AA114" s="1"/>
      <c r="AB114" s="1"/>
      <c r="AC114" s="1"/>
    </row>
    <row r="115">
      <c r="A115" s="1"/>
      <c r="B115" s="1"/>
      <c r="C115" s="1"/>
      <c r="D115" s="1"/>
      <c r="E115" s="1"/>
      <c r="F115" s="2"/>
      <c r="G115" s="2"/>
      <c r="H115" s="1"/>
      <c r="I115" s="2"/>
      <c r="J115" s="1"/>
      <c r="K115" s="4"/>
      <c r="L115" s="1"/>
      <c r="M115" s="1"/>
      <c r="N115" s="1"/>
      <c r="O115" s="1"/>
      <c r="P115" s="1"/>
      <c r="Q115" s="1"/>
      <c r="R115" s="1"/>
      <c r="S115" s="1"/>
      <c r="T115" s="1"/>
      <c r="U115" s="1"/>
      <c r="V115" s="1"/>
      <c r="W115" s="1"/>
      <c r="X115" s="1"/>
      <c r="Y115" s="1"/>
      <c r="Z115" s="1"/>
      <c r="AA115" s="1"/>
      <c r="AB115" s="1"/>
      <c r="AC115" s="1"/>
    </row>
    <row r="116">
      <c r="A116" s="1"/>
      <c r="B116" s="1"/>
      <c r="C116" s="1"/>
      <c r="D116" s="1"/>
      <c r="E116" s="1"/>
      <c r="F116" s="2"/>
      <c r="G116" s="2"/>
      <c r="H116" s="1"/>
      <c r="I116" s="2"/>
      <c r="J116" s="1"/>
      <c r="K116" s="4"/>
      <c r="L116" s="1"/>
      <c r="M116" s="1"/>
      <c r="N116" s="1"/>
      <c r="O116" s="1"/>
      <c r="P116" s="1"/>
      <c r="Q116" s="1"/>
      <c r="R116" s="1"/>
      <c r="S116" s="1"/>
      <c r="T116" s="1"/>
      <c r="U116" s="1"/>
      <c r="V116" s="1"/>
      <c r="W116" s="1"/>
      <c r="X116" s="1"/>
      <c r="Y116" s="1"/>
      <c r="Z116" s="1"/>
      <c r="AA116" s="1"/>
      <c r="AB116" s="1"/>
      <c r="AC116" s="1"/>
    </row>
    <row r="117">
      <c r="A117" s="1"/>
      <c r="B117" s="1"/>
      <c r="C117" s="1"/>
      <c r="D117" s="1"/>
      <c r="E117" s="1"/>
      <c r="F117" s="2"/>
      <c r="G117" s="2"/>
      <c r="H117" s="1"/>
      <c r="I117" s="2"/>
      <c r="J117" s="1"/>
      <c r="K117" s="4"/>
      <c r="L117" s="1"/>
      <c r="M117" s="1"/>
      <c r="N117" s="1"/>
      <c r="O117" s="1"/>
      <c r="P117" s="1"/>
      <c r="Q117" s="1"/>
      <c r="R117" s="1"/>
      <c r="S117" s="1"/>
      <c r="T117" s="1"/>
      <c r="U117" s="1"/>
      <c r="V117" s="1"/>
      <c r="W117" s="1"/>
      <c r="X117" s="1"/>
      <c r="Y117" s="1"/>
      <c r="Z117" s="1"/>
      <c r="AA117" s="1"/>
      <c r="AB117" s="1"/>
      <c r="AC117" s="1"/>
    </row>
    <row r="118">
      <c r="A118" s="1"/>
      <c r="B118" s="1"/>
      <c r="C118" s="1"/>
      <c r="D118" s="1"/>
      <c r="E118" s="1"/>
      <c r="F118" s="2"/>
      <c r="G118" s="2"/>
      <c r="H118" s="1"/>
      <c r="I118" s="2"/>
      <c r="J118" s="1"/>
      <c r="K118" s="4"/>
      <c r="L118" s="1"/>
      <c r="M118" s="1"/>
      <c r="N118" s="1"/>
      <c r="O118" s="1"/>
      <c r="P118" s="1"/>
      <c r="Q118" s="1"/>
      <c r="R118" s="1"/>
      <c r="S118" s="1"/>
      <c r="T118" s="1"/>
      <c r="U118" s="1"/>
      <c r="V118" s="1"/>
      <c r="W118" s="1"/>
      <c r="X118" s="1"/>
      <c r="Y118" s="1"/>
      <c r="Z118" s="1"/>
      <c r="AA118" s="1"/>
      <c r="AB118" s="1"/>
      <c r="AC118" s="1"/>
    </row>
    <row r="119">
      <c r="A119" s="1"/>
      <c r="B119" s="1"/>
      <c r="C119" s="1"/>
      <c r="D119" s="1"/>
      <c r="E119" s="1"/>
      <c r="F119" s="2"/>
      <c r="G119" s="2"/>
      <c r="H119" s="1"/>
      <c r="I119" s="2"/>
      <c r="J119" s="1"/>
      <c r="K119" s="4"/>
      <c r="L119" s="1"/>
      <c r="M119" s="1"/>
      <c r="N119" s="1"/>
      <c r="O119" s="1"/>
      <c r="P119" s="1"/>
      <c r="Q119" s="1"/>
      <c r="R119" s="1"/>
      <c r="S119" s="1"/>
      <c r="T119" s="1"/>
      <c r="U119" s="1"/>
      <c r="V119" s="1"/>
      <c r="W119" s="1"/>
      <c r="X119" s="1"/>
      <c r="Y119" s="1"/>
      <c r="Z119" s="1"/>
      <c r="AA119" s="1"/>
      <c r="AB119" s="1"/>
      <c r="AC119" s="1"/>
    </row>
    <row r="120">
      <c r="A120" s="1"/>
      <c r="B120" s="1"/>
      <c r="C120" s="1"/>
      <c r="D120" s="1"/>
      <c r="E120" s="1"/>
      <c r="F120" s="2"/>
      <c r="G120" s="2"/>
      <c r="H120" s="1"/>
      <c r="I120" s="2"/>
      <c r="J120" s="1"/>
      <c r="K120" s="4"/>
      <c r="L120" s="1"/>
      <c r="M120" s="1"/>
      <c r="N120" s="1"/>
      <c r="O120" s="1"/>
      <c r="P120" s="1"/>
      <c r="Q120" s="1"/>
      <c r="R120" s="1"/>
      <c r="S120" s="1"/>
      <c r="T120" s="1"/>
      <c r="U120" s="1"/>
      <c r="V120" s="1"/>
      <c r="W120" s="1"/>
      <c r="X120" s="1"/>
      <c r="Y120" s="1"/>
      <c r="Z120" s="1"/>
      <c r="AA120" s="1"/>
      <c r="AB120" s="1"/>
      <c r="AC120" s="1"/>
    </row>
    <row r="121">
      <c r="A121" s="1"/>
      <c r="B121" s="1"/>
      <c r="C121" s="1"/>
      <c r="D121" s="1"/>
      <c r="E121" s="1"/>
      <c r="F121" s="2"/>
      <c r="G121" s="2"/>
      <c r="H121" s="1"/>
      <c r="I121" s="2"/>
      <c r="J121" s="1"/>
      <c r="K121" s="4"/>
      <c r="L121" s="1"/>
      <c r="M121" s="1"/>
      <c r="N121" s="1"/>
      <c r="O121" s="1"/>
      <c r="P121" s="1"/>
      <c r="Q121" s="1"/>
      <c r="R121" s="1"/>
      <c r="S121" s="1"/>
      <c r="T121" s="1"/>
      <c r="U121" s="1"/>
      <c r="V121" s="1"/>
      <c r="W121" s="1"/>
      <c r="X121" s="1"/>
      <c r="Y121" s="1"/>
      <c r="Z121" s="1"/>
      <c r="AA121" s="1"/>
      <c r="AB121" s="1"/>
      <c r="AC121" s="1"/>
    </row>
    <row r="122">
      <c r="A122" s="1"/>
      <c r="B122" s="1"/>
      <c r="C122" s="1"/>
      <c r="D122" s="1"/>
      <c r="E122" s="1"/>
      <c r="F122" s="2"/>
      <c r="G122" s="2"/>
      <c r="H122" s="1"/>
      <c r="I122" s="2"/>
      <c r="J122" s="1"/>
      <c r="K122" s="4"/>
      <c r="L122" s="1"/>
      <c r="M122" s="1"/>
      <c r="N122" s="1"/>
      <c r="O122" s="1"/>
      <c r="P122" s="1"/>
      <c r="Q122" s="1"/>
      <c r="R122" s="1"/>
      <c r="S122" s="1"/>
      <c r="T122" s="1"/>
      <c r="U122" s="1"/>
      <c r="V122" s="1"/>
      <c r="W122" s="1"/>
      <c r="X122" s="1"/>
      <c r="Y122" s="1"/>
      <c r="Z122" s="1"/>
      <c r="AA122" s="1"/>
      <c r="AB122" s="1"/>
      <c r="AC122" s="1"/>
    </row>
    <row r="123">
      <c r="A123" s="1"/>
      <c r="B123" s="1"/>
      <c r="C123" s="1"/>
      <c r="D123" s="1"/>
      <c r="E123" s="1"/>
      <c r="F123" s="2"/>
      <c r="G123" s="2"/>
      <c r="H123" s="1"/>
      <c r="I123" s="2"/>
      <c r="J123" s="1"/>
      <c r="K123" s="4"/>
      <c r="L123" s="1"/>
      <c r="M123" s="1"/>
      <c r="N123" s="1"/>
      <c r="O123" s="1"/>
      <c r="P123" s="1"/>
      <c r="Q123" s="1"/>
      <c r="R123" s="1"/>
      <c r="S123" s="1"/>
      <c r="T123" s="1"/>
      <c r="U123" s="1"/>
      <c r="V123" s="1"/>
      <c r="W123" s="1"/>
      <c r="X123" s="1"/>
      <c r="Y123" s="1"/>
      <c r="Z123" s="1"/>
      <c r="AA123" s="1"/>
      <c r="AB123" s="1"/>
      <c r="AC123" s="1"/>
    </row>
    <row r="124">
      <c r="A124" s="1"/>
      <c r="B124" s="1"/>
      <c r="C124" s="1"/>
      <c r="D124" s="1"/>
      <c r="E124" s="1"/>
      <c r="F124" s="2"/>
      <c r="G124" s="2"/>
      <c r="H124" s="1"/>
      <c r="I124" s="2"/>
      <c r="J124" s="1"/>
      <c r="K124" s="4"/>
      <c r="L124" s="1"/>
      <c r="M124" s="1"/>
      <c r="N124" s="1"/>
      <c r="O124" s="1"/>
      <c r="P124" s="1"/>
      <c r="Q124" s="1"/>
      <c r="R124" s="1"/>
      <c r="S124" s="1"/>
      <c r="T124" s="1"/>
      <c r="U124" s="1"/>
      <c r="V124" s="1"/>
      <c r="W124" s="1"/>
      <c r="X124" s="1"/>
      <c r="Y124" s="1"/>
      <c r="Z124" s="1"/>
      <c r="AA124" s="1"/>
      <c r="AB124" s="1"/>
      <c r="AC124" s="1"/>
    </row>
    <row r="125">
      <c r="A125" s="1"/>
      <c r="B125" s="1"/>
      <c r="C125" s="1"/>
      <c r="D125" s="1"/>
      <c r="E125" s="1"/>
      <c r="F125" s="2"/>
      <c r="G125" s="2"/>
      <c r="H125" s="1"/>
      <c r="I125" s="2"/>
      <c r="J125" s="1"/>
      <c r="K125" s="4"/>
      <c r="L125" s="1"/>
      <c r="M125" s="1"/>
      <c r="N125" s="1"/>
      <c r="O125" s="1"/>
      <c r="P125" s="1"/>
      <c r="Q125" s="1"/>
      <c r="R125" s="1"/>
      <c r="S125" s="1"/>
      <c r="T125" s="1"/>
      <c r="U125" s="1"/>
      <c r="V125" s="1"/>
      <c r="W125" s="1"/>
      <c r="X125" s="1"/>
      <c r="Y125" s="1"/>
      <c r="Z125" s="1"/>
      <c r="AA125" s="1"/>
      <c r="AB125" s="1"/>
      <c r="AC125" s="1"/>
    </row>
    <row r="126">
      <c r="A126" s="1"/>
      <c r="B126" s="1"/>
      <c r="C126" s="1"/>
      <c r="D126" s="1"/>
      <c r="E126" s="1"/>
      <c r="F126" s="2"/>
      <c r="G126" s="2"/>
      <c r="H126" s="1"/>
      <c r="I126" s="2"/>
      <c r="J126" s="1"/>
      <c r="K126" s="4"/>
      <c r="L126" s="1"/>
      <c r="M126" s="1"/>
      <c r="N126" s="1"/>
      <c r="O126" s="1"/>
      <c r="P126" s="1"/>
      <c r="Q126" s="1"/>
      <c r="R126" s="1"/>
      <c r="S126" s="1"/>
      <c r="T126" s="1"/>
      <c r="U126" s="1"/>
      <c r="V126" s="1"/>
      <c r="W126" s="1"/>
      <c r="X126" s="1"/>
      <c r="Y126" s="1"/>
      <c r="Z126" s="1"/>
      <c r="AA126" s="1"/>
      <c r="AB126" s="1"/>
      <c r="AC126" s="1"/>
    </row>
    <row r="127">
      <c r="A127" s="1"/>
      <c r="B127" s="1"/>
      <c r="C127" s="1"/>
      <c r="D127" s="1"/>
      <c r="E127" s="1"/>
      <c r="F127" s="2"/>
      <c r="G127" s="2"/>
      <c r="H127" s="1"/>
      <c r="I127" s="2"/>
      <c r="J127" s="1"/>
      <c r="K127" s="4"/>
      <c r="L127" s="1"/>
      <c r="M127" s="1"/>
      <c r="N127" s="1"/>
      <c r="O127" s="1"/>
      <c r="P127" s="1"/>
      <c r="Q127" s="1"/>
      <c r="R127" s="1"/>
      <c r="S127" s="1"/>
      <c r="T127" s="1"/>
      <c r="U127" s="1"/>
      <c r="V127" s="1"/>
      <c r="W127" s="1"/>
      <c r="X127" s="1"/>
      <c r="Y127" s="1"/>
      <c r="Z127" s="1"/>
      <c r="AA127" s="1"/>
      <c r="AB127" s="1"/>
      <c r="AC127" s="1"/>
    </row>
    <row r="128">
      <c r="A128" s="1"/>
      <c r="B128" s="1"/>
      <c r="C128" s="1"/>
      <c r="D128" s="1"/>
      <c r="E128" s="1"/>
      <c r="F128" s="2"/>
      <c r="G128" s="2"/>
      <c r="H128" s="1"/>
      <c r="I128" s="2"/>
      <c r="J128" s="1"/>
      <c r="K128" s="4"/>
      <c r="L128" s="1"/>
      <c r="M128" s="1"/>
      <c r="N128" s="1"/>
      <c r="O128" s="1"/>
      <c r="P128" s="1"/>
      <c r="Q128" s="1"/>
      <c r="R128" s="1"/>
      <c r="S128" s="1"/>
      <c r="T128" s="1"/>
      <c r="U128" s="1"/>
      <c r="V128" s="1"/>
      <c r="W128" s="1"/>
      <c r="X128" s="1"/>
      <c r="Y128" s="1"/>
      <c r="Z128" s="1"/>
      <c r="AA128" s="1"/>
      <c r="AB128" s="1"/>
      <c r="AC128" s="1"/>
    </row>
    <row r="129">
      <c r="A129" s="1"/>
      <c r="B129" s="1"/>
      <c r="C129" s="1"/>
      <c r="D129" s="1"/>
      <c r="E129" s="1"/>
      <c r="F129" s="2"/>
      <c r="G129" s="2"/>
      <c r="H129" s="1"/>
      <c r="I129" s="2"/>
      <c r="J129" s="1"/>
      <c r="K129" s="4"/>
      <c r="L129" s="1"/>
      <c r="M129" s="1"/>
      <c r="N129" s="1"/>
      <c r="O129" s="1"/>
      <c r="P129" s="1"/>
      <c r="Q129" s="1"/>
      <c r="R129" s="1"/>
      <c r="S129" s="1"/>
      <c r="T129" s="1"/>
      <c r="U129" s="1"/>
      <c r="V129" s="1"/>
      <c r="W129" s="1"/>
      <c r="X129" s="1"/>
      <c r="Y129" s="1"/>
      <c r="Z129" s="1"/>
      <c r="AA129" s="1"/>
      <c r="AB129" s="1"/>
      <c r="AC129" s="1"/>
    </row>
    <row r="130">
      <c r="A130" s="1"/>
      <c r="B130" s="1"/>
      <c r="C130" s="1"/>
      <c r="D130" s="1"/>
      <c r="E130" s="1"/>
      <c r="F130" s="2"/>
      <c r="G130" s="2"/>
      <c r="H130" s="1"/>
      <c r="I130" s="2"/>
      <c r="J130" s="1"/>
      <c r="K130" s="4"/>
      <c r="L130" s="1"/>
      <c r="M130" s="1"/>
      <c r="N130" s="1"/>
      <c r="O130" s="1"/>
      <c r="P130" s="1"/>
      <c r="Q130" s="1"/>
      <c r="R130" s="1"/>
      <c r="S130" s="1"/>
      <c r="T130" s="1"/>
      <c r="U130" s="1"/>
      <c r="V130" s="1"/>
      <c r="W130" s="1"/>
      <c r="X130" s="1"/>
      <c r="Y130" s="1"/>
      <c r="Z130" s="1"/>
      <c r="AA130" s="1"/>
      <c r="AB130" s="1"/>
      <c r="AC130" s="1"/>
    </row>
    <row r="131">
      <c r="A131" s="1"/>
      <c r="B131" s="1"/>
      <c r="C131" s="1"/>
      <c r="D131" s="1"/>
      <c r="E131" s="1"/>
      <c r="F131" s="2"/>
      <c r="G131" s="2"/>
      <c r="H131" s="1"/>
      <c r="I131" s="2"/>
      <c r="J131" s="1"/>
      <c r="K131" s="4"/>
      <c r="L131" s="1"/>
      <c r="M131" s="1"/>
      <c r="N131" s="1"/>
      <c r="O131" s="1"/>
      <c r="P131" s="1"/>
      <c r="Q131" s="1"/>
      <c r="R131" s="1"/>
      <c r="S131" s="1"/>
      <c r="T131" s="1"/>
      <c r="U131" s="1"/>
      <c r="V131" s="1"/>
      <c r="W131" s="1"/>
      <c r="X131" s="1"/>
      <c r="Y131" s="1"/>
      <c r="Z131" s="1"/>
      <c r="AA131" s="1"/>
      <c r="AB131" s="1"/>
      <c r="AC131" s="1"/>
    </row>
    <row r="132">
      <c r="A132" s="1"/>
      <c r="B132" s="1"/>
      <c r="C132" s="1"/>
      <c r="D132" s="1"/>
      <c r="E132" s="1"/>
      <c r="F132" s="2"/>
      <c r="G132" s="2"/>
      <c r="H132" s="1"/>
      <c r="I132" s="2"/>
      <c r="J132" s="1"/>
      <c r="K132" s="4"/>
      <c r="L132" s="1"/>
      <c r="M132" s="1"/>
      <c r="N132" s="1"/>
      <c r="O132" s="1"/>
      <c r="P132" s="1"/>
      <c r="Q132" s="1"/>
      <c r="R132" s="1"/>
      <c r="S132" s="1"/>
      <c r="T132" s="1"/>
      <c r="U132" s="1"/>
      <c r="V132" s="1"/>
      <c r="W132" s="1"/>
      <c r="X132" s="1"/>
      <c r="Y132" s="1"/>
      <c r="Z132" s="1"/>
      <c r="AA132" s="1"/>
      <c r="AB132" s="1"/>
      <c r="AC132" s="1"/>
    </row>
    <row r="133">
      <c r="A133" s="1"/>
      <c r="B133" s="1"/>
      <c r="C133" s="1"/>
      <c r="D133" s="1"/>
      <c r="E133" s="1"/>
      <c r="F133" s="2"/>
      <c r="G133" s="2"/>
      <c r="H133" s="1"/>
      <c r="I133" s="2"/>
      <c r="J133" s="1"/>
      <c r="K133" s="4"/>
      <c r="L133" s="1"/>
      <c r="M133" s="1"/>
      <c r="N133" s="1"/>
      <c r="O133" s="1"/>
      <c r="P133" s="1"/>
      <c r="Q133" s="1"/>
      <c r="R133" s="1"/>
      <c r="S133" s="1"/>
      <c r="T133" s="1"/>
      <c r="U133" s="1"/>
      <c r="V133" s="1"/>
      <c r="W133" s="1"/>
      <c r="X133" s="1"/>
      <c r="Y133" s="1"/>
      <c r="Z133" s="1"/>
      <c r="AA133" s="1"/>
      <c r="AB133" s="1"/>
      <c r="AC133" s="1"/>
    </row>
    <row r="134">
      <c r="A134" s="1"/>
      <c r="B134" s="1"/>
      <c r="C134" s="1"/>
      <c r="D134" s="1"/>
      <c r="E134" s="1"/>
      <c r="F134" s="2"/>
      <c r="G134" s="2"/>
      <c r="H134" s="1"/>
      <c r="I134" s="2"/>
      <c r="J134" s="1"/>
      <c r="K134" s="4"/>
      <c r="L134" s="1"/>
      <c r="M134" s="1"/>
      <c r="N134" s="1"/>
      <c r="O134" s="1"/>
      <c r="P134" s="1"/>
      <c r="Q134" s="1"/>
      <c r="R134" s="1"/>
      <c r="S134" s="1"/>
      <c r="T134" s="1"/>
      <c r="U134" s="1"/>
      <c r="V134" s="1"/>
      <c r="W134" s="1"/>
      <c r="X134" s="1"/>
      <c r="Y134" s="1"/>
      <c r="Z134" s="1"/>
      <c r="AA134" s="1"/>
      <c r="AB134" s="1"/>
      <c r="AC134" s="1"/>
    </row>
    <row r="135">
      <c r="A135" s="1"/>
      <c r="B135" s="1"/>
      <c r="C135" s="1"/>
      <c r="D135" s="1"/>
      <c r="E135" s="1"/>
      <c r="F135" s="2"/>
      <c r="G135" s="2"/>
      <c r="H135" s="1"/>
      <c r="I135" s="2"/>
      <c r="J135" s="1"/>
      <c r="K135" s="4"/>
      <c r="L135" s="1"/>
      <c r="M135" s="1"/>
      <c r="N135" s="1"/>
      <c r="O135" s="1"/>
      <c r="P135" s="1"/>
      <c r="Q135" s="1"/>
      <c r="R135" s="1"/>
      <c r="S135" s="1"/>
      <c r="T135" s="1"/>
      <c r="U135" s="1"/>
      <c r="V135" s="1"/>
      <c r="W135" s="1"/>
      <c r="X135" s="1"/>
      <c r="Y135" s="1"/>
      <c r="Z135" s="1"/>
      <c r="AA135" s="1"/>
      <c r="AB135" s="1"/>
      <c r="AC135" s="1"/>
    </row>
    <row r="136">
      <c r="A136" s="1"/>
      <c r="B136" s="1"/>
      <c r="C136" s="1"/>
      <c r="D136" s="1"/>
      <c r="E136" s="1"/>
      <c r="F136" s="2"/>
      <c r="G136" s="2"/>
      <c r="H136" s="1"/>
      <c r="I136" s="2"/>
      <c r="J136" s="1"/>
      <c r="K136" s="4"/>
      <c r="L136" s="1"/>
      <c r="M136" s="1"/>
      <c r="N136" s="1"/>
      <c r="O136" s="1"/>
      <c r="P136" s="1"/>
      <c r="Q136" s="1"/>
      <c r="R136" s="1"/>
      <c r="S136" s="1"/>
      <c r="T136" s="1"/>
      <c r="U136" s="1"/>
      <c r="V136" s="1"/>
      <c r="W136" s="1"/>
      <c r="X136" s="1"/>
      <c r="Y136" s="1"/>
      <c r="Z136" s="1"/>
      <c r="AA136" s="1"/>
      <c r="AB136" s="1"/>
      <c r="AC136" s="1"/>
    </row>
    <row r="137">
      <c r="A137" s="1"/>
      <c r="B137" s="1"/>
      <c r="C137" s="1"/>
      <c r="D137" s="1"/>
      <c r="E137" s="1"/>
      <c r="F137" s="2"/>
      <c r="G137" s="2"/>
      <c r="H137" s="1"/>
      <c r="I137" s="2"/>
      <c r="J137" s="1"/>
      <c r="K137" s="4"/>
      <c r="L137" s="1"/>
      <c r="M137" s="1"/>
      <c r="N137" s="1"/>
      <c r="O137" s="1"/>
      <c r="P137" s="1"/>
      <c r="Q137" s="1"/>
      <c r="R137" s="1"/>
      <c r="S137" s="1"/>
      <c r="T137" s="1"/>
      <c r="U137" s="1"/>
      <c r="V137" s="1"/>
      <c r="W137" s="1"/>
      <c r="X137" s="1"/>
      <c r="Y137" s="1"/>
      <c r="Z137" s="1"/>
      <c r="AA137" s="1"/>
      <c r="AB137" s="1"/>
      <c r="AC137" s="1"/>
    </row>
    <row r="138">
      <c r="A138" s="1"/>
      <c r="B138" s="1"/>
      <c r="C138" s="1"/>
      <c r="D138" s="1"/>
      <c r="E138" s="1"/>
      <c r="F138" s="2"/>
      <c r="G138" s="2"/>
      <c r="H138" s="1"/>
      <c r="I138" s="2"/>
      <c r="J138" s="1"/>
      <c r="K138" s="4"/>
      <c r="L138" s="1"/>
      <c r="M138" s="1"/>
      <c r="N138" s="1"/>
      <c r="O138" s="1"/>
      <c r="P138" s="1"/>
      <c r="Q138" s="1"/>
      <c r="R138" s="1"/>
      <c r="S138" s="1"/>
      <c r="T138" s="1"/>
      <c r="U138" s="1"/>
      <c r="V138" s="1"/>
      <c r="W138" s="1"/>
      <c r="X138" s="1"/>
      <c r="Y138" s="1"/>
      <c r="Z138" s="1"/>
      <c r="AA138" s="1"/>
      <c r="AB138" s="1"/>
      <c r="AC138" s="1"/>
    </row>
    <row r="139">
      <c r="A139" s="1"/>
      <c r="B139" s="1"/>
      <c r="C139" s="1"/>
      <c r="D139" s="1"/>
      <c r="E139" s="1"/>
      <c r="F139" s="2"/>
      <c r="G139" s="2"/>
      <c r="H139" s="1"/>
      <c r="I139" s="2"/>
      <c r="J139" s="1"/>
      <c r="K139" s="4"/>
      <c r="L139" s="1"/>
      <c r="M139" s="1"/>
      <c r="N139" s="1"/>
      <c r="O139" s="1"/>
      <c r="P139" s="1"/>
      <c r="Q139" s="1"/>
      <c r="R139" s="1"/>
      <c r="S139" s="1"/>
      <c r="T139" s="1"/>
      <c r="U139" s="1"/>
      <c r="V139" s="1"/>
      <c r="W139" s="1"/>
      <c r="X139" s="1"/>
      <c r="Y139" s="1"/>
      <c r="Z139" s="1"/>
      <c r="AA139" s="1"/>
      <c r="AB139" s="1"/>
      <c r="AC139" s="1"/>
    </row>
    <row r="140">
      <c r="A140" s="1"/>
      <c r="B140" s="1"/>
      <c r="C140" s="1"/>
      <c r="D140" s="1"/>
      <c r="E140" s="1"/>
      <c r="F140" s="2"/>
      <c r="G140" s="2"/>
      <c r="H140" s="1"/>
      <c r="I140" s="2"/>
      <c r="J140" s="1"/>
      <c r="K140" s="4"/>
      <c r="L140" s="1"/>
      <c r="M140" s="1"/>
      <c r="N140" s="1"/>
      <c r="O140" s="1"/>
      <c r="P140" s="1"/>
      <c r="Q140" s="1"/>
      <c r="R140" s="1"/>
      <c r="S140" s="1"/>
      <c r="T140" s="1"/>
      <c r="U140" s="1"/>
      <c r="V140" s="1"/>
      <c r="W140" s="1"/>
      <c r="X140" s="1"/>
      <c r="Y140" s="1"/>
      <c r="Z140" s="1"/>
      <c r="AA140" s="1"/>
      <c r="AB140" s="1"/>
      <c r="AC140" s="1"/>
    </row>
    <row r="141">
      <c r="A141" s="1"/>
      <c r="B141" s="1"/>
      <c r="C141" s="1"/>
      <c r="D141" s="1"/>
      <c r="E141" s="1"/>
      <c r="F141" s="2"/>
      <c r="G141" s="2"/>
      <c r="H141" s="1"/>
      <c r="I141" s="2"/>
      <c r="J141" s="1"/>
      <c r="K141" s="4"/>
      <c r="L141" s="1"/>
      <c r="M141" s="1"/>
      <c r="N141" s="1"/>
      <c r="O141" s="1"/>
      <c r="P141" s="1"/>
      <c r="Q141" s="1"/>
      <c r="R141" s="1"/>
      <c r="S141" s="1"/>
      <c r="T141" s="1"/>
      <c r="U141" s="1"/>
      <c r="V141" s="1"/>
      <c r="W141" s="1"/>
      <c r="X141" s="1"/>
      <c r="Y141" s="1"/>
      <c r="Z141" s="1"/>
      <c r="AA141" s="1"/>
      <c r="AB141" s="1"/>
      <c r="AC141" s="1"/>
    </row>
    <row r="142">
      <c r="A142" s="1"/>
      <c r="B142" s="1"/>
      <c r="C142" s="1"/>
      <c r="D142" s="1"/>
      <c r="E142" s="1"/>
      <c r="F142" s="2"/>
      <c r="G142" s="2"/>
      <c r="H142" s="1"/>
      <c r="I142" s="2"/>
      <c r="J142" s="1"/>
      <c r="K142" s="4"/>
      <c r="L142" s="1"/>
      <c r="M142" s="1"/>
      <c r="N142" s="1"/>
      <c r="O142" s="1"/>
      <c r="P142" s="1"/>
      <c r="Q142" s="1"/>
      <c r="R142" s="1"/>
      <c r="S142" s="1"/>
      <c r="T142" s="1"/>
      <c r="U142" s="1"/>
      <c r="V142" s="1"/>
      <c r="W142" s="1"/>
      <c r="X142" s="1"/>
      <c r="Y142" s="1"/>
      <c r="Z142" s="1"/>
      <c r="AA142" s="1"/>
      <c r="AB142" s="1"/>
      <c r="AC142" s="1"/>
    </row>
    <row r="143">
      <c r="A143" s="1"/>
      <c r="B143" s="1"/>
      <c r="C143" s="1"/>
      <c r="D143" s="1"/>
      <c r="E143" s="1"/>
      <c r="F143" s="2"/>
      <c r="G143" s="2"/>
      <c r="H143" s="1"/>
      <c r="I143" s="2"/>
      <c r="J143" s="1"/>
      <c r="K143" s="4"/>
      <c r="L143" s="1"/>
      <c r="M143" s="1"/>
      <c r="N143" s="1"/>
      <c r="O143" s="1"/>
      <c r="P143" s="1"/>
      <c r="Q143" s="1"/>
      <c r="R143" s="1"/>
      <c r="S143" s="1"/>
      <c r="T143" s="1"/>
      <c r="U143" s="1"/>
      <c r="V143" s="1"/>
      <c r="W143" s="1"/>
      <c r="X143" s="1"/>
      <c r="Y143" s="1"/>
      <c r="Z143" s="1"/>
      <c r="AA143" s="1"/>
      <c r="AB143" s="1"/>
      <c r="AC143" s="1"/>
    </row>
    <row r="144">
      <c r="A144" s="1"/>
      <c r="B144" s="1"/>
      <c r="C144" s="1"/>
      <c r="D144" s="1"/>
      <c r="E144" s="1"/>
      <c r="F144" s="2"/>
      <c r="G144" s="2"/>
      <c r="H144" s="1"/>
      <c r="I144" s="2"/>
      <c r="J144" s="1"/>
      <c r="K144" s="4"/>
      <c r="L144" s="1"/>
      <c r="M144" s="1"/>
      <c r="N144" s="1"/>
      <c r="O144" s="1"/>
      <c r="P144" s="1"/>
      <c r="Q144" s="1"/>
      <c r="R144" s="1"/>
      <c r="S144" s="1"/>
      <c r="T144" s="1"/>
      <c r="U144" s="1"/>
      <c r="V144" s="1"/>
      <c r="W144" s="1"/>
      <c r="X144" s="1"/>
      <c r="Y144" s="1"/>
      <c r="Z144" s="1"/>
      <c r="AA144" s="1"/>
      <c r="AB144" s="1"/>
      <c r="AC144" s="1"/>
    </row>
    <row r="145">
      <c r="A145" s="1"/>
      <c r="B145" s="1"/>
      <c r="C145" s="1"/>
      <c r="D145" s="1"/>
      <c r="E145" s="1"/>
      <c r="F145" s="2"/>
      <c r="G145" s="2"/>
      <c r="H145" s="1"/>
      <c r="I145" s="2"/>
      <c r="J145" s="1"/>
      <c r="K145" s="4"/>
      <c r="L145" s="1"/>
      <c r="M145" s="1"/>
      <c r="N145" s="1"/>
      <c r="O145" s="1"/>
      <c r="P145" s="1"/>
      <c r="Q145" s="1"/>
      <c r="R145" s="1"/>
      <c r="S145" s="1"/>
      <c r="T145" s="1"/>
      <c r="U145" s="1"/>
      <c r="V145" s="1"/>
      <c r="W145" s="1"/>
      <c r="X145" s="1"/>
      <c r="Y145" s="1"/>
      <c r="Z145" s="1"/>
      <c r="AA145" s="1"/>
      <c r="AB145" s="1"/>
      <c r="AC145" s="1"/>
    </row>
    <row r="146">
      <c r="A146" s="1"/>
      <c r="B146" s="1"/>
      <c r="C146" s="1"/>
      <c r="D146" s="1"/>
      <c r="E146" s="1"/>
      <c r="F146" s="2"/>
      <c r="G146" s="2"/>
      <c r="H146" s="1"/>
      <c r="I146" s="2"/>
      <c r="J146" s="1"/>
      <c r="K146" s="4"/>
      <c r="L146" s="1"/>
      <c r="M146" s="1"/>
      <c r="N146" s="1"/>
      <c r="O146" s="1"/>
      <c r="P146" s="1"/>
      <c r="Q146" s="1"/>
      <c r="R146" s="1"/>
      <c r="S146" s="1"/>
      <c r="T146" s="1"/>
      <c r="U146" s="1"/>
      <c r="V146" s="1"/>
      <c r="W146" s="1"/>
      <c r="X146" s="1"/>
      <c r="Y146" s="1"/>
      <c r="Z146" s="1"/>
      <c r="AA146" s="1"/>
      <c r="AB146" s="1"/>
      <c r="AC146" s="1"/>
    </row>
    <row r="147">
      <c r="A147" s="1"/>
      <c r="B147" s="1"/>
      <c r="C147" s="1"/>
      <c r="D147" s="1"/>
      <c r="E147" s="1"/>
      <c r="F147" s="2"/>
      <c r="G147" s="2"/>
      <c r="H147" s="1"/>
      <c r="I147" s="2"/>
      <c r="J147" s="1"/>
      <c r="K147" s="4"/>
      <c r="L147" s="1"/>
      <c r="M147" s="1"/>
      <c r="N147" s="1"/>
      <c r="O147" s="1"/>
      <c r="P147" s="1"/>
      <c r="Q147" s="1"/>
      <c r="R147" s="1"/>
      <c r="S147" s="1"/>
      <c r="T147" s="1"/>
      <c r="U147" s="1"/>
      <c r="V147" s="1"/>
      <c r="W147" s="1"/>
      <c r="X147" s="1"/>
      <c r="Y147" s="1"/>
      <c r="Z147" s="1"/>
      <c r="AA147" s="1"/>
      <c r="AB147" s="1"/>
      <c r="AC147" s="1"/>
    </row>
    <row r="148">
      <c r="A148" s="1"/>
      <c r="B148" s="1"/>
      <c r="C148" s="1"/>
      <c r="D148" s="1"/>
      <c r="E148" s="1"/>
      <c r="F148" s="2"/>
      <c r="G148" s="2"/>
      <c r="H148" s="1"/>
      <c r="I148" s="2"/>
      <c r="J148" s="1"/>
      <c r="K148" s="4"/>
      <c r="L148" s="1"/>
      <c r="M148" s="1"/>
      <c r="N148" s="1"/>
      <c r="O148" s="1"/>
      <c r="P148" s="1"/>
      <c r="Q148" s="1"/>
      <c r="R148" s="1"/>
      <c r="S148" s="1"/>
      <c r="T148" s="1"/>
      <c r="U148" s="1"/>
      <c r="V148" s="1"/>
      <c r="W148" s="1"/>
      <c r="X148" s="1"/>
      <c r="Y148" s="1"/>
      <c r="Z148" s="1"/>
      <c r="AA148" s="1"/>
      <c r="AB148" s="1"/>
      <c r="AC148" s="1"/>
    </row>
    <row r="149">
      <c r="A149" s="1"/>
      <c r="B149" s="1"/>
      <c r="C149" s="1"/>
      <c r="D149" s="1"/>
      <c r="E149" s="1"/>
      <c r="F149" s="2"/>
      <c r="G149" s="2"/>
      <c r="H149" s="1"/>
      <c r="I149" s="2"/>
      <c r="J149" s="1"/>
      <c r="K149" s="4"/>
      <c r="L149" s="1"/>
      <c r="M149" s="1"/>
      <c r="N149" s="1"/>
      <c r="O149" s="1"/>
      <c r="P149" s="1"/>
      <c r="Q149" s="1"/>
      <c r="R149" s="1"/>
      <c r="S149" s="1"/>
      <c r="T149" s="1"/>
      <c r="U149" s="1"/>
      <c r="V149" s="1"/>
      <c r="W149" s="1"/>
      <c r="X149" s="1"/>
      <c r="Y149" s="1"/>
      <c r="Z149" s="1"/>
      <c r="AA149" s="1"/>
      <c r="AB149" s="1"/>
      <c r="AC149" s="1"/>
    </row>
    <row r="150">
      <c r="A150" s="1"/>
      <c r="B150" s="1"/>
      <c r="C150" s="1"/>
      <c r="D150" s="1"/>
      <c r="E150" s="1"/>
      <c r="F150" s="2"/>
      <c r="G150" s="2"/>
      <c r="H150" s="1"/>
      <c r="I150" s="2"/>
      <c r="J150" s="1"/>
      <c r="K150" s="4"/>
      <c r="L150" s="1"/>
      <c r="M150" s="1"/>
      <c r="N150" s="1"/>
      <c r="O150" s="1"/>
      <c r="P150" s="1"/>
      <c r="Q150" s="1"/>
      <c r="R150" s="1"/>
      <c r="S150" s="1"/>
      <c r="T150" s="1"/>
      <c r="U150" s="1"/>
      <c r="V150" s="1"/>
      <c r="W150" s="1"/>
      <c r="X150" s="1"/>
      <c r="Y150" s="1"/>
      <c r="Z150" s="1"/>
      <c r="AA150" s="1"/>
      <c r="AB150" s="1"/>
      <c r="AC150" s="1"/>
    </row>
    <row r="151">
      <c r="A151" s="1"/>
      <c r="B151" s="1"/>
      <c r="C151" s="1"/>
      <c r="D151" s="1"/>
      <c r="E151" s="1"/>
      <c r="F151" s="2"/>
      <c r="G151" s="2"/>
      <c r="H151" s="1"/>
      <c r="I151" s="2"/>
      <c r="J151" s="1"/>
      <c r="K151" s="4"/>
      <c r="L151" s="1"/>
      <c r="M151" s="1"/>
      <c r="N151" s="1"/>
      <c r="O151" s="1"/>
      <c r="P151" s="1"/>
      <c r="Q151" s="1"/>
      <c r="R151" s="1"/>
      <c r="S151" s="1"/>
      <c r="T151" s="1"/>
      <c r="U151" s="1"/>
      <c r="V151" s="1"/>
      <c r="W151" s="1"/>
      <c r="X151" s="1"/>
      <c r="Y151" s="1"/>
      <c r="Z151" s="1"/>
      <c r="AA151" s="1"/>
      <c r="AB151" s="1"/>
      <c r="AC151" s="1"/>
    </row>
    <row r="152">
      <c r="A152" s="1"/>
      <c r="B152" s="1"/>
      <c r="C152" s="1"/>
      <c r="D152" s="1"/>
      <c r="E152" s="1"/>
      <c r="F152" s="2"/>
      <c r="G152" s="2"/>
      <c r="H152" s="1"/>
      <c r="I152" s="2"/>
      <c r="J152" s="1"/>
      <c r="K152" s="4"/>
      <c r="L152" s="1"/>
      <c r="M152" s="1"/>
      <c r="N152" s="1"/>
      <c r="O152" s="1"/>
      <c r="P152" s="1"/>
      <c r="Q152" s="1"/>
      <c r="R152" s="1"/>
      <c r="S152" s="1"/>
      <c r="T152" s="1"/>
      <c r="U152" s="1"/>
      <c r="V152" s="1"/>
      <c r="W152" s="1"/>
      <c r="X152" s="1"/>
      <c r="Y152" s="1"/>
      <c r="Z152" s="1"/>
      <c r="AA152" s="1"/>
      <c r="AB152" s="1"/>
      <c r="AC152" s="1"/>
    </row>
    <row r="153">
      <c r="A153" s="1"/>
      <c r="B153" s="1"/>
      <c r="C153" s="1"/>
      <c r="D153" s="1"/>
      <c r="E153" s="1"/>
      <c r="F153" s="2"/>
      <c r="G153" s="2"/>
      <c r="H153" s="1"/>
      <c r="I153" s="2"/>
      <c r="J153" s="1"/>
      <c r="K153" s="4"/>
      <c r="L153" s="1"/>
      <c r="M153" s="1"/>
      <c r="N153" s="1"/>
      <c r="O153" s="1"/>
      <c r="P153" s="1"/>
      <c r="Q153" s="1"/>
      <c r="R153" s="1"/>
      <c r="S153" s="1"/>
      <c r="T153" s="1"/>
      <c r="U153" s="1"/>
      <c r="V153" s="1"/>
      <c r="W153" s="1"/>
      <c r="X153" s="1"/>
      <c r="Y153" s="1"/>
      <c r="Z153" s="1"/>
      <c r="AA153" s="1"/>
      <c r="AB153" s="1"/>
      <c r="AC153" s="1"/>
    </row>
    <row r="154">
      <c r="A154" s="1"/>
      <c r="B154" s="1"/>
      <c r="C154" s="1"/>
      <c r="D154" s="1"/>
      <c r="E154" s="1"/>
      <c r="F154" s="2"/>
      <c r="G154" s="2"/>
      <c r="H154" s="1"/>
      <c r="I154" s="2"/>
      <c r="J154" s="1"/>
      <c r="K154" s="4"/>
      <c r="L154" s="1"/>
      <c r="M154" s="1"/>
      <c r="N154" s="1"/>
      <c r="O154" s="1"/>
      <c r="P154" s="1"/>
      <c r="Q154" s="1"/>
      <c r="R154" s="1"/>
      <c r="S154" s="1"/>
      <c r="T154" s="1"/>
      <c r="U154" s="1"/>
      <c r="V154" s="1"/>
      <c r="W154" s="1"/>
      <c r="X154" s="1"/>
      <c r="Y154" s="1"/>
      <c r="Z154" s="1"/>
      <c r="AA154" s="1"/>
      <c r="AB154" s="1"/>
      <c r="AC154" s="1"/>
    </row>
    <row r="155">
      <c r="A155" s="1"/>
      <c r="B155" s="1"/>
      <c r="C155" s="1"/>
      <c r="D155" s="1"/>
      <c r="E155" s="1"/>
      <c r="F155" s="2"/>
      <c r="G155" s="2"/>
      <c r="H155" s="1"/>
      <c r="I155" s="2"/>
      <c r="J155" s="1"/>
      <c r="K155" s="4"/>
      <c r="L155" s="1"/>
      <c r="M155" s="1"/>
      <c r="N155" s="1"/>
      <c r="O155" s="1"/>
      <c r="P155" s="1"/>
      <c r="Q155" s="1"/>
      <c r="R155" s="1"/>
      <c r="S155" s="1"/>
      <c r="T155" s="1"/>
      <c r="U155" s="1"/>
      <c r="V155" s="1"/>
      <c r="W155" s="1"/>
      <c r="X155" s="1"/>
      <c r="Y155" s="1"/>
      <c r="Z155" s="1"/>
      <c r="AA155" s="1"/>
      <c r="AB155" s="1"/>
      <c r="AC155" s="1"/>
    </row>
    <row r="156">
      <c r="A156" s="1"/>
      <c r="B156" s="1"/>
      <c r="C156" s="1"/>
      <c r="D156" s="1"/>
      <c r="E156" s="1"/>
      <c r="F156" s="2"/>
      <c r="G156" s="2"/>
      <c r="H156" s="1"/>
      <c r="I156" s="2"/>
      <c r="J156" s="1"/>
      <c r="K156" s="4"/>
      <c r="L156" s="1"/>
      <c r="M156" s="1"/>
      <c r="N156" s="1"/>
      <c r="O156" s="1"/>
      <c r="P156" s="1"/>
      <c r="Q156" s="1"/>
      <c r="R156" s="1"/>
      <c r="S156" s="1"/>
      <c r="T156" s="1"/>
      <c r="U156" s="1"/>
      <c r="V156" s="1"/>
      <c r="W156" s="1"/>
      <c r="X156" s="1"/>
      <c r="Y156" s="1"/>
      <c r="Z156" s="1"/>
      <c r="AA156" s="1"/>
      <c r="AB156" s="1"/>
      <c r="AC156" s="1"/>
    </row>
    <row r="157">
      <c r="A157" s="1"/>
      <c r="B157" s="1"/>
      <c r="C157" s="1"/>
      <c r="D157" s="1"/>
      <c r="E157" s="1"/>
      <c r="F157" s="2"/>
      <c r="G157" s="2"/>
      <c r="H157" s="1"/>
      <c r="I157" s="2"/>
      <c r="J157" s="1"/>
      <c r="K157" s="4"/>
      <c r="L157" s="1"/>
      <c r="M157" s="1"/>
      <c r="N157" s="1"/>
      <c r="O157" s="1"/>
      <c r="P157" s="1"/>
      <c r="Q157" s="1"/>
      <c r="R157" s="1"/>
      <c r="S157" s="1"/>
      <c r="T157" s="1"/>
      <c r="U157" s="1"/>
      <c r="V157" s="1"/>
      <c r="W157" s="1"/>
      <c r="X157" s="1"/>
      <c r="Y157" s="1"/>
      <c r="Z157" s="1"/>
      <c r="AA157" s="1"/>
      <c r="AB157" s="1"/>
      <c r="AC157" s="1"/>
    </row>
    <row r="158">
      <c r="A158" s="1"/>
      <c r="B158" s="1"/>
      <c r="C158" s="1"/>
      <c r="D158" s="1"/>
      <c r="E158" s="1"/>
      <c r="F158" s="2"/>
      <c r="G158" s="2"/>
      <c r="H158" s="1"/>
      <c r="I158" s="2"/>
      <c r="J158" s="1"/>
      <c r="K158" s="4"/>
      <c r="L158" s="1"/>
      <c r="M158" s="1"/>
      <c r="N158" s="1"/>
      <c r="O158" s="1"/>
      <c r="P158" s="1"/>
      <c r="Q158" s="1"/>
      <c r="R158" s="1"/>
      <c r="S158" s="1"/>
      <c r="T158" s="1"/>
      <c r="U158" s="1"/>
      <c r="V158" s="1"/>
      <c r="W158" s="1"/>
      <c r="X158" s="1"/>
      <c r="Y158" s="1"/>
      <c r="Z158" s="1"/>
      <c r="AA158" s="1"/>
      <c r="AB158" s="1"/>
      <c r="AC158" s="1"/>
    </row>
    <row r="159">
      <c r="A159" s="1"/>
      <c r="B159" s="1"/>
      <c r="C159" s="1"/>
      <c r="D159" s="1"/>
      <c r="E159" s="1"/>
      <c r="F159" s="2"/>
      <c r="G159" s="2"/>
      <c r="H159" s="1"/>
      <c r="I159" s="2"/>
      <c r="J159" s="1"/>
      <c r="K159" s="4"/>
      <c r="L159" s="1"/>
      <c r="M159" s="1"/>
      <c r="N159" s="1"/>
      <c r="O159" s="1"/>
      <c r="P159" s="1"/>
      <c r="Q159" s="1"/>
      <c r="R159" s="1"/>
      <c r="S159" s="1"/>
      <c r="T159" s="1"/>
      <c r="U159" s="1"/>
      <c r="V159" s="1"/>
      <c r="W159" s="1"/>
      <c r="X159" s="1"/>
      <c r="Y159" s="1"/>
      <c r="Z159" s="1"/>
      <c r="AA159" s="1"/>
      <c r="AB159" s="1"/>
      <c r="AC159" s="1"/>
    </row>
    <row r="160">
      <c r="A160" s="1"/>
      <c r="B160" s="1"/>
      <c r="C160" s="1"/>
      <c r="D160" s="1"/>
      <c r="E160" s="1"/>
      <c r="F160" s="2"/>
      <c r="G160" s="2"/>
      <c r="H160" s="1"/>
      <c r="I160" s="2"/>
      <c r="J160" s="1"/>
      <c r="K160" s="4"/>
      <c r="L160" s="1"/>
      <c r="M160" s="1"/>
      <c r="N160" s="1"/>
      <c r="O160" s="1"/>
      <c r="P160" s="1"/>
      <c r="Q160" s="1"/>
      <c r="R160" s="1"/>
      <c r="S160" s="1"/>
      <c r="T160" s="1"/>
      <c r="U160" s="1"/>
      <c r="V160" s="1"/>
      <c r="W160" s="1"/>
      <c r="X160" s="1"/>
      <c r="Y160" s="1"/>
      <c r="Z160" s="1"/>
      <c r="AA160" s="1"/>
      <c r="AB160" s="1"/>
      <c r="AC160" s="1"/>
    </row>
    <row r="161">
      <c r="A161" s="1"/>
      <c r="B161" s="1"/>
      <c r="C161" s="1"/>
      <c r="D161" s="1"/>
      <c r="E161" s="1"/>
      <c r="F161" s="2"/>
      <c r="G161" s="2"/>
      <c r="H161" s="1"/>
      <c r="I161" s="2"/>
      <c r="J161" s="1"/>
      <c r="K161" s="4"/>
      <c r="L161" s="1"/>
      <c r="M161" s="1"/>
      <c r="N161" s="1"/>
      <c r="O161" s="1"/>
      <c r="P161" s="1"/>
      <c r="Q161" s="1"/>
      <c r="R161" s="1"/>
      <c r="S161" s="1"/>
      <c r="T161" s="1"/>
      <c r="U161" s="1"/>
      <c r="V161" s="1"/>
      <c r="W161" s="1"/>
      <c r="X161" s="1"/>
      <c r="Y161" s="1"/>
      <c r="Z161" s="1"/>
      <c r="AA161" s="1"/>
      <c r="AB161" s="1"/>
      <c r="AC161" s="1"/>
    </row>
    <row r="162">
      <c r="A162" s="1"/>
      <c r="B162" s="1"/>
      <c r="C162" s="1"/>
      <c r="D162" s="1"/>
      <c r="E162" s="1"/>
      <c r="F162" s="2"/>
      <c r="G162" s="2"/>
      <c r="H162" s="1"/>
      <c r="I162" s="2"/>
      <c r="J162" s="1"/>
      <c r="K162" s="4"/>
      <c r="L162" s="1"/>
      <c r="M162" s="1"/>
      <c r="N162" s="1"/>
      <c r="O162" s="1"/>
      <c r="P162" s="1"/>
      <c r="Q162" s="1"/>
      <c r="R162" s="1"/>
      <c r="S162" s="1"/>
      <c r="T162" s="1"/>
      <c r="U162" s="1"/>
      <c r="V162" s="1"/>
      <c r="W162" s="1"/>
      <c r="X162" s="1"/>
      <c r="Y162" s="1"/>
      <c r="Z162" s="1"/>
      <c r="AA162" s="1"/>
      <c r="AB162" s="1"/>
      <c r="AC162" s="1"/>
    </row>
    <row r="163">
      <c r="A163" s="1"/>
      <c r="B163" s="1"/>
      <c r="C163" s="1"/>
      <c r="D163" s="1"/>
      <c r="E163" s="1"/>
      <c r="F163" s="2"/>
      <c r="G163" s="2"/>
      <c r="H163" s="1"/>
      <c r="I163" s="2"/>
      <c r="J163" s="1"/>
      <c r="K163" s="4"/>
      <c r="L163" s="1"/>
      <c r="M163" s="1"/>
      <c r="N163" s="1"/>
      <c r="O163" s="1"/>
      <c r="P163" s="1"/>
      <c r="Q163" s="1"/>
      <c r="R163" s="1"/>
      <c r="S163" s="1"/>
      <c r="T163" s="1"/>
      <c r="U163" s="1"/>
      <c r="V163" s="1"/>
      <c r="W163" s="1"/>
      <c r="X163" s="1"/>
      <c r="Y163" s="1"/>
      <c r="Z163" s="1"/>
      <c r="AA163" s="1"/>
      <c r="AB163" s="1"/>
      <c r="AC163" s="1"/>
    </row>
    <row r="164">
      <c r="A164" s="1"/>
      <c r="B164" s="1"/>
      <c r="C164" s="1"/>
      <c r="D164" s="1"/>
      <c r="E164" s="1"/>
      <c r="F164" s="2"/>
      <c r="G164" s="2"/>
      <c r="H164" s="1"/>
      <c r="I164" s="2"/>
      <c r="J164" s="1"/>
      <c r="K164" s="4"/>
      <c r="L164" s="1"/>
      <c r="M164" s="1"/>
      <c r="N164" s="1"/>
      <c r="O164" s="1"/>
      <c r="P164" s="1"/>
      <c r="Q164" s="1"/>
      <c r="R164" s="1"/>
      <c r="S164" s="1"/>
      <c r="T164" s="1"/>
      <c r="U164" s="1"/>
      <c r="V164" s="1"/>
      <c r="W164" s="1"/>
      <c r="X164" s="1"/>
      <c r="Y164" s="1"/>
      <c r="Z164" s="1"/>
      <c r="AA164" s="1"/>
      <c r="AB164" s="1"/>
      <c r="AC164" s="1"/>
    </row>
    <row r="165">
      <c r="A165" s="1"/>
      <c r="B165" s="1"/>
      <c r="C165" s="1"/>
      <c r="D165" s="1"/>
      <c r="E165" s="1"/>
      <c r="F165" s="2"/>
      <c r="G165" s="2"/>
      <c r="H165" s="1"/>
      <c r="I165" s="2"/>
      <c r="J165" s="1"/>
      <c r="K165" s="4"/>
      <c r="L165" s="1"/>
      <c r="M165" s="1"/>
      <c r="N165" s="1"/>
      <c r="O165" s="1"/>
      <c r="P165" s="1"/>
      <c r="Q165" s="1"/>
      <c r="R165" s="1"/>
      <c r="S165" s="1"/>
      <c r="T165" s="1"/>
      <c r="U165" s="1"/>
      <c r="V165" s="1"/>
      <c r="W165" s="1"/>
      <c r="X165" s="1"/>
      <c r="Y165" s="1"/>
      <c r="Z165" s="1"/>
      <c r="AA165" s="1"/>
      <c r="AB165" s="1"/>
      <c r="AC165" s="1"/>
    </row>
    <row r="166">
      <c r="A166" s="1"/>
      <c r="B166" s="1"/>
      <c r="C166" s="1"/>
      <c r="D166" s="1"/>
      <c r="E166" s="1"/>
      <c r="F166" s="2"/>
      <c r="G166" s="2"/>
      <c r="H166" s="1"/>
      <c r="I166" s="2"/>
      <c r="J166" s="1"/>
      <c r="K166" s="4"/>
      <c r="L166" s="1"/>
      <c r="M166" s="1"/>
      <c r="N166" s="1"/>
      <c r="O166" s="1"/>
      <c r="P166" s="1"/>
      <c r="Q166" s="1"/>
      <c r="R166" s="1"/>
      <c r="S166" s="1"/>
      <c r="T166" s="1"/>
      <c r="U166" s="1"/>
      <c r="V166" s="1"/>
      <c r="W166" s="1"/>
      <c r="X166" s="1"/>
      <c r="Y166" s="1"/>
      <c r="Z166" s="1"/>
      <c r="AA166" s="1"/>
      <c r="AB166" s="1"/>
      <c r="AC166" s="1"/>
    </row>
    <row r="167">
      <c r="A167" s="1"/>
      <c r="B167" s="1"/>
      <c r="C167" s="1"/>
      <c r="D167" s="1"/>
      <c r="E167" s="1"/>
      <c r="F167" s="2"/>
      <c r="G167" s="2"/>
      <c r="H167" s="1"/>
      <c r="I167" s="2"/>
      <c r="J167" s="1"/>
      <c r="K167" s="4"/>
      <c r="L167" s="1"/>
      <c r="M167" s="1"/>
      <c r="N167" s="1"/>
      <c r="O167" s="1"/>
      <c r="P167" s="1"/>
      <c r="Q167" s="1"/>
      <c r="R167" s="1"/>
      <c r="S167" s="1"/>
      <c r="T167" s="1"/>
      <c r="U167" s="1"/>
      <c r="V167" s="1"/>
      <c r="W167" s="1"/>
      <c r="X167" s="1"/>
      <c r="Y167" s="1"/>
      <c r="Z167" s="1"/>
      <c r="AA167" s="1"/>
      <c r="AB167" s="1"/>
      <c r="AC167" s="1"/>
    </row>
    <row r="168">
      <c r="A168" s="1"/>
      <c r="B168" s="1"/>
      <c r="C168" s="1"/>
      <c r="D168" s="1"/>
      <c r="E168" s="1"/>
      <c r="F168" s="2"/>
      <c r="G168" s="2"/>
      <c r="H168" s="1"/>
      <c r="I168" s="2"/>
      <c r="J168" s="1"/>
      <c r="K168" s="4"/>
      <c r="L168" s="1"/>
      <c r="M168" s="1"/>
      <c r="N168" s="1"/>
      <c r="O168" s="1"/>
      <c r="P168" s="1"/>
      <c r="Q168" s="1"/>
      <c r="R168" s="1"/>
      <c r="S168" s="1"/>
      <c r="T168" s="1"/>
      <c r="U168" s="1"/>
      <c r="V168" s="1"/>
      <c r="W168" s="1"/>
      <c r="X168" s="1"/>
      <c r="Y168" s="1"/>
      <c r="Z168" s="1"/>
      <c r="AA168" s="1"/>
      <c r="AB168" s="1"/>
      <c r="AC168" s="1"/>
    </row>
    <row r="169">
      <c r="A169" s="1"/>
      <c r="B169" s="1"/>
      <c r="C169" s="1"/>
      <c r="D169" s="1"/>
      <c r="E169" s="1"/>
      <c r="F169" s="2"/>
      <c r="G169" s="2"/>
      <c r="H169" s="1"/>
      <c r="I169" s="2"/>
      <c r="J169" s="1"/>
      <c r="K169" s="4"/>
      <c r="L169" s="1"/>
      <c r="M169" s="1"/>
      <c r="N169" s="1"/>
      <c r="O169" s="1"/>
      <c r="P169" s="1"/>
      <c r="Q169" s="1"/>
      <c r="R169" s="1"/>
      <c r="S169" s="1"/>
      <c r="T169" s="1"/>
      <c r="U169" s="1"/>
      <c r="V169" s="1"/>
      <c r="W169" s="1"/>
      <c r="X169" s="1"/>
      <c r="Y169" s="1"/>
      <c r="Z169" s="1"/>
      <c r="AA169" s="1"/>
      <c r="AB169" s="1"/>
      <c r="AC169" s="1"/>
    </row>
    <row r="170">
      <c r="A170" s="1"/>
      <c r="B170" s="1"/>
      <c r="C170" s="1"/>
      <c r="D170" s="1"/>
      <c r="E170" s="1"/>
      <c r="F170" s="2"/>
      <c r="G170" s="2"/>
      <c r="H170" s="1"/>
      <c r="I170" s="2"/>
      <c r="J170" s="1"/>
      <c r="K170" s="4"/>
      <c r="L170" s="1"/>
      <c r="M170" s="1"/>
      <c r="N170" s="1"/>
      <c r="O170" s="1"/>
      <c r="P170" s="1"/>
      <c r="Q170" s="1"/>
      <c r="R170" s="1"/>
      <c r="S170" s="1"/>
      <c r="T170" s="1"/>
      <c r="U170" s="1"/>
      <c r="V170" s="1"/>
      <c r="W170" s="1"/>
      <c r="X170" s="1"/>
      <c r="Y170" s="1"/>
      <c r="Z170" s="1"/>
      <c r="AA170" s="1"/>
      <c r="AB170" s="1"/>
      <c r="AC170" s="1"/>
    </row>
    <row r="171">
      <c r="A171" s="1"/>
      <c r="B171" s="1"/>
      <c r="C171" s="1"/>
      <c r="D171" s="1"/>
      <c r="E171" s="1"/>
      <c r="F171" s="2"/>
      <c r="G171" s="2"/>
      <c r="H171" s="1"/>
      <c r="I171" s="2"/>
      <c r="J171" s="1"/>
      <c r="K171" s="4"/>
      <c r="L171" s="1"/>
      <c r="M171" s="1"/>
      <c r="N171" s="1"/>
      <c r="O171" s="1"/>
      <c r="P171" s="1"/>
      <c r="Q171" s="1"/>
      <c r="R171" s="1"/>
      <c r="S171" s="1"/>
      <c r="T171" s="1"/>
      <c r="U171" s="1"/>
      <c r="V171" s="1"/>
      <c r="W171" s="1"/>
      <c r="X171" s="1"/>
      <c r="Y171" s="1"/>
      <c r="Z171" s="1"/>
      <c r="AA171" s="1"/>
      <c r="AB171" s="1"/>
      <c r="AC171" s="1"/>
    </row>
    <row r="172">
      <c r="A172" s="1"/>
      <c r="B172" s="1"/>
      <c r="C172" s="1"/>
      <c r="D172" s="1"/>
      <c r="E172" s="1"/>
      <c r="F172" s="2"/>
      <c r="G172" s="2"/>
      <c r="H172" s="1"/>
      <c r="I172" s="2"/>
      <c r="J172" s="1"/>
      <c r="K172" s="4"/>
      <c r="L172" s="1"/>
      <c r="M172" s="1"/>
      <c r="N172" s="1"/>
      <c r="O172" s="1"/>
      <c r="P172" s="1"/>
      <c r="Q172" s="1"/>
      <c r="R172" s="1"/>
      <c r="S172" s="1"/>
      <c r="T172" s="1"/>
      <c r="U172" s="1"/>
      <c r="V172" s="1"/>
      <c r="W172" s="1"/>
      <c r="X172" s="1"/>
      <c r="Y172" s="1"/>
      <c r="Z172" s="1"/>
      <c r="AA172" s="1"/>
      <c r="AB172" s="1"/>
      <c r="AC172" s="1"/>
    </row>
    <row r="173">
      <c r="A173" s="1"/>
      <c r="B173" s="1"/>
      <c r="C173" s="1"/>
      <c r="D173" s="1"/>
      <c r="E173" s="1"/>
      <c r="F173" s="2"/>
      <c r="G173" s="2"/>
      <c r="H173" s="1"/>
      <c r="I173" s="2"/>
      <c r="J173" s="1"/>
      <c r="K173" s="4"/>
      <c r="L173" s="1"/>
      <c r="M173" s="1"/>
      <c r="N173" s="1"/>
      <c r="O173" s="1"/>
      <c r="P173" s="1"/>
      <c r="Q173" s="1"/>
      <c r="R173" s="1"/>
      <c r="S173" s="1"/>
      <c r="T173" s="1"/>
      <c r="U173" s="1"/>
      <c r="V173" s="1"/>
      <c r="W173" s="1"/>
      <c r="X173" s="1"/>
      <c r="Y173" s="1"/>
      <c r="Z173" s="1"/>
      <c r="AA173" s="1"/>
      <c r="AB173" s="1"/>
      <c r="AC173" s="1"/>
    </row>
    <row r="174">
      <c r="A174" s="1"/>
      <c r="B174" s="1"/>
      <c r="C174" s="1"/>
      <c r="D174" s="1"/>
      <c r="E174" s="1"/>
      <c r="F174" s="2"/>
      <c r="G174" s="2"/>
      <c r="H174" s="1"/>
      <c r="I174" s="2"/>
      <c r="J174" s="1"/>
      <c r="K174" s="4"/>
      <c r="L174" s="1"/>
      <c r="M174" s="1"/>
      <c r="N174" s="1"/>
      <c r="O174" s="1"/>
      <c r="P174" s="1"/>
      <c r="Q174" s="1"/>
      <c r="R174" s="1"/>
      <c r="S174" s="1"/>
      <c r="T174" s="1"/>
      <c r="U174" s="1"/>
      <c r="V174" s="1"/>
      <c r="W174" s="1"/>
      <c r="X174" s="1"/>
      <c r="Y174" s="1"/>
      <c r="Z174" s="1"/>
      <c r="AA174" s="1"/>
      <c r="AB174" s="1"/>
      <c r="AC174" s="1"/>
    </row>
    <row r="175">
      <c r="A175" s="1"/>
      <c r="B175" s="1"/>
      <c r="C175" s="1"/>
      <c r="D175" s="1"/>
      <c r="E175" s="1"/>
      <c r="F175" s="2"/>
      <c r="G175" s="2"/>
      <c r="H175" s="1"/>
      <c r="I175" s="2"/>
      <c r="J175" s="1"/>
      <c r="K175" s="4"/>
      <c r="L175" s="1"/>
      <c r="M175" s="1"/>
      <c r="N175" s="1"/>
      <c r="O175" s="1"/>
      <c r="P175" s="1"/>
      <c r="Q175" s="1"/>
      <c r="R175" s="1"/>
      <c r="S175" s="1"/>
      <c r="T175" s="1"/>
      <c r="U175" s="1"/>
      <c r="V175" s="1"/>
      <c r="W175" s="1"/>
      <c r="X175" s="1"/>
      <c r="Y175" s="1"/>
      <c r="Z175" s="1"/>
      <c r="AA175" s="1"/>
      <c r="AB175" s="1"/>
      <c r="AC175" s="1"/>
    </row>
    <row r="176">
      <c r="A176" s="1"/>
      <c r="B176" s="1"/>
      <c r="C176" s="1"/>
      <c r="D176" s="1"/>
      <c r="E176" s="1"/>
      <c r="F176" s="2"/>
      <c r="G176" s="2"/>
      <c r="H176" s="1"/>
      <c r="I176" s="2"/>
      <c r="J176" s="1"/>
      <c r="K176" s="4"/>
      <c r="L176" s="1"/>
      <c r="M176" s="1"/>
      <c r="N176" s="1"/>
      <c r="O176" s="1"/>
      <c r="P176" s="1"/>
      <c r="Q176" s="1"/>
      <c r="R176" s="1"/>
      <c r="S176" s="1"/>
      <c r="T176" s="1"/>
      <c r="U176" s="1"/>
      <c r="V176" s="1"/>
      <c r="W176" s="1"/>
      <c r="X176" s="1"/>
      <c r="Y176" s="1"/>
      <c r="Z176" s="1"/>
      <c r="AA176" s="1"/>
      <c r="AB176" s="1"/>
      <c r="AC176" s="1"/>
    </row>
    <row r="177">
      <c r="A177" s="1"/>
      <c r="B177" s="1"/>
      <c r="C177" s="1"/>
      <c r="D177" s="1"/>
      <c r="E177" s="1"/>
      <c r="F177" s="2"/>
      <c r="G177" s="2"/>
      <c r="H177" s="1"/>
      <c r="I177" s="2"/>
      <c r="J177" s="1"/>
      <c r="K177" s="4"/>
      <c r="L177" s="1"/>
      <c r="M177" s="1"/>
      <c r="N177" s="1"/>
      <c r="O177" s="1"/>
      <c r="P177" s="1"/>
      <c r="Q177" s="1"/>
      <c r="R177" s="1"/>
      <c r="S177" s="1"/>
      <c r="T177" s="1"/>
      <c r="U177" s="1"/>
      <c r="V177" s="1"/>
      <c r="W177" s="1"/>
      <c r="X177" s="1"/>
      <c r="Y177" s="1"/>
      <c r="Z177" s="1"/>
      <c r="AA177" s="1"/>
      <c r="AB177" s="1"/>
      <c r="AC177" s="1"/>
    </row>
    <row r="178">
      <c r="A178" s="1"/>
      <c r="B178" s="1"/>
      <c r="C178" s="1"/>
      <c r="D178" s="1"/>
      <c r="E178" s="1"/>
      <c r="F178" s="2"/>
      <c r="G178" s="2"/>
      <c r="H178" s="1"/>
      <c r="I178" s="2"/>
      <c r="J178" s="1"/>
      <c r="K178" s="4"/>
      <c r="L178" s="1"/>
      <c r="M178" s="1"/>
      <c r="N178" s="1"/>
      <c r="O178" s="1"/>
      <c r="P178" s="1"/>
      <c r="Q178" s="1"/>
      <c r="R178" s="1"/>
      <c r="S178" s="1"/>
      <c r="T178" s="1"/>
      <c r="U178" s="1"/>
      <c r="V178" s="1"/>
      <c r="W178" s="1"/>
      <c r="X178" s="1"/>
      <c r="Y178" s="1"/>
      <c r="Z178" s="1"/>
      <c r="AA178" s="1"/>
      <c r="AB178" s="1"/>
      <c r="AC178" s="1"/>
    </row>
    <row r="179">
      <c r="A179" s="1"/>
      <c r="B179" s="1"/>
      <c r="C179" s="1"/>
      <c r="D179" s="1"/>
      <c r="E179" s="1"/>
      <c r="F179" s="2"/>
      <c r="G179" s="2"/>
      <c r="H179" s="1"/>
      <c r="I179" s="2"/>
      <c r="J179" s="1"/>
      <c r="K179" s="4"/>
      <c r="L179" s="1"/>
      <c r="M179" s="1"/>
      <c r="N179" s="1"/>
      <c r="O179" s="1"/>
      <c r="P179" s="1"/>
      <c r="Q179" s="1"/>
      <c r="R179" s="1"/>
      <c r="S179" s="1"/>
      <c r="T179" s="1"/>
      <c r="U179" s="1"/>
      <c r="V179" s="1"/>
      <c r="W179" s="1"/>
      <c r="X179" s="1"/>
      <c r="Y179" s="1"/>
      <c r="Z179" s="1"/>
      <c r="AA179" s="1"/>
      <c r="AB179" s="1"/>
      <c r="AC179" s="1"/>
    </row>
    <row r="180">
      <c r="A180" s="1"/>
      <c r="B180" s="1"/>
      <c r="C180" s="1"/>
      <c r="D180" s="1"/>
      <c r="E180" s="1"/>
      <c r="F180" s="2"/>
      <c r="G180" s="2"/>
      <c r="H180" s="1"/>
      <c r="I180" s="2"/>
      <c r="J180" s="1"/>
      <c r="K180" s="4"/>
      <c r="L180" s="1"/>
      <c r="M180" s="1"/>
      <c r="N180" s="1"/>
      <c r="O180" s="1"/>
      <c r="P180" s="1"/>
      <c r="Q180" s="1"/>
      <c r="R180" s="1"/>
      <c r="S180" s="1"/>
      <c r="T180" s="1"/>
      <c r="U180" s="1"/>
      <c r="V180" s="1"/>
      <c r="W180" s="1"/>
      <c r="X180" s="1"/>
      <c r="Y180" s="1"/>
      <c r="Z180" s="1"/>
      <c r="AA180" s="1"/>
      <c r="AB180" s="1"/>
      <c r="AC180" s="1"/>
    </row>
    <row r="181">
      <c r="A181" s="1"/>
      <c r="B181" s="1"/>
      <c r="C181" s="1"/>
      <c r="D181" s="1"/>
      <c r="E181" s="1"/>
      <c r="F181" s="2"/>
      <c r="G181" s="2"/>
      <c r="H181" s="1"/>
      <c r="I181" s="2"/>
      <c r="J181" s="1"/>
      <c r="K181" s="4"/>
      <c r="L181" s="1"/>
      <c r="M181" s="1"/>
      <c r="N181" s="1"/>
      <c r="O181" s="1"/>
      <c r="P181" s="1"/>
      <c r="Q181" s="1"/>
      <c r="R181" s="1"/>
      <c r="S181" s="1"/>
      <c r="T181" s="1"/>
      <c r="U181" s="1"/>
      <c r="V181" s="1"/>
      <c r="W181" s="1"/>
      <c r="X181" s="1"/>
      <c r="Y181" s="1"/>
      <c r="Z181" s="1"/>
      <c r="AA181" s="1"/>
      <c r="AB181" s="1"/>
      <c r="AC181" s="1"/>
    </row>
    <row r="182">
      <c r="A182" s="1"/>
      <c r="B182" s="1"/>
      <c r="C182" s="1"/>
      <c r="D182" s="1"/>
      <c r="E182" s="1"/>
      <c r="F182" s="2"/>
      <c r="G182" s="2"/>
      <c r="H182" s="1"/>
      <c r="I182" s="2"/>
      <c r="J182" s="1"/>
      <c r="K182" s="4"/>
      <c r="L182" s="1"/>
      <c r="M182" s="1"/>
      <c r="N182" s="1"/>
      <c r="O182" s="1"/>
      <c r="P182" s="1"/>
      <c r="Q182" s="1"/>
      <c r="R182" s="1"/>
      <c r="S182" s="1"/>
      <c r="T182" s="1"/>
      <c r="U182" s="1"/>
      <c r="V182" s="1"/>
      <c r="W182" s="1"/>
      <c r="X182" s="1"/>
      <c r="Y182" s="1"/>
      <c r="Z182" s="1"/>
      <c r="AA182" s="1"/>
      <c r="AB182" s="1"/>
      <c r="AC182" s="1"/>
    </row>
    <row r="183">
      <c r="A183" s="1"/>
      <c r="B183" s="1"/>
      <c r="C183" s="1"/>
      <c r="D183" s="1"/>
      <c r="E183" s="1"/>
      <c r="F183" s="2"/>
      <c r="G183" s="2"/>
      <c r="H183" s="1"/>
      <c r="I183" s="2"/>
      <c r="J183" s="1"/>
      <c r="K183" s="4"/>
      <c r="L183" s="1"/>
      <c r="M183" s="1"/>
      <c r="N183" s="1"/>
      <c r="O183" s="1"/>
      <c r="P183" s="1"/>
      <c r="Q183" s="1"/>
      <c r="R183" s="1"/>
      <c r="S183" s="1"/>
      <c r="T183" s="1"/>
      <c r="U183" s="1"/>
      <c r="V183" s="1"/>
      <c r="W183" s="1"/>
      <c r="X183" s="1"/>
      <c r="Y183" s="1"/>
      <c r="Z183" s="1"/>
      <c r="AA183" s="1"/>
      <c r="AB183" s="1"/>
      <c r="AC183" s="1"/>
    </row>
    <row r="184">
      <c r="A184" s="1"/>
      <c r="B184" s="1"/>
      <c r="C184" s="1"/>
      <c r="D184" s="1"/>
      <c r="E184" s="1"/>
      <c r="F184" s="2"/>
      <c r="G184" s="2"/>
      <c r="H184" s="1"/>
      <c r="I184" s="2"/>
      <c r="J184" s="1"/>
      <c r="K184" s="4"/>
      <c r="L184" s="1"/>
      <c r="M184" s="1"/>
      <c r="N184" s="1"/>
      <c r="O184" s="1"/>
      <c r="P184" s="1"/>
      <c r="Q184" s="1"/>
      <c r="R184" s="1"/>
      <c r="S184" s="1"/>
      <c r="T184" s="1"/>
      <c r="U184" s="1"/>
      <c r="V184" s="1"/>
      <c r="W184" s="1"/>
      <c r="X184" s="1"/>
      <c r="Y184" s="1"/>
      <c r="Z184" s="1"/>
      <c r="AA184" s="1"/>
      <c r="AB184" s="1"/>
      <c r="AC184" s="1"/>
    </row>
    <row r="185">
      <c r="A185" s="1"/>
      <c r="B185" s="1"/>
      <c r="C185" s="1"/>
      <c r="D185" s="1"/>
      <c r="E185" s="1"/>
      <c r="F185" s="2"/>
      <c r="G185" s="2"/>
      <c r="H185" s="1"/>
      <c r="I185" s="2"/>
      <c r="J185" s="1"/>
      <c r="K185" s="4"/>
      <c r="L185" s="1"/>
      <c r="M185" s="1"/>
      <c r="N185" s="1"/>
      <c r="O185" s="1"/>
      <c r="P185" s="1"/>
      <c r="Q185" s="1"/>
      <c r="R185" s="1"/>
      <c r="S185" s="1"/>
      <c r="T185" s="1"/>
      <c r="U185" s="1"/>
      <c r="V185" s="1"/>
      <c r="W185" s="1"/>
      <c r="X185" s="1"/>
      <c r="Y185" s="1"/>
      <c r="Z185" s="1"/>
      <c r="AA185" s="1"/>
      <c r="AB185" s="1"/>
      <c r="AC185" s="1"/>
    </row>
    <row r="186">
      <c r="A186" s="1"/>
      <c r="B186" s="1"/>
      <c r="C186" s="1"/>
      <c r="D186" s="1"/>
      <c r="E186" s="1"/>
      <c r="F186" s="2"/>
      <c r="G186" s="2"/>
      <c r="H186" s="1"/>
      <c r="I186" s="2"/>
      <c r="J186" s="1"/>
      <c r="K186" s="4"/>
      <c r="L186" s="1"/>
      <c r="M186" s="1"/>
      <c r="N186" s="1"/>
      <c r="O186" s="1"/>
      <c r="P186" s="1"/>
      <c r="Q186" s="1"/>
      <c r="R186" s="1"/>
      <c r="S186" s="1"/>
      <c r="T186" s="1"/>
      <c r="U186" s="1"/>
      <c r="V186" s="1"/>
      <c r="W186" s="1"/>
      <c r="X186" s="1"/>
      <c r="Y186" s="1"/>
      <c r="Z186" s="1"/>
      <c r="AA186" s="1"/>
      <c r="AB186" s="1"/>
      <c r="AC186" s="1"/>
    </row>
    <row r="187">
      <c r="A187" s="1"/>
      <c r="B187" s="1"/>
      <c r="C187" s="1"/>
      <c r="D187" s="1"/>
      <c r="E187" s="1"/>
      <c r="F187" s="2"/>
      <c r="G187" s="2"/>
      <c r="H187" s="1"/>
      <c r="I187" s="2"/>
      <c r="J187" s="1"/>
      <c r="K187" s="4"/>
      <c r="L187" s="1"/>
      <c r="M187" s="1"/>
      <c r="N187" s="1"/>
      <c r="O187" s="1"/>
      <c r="P187" s="1"/>
      <c r="Q187" s="1"/>
      <c r="R187" s="1"/>
      <c r="S187" s="1"/>
      <c r="T187" s="1"/>
      <c r="U187" s="1"/>
      <c r="V187" s="1"/>
      <c r="W187" s="1"/>
      <c r="X187" s="1"/>
      <c r="Y187" s="1"/>
      <c r="Z187" s="1"/>
      <c r="AA187" s="1"/>
      <c r="AB187" s="1"/>
      <c r="AC187" s="1"/>
    </row>
    <row r="188">
      <c r="A188" s="1"/>
      <c r="B188" s="1"/>
      <c r="C188" s="1"/>
      <c r="D188" s="1"/>
      <c r="E188" s="1"/>
      <c r="F188" s="2"/>
      <c r="G188" s="2"/>
      <c r="H188" s="1"/>
      <c r="I188" s="2"/>
      <c r="J188" s="1"/>
      <c r="K188" s="4"/>
      <c r="L188" s="1"/>
      <c r="M188" s="1"/>
      <c r="N188" s="1"/>
      <c r="O188" s="1"/>
      <c r="P188" s="1"/>
      <c r="Q188" s="1"/>
      <c r="R188" s="1"/>
      <c r="S188" s="1"/>
      <c r="T188" s="1"/>
      <c r="U188" s="1"/>
      <c r="V188" s="1"/>
      <c r="W188" s="1"/>
      <c r="X188" s="1"/>
      <c r="Y188" s="1"/>
      <c r="Z188" s="1"/>
      <c r="AA188" s="1"/>
      <c r="AB188" s="1"/>
      <c r="AC188" s="1"/>
    </row>
    <row r="189">
      <c r="A189" s="1"/>
      <c r="B189" s="1"/>
      <c r="C189" s="1"/>
      <c r="D189" s="1"/>
      <c r="E189" s="1"/>
      <c r="F189" s="2"/>
      <c r="G189" s="2"/>
      <c r="H189" s="1"/>
      <c r="I189" s="2"/>
      <c r="J189" s="1"/>
      <c r="K189" s="4"/>
      <c r="L189" s="1"/>
      <c r="M189" s="1"/>
      <c r="N189" s="1"/>
      <c r="O189" s="1"/>
      <c r="P189" s="1"/>
      <c r="Q189" s="1"/>
      <c r="R189" s="1"/>
      <c r="S189" s="1"/>
      <c r="T189" s="1"/>
      <c r="U189" s="1"/>
      <c r="V189" s="1"/>
      <c r="W189" s="1"/>
      <c r="X189" s="1"/>
      <c r="Y189" s="1"/>
      <c r="Z189" s="1"/>
      <c r="AA189" s="1"/>
      <c r="AB189" s="1"/>
      <c r="AC189" s="1"/>
    </row>
    <row r="190">
      <c r="A190" s="1"/>
      <c r="B190" s="1"/>
      <c r="C190" s="1"/>
      <c r="D190" s="1"/>
      <c r="E190" s="1"/>
      <c r="F190" s="2"/>
      <c r="G190" s="2"/>
      <c r="H190" s="1"/>
      <c r="I190" s="2"/>
      <c r="J190" s="1"/>
      <c r="K190" s="4"/>
      <c r="L190" s="1"/>
      <c r="M190" s="1"/>
      <c r="N190" s="1"/>
      <c r="O190" s="1"/>
      <c r="P190" s="1"/>
      <c r="Q190" s="1"/>
      <c r="R190" s="1"/>
      <c r="S190" s="1"/>
      <c r="T190" s="1"/>
      <c r="U190" s="1"/>
      <c r="V190" s="1"/>
      <c r="W190" s="1"/>
      <c r="X190" s="1"/>
      <c r="Y190" s="1"/>
      <c r="Z190" s="1"/>
      <c r="AA190" s="1"/>
      <c r="AB190" s="1"/>
      <c r="AC190" s="1"/>
    </row>
    <row r="191">
      <c r="A191" s="1"/>
      <c r="B191" s="1"/>
      <c r="C191" s="1"/>
      <c r="D191" s="1"/>
      <c r="E191" s="1"/>
      <c r="F191" s="2"/>
      <c r="G191" s="2"/>
      <c r="H191" s="1"/>
      <c r="I191" s="2"/>
      <c r="J191" s="1"/>
      <c r="K191" s="4"/>
      <c r="L191" s="1"/>
      <c r="M191" s="1"/>
      <c r="N191" s="1"/>
      <c r="O191" s="1"/>
      <c r="P191" s="1"/>
      <c r="Q191" s="1"/>
      <c r="R191" s="1"/>
      <c r="S191" s="1"/>
      <c r="T191" s="1"/>
      <c r="U191" s="1"/>
      <c r="V191" s="1"/>
      <c r="W191" s="1"/>
      <c r="X191" s="1"/>
      <c r="Y191" s="1"/>
      <c r="Z191" s="1"/>
      <c r="AA191" s="1"/>
      <c r="AB191" s="1"/>
      <c r="AC191" s="1"/>
    </row>
    <row r="192">
      <c r="A192" s="1"/>
      <c r="B192" s="1"/>
      <c r="C192" s="1"/>
      <c r="D192" s="1"/>
      <c r="E192" s="1"/>
      <c r="F192" s="2"/>
      <c r="G192" s="2"/>
      <c r="H192" s="1"/>
      <c r="I192" s="2"/>
      <c r="J192" s="1"/>
      <c r="K192" s="4"/>
      <c r="L192" s="1"/>
      <c r="M192" s="1"/>
      <c r="N192" s="1"/>
      <c r="O192" s="1"/>
      <c r="P192" s="1"/>
      <c r="Q192" s="1"/>
      <c r="R192" s="1"/>
      <c r="S192" s="1"/>
      <c r="T192" s="1"/>
      <c r="U192" s="1"/>
      <c r="V192" s="1"/>
      <c r="W192" s="1"/>
      <c r="X192" s="1"/>
      <c r="Y192" s="1"/>
      <c r="Z192" s="1"/>
      <c r="AA192" s="1"/>
      <c r="AB192" s="1"/>
      <c r="AC192" s="1"/>
    </row>
    <row r="193">
      <c r="A193" s="1"/>
      <c r="B193" s="1"/>
      <c r="C193" s="1"/>
      <c r="D193" s="1"/>
      <c r="E193" s="1"/>
      <c r="F193" s="2"/>
      <c r="G193" s="2"/>
      <c r="H193" s="1"/>
      <c r="I193" s="2"/>
      <c r="J193" s="1"/>
      <c r="K193" s="4"/>
      <c r="L193" s="1"/>
      <c r="M193" s="1"/>
      <c r="N193" s="1"/>
      <c r="O193" s="1"/>
      <c r="P193" s="1"/>
      <c r="Q193" s="1"/>
      <c r="R193" s="1"/>
      <c r="S193" s="1"/>
      <c r="T193" s="1"/>
      <c r="U193" s="1"/>
      <c r="V193" s="1"/>
      <c r="W193" s="1"/>
      <c r="X193" s="1"/>
      <c r="Y193" s="1"/>
      <c r="Z193" s="1"/>
      <c r="AA193" s="1"/>
      <c r="AB193" s="1"/>
      <c r="AC193" s="1"/>
    </row>
    <row r="194">
      <c r="A194" s="1"/>
      <c r="B194" s="1"/>
      <c r="C194" s="1"/>
      <c r="D194" s="1"/>
      <c r="E194" s="1"/>
      <c r="F194" s="2"/>
      <c r="G194" s="2"/>
      <c r="H194" s="1"/>
      <c r="I194" s="2"/>
      <c r="J194" s="1"/>
      <c r="K194" s="4"/>
      <c r="L194" s="1"/>
      <c r="M194" s="1"/>
      <c r="N194" s="1"/>
      <c r="O194" s="1"/>
      <c r="P194" s="1"/>
      <c r="Q194" s="1"/>
      <c r="R194" s="1"/>
      <c r="S194" s="1"/>
      <c r="T194" s="1"/>
      <c r="U194" s="1"/>
      <c r="V194" s="1"/>
      <c r="W194" s="1"/>
      <c r="X194" s="1"/>
      <c r="Y194" s="1"/>
      <c r="Z194" s="1"/>
      <c r="AA194" s="1"/>
      <c r="AB194" s="1"/>
      <c r="AC194" s="1"/>
    </row>
    <row r="195">
      <c r="A195" s="1"/>
      <c r="B195" s="1"/>
      <c r="C195" s="1"/>
      <c r="D195" s="1"/>
      <c r="E195" s="1"/>
      <c r="F195" s="2"/>
      <c r="G195" s="2"/>
      <c r="H195" s="1"/>
      <c r="I195" s="2"/>
      <c r="J195" s="1"/>
      <c r="K195" s="4"/>
      <c r="L195" s="1"/>
      <c r="M195" s="1"/>
      <c r="N195" s="1"/>
      <c r="O195" s="1"/>
      <c r="P195" s="1"/>
      <c r="Q195" s="1"/>
      <c r="R195" s="1"/>
      <c r="S195" s="1"/>
      <c r="T195" s="1"/>
      <c r="U195" s="1"/>
      <c r="V195" s="1"/>
      <c r="W195" s="1"/>
      <c r="X195" s="1"/>
      <c r="Y195" s="1"/>
      <c r="Z195" s="1"/>
      <c r="AA195" s="1"/>
      <c r="AB195" s="1"/>
      <c r="AC195" s="1"/>
    </row>
    <row r="196">
      <c r="A196" s="1"/>
      <c r="B196" s="1"/>
      <c r="C196" s="1"/>
      <c r="D196" s="1"/>
      <c r="E196" s="1"/>
      <c r="F196" s="2"/>
      <c r="G196" s="2"/>
      <c r="H196" s="1"/>
      <c r="I196" s="2"/>
      <c r="J196" s="1"/>
      <c r="K196" s="4"/>
      <c r="L196" s="1"/>
      <c r="M196" s="1"/>
      <c r="N196" s="1"/>
      <c r="O196" s="1"/>
      <c r="P196" s="1"/>
      <c r="Q196" s="1"/>
      <c r="R196" s="1"/>
      <c r="S196" s="1"/>
      <c r="T196" s="1"/>
      <c r="U196" s="1"/>
      <c r="V196" s="1"/>
      <c r="W196" s="1"/>
      <c r="X196" s="1"/>
      <c r="Y196" s="1"/>
      <c r="Z196" s="1"/>
      <c r="AA196" s="1"/>
      <c r="AB196" s="1"/>
      <c r="AC196" s="1"/>
    </row>
    <row r="197">
      <c r="A197" s="1"/>
      <c r="B197" s="1"/>
      <c r="C197" s="1"/>
      <c r="D197" s="1"/>
      <c r="E197" s="1"/>
      <c r="F197" s="2"/>
      <c r="G197" s="2"/>
      <c r="H197" s="1"/>
      <c r="I197" s="2"/>
      <c r="J197" s="1"/>
      <c r="K197" s="4"/>
      <c r="L197" s="1"/>
      <c r="M197" s="1"/>
      <c r="N197" s="1"/>
      <c r="O197" s="1"/>
      <c r="P197" s="1"/>
      <c r="Q197" s="1"/>
      <c r="R197" s="1"/>
      <c r="S197" s="1"/>
      <c r="T197" s="1"/>
      <c r="U197" s="1"/>
      <c r="V197" s="1"/>
      <c r="W197" s="1"/>
      <c r="X197" s="1"/>
      <c r="Y197" s="1"/>
      <c r="Z197" s="1"/>
      <c r="AA197" s="1"/>
      <c r="AB197" s="1"/>
      <c r="AC197" s="1"/>
    </row>
    <row r="198">
      <c r="A198" s="1"/>
      <c r="B198" s="1"/>
      <c r="C198" s="1"/>
      <c r="D198" s="1"/>
      <c r="E198" s="1"/>
      <c r="F198" s="2"/>
      <c r="G198" s="2"/>
      <c r="H198" s="1"/>
      <c r="I198" s="2"/>
      <c r="J198" s="1"/>
      <c r="K198" s="4"/>
      <c r="L198" s="1"/>
      <c r="M198" s="1"/>
      <c r="N198" s="1"/>
      <c r="O198" s="1"/>
      <c r="P198" s="1"/>
      <c r="Q198" s="1"/>
      <c r="R198" s="1"/>
      <c r="S198" s="1"/>
      <c r="T198" s="1"/>
      <c r="U198" s="1"/>
      <c r="V198" s="1"/>
      <c r="W198" s="1"/>
      <c r="X198" s="1"/>
      <c r="Y198" s="1"/>
      <c r="Z198" s="1"/>
      <c r="AA198" s="1"/>
      <c r="AB198" s="1"/>
      <c r="AC198" s="1"/>
    </row>
    <row r="199">
      <c r="A199" s="1"/>
      <c r="B199" s="1"/>
      <c r="C199" s="1"/>
      <c r="D199" s="1"/>
      <c r="E199" s="1"/>
      <c r="F199" s="2"/>
      <c r="G199" s="2"/>
      <c r="H199" s="1"/>
      <c r="I199" s="2"/>
      <c r="J199" s="1"/>
      <c r="K199" s="4"/>
      <c r="L199" s="1"/>
      <c r="M199" s="1"/>
      <c r="N199" s="1"/>
      <c r="O199" s="1"/>
      <c r="P199" s="1"/>
      <c r="Q199" s="1"/>
      <c r="R199" s="1"/>
      <c r="S199" s="1"/>
      <c r="T199" s="1"/>
      <c r="U199" s="1"/>
      <c r="V199" s="1"/>
      <c r="W199" s="1"/>
      <c r="X199" s="1"/>
      <c r="Y199" s="1"/>
      <c r="Z199" s="1"/>
      <c r="AA199" s="1"/>
      <c r="AB199" s="1"/>
      <c r="AC199" s="1"/>
    </row>
    <row r="200">
      <c r="A200" s="1"/>
      <c r="B200" s="1"/>
      <c r="C200" s="1"/>
      <c r="D200" s="1"/>
      <c r="E200" s="1"/>
      <c r="F200" s="2"/>
      <c r="G200" s="2"/>
      <c r="H200" s="1"/>
      <c r="I200" s="2"/>
      <c r="J200" s="1"/>
      <c r="K200" s="4"/>
      <c r="L200" s="1"/>
      <c r="M200" s="1"/>
      <c r="N200" s="1"/>
      <c r="O200" s="1"/>
      <c r="P200" s="1"/>
      <c r="Q200" s="1"/>
      <c r="R200" s="1"/>
      <c r="S200" s="1"/>
      <c r="T200" s="1"/>
      <c r="U200" s="1"/>
      <c r="V200" s="1"/>
      <c r="W200" s="1"/>
      <c r="X200" s="1"/>
      <c r="Y200" s="1"/>
      <c r="Z200" s="1"/>
      <c r="AA200" s="1"/>
      <c r="AB200" s="1"/>
      <c r="AC200" s="1"/>
    </row>
    <row r="201">
      <c r="A201" s="1"/>
      <c r="B201" s="1"/>
      <c r="C201" s="1"/>
      <c r="D201" s="1"/>
      <c r="E201" s="1"/>
      <c r="F201" s="2"/>
      <c r="G201" s="2"/>
      <c r="H201" s="1"/>
      <c r="I201" s="2"/>
      <c r="J201" s="1"/>
      <c r="K201" s="4"/>
      <c r="L201" s="1"/>
      <c r="M201" s="1"/>
      <c r="N201" s="1"/>
      <c r="O201" s="1"/>
      <c r="P201" s="1"/>
      <c r="Q201" s="1"/>
      <c r="R201" s="1"/>
      <c r="S201" s="1"/>
      <c r="T201" s="1"/>
      <c r="U201" s="1"/>
      <c r="V201" s="1"/>
      <c r="W201" s="1"/>
      <c r="X201" s="1"/>
      <c r="Y201" s="1"/>
      <c r="Z201" s="1"/>
      <c r="AA201" s="1"/>
      <c r="AB201" s="1"/>
      <c r="AC201" s="1"/>
    </row>
    <row r="202">
      <c r="A202" s="1"/>
      <c r="B202" s="1"/>
      <c r="C202" s="1"/>
      <c r="D202" s="1"/>
      <c r="E202" s="1"/>
      <c r="F202" s="2"/>
      <c r="G202" s="2"/>
      <c r="H202" s="1"/>
      <c r="I202" s="2"/>
      <c r="J202" s="1"/>
      <c r="K202" s="4"/>
      <c r="L202" s="1"/>
      <c r="M202" s="1"/>
      <c r="N202" s="1"/>
      <c r="O202" s="1"/>
      <c r="P202" s="1"/>
      <c r="Q202" s="1"/>
      <c r="R202" s="1"/>
      <c r="S202" s="1"/>
      <c r="T202" s="1"/>
      <c r="U202" s="1"/>
      <c r="V202" s="1"/>
      <c r="W202" s="1"/>
      <c r="X202" s="1"/>
      <c r="Y202" s="1"/>
      <c r="Z202" s="1"/>
      <c r="AA202" s="1"/>
      <c r="AB202" s="1"/>
      <c r="AC202" s="1"/>
    </row>
    <row r="203">
      <c r="A203" s="1"/>
      <c r="B203" s="1"/>
      <c r="C203" s="1"/>
      <c r="D203" s="1"/>
      <c r="E203" s="1"/>
      <c r="F203" s="2"/>
      <c r="G203" s="2"/>
      <c r="H203" s="1"/>
      <c r="I203" s="2"/>
      <c r="J203" s="1"/>
      <c r="K203" s="4"/>
      <c r="L203" s="1"/>
      <c r="M203" s="1"/>
      <c r="N203" s="1"/>
      <c r="O203" s="1"/>
      <c r="P203" s="1"/>
      <c r="Q203" s="1"/>
      <c r="R203" s="1"/>
      <c r="S203" s="1"/>
      <c r="T203" s="1"/>
      <c r="U203" s="1"/>
      <c r="V203" s="1"/>
      <c r="W203" s="1"/>
      <c r="X203" s="1"/>
      <c r="Y203" s="1"/>
      <c r="Z203" s="1"/>
      <c r="AA203" s="1"/>
      <c r="AB203" s="1"/>
      <c r="AC203" s="1"/>
    </row>
    <row r="204">
      <c r="A204" s="1"/>
      <c r="B204" s="1"/>
      <c r="C204" s="1"/>
      <c r="D204" s="1"/>
      <c r="E204" s="1"/>
      <c r="F204" s="2"/>
      <c r="G204" s="2"/>
      <c r="H204" s="1"/>
      <c r="I204" s="2"/>
      <c r="J204" s="1"/>
      <c r="K204" s="4"/>
      <c r="L204" s="1"/>
      <c r="M204" s="1"/>
      <c r="N204" s="1"/>
      <c r="O204" s="1"/>
      <c r="P204" s="1"/>
      <c r="Q204" s="1"/>
      <c r="R204" s="1"/>
      <c r="S204" s="1"/>
      <c r="T204" s="1"/>
      <c r="U204" s="1"/>
      <c r="V204" s="1"/>
      <c r="W204" s="1"/>
      <c r="X204" s="1"/>
      <c r="Y204" s="1"/>
      <c r="Z204" s="1"/>
      <c r="AA204" s="1"/>
      <c r="AB204" s="1"/>
      <c r="AC204" s="1"/>
    </row>
    <row r="205">
      <c r="A205" s="1"/>
      <c r="B205" s="1"/>
      <c r="C205" s="1"/>
      <c r="D205" s="1"/>
      <c r="E205" s="1"/>
      <c r="F205" s="2"/>
      <c r="G205" s="2"/>
      <c r="H205" s="1"/>
      <c r="I205" s="2"/>
      <c r="J205" s="1"/>
      <c r="K205" s="4"/>
      <c r="L205" s="1"/>
      <c r="M205" s="1"/>
      <c r="N205" s="1"/>
      <c r="O205" s="1"/>
      <c r="P205" s="1"/>
      <c r="Q205" s="1"/>
      <c r="R205" s="1"/>
      <c r="S205" s="1"/>
      <c r="T205" s="1"/>
      <c r="U205" s="1"/>
      <c r="V205" s="1"/>
      <c r="W205" s="1"/>
      <c r="X205" s="1"/>
      <c r="Y205" s="1"/>
      <c r="Z205" s="1"/>
      <c r="AA205" s="1"/>
      <c r="AB205" s="1"/>
      <c r="AC205" s="1"/>
    </row>
    <row r="206">
      <c r="A206" s="1"/>
      <c r="B206" s="1"/>
      <c r="C206" s="1"/>
      <c r="D206" s="1"/>
      <c r="E206" s="1"/>
      <c r="F206" s="2"/>
      <c r="G206" s="2"/>
      <c r="H206" s="1"/>
      <c r="I206" s="2"/>
      <c r="J206" s="1"/>
      <c r="K206" s="4"/>
      <c r="L206" s="1"/>
      <c r="M206" s="1"/>
      <c r="N206" s="1"/>
      <c r="O206" s="1"/>
      <c r="P206" s="1"/>
      <c r="Q206" s="1"/>
      <c r="R206" s="1"/>
      <c r="S206" s="1"/>
      <c r="T206" s="1"/>
      <c r="U206" s="1"/>
      <c r="V206" s="1"/>
      <c r="W206" s="1"/>
      <c r="X206" s="1"/>
      <c r="Y206" s="1"/>
      <c r="Z206" s="1"/>
      <c r="AA206" s="1"/>
      <c r="AB206" s="1"/>
      <c r="AC206" s="1"/>
    </row>
    <row r="207">
      <c r="A207" s="1"/>
      <c r="B207" s="1"/>
      <c r="C207" s="1"/>
      <c r="D207" s="1"/>
      <c r="E207" s="1"/>
      <c r="F207" s="2"/>
      <c r="G207" s="2"/>
      <c r="H207" s="1"/>
      <c r="I207" s="2"/>
      <c r="J207" s="1"/>
      <c r="K207" s="4"/>
      <c r="L207" s="1"/>
      <c r="M207" s="1"/>
      <c r="N207" s="1"/>
      <c r="O207" s="1"/>
      <c r="P207" s="1"/>
      <c r="Q207" s="1"/>
      <c r="R207" s="1"/>
      <c r="S207" s="1"/>
      <c r="T207" s="1"/>
      <c r="U207" s="1"/>
      <c r="V207" s="1"/>
      <c r="W207" s="1"/>
      <c r="X207" s="1"/>
      <c r="Y207" s="1"/>
      <c r="Z207" s="1"/>
      <c r="AA207" s="1"/>
      <c r="AB207" s="1"/>
      <c r="AC207" s="1"/>
    </row>
    <row r="208">
      <c r="A208" s="1"/>
      <c r="B208" s="1"/>
      <c r="C208" s="1"/>
      <c r="D208" s="1"/>
      <c r="E208" s="1"/>
      <c r="F208" s="2"/>
      <c r="G208" s="2"/>
      <c r="H208" s="1"/>
      <c r="I208" s="2"/>
      <c r="J208" s="1"/>
      <c r="K208" s="4"/>
      <c r="L208" s="1"/>
      <c r="M208" s="1"/>
      <c r="N208" s="1"/>
      <c r="O208" s="1"/>
      <c r="P208" s="1"/>
      <c r="Q208" s="1"/>
      <c r="R208" s="1"/>
      <c r="S208" s="1"/>
      <c r="T208" s="1"/>
      <c r="U208" s="1"/>
      <c r="V208" s="1"/>
      <c r="W208" s="1"/>
      <c r="X208" s="1"/>
      <c r="Y208" s="1"/>
      <c r="Z208" s="1"/>
      <c r="AA208" s="1"/>
      <c r="AB208" s="1"/>
      <c r="AC208" s="1"/>
    </row>
    <row r="209">
      <c r="A209" s="1"/>
      <c r="B209" s="1"/>
      <c r="C209" s="1"/>
      <c r="D209" s="1"/>
      <c r="E209" s="1"/>
      <c r="F209" s="2"/>
      <c r="G209" s="2"/>
      <c r="H209" s="1"/>
      <c r="I209" s="2"/>
      <c r="J209" s="1"/>
      <c r="K209" s="4"/>
      <c r="L209" s="1"/>
      <c r="M209" s="1"/>
      <c r="N209" s="1"/>
      <c r="O209" s="1"/>
      <c r="P209" s="1"/>
      <c r="Q209" s="1"/>
      <c r="R209" s="1"/>
      <c r="S209" s="1"/>
      <c r="T209" s="1"/>
      <c r="U209" s="1"/>
      <c r="V209" s="1"/>
      <c r="W209" s="1"/>
      <c r="X209" s="1"/>
      <c r="Y209" s="1"/>
      <c r="Z209" s="1"/>
      <c r="AA209" s="1"/>
      <c r="AB209" s="1"/>
      <c r="AC209" s="1"/>
    </row>
    <row r="210">
      <c r="A210" s="1"/>
      <c r="B210" s="1"/>
      <c r="C210" s="1"/>
      <c r="D210" s="1"/>
      <c r="E210" s="1"/>
      <c r="F210" s="2"/>
      <c r="G210" s="2"/>
      <c r="H210" s="1"/>
      <c r="I210" s="2"/>
      <c r="J210" s="1"/>
      <c r="K210" s="4"/>
      <c r="L210" s="1"/>
      <c r="M210" s="1"/>
      <c r="N210" s="1"/>
      <c r="O210" s="1"/>
      <c r="P210" s="1"/>
      <c r="Q210" s="1"/>
      <c r="R210" s="1"/>
      <c r="S210" s="1"/>
      <c r="T210" s="1"/>
      <c r="U210" s="1"/>
      <c r="V210" s="1"/>
      <c r="W210" s="1"/>
      <c r="X210" s="1"/>
      <c r="Y210" s="1"/>
      <c r="Z210" s="1"/>
      <c r="AA210" s="1"/>
      <c r="AB210" s="1"/>
      <c r="AC210" s="1"/>
    </row>
    <row r="211">
      <c r="A211" s="1"/>
      <c r="B211" s="1"/>
      <c r="C211" s="1"/>
      <c r="D211" s="1"/>
      <c r="E211" s="1"/>
      <c r="F211" s="2"/>
      <c r="G211" s="2"/>
      <c r="H211" s="1"/>
      <c r="I211" s="2"/>
      <c r="J211" s="1"/>
      <c r="K211" s="4"/>
      <c r="L211" s="1"/>
      <c r="M211" s="1"/>
      <c r="N211" s="1"/>
      <c r="O211" s="1"/>
      <c r="P211" s="1"/>
      <c r="Q211" s="1"/>
      <c r="R211" s="1"/>
      <c r="S211" s="1"/>
      <c r="T211" s="1"/>
      <c r="U211" s="1"/>
      <c r="V211" s="1"/>
      <c r="W211" s="1"/>
      <c r="X211" s="1"/>
      <c r="Y211" s="1"/>
      <c r="Z211" s="1"/>
      <c r="AA211" s="1"/>
      <c r="AB211" s="1"/>
      <c r="AC211" s="1"/>
    </row>
    <row r="212">
      <c r="A212" s="1"/>
      <c r="B212" s="1"/>
      <c r="C212" s="1"/>
      <c r="D212" s="1"/>
      <c r="E212" s="1"/>
      <c r="F212" s="2"/>
      <c r="G212" s="2"/>
      <c r="H212" s="1"/>
      <c r="I212" s="2"/>
      <c r="J212" s="1"/>
      <c r="K212" s="4"/>
      <c r="L212" s="1"/>
      <c r="M212" s="1"/>
      <c r="N212" s="1"/>
      <c r="O212" s="1"/>
      <c r="P212" s="1"/>
      <c r="Q212" s="1"/>
      <c r="R212" s="1"/>
      <c r="S212" s="1"/>
      <c r="T212" s="1"/>
      <c r="U212" s="1"/>
      <c r="V212" s="1"/>
      <c r="W212" s="1"/>
      <c r="X212" s="1"/>
      <c r="Y212" s="1"/>
      <c r="Z212" s="1"/>
      <c r="AA212" s="1"/>
      <c r="AB212" s="1"/>
      <c r="AC212" s="1"/>
    </row>
    <row r="213">
      <c r="A213" s="1"/>
      <c r="B213" s="1"/>
      <c r="C213" s="1"/>
      <c r="D213" s="1"/>
      <c r="E213" s="1"/>
      <c r="F213" s="2"/>
      <c r="G213" s="2"/>
      <c r="H213" s="1"/>
      <c r="I213" s="2"/>
      <c r="J213" s="1"/>
      <c r="K213" s="4"/>
      <c r="L213" s="1"/>
      <c r="M213" s="1"/>
      <c r="N213" s="1"/>
      <c r="O213" s="1"/>
      <c r="P213" s="1"/>
      <c r="Q213" s="1"/>
      <c r="R213" s="1"/>
      <c r="S213" s="1"/>
      <c r="T213" s="1"/>
      <c r="U213" s="1"/>
      <c r="V213" s="1"/>
      <c r="W213" s="1"/>
      <c r="X213" s="1"/>
      <c r="Y213" s="1"/>
      <c r="Z213" s="1"/>
      <c r="AA213" s="1"/>
      <c r="AB213" s="1"/>
      <c r="AC213" s="1"/>
    </row>
    <row r="214">
      <c r="A214" s="1"/>
      <c r="B214" s="1"/>
      <c r="C214" s="1"/>
      <c r="D214" s="1"/>
      <c r="E214" s="1"/>
      <c r="F214" s="2"/>
      <c r="G214" s="2"/>
      <c r="H214" s="1"/>
      <c r="I214" s="2"/>
      <c r="J214" s="1"/>
      <c r="K214" s="4"/>
      <c r="L214" s="1"/>
      <c r="M214" s="1"/>
      <c r="N214" s="1"/>
      <c r="O214" s="1"/>
      <c r="P214" s="1"/>
      <c r="Q214" s="1"/>
      <c r="R214" s="1"/>
      <c r="S214" s="1"/>
      <c r="T214" s="1"/>
      <c r="U214" s="1"/>
      <c r="V214" s="1"/>
      <c r="W214" s="1"/>
      <c r="X214" s="1"/>
      <c r="Y214" s="1"/>
      <c r="Z214" s="1"/>
      <c r="AA214" s="1"/>
      <c r="AB214" s="1"/>
      <c r="AC214" s="1"/>
    </row>
    <row r="215">
      <c r="A215" s="1"/>
      <c r="B215" s="1"/>
      <c r="C215" s="1"/>
      <c r="D215" s="1"/>
      <c r="E215" s="1"/>
      <c r="F215" s="2"/>
      <c r="G215" s="2"/>
      <c r="H215" s="1"/>
      <c r="I215" s="2"/>
      <c r="J215" s="1"/>
      <c r="K215" s="4"/>
      <c r="L215" s="1"/>
      <c r="M215" s="1"/>
      <c r="N215" s="1"/>
      <c r="O215" s="1"/>
      <c r="P215" s="1"/>
      <c r="Q215" s="1"/>
      <c r="R215" s="1"/>
      <c r="S215" s="1"/>
      <c r="T215" s="1"/>
      <c r="U215" s="1"/>
      <c r="V215" s="1"/>
      <c r="W215" s="1"/>
      <c r="X215" s="1"/>
      <c r="Y215" s="1"/>
      <c r="Z215" s="1"/>
      <c r="AA215" s="1"/>
      <c r="AB215" s="1"/>
      <c r="AC215" s="1"/>
    </row>
    <row r="216">
      <c r="A216" s="1"/>
      <c r="B216" s="1"/>
      <c r="C216" s="1"/>
      <c r="D216" s="1"/>
      <c r="E216" s="1"/>
      <c r="F216" s="2"/>
      <c r="G216" s="2"/>
      <c r="H216" s="1"/>
      <c r="I216" s="2"/>
      <c r="J216" s="1"/>
      <c r="K216" s="4"/>
      <c r="L216" s="1"/>
      <c r="M216" s="1"/>
      <c r="N216" s="1"/>
      <c r="O216" s="1"/>
      <c r="P216" s="1"/>
      <c r="Q216" s="1"/>
      <c r="R216" s="1"/>
      <c r="S216" s="1"/>
      <c r="T216" s="1"/>
      <c r="U216" s="1"/>
      <c r="V216" s="1"/>
      <c r="W216" s="1"/>
      <c r="X216" s="1"/>
      <c r="Y216" s="1"/>
      <c r="Z216" s="1"/>
      <c r="AA216" s="1"/>
      <c r="AB216" s="1"/>
      <c r="AC216" s="1"/>
    </row>
    <row r="217">
      <c r="A217" s="1"/>
      <c r="B217" s="1"/>
      <c r="C217" s="1"/>
      <c r="D217" s="1"/>
      <c r="E217" s="1"/>
      <c r="F217" s="2"/>
      <c r="G217" s="2"/>
      <c r="H217" s="1"/>
      <c r="I217" s="2"/>
      <c r="J217" s="1"/>
      <c r="K217" s="4"/>
      <c r="L217" s="1"/>
      <c r="M217" s="1"/>
      <c r="N217" s="1"/>
      <c r="O217" s="1"/>
      <c r="P217" s="1"/>
      <c r="Q217" s="1"/>
      <c r="R217" s="1"/>
      <c r="S217" s="1"/>
      <c r="T217" s="1"/>
      <c r="U217" s="1"/>
      <c r="V217" s="1"/>
      <c r="W217" s="1"/>
      <c r="X217" s="1"/>
      <c r="Y217" s="1"/>
      <c r="Z217" s="1"/>
      <c r="AA217" s="1"/>
      <c r="AB217" s="1"/>
      <c r="AC217" s="1"/>
    </row>
    <row r="218">
      <c r="A218" s="1"/>
      <c r="B218" s="1"/>
      <c r="C218" s="1"/>
      <c r="D218" s="1"/>
      <c r="E218" s="1"/>
      <c r="F218" s="2"/>
      <c r="G218" s="2"/>
      <c r="H218" s="1"/>
      <c r="I218" s="2"/>
      <c r="J218" s="1"/>
      <c r="K218" s="4"/>
      <c r="L218" s="1"/>
      <c r="M218" s="1"/>
      <c r="N218" s="1"/>
      <c r="O218" s="1"/>
      <c r="P218" s="1"/>
      <c r="Q218" s="1"/>
      <c r="R218" s="1"/>
      <c r="S218" s="1"/>
      <c r="T218" s="1"/>
      <c r="U218" s="1"/>
      <c r="V218" s="1"/>
      <c r="W218" s="1"/>
      <c r="X218" s="1"/>
      <c r="Y218" s="1"/>
      <c r="Z218" s="1"/>
      <c r="AA218" s="1"/>
      <c r="AB218" s="1"/>
      <c r="AC218" s="1"/>
    </row>
    <row r="219">
      <c r="A219" s="1"/>
      <c r="B219" s="1"/>
      <c r="C219" s="1"/>
      <c r="D219" s="1"/>
      <c r="E219" s="1"/>
      <c r="F219" s="2"/>
      <c r="G219" s="2"/>
      <c r="H219" s="1"/>
      <c r="I219" s="2"/>
      <c r="J219" s="1"/>
      <c r="K219" s="4"/>
      <c r="L219" s="1"/>
      <c r="M219" s="1"/>
      <c r="N219" s="1"/>
      <c r="O219" s="1"/>
      <c r="P219" s="1"/>
      <c r="Q219" s="1"/>
      <c r="R219" s="1"/>
      <c r="S219" s="1"/>
      <c r="T219" s="1"/>
      <c r="U219" s="1"/>
      <c r="V219" s="1"/>
      <c r="W219" s="1"/>
      <c r="X219" s="1"/>
      <c r="Y219" s="1"/>
      <c r="Z219" s="1"/>
      <c r="AA219" s="1"/>
      <c r="AB219" s="1"/>
      <c r="AC219" s="1"/>
    </row>
    <row r="220">
      <c r="A220" s="1"/>
      <c r="B220" s="1"/>
      <c r="C220" s="1"/>
      <c r="D220" s="1"/>
      <c r="E220" s="1"/>
      <c r="F220" s="2"/>
      <c r="G220" s="2"/>
      <c r="H220" s="1"/>
      <c r="I220" s="2"/>
      <c r="J220" s="1"/>
      <c r="K220" s="4"/>
      <c r="L220" s="1"/>
      <c r="M220" s="1"/>
      <c r="N220" s="1"/>
      <c r="O220" s="1"/>
      <c r="P220" s="1"/>
      <c r="Q220" s="1"/>
      <c r="R220" s="1"/>
      <c r="S220" s="1"/>
      <c r="T220" s="1"/>
      <c r="U220" s="1"/>
      <c r="V220" s="1"/>
      <c r="W220" s="1"/>
      <c r="X220" s="1"/>
      <c r="Y220" s="1"/>
      <c r="Z220" s="1"/>
      <c r="AA220" s="1"/>
      <c r="AB220" s="1"/>
      <c r="AC220" s="1"/>
    </row>
    <row r="221">
      <c r="A221" s="1"/>
      <c r="B221" s="1"/>
      <c r="C221" s="1"/>
      <c r="D221" s="1"/>
      <c r="E221" s="1"/>
      <c r="F221" s="2"/>
      <c r="G221" s="2"/>
      <c r="H221" s="1"/>
      <c r="I221" s="2"/>
      <c r="J221" s="1"/>
      <c r="K221" s="4"/>
      <c r="L221" s="1"/>
      <c r="M221" s="1"/>
      <c r="N221" s="1"/>
      <c r="O221" s="1"/>
      <c r="P221" s="1"/>
      <c r="Q221" s="1"/>
      <c r="R221" s="1"/>
      <c r="S221" s="1"/>
      <c r="T221" s="1"/>
      <c r="U221" s="1"/>
      <c r="V221" s="1"/>
      <c r="W221" s="1"/>
      <c r="X221" s="1"/>
      <c r="Y221" s="1"/>
      <c r="Z221" s="1"/>
      <c r="AA221" s="1"/>
      <c r="AB221" s="1"/>
      <c r="AC221" s="1"/>
    </row>
    <row r="222">
      <c r="A222" s="1"/>
      <c r="B222" s="1"/>
      <c r="C222" s="1"/>
      <c r="D222" s="1"/>
      <c r="E222" s="1"/>
      <c r="F222" s="2"/>
      <c r="G222" s="2"/>
      <c r="H222" s="1"/>
      <c r="I222" s="2"/>
      <c r="J222" s="1"/>
      <c r="K222" s="4"/>
      <c r="L222" s="1"/>
      <c r="M222" s="1"/>
      <c r="N222" s="1"/>
      <c r="O222" s="1"/>
      <c r="P222" s="1"/>
      <c r="Q222" s="1"/>
      <c r="R222" s="1"/>
      <c r="S222" s="1"/>
      <c r="T222" s="1"/>
      <c r="U222" s="1"/>
      <c r="V222" s="1"/>
      <c r="W222" s="1"/>
      <c r="X222" s="1"/>
      <c r="Y222" s="1"/>
      <c r="Z222" s="1"/>
      <c r="AA222" s="1"/>
      <c r="AB222" s="1"/>
      <c r="AC222" s="1"/>
    </row>
    <row r="223">
      <c r="A223" s="1"/>
      <c r="B223" s="1"/>
      <c r="C223" s="1"/>
      <c r="D223" s="1"/>
      <c r="E223" s="1"/>
      <c r="F223" s="2"/>
      <c r="G223" s="2"/>
      <c r="H223" s="1"/>
      <c r="I223" s="2"/>
      <c r="J223" s="1"/>
      <c r="K223" s="4"/>
      <c r="L223" s="1"/>
      <c r="M223" s="1"/>
      <c r="N223" s="1"/>
      <c r="O223" s="1"/>
      <c r="P223" s="1"/>
      <c r="Q223" s="1"/>
      <c r="R223" s="1"/>
      <c r="S223" s="1"/>
      <c r="T223" s="1"/>
      <c r="U223" s="1"/>
      <c r="V223" s="1"/>
      <c r="W223" s="1"/>
      <c r="X223" s="1"/>
      <c r="Y223" s="1"/>
      <c r="Z223" s="1"/>
      <c r="AA223" s="1"/>
      <c r="AB223" s="1"/>
      <c r="AC223" s="1"/>
    </row>
    <row r="224">
      <c r="A224" s="1"/>
      <c r="B224" s="1"/>
      <c r="C224" s="1"/>
      <c r="D224" s="1"/>
      <c r="E224" s="1"/>
      <c r="F224" s="2"/>
      <c r="G224" s="2"/>
      <c r="H224" s="1"/>
      <c r="I224" s="2"/>
      <c r="J224" s="1"/>
      <c r="K224" s="4"/>
      <c r="L224" s="1"/>
      <c r="M224" s="1"/>
      <c r="N224" s="1"/>
      <c r="O224" s="1"/>
      <c r="P224" s="1"/>
      <c r="Q224" s="1"/>
      <c r="R224" s="1"/>
      <c r="S224" s="1"/>
      <c r="T224" s="1"/>
      <c r="U224" s="1"/>
      <c r="V224" s="1"/>
      <c r="W224" s="1"/>
      <c r="X224" s="1"/>
      <c r="Y224" s="1"/>
      <c r="Z224" s="1"/>
      <c r="AA224" s="1"/>
      <c r="AB224" s="1"/>
      <c r="AC224" s="1"/>
    </row>
    <row r="225">
      <c r="A225" s="1"/>
      <c r="B225" s="1"/>
      <c r="C225" s="1"/>
      <c r="D225" s="1"/>
      <c r="E225" s="1"/>
      <c r="F225" s="2"/>
      <c r="G225" s="2"/>
      <c r="H225" s="1"/>
      <c r="I225" s="2"/>
      <c r="J225" s="1"/>
      <c r="K225" s="4"/>
      <c r="L225" s="1"/>
      <c r="M225" s="1"/>
      <c r="N225" s="1"/>
      <c r="O225" s="1"/>
      <c r="P225" s="1"/>
      <c r="Q225" s="1"/>
      <c r="R225" s="1"/>
      <c r="S225" s="1"/>
      <c r="T225" s="1"/>
      <c r="U225" s="1"/>
      <c r="V225" s="1"/>
      <c r="W225" s="1"/>
      <c r="X225" s="1"/>
      <c r="Y225" s="1"/>
      <c r="Z225" s="1"/>
      <c r="AA225" s="1"/>
      <c r="AB225" s="1"/>
      <c r="AC225" s="1"/>
    </row>
    <row r="226">
      <c r="A226" s="1"/>
      <c r="B226" s="1"/>
      <c r="C226" s="1"/>
      <c r="D226" s="1"/>
      <c r="E226" s="1"/>
      <c r="F226" s="2"/>
      <c r="G226" s="2"/>
      <c r="H226" s="1"/>
      <c r="I226" s="2"/>
      <c r="J226" s="1"/>
      <c r="K226" s="4"/>
      <c r="L226" s="1"/>
      <c r="M226" s="1"/>
      <c r="N226" s="1"/>
      <c r="O226" s="1"/>
      <c r="P226" s="1"/>
      <c r="Q226" s="1"/>
      <c r="R226" s="1"/>
      <c r="S226" s="1"/>
      <c r="T226" s="1"/>
      <c r="U226" s="1"/>
      <c r="V226" s="1"/>
      <c r="W226" s="1"/>
      <c r="X226" s="1"/>
      <c r="Y226" s="1"/>
      <c r="Z226" s="1"/>
      <c r="AA226" s="1"/>
      <c r="AB226" s="1"/>
      <c r="AC226" s="1"/>
    </row>
    <row r="227">
      <c r="A227" s="1"/>
      <c r="B227" s="1"/>
      <c r="C227" s="1"/>
      <c r="D227" s="1"/>
      <c r="E227" s="1"/>
      <c r="F227" s="2"/>
      <c r="G227" s="2"/>
      <c r="H227" s="1"/>
      <c r="I227" s="2"/>
      <c r="J227" s="1"/>
      <c r="K227" s="4"/>
      <c r="L227" s="1"/>
      <c r="M227" s="1"/>
      <c r="N227" s="1"/>
      <c r="O227" s="1"/>
      <c r="P227" s="1"/>
      <c r="Q227" s="1"/>
      <c r="R227" s="1"/>
      <c r="S227" s="1"/>
      <c r="T227" s="1"/>
      <c r="U227" s="1"/>
      <c r="V227" s="1"/>
      <c r="W227" s="1"/>
      <c r="X227" s="1"/>
      <c r="Y227" s="1"/>
      <c r="Z227" s="1"/>
      <c r="AA227" s="1"/>
      <c r="AB227" s="1"/>
      <c r="AC227" s="1"/>
    </row>
    <row r="228">
      <c r="A228" s="1"/>
      <c r="B228" s="1"/>
      <c r="C228" s="1"/>
      <c r="D228" s="1"/>
      <c r="E228" s="1"/>
      <c r="F228" s="2"/>
      <c r="G228" s="2"/>
      <c r="H228" s="1"/>
      <c r="I228" s="2"/>
      <c r="J228" s="1"/>
      <c r="K228" s="4"/>
      <c r="L228" s="1"/>
      <c r="M228" s="1"/>
      <c r="N228" s="1"/>
      <c r="O228" s="1"/>
      <c r="P228" s="1"/>
      <c r="Q228" s="1"/>
      <c r="R228" s="1"/>
      <c r="S228" s="1"/>
      <c r="T228" s="1"/>
      <c r="U228" s="1"/>
      <c r="V228" s="1"/>
      <c r="W228" s="1"/>
      <c r="X228" s="1"/>
      <c r="Y228" s="1"/>
      <c r="Z228" s="1"/>
      <c r="AA228" s="1"/>
      <c r="AB228" s="1"/>
      <c r="AC228" s="1"/>
    </row>
    <row r="229">
      <c r="A229" s="1"/>
      <c r="B229" s="1"/>
      <c r="C229" s="1"/>
      <c r="D229" s="1"/>
      <c r="E229" s="1"/>
      <c r="F229" s="2"/>
      <c r="G229" s="2"/>
      <c r="H229" s="1"/>
      <c r="I229" s="2"/>
      <c r="J229" s="1"/>
      <c r="K229" s="4"/>
      <c r="L229" s="1"/>
      <c r="M229" s="1"/>
      <c r="N229" s="1"/>
      <c r="O229" s="1"/>
      <c r="P229" s="1"/>
      <c r="Q229" s="1"/>
      <c r="R229" s="1"/>
      <c r="S229" s="1"/>
      <c r="T229" s="1"/>
      <c r="U229" s="1"/>
      <c r="V229" s="1"/>
      <c r="W229" s="1"/>
      <c r="X229" s="1"/>
      <c r="Y229" s="1"/>
      <c r="Z229" s="1"/>
      <c r="AA229" s="1"/>
      <c r="AB229" s="1"/>
      <c r="AC229" s="1"/>
    </row>
    <row r="230">
      <c r="A230" s="1"/>
      <c r="B230" s="1"/>
      <c r="C230" s="1"/>
      <c r="D230" s="1"/>
      <c r="E230" s="1"/>
      <c r="F230" s="2"/>
      <c r="G230" s="2"/>
      <c r="H230" s="1"/>
      <c r="I230" s="2"/>
      <c r="J230" s="1"/>
      <c r="K230" s="4"/>
      <c r="L230" s="1"/>
      <c r="M230" s="1"/>
      <c r="N230" s="1"/>
      <c r="O230" s="1"/>
      <c r="P230" s="1"/>
      <c r="Q230" s="1"/>
      <c r="R230" s="1"/>
      <c r="S230" s="1"/>
      <c r="T230" s="1"/>
      <c r="U230" s="1"/>
      <c r="V230" s="1"/>
      <c r="W230" s="1"/>
      <c r="X230" s="1"/>
      <c r="Y230" s="1"/>
      <c r="Z230" s="1"/>
      <c r="AA230" s="1"/>
      <c r="AB230" s="1"/>
      <c r="AC230" s="1"/>
    </row>
    <row r="231">
      <c r="A231" s="1"/>
      <c r="B231" s="1"/>
      <c r="C231" s="1"/>
      <c r="D231" s="1"/>
      <c r="E231" s="1"/>
      <c r="F231" s="2"/>
      <c r="G231" s="2"/>
      <c r="H231" s="1"/>
      <c r="I231" s="2"/>
      <c r="J231" s="1"/>
      <c r="K231" s="4"/>
      <c r="L231" s="1"/>
      <c r="M231" s="1"/>
      <c r="N231" s="1"/>
      <c r="O231" s="1"/>
      <c r="P231" s="1"/>
      <c r="Q231" s="1"/>
      <c r="R231" s="1"/>
      <c r="S231" s="1"/>
      <c r="T231" s="1"/>
      <c r="U231" s="1"/>
      <c r="V231" s="1"/>
      <c r="W231" s="1"/>
      <c r="X231" s="1"/>
      <c r="Y231" s="1"/>
      <c r="Z231" s="1"/>
      <c r="AA231" s="1"/>
      <c r="AB231" s="1"/>
      <c r="AC231" s="1"/>
    </row>
    <row r="232">
      <c r="A232" s="1"/>
      <c r="B232" s="1"/>
      <c r="C232" s="1"/>
      <c r="D232" s="1"/>
      <c r="E232" s="1"/>
      <c r="F232" s="2"/>
      <c r="G232" s="2"/>
      <c r="H232" s="1"/>
      <c r="I232" s="2"/>
      <c r="J232" s="1"/>
      <c r="K232" s="4"/>
      <c r="L232" s="1"/>
      <c r="M232" s="1"/>
      <c r="N232" s="1"/>
      <c r="O232" s="1"/>
      <c r="P232" s="1"/>
      <c r="Q232" s="1"/>
      <c r="R232" s="1"/>
      <c r="S232" s="1"/>
      <c r="T232" s="1"/>
      <c r="U232" s="1"/>
      <c r="V232" s="1"/>
      <c r="W232" s="1"/>
      <c r="X232" s="1"/>
      <c r="Y232" s="1"/>
      <c r="Z232" s="1"/>
      <c r="AA232" s="1"/>
      <c r="AB232" s="1"/>
      <c r="AC232" s="1"/>
    </row>
    <row r="233">
      <c r="A233" s="1"/>
      <c r="B233" s="1"/>
      <c r="C233" s="1"/>
      <c r="D233" s="1"/>
      <c r="E233" s="1"/>
      <c r="F233" s="2"/>
      <c r="G233" s="2"/>
      <c r="H233" s="1"/>
      <c r="I233" s="2"/>
      <c r="J233" s="1"/>
      <c r="K233" s="4"/>
      <c r="L233" s="1"/>
      <c r="M233" s="1"/>
      <c r="N233" s="1"/>
      <c r="O233" s="1"/>
      <c r="P233" s="1"/>
      <c r="Q233" s="1"/>
      <c r="R233" s="1"/>
      <c r="S233" s="1"/>
      <c r="T233" s="1"/>
      <c r="U233" s="1"/>
      <c r="V233" s="1"/>
      <c r="W233" s="1"/>
      <c r="X233" s="1"/>
      <c r="Y233" s="1"/>
      <c r="Z233" s="1"/>
      <c r="AA233" s="1"/>
      <c r="AB233" s="1"/>
      <c r="AC233" s="1"/>
    </row>
    <row r="234">
      <c r="A234" s="1"/>
      <c r="B234" s="1"/>
      <c r="C234" s="1"/>
      <c r="D234" s="1"/>
      <c r="E234" s="1"/>
      <c r="F234" s="2"/>
      <c r="G234" s="2"/>
      <c r="H234" s="1"/>
      <c r="I234" s="2"/>
      <c r="J234" s="1"/>
      <c r="K234" s="4"/>
      <c r="L234" s="1"/>
      <c r="M234" s="1"/>
      <c r="N234" s="1"/>
      <c r="O234" s="1"/>
      <c r="P234" s="1"/>
      <c r="Q234" s="1"/>
      <c r="R234" s="1"/>
      <c r="S234" s="1"/>
      <c r="T234" s="1"/>
      <c r="U234" s="1"/>
      <c r="V234" s="1"/>
      <c r="W234" s="1"/>
      <c r="X234" s="1"/>
      <c r="Y234" s="1"/>
      <c r="Z234" s="1"/>
      <c r="AA234" s="1"/>
      <c r="AB234" s="1"/>
      <c r="AC234" s="1"/>
    </row>
    <row r="235">
      <c r="A235" s="1"/>
      <c r="B235" s="1"/>
      <c r="C235" s="1"/>
      <c r="D235" s="1"/>
      <c r="E235" s="1"/>
      <c r="F235" s="2"/>
      <c r="G235" s="2"/>
      <c r="H235" s="1"/>
      <c r="I235" s="2"/>
      <c r="J235" s="1"/>
      <c r="K235" s="4"/>
      <c r="L235" s="1"/>
      <c r="M235" s="1"/>
      <c r="N235" s="1"/>
      <c r="O235" s="1"/>
      <c r="P235" s="1"/>
      <c r="Q235" s="1"/>
      <c r="R235" s="1"/>
      <c r="S235" s="1"/>
      <c r="T235" s="1"/>
      <c r="U235" s="1"/>
      <c r="V235" s="1"/>
      <c r="W235" s="1"/>
      <c r="X235" s="1"/>
      <c r="Y235" s="1"/>
      <c r="Z235" s="1"/>
      <c r="AA235" s="1"/>
      <c r="AB235" s="1"/>
      <c r="AC235" s="1"/>
    </row>
    <row r="236">
      <c r="A236" s="1"/>
      <c r="B236" s="1"/>
      <c r="C236" s="1"/>
      <c r="D236" s="1"/>
      <c r="E236" s="1"/>
      <c r="F236" s="2"/>
      <c r="G236" s="2"/>
      <c r="H236" s="1"/>
      <c r="I236" s="2"/>
      <c r="J236" s="1"/>
      <c r="K236" s="4"/>
      <c r="L236" s="1"/>
      <c r="M236" s="1"/>
      <c r="N236" s="1"/>
      <c r="O236" s="1"/>
      <c r="P236" s="1"/>
      <c r="Q236" s="1"/>
      <c r="R236" s="1"/>
      <c r="S236" s="1"/>
      <c r="T236" s="1"/>
      <c r="U236" s="1"/>
      <c r="V236" s="1"/>
      <c r="W236" s="1"/>
      <c r="X236" s="1"/>
      <c r="Y236" s="1"/>
      <c r="Z236" s="1"/>
      <c r="AA236" s="1"/>
      <c r="AB236" s="1"/>
      <c r="AC236" s="1"/>
    </row>
    <row r="237">
      <c r="A237" s="1"/>
      <c r="B237" s="1"/>
      <c r="C237" s="1"/>
      <c r="D237" s="1"/>
      <c r="E237" s="1"/>
      <c r="F237" s="2"/>
      <c r="G237" s="2"/>
      <c r="H237" s="1"/>
      <c r="I237" s="2"/>
      <c r="J237" s="1"/>
      <c r="K237" s="4"/>
      <c r="L237" s="1"/>
      <c r="M237" s="1"/>
      <c r="N237" s="1"/>
      <c r="O237" s="1"/>
      <c r="P237" s="1"/>
      <c r="Q237" s="1"/>
      <c r="R237" s="1"/>
      <c r="S237" s="1"/>
      <c r="T237" s="1"/>
      <c r="U237" s="1"/>
      <c r="V237" s="1"/>
      <c r="W237" s="1"/>
      <c r="X237" s="1"/>
      <c r="Y237" s="1"/>
      <c r="Z237" s="1"/>
      <c r="AA237" s="1"/>
      <c r="AB237" s="1"/>
      <c r="AC237" s="1"/>
    </row>
    <row r="238">
      <c r="A238" s="1"/>
      <c r="B238" s="1"/>
      <c r="C238" s="1"/>
      <c r="D238" s="1"/>
      <c r="E238" s="1"/>
      <c r="F238" s="2"/>
      <c r="G238" s="2"/>
      <c r="H238" s="1"/>
      <c r="I238" s="2"/>
      <c r="J238" s="1"/>
      <c r="K238" s="4"/>
      <c r="L238" s="1"/>
      <c r="M238" s="1"/>
      <c r="N238" s="1"/>
      <c r="O238" s="1"/>
      <c r="P238" s="1"/>
      <c r="Q238" s="1"/>
      <c r="R238" s="1"/>
      <c r="S238" s="1"/>
      <c r="T238" s="1"/>
      <c r="U238" s="1"/>
      <c r="V238" s="1"/>
      <c r="W238" s="1"/>
      <c r="X238" s="1"/>
      <c r="Y238" s="1"/>
      <c r="Z238" s="1"/>
      <c r="AA238" s="1"/>
      <c r="AB238" s="1"/>
      <c r="AC238" s="1"/>
    </row>
    <row r="239">
      <c r="A239" s="1"/>
      <c r="B239" s="1"/>
      <c r="C239" s="1"/>
      <c r="D239" s="1"/>
      <c r="E239" s="1"/>
      <c r="F239" s="2"/>
      <c r="G239" s="2"/>
      <c r="H239" s="1"/>
      <c r="I239" s="2"/>
      <c r="J239" s="1"/>
      <c r="K239" s="4"/>
      <c r="L239" s="1"/>
      <c r="M239" s="1"/>
      <c r="N239" s="1"/>
      <c r="O239" s="1"/>
      <c r="P239" s="1"/>
      <c r="Q239" s="1"/>
      <c r="R239" s="1"/>
      <c r="S239" s="1"/>
      <c r="T239" s="1"/>
      <c r="U239" s="1"/>
      <c r="V239" s="1"/>
      <c r="W239" s="1"/>
      <c r="X239" s="1"/>
      <c r="Y239" s="1"/>
      <c r="Z239" s="1"/>
      <c r="AA239" s="1"/>
      <c r="AB239" s="1"/>
      <c r="AC239" s="1"/>
    </row>
    <row r="240">
      <c r="A240" s="1"/>
      <c r="B240" s="1"/>
      <c r="C240" s="1"/>
      <c r="D240" s="1"/>
      <c r="E240" s="1"/>
      <c r="F240" s="2"/>
      <c r="G240" s="2"/>
      <c r="H240" s="1"/>
      <c r="I240" s="2"/>
      <c r="J240" s="1"/>
      <c r="K240" s="4"/>
      <c r="L240" s="1"/>
      <c r="M240" s="1"/>
      <c r="N240" s="1"/>
      <c r="O240" s="1"/>
      <c r="P240" s="1"/>
      <c r="Q240" s="1"/>
      <c r="R240" s="1"/>
      <c r="S240" s="1"/>
      <c r="T240" s="1"/>
      <c r="U240" s="1"/>
      <c r="V240" s="1"/>
      <c r="W240" s="1"/>
      <c r="X240" s="1"/>
      <c r="Y240" s="1"/>
      <c r="Z240" s="1"/>
      <c r="AA240" s="1"/>
      <c r="AB240" s="1"/>
      <c r="AC240" s="1"/>
    </row>
    <row r="241">
      <c r="A241" s="1"/>
      <c r="B241" s="1"/>
      <c r="C241" s="1"/>
      <c r="D241" s="1"/>
      <c r="E241" s="1"/>
      <c r="F241" s="2"/>
      <c r="G241" s="2"/>
      <c r="H241" s="1"/>
      <c r="I241" s="2"/>
      <c r="J241" s="1"/>
      <c r="K241" s="4"/>
      <c r="L241" s="1"/>
      <c r="M241" s="1"/>
      <c r="N241" s="1"/>
      <c r="O241" s="1"/>
      <c r="P241" s="1"/>
      <c r="Q241" s="1"/>
      <c r="R241" s="1"/>
      <c r="S241" s="1"/>
      <c r="T241" s="1"/>
      <c r="U241" s="1"/>
      <c r="V241" s="1"/>
      <c r="W241" s="1"/>
      <c r="X241" s="1"/>
      <c r="Y241" s="1"/>
      <c r="Z241" s="1"/>
      <c r="AA241" s="1"/>
      <c r="AB241" s="1"/>
      <c r="AC241" s="1"/>
    </row>
    <row r="242">
      <c r="A242" s="1"/>
      <c r="B242" s="1"/>
      <c r="C242" s="1"/>
      <c r="D242" s="1"/>
      <c r="E242" s="1"/>
      <c r="F242" s="2"/>
      <c r="G242" s="2"/>
      <c r="H242" s="1"/>
      <c r="I242" s="2"/>
      <c r="J242" s="1"/>
      <c r="K242" s="4"/>
      <c r="L242" s="1"/>
      <c r="M242" s="1"/>
      <c r="N242" s="1"/>
      <c r="O242" s="1"/>
      <c r="P242" s="1"/>
      <c r="Q242" s="1"/>
      <c r="R242" s="1"/>
      <c r="S242" s="1"/>
      <c r="T242" s="1"/>
      <c r="U242" s="1"/>
      <c r="V242" s="1"/>
      <c r="W242" s="1"/>
      <c r="X242" s="1"/>
      <c r="Y242" s="1"/>
      <c r="Z242" s="1"/>
      <c r="AA242" s="1"/>
      <c r="AB242" s="1"/>
      <c r="AC242" s="1"/>
    </row>
    <row r="243">
      <c r="A243" s="1"/>
      <c r="B243" s="1"/>
      <c r="C243" s="1"/>
      <c r="D243" s="1"/>
      <c r="E243" s="1"/>
      <c r="F243" s="2"/>
      <c r="G243" s="2"/>
      <c r="H243" s="1"/>
      <c r="I243" s="2"/>
      <c r="J243" s="1"/>
      <c r="K243" s="4"/>
      <c r="L243" s="1"/>
      <c r="M243" s="1"/>
      <c r="N243" s="1"/>
      <c r="O243" s="1"/>
      <c r="P243" s="1"/>
      <c r="Q243" s="1"/>
      <c r="R243" s="1"/>
      <c r="S243" s="1"/>
      <c r="T243" s="1"/>
      <c r="U243" s="1"/>
      <c r="V243" s="1"/>
      <c r="W243" s="1"/>
      <c r="X243" s="1"/>
      <c r="Y243" s="1"/>
      <c r="Z243" s="1"/>
      <c r="AA243" s="1"/>
      <c r="AB243" s="1"/>
      <c r="AC243" s="1"/>
    </row>
    <row r="244">
      <c r="A244" s="1"/>
      <c r="B244" s="1"/>
      <c r="C244" s="1"/>
      <c r="D244" s="1"/>
      <c r="E244" s="1"/>
      <c r="F244" s="2"/>
      <c r="G244" s="2"/>
      <c r="H244" s="1"/>
      <c r="I244" s="2"/>
      <c r="J244" s="1"/>
      <c r="K244" s="4"/>
      <c r="L244" s="1"/>
      <c r="M244" s="1"/>
      <c r="N244" s="1"/>
      <c r="O244" s="1"/>
      <c r="P244" s="1"/>
      <c r="Q244" s="1"/>
      <c r="R244" s="1"/>
      <c r="S244" s="1"/>
      <c r="T244" s="1"/>
      <c r="U244" s="1"/>
      <c r="V244" s="1"/>
      <c r="W244" s="1"/>
      <c r="X244" s="1"/>
      <c r="Y244" s="1"/>
      <c r="Z244" s="1"/>
      <c r="AA244" s="1"/>
      <c r="AB244" s="1"/>
      <c r="AC244" s="1"/>
    </row>
    <row r="245">
      <c r="A245" s="1"/>
      <c r="B245" s="1"/>
      <c r="C245" s="1"/>
      <c r="D245" s="1"/>
      <c r="E245" s="1"/>
      <c r="F245" s="2"/>
      <c r="G245" s="2"/>
      <c r="H245" s="1"/>
      <c r="I245" s="2"/>
      <c r="J245" s="1"/>
      <c r="K245" s="4"/>
      <c r="L245" s="1"/>
      <c r="M245" s="1"/>
      <c r="N245" s="1"/>
      <c r="O245" s="1"/>
      <c r="P245" s="1"/>
      <c r="Q245" s="1"/>
      <c r="R245" s="1"/>
      <c r="S245" s="1"/>
      <c r="T245" s="1"/>
      <c r="U245" s="1"/>
      <c r="V245" s="1"/>
      <c r="W245" s="1"/>
      <c r="X245" s="1"/>
      <c r="Y245" s="1"/>
      <c r="Z245" s="1"/>
      <c r="AA245" s="1"/>
      <c r="AB245" s="1"/>
      <c r="AC245" s="1"/>
    </row>
    <row r="246">
      <c r="A246" s="1"/>
      <c r="B246" s="1"/>
      <c r="C246" s="1"/>
      <c r="D246" s="1"/>
      <c r="E246" s="1"/>
      <c r="F246" s="2"/>
      <c r="G246" s="2"/>
      <c r="H246" s="1"/>
      <c r="I246" s="2"/>
      <c r="J246" s="1"/>
      <c r="K246" s="4"/>
      <c r="L246" s="1"/>
      <c r="M246" s="1"/>
      <c r="N246" s="1"/>
      <c r="O246" s="1"/>
      <c r="P246" s="1"/>
      <c r="Q246" s="1"/>
      <c r="R246" s="1"/>
      <c r="S246" s="1"/>
      <c r="T246" s="1"/>
      <c r="U246" s="1"/>
      <c r="V246" s="1"/>
      <c r="W246" s="1"/>
      <c r="X246" s="1"/>
      <c r="Y246" s="1"/>
      <c r="Z246" s="1"/>
      <c r="AA246" s="1"/>
      <c r="AB246" s="1"/>
      <c r="AC246" s="1"/>
    </row>
    <row r="247">
      <c r="A247" s="1"/>
      <c r="B247" s="1"/>
      <c r="C247" s="1"/>
      <c r="D247" s="1"/>
      <c r="E247" s="1"/>
      <c r="F247" s="2"/>
      <c r="G247" s="2"/>
      <c r="H247" s="1"/>
      <c r="I247" s="2"/>
      <c r="J247" s="1"/>
      <c r="K247" s="4"/>
      <c r="L247" s="1"/>
      <c r="M247" s="1"/>
      <c r="N247" s="1"/>
      <c r="O247" s="1"/>
      <c r="P247" s="1"/>
      <c r="Q247" s="1"/>
      <c r="R247" s="1"/>
      <c r="S247" s="1"/>
      <c r="T247" s="1"/>
      <c r="U247" s="1"/>
      <c r="V247" s="1"/>
      <c r="W247" s="1"/>
      <c r="X247" s="1"/>
      <c r="Y247" s="1"/>
      <c r="Z247" s="1"/>
      <c r="AA247" s="1"/>
      <c r="AB247" s="1"/>
      <c r="AC247" s="1"/>
    </row>
    <row r="248">
      <c r="A248" s="1"/>
      <c r="B248" s="1"/>
      <c r="C248" s="1"/>
      <c r="D248" s="1"/>
      <c r="E248" s="1"/>
      <c r="F248" s="2"/>
      <c r="G248" s="2"/>
      <c r="H248" s="1"/>
      <c r="I248" s="2"/>
      <c r="J248" s="1"/>
      <c r="K248" s="4"/>
      <c r="L248" s="1"/>
      <c r="M248" s="1"/>
      <c r="N248" s="1"/>
      <c r="O248" s="1"/>
      <c r="P248" s="1"/>
      <c r="Q248" s="1"/>
      <c r="R248" s="1"/>
      <c r="S248" s="1"/>
      <c r="T248" s="1"/>
      <c r="U248" s="1"/>
      <c r="V248" s="1"/>
      <c r="W248" s="1"/>
      <c r="X248" s="1"/>
      <c r="Y248" s="1"/>
      <c r="Z248" s="1"/>
      <c r="AA248" s="1"/>
      <c r="AB248" s="1"/>
      <c r="AC248" s="1"/>
    </row>
    <row r="249">
      <c r="A249" s="1"/>
      <c r="B249" s="1"/>
      <c r="C249" s="1"/>
      <c r="D249" s="1"/>
      <c r="E249" s="1"/>
      <c r="F249" s="2"/>
      <c r="G249" s="2"/>
      <c r="H249" s="1"/>
      <c r="I249" s="2"/>
      <c r="J249" s="1"/>
      <c r="K249" s="4"/>
      <c r="L249" s="1"/>
      <c r="M249" s="1"/>
      <c r="N249" s="1"/>
      <c r="O249" s="1"/>
      <c r="P249" s="1"/>
      <c r="Q249" s="1"/>
      <c r="R249" s="1"/>
      <c r="S249" s="1"/>
      <c r="T249" s="1"/>
      <c r="U249" s="1"/>
      <c r="V249" s="1"/>
      <c r="W249" s="1"/>
      <c r="X249" s="1"/>
      <c r="Y249" s="1"/>
      <c r="Z249" s="1"/>
      <c r="AA249" s="1"/>
      <c r="AB249" s="1"/>
      <c r="AC249" s="1"/>
    </row>
    <row r="250">
      <c r="A250" s="1"/>
      <c r="B250" s="1"/>
      <c r="C250" s="1"/>
      <c r="D250" s="1"/>
      <c r="E250" s="1"/>
      <c r="F250" s="2"/>
      <c r="G250" s="2"/>
      <c r="H250" s="1"/>
      <c r="I250" s="2"/>
      <c r="J250" s="1"/>
      <c r="K250" s="4"/>
      <c r="L250" s="1"/>
      <c r="M250" s="1"/>
      <c r="N250" s="1"/>
      <c r="O250" s="1"/>
      <c r="P250" s="1"/>
      <c r="Q250" s="1"/>
      <c r="R250" s="1"/>
      <c r="S250" s="1"/>
      <c r="T250" s="1"/>
      <c r="U250" s="1"/>
      <c r="V250" s="1"/>
      <c r="W250" s="1"/>
      <c r="X250" s="1"/>
      <c r="Y250" s="1"/>
      <c r="Z250" s="1"/>
      <c r="AA250" s="1"/>
      <c r="AB250" s="1"/>
      <c r="AC250" s="1"/>
    </row>
    <row r="251">
      <c r="A251" s="1"/>
      <c r="B251" s="1"/>
      <c r="C251" s="1"/>
      <c r="D251" s="1"/>
      <c r="E251" s="1"/>
      <c r="F251" s="2"/>
      <c r="G251" s="2"/>
      <c r="H251" s="1"/>
      <c r="I251" s="2"/>
      <c r="J251" s="1"/>
      <c r="K251" s="4"/>
      <c r="L251" s="1"/>
      <c r="M251" s="1"/>
      <c r="N251" s="1"/>
      <c r="O251" s="1"/>
      <c r="P251" s="1"/>
      <c r="Q251" s="1"/>
      <c r="R251" s="1"/>
      <c r="S251" s="1"/>
      <c r="T251" s="1"/>
      <c r="U251" s="1"/>
      <c r="V251" s="1"/>
      <c r="W251" s="1"/>
      <c r="X251" s="1"/>
      <c r="Y251" s="1"/>
      <c r="Z251" s="1"/>
      <c r="AA251" s="1"/>
      <c r="AB251" s="1"/>
      <c r="AC251" s="1"/>
    </row>
    <row r="252">
      <c r="A252" s="1"/>
      <c r="B252" s="1"/>
      <c r="C252" s="1"/>
      <c r="D252" s="1"/>
      <c r="E252" s="1"/>
      <c r="F252" s="2"/>
      <c r="G252" s="2"/>
      <c r="H252" s="1"/>
      <c r="I252" s="2"/>
      <c r="J252" s="1"/>
      <c r="K252" s="4"/>
      <c r="L252" s="1"/>
      <c r="M252" s="1"/>
      <c r="N252" s="1"/>
      <c r="O252" s="1"/>
      <c r="P252" s="1"/>
      <c r="Q252" s="1"/>
      <c r="R252" s="1"/>
      <c r="S252" s="1"/>
      <c r="T252" s="1"/>
      <c r="U252" s="1"/>
      <c r="V252" s="1"/>
      <c r="W252" s="1"/>
      <c r="X252" s="1"/>
      <c r="Y252" s="1"/>
      <c r="Z252" s="1"/>
      <c r="AA252" s="1"/>
      <c r="AB252" s="1"/>
      <c r="AC252" s="1"/>
    </row>
    <row r="253">
      <c r="A253" s="1"/>
      <c r="B253" s="1"/>
      <c r="C253" s="1"/>
      <c r="D253" s="1"/>
      <c r="E253" s="1"/>
      <c r="F253" s="2"/>
      <c r="G253" s="2"/>
      <c r="H253" s="1"/>
      <c r="I253" s="2"/>
      <c r="J253" s="1"/>
      <c r="K253" s="4"/>
      <c r="L253" s="1"/>
      <c r="M253" s="1"/>
      <c r="N253" s="1"/>
      <c r="O253" s="1"/>
      <c r="P253" s="1"/>
      <c r="Q253" s="1"/>
      <c r="R253" s="1"/>
      <c r="S253" s="1"/>
      <c r="T253" s="1"/>
      <c r="U253" s="1"/>
      <c r="V253" s="1"/>
      <c r="W253" s="1"/>
      <c r="X253" s="1"/>
      <c r="Y253" s="1"/>
      <c r="Z253" s="1"/>
      <c r="AA253" s="1"/>
      <c r="AB253" s="1"/>
      <c r="AC253" s="1"/>
    </row>
    <row r="254">
      <c r="A254" s="1"/>
      <c r="B254" s="1"/>
      <c r="C254" s="1"/>
      <c r="D254" s="1"/>
      <c r="E254" s="1"/>
      <c r="F254" s="2"/>
      <c r="G254" s="2"/>
      <c r="H254" s="1"/>
      <c r="I254" s="2"/>
      <c r="J254" s="1"/>
      <c r="K254" s="4"/>
      <c r="L254" s="1"/>
      <c r="M254" s="1"/>
      <c r="N254" s="1"/>
      <c r="O254" s="1"/>
      <c r="P254" s="1"/>
      <c r="Q254" s="1"/>
      <c r="R254" s="1"/>
      <c r="S254" s="1"/>
      <c r="T254" s="1"/>
      <c r="U254" s="1"/>
      <c r="V254" s="1"/>
      <c r="W254" s="1"/>
      <c r="X254" s="1"/>
      <c r="Y254" s="1"/>
      <c r="Z254" s="1"/>
      <c r="AA254" s="1"/>
      <c r="AB254" s="1"/>
      <c r="AC254" s="1"/>
    </row>
    <row r="255">
      <c r="A255" s="1"/>
      <c r="B255" s="1"/>
      <c r="C255" s="1"/>
      <c r="D255" s="1"/>
      <c r="E255" s="1"/>
      <c r="F255" s="2"/>
      <c r="G255" s="2"/>
      <c r="H255" s="1"/>
      <c r="I255" s="2"/>
      <c r="J255" s="1"/>
      <c r="K255" s="4"/>
      <c r="L255" s="1"/>
      <c r="M255" s="1"/>
      <c r="N255" s="1"/>
      <c r="O255" s="1"/>
      <c r="P255" s="1"/>
      <c r="Q255" s="1"/>
      <c r="R255" s="1"/>
      <c r="S255" s="1"/>
      <c r="T255" s="1"/>
      <c r="U255" s="1"/>
      <c r="V255" s="1"/>
      <c r="W255" s="1"/>
      <c r="X255" s="1"/>
      <c r="Y255" s="1"/>
      <c r="Z255" s="1"/>
      <c r="AA255" s="1"/>
      <c r="AB255" s="1"/>
      <c r="AC255" s="1"/>
    </row>
    <row r="256">
      <c r="A256" s="1"/>
      <c r="B256" s="1"/>
      <c r="C256" s="1"/>
      <c r="D256" s="1"/>
      <c r="E256" s="1"/>
      <c r="F256" s="2"/>
      <c r="G256" s="2"/>
      <c r="H256" s="1"/>
      <c r="I256" s="2"/>
      <c r="J256" s="1"/>
      <c r="K256" s="4"/>
      <c r="L256" s="1"/>
      <c r="M256" s="1"/>
      <c r="N256" s="1"/>
      <c r="O256" s="1"/>
      <c r="P256" s="1"/>
      <c r="Q256" s="1"/>
      <c r="R256" s="1"/>
      <c r="S256" s="1"/>
      <c r="T256" s="1"/>
      <c r="U256" s="1"/>
      <c r="V256" s="1"/>
      <c r="W256" s="1"/>
      <c r="X256" s="1"/>
      <c r="Y256" s="1"/>
      <c r="Z256" s="1"/>
      <c r="AA256" s="1"/>
      <c r="AB256" s="1"/>
      <c r="AC256" s="1"/>
    </row>
    <row r="257">
      <c r="A257" s="1"/>
      <c r="B257" s="1"/>
      <c r="C257" s="1"/>
      <c r="D257" s="1"/>
      <c r="E257" s="1"/>
      <c r="F257" s="2"/>
      <c r="G257" s="2"/>
      <c r="H257" s="1"/>
      <c r="I257" s="2"/>
      <c r="J257" s="1"/>
      <c r="K257" s="4"/>
      <c r="L257" s="1"/>
      <c r="M257" s="1"/>
      <c r="N257" s="1"/>
      <c r="O257" s="1"/>
      <c r="P257" s="1"/>
      <c r="Q257" s="1"/>
      <c r="R257" s="1"/>
      <c r="S257" s="1"/>
      <c r="T257" s="1"/>
      <c r="U257" s="1"/>
      <c r="V257" s="1"/>
      <c r="W257" s="1"/>
      <c r="X257" s="1"/>
      <c r="Y257" s="1"/>
      <c r="Z257" s="1"/>
      <c r="AA257" s="1"/>
      <c r="AB257" s="1"/>
      <c r="AC257" s="1"/>
    </row>
    <row r="258">
      <c r="A258" s="1"/>
      <c r="B258" s="1"/>
      <c r="C258" s="1"/>
      <c r="D258" s="1"/>
      <c r="E258" s="1"/>
      <c r="F258" s="2"/>
      <c r="G258" s="2"/>
      <c r="H258" s="1"/>
      <c r="I258" s="2"/>
      <c r="J258" s="1"/>
      <c r="K258" s="4"/>
      <c r="L258" s="1"/>
      <c r="M258" s="1"/>
      <c r="N258" s="1"/>
      <c r="O258" s="1"/>
      <c r="P258" s="1"/>
      <c r="Q258" s="1"/>
      <c r="R258" s="1"/>
      <c r="S258" s="1"/>
      <c r="T258" s="1"/>
      <c r="U258" s="1"/>
      <c r="V258" s="1"/>
      <c r="W258" s="1"/>
      <c r="X258" s="1"/>
      <c r="Y258" s="1"/>
      <c r="Z258" s="1"/>
      <c r="AA258" s="1"/>
      <c r="AB258" s="1"/>
      <c r="AC258" s="1"/>
    </row>
    <row r="259">
      <c r="A259" s="1"/>
      <c r="B259" s="1"/>
      <c r="C259" s="1"/>
      <c r="D259" s="1"/>
      <c r="E259" s="1"/>
      <c r="F259" s="2"/>
      <c r="G259" s="2"/>
      <c r="H259" s="1"/>
      <c r="I259" s="2"/>
      <c r="J259" s="1"/>
      <c r="K259" s="4"/>
      <c r="L259" s="1"/>
      <c r="M259" s="1"/>
      <c r="N259" s="1"/>
      <c r="O259" s="1"/>
      <c r="P259" s="1"/>
      <c r="Q259" s="1"/>
      <c r="R259" s="1"/>
      <c r="S259" s="1"/>
      <c r="T259" s="1"/>
      <c r="U259" s="1"/>
      <c r="V259" s="1"/>
      <c r="W259" s="1"/>
      <c r="X259" s="1"/>
      <c r="Y259" s="1"/>
      <c r="Z259" s="1"/>
      <c r="AA259" s="1"/>
      <c r="AB259" s="1"/>
      <c r="AC259" s="1"/>
    </row>
    <row r="260">
      <c r="A260" s="1"/>
      <c r="B260" s="1"/>
      <c r="C260" s="1"/>
      <c r="D260" s="1"/>
      <c r="E260" s="1"/>
      <c r="F260" s="2"/>
      <c r="G260" s="2"/>
      <c r="H260" s="1"/>
      <c r="I260" s="2"/>
      <c r="J260" s="1"/>
      <c r="K260" s="4"/>
      <c r="L260" s="1"/>
      <c r="M260" s="1"/>
      <c r="N260" s="1"/>
      <c r="O260" s="1"/>
      <c r="P260" s="1"/>
      <c r="Q260" s="1"/>
      <c r="R260" s="1"/>
      <c r="S260" s="1"/>
      <c r="T260" s="1"/>
      <c r="U260" s="1"/>
      <c r="V260" s="1"/>
      <c r="W260" s="1"/>
      <c r="X260" s="1"/>
      <c r="Y260" s="1"/>
      <c r="Z260" s="1"/>
      <c r="AA260" s="1"/>
      <c r="AB260" s="1"/>
      <c r="AC260" s="1"/>
    </row>
    <row r="261">
      <c r="A261" s="1"/>
      <c r="B261" s="1"/>
      <c r="C261" s="1"/>
      <c r="D261" s="1"/>
      <c r="E261" s="1"/>
      <c r="F261" s="2"/>
      <c r="G261" s="2"/>
      <c r="H261" s="1"/>
      <c r="I261" s="2"/>
      <c r="J261" s="1"/>
      <c r="K261" s="4"/>
      <c r="L261" s="1"/>
      <c r="M261" s="1"/>
      <c r="N261" s="1"/>
      <c r="O261" s="1"/>
      <c r="P261" s="1"/>
      <c r="Q261" s="1"/>
      <c r="R261" s="1"/>
      <c r="S261" s="1"/>
      <c r="T261" s="1"/>
      <c r="U261" s="1"/>
      <c r="V261" s="1"/>
      <c r="W261" s="1"/>
      <c r="X261" s="1"/>
      <c r="Y261" s="1"/>
      <c r="Z261" s="1"/>
      <c r="AA261" s="1"/>
      <c r="AB261" s="1"/>
      <c r="AC261" s="1"/>
    </row>
    <row r="262">
      <c r="A262" s="1"/>
      <c r="B262" s="1"/>
      <c r="C262" s="1"/>
      <c r="D262" s="1"/>
      <c r="E262" s="1"/>
      <c r="F262" s="2"/>
      <c r="G262" s="2"/>
      <c r="H262" s="1"/>
      <c r="I262" s="2"/>
      <c r="J262" s="1"/>
      <c r="K262" s="4"/>
      <c r="L262" s="1"/>
      <c r="M262" s="1"/>
      <c r="N262" s="1"/>
      <c r="O262" s="1"/>
      <c r="P262" s="1"/>
      <c r="Q262" s="1"/>
      <c r="R262" s="1"/>
      <c r="S262" s="1"/>
      <c r="T262" s="1"/>
      <c r="U262" s="1"/>
      <c r="V262" s="1"/>
      <c r="W262" s="1"/>
      <c r="X262" s="1"/>
      <c r="Y262" s="1"/>
      <c r="Z262" s="1"/>
      <c r="AA262" s="1"/>
      <c r="AB262" s="1"/>
      <c r="AC262" s="1"/>
    </row>
    <row r="263">
      <c r="A263" s="1"/>
      <c r="B263" s="1"/>
      <c r="C263" s="1"/>
      <c r="D263" s="1"/>
      <c r="E263" s="1"/>
      <c r="F263" s="2"/>
      <c r="G263" s="2"/>
      <c r="H263" s="1"/>
      <c r="I263" s="2"/>
      <c r="J263" s="1"/>
      <c r="K263" s="4"/>
      <c r="L263" s="1"/>
      <c r="M263" s="1"/>
      <c r="N263" s="1"/>
      <c r="O263" s="1"/>
      <c r="P263" s="1"/>
      <c r="Q263" s="1"/>
      <c r="R263" s="1"/>
      <c r="S263" s="1"/>
      <c r="T263" s="1"/>
      <c r="U263" s="1"/>
      <c r="V263" s="1"/>
      <c r="W263" s="1"/>
      <c r="X263" s="1"/>
      <c r="Y263" s="1"/>
      <c r="Z263" s="1"/>
      <c r="AA263" s="1"/>
      <c r="AB263" s="1"/>
      <c r="AC263" s="1"/>
    </row>
    <row r="264">
      <c r="A264" s="1"/>
      <c r="B264" s="1"/>
      <c r="C264" s="1"/>
      <c r="D264" s="1"/>
      <c r="E264" s="1"/>
      <c r="F264" s="2"/>
      <c r="G264" s="2"/>
      <c r="H264" s="1"/>
      <c r="I264" s="2"/>
      <c r="J264" s="1"/>
      <c r="K264" s="4"/>
      <c r="L264" s="1"/>
      <c r="M264" s="1"/>
      <c r="N264" s="1"/>
      <c r="O264" s="1"/>
      <c r="P264" s="1"/>
      <c r="Q264" s="1"/>
      <c r="R264" s="1"/>
      <c r="S264" s="1"/>
      <c r="T264" s="1"/>
      <c r="U264" s="1"/>
      <c r="V264" s="1"/>
      <c r="W264" s="1"/>
      <c r="X264" s="1"/>
      <c r="Y264" s="1"/>
      <c r="Z264" s="1"/>
      <c r="AA264" s="1"/>
      <c r="AB264" s="1"/>
      <c r="AC264" s="1"/>
    </row>
    <row r="265">
      <c r="A265" s="1"/>
      <c r="B265" s="1"/>
      <c r="C265" s="1"/>
      <c r="D265" s="1"/>
      <c r="E265" s="1"/>
      <c r="F265" s="2"/>
      <c r="G265" s="2"/>
      <c r="H265" s="1"/>
      <c r="I265" s="2"/>
      <c r="J265" s="1"/>
      <c r="K265" s="4"/>
      <c r="L265" s="1"/>
      <c r="M265" s="1"/>
      <c r="N265" s="1"/>
      <c r="O265" s="1"/>
      <c r="P265" s="1"/>
      <c r="Q265" s="1"/>
      <c r="R265" s="1"/>
      <c r="S265" s="1"/>
      <c r="T265" s="1"/>
      <c r="U265" s="1"/>
      <c r="V265" s="1"/>
      <c r="W265" s="1"/>
      <c r="X265" s="1"/>
      <c r="Y265" s="1"/>
      <c r="Z265" s="1"/>
      <c r="AA265" s="1"/>
      <c r="AB265" s="1"/>
      <c r="AC265" s="1"/>
    </row>
    <row r="266">
      <c r="A266" s="1"/>
      <c r="B266" s="1"/>
      <c r="C266" s="1"/>
      <c r="D266" s="1"/>
      <c r="E266" s="1"/>
      <c r="F266" s="2"/>
      <c r="G266" s="2"/>
      <c r="H266" s="1"/>
      <c r="I266" s="2"/>
      <c r="J266" s="1"/>
      <c r="K266" s="4"/>
      <c r="L266" s="1"/>
      <c r="M266" s="1"/>
      <c r="N266" s="1"/>
      <c r="O266" s="1"/>
      <c r="P266" s="1"/>
      <c r="Q266" s="1"/>
      <c r="R266" s="1"/>
      <c r="S266" s="1"/>
      <c r="T266" s="1"/>
      <c r="U266" s="1"/>
      <c r="V266" s="1"/>
      <c r="W266" s="1"/>
      <c r="X266" s="1"/>
      <c r="Y266" s="1"/>
      <c r="Z266" s="1"/>
      <c r="AA266" s="1"/>
      <c r="AB266" s="1"/>
      <c r="AC266" s="1"/>
    </row>
    <row r="267">
      <c r="A267" s="1"/>
      <c r="B267" s="1"/>
      <c r="C267" s="1"/>
      <c r="D267" s="1"/>
      <c r="E267" s="1"/>
      <c r="F267" s="2"/>
      <c r="G267" s="2"/>
      <c r="H267" s="1"/>
      <c r="I267" s="2"/>
      <c r="J267" s="1"/>
      <c r="K267" s="4"/>
      <c r="L267" s="1"/>
      <c r="M267" s="1"/>
      <c r="N267" s="1"/>
      <c r="O267" s="1"/>
      <c r="P267" s="1"/>
      <c r="Q267" s="1"/>
      <c r="R267" s="1"/>
      <c r="S267" s="1"/>
      <c r="T267" s="1"/>
      <c r="U267" s="1"/>
      <c r="V267" s="1"/>
      <c r="W267" s="1"/>
      <c r="X267" s="1"/>
      <c r="Y267" s="1"/>
      <c r="Z267" s="1"/>
      <c r="AA267" s="1"/>
      <c r="AB267" s="1"/>
      <c r="AC267" s="1"/>
    </row>
    <row r="268">
      <c r="A268" s="1"/>
      <c r="B268" s="1"/>
      <c r="C268" s="1"/>
      <c r="D268" s="1"/>
      <c r="E268" s="1"/>
      <c r="F268" s="2"/>
      <c r="G268" s="2"/>
      <c r="H268" s="1"/>
      <c r="I268" s="2"/>
      <c r="J268" s="1"/>
      <c r="K268" s="4"/>
      <c r="L268" s="1"/>
      <c r="M268" s="1"/>
      <c r="N268" s="1"/>
      <c r="O268" s="1"/>
      <c r="P268" s="1"/>
      <c r="Q268" s="1"/>
      <c r="R268" s="1"/>
      <c r="S268" s="1"/>
      <c r="T268" s="1"/>
      <c r="U268" s="1"/>
      <c r="V268" s="1"/>
      <c r="W268" s="1"/>
      <c r="X268" s="1"/>
      <c r="Y268" s="1"/>
      <c r="Z268" s="1"/>
      <c r="AA268" s="1"/>
      <c r="AB268" s="1"/>
      <c r="AC268" s="1"/>
    </row>
    <row r="269">
      <c r="A269" s="1"/>
      <c r="B269" s="1"/>
      <c r="C269" s="1"/>
      <c r="D269" s="1"/>
      <c r="E269" s="1"/>
      <c r="F269" s="2"/>
      <c r="G269" s="2"/>
      <c r="H269" s="1"/>
      <c r="I269" s="2"/>
      <c r="J269" s="1"/>
      <c r="K269" s="4"/>
      <c r="L269" s="1"/>
      <c r="M269" s="1"/>
      <c r="N269" s="1"/>
      <c r="O269" s="1"/>
      <c r="P269" s="1"/>
      <c r="Q269" s="1"/>
      <c r="R269" s="1"/>
      <c r="S269" s="1"/>
      <c r="T269" s="1"/>
      <c r="U269" s="1"/>
      <c r="V269" s="1"/>
      <c r="W269" s="1"/>
      <c r="X269" s="1"/>
      <c r="Y269" s="1"/>
      <c r="Z269" s="1"/>
      <c r="AA269" s="1"/>
      <c r="AB269" s="1"/>
      <c r="AC269" s="1"/>
    </row>
    <row r="270">
      <c r="A270" s="1"/>
      <c r="B270" s="1"/>
      <c r="C270" s="1"/>
      <c r="D270" s="1"/>
      <c r="E270" s="1"/>
      <c r="F270" s="2"/>
      <c r="G270" s="2"/>
      <c r="H270" s="1"/>
      <c r="I270" s="2"/>
      <c r="J270" s="1"/>
      <c r="K270" s="4"/>
      <c r="L270" s="1"/>
      <c r="M270" s="1"/>
      <c r="N270" s="1"/>
      <c r="O270" s="1"/>
      <c r="P270" s="1"/>
      <c r="Q270" s="1"/>
      <c r="R270" s="1"/>
      <c r="S270" s="1"/>
      <c r="T270" s="1"/>
      <c r="U270" s="1"/>
      <c r="V270" s="1"/>
      <c r="W270" s="1"/>
      <c r="X270" s="1"/>
      <c r="Y270" s="1"/>
      <c r="Z270" s="1"/>
      <c r="AA270" s="1"/>
      <c r="AB270" s="1"/>
      <c r="AC270" s="1"/>
    </row>
    <row r="271">
      <c r="A271" s="1"/>
      <c r="B271" s="1"/>
      <c r="C271" s="1"/>
      <c r="D271" s="1"/>
      <c r="E271" s="1"/>
      <c r="F271" s="2"/>
      <c r="G271" s="2"/>
      <c r="H271" s="1"/>
      <c r="I271" s="2"/>
      <c r="J271" s="1"/>
      <c r="K271" s="4"/>
      <c r="L271" s="1"/>
      <c r="M271" s="1"/>
      <c r="N271" s="1"/>
      <c r="O271" s="1"/>
      <c r="P271" s="1"/>
      <c r="Q271" s="1"/>
      <c r="R271" s="1"/>
      <c r="S271" s="1"/>
      <c r="T271" s="1"/>
      <c r="U271" s="1"/>
      <c r="V271" s="1"/>
      <c r="W271" s="1"/>
      <c r="X271" s="1"/>
      <c r="Y271" s="1"/>
      <c r="Z271" s="1"/>
      <c r="AA271" s="1"/>
      <c r="AB271" s="1"/>
      <c r="AC271" s="1"/>
    </row>
    <row r="272">
      <c r="A272" s="1"/>
      <c r="B272" s="1"/>
      <c r="C272" s="1"/>
      <c r="D272" s="1"/>
      <c r="E272" s="1"/>
      <c r="F272" s="2"/>
      <c r="G272" s="2"/>
      <c r="H272" s="1"/>
      <c r="I272" s="2"/>
      <c r="J272" s="1"/>
      <c r="K272" s="4"/>
      <c r="L272" s="1"/>
      <c r="M272" s="1"/>
      <c r="N272" s="1"/>
      <c r="O272" s="1"/>
      <c r="P272" s="1"/>
      <c r="Q272" s="1"/>
      <c r="R272" s="1"/>
      <c r="S272" s="1"/>
      <c r="T272" s="1"/>
      <c r="U272" s="1"/>
      <c r="V272" s="1"/>
      <c r="W272" s="1"/>
      <c r="X272" s="1"/>
      <c r="Y272" s="1"/>
      <c r="Z272" s="1"/>
      <c r="AA272" s="1"/>
      <c r="AB272" s="1"/>
      <c r="AC272" s="1"/>
    </row>
    <row r="273">
      <c r="A273" s="1"/>
      <c r="B273" s="1"/>
      <c r="C273" s="1"/>
      <c r="D273" s="1"/>
      <c r="E273" s="1"/>
      <c r="F273" s="2"/>
      <c r="G273" s="2"/>
      <c r="H273" s="1"/>
      <c r="I273" s="2"/>
      <c r="J273" s="1"/>
      <c r="K273" s="4"/>
      <c r="L273" s="1"/>
      <c r="M273" s="1"/>
      <c r="N273" s="1"/>
      <c r="O273" s="1"/>
      <c r="P273" s="1"/>
      <c r="Q273" s="1"/>
      <c r="R273" s="1"/>
      <c r="S273" s="1"/>
      <c r="T273" s="1"/>
      <c r="U273" s="1"/>
      <c r="V273" s="1"/>
      <c r="W273" s="1"/>
      <c r="X273" s="1"/>
      <c r="Y273" s="1"/>
      <c r="Z273" s="1"/>
      <c r="AA273" s="1"/>
      <c r="AB273" s="1"/>
      <c r="AC273" s="1"/>
    </row>
    <row r="274">
      <c r="A274" s="1"/>
      <c r="B274" s="1"/>
      <c r="C274" s="1"/>
      <c r="D274" s="1"/>
      <c r="E274" s="1"/>
      <c r="F274" s="2"/>
      <c r="G274" s="2"/>
      <c r="H274" s="1"/>
      <c r="I274" s="2"/>
      <c r="J274" s="1"/>
      <c r="K274" s="4"/>
      <c r="L274" s="1"/>
      <c r="M274" s="1"/>
      <c r="N274" s="1"/>
      <c r="O274" s="1"/>
      <c r="P274" s="1"/>
      <c r="Q274" s="1"/>
      <c r="R274" s="1"/>
      <c r="S274" s="1"/>
      <c r="T274" s="1"/>
      <c r="U274" s="1"/>
      <c r="V274" s="1"/>
      <c r="W274" s="1"/>
      <c r="X274" s="1"/>
      <c r="Y274" s="1"/>
      <c r="Z274" s="1"/>
      <c r="AA274" s="1"/>
      <c r="AB274" s="1"/>
      <c r="AC274" s="1"/>
    </row>
    <row r="275">
      <c r="A275" s="1"/>
      <c r="B275" s="1"/>
      <c r="C275" s="1"/>
      <c r="D275" s="1"/>
      <c r="E275" s="1"/>
      <c r="F275" s="2"/>
      <c r="G275" s="2"/>
      <c r="H275" s="1"/>
      <c r="I275" s="2"/>
      <c r="J275" s="1"/>
      <c r="K275" s="4"/>
      <c r="L275" s="1"/>
      <c r="M275" s="1"/>
      <c r="N275" s="1"/>
      <c r="O275" s="1"/>
      <c r="P275" s="1"/>
      <c r="Q275" s="1"/>
      <c r="R275" s="1"/>
      <c r="S275" s="1"/>
      <c r="T275" s="1"/>
      <c r="U275" s="1"/>
      <c r="V275" s="1"/>
      <c r="W275" s="1"/>
      <c r="X275" s="1"/>
      <c r="Y275" s="1"/>
      <c r="Z275" s="1"/>
      <c r="AA275" s="1"/>
      <c r="AB275" s="1"/>
      <c r="AC275" s="1"/>
    </row>
    <row r="276">
      <c r="A276" s="1"/>
      <c r="B276" s="1"/>
      <c r="C276" s="1"/>
      <c r="D276" s="1"/>
      <c r="E276" s="1"/>
      <c r="F276" s="2"/>
      <c r="G276" s="2"/>
      <c r="H276" s="1"/>
      <c r="I276" s="2"/>
      <c r="J276" s="1"/>
      <c r="K276" s="4"/>
      <c r="L276" s="1"/>
      <c r="M276" s="1"/>
      <c r="N276" s="1"/>
      <c r="O276" s="1"/>
      <c r="P276" s="1"/>
      <c r="Q276" s="1"/>
      <c r="R276" s="1"/>
      <c r="S276" s="1"/>
      <c r="T276" s="1"/>
      <c r="U276" s="1"/>
      <c r="V276" s="1"/>
      <c r="W276" s="1"/>
      <c r="X276" s="1"/>
      <c r="Y276" s="1"/>
      <c r="Z276" s="1"/>
      <c r="AA276" s="1"/>
      <c r="AB276" s="1"/>
      <c r="AC276" s="1"/>
    </row>
    <row r="277">
      <c r="A277" s="1"/>
      <c r="B277" s="1"/>
      <c r="C277" s="1"/>
      <c r="D277" s="1"/>
      <c r="E277" s="1"/>
      <c r="F277" s="2"/>
      <c r="G277" s="2"/>
      <c r="H277" s="1"/>
      <c r="I277" s="2"/>
      <c r="J277" s="1"/>
      <c r="K277" s="4"/>
      <c r="L277" s="1"/>
      <c r="M277" s="1"/>
      <c r="N277" s="1"/>
      <c r="O277" s="1"/>
      <c r="P277" s="1"/>
      <c r="Q277" s="1"/>
      <c r="R277" s="1"/>
      <c r="S277" s="1"/>
      <c r="T277" s="1"/>
      <c r="U277" s="1"/>
      <c r="V277" s="1"/>
      <c r="W277" s="1"/>
      <c r="X277" s="1"/>
      <c r="Y277" s="1"/>
      <c r="Z277" s="1"/>
      <c r="AA277" s="1"/>
      <c r="AB277" s="1"/>
      <c r="AC277" s="1"/>
    </row>
    <row r="278">
      <c r="A278" s="1"/>
      <c r="B278" s="1"/>
      <c r="C278" s="1"/>
      <c r="D278" s="1"/>
      <c r="E278" s="1"/>
      <c r="F278" s="2"/>
      <c r="G278" s="2"/>
      <c r="H278" s="1"/>
      <c r="I278" s="2"/>
      <c r="J278" s="1"/>
      <c r="K278" s="4"/>
      <c r="L278" s="1"/>
      <c r="M278" s="1"/>
      <c r="N278" s="1"/>
      <c r="O278" s="1"/>
      <c r="P278" s="1"/>
      <c r="Q278" s="1"/>
      <c r="R278" s="1"/>
      <c r="S278" s="1"/>
      <c r="T278" s="1"/>
      <c r="U278" s="1"/>
      <c r="V278" s="1"/>
      <c r="W278" s="1"/>
      <c r="X278" s="1"/>
      <c r="Y278" s="1"/>
      <c r="Z278" s="1"/>
      <c r="AA278" s="1"/>
      <c r="AB278" s="1"/>
      <c r="AC278" s="1"/>
    </row>
    <row r="279">
      <c r="A279" s="1"/>
      <c r="B279" s="1"/>
      <c r="C279" s="1"/>
      <c r="D279" s="1"/>
      <c r="E279" s="1"/>
      <c r="F279" s="2"/>
      <c r="G279" s="2"/>
      <c r="H279" s="1"/>
      <c r="I279" s="2"/>
      <c r="J279" s="1"/>
      <c r="K279" s="4"/>
      <c r="L279" s="1"/>
      <c r="M279" s="1"/>
      <c r="N279" s="1"/>
      <c r="O279" s="1"/>
      <c r="P279" s="1"/>
      <c r="Q279" s="1"/>
      <c r="R279" s="1"/>
      <c r="S279" s="1"/>
      <c r="T279" s="1"/>
      <c r="U279" s="1"/>
      <c r="V279" s="1"/>
      <c r="W279" s="1"/>
      <c r="X279" s="1"/>
      <c r="Y279" s="1"/>
      <c r="Z279" s="1"/>
      <c r="AA279" s="1"/>
      <c r="AB279" s="1"/>
      <c r="AC279" s="1"/>
    </row>
    <row r="280">
      <c r="A280" s="1"/>
      <c r="B280" s="1"/>
      <c r="C280" s="1"/>
      <c r="D280" s="1"/>
      <c r="E280" s="1"/>
      <c r="F280" s="2"/>
      <c r="G280" s="2"/>
      <c r="H280" s="1"/>
      <c r="I280" s="2"/>
      <c r="J280" s="1"/>
      <c r="K280" s="4"/>
      <c r="L280" s="1"/>
      <c r="M280" s="1"/>
      <c r="N280" s="1"/>
      <c r="O280" s="1"/>
      <c r="P280" s="1"/>
      <c r="Q280" s="1"/>
      <c r="R280" s="1"/>
      <c r="S280" s="1"/>
      <c r="T280" s="1"/>
      <c r="U280" s="1"/>
      <c r="V280" s="1"/>
      <c r="W280" s="1"/>
      <c r="X280" s="1"/>
      <c r="Y280" s="1"/>
      <c r="Z280" s="1"/>
      <c r="AA280" s="1"/>
      <c r="AB280" s="1"/>
      <c r="AC280" s="1"/>
    </row>
    <row r="281">
      <c r="A281" s="1"/>
      <c r="B281" s="1"/>
      <c r="C281" s="1"/>
      <c r="D281" s="1"/>
      <c r="E281" s="1"/>
      <c r="F281" s="2"/>
      <c r="G281" s="2"/>
      <c r="H281" s="1"/>
      <c r="I281" s="2"/>
      <c r="J281" s="1"/>
      <c r="K281" s="4"/>
      <c r="L281" s="1"/>
      <c r="M281" s="1"/>
      <c r="N281" s="1"/>
      <c r="O281" s="1"/>
      <c r="P281" s="1"/>
      <c r="Q281" s="1"/>
      <c r="R281" s="1"/>
      <c r="S281" s="1"/>
      <c r="T281" s="1"/>
      <c r="U281" s="1"/>
      <c r="V281" s="1"/>
      <c r="W281" s="1"/>
      <c r="X281" s="1"/>
      <c r="Y281" s="1"/>
      <c r="Z281" s="1"/>
      <c r="AA281" s="1"/>
      <c r="AB281" s="1"/>
      <c r="AC281" s="1"/>
    </row>
    <row r="282">
      <c r="A282" s="1"/>
      <c r="B282" s="1"/>
      <c r="C282" s="1"/>
      <c r="D282" s="1"/>
      <c r="E282" s="1"/>
      <c r="F282" s="2"/>
      <c r="G282" s="2"/>
      <c r="H282" s="1"/>
      <c r="I282" s="2"/>
      <c r="J282" s="1"/>
      <c r="K282" s="4"/>
      <c r="L282" s="1"/>
      <c r="M282" s="1"/>
      <c r="N282" s="1"/>
      <c r="O282" s="1"/>
      <c r="P282" s="1"/>
      <c r="Q282" s="1"/>
      <c r="R282" s="1"/>
      <c r="S282" s="1"/>
      <c r="T282" s="1"/>
      <c r="U282" s="1"/>
      <c r="V282" s="1"/>
      <c r="W282" s="1"/>
      <c r="X282" s="1"/>
      <c r="Y282" s="1"/>
      <c r="Z282" s="1"/>
      <c r="AA282" s="1"/>
      <c r="AB282" s="1"/>
      <c r="AC282" s="1"/>
    </row>
    <row r="283">
      <c r="A283" s="1"/>
      <c r="B283" s="1"/>
      <c r="C283" s="1"/>
      <c r="D283" s="1"/>
      <c r="E283" s="1"/>
      <c r="F283" s="2"/>
      <c r="G283" s="2"/>
      <c r="H283" s="1"/>
      <c r="I283" s="2"/>
      <c r="J283" s="1"/>
      <c r="K283" s="4"/>
      <c r="L283" s="1"/>
      <c r="M283" s="1"/>
      <c r="N283" s="1"/>
      <c r="O283" s="1"/>
      <c r="P283" s="1"/>
      <c r="Q283" s="1"/>
      <c r="R283" s="1"/>
      <c r="S283" s="1"/>
      <c r="T283" s="1"/>
      <c r="U283" s="1"/>
      <c r="V283" s="1"/>
      <c r="W283" s="1"/>
      <c r="X283" s="1"/>
      <c r="Y283" s="1"/>
      <c r="Z283" s="1"/>
      <c r="AA283" s="1"/>
      <c r="AB283" s="1"/>
      <c r="AC283" s="1"/>
    </row>
    <row r="284">
      <c r="A284" s="1"/>
      <c r="B284" s="1"/>
      <c r="C284" s="1"/>
      <c r="D284" s="1"/>
      <c r="E284" s="1"/>
      <c r="F284" s="2"/>
      <c r="G284" s="2"/>
      <c r="H284" s="1"/>
      <c r="I284" s="2"/>
      <c r="J284" s="1"/>
      <c r="K284" s="4"/>
      <c r="L284" s="1"/>
      <c r="M284" s="1"/>
      <c r="N284" s="1"/>
      <c r="O284" s="1"/>
      <c r="P284" s="1"/>
      <c r="Q284" s="1"/>
      <c r="R284" s="1"/>
      <c r="S284" s="1"/>
      <c r="T284" s="1"/>
      <c r="U284" s="1"/>
      <c r="V284" s="1"/>
      <c r="W284" s="1"/>
      <c r="X284" s="1"/>
      <c r="Y284" s="1"/>
      <c r="Z284" s="1"/>
      <c r="AA284" s="1"/>
      <c r="AB284" s="1"/>
      <c r="AC284" s="1"/>
    </row>
    <row r="285">
      <c r="A285" s="1"/>
      <c r="B285" s="1"/>
      <c r="C285" s="1"/>
      <c r="D285" s="1"/>
      <c r="E285" s="1"/>
      <c r="F285" s="2"/>
      <c r="G285" s="2"/>
      <c r="H285" s="1"/>
      <c r="I285" s="2"/>
      <c r="J285" s="1"/>
      <c r="K285" s="4"/>
      <c r="L285" s="1"/>
      <c r="M285" s="1"/>
      <c r="N285" s="1"/>
      <c r="O285" s="1"/>
      <c r="P285" s="1"/>
      <c r="Q285" s="1"/>
      <c r="R285" s="1"/>
      <c r="S285" s="1"/>
      <c r="T285" s="1"/>
      <c r="U285" s="1"/>
      <c r="V285" s="1"/>
      <c r="W285" s="1"/>
      <c r="X285" s="1"/>
      <c r="Y285" s="1"/>
      <c r="Z285" s="1"/>
      <c r="AA285" s="1"/>
      <c r="AB285" s="1"/>
      <c r="AC285" s="1"/>
    </row>
    <row r="286">
      <c r="A286" s="1"/>
      <c r="B286" s="1"/>
      <c r="C286" s="1"/>
      <c r="D286" s="1"/>
      <c r="E286" s="1"/>
      <c r="F286" s="2"/>
      <c r="G286" s="2"/>
      <c r="H286" s="1"/>
      <c r="I286" s="2"/>
      <c r="J286" s="1"/>
      <c r="K286" s="4"/>
      <c r="L286" s="1"/>
      <c r="M286" s="1"/>
      <c r="N286" s="1"/>
      <c r="O286" s="1"/>
      <c r="P286" s="1"/>
      <c r="Q286" s="1"/>
      <c r="R286" s="1"/>
      <c r="S286" s="1"/>
      <c r="T286" s="1"/>
      <c r="U286" s="1"/>
      <c r="V286" s="1"/>
      <c r="W286" s="1"/>
      <c r="X286" s="1"/>
      <c r="Y286" s="1"/>
      <c r="Z286" s="1"/>
      <c r="AA286" s="1"/>
      <c r="AB286" s="1"/>
      <c r="AC286" s="1"/>
    </row>
    <row r="287">
      <c r="A287" s="1"/>
      <c r="B287" s="1"/>
      <c r="C287" s="1"/>
      <c r="D287" s="1"/>
      <c r="E287" s="1"/>
      <c r="F287" s="2"/>
      <c r="G287" s="2"/>
      <c r="H287" s="1"/>
      <c r="I287" s="2"/>
      <c r="J287" s="1"/>
      <c r="K287" s="4"/>
      <c r="L287" s="1"/>
      <c r="M287" s="1"/>
      <c r="N287" s="1"/>
      <c r="O287" s="1"/>
      <c r="P287" s="1"/>
      <c r="Q287" s="1"/>
      <c r="R287" s="1"/>
      <c r="S287" s="1"/>
      <c r="T287" s="1"/>
      <c r="U287" s="1"/>
      <c r="V287" s="1"/>
      <c r="W287" s="1"/>
      <c r="X287" s="1"/>
      <c r="Y287" s="1"/>
      <c r="Z287" s="1"/>
      <c r="AA287" s="1"/>
      <c r="AB287" s="1"/>
      <c r="AC287" s="1"/>
    </row>
    <row r="288">
      <c r="A288" s="1"/>
      <c r="B288" s="1"/>
      <c r="C288" s="1"/>
      <c r="D288" s="1"/>
      <c r="E288" s="1"/>
      <c r="F288" s="2"/>
      <c r="G288" s="2"/>
      <c r="H288" s="1"/>
      <c r="I288" s="2"/>
      <c r="J288" s="1"/>
      <c r="K288" s="4"/>
      <c r="L288" s="1"/>
      <c r="M288" s="1"/>
      <c r="N288" s="1"/>
      <c r="O288" s="1"/>
      <c r="P288" s="1"/>
      <c r="Q288" s="1"/>
      <c r="R288" s="1"/>
      <c r="S288" s="1"/>
      <c r="T288" s="1"/>
      <c r="U288" s="1"/>
      <c r="V288" s="1"/>
      <c r="W288" s="1"/>
      <c r="X288" s="1"/>
      <c r="Y288" s="1"/>
      <c r="Z288" s="1"/>
      <c r="AA288" s="1"/>
      <c r="AB288" s="1"/>
      <c r="AC288" s="1"/>
    </row>
    <row r="289">
      <c r="A289" s="1"/>
      <c r="B289" s="1"/>
      <c r="C289" s="1"/>
      <c r="D289" s="1"/>
      <c r="E289" s="1"/>
      <c r="F289" s="2"/>
      <c r="G289" s="2"/>
      <c r="H289" s="1"/>
      <c r="I289" s="2"/>
      <c r="J289" s="1"/>
      <c r="K289" s="4"/>
      <c r="L289" s="1"/>
      <c r="M289" s="1"/>
      <c r="N289" s="1"/>
      <c r="O289" s="1"/>
      <c r="P289" s="1"/>
      <c r="Q289" s="1"/>
      <c r="R289" s="1"/>
      <c r="S289" s="1"/>
      <c r="T289" s="1"/>
      <c r="U289" s="1"/>
      <c r="V289" s="1"/>
      <c r="W289" s="1"/>
      <c r="X289" s="1"/>
      <c r="Y289" s="1"/>
      <c r="Z289" s="1"/>
      <c r="AA289" s="1"/>
      <c r="AB289" s="1"/>
      <c r="AC289" s="1"/>
    </row>
    <row r="290">
      <c r="A290" s="1"/>
      <c r="B290" s="1"/>
      <c r="C290" s="1"/>
      <c r="D290" s="1"/>
      <c r="E290" s="1"/>
      <c r="F290" s="2"/>
      <c r="G290" s="2"/>
      <c r="H290" s="1"/>
      <c r="I290" s="2"/>
      <c r="J290" s="1"/>
      <c r="K290" s="4"/>
      <c r="L290" s="1"/>
      <c r="M290" s="1"/>
      <c r="N290" s="1"/>
      <c r="O290" s="1"/>
      <c r="P290" s="1"/>
      <c r="Q290" s="1"/>
      <c r="R290" s="1"/>
      <c r="S290" s="1"/>
      <c r="T290" s="1"/>
      <c r="U290" s="1"/>
      <c r="V290" s="1"/>
      <c r="W290" s="1"/>
      <c r="X290" s="1"/>
      <c r="Y290" s="1"/>
      <c r="Z290" s="1"/>
      <c r="AA290" s="1"/>
      <c r="AB290" s="1"/>
      <c r="AC290" s="1"/>
    </row>
    <row r="291">
      <c r="A291" s="1"/>
      <c r="B291" s="1"/>
      <c r="C291" s="1"/>
      <c r="D291" s="1"/>
      <c r="E291" s="1"/>
      <c r="F291" s="2"/>
      <c r="G291" s="2"/>
      <c r="H291" s="1"/>
      <c r="I291" s="2"/>
      <c r="J291" s="1"/>
      <c r="K291" s="4"/>
      <c r="L291" s="1"/>
      <c r="M291" s="1"/>
      <c r="N291" s="1"/>
      <c r="O291" s="1"/>
      <c r="P291" s="1"/>
      <c r="Q291" s="1"/>
      <c r="R291" s="1"/>
      <c r="S291" s="1"/>
      <c r="T291" s="1"/>
      <c r="U291" s="1"/>
      <c r="V291" s="1"/>
      <c r="W291" s="1"/>
      <c r="X291" s="1"/>
      <c r="Y291" s="1"/>
      <c r="Z291" s="1"/>
      <c r="AA291" s="1"/>
      <c r="AB291" s="1"/>
      <c r="AC291" s="1"/>
    </row>
    <row r="292">
      <c r="A292" s="1"/>
      <c r="B292" s="1"/>
      <c r="C292" s="1"/>
      <c r="D292" s="1"/>
      <c r="E292" s="1"/>
      <c r="F292" s="2"/>
      <c r="G292" s="2"/>
      <c r="H292" s="1"/>
      <c r="I292" s="2"/>
      <c r="J292" s="1"/>
      <c r="K292" s="4"/>
      <c r="L292" s="1"/>
      <c r="M292" s="1"/>
      <c r="N292" s="1"/>
      <c r="O292" s="1"/>
      <c r="P292" s="1"/>
      <c r="Q292" s="1"/>
      <c r="R292" s="1"/>
      <c r="S292" s="1"/>
      <c r="T292" s="1"/>
      <c r="U292" s="1"/>
      <c r="V292" s="1"/>
      <c r="W292" s="1"/>
      <c r="X292" s="1"/>
      <c r="Y292" s="1"/>
      <c r="Z292" s="1"/>
      <c r="AA292" s="1"/>
      <c r="AB292" s="1"/>
      <c r="AC292" s="1"/>
    </row>
    <row r="293">
      <c r="A293" s="1"/>
      <c r="B293" s="1"/>
      <c r="C293" s="1"/>
      <c r="D293" s="1"/>
      <c r="E293" s="1"/>
      <c r="F293" s="2"/>
      <c r="G293" s="2"/>
      <c r="H293" s="1"/>
      <c r="I293" s="2"/>
      <c r="J293" s="1"/>
      <c r="K293" s="4"/>
      <c r="L293" s="1"/>
      <c r="M293" s="1"/>
      <c r="N293" s="1"/>
      <c r="O293" s="1"/>
      <c r="P293" s="1"/>
      <c r="Q293" s="1"/>
      <c r="R293" s="1"/>
      <c r="S293" s="1"/>
      <c r="T293" s="1"/>
      <c r="U293" s="1"/>
      <c r="V293" s="1"/>
      <c r="W293" s="1"/>
      <c r="X293" s="1"/>
      <c r="Y293" s="1"/>
      <c r="Z293" s="1"/>
      <c r="AA293" s="1"/>
      <c r="AB293" s="1"/>
      <c r="AC293" s="1"/>
    </row>
    <row r="294">
      <c r="A294" s="1"/>
      <c r="B294" s="1"/>
      <c r="C294" s="1"/>
      <c r="D294" s="1"/>
      <c r="E294" s="1"/>
      <c r="F294" s="2"/>
      <c r="G294" s="2"/>
      <c r="H294" s="1"/>
      <c r="I294" s="2"/>
      <c r="J294" s="1"/>
      <c r="K294" s="4"/>
      <c r="L294" s="1"/>
      <c r="M294" s="1"/>
      <c r="N294" s="1"/>
      <c r="O294" s="1"/>
      <c r="P294" s="1"/>
      <c r="Q294" s="1"/>
      <c r="R294" s="1"/>
      <c r="S294" s="1"/>
      <c r="T294" s="1"/>
      <c r="U294" s="1"/>
      <c r="V294" s="1"/>
      <c r="W294" s="1"/>
      <c r="X294" s="1"/>
      <c r="Y294" s="1"/>
      <c r="Z294" s="1"/>
      <c r="AA294" s="1"/>
      <c r="AB294" s="1"/>
      <c r="AC294" s="1"/>
    </row>
    <row r="295">
      <c r="A295" s="1"/>
      <c r="B295" s="1"/>
      <c r="C295" s="1"/>
      <c r="D295" s="1"/>
      <c r="E295" s="1"/>
      <c r="F295" s="2"/>
      <c r="G295" s="2"/>
      <c r="H295" s="1"/>
      <c r="I295" s="2"/>
      <c r="J295" s="1"/>
      <c r="K295" s="4"/>
      <c r="L295" s="1"/>
      <c r="M295" s="1"/>
      <c r="N295" s="1"/>
      <c r="O295" s="1"/>
      <c r="P295" s="1"/>
      <c r="Q295" s="1"/>
      <c r="R295" s="1"/>
      <c r="S295" s="1"/>
      <c r="T295" s="1"/>
      <c r="U295" s="1"/>
      <c r="V295" s="1"/>
      <c r="W295" s="1"/>
      <c r="X295" s="1"/>
      <c r="Y295" s="1"/>
      <c r="Z295" s="1"/>
      <c r="AA295" s="1"/>
      <c r="AB295" s="1"/>
      <c r="AC295" s="1"/>
    </row>
    <row r="296">
      <c r="A296" s="1"/>
      <c r="B296" s="1"/>
      <c r="C296" s="1"/>
      <c r="D296" s="1"/>
      <c r="E296" s="1"/>
      <c r="F296" s="2"/>
      <c r="G296" s="2"/>
      <c r="H296" s="1"/>
      <c r="I296" s="2"/>
      <c r="J296" s="1"/>
      <c r="K296" s="4"/>
      <c r="L296" s="1"/>
      <c r="M296" s="1"/>
      <c r="N296" s="1"/>
      <c r="O296" s="1"/>
      <c r="P296" s="1"/>
      <c r="Q296" s="1"/>
      <c r="R296" s="1"/>
      <c r="S296" s="1"/>
      <c r="T296" s="1"/>
      <c r="U296" s="1"/>
      <c r="V296" s="1"/>
      <c r="W296" s="1"/>
      <c r="X296" s="1"/>
      <c r="Y296" s="1"/>
      <c r="Z296" s="1"/>
      <c r="AA296" s="1"/>
      <c r="AB296" s="1"/>
      <c r="AC296" s="1"/>
    </row>
    <row r="297">
      <c r="A297" s="1"/>
      <c r="B297" s="1"/>
      <c r="C297" s="1"/>
      <c r="D297" s="1"/>
      <c r="E297" s="1"/>
      <c r="F297" s="2"/>
      <c r="G297" s="2"/>
      <c r="H297" s="1"/>
      <c r="I297" s="2"/>
      <c r="J297" s="1"/>
      <c r="K297" s="4"/>
      <c r="L297" s="1"/>
      <c r="M297" s="1"/>
      <c r="N297" s="1"/>
      <c r="O297" s="1"/>
      <c r="P297" s="1"/>
      <c r="Q297" s="1"/>
      <c r="R297" s="1"/>
      <c r="S297" s="1"/>
      <c r="T297" s="1"/>
      <c r="U297" s="1"/>
      <c r="V297" s="1"/>
      <c r="W297" s="1"/>
      <c r="X297" s="1"/>
      <c r="Y297" s="1"/>
      <c r="Z297" s="1"/>
      <c r="AA297" s="1"/>
      <c r="AB297" s="1"/>
      <c r="AC297" s="1"/>
    </row>
    <row r="298">
      <c r="A298" s="1"/>
      <c r="B298" s="1"/>
      <c r="C298" s="1"/>
      <c r="D298" s="1"/>
      <c r="E298" s="1"/>
      <c r="F298" s="2"/>
      <c r="G298" s="2"/>
      <c r="H298" s="1"/>
      <c r="I298" s="2"/>
      <c r="J298" s="1"/>
      <c r="K298" s="4"/>
      <c r="L298" s="1"/>
      <c r="M298" s="1"/>
      <c r="N298" s="1"/>
      <c r="O298" s="1"/>
      <c r="P298" s="1"/>
      <c r="Q298" s="1"/>
      <c r="R298" s="1"/>
      <c r="S298" s="1"/>
      <c r="T298" s="1"/>
      <c r="U298" s="1"/>
      <c r="V298" s="1"/>
      <c r="W298" s="1"/>
      <c r="X298" s="1"/>
      <c r="Y298" s="1"/>
      <c r="Z298" s="1"/>
      <c r="AA298" s="1"/>
      <c r="AB298" s="1"/>
      <c r="AC298" s="1"/>
    </row>
    <row r="299">
      <c r="A299" s="1"/>
      <c r="B299" s="1"/>
      <c r="C299" s="1"/>
      <c r="D299" s="1"/>
      <c r="E299" s="1"/>
      <c r="F299" s="2"/>
      <c r="G299" s="2"/>
      <c r="H299" s="1"/>
      <c r="I299" s="2"/>
      <c r="J299" s="1"/>
      <c r="K299" s="4"/>
      <c r="L299" s="1"/>
      <c r="M299" s="1"/>
      <c r="N299" s="1"/>
      <c r="O299" s="1"/>
      <c r="P299" s="1"/>
      <c r="Q299" s="1"/>
      <c r="R299" s="1"/>
      <c r="S299" s="1"/>
      <c r="T299" s="1"/>
      <c r="U299" s="1"/>
      <c r="V299" s="1"/>
      <c r="W299" s="1"/>
      <c r="X299" s="1"/>
      <c r="Y299" s="1"/>
      <c r="Z299" s="1"/>
      <c r="AA299" s="1"/>
      <c r="AB299" s="1"/>
      <c r="AC299" s="1"/>
    </row>
    <row r="300">
      <c r="A300" s="1"/>
      <c r="B300" s="1"/>
      <c r="C300" s="1"/>
      <c r="D300" s="1"/>
      <c r="E300" s="1"/>
      <c r="F300" s="2"/>
      <c r="G300" s="2"/>
      <c r="H300" s="1"/>
      <c r="I300" s="2"/>
      <c r="J300" s="1"/>
      <c r="K300" s="4"/>
      <c r="L300" s="1"/>
      <c r="M300" s="1"/>
      <c r="N300" s="1"/>
      <c r="O300" s="1"/>
      <c r="P300" s="1"/>
      <c r="Q300" s="1"/>
      <c r="R300" s="1"/>
      <c r="S300" s="1"/>
      <c r="T300" s="1"/>
      <c r="U300" s="1"/>
      <c r="V300" s="1"/>
      <c r="W300" s="1"/>
      <c r="X300" s="1"/>
      <c r="Y300" s="1"/>
      <c r="Z300" s="1"/>
      <c r="AA300" s="1"/>
      <c r="AB300" s="1"/>
      <c r="AC300" s="1"/>
    </row>
    <row r="301">
      <c r="A301" s="1"/>
      <c r="B301" s="1"/>
      <c r="C301" s="1"/>
      <c r="D301" s="1"/>
      <c r="E301" s="1"/>
      <c r="F301" s="2"/>
      <c r="G301" s="2"/>
      <c r="H301" s="1"/>
      <c r="I301" s="2"/>
      <c r="J301" s="1"/>
      <c r="K301" s="4"/>
      <c r="L301" s="1"/>
      <c r="M301" s="1"/>
      <c r="N301" s="1"/>
      <c r="O301" s="1"/>
      <c r="P301" s="1"/>
      <c r="Q301" s="1"/>
      <c r="R301" s="1"/>
      <c r="S301" s="1"/>
      <c r="T301" s="1"/>
      <c r="U301" s="1"/>
      <c r="V301" s="1"/>
      <c r="W301" s="1"/>
      <c r="X301" s="1"/>
      <c r="Y301" s="1"/>
      <c r="Z301" s="1"/>
      <c r="AA301" s="1"/>
      <c r="AB301" s="1"/>
      <c r="AC301" s="1"/>
    </row>
    <row r="302">
      <c r="A302" s="1"/>
      <c r="B302" s="1"/>
      <c r="C302" s="1"/>
      <c r="D302" s="1"/>
      <c r="E302" s="1"/>
      <c r="F302" s="2"/>
      <c r="G302" s="2"/>
      <c r="H302" s="1"/>
      <c r="I302" s="2"/>
      <c r="J302" s="1"/>
      <c r="K302" s="4"/>
      <c r="L302" s="1"/>
      <c r="M302" s="1"/>
      <c r="N302" s="1"/>
      <c r="O302" s="1"/>
      <c r="P302" s="1"/>
      <c r="Q302" s="1"/>
      <c r="R302" s="1"/>
      <c r="S302" s="1"/>
      <c r="T302" s="1"/>
      <c r="U302" s="1"/>
      <c r="V302" s="1"/>
      <c r="W302" s="1"/>
      <c r="X302" s="1"/>
      <c r="Y302" s="1"/>
      <c r="Z302" s="1"/>
      <c r="AA302" s="1"/>
      <c r="AB302" s="1"/>
      <c r="AC302" s="1"/>
    </row>
    <row r="303">
      <c r="A303" s="1"/>
      <c r="B303" s="1"/>
      <c r="C303" s="1"/>
      <c r="D303" s="1"/>
      <c r="E303" s="1"/>
      <c r="F303" s="2"/>
      <c r="G303" s="2"/>
      <c r="H303" s="1"/>
      <c r="I303" s="2"/>
      <c r="J303" s="1"/>
      <c r="K303" s="4"/>
      <c r="L303" s="1"/>
      <c r="M303" s="1"/>
      <c r="N303" s="1"/>
      <c r="O303" s="1"/>
      <c r="P303" s="1"/>
      <c r="Q303" s="1"/>
      <c r="R303" s="1"/>
      <c r="S303" s="1"/>
      <c r="T303" s="1"/>
      <c r="U303" s="1"/>
      <c r="V303" s="1"/>
      <c r="W303" s="1"/>
      <c r="X303" s="1"/>
      <c r="Y303" s="1"/>
      <c r="Z303" s="1"/>
      <c r="AA303" s="1"/>
      <c r="AB303" s="1"/>
      <c r="AC303" s="1"/>
    </row>
    <row r="304">
      <c r="A304" s="1"/>
      <c r="B304" s="1"/>
      <c r="C304" s="1"/>
      <c r="D304" s="1"/>
      <c r="E304" s="1"/>
      <c r="F304" s="2"/>
      <c r="G304" s="2"/>
      <c r="H304" s="1"/>
      <c r="I304" s="2"/>
      <c r="J304" s="1"/>
      <c r="K304" s="4"/>
      <c r="L304" s="1"/>
      <c r="M304" s="1"/>
      <c r="N304" s="1"/>
      <c r="O304" s="1"/>
      <c r="P304" s="1"/>
      <c r="Q304" s="1"/>
      <c r="R304" s="1"/>
      <c r="S304" s="1"/>
      <c r="T304" s="1"/>
      <c r="U304" s="1"/>
      <c r="V304" s="1"/>
      <c r="W304" s="1"/>
      <c r="X304" s="1"/>
      <c r="Y304" s="1"/>
      <c r="Z304" s="1"/>
      <c r="AA304" s="1"/>
      <c r="AB304" s="1"/>
      <c r="AC304" s="1"/>
    </row>
    <row r="305">
      <c r="A305" s="1"/>
      <c r="B305" s="1"/>
      <c r="C305" s="1"/>
      <c r="D305" s="1"/>
      <c r="E305" s="1"/>
      <c r="F305" s="2"/>
      <c r="G305" s="2"/>
      <c r="H305" s="1"/>
      <c r="I305" s="2"/>
      <c r="J305" s="1"/>
      <c r="K305" s="4"/>
      <c r="L305" s="1"/>
      <c r="M305" s="1"/>
      <c r="N305" s="1"/>
      <c r="O305" s="1"/>
      <c r="P305" s="1"/>
      <c r="Q305" s="1"/>
      <c r="R305" s="1"/>
      <c r="S305" s="1"/>
      <c r="T305" s="1"/>
      <c r="U305" s="1"/>
      <c r="V305" s="1"/>
      <c r="W305" s="1"/>
      <c r="X305" s="1"/>
      <c r="Y305" s="1"/>
      <c r="Z305" s="1"/>
      <c r="AA305" s="1"/>
      <c r="AB305" s="1"/>
      <c r="AC305" s="1"/>
    </row>
    <row r="306">
      <c r="A306" s="1"/>
      <c r="B306" s="1"/>
      <c r="C306" s="1"/>
      <c r="D306" s="1"/>
      <c r="E306" s="1"/>
      <c r="F306" s="2"/>
      <c r="G306" s="2"/>
      <c r="H306" s="1"/>
      <c r="I306" s="2"/>
      <c r="J306" s="1"/>
      <c r="K306" s="4"/>
      <c r="L306" s="1"/>
      <c r="M306" s="1"/>
      <c r="N306" s="1"/>
      <c r="O306" s="1"/>
      <c r="P306" s="1"/>
      <c r="Q306" s="1"/>
      <c r="R306" s="1"/>
      <c r="S306" s="1"/>
      <c r="T306" s="1"/>
      <c r="U306" s="1"/>
      <c r="V306" s="1"/>
      <c r="W306" s="1"/>
      <c r="X306" s="1"/>
      <c r="Y306" s="1"/>
      <c r="Z306" s="1"/>
      <c r="AA306" s="1"/>
      <c r="AB306" s="1"/>
      <c r="AC306" s="1"/>
    </row>
    <row r="307">
      <c r="A307" s="1"/>
      <c r="B307" s="1"/>
      <c r="C307" s="1"/>
      <c r="D307" s="1"/>
      <c r="E307" s="1"/>
      <c r="F307" s="2"/>
      <c r="G307" s="2"/>
      <c r="H307" s="1"/>
      <c r="I307" s="2"/>
      <c r="J307" s="1"/>
      <c r="K307" s="4"/>
      <c r="L307" s="1"/>
      <c r="M307" s="1"/>
      <c r="N307" s="1"/>
      <c r="O307" s="1"/>
      <c r="P307" s="1"/>
      <c r="Q307" s="1"/>
      <c r="R307" s="1"/>
      <c r="S307" s="1"/>
      <c r="T307" s="1"/>
      <c r="U307" s="1"/>
      <c r="V307" s="1"/>
      <c r="W307" s="1"/>
      <c r="X307" s="1"/>
      <c r="Y307" s="1"/>
      <c r="Z307" s="1"/>
      <c r="AA307" s="1"/>
      <c r="AB307" s="1"/>
      <c r="AC307" s="1"/>
    </row>
    <row r="308">
      <c r="A308" s="1"/>
      <c r="B308" s="1"/>
      <c r="C308" s="1"/>
      <c r="D308" s="1"/>
      <c r="E308" s="1"/>
      <c r="F308" s="2"/>
      <c r="G308" s="2"/>
      <c r="H308" s="1"/>
      <c r="I308" s="2"/>
      <c r="J308" s="1"/>
      <c r="K308" s="4"/>
      <c r="L308" s="1"/>
      <c r="M308" s="1"/>
      <c r="N308" s="1"/>
      <c r="O308" s="1"/>
      <c r="P308" s="1"/>
      <c r="Q308" s="1"/>
      <c r="R308" s="1"/>
      <c r="S308" s="1"/>
      <c r="T308" s="1"/>
      <c r="U308" s="1"/>
      <c r="V308" s="1"/>
      <c r="W308" s="1"/>
      <c r="X308" s="1"/>
      <c r="Y308" s="1"/>
      <c r="Z308" s="1"/>
      <c r="AA308" s="1"/>
      <c r="AB308" s="1"/>
      <c r="AC308" s="1"/>
    </row>
    <row r="309">
      <c r="A309" s="1"/>
      <c r="B309" s="1"/>
      <c r="C309" s="1"/>
      <c r="D309" s="1"/>
      <c r="E309" s="1"/>
      <c r="F309" s="2"/>
      <c r="G309" s="2"/>
      <c r="H309" s="1"/>
      <c r="I309" s="2"/>
      <c r="J309" s="1"/>
      <c r="K309" s="4"/>
      <c r="L309" s="1"/>
      <c r="M309" s="1"/>
      <c r="N309" s="1"/>
      <c r="O309" s="1"/>
      <c r="P309" s="1"/>
      <c r="Q309" s="1"/>
      <c r="R309" s="1"/>
      <c r="S309" s="1"/>
      <c r="T309" s="1"/>
      <c r="U309" s="1"/>
      <c r="V309" s="1"/>
      <c r="W309" s="1"/>
      <c r="X309" s="1"/>
      <c r="Y309" s="1"/>
      <c r="Z309" s="1"/>
      <c r="AA309" s="1"/>
      <c r="AB309" s="1"/>
      <c r="AC309" s="1"/>
    </row>
    <row r="310">
      <c r="A310" s="1"/>
      <c r="B310" s="1"/>
      <c r="C310" s="1"/>
      <c r="D310" s="1"/>
      <c r="E310" s="1"/>
      <c r="F310" s="2"/>
      <c r="G310" s="2"/>
      <c r="H310" s="1"/>
      <c r="I310" s="2"/>
      <c r="J310" s="1"/>
      <c r="K310" s="4"/>
      <c r="L310" s="1"/>
      <c r="M310" s="1"/>
      <c r="N310" s="1"/>
      <c r="O310" s="1"/>
      <c r="P310" s="1"/>
      <c r="Q310" s="1"/>
      <c r="R310" s="1"/>
      <c r="S310" s="1"/>
      <c r="T310" s="1"/>
      <c r="U310" s="1"/>
      <c r="V310" s="1"/>
      <c r="W310" s="1"/>
      <c r="X310" s="1"/>
      <c r="Y310" s="1"/>
      <c r="Z310" s="1"/>
      <c r="AA310" s="1"/>
      <c r="AB310" s="1"/>
      <c r="AC310" s="1"/>
    </row>
    <row r="311">
      <c r="A311" s="1"/>
      <c r="B311" s="1"/>
      <c r="C311" s="1"/>
      <c r="D311" s="1"/>
      <c r="E311" s="1"/>
      <c r="F311" s="2"/>
      <c r="G311" s="2"/>
      <c r="H311" s="1"/>
      <c r="I311" s="2"/>
      <c r="J311" s="1"/>
      <c r="K311" s="4"/>
      <c r="L311" s="1"/>
      <c r="M311" s="1"/>
      <c r="N311" s="1"/>
      <c r="O311" s="1"/>
      <c r="P311" s="1"/>
      <c r="Q311" s="1"/>
      <c r="R311" s="1"/>
      <c r="S311" s="1"/>
      <c r="T311" s="1"/>
      <c r="U311" s="1"/>
      <c r="V311" s="1"/>
      <c r="W311" s="1"/>
      <c r="X311" s="1"/>
      <c r="Y311" s="1"/>
      <c r="Z311" s="1"/>
      <c r="AA311" s="1"/>
      <c r="AB311" s="1"/>
      <c r="AC311" s="1"/>
    </row>
    <row r="312">
      <c r="A312" s="1"/>
      <c r="B312" s="1"/>
      <c r="C312" s="1"/>
      <c r="D312" s="1"/>
      <c r="E312" s="1"/>
      <c r="F312" s="2"/>
      <c r="G312" s="2"/>
      <c r="H312" s="1"/>
      <c r="I312" s="2"/>
      <c r="J312" s="1"/>
      <c r="K312" s="4"/>
      <c r="L312" s="1"/>
      <c r="M312" s="1"/>
      <c r="N312" s="1"/>
      <c r="O312" s="1"/>
      <c r="P312" s="1"/>
      <c r="Q312" s="1"/>
      <c r="R312" s="1"/>
      <c r="S312" s="1"/>
      <c r="T312" s="1"/>
      <c r="U312" s="1"/>
      <c r="V312" s="1"/>
      <c r="W312" s="1"/>
      <c r="X312" s="1"/>
      <c r="Y312" s="1"/>
      <c r="Z312" s="1"/>
      <c r="AA312" s="1"/>
      <c r="AB312" s="1"/>
      <c r="AC312" s="1"/>
    </row>
    <row r="313">
      <c r="A313" s="1"/>
      <c r="B313" s="1"/>
      <c r="C313" s="1"/>
      <c r="D313" s="1"/>
      <c r="E313" s="1"/>
      <c r="F313" s="2"/>
      <c r="G313" s="2"/>
      <c r="H313" s="1"/>
      <c r="I313" s="2"/>
      <c r="J313" s="1"/>
      <c r="K313" s="4"/>
      <c r="L313" s="1"/>
      <c r="M313" s="1"/>
      <c r="N313" s="1"/>
      <c r="O313" s="1"/>
      <c r="P313" s="1"/>
      <c r="Q313" s="1"/>
      <c r="R313" s="1"/>
      <c r="S313" s="1"/>
      <c r="T313" s="1"/>
      <c r="U313" s="1"/>
      <c r="V313" s="1"/>
      <c r="W313" s="1"/>
      <c r="X313" s="1"/>
      <c r="Y313" s="1"/>
      <c r="Z313" s="1"/>
      <c r="AA313" s="1"/>
      <c r="AB313" s="1"/>
      <c r="AC313" s="1"/>
    </row>
    <row r="314">
      <c r="A314" s="1"/>
      <c r="B314" s="1"/>
      <c r="C314" s="1"/>
      <c r="D314" s="1"/>
      <c r="E314" s="1"/>
      <c r="F314" s="2"/>
      <c r="G314" s="2"/>
      <c r="H314" s="1"/>
      <c r="I314" s="2"/>
      <c r="J314" s="1"/>
      <c r="K314" s="4"/>
      <c r="L314" s="1"/>
      <c r="M314" s="1"/>
      <c r="N314" s="1"/>
      <c r="O314" s="1"/>
      <c r="P314" s="1"/>
      <c r="Q314" s="1"/>
      <c r="R314" s="1"/>
      <c r="S314" s="1"/>
      <c r="T314" s="1"/>
      <c r="U314" s="1"/>
      <c r="V314" s="1"/>
      <c r="W314" s="1"/>
      <c r="X314" s="1"/>
      <c r="Y314" s="1"/>
      <c r="Z314" s="1"/>
      <c r="AA314" s="1"/>
      <c r="AB314" s="1"/>
      <c r="AC314" s="1"/>
    </row>
    <row r="315">
      <c r="A315" s="1"/>
      <c r="B315" s="1"/>
      <c r="C315" s="1"/>
      <c r="D315" s="1"/>
      <c r="E315" s="1"/>
      <c r="F315" s="2"/>
      <c r="G315" s="2"/>
      <c r="H315" s="1"/>
      <c r="I315" s="2"/>
      <c r="J315" s="1"/>
      <c r="K315" s="4"/>
      <c r="L315" s="1"/>
      <c r="M315" s="1"/>
      <c r="N315" s="1"/>
      <c r="O315" s="1"/>
      <c r="P315" s="1"/>
      <c r="Q315" s="1"/>
      <c r="R315" s="1"/>
      <c r="S315" s="1"/>
      <c r="T315" s="1"/>
      <c r="U315" s="1"/>
      <c r="V315" s="1"/>
      <c r="W315" s="1"/>
      <c r="X315" s="1"/>
      <c r="Y315" s="1"/>
      <c r="Z315" s="1"/>
      <c r="AA315" s="1"/>
      <c r="AB315" s="1"/>
      <c r="AC315" s="1"/>
    </row>
    <row r="316">
      <c r="A316" s="1"/>
      <c r="B316" s="1"/>
      <c r="C316" s="1"/>
      <c r="D316" s="1"/>
      <c r="E316" s="1"/>
      <c r="F316" s="2"/>
      <c r="G316" s="2"/>
      <c r="H316" s="1"/>
      <c r="I316" s="2"/>
      <c r="J316" s="1"/>
      <c r="K316" s="4"/>
      <c r="L316" s="1"/>
      <c r="M316" s="1"/>
      <c r="N316" s="1"/>
      <c r="O316" s="1"/>
      <c r="P316" s="1"/>
      <c r="Q316" s="1"/>
      <c r="R316" s="1"/>
      <c r="S316" s="1"/>
      <c r="T316" s="1"/>
      <c r="U316" s="1"/>
      <c r="V316" s="1"/>
      <c r="W316" s="1"/>
      <c r="X316" s="1"/>
      <c r="Y316" s="1"/>
      <c r="Z316" s="1"/>
      <c r="AA316" s="1"/>
      <c r="AB316" s="1"/>
      <c r="AC316" s="1"/>
    </row>
    <row r="317">
      <c r="A317" s="1"/>
      <c r="B317" s="1"/>
      <c r="C317" s="1"/>
      <c r="D317" s="1"/>
      <c r="E317" s="1"/>
      <c r="F317" s="2"/>
      <c r="G317" s="2"/>
      <c r="H317" s="1"/>
      <c r="I317" s="2"/>
      <c r="J317" s="1"/>
      <c r="K317" s="4"/>
      <c r="L317" s="1"/>
      <c r="M317" s="1"/>
      <c r="N317" s="1"/>
      <c r="O317" s="1"/>
      <c r="P317" s="1"/>
      <c r="Q317" s="1"/>
      <c r="R317" s="1"/>
      <c r="S317" s="1"/>
      <c r="T317" s="1"/>
      <c r="U317" s="1"/>
      <c r="V317" s="1"/>
      <c r="W317" s="1"/>
      <c r="X317" s="1"/>
      <c r="Y317" s="1"/>
      <c r="Z317" s="1"/>
      <c r="AA317" s="1"/>
      <c r="AB317" s="1"/>
      <c r="AC317" s="1"/>
    </row>
    <row r="318">
      <c r="A318" s="1"/>
      <c r="B318" s="1"/>
      <c r="C318" s="1"/>
      <c r="D318" s="1"/>
      <c r="E318" s="1"/>
      <c r="F318" s="2"/>
      <c r="G318" s="2"/>
      <c r="H318" s="1"/>
      <c r="I318" s="2"/>
      <c r="J318" s="1"/>
      <c r="K318" s="4"/>
      <c r="L318" s="1"/>
      <c r="M318" s="1"/>
      <c r="N318" s="1"/>
      <c r="O318" s="1"/>
      <c r="P318" s="1"/>
      <c r="Q318" s="1"/>
      <c r="R318" s="1"/>
      <c r="S318" s="1"/>
      <c r="T318" s="1"/>
      <c r="U318" s="1"/>
      <c r="V318" s="1"/>
      <c r="W318" s="1"/>
      <c r="X318" s="1"/>
      <c r="Y318" s="1"/>
      <c r="Z318" s="1"/>
      <c r="AA318" s="1"/>
      <c r="AB318" s="1"/>
      <c r="AC318" s="1"/>
    </row>
    <row r="319">
      <c r="A319" s="1"/>
      <c r="B319" s="1"/>
      <c r="C319" s="1"/>
      <c r="D319" s="1"/>
      <c r="E319" s="1"/>
      <c r="F319" s="2"/>
      <c r="G319" s="2"/>
      <c r="H319" s="1"/>
      <c r="I319" s="2"/>
      <c r="J319" s="1"/>
      <c r="K319" s="4"/>
      <c r="L319" s="1"/>
      <c r="M319" s="1"/>
      <c r="N319" s="1"/>
      <c r="O319" s="1"/>
      <c r="P319" s="1"/>
      <c r="Q319" s="1"/>
      <c r="R319" s="1"/>
      <c r="S319" s="1"/>
      <c r="T319" s="1"/>
      <c r="U319" s="1"/>
      <c r="V319" s="1"/>
      <c r="W319" s="1"/>
      <c r="X319" s="1"/>
      <c r="Y319" s="1"/>
      <c r="Z319" s="1"/>
      <c r="AA319" s="1"/>
      <c r="AB319" s="1"/>
      <c r="AC319" s="1"/>
    </row>
    <row r="320">
      <c r="A320" s="1"/>
      <c r="B320" s="1"/>
      <c r="C320" s="1"/>
      <c r="D320" s="1"/>
      <c r="E320" s="1"/>
      <c r="F320" s="2"/>
      <c r="G320" s="2"/>
      <c r="H320" s="1"/>
      <c r="I320" s="2"/>
      <c r="J320" s="1"/>
      <c r="K320" s="4"/>
      <c r="L320" s="1"/>
      <c r="M320" s="1"/>
      <c r="N320" s="1"/>
      <c r="O320" s="1"/>
      <c r="P320" s="1"/>
      <c r="Q320" s="1"/>
      <c r="R320" s="1"/>
      <c r="S320" s="1"/>
      <c r="T320" s="1"/>
      <c r="U320" s="1"/>
      <c r="V320" s="1"/>
      <c r="W320" s="1"/>
      <c r="X320" s="1"/>
      <c r="Y320" s="1"/>
      <c r="Z320" s="1"/>
      <c r="AA320" s="1"/>
      <c r="AB320" s="1"/>
      <c r="AC320" s="1"/>
    </row>
    <row r="321">
      <c r="A321" s="1"/>
      <c r="B321" s="1"/>
      <c r="C321" s="1"/>
      <c r="D321" s="1"/>
      <c r="E321" s="1"/>
      <c r="F321" s="2"/>
      <c r="G321" s="2"/>
      <c r="H321" s="1"/>
      <c r="I321" s="2"/>
      <c r="J321" s="1"/>
      <c r="K321" s="4"/>
      <c r="L321" s="1"/>
      <c r="M321" s="1"/>
      <c r="N321" s="1"/>
      <c r="O321" s="1"/>
      <c r="P321" s="1"/>
      <c r="Q321" s="1"/>
      <c r="R321" s="1"/>
      <c r="S321" s="1"/>
      <c r="T321" s="1"/>
      <c r="U321" s="1"/>
      <c r="V321" s="1"/>
      <c r="W321" s="1"/>
      <c r="X321" s="1"/>
      <c r="Y321" s="1"/>
      <c r="Z321" s="1"/>
      <c r="AA321" s="1"/>
      <c r="AB321" s="1"/>
      <c r="AC321" s="1"/>
    </row>
    <row r="322">
      <c r="A322" s="1"/>
      <c r="B322" s="1"/>
      <c r="C322" s="1"/>
      <c r="D322" s="1"/>
      <c r="E322" s="1"/>
      <c r="F322" s="2"/>
      <c r="G322" s="2"/>
      <c r="H322" s="1"/>
      <c r="I322" s="2"/>
      <c r="J322" s="1"/>
      <c r="K322" s="4"/>
      <c r="L322" s="1"/>
      <c r="M322" s="1"/>
      <c r="N322" s="1"/>
      <c r="O322" s="1"/>
      <c r="P322" s="1"/>
      <c r="Q322" s="1"/>
      <c r="R322" s="1"/>
      <c r="S322" s="1"/>
      <c r="T322" s="1"/>
      <c r="U322" s="1"/>
      <c r="V322" s="1"/>
      <c r="W322" s="1"/>
      <c r="X322" s="1"/>
      <c r="Y322" s="1"/>
      <c r="Z322" s="1"/>
      <c r="AA322" s="1"/>
      <c r="AB322" s="1"/>
      <c r="AC322" s="1"/>
    </row>
    <row r="323">
      <c r="A323" s="1"/>
      <c r="B323" s="1"/>
      <c r="C323" s="1"/>
      <c r="D323" s="1"/>
      <c r="E323" s="1"/>
      <c r="F323" s="2"/>
      <c r="G323" s="2"/>
      <c r="H323" s="1"/>
      <c r="I323" s="2"/>
      <c r="J323" s="1"/>
      <c r="K323" s="4"/>
      <c r="L323" s="1"/>
      <c r="M323" s="1"/>
      <c r="N323" s="1"/>
      <c r="O323" s="1"/>
      <c r="P323" s="1"/>
      <c r="Q323" s="1"/>
      <c r="R323" s="1"/>
      <c r="S323" s="1"/>
      <c r="T323" s="1"/>
      <c r="U323" s="1"/>
      <c r="V323" s="1"/>
      <c r="W323" s="1"/>
      <c r="X323" s="1"/>
      <c r="Y323" s="1"/>
      <c r="Z323" s="1"/>
      <c r="AA323" s="1"/>
      <c r="AB323" s="1"/>
      <c r="AC323" s="1"/>
    </row>
    <row r="324">
      <c r="A324" s="1"/>
      <c r="B324" s="1"/>
      <c r="C324" s="1"/>
      <c r="D324" s="1"/>
      <c r="E324" s="1"/>
      <c r="F324" s="2"/>
      <c r="G324" s="2"/>
      <c r="H324" s="1"/>
      <c r="I324" s="2"/>
      <c r="J324" s="1"/>
      <c r="K324" s="4"/>
      <c r="L324" s="1"/>
      <c r="M324" s="1"/>
      <c r="N324" s="1"/>
      <c r="O324" s="1"/>
      <c r="P324" s="1"/>
      <c r="Q324" s="1"/>
      <c r="R324" s="1"/>
      <c r="S324" s="1"/>
      <c r="T324" s="1"/>
      <c r="U324" s="1"/>
      <c r="V324" s="1"/>
      <c r="W324" s="1"/>
      <c r="X324" s="1"/>
      <c r="Y324" s="1"/>
      <c r="Z324" s="1"/>
      <c r="AA324" s="1"/>
      <c r="AB324" s="1"/>
      <c r="AC324" s="1"/>
    </row>
    <row r="325">
      <c r="A325" s="1"/>
      <c r="B325" s="1"/>
      <c r="C325" s="1"/>
      <c r="D325" s="1"/>
      <c r="E325" s="1"/>
      <c r="F325" s="2"/>
      <c r="G325" s="2"/>
      <c r="H325" s="1"/>
      <c r="I325" s="2"/>
      <c r="J325" s="1"/>
      <c r="K325" s="4"/>
      <c r="L325" s="1"/>
      <c r="M325" s="1"/>
      <c r="N325" s="1"/>
      <c r="O325" s="1"/>
      <c r="P325" s="1"/>
      <c r="Q325" s="1"/>
      <c r="R325" s="1"/>
      <c r="S325" s="1"/>
      <c r="T325" s="1"/>
      <c r="U325" s="1"/>
      <c r="V325" s="1"/>
      <c r="W325" s="1"/>
      <c r="X325" s="1"/>
      <c r="Y325" s="1"/>
      <c r="Z325" s="1"/>
      <c r="AA325" s="1"/>
      <c r="AB325" s="1"/>
      <c r="AC325" s="1"/>
    </row>
    <row r="326">
      <c r="A326" s="1"/>
      <c r="B326" s="1"/>
      <c r="C326" s="1"/>
      <c r="D326" s="1"/>
      <c r="E326" s="1"/>
      <c r="F326" s="2"/>
      <c r="G326" s="2"/>
      <c r="H326" s="1"/>
      <c r="I326" s="2"/>
      <c r="J326" s="1"/>
      <c r="K326" s="4"/>
      <c r="L326" s="1"/>
      <c r="M326" s="1"/>
      <c r="N326" s="1"/>
      <c r="O326" s="1"/>
      <c r="P326" s="1"/>
      <c r="Q326" s="1"/>
      <c r="R326" s="1"/>
      <c r="S326" s="1"/>
      <c r="T326" s="1"/>
      <c r="U326" s="1"/>
      <c r="V326" s="1"/>
      <c r="W326" s="1"/>
      <c r="X326" s="1"/>
      <c r="Y326" s="1"/>
      <c r="Z326" s="1"/>
      <c r="AA326" s="1"/>
      <c r="AB326" s="1"/>
      <c r="AC326" s="1"/>
    </row>
    <row r="327">
      <c r="A327" s="1"/>
      <c r="B327" s="1"/>
      <c r="C327" s="1"/>
      <c r="D327" s="1"/>
      <c r="E327" s="1"/>
      <c r="F327" s="2"/>
      <c r="G327" s="2"/>
      <c r="H327" s="1"/>
      <c r="I327" s="2"/>
      <c r="J327" s="1"/>
      <c r="K327" s="4"/>
      <c r="L327" s="1"/>
      <c r="M327" s="1"/>
      <c r="N327" s="1"/>
      <c r="O327" s="1"/>
      <c r="P327" s="1"/>
      <c r="Q327" s="1"/>
      <c r="R327" s="1"/>
      <c r="S327" s="1"/>
      <c r="T327" s="1"/>
      <c r="U327" s="1"/>
      <c r="V327" s="1"/>
      <c r="W327" s="1"/>
      <c r="X327" s="1"/>
      <c r="Y327" s="1"/>
      <c r="Z327" s="1"/>
      <c r="AA327" s="1"/>
      <c r="AB327" s="1"/>
      <c r="AC327" s="1"/>
    </row>
    <row r="328">
      <c r="A328" s="1"/>
      <c r="B328" s="1"/>
      <c r="C328" s="1"/>
      <c r="D328" s="1"/>
      <c r="E328" s="1"/>
      <c r="F328" s="2"/>
      <c r="G328" s="2"/>
      <c r="H328" s="1"/>
      <c r="I328" s="2"/>
      <c r="J328" s="1"/>
      <c r="K328" s="4"/>
      <c r="L328" s="1"/>
      <c r="M328" s="1"/>
      <c r="N328" s="1"/>
      <c r="O328" s="1"/>
      <c r="P328" s="1"/>
      <c r="Q328" s="1"/>
      <c r="R328" s="1"/>
      <c r="S328" s="1"/>
      <c r="T328" s="1"/>
      <c r="U328" s="1"/>
      <c r="V328" s="1"/>
      <c r="W328" s="1"/>
      <c r="X328" s="1"/>
      <c r="Y328" s="1"/>
      <c r="Z328" s="1"/>
      <c r="AA328" s="1"/>
      <c r="AB328" s="1"/>
      <c r="AC328" s="1"/>
    </row>
    <row r="329">
      <c r="A329" s="1"/>
      <c r="B329" s="1"/>
      <c r="C329" s="1"/>
      <c r="D329" s="1"/>
      <c r="E329" s="1"/>
      <c r="F329" s="2"/>
      <c r="G329" s="2"/>
      <c r="H329" s="1"/>
      <c r="I329" s="2"/>
      <c r="J329" s="1"/>
      <c r="K329" s="4"/>
      <c r="L329" s="1"/>
      <c r="M329" s="1"/>
      <c r="N329" s="1"/>
      <c r="O329" s="1"/>
      <c r="P329" s="1"/>
      <c r="Q329" s="1"/>
      <c r="R329" s="1"/>
      <c r="S329" s="1"/>
      <c r="T329" s="1"/>
      <c r="U329" s="1"/>
      <c r="V329" s="1"/>
      <c r="W329" s="1"/>
      <c r="X329" s="1"/>
      <c r="Y329" s="1"/>
      <c r="Z329" s="1"/>
      <c r="AA329" s="1"/>
      <c r="AB329" s="1"/>
      <c r="AC329" s="1"/>
    </row>
    <row r="330">
      <c r="A330" s="1"/>
      <c r="B330" s="1"/>
      <c r="C330" s="1"/>
      <c r="D330" s="1"/>
      <c r="E330" s="1"/>
      <c r="F330" s="2"/>
      <c r="G330" s="2"/>
      <c r="H330" s="1"/>
      <c r="I330" s="2"/>
      <c r="J330" s="1"/>
      <c r="K330" s="4"/>
      <c r="L330" s="1"/>
      <c r="M330" s="1"/>
      <c r="N330" s="1"/>
      <c r="O330" s="1"/>
      <c r="P330" s="1"/>
      <c r="Q330" s="1"/>
      <c r="R330" s="1"/>
      <c r="S330" s="1"/>
      <c r="T330" s="1"/>
      <c r="U330" s="1"/>
      <c r="V330" s="1"/>
      <c r="W330" s="1"/>
      <c r="X330" s="1"/>
      <c r="Y330" s="1"/>
      <c r="Z330" s="1"/>
      <c r="AA330" s="1"/>
      <c r="AB330" s="1"/>
      <c r="AC330" s="1"/>
    </row>
    <row r="331">
      <c r="A331" s="1"/>
      <c r="B331" s="1"/>
      <c r="C331" s="1"/>
      <c r="D331" s="1"/>
      <c r="E331" s="1"/>
      <c r="F331" s="2"/>
      <c r="G331" s="2"/>
      <c r="H331" s="1"/>
      <c r="I331" s="2"/>
      <c r="J331" s="1"/>
      <c r="K331" s="4"/>
      <c r="L331" s="1"/>
      <c r="M331" s="1"/>
      <c r="N331" s="1"/>
      <c r="O331" s="1"/>
      <c r="P331" s="1"/>
      <c r="Q331" s="1"/>
      <c r="R331" s="1"/>
      <c r="S331" s="1"/>
      <c r="T331" s="1"/>
      <c r="U331" s="1"/>
      <c r="V331" s="1"/>
      <c r="W331" s="1"/>
      <c r="X331" s="1"/>
      <c r="Y331" s="1"/>
      <c r="Z331" s="1"/>
      <c r="AA331" s="1"/>
      <c r="AB331" s="1"/>
      <c r="AC331" s="1"/>
    </row>
    <row r="332">
      <c r="A332" s="1"/>
      <c r="B332" s="1"/>
      <c r="C332" s="1"/>
      <c r="D332" s="1"/>
      <c r="E332" s="1"/>
      <c r="F332" s="2"/>
      <c r="G332" s="2"/>
      <c r="H332" s="1"/>
      <c r="I332" s="2"/>
      <c r="J332" s="1"/>
      <c r="K332" s="4"/>
      <c r="L332" s="1"/>
      <c r="M332" s="1"/>
      <c r="N332" s="1"/>
      <c r="O332" s="1"/>
      <c r="P332" s="1"/>
      <c r="Q332" s="1"/>
      <c r="R332" s="1"/>
      <c r="S332" s="1"/>
      <c r="T332" s="1"/>
      <c r="U332" s="1"/>
      <c r="V332" s="1"/>
      <c r="W332" s="1"/>
      <c r="X332" s="1"/>
      <c r="Y332" s="1"/>
      <c r="Z332" s="1"/>
      <c r="AA332" s="1"/>
      <c r="AB332" s="1"/>
      <c r="AC332" s="1"/>
    </row>
    <row r="333">
      <c r="A333" s="1"/>
      <c r="B333" s="1"/>
      <c r="C333" s="1"/>
      <c r="D333" s="1"/>
      <c r="E333" s="1"/>
      <c r="F333" s="2"/>
      <c r="G333" s="2"/>
      <c r="H333" s="1"/>
      <c r="I333" s="2"/>
      <c r="J333" s="1"/>
      <c r="K333" s="4"/>
      <c r="L333" s="1"/>
      <c r="M333" s="1"/>
      <c r="N333" s="1"/>
      <c r="O333" s="1"/>
      <c r="P333" s="1"/>
      <c r="Q333" s="1"/>
      <c r="R333" s="1"/>
      <c r="S333" s="1"/>
      <c r="T333" s="1"/>
      <c r="U333" s="1"/>
      <c r="V333" s="1"/>
      <c r="W333" s="1"/>
      <c r="X333" s="1"/>
      <c r="Y333" s="1"/>
      <c r="Z333" s="1"/>
      <c r="AA333" s="1"/>
      <c r="AB333" s="1"/>
      <c r="AC333" s="1"/>
    </row>
    <row r="334">
      <c r="A334" s="1"/>
      <c r="B334" s="1"/>
      <c r="C334" s="1"/>
      <c r="D334" s="1"/>
      <c r="E334" s="1"/>
      <c r="F334" s="2"/>
      <c r="G334" s="2"/>
      <c r="H334" s="1"/>
      <c r="I334" s="2"/>
      <c r="J334" s="1"/>
      <c r="K334" s="4"/>
      <c r="L334" s="1"/>
      <c r="M334" s="1"/>
      <c r="N334" s="1"/>
      <c r="O334" s="1"/>
      <c r="P334" s="1"/>
      <c r="Q334" s="1"/>
      <c r="R334" s="1"/>
      <c r="S334" s="1"/>
      <c r="T334" s="1"/>
      <c r="U334" s="1"/>
      <c r="V334" s="1"/>
      <c r="W334" s="1"/>
      <c r="X334" s="1"/>
      <c r="Y334" s="1"/>
      <c r="Z334" s="1"/>
      <c r="AA334" s="1"/>
      <c r="AB334" s="1"/>
      <c r="AC334" s="1"/>
    </row>
    <row r="335">
      <c r="A335" s="1"/>
      <c r="B335" s="1"/>
      <c r="C335" s="1"/>
      <c r="D335" s="1"/>
      <c r="E335" s="1"/>
      <c r="F335" s="2"/>
      <c r="G335" s="2"/>
      <c r="H335" s="1"/>
      <c r="I335" s="2"/>
      <c r="J335" s="1"/>
      <c r="K335" s="4"/>
      <c r="L335" s="1"/>
      <c r="M335" s="1"/>
      <c r="N335" s="1"/>
      <c r="O335" s="1"/>
      <c r="P335" s="1"/>
      <c r="Q335" s="1"/>
      <c r="R335" s="1"/>
      <c r="S335" s="1"/>
      <c r="T335" s="1"/>
      <c r="U335" s="1"/>
      <c r="V335" s="1"/>
      <c r="W335" s="1"/>
      <c r="X335" s="1"/>
      <c r="Y335" s="1"/>
      <c r="Z335" s="1"/>
      <c r="AA335" s="1"/>
      <c r="AB335" s="1"/>
      <c r="AC335" s="1"/>
    </row>
    <row r="336">
      <c r="A336" s="1"/>
      <c r="B336" s="1"/>
      <c r="C336" s="1"/>
      <c r="D336" s="1"/>
      <c r="E336" s="1"/>
      <c r="F336" s="2"/>
      <c r="G336" s="2"/>
      <c r="H336" s="1"/>
      <c r="I336" s="2"/>
      <c r="J336" s="1"/>
      <c r="K336" s="4"/>
      <c r="L336" s="1"/>
      <c r="M336" s="1"/>
      <c r="N336" s="1"/>
      <c r="O336" s="1"/>
      <c r="P336" s="1"/>
      <c r="Q336" s="1"/>
      <c r="R336" s="1"/>
      <c r="S336" s="1"/>
      <c r="T336" s="1"/>
      <c r="U336" s="1"/>
      <c r="V336" s="1"/>
      <c r="W336" s="1"/>
      <c r="X336" s="1"/>
      <c r="Y336" s="1"/>
      <c r="Z336" s="1"/>
      <c r="AA336" s="1"/>
      <c r="AB336" s="1"/>
      <c r="AC336" s="1"/>
    </row>
    <row r="337">
      <c r="A337" s="1"/>
      <c r="B337" s="1"/>
      <c r="C337" s="1"/>
      <c r="D337" s="1"/>
      <c r="E337" s="1"/>
      <c r="F337" s="2"/>
      <c r="G337" s="2"/>
      <c r="H337" s="1"/>
      <c r="I337" s="2"/>
      <c r="J337" s="1"/>
      <c r="K337" s="4"/>
      <c r="L337" s="1"/>
      <c r="M337" s="1"/>
      <c r="N337" s="1"/>
      <c r="O337" s="1"/>
      <c r="P337" s="1"/>
      <c r="Q337" s="1"/>
      <c r="R337" s="1"/>
      <c r="S337" s="1"/>
      <c r="T337" s="1"/>
      <c r="U337" s="1"/>
      <c r="V337" s="1"/>
      <c r="W337" s="1"/>
      <c r="X337" s="1"/>
      <c r="Y337" s="1"/>
      <c r="Z337" s="1"/>
      <c r="AA337" s="1"/>
      <c r="AB337" s="1"/>
      <c r="AC337" s="1"/>
    </row>
    <row r="338">
      <c r="A338" s="1"/>
      <c r="B338" s="1"/>
      <c r="C338" s="1"/>
      <c r="D338" s="1"/>
      <c r="E338" s="1"/>
      <c r="F338" s="2"/>
      <c r="G338" s="2"/>
      <c r="H338" s="1"/>
      <c r="I338" s="2"/>
      <c r="J338" s="1"/>
      <c r="K338" s="4"/>
      <c r="L338" s="1"/>
      <c r="M338" s="1"/>
      <c r="N338" s="1"/>
      <c r="O338" s="1"/>
      <c r="P338" s="1"/>
      <c r="Q338" s="1"/>
      <c r="R338" s="1"/>
      <c r="S338" s="1"/>
      <c r="T338" s="1"/>
      <c r="U338" s="1"/>
      <c r="V338" s="1"/>
      <c r="W338" s="1"/>
      <c r="X338" s="1"/>
      <c r="Y338" s="1"/>
      <c r="Z338" s="1"/>
      <c r="AA338" s="1"/>
      <c r="AB338" s="1"/>
      <c r="AC338" s="1"/>
    </row>
    <row r="339">
      <c r="A339" s="1"/>
      <c r="B339" s="1"/>
      <c r="C339" s="1"/>
      <c r="D339" s="1"/>
      <c r="E339" s="1"/>
      <c r="F339" s="2"/>
      <c r="G339" s="2"/>
      <c r="H339" s="1"/>
      <c r="I339" s="2"/>
      <c r="J339" s="1"/>
      <c r="K339" s="4"/>
      <c r="L339" s="1"/>
      <c r="M339" s="1"/>
      <c r="N339" s="1"/>
      <c r="O339" s="1"/>
      <c r="P339" s="1"/>
      <c r="Q339" s="1"/>
      <c r="R339" s="1"/>
      <c r="S339" s="1"/>
      <c r="T339" s="1"/>
      <c r="U339" s="1"/>
      <c r="V339" s="1"/>
      <c r="W339" s="1"/>
      <c r="X339" s="1"/>
      <c r="Y339" s="1"/>
      <c r="Z339" s="1"/>
      <c r="AA339" s="1"/>
      <c r="AB339" s="1"/>
      <c r="AC339" s="1"/>
    </row>
    <row r="340">
      <c r="A340" s="1"/>
      <c r="B340" s="1"/>
      <c r="C340" s="1"/>
      <c r="D340" s="1"/>
      <c r="E340" s="1"/>
      <c r="F340" s="2"/>
      <c r="G340" s="2"/>
      <c r="H340" s="1"/>
      <c r="I340" s="2"/>
      <c r="J340" s="1"/>
      <c r="K340" s="4"/>
      <c r="L340" s="1"/>
      <c r="M340" s="1"/>
      <c r="N340" s="1"/>
      <c r="O340" s="1"/>
      <c r="P340" s="1"/>
      <c r="Q340" s="1"/>
      <c r="R340" s="1"/>
      <c r="S340" s="1"/>
      <c r="T340" s="1"/>
      <c r="U340" s="1"/>
      <c r="V340" s="1"/>
      <c r="W340" s="1"/>
      <c r="X340" s="1"/>
      <c r="Y340" s="1"/>
      <c r="Z340" s="1"/>
      <c r="AA340" s="1"/>
      <c r="AB340" s="1"/>
      <c r="AC340" s="1"/>
    </row>
    <row r="341">
      <c r="A341" s="1"/>
      <c r="B341" s="1"/>
      <c r="C341" s="1"/>
      <c r="D341" s="1"/>
      <c r="E341" s="1"/>
      <c r="F341" s="2"/>
      <c r="G341" s="2"/>
      <c r="H341" s="1"/>
      <c r="I341" s="2"/>
      <c r="J341" s="1"/>
      <c r="K341" s="4"/>
      <c r="L341" s="1"/>
      <c r="M341" s="1"/>
      <c r="N341" s="1"/>
      <c r="O341" s="1"/>
      <c r="P341" s="1"/>
      <c r="Q341" s="1"/>
      <c r="R341" s="1"/>
      <c r="S341" s="1"/>
      <c r="T341" s="1"/>
      <c r="U341" s="1"/>
      <c r="V341" s="1"/>
      <c r="W341" s="1"/>
      <c r="X341" s="1"/>
      <c r="Y341" s="1"/>
      <c r="Z341" s="1"/>
      <c r="AA341" s="1"/>
      <c r="AB341" s="1"/>
      <c r="AC341" s="1"/>
    </row>
    <row r="342">
      <c r="A342" s="1"/>
      <c r="B342" s="1"/>
      <c r="C342" s="1"/>
      <c r="D342" s="1"/>
      <c r="E342" s="1"/>
      <c r="F342" s="2"/>
      <c r="G342" s="2"/>
      <c r="H342" s="1"/>
      <c r="I342" s="2"/>
      <c r="J342" s="1"/>
      <c r="K342" s="4"/>
      <c r="L342" s="1"/>
      <c r="M342" s="1"/>
      <c r="N342" s="1"/>
      <c r="O342" s="1"/>
      <c r="P342" s="1"/>
      <c r="Q342" s="1"/>
      <c r="R342" s="1"/>
      <c r="S342" s="1"/>
      <c r="T342" s="1"/>
      <c r="U342" s="1"/>
      <c r="V342" s="1"/>
      <c r="W342" s="1"/>
      <c r="X342" s="1"/>
      <c r="Y342" s="1"/>
      <c r="Z342" s="1"/>
      <c r="AA342" s="1"/>
      <c r="AB342" s="1"/>
      <c r="AC342" s="1"/>
    </row>
    <row r="343">
      <c r="A343" s="1"/>
      <c r="B343" s="1"/>
      <c r="C343" s="1"/>
      <c r="D343" s="1"/>
      <c r="E343" s="1"/>
      <c r="F343" s="2"/>
      <c r="G343" s="2"/>
      <c r="H343" s="1"/>
      <c r="I343" s="2"/>
      <c r="J343" s="1"/>
      <c r="K343" s="4"/>
      <c r="L343" s="1"/>
      <c r="M343" s="1"/>
      <c r="N343" s="1"/>
      <c r="O343" s="1"/>
      <c r="P343" s="1"/>
      <c r="Q343" s="1"/>
      <c r="R343" s="1"/>
      <c r="S343" s="1"/>
      <c r="T343" s="1"/>
      <c r="U343" s="1"/>
      <c r="V343" s="1"/>
      <c r="W343" s="1"/>
      <c r="X343" s="1"/>
      <c r="Y343" s="1"/>
      <c r="Z343" s="1"/>
      <c r="AA343" s="1"/>
      <c r="AB343" s="1"/>
      <c r="AC343" s="1"/>
    </row>
    <row r="344">
      <c r="A344" s="1"/>
      <c r="B344" s="1"/>
      <c r="C344" s="1"/>
      <c r="D344" s="1"/>
      <c r="E344" s="1"/>
      <c r="F344" s="2"/>
      <c r="G344" s="2"/>
      <c r="H344" s="1"/>
      <c r="I344" s="2"/>
      <c r="J344" s="1"/>
      <c r="K344" s="4"/>
      <c r="L344" s="1"/>
      <c r="M344" s="1"/>
      <c r="N344" s="1"/>
      <c r="O344" s="1"/>
      <c r="P344" s="1"/>
      <c r="Q344" s="1"/>
      <c r="R344" s="1"/>
      <c r="S344" s="1"/>
      <c r="T344" s="1"/>
      <c r="U344" s="1"/>
      <c r="V344" s="1"/>
      <c r="W344" s="1"/>
      <c r="X344" s="1"/>
      <c r="Y344" s="1"/>
      <c r="Z344" s="1"/>
      <c r="AA344" s="1"/>
      <c r="AB344" s="1"/>
      <c r="AC344" s="1"/>
    </row>
    <row r="345">
      <c r="A345" s="1"/>
      <c r="B345" s="1"/>
      <c r="C345" s="1"/>
      <c r="D345" s="1"/>
      <c r="E345" s="1"/>
      <c r="F345" s="2"/>
      <c r="G345" s="2"/>
      <c r="H345" s="1"/>
      <c r="I345" s="2"/>
      <c r="J345" s="1"/>
      <c r="K345" s="4"/>
      <c r="L345" s="1"/>
      <c r="M345" s="1"/>
      <c r="N345" s="1"/>
      <c r="O345" s="1"/>
      <c r="P345" s="1"/>
      <c r="Q345" s="1"/>
      <c r="R345" s="1"/>
      <c r="S345" s="1"/>
      <c r="T345" s="1"/>
      <c r="U345" s="1"/>
      <c r="V345" s="1"/>
      <c r="W345" s="1"/>
      <c r="X345" s="1"/>
      <c r="Y345" s="1"/>
      <c r="Z345" s="1"/>
      <c r="AA345" s="1"/>
      <c r="AB345" s="1"/>
      <c r="AC345" s="1"/>
    </row>
    <row r="346">
      <c r="A346" s="1"/>
      <c r="B346" s="1"/>
      <c r="C346" s="1"/>
      <c r="D346" s="1"/>
      <c r="E346" s="1"/>
      <c r="F346" s="2"/>
      <c r="G346" s="2"/>
      <c r="H346" s="1"/>
      <c r="I346" s="2"/>
      <c r="J346" s="1"/>
      <c r="K346" s="4"/>
      <c r="L346" s="1"/>
      <c r="M346" s="1"/>
      <c r="N346" s="1"/>
      <c r="O346" s="1"/>
      <c r="P346" s="1"/>
      <c r="Q346" s="1"/>
      <c r="R346" s="1"/>
      <c r="S346" s="1"/>
      <c r="T346" s="1"/>
      <c r="U346" s="1"/>
      <c r="V346" s="1"/>
      <c r="W346" s="1"/>
      <c r="X346" s="1"/>
      <c r="Y346" s="1"/>
      <c r="Z346" s="1"/>
      <c r="AA346" s="1"/>
      <c r="AB346" s="1"/>
      <c r="AC346" s="1"/>
    </row>
    <row r="347">
      <c r="A347" s="1"/>
      <c r="B347" s="1"/>
      <c r="C347" s="1"/>
      <c r="D347" s="1"/>
      <c r="E347" s="1"/>
      <c r="F347" s="2"/>
      <c r="G347" s="2"/>
      <c r="H347" s="1"/>
      <c r="I347" s="2"/>
      <c r="J347" s="1"/>
      <c r="K347" s="4"/>
      <c r="L347" s="1"/>
      <c r="M347" s="1"/>
      <c r="N347" s="1"/>
      <c r="O347" s="1"/>
      <c r="P347" s="1"/>
      <c r="Q347" s="1"/>
      <c r="R347" s="1"/>
      <c r="S347" s="1"/>
      <c r="T347" s="1"/>
      <c r="U347" s="1"/>
      <c r="V347" s="1"/>
      <c r="W347" s="1"/>
      <c r="X347" s="1"/>
      <c r="Y347" s="1"/>
      <c r="Z347" s="1"/>
      <c r="AA347" s="1"/>
      <c r="AB347" s="1"/>
      <c r="AC347" s="1"/>
    </row>
    <row r="348">
      <c r="A348" s="1"/>
      <c r="B348" s="1"/>
      <c r="C348" s="1"/>
      <c r="D348" s="1"/>
      <c r="E348" s="1"/>
      <c r="F348" s="2"/>
      <c r="G348" s="2"/>
      <c r="H348" s="1"/>
      <c r="I348" s="2"/>
      <c r="J348" s="1"/>
      <c r="K348" s="4"/>
      <c r="L348" s="1"/>
      <c r="M348" s="1"/>
      <c r="N348" s="1"/>
      <c r="O348" s="1"/>
      <c r="P348" s="1"/>
      <c r="Q348" s="1"/>
      <c r="R348" s="1"/>
      <c r="S348" s="1"/>
      <c r="T348" s="1"/>
      <c r="U348" s="1"/>
      <c r="V348" s="1"/>
      <c r="W348" s="1"/>
      <c r="X348" s="1"/>
      <c r="Y348" s="1"/>
      <c r="Z348" s="1"/>
      <c r="AA348" s="1"/>
      <c r="AB348" s="1"/>
      <c r="AC348" s="1"/>
    </row>
    <row r="349">
      <c r="A349" s="1"/>
      <c r="B349" s="1"/>
      <c r="C349" s="1"/>
      <c r="D349" s="1"/>
      <c r="E349" s="1"/>
      <c r="F349" s="2"/>
      <c r="G349" s="2"/>
      <c r="H349" s="1"/>
      <c r="I349" s="2"/>
      <c r="J349" s="1"/>
      <c r="K349" s="4"/>
      <c r="L349" s="1"/>
      <c r="M349" s="1"/>
      <c r="N349" s="1"/>
      <c r="O349" s="1"/>
      <c r="P349" s="1"/>
      <c r="Q349" s="1"/>
      <c r="R349" s="1"/>
      <c r="S349" s="1"/>
      <c r="T349" s="1"/>
      <c r="U349" s="1"/>
      <c r="V349" s="1"/>
      <c r="W349" s="1"/>
      <c r="X349" s="1"/>
      <c r="Y349" s="1"/>
      <c r="Z349" s="1"/>
      <c r="AA349" s="1"/>
      <c r="AB349" s="1"/>
      <c r="AC349" s="1"/>
    </row>
    <row r="350">
      <c r="A350" s="1"/>
      <c r="B350" s="1"/>
      <c r="C350" s="1"/>
      <c r="D350" s="1"/>
      <c r="E350" s="1"/>
      <c r="F350" s="2"/>
      <c r="G350" s="2"/>
      <c r="H350" s="1"/>
      <c r="I350" s="2"/>
      <c r="J350" s="1"/>
      <c r="K350" s="4"/>
      <c r="L350" s="1"/>
      <c r="M350" s="1"/>
      <c r="N350" s="1"/>
      <c r="O350" s="1"/>
      <c r="P350" s="1"/>
      <c r="Q350" s="1"/>
      <c r="R350" s="1"/>
      <c r="S350" s="1"/>
      <c r="T350" s="1"/>
      <c r="U350" s="1"/>
      <c r="V350" s="1"/>
      <c r="W350" s="1"/>
      <c r="X350" s="1"/>
      <c r="Y350" s="1"/>
      <c r="Z350" s="1"/>
      <c r="AA350" s="1"/>
      <c r="AB350" s="1"/>
      <c r="AC350" s="1"/>
    </row>
    <row r="351">
      <c r="A351" s="1"/>
      <c r="B351" s="1"/>
      <c r="C351" s="1"/>
      <c r="D351" s="1"/>
      <c r="E351" s="1"/>
      <c r="F351" s="2"/>
      <c r="G351" s="2"/>
      <c r="H351" s="1"/>
      <c r="I351" s="2"/>
      <c r="J351" s="1"/>
      <c r="K351" s="4"/>
      <c r="L351" s="1"/>
      <c r="M351" s="1"/>
      <c r="N351" s="1"/>
      <c r="O351" s="1"/>
      <c r="P351" s="1"/>
      <c r="Q351" s="1"/>
      <c r="R351" s="1"/>
      <c r="S351" s="1"/>
      <c r="T351" s="1"/>
      <c r="U351" s="1"/>
      <c r="V351" s="1"/>
      <c r="W351" s="1"/>
      <c r="X351" s="1"/>
      <c r="Y351" s="1"/>
      <c r="Z351" s="1"/>
      <c r="AA351" s="1"/>
      <c r="AB351" s="1"/>
      <c r="AC351" s="1"/>
    </row>
    <row r="352">
      <c r="A352" s="1"/>
      <c r="B352" s="1"/>
      <c r="C352" s="1"/>
      <c r="D352" s="1"/>
      <c r="E352" s="1"/>
      <c r="F352" s="2"/>
      <c r="G352" s="2"/>
      <c r="H352" s="1"/>
      <c r="I352" s="2"/>
      <c r="J352" s="1"/>
      <c r="K352" s="4"/>
      <c r="L352" s="1"/>
      <c r="M352" s="1"/>
      <c r="N352" s="1"/>
      <c r="O352" s="1"/>
      <c r="P352" s="1"/>
      <c r="Q352" s="1"/>
      <c r="R352" s="1"/>
      <c r="S352" s="1"/>
      <c r="T352" s="1"/>
      <c r="U352" s="1"/>
      <c r="V352" s="1"/>
      <c r="W352" s="1"/>
      <c r="X352" s="1"/>
      <c r="Y352" s="1"/>
      <c r="Z352" s="1"/>
      <c r="AA352" s="1"/>
      <c r="AB352" s="1"/>
      <c r="AC352" s="1"/>
    </row>
    <row r="353">
      <c r="A353" s="1"/>
      <c r="B353" s="1"/>
      <c r="C353" s="1"/>
      <c r="D353" s="1"/>
      <c r="E353" s="1"/>
      <c r="F353" s="2"/>
      <c r="G353" s="2"/>
      <c r="H353" s="1"/>
      <c r="I353" s="2"/>
      <c r="J353" s="1"/>
      <c r="K353" s="4"/>
      <c r="L353" s="1"/>
      <c r="M353" s="1"/>
      <c r="N353" s="1"/>
      <c r="O353" s="1"/>
      <c r="P353" s="1"/>
      <c r="Q353" s="1"/>
      <c r="R353" s="1"/>
      <c r="S353" s="1"/>
      <c r="T353" s="1"/>
      <c r="U353" s="1"/>
      <c r="V353" s="1"/>
      <c r="W353" s="1"/>
      <c r="X353" s="1"/>
      <c r="Y353" s="1"/>
      <c r="Z353" s="1"/>
      <c r="AA353" s="1"/>
      <c r="AB353" s="1"/>
      <c r="AC353" s="1"/>
    </row>
    <row r="354">
      <c r="A354" s="1"/>
      <c r="B354" s="1"/>
      <c r="C354" s="1"/>
      <c r="D354" s="1"/>
      <c r="E354" s="1"/>
      <c r="F354" s="2"/>
      <c r="G354" s="2"/>
      <c r="H354" s="1"/>
      <c r="I354" s="2"/>
      <c r="J354" s="1"/>
      <c r="K354" s="4"/>
      <c r="L354" s="1"/>
      <c r="M354" s="1"/>
      <c r="N354" s="1"/>
      <c r="O354" s="1"/>
      <c r="P354" s="1"/>
      <c r="Q354" s="1"/>
      <c r="R354" s="1"/>
      <c r="S354" s="1"/>
      <c r="T354" s="1"/>
      <c r="U354" s="1"/>
      <c r="V354" s="1"/>
      <c r="W354" s="1"/>
      <c r="X354" s="1"/>
      <c r="Y354" s="1"/>
      <c r="Z354" s="1"/>
      <c r="AA354" s="1"/>
      <c r="AB354" s="1"/>
      <c r="AC354" s="1"/>
    </row>
    <row r="355">
      <c r="A355" s="1"/>
      <c r="B355" s="1"/>
      <c r="C355" s="1"/>
      <c r="D355" s="1"/>
      <c r="E355" s="1"/>
      <c r="F355" s="2"/>
      <c r="G355" s="2"/>
      <c r="H355" s="1"/>
      <c r="I355" s="2"/>
      <c r="J355" s="1"/>
      <c r="K355" s="4"/>
      <c r="L355" s="1"/>
      <c r="M355" s="1"/>
      <c r="N355" s="1"/>
      <c r="O355" s="1"/>
      <c r="P355" s="1"/>
      <c r="Q355" s="1"/>
      <c r="R355" s="1"/>
      <c r="S355" s="1"/>
      <c r="T355" s="1"/>
      <c r="U355" s="1"/>
      <c r="V355" s="1"/>
      <c r="W355" s="1"/>
      <c r="X355" s="1"/>
      <c r="Y355" s="1"/>
      <c r="Z355" s="1"/>
      <c r="AA355" s="1"/>
      <c r="AB355" s="1"/>
      <c r="AC355" s="1"/>
    </row>
    <row r="356">
      <c r="A356" s="1"/>
      <c r="B356" s="1"/>
      <c r="C356" s="1"/>
      <c r="D356" s="1"/>
      <c r="E356" s="1"/>
      <c r="F356" s="2"/>
      <c r="G356" s="2"/>
      <c r="H356" s="1"/>
      <c r="I356" s="2"/>
      <c r="J356" s="1"/>
      <c r="K356" s="4"/>
      <c r="L356" s="1"/>
      <c r="M356" s="1"/>
      <c r="N356" s="1"/>
      <c r="O356" s="1"/>
      <c r="P356" s="1"/>
      <c r="Q356" s="1"/>
      <c r="R356" s="1"/>
      <c r="S356" s="1"/>
      <c r="T356" s="1"/>
      <c r="U356" s="1"/>
      <c r="V356" s="1"/>
      <c r="W356" s="1"/>
      <c r="X356" s="1"/>
      <c r="Y356" s="1"/>
      <c r="Z356" s="1"/>
      <c r="AA356" s="1"/>
      <c r="AB356" s="1"/>
      <c r="AC356" s="1"/>
    </row>
    <row r="357">
      <c r="A357" s="1"/>
      <c r="B357" s="1"/>
      <c r="C357" s="1"/>
      <c r="D357" s="1"/>
      <c r="E357" s="1"/>
      <c r="F357" s="2"/>
      <c r="G357" s="2"/>
      <c r="H357" s="1"/>
      <c r="I357" s="2"/>
      <c r="J357" s="1"/>
      <c r="K357" s="4"/>
      <c r="L357" s="1"/>
      <c r="M357" s="1"/>
      <c r="N357" s="1"/>
      <c r="O357" s="1"/>
      <c r="P357" s="1"/>
      <c r="Q357" s="1"/>
      <c r="R357" s="1"/>
      <c r="S357" s="1"/>
      <c r="T357" s="1"/>
      <c r="U357" s="1"/>
      <c r="V357" s="1"/>
      <c r="W357" s="1"/>
      <c r="X357" s="1"/>
      <c r="Y357" s="1"/>
      <c r="Z357" s="1"/>
      <c r="AA357" s="1"/>
      <c r="AB357" s="1"/>
      <c r="AC357" s="1"/>
    </row>
    <row r="358">
      <c r="A358" s="1"/>
      <c r="B358" s="1"/>
      <c r="C358" s="1"/>
      <c r="D358" s="1"/>
      <c r="E358" s="1"/>
      <c r="F358" s="2"/>
      <c r="G358" s="2"/>
      <c r="H358" s="1"/>
      <c r="I358" s="2"/>
      <c r="J358" s="1"/>
      <c r="K358" s="4"/>
      <c r="L358" s="1"/>
      <c r="M358" s="1"/>
      <c r="N358" s="1"/>
      <c r="O358" s="1"/>
      <c r="P358" s="1"/>
      <c r="Q358" s="1"/>
      <c r="R358" s="1"/>
      <c r="S358" s="1"/>
      <c r="T358" s="1"/>
      <c r="U358" s="1"/>
      <c r="V358" s="1"/>
      <c r="W358" s="1"/>
      <c r="X358" s="1"/>
      <c r="Y358" s="1"/>
      <c r="Z358" s="1"/>
      <c r="AA358" s="1"/>
      <c r="AB358" s="1"/>
      <c r="AC358" s="1"/>
    </row>
    <row r="359">
      <c r="A359" s="1"/>
      <c r="B359" s="1"/>
      <c r="C359" s="1"/>
      <c r="D359" s="1"/>
      <c r="E359" s="1"/>
      <c r="F359" s="2"/>
      <c r="G359" s="2"/>
      <c r="H359" s="1"/>
      <c r="I359" s="2"/>
      <c r="J359" s="1"/>
      <c r="K359" s="4"/>
      <c r="L359" s="1"/>
      <c r="M359" s="1"/>
      <c r="N359" s="1"/>
      <c r="O359" s="1"/>
      <c r="P359" s="1"/>
      <c r="Q359" s="1"/>
      <c r="R359" s="1"/>
      <c r="S359" s="1"/>
      <c r="T359" s="1"/>
      <c r="U359" s="1"/>
      <c r="V359" s="1"/>
      <c r="W359" s="1"/>
      <c r="X359" s="1"/>
      <c r="Y359" s="1"/>
      <c r="Z359" s="1"/>
      <c r="AA359" s="1"/>
      <c r="AB359" s="1"/>
      <c r="AC359" s="1"/>
    </row>
    <row r="360">
      <c r="A360" s="1"/>
      <c r="B360" s="1"/>
      <c r="C360" s="1"/>
      <c r="D360" s="1"/>
      <c r="E360" s="1"/>
      <c r="F360" s="2"/>
      <c r="G360" s="2"/>
      <c r="H360" s="1"/>
      <c r="I360" s="2"/>
      <c r="J360" s="1"/>
      <c r="K360" s="4"/>
      <c r="L360" s="1"/>
      <c r="M360" s="1"/>
      <c r="N360" s="1"/>
      <c r="O360" s="1"/>
      <c r="P360" s="1"/>
      <c r="Q360" s="1"/>
      <c r="R360" s="1"/>
      <c r="S360" s="1"/>
      <c r="T360" s="1"/>
      <c r="U360" s="1"/>
      <c r="V360" s="1"/>
      <c r="W360" s="1"/>
      <c r="X360" s="1"/>
      <c r="Y360" s="1"/>
      <c r="Z360" s="1"/>
      <c r="AA360" s="1"/>
      <c r="AB360" s="1"/>
      <c r="AC360" s="1"/>
    </row>
    <row r="361">
      <c r="A361" s="1"/>
      <c r="B361" s="1"/>
      <c r="C361" s="1"/>
      <c r="D361" s="1"/>
      <c r="E361" s="1"/>
      <c r="F361" s="2"/>
      <c r="G361" s="2"/>
      <c r="H361" s="1"/>
      <c r="I361" s="2"/>
      <c r="J361" s="1"/>
      <c r="K361" s="4"/>
      <c r="L361" s="1"/>
      <c r="M361" s="1"/>
      <c r="N361" s="1"/>
      <c r="O361" s="1"/>
      <c r="P361" s="1"/>
      <c r="Q361" s="1"/>
      <c r="R361" s="1"/>
      <c r="S361" s="1"/>
      <c r="T361" s="1"/>
      <c r="U361" s="1"/>
      <c r="V361" s="1"/>
      <c r="W361" s="1"/>
      <c r="X361" s="1"/>
      <c r="Y361" s="1"/>
      <c r="Z361" s="1"/>
      <c r="AA361" s="1"/>
      <c r="AB361" s="1"/>
      <c r="AC361" s="1"/>
    </row>
    <row r="362">
      <c r="A362" s="1"/>
      <c r="B362" s="1"/>
      <c r="C362" s="1"/>
      <c r="D362" s="1"/>
      <c r="E362" s="1"/>
      <c r="F362" s="2"/>
      <c r="G362" s="2"/>
      <c r="H362" s="1"/>
      <c r="I362" s="2"/>
      <c r="J362" s="1"/>
      <c r="K362" s="4"/>
      <c r="L362" s="1"/>
      <c r="M362" s="1"/>
      <c r="N362" s="1"/>
      <c r="O362" s="1"/>
      <c r="P362" s="1"/>
      <c r="Q362" s="1"/>
      <c r="R362" s="1"/>
      <c r="S362" s="1"/>
      <c r="T362" s="1"/>
      <c r="U362" s="1"/>
      <c r="V362" s="1"/>
      <c r="W362" s="1"/>
      <c r="X362" s="1"/>
      <c r="Y362" s="1"/>
      <c r="Z362" s="1"/>
      <c r="AA362" s="1"/>
      <c r="AB362" s="1"/>
      <c r="AC362" s="1"/>
    </row>
    <row r="363">
      <c r="A363" s="1"/>
      <c r="B363" s="1"/>
      <c r="C363" s="1"/>
      <c r="D363" s="1"/>
      <c r="E363" s="1"/>
      <c r="F363" s="2"/>
      <c r="G363" s="2"/>
      <c r="H363" s="1"/>
      <c r="I363" s="2"/>
      <c r="J363" s="1"/>
      <c r="K363" s="4"/>
      <c r="L363" s="1"/>
      <c r="M363" s="1"/>
      <c r="N363" s="1"/>
      <c r="O363" s="1"/>
      <c r="P363" s="1"/>
      <c r="Q363" s="1"/>
      <c r="R363" s="1"/>
      <c r="S363" s="1"/>
      <c r="T363" s="1"/>
      <c r="U363" s="1"/>
      <c r="V363" s="1"/>
      <c r="W363" s="1"/>
      <c r="X363" s="1"/>
      <c r="Y363" s="1"/>
      <c r="Z363" s="1"/>
      <c r="AA363" s="1"/>
      <c r="AB363" s="1"/>
      <c r="AC363" s="1"/>
    </row>
    <row r="364">
      <c r="A364" s="1"/>
      <c r="B364" s="1"/>
      <c r="C364" s="1"/>
      <c r="D364" s="1"/>
      <c r="E364" s="1"/>
      <c r="F364" s="2"/>
      <c r="G364" s="2"/>
      <c r="H364" s="1"/>
      <c r="I364" s="2"/>
      <c r="J364" s="1"/>
      <c r="K364" s="4"/>
      <c r="L364" s="1"/>
      <c r="M364" s="1"/>
      <c r="N364" s="1"/>
      <c r="O364" s="1"/>
      <c r="P364" s="1"/>
      <c r="Q364" s="1"/>
      <c r="R364" s="1"/>
      <c r="S364" s="1"/>
      <c r="T364" s="1"/>
      <c r="U364" s="1"/>
      <c r="V364" s="1"/>
      <c r="W364" s="1"/>
      <c r="X364" s="1"/>
      <c r="Y364" s="1"/>
      <c r="Z364" s="1"/>
      <c r="AA364" s="1"/>
      <c r="AB364" s="1"/>
      <c r="AC364" s="1"/>
    </row>
    <row r="365">
      <c r="A365" s="1"/>
      <c r="B365" s="1"/>
      <c r="C365" s="1"/>
      <c r="D365" s="1"/>
      <c r="E365" s="1"/>
      <c r="F365" s="2"/>
      <c r="G365" s="2"/>
      <c r="H365" s="1"/>
      <c r="I365" s="2"/>
      <c r="J365" s="1"/>
      <c r="K365" s="4"/>
      <c r="L365" s="1"/>
      <c r="M365" s="1"/>
      <c r="N365" s="1"/>
      <c r="O365" s="1"/>
      <c r="P365" s="1"/>
      <c r="Q365" s="1"/>
      <c r="R365" s="1"/>
      <c r="S365" s="1"/>
      <c r="T365" s="1"/>
      <c r="U365" s="1"/>
      <c r="V365" s="1"/>
      <c r="W365" s="1"/>
      <c r="X365" s="1"/>
      <c r="Y365" s="1"/>
      <c r="Z365" s="1"/>
      <c r="AA365" s="1"/>
      <c r="AB365" s="1"/>
      <c r="AC365" s="1"/>
    </row>
    <row r="366">
      <c r="A366" s="1"/>
      <c r="B366" s="1"/>
      <c r="C366" s="1"/>
      <c r="D366" s="1"/>
      <c r="E366" s="1"/>
      <c r="F366" s="2"/>
      <c r="G366" s="2"/>
      <c r="H366" s="1"/>
      <c r="I366" s="2"/>
      <c r="J366" s="1"/>
      <c r="K366" s="4"/>
      <c r="L366" s="1"/>
      <c r="M366" s="1"/>
      <c r="N366" s="1"/>
      <c r="O366" s="1"/>
      <c r="P366" s="1"/>
      <c r="Q366" s="1"/>
      <c r="R366" s="1"/>
      <c r="S366" s="1"/>
      <c r="T366" s="1"/>
      <c r="U366" s="1"/>
      <c r="V366" s="1"/>
      <c r="W366" s="1"/>
      <c r="X366" s="1"/>
      <c r="Y366" s="1"/>
      <c r="Z366" s="1"/>
      <c r="AA366" s="1"/>
      <c r="AB366" s="1"/>
      <c r="AC366" s="1"/>
    </row>
    <row r="367">
      <c r="A367" s="1"/>
      <c r="B367" s="1"/>
      <c r="C367" s="1"/>
      <c r="D367" s="1"/>
      <c r="E367" s="1"/>
      <c r="F367" s="2"/>
      <c r="G367" s="2"/>
      <c r="H367" s="1"/>
      <c r="I367" s="2"/>
      <c r="J367" s="1"/>
      <c r="K367" s="4"/>
      <c r="L367" s="1"/>
      <c r="M367" s="1"/>
      <c r="N367" s="1"/>
      <c r="O367" s="1"/>
      <c r="P367" s="1"/>
      <c r="Q367" s="1"/>
      <c r="R367" s="1"/>
      <c r="S367" s="1"/>
      <c r="T367" s="1"/>
      <c r="U367" s="1"/>
      <c r="V367" s="1"/>
      <c r="W367" s="1"/>
      <c r="X367" s="1"/>
      <c r="Y367" s="1"/>
      <c r="Z367" s="1"/>
      <c r="AA367" s="1"/>
      <c r="AB367" s="1"/>
      <c r="AC367" s="1"/>
    </row>
    <row r="368">
      <c r="A368" s="1"/>
      <c r="B368" s="1"/>
      <c r="C368" s="1"/>
      <c r="D368" s="1"/>
      <c r="E368" s="1"/>
      <c r="F368" s="2"/>
      <c r="G368" s="2"/>
      <c r="H368" s="1"/>
      <c r="I368" s="2"/>
      <c r="J368" s="1"/>
      <c r="K368" s="4"/>
      <c r="L368" s="1"/>
      <c r="M368" s="1"/>
      <c r="N368" s="1"/>
      <c r="O368" s="1"/>
      <c r="P368" s="1"/>
      <c r="Q368" s="1"/>
      <c r="R368" s="1"/>
      <c r="S368" s="1"/>
      <c r="T368" s="1"/>
      <c r="U368" s="1"/>
      <c r="V368" s="1"/>
      <c r="W368" s="1"/>
      <c r="X368" s="1"/>
      <c r="Y368" s="1"/>
      <c r="Z368" s="1"/>
      <c r="AA368" s="1"/>
      <c r="AB368" s="1"/>
      <c r="AC368" s="1"/>
    </row>
    <row r="369">
      <c r="A369" s="1"/>
      <c r="B369" s="1"/>
      <c r="C369" s="1"/>
      <c r="D369" s="1"/>
      <c r="E369" s="1"/>
      <c r="F369" s="2"/>
      <c r="G369" s="2"/>
      <c r="H369" s="1"/>
      <c r="I369" s="2"/>
      <c r="J369" s="1"/>
      <c r="K369" s="4"/>
      <c r="L369" s="1"/>
      <c r="M369" s="1"/>
      <c r="N369" s="1"/>
      <c r="O369" s="1"/>
      <c r="P369" s="1"/>
      <c r="Q369" s="1"/>
      <c r="R369" s="1"/>
      <c r="S369" s="1"/>
      <c r="T369" s="1"/>
      <c r="U369" s="1"/>
      <c r="V369" s="1"/>
      <c r="W369" s="1"/>
      <c r="X369" s="1"/>
      <c r="Y369" s="1"/>
      <c r="Z369" s="1"/>
      <c r="AA369" s="1"/>
      <c r="AB369" s="1"/>
      <c r="AC369" s="1"/>
    </row>
    <row r="370">
      <c r="A370" s="1"/>
      <c r="B370" s="1"/>
      <c r="C370" s="1"/>
      <c r="D370" s="1"/>
      <c r="E370" s="1"/>
      <c r="F370" s="2"/>
      <c r="G370" s="2"/>
      <c r="H370" s="1"/>
      <c r="I370" s="2"/>
      <c r="J370" s="1"/>
      <c r="K370" s="4"/>
      <c r="L370" s="1"/>
      <c r="M370" s="1"/>
      <c r="N370" s="1"/>
      <c r="O370" s="1"/>
      <c r="P370" s="1"/>
      <c r="Q370" s="1"/>
      <c r="R370" s="1"/>
      <c r="S370" s="1"/>
      <c r="T370" s="1"/>
      <c r="U370" s="1"/>
      <c r="V370" s="1"/>
      <c r="W370" s="1"/>
      <c r="X370" s="1"/>
      <c r="Y370" s="1"/>
      <c r="Z370" s="1"/>
      <c r="AA370" s="1"/>
      <c r="AB370" s="1"/>
      <c r="AC370" s="1"/>
    </row>
    <row r="371">
      <c r="A371" s="1"/>
      <c r="B371" s="1"/>
      <c r="C371" s="1"/>
      <c r="D371" s="1"/>
      <c r="E371" s="1"/>
      <c r="F371" s="2"/>
      <c r="G371" s="2"/>
      <c r="H371" s="1"/>
      <c r="I371" s="2"/>
      <c r="J371" s="1"/>
      <c r="K371" s="4"/>
      <c r="L371" s="1"/>
      <c r="M371" s="1"/>
      <c r="N371" s="1"/>
      <c r="O371" s="1"/>
      <c r="P371" s="1"/>
      <c r="Q371" s="1"/>
      <c r="R371" s="1"/>
      <c r="S371" s="1"/>
      <c r="T371" s="1"/>
      <c r="U371" s="1"/>
      <c r="V371" s="1"/>
      <c r="W371" s="1"/>
      <c r="X371" s="1"/>
      <c r="Y371" s="1"/>
      <c r="Z371" s="1"/>
      <c r="AA371" s="1"/>
      <c r="AB371" s="1"/>
      <c r="AC371" s="1"/>
    </row>
    <row r="372">
      <c r="A372" s="1"/>
      <c r="B372" s="1"/>
      <c r="C372" s="1"/>
      <c r="D372" s="1"/>
      <c r="E372" s="1"/>
      <c r="F372" s="2"/>
      <c r="G372" s="2"/>
      <c r="H372" s="1"/>
      <c r="I372" s="2"/>
      <c r="J372" s="1"/>
      <c r="K372" s="4"/>
      <c r="L372" s="1"/>
      <c r="M372" s="1"/>
      <c r="N372" s="1"/>
      <c r="O372" s="1"/>
      <c r="P372" s="1"/>
      <c r="Q372" s="1"/>
      <c r="R372" s="1"/>
      <c r="S372" s="1"/>
      <c r="T372" s="1"/>
      <c r="U372" s="1"/>
      <c r="V372" s="1"/>
      <c r="W372" s="1"/>
      <c r="X372" s="1"/>
      <c r="Y372" s="1"/>
      <c r="Z372" s="1"/>
      <c r="AA372" s="1"/>
      <c r="AB372" s="1"/>
      <c r="AC372" s="1"/>
    </row>
    <row r="373">
      <c r="A373" s="1"/>
      <c r="B373" s="1"/>
      <c r="C373" s="1"/>
      <c r="D373" s="1"/>
      <c r="E373" s="1"/>
      <c r="F373" s="2"/>
      <c r="G373" s="2"/>
      <c r="H373" s="1"/>
      <c r="I373" s="2"/>
      <c r="J373" s="1"/>
      <c r="K373" s="4"/>
      <c r="L373" s="1"/>
      <c r="M373" s="1"/>
      <c r="N373" s="1"/>
      <c r="O373" s="1"/>
      <c r="P373" s="1"/>
      <c r="Q373" s="1"/>
      <c r="R373" s="1"/>
      <c r="S373" s="1"/>
      <c r="T373" s="1"/>
      <c r="U373" s="1"/>
      <c r="V373" s="1"/>
      <c r="W373" s="1"/>
      <c r="X373" s="1"/>
      <c r="Y373" s="1"/>
      <c r="Z373" s="1"/>
      <c r="AA373" s="1"/>
      <c r="AB373" s="1"/>
      <c r="AC373" s="1"/>
    </row>
    <row r="374">
      <c r="A374" s="1"/>
      <c r="B374" s="1"/>
      <c r="C374" s="1"/>
      <c r="D374" s="1"/>
      <c r="E374" s="1"/>
      <c r="F374" s="2"/>
      <c r="G374" s="2"/>
      <c r="H374" s="1"/>
      <c r="I374" s="2"/>
      <c r="J374" s="1"/>
      <c r="K374" s="4"/>
      <c r="L374" s="1"/>
      <c r="M374" s="1"/>
      <c r="N374" s="1"/>
      <c r="O374" s="1"/>
      <c r="P374" s="1"/>
      <c r="Q374" s="1"/>
      <c r="R374" s="1"/>
      <c r="S374" s="1"/>
      <c r="T374" s="1"/>
      <c r="U374" s="1"/>
      <c r="V374" s="1"/>
      <c r="W374" s="1"/>
      <c r="X374" s="1"/>
      <c r="Y374" s="1"/>
      <c r="Z374" s="1"/>
      <c r="AA374" s="1"/>
      <c r="AB374" s="1"/>
      <c r="AC374" s="1"/>
    </row>
    <row r="375">
      <c r="A375" s="1"/>
      <c r="B375" s="1"/>
      <c r="C375" s="1"/>
      <c r="D375" s="1"/>
      <c r="E375" s="1"/>
      <c r="F375" s="2"/>
      <c r="G375" s="2"/>
      <c r="H375" s="1"/>
      <c r="I375" s="2"/>
      <c r="J375" s="1"/>
      <c r="K375" s="4"/>
      <c r="L375" s="1"/>
      <c r="M375" s="1"/>
      <c r="N375" s="1"/>
      <c r="O375" s="1"/>
      <c r="P375" s="1"/>
      <c r="Q375" s="1"/>
      <c r="R375" s="1"/>
      <c r="S375" s="1"/>
      <c r="T375" s="1"/>
      <c r="U375" s="1"/>
      <c r="V375" s="1"/>
      <c r="W375" s="1"/>
      <c r="X375" s="1"/>
      <c r="Y375" s="1"/>
      <c r="Z375" s="1"/>
      <c r="AA375" s="1"/>
      <c r="AB375" s="1"/>
      <c r="AC375" s="1"/>
    </row>
    <row r="376">
      <c r="A376" s="1"/>
      <c r="B376" s="1"/>
      <c r="C376" s="1"/>
      <c r="D376" s="1"/>
      <c r="E376" s="1"/>
      <c r="F376" s="2"/>
      <c r="G376" s="2"/>
      <c r="H376" s="1"/>
      <c r="I376" s="2"/>
      <c r="J376" s="1"/>
      <c r="K376" s="4"/>
      <c r="L376" s="1"/>
      <c r="M376" s="1"/>
      <c r="N376" s="1"/>
      <c r="O376" s="1"/>
      <c r="P376" s="1"/>
      <c r="Q376" s="1"/>
      <c r="R376" s="1"/>
      <c r="S376" s="1"/>
      <c r="T376" s="1"/>
      <c r="U376" s="1"/>
      <c r="V376" s="1"/>
      <c r="W376" s="1"/>
      <c r="X376" s="1"/>
      <c r="Y376" s="1"/>
      <c r="Z376" s="1"/>
      <c r="AA376" s="1"/>
      <c r="AB376" s="1"/>
      <c r="AC376" s="1"/>
    </row>
    <row r="377">
      <c r="A377" s="1"/>
      <c r="B377" s="1"/>
      <c r="C377" s="1"/>
      <c r="D377" s="1"/>
      <c r="E377" s="1"/>
      <c r="F377" s="2"/>
      <c r="G377" s="2"/>
      <c r="H377" s="1"/>
      <c r="I377" s="2"/>
      <c r="J377" s="1"/>
      <c r="K377" s="4"/>
      <c r="L377" s="1"/>
      <c r="M377" s="1"/>
      <c r="N377" s="1"/>
      <c r="O377" s="1"/>
      <c r="P377" s="1"/>
      <c r="Q377" s="1"/>
      <c r="R377" s="1"/>
      <c r="S377" s="1"/>
      <c r="T377" s="1"/>
      <c r="U377" s="1"/>
      <c r="V377" s="1"/>
      <c r="W377" s="1"/>
      <c r="X377" s="1"/>
      <c r="Y377" s="1"/>
      <c r="Z377" s="1"/>
      <c r="AA377" s="1"/>
      <c r="AB377" s="1"/>
      <c r="AC377" s="1"/>
    </row>
    <row r="378">
      <c r="A378" s="1"/>
      <c r="B378" s="1"/>
      <c r="C378" s="1"/>
      <c r="D378" s="1"/>
      <c r="E378" s="1"/>
      <c r="F378" s="2"/>
      <c r="G378" s="2"/>
      <c r="H378" s="1"/>
      <c r="I378" s="2"/>
      <c r="J378" s="1"/>
      <c r="K378" s="4"/>
      <c r="L378" s="1"/>
      <c r="M378" s="1"/>
      <c r="N378" s="1"/>
      <c r="O378" s="1"/>
      <c r="P378" s="1"/>
      <c r="Q378" s="1"/>
      <c r="R378" s="1"/>
      <c r="S378" s="1"/>
      <c r="T378" s="1"/>
      <c r="U378" s="1"/>
      <c r="V378" s="1"/>
      <c r="W378" s="1"/>
      <c r="X378" s="1"/>
      <c r="Y378" s="1"/>
      <c r="Z378" s="1"/>
      <c r="AA378" s="1"/>
      <c r="AB378" s="1"/>
      <c r="AC378" s="1"/>
    </row>
    <row r="379">
      <c r="A379" s="1"/>
      <c r="B379" s="1"/>
      <c r="C379" s="1"/>
      <c r="D379" s="1"/>
      <c r="E379" s="1"/>
      <c r="F379" s="2"/>
      <c r="G379" s="2"/>
      <c r="H379" s="1"/>
      <c r="I379" s="2"/>
      <c r="J379" s="1"/>
      <c r="K379" s="4"/>
      <c r="L379" s="1"/>
      <c r="M379" s="1"/>
      <c r="N379" s="1"/>
      <c r="O379" s="1"/>
      <c r="P379" s="1"/>
      <c r="Q379" s="1"/>
      <c r="R379" s="1"/>
      <c r="S379" s="1"/>
      <c r="T379" s="1"/>
      <c r="U379" s="1"/>
      <c r="V379" s="1"/>
      <c r="W379" s="1"/>
      <c r="X379" s="1"/>
      <c r="Y379" s="1"/>
      <c r="Z379" s="1"/>
      <c r="AA379" s="1"/>
      <c r="AB379" s="1"/>
      <c r="AC379" s="1"/>
    </row>
    <row r="380">
      <c r="A380" s="1"/>
      <c r="B380" s="1"/>
      <c r="C380" s="1"/>
      <c r="D380" s="1"/>
      <c r="E380" s="1"/>
      <c r="F380" s="2"/>
      <c r="G380" s="2"/>
      <c r="H380" s="1"/>
      <c r="I380" s="2"/>
      <c r="J380" s="1"/>
      <c r="K380" s="4"/>
      <c r="L380" s="1"/>
      <c r="M380" s="1"/>
      <c r="N380" s="1"/>
      <c r="O380" s="1"/>
      <c r="P380" s="1"/>
      <c r="Q380" s="1"/>
      <c r="R380" s="1"/>
      <c r="S380" s="1"/>
      <c r="T380" s="1"/>
      <c r="U380" s="1"/>
      <c r="V380" s="1"/>
      <c r="W380" s="1"/>
      <c r="X380" s="1"/>
      <c r="Y380" s="1"/>
      <c r="Z380" s="1"/>
      <c r="AA380" s="1"/>
      <c r="AB380" s="1"/>
      <c r="AC380" s="1"/>
    </row>
    <row r="381">
      <c r="A381" s="1"/>
      <c r="B381" s="1"/>
      <c r="C381" s="1"/>
      <c r="D381" s="1"/>
      <c r="E381" s="1"/>
      <c r="F381" s="2"/>
      <c r="G381" s="2"/>
      <c r="H381" s="1"/>
      <c r="I381" s="2"/>
      <c r="J381" s="1"/>
      <c r="K381" s="4"/>
      <c r="L381" s="1"/>
      <c r="M381" s="1"/>
      <c r="N381" s="1"/>
      <c r="O381" s="1"/>
      <c r="P381" s="1"/>
      <c r="Q381" s="1"/>
      <c r="R381" s="1"/>
      <c r="S381" s="1"/>
      <c r="T381" s="1"/>
      <c r="U381" s="1"/>
      <c r="V381" s="1"/>
      <c r="W381" s="1"/>
      <c r="X381" s="1"/>
      <c r="Y381" s="1"/>
      <c r="Z381" s="1"/>
      <c r="AA381" s="1"/>
      <c r="AB381" s="1"/>
      <c r="AC381" s="1"/>
    </row>
    <row r="382">
      <c r="A382" s="1"/>
      <c r="B382" s="1"/>
      <c r="C382" s="1"/>
      <c r="D382" s="1"/>
      <c r="E382" s="1"/>
      <c r="F382" s="2"/>
      <c r="G382" s="2"/>
      <c r="H382" s="1"/>
      <c r="I382" s="2"/>
      <c r="J382" s="1"/>
      <c r="K382" s="4"/>
      <c r="L382" s="1"/>
      <c r="M382" s="1"/>
      <c r="N382" s="1"/>
      <c r="O382" s="1"/>
      <c r="P382" s="1"/>
      <c r="Q382" s="1"/>
      <c r="R382" s="1"/>
      <c r="S382" s="1"/>
      <c r="T382" s="1"/>
      <c r="U382" s="1"/>
      <c r="V382" s="1"/>
      <c r="W382" s="1"/>
      <c r="X382" s="1"/>
      <c r="Y382" s="1"/>
      <c r="Z382" s="1"/>
      <c r="AA382" s="1"/>
      <c r="AB382" s="1"/>
      <c r="AC382" s="1"/>
    </row>
    <row r="383">
      <c r="A383" s="1"/>
      <c r="B383" s="1"/>
      <c r="C383" s="1"/>
      <c r="D383" s="1"/>
      <c r="E383" s="1"/>
      <c r="F383" s="2"/>
      <c r="G383" s="2"/>
      <c r="H383" s="1"/>
      <c r="I383" s="2"/>
      <c r="J383" s="1"/>
      <c r="K383" s="4"/>
      <c r="L383" s="1"/>
      <c r="M383" s="1"/>
      <c r="N383" s="1"/>
      <c r="O383" s="1"/>
      <c r="P383" s="1"/>
      <c r="Q383" s="1"/>
      <c r="R383" s="1"/>
      <c r="S383" s="1"/>
      <c r="T383" s="1"/>
      <c r="U383" s="1"/>
      <c r="V383" s="1"/>
      <c r="W383" s="1"/>
      <c r="X383" s="1"/>
      <c r="Y383" s="1"/>
      <c r="Z383" s="1"/>
      <c r="AA383" s="1"/>
      <c r="AB383" s="1"/>
      <c r="AC383" s="1"/>
    </row>
    <row r="384">
      <c r="A384" s="1"/>
      <c r="B384" s="1"/>
      <c r="C384" s="1"/>
      <c r="D384" s="1"/>
      <c r="E384" s="1"/>
      <c r="F384" s="2"/>
      <c r="G384" s="2"/>
      <c r="H384" s="1"/>
      <c r="I384" s="2"/>
      <c r="J384" s="1"/>
      <c r="K384" s="4"/>
      <c r="L384" s="1"/>
      <c r="M384" s="1"/>
      <c r="N384" s="1"/>
      <c r="O384" s="1"/>
      <c r="P384" s="1"/>
      <c r="Q384" s="1"/>
      <c r="R384" s="1"/>
      <c r="S384" s="1"/>
      <c r="T384" s="1"/>
      <c r="U384" s="1"/>
      <c r="V384" s="1"/>
      <c r="W384" s="1"/>
      <c r="X384" s="1"/>
      <c r="Y384" s="1"/>
      <c r="Z384" s="1"/>
      <c r="AA384" s="1"/>
      <c r="AB384" s="1"/>
      <c r="AC384" s="1"/>
    </row>
    <row r="385">
      <c r="A385" s="1"/>
      <c r="B385" s="1"/>
      <c r="C385" s="1"/>
      <c r="D385" s="1"/>
      <c r="E385" s="1"/>
      <c r="F385" s="2"/>
      <c r="G385" s="2"/>
      <c r="H385" s="1"/>
      <c r="I385" s="2"/>
      <c r="J385" s="1"/>
      <c r="K385" s="4"/>
      <c r="L385" s="1"/>
      <c r="M385" s="1"/>
      <c r="N385" s="1"/>
      <c r="O385" s="1"/>
      <c r="P385" s="1"/>
      <c r="Q385" s="1"/>
      <c r="R385" s="1"/>
      <c r="S385" s="1"/>
      <c r="T385" s="1"/>
      <c r="U385" s="1"/>
      <c r="V385" s="1"/>
      <c r="W385" s="1"/>
      <c r="X385" s="1"/>
      <c r="Y385" s="1"/>
      <c r="Z385" s="1"/>
      <c r="AA385" s="1"/>
      <c r="AB385" s="1"/>
      <c r="AC385" s="1"/>
    </row>
    <row r="386">
      <c r="A386" s="1"/>
      <c r="B386" s="1"/>
      <c r="C386" s="1"/>
      <c r="D386" s="1"/>
      <c r="E386" s="1"/>
      <c r="F386" s="2"/>
      <c r="G386" s="2"/>
      <c r="H386" s="1"/>
      <c r="I386" s="2"/>
      <c r="J386" s="1"/>
      <c r="K386" s="4"/>
      <c r="L386" s="1"/>
      <c r="M386" s="1"/>
      <c r="N386" s="1"/>
      <c r="O386" s="1"/>
      <c r="P386" s="1"/>
      <c r="Q386" s="1"/>
      <c r="R386" s="1"/>
      <c r="S386" s="1"/>
      <c r="T386" s="1"/>
      <c r="U386" s="1"/>
      <c r="V386" s="1"/>
      <c r="W386" s="1"/>
      <c r="X386" s="1"/>
      <c r="Y386" s="1"/>
      <c r="Z386" s="1"/>
      <c r="AA386" s="1"/>
      <c r="AB386" s="1"/>
      <c r="AC386" s="1"/>
    </row>
    <row r="387">
      <c r="A387" s="1"/>
      <c r="B387" s="1"/>
      <c r="C387" s="1"/>
      <c r="D387" s="1"/>
      <c r="E387" s="1"/>
      <c r="F387" s="2"/>
      <c r="G387" s="2"/>
      <c r="H387" s="1"/>
      <c r="I387" s="2"/>
      <c r="J387" s="1"/>
      <c r="K387" s="4"/>
      <c r="L387" s="1"/>
      <c r="M387" s="1"/>
      <c r="N387" s="1"/>
      <c r="O387" s="1"/>
      <c r="P387" s="1"/>
      <c r="Q387" s="1"/>
      <c r="R387" s="1"/>
      <c r="S387" s="1"/>
      <c r="T387" s="1"/>
      <c r="U387" s="1"/>
      <c r="V387" s="1"/>
      <c r="W387" s="1"/>
      <c r="X387" s="1"/>
      <c r="Y387" s="1"/>
      <c r="Z387" s="1"/>
      <c r="AA387" s="1"/>
      <c r="AB387" s="1"/>
      <c r="AC387" s="1"/>
    </row>
    <row r="388">
      <c r="A388" s="1"/>
      <c r="B388" s="1"/>
      <c r="C388" s="1"/>
      <c r="D388" s="1"/>
      <c r="E388" s="1"/>
      <c r="F388" s="2"/>
      <c r="G388" s="2"/>
      <c r="H388" s="1"/>
      <c r="I388" s="2"/>
      <c r="J388" s="1"/>
      <c r="K388" s="4"/>
      <c r="L388" s="1"/>
      <c r="M388" s="1"/>
      <c r="N388" s="1"/>
      <c r="O388" s="1"/>
      <c r="P388" s="1"/>
      <c r="Q388" s="1"/>
      <c r="R388" s="1"/>
      <c r="S388" s="1"/>
      <c r="T388" s="1"/>
      <c r="U388" s="1"/>
      <c r="V388" s="1"/>
      <c r="W388" s="1"/>
      <c r="X388" s="1"/>
      <c r="Y388" s="1"/>
      <c r="Z388" s="1"/>
      <c r="AA388" s="1"/>
      <c r="AB388" s="1"/>
      <c r="AC388" s="1"/>
    </row>
    <row r="389">
      <c r="A389" s="1"/>
      <c r="B389" s="1"/>
      <c r="C389" s="1"/>
      <c r="D389" s="1"/>
      <c r="E389" s="1"/>
      <c r="F389" s="2"/>
      <c r="G389" s="2"/>
      <c r="H389" s="1"/>
      <c r="I389" s="2"/>
      <c r="J389" s="1"/>
      <c r="K389" s="4"/>
      <c r="L389" s="1"/>
      <c r="M389" s="1"/>
      <c r="N389" s="1"/>
      <c r="O389" s="1"/>
      <c r="P389" s="1"/>
      <c r="Q389" s="1"/>
      <c r="R389" s="1"/>
      <c r="S389" s="1"/>
      <c r="T389" s="1"/>
      <c r="U389" s="1"/>
      <c r="V389" s="1"/>
      <c r="W389" s="1"/>
      <c r="X389" s="1"/>
      <c r="Y389" s="1"/>
      <c r="Z389" s="1"/>
      <c r="AA389" s="1"/>
      <c r="AB389" s="1"/>
      <c r="AC389" s="1"/>
    </row>
    <row r="390">
      <c r="A390" s="1"/>
      <c r="B390" s="1"/>
      <c r="C390" s="1"/>
      <c r="D390" s="1"/>
      <c r="E390" s="1"/>
      <c r="F390" s="2"/>
      <c r="G390" s="2"/>
      <c r="H390" s="1"/>
      <c r="I390" s="2"/>
      <c r="J390" s="1"/>
      <c r="K390" s="4"/>
      <c r="L390" s="1"/>
      <c r="M390" s="1"/>
      <c r="N390" s="1"/>
      <c r="O390" s="1"/>
      <c r="P390" s="1"/>
      <c r="Q390" s="1"/>
      <c r="R390" s="1"/>
      <c r="S390" s="1"/>
      <c r="T390" s="1"/>
      <c r="U390" s="1"/>
      <c r="V390" s="1"/>
      <c r="W390" s="1"/>
      <c r="X390" s="1"/>
      <c r="Y390" s="1"/>
      <c r="Z390" s="1"/>
      <c r="AA390" s="1"/>
      <c r="AB390" s="1"/>
      <c r="AC390" s="1"/>
    </row>
    <row r="391">
      <c r="A391" s="1"/>
      <c r="B391" s="1"/>
      <c r="C391" s="1"/>
      <c r="D391" s="1"/>
      <c r="E391" s="1"/>
      <c r="F391" s="2"/>
      <c r="G391" s="2"/>
      <c r="H391" s="1"/>
      <c r="I391" s="2"/>
      <c r="J391" s="1"/>
      <c r="K391" s="4"/>
      <c r="L391" s="1"/>
      <c r="M391" s="1"/>
      <c r="N391" s="1"/>
      <c r="O391" s="1"/>
      <c r="P391" s="1"/>
      <c r="Q391" s="1"/>
      <c r="R391" s="1"/>
      <c r="S391" s="1"/>
      <c r="T391" s="1"/>
      <c r="U391" s="1"/>
      <c r="V391" s="1"/>
      <c r="W391" s="1"/>
      <c r="X391" s="1"/>
      <c r="Y391" s="1"/>
      <c r="Z391" s="1"/>
      <c r="AA391" s="1"/>
      <c r="AB391" s="1"/>
      <c r="AC391" s="1"/>
    </row>
    <row r="392">
      <c r="A392" s="1"/>
      <c r="B392" s="1"/>
      <c r="C392" s="1"/>
      <c r="D392" s="1"/>
      <c r="E392" s="1"/>
      <c r="F392" s="2"/>
      <c r="G392" s="2"/>
      <c r="H392" s="1"/>
      <c r="I392" s="2"/>
      <c r="J392" s="1"/>
      <c r="K392" s="4"/>
      <c r="L392" s="1"/>
      <c r="M392" s="1"/>
      <c r="N392" s="1"/>
      <c r="O392" s="1"/>
      <c r="P392" s="1"/>
      <c r="Q392" s="1"/>
      <c r="R392" s="1"/>
      <c r="S392" s="1"/>
      <c r="T392" s="1"/>
      <c r="U392" s="1"/>
      <c r="V392" s="1"/>
      <c r="W392" s="1"/>
      <c r="X392" s="1"/>
      <c r="Y392" s="1"/>
      <c r="Z392" s="1"/>
      <c r="AA392" s="1"/>
      <c r="AB392" s="1"/>
      <c r="AC392" s="1"/>
    </row>
    <row r="393">
      <c r="A393" s="1"/>
      <c r="B393" s="1"/>
      <c r="C393" s="1"/>
      <c r="D393" s="1"/>
      <c r="E393" s="1"/>
      <c r="F393" s="2"/>
      <c r="G393" s="2"/>
      <c r="H393" s="1"/>
      <c r="I393" s="2"/>
      <c r="J393" s="1"/>
      <c r="K393" s="4"/>
      <c r="L393" s="1"/>
      <c r="M393" s="1"/>
      <c r="N393" s="1"/>
      <c r="O393" s="1"/>
      <c r="P393" s="1"/>
      <c r="Q393" s="1"/>
      <c r="R393" s="1"/>
      <c r="S393" s="1"/>
      <c r="T393" s="1"/>
      <c r="U393" s="1"/>
      <c r="V393" s="1"/>
      <c r="W393" s="1"/>
      <c r="X393" s="1"/>
      <c r="Y393" s="1"/>
      <c r="Z393" s="1"/>
      <c r="AA393" s="1"/>
      <c r="AB393" s="1"/>
      <c r="AC393" s="1"/>
    </row>
    <row r="394">
      <c r="A394" s="1"/>
      <c r="B394" s="1"/>
      <c r="C394" s="1"/>
      <c r="D394" s="1"/>
      <c r="E394" s="1"/>
      <c r="F394" s="2"/>
      <c r="G394" s="2"/>
      <c r="H394" s="1"/>
      <c r="I394" s="2"/>
      <c r="J394" s="1"/>
      <c r="K394" s="4"/>
      <c r="L394" s="1"/>
      <c r="M394" s="1"/>
      <c r="N394" s="1"/>
      <c r="O394" s="1"/>
      <c r="P394" s="1"/>
      <c r="Q394" s="1"/>
      <c r="R394" s="1"/>
      <c r="S394" s="1"/>
      <c r="T394" s="1"/>
      <c r="U394" s="1"/>
      <c r="V394" s="1"/>
      <c r="W394" s="1"/>
      <c r="X394" s="1"/>
      <c r="Y394" s="1"/>
      <c r="Z394" s="1"/>
      <c r="AA394" s="1"/>
      <c r="AB394" s="1"/>
      <c r="AC394" s="1"/>
    </row>
    <row r="395">
      <c r="A395" s="1"/>
      <c r="B395" s="1"/>
      <c r="C395" s="1"/>
      <c r="D395" s="1"/>
      <c r="E395" s="1"/>
      <c r="F395" s="2"/>
      <c r="G395" s="2"/>
      <c r="H395" s="1"/>
      <c r="I395" s="2"/>
      <c r="J395" s="1"/>
      <c r="K395" s="4"/>
      <c r="L395" s="1"/>
      <c r="M395" s="1"/>
      <c r="N395" s="1"/>
      <c r="O395" s="1"/>
      <c r="P395" s="1"/>
      <c r="Q395" s="1"/>
      <c r="R395" s="1"/>
      <c r="S395" s="1"/>
      <c r="T395" s="1"/>
      <c r="U395" s="1"/>
      <c r="V395" s="1"/>
      <c r="W395" s="1"/>
      <c r="X395" s="1"/>
      <c r="Y395" s="1"/>
      <c r="Z395" s="1"/>
      <c r="AA395" s="1"/>
      <c r="AB395" s="1"/>
      <c r="AC395" s="1"/>
    </row>
    <row r="396">
      <c r="A396" s="1"/>
      <c r="B396" s="1"/>
      <c r="C396" s="1"/>
      <c r="D396" s="1"/>
      <c r="E396" s="1"/>
      <c r="F396" s="2"/>
      <c r="G396" s="2"/>
      <c r="H396" s="1"/>
      <c r="I396" s="2"/>
      <c r="J396" s="1"/>
      <c r="K396" s="4"/>
      <c r="L396" s="1"/>
      <c r="M396" s="1"/>
      <c r="N396" s="1"/>
      <c r="O396" s="1"/>
      <c r="P396" s="1"/>
      <c r="Q396" s="1"/>
      <c r="R396" s="1"/>
      <c r="S396" s="1"/>
      <c r="T396" s="1"/>
      <c r="U396" s="1"/>
      <c r="V396" s="1"/>
      <c r="W396" s="1"/>
      <c r="X396" s="1"/>
      <c r="Y396" s="1"/>
      <c r="Z396" s="1"/>
      <c r="AA396" s="1"/>
      <c r="AB396" s="1"/>
      <c r="AC396" s="1"/>
    </row>
    <row r="397">
      <c r="A397" s="1"/>
      <c r="B397" s="1"/>
      <c r="C397" s="1"/>
      <c r="D397" s="1"/>
      <c r="E397" s="1"/>
      <c r="F397" s="2"/>
      <c r="G397" s="2"/>
      <c r="H397" s="1"/>
      <c r="I397" s="2"/>
      <c r="J397" s="1"/>
      <c r="K397" s="4"/>
      <c r="L397" s="1"/>
      <c r="M397" s="1"/>
      <c r="N397" s="1"/>
      <c r="O397" s="1"/>
      <c r="P397" s="1"/>
      <c r="Q397" s="1"/>
      <c r="R397" s="1"/>
      <c r="S397" s="1"/>
      <c r="T397" s="1"/>
      <c r="U397" s="1"/>
      <c r="V397" s="1"/>
      <c r="W397" s="1"/>
      <c r="X397" s="1"/>
      <c r="Y397" s="1"/>
      <c r="Z397" s="1"/>
      <c r="AA397" s="1"/>
      <c r="AB397" s="1"/>
      <c r="AC397" s="1"/>
    </row>
    <row r="398">
      <c r="A398" s="1"/>
      <c r="B398" s="1"/>
      <c r="C398" s="1"/>
      <c r="D398" s="1"/>
      <c r="E398" s="1"/>
      <c r="F398" s="2"/>
      <c r="G398" s="2"/>
      <c r="H398" s="1"/>
      <c r="I398" s="2"/>
      <c r="J398" s="1"/>
      <c r="K398" s="4"/>
      <c r="L398" s="1"/>
      <c r="M398" s="1"/>
      <c r="N398" s="1"/>
      <c r="O398" s="1"/>
      <c r="P398" s="1"/>
      <c r="Q398" s="1"/>
      <c r="R398" s="1"/>
      <c r="S398" s="1"/>
      <c r="T398" s="1"/>
      <c r="U398" s="1"/>
      <c r="V398" s="1"/>
      <c r="W398" s="1"/>
      <c r="X398" s="1"/>
      <c r="Y398" s="1"/>
      <c r="Z398" s="1"/>
      <c r="AA398" s="1"/>
      <c r="AB398" s="1"/>
      <c r="AC398" s="1"/>
    </row>
    <row r="399">
      <c r="A399" s="1"/>
      <c r="B399" s="1"/>
      <c r="C399" s="1"/>
      <c r="D399" s="1"/>
      <c r="E399" s="1"/>
      <c r="F399" s="2"/>
      <c r="G399" s="2"/>
      <c r="H399" s="1"/>
      <c r="I399" s="2"/>
      <c r="J399" s="1"/>
      <c r="K399" s="4"/>
      <c r="L399" s="1"/>
      <c r="M399" s="1"/>
      <c r="N399" s="1"/>
      <c r="O399" s="1"/>
      <c r="P399" s="1"/>
      <c r="Q399" s="1"/>
      <c r="R399" s="1"/>
      <c r="S399" s="1"/>
      <c r="T399" s="1"/>
      <c r="U399" s="1"/>
      <c r="V399" s="1"/>
      <c r="W399" s="1"/>
      <c r="X399" s="1"/>
      <c r="Y399" s="1"/>
      <c r="Z399" s="1"/>
      <c r="AA399" s="1"/>
      <c r="AB399" s="1"/>
      <c r="AC399" s="1"/>
    </row>
    <row r="400">
      <c r="A400" s="1"/>
      <c r="B400" s="1"/>
      <c r="C400" s="1"/>
      <c r="D400" s="1"/>
      <c r="E400" s="1"/>
      <c r="F400" s="2"/>
      <c r="G400" s="2"/>
      <c r="H400" s="1"/>
      <c r="I400" s="2"/>
      <c r="J400" s="1"/>
      <c r="K400" s="4"/>
      <c r="L400" s="1"/>
      <c r="M400" s="1"/>
      <c r="N400" s="1"/>
      <c r="O400" s="1"/>
      <c r="P400" s="1"/>
      <c r="Q400" s="1"/>
      <c r="R400" s="1"/>
      <c r="S400" s="1"/>
      <c r="T400" s="1"/>
      <c r="U400" s="1"/>
      <c r="V400" s="1"/>
      <c r="W400" s="1"/>
      <c r="X400" s="1"/>
      <c r="Y400" s="1"/>
      <c r="Z400" s="1"/>
      <c r="AA400" s="1"/>
      <c r="AB400" s="1"/>
      <c r="AC400" s="1"/>
    </row>
    <row r="401">
      <c r="A401" s="1"/>
      <c r="B401" s="1"/>
      <c r="C401" s="1"/>
      <c r="D401" s="1"/>
      <c r="E401" s="1"/>
      <c r="F401" s="2"/>
      <c r="G401" s="2"/>
      <c r="H401" s="1"/>
      <c r="I401" s="2"/>
      <c r="J401" s="1"/>
      <c r="K401" s="4"/>
      <c r="L401" s="1"/>
      <c r="M401" s="1"/>
      <c r="N401" s="1"/>
      <c r="O401" s="1"/>
      <c r="P401" s="1"/>
      <c r="Q401" s="1"/>
      <c r="R401" s="1"/>
      <c r="S401" s="1"/>
      <c r="T401" s="1"/>
      <c r="U401" s="1"/>
      <c r="V401" s="1"/>
      <c r="W401" s="1"/>
      <c r="X401" s="1"/>
      <c r="Y401" s="1"/>
      <c r="Z401" s="1"/>
      <c r="AA401" s="1"/>
      <c r="AB401" s="1"/>
      <c r="AC401" s="1"/>
    </row>
    <row r="402">
      <c r="A402" s="1"/>
      <c r="B402" s="1"/>
      <c r="C402" s="1"/>
      <c r="D402" s="1"/>
      <c r="E402" s="1"/>
      <c r="F402" s="2"/>
      <c r="G402" s="2"/>
      <c r="H402" s="1"/>
      <c r="I402" s="2"/>
      <c r="J402" s="1"/>
      <c r="K402" s="4"/>
      <c r="L402" s="1"/>
      <c r="M402" s="1"/>
      <c r="N402" s="1"/>
      <c r="O402" s="1"/>
      <c r="P402" s="1"/>
      <c r="Q402" s="1"/>
      <c r="R402" s="1"/>
      <c r="S402" s="1"/>
      <c r="T402" s="1"/>
      <c r="U402" s="1"/>
      <c r="V402" s="1"/>
      <c r="W402" s="1"/>
      <c r="X402" s="1"/>
      <c r="Y402" s="1"/>
      <c r="Z402" s="1"/>
      <c r="AA402" s="1"/>
      <c r="AB402" s="1"/>
      <c r="AC402" s="1"/>
    </row>
    <row r="403">
      <c r="A403" s="1"/>
      <c r="B403" s="1"/>
      <c r="C403" s="1"/>
      <c r="D403" s="1"/>
      <c r="E403" s="1"/>
      <c r="F403" s="2"/>
      <c r="G403" s="2"/>
      <c r="H403" s="1"/>
      <c r="I403" s="2"/>
      <c r="J403" s="1"/>
      <c r="K403" s="4"/>
      <c r="L403" s="1"/>
      <c r="M403" s="1"/>
      <c r="N403" s="1"/>
      <c r="O403" s="1"/>
      <c r="P403" s="1"/>
      <c r="Q403" s="1"/>
      <c r="R403" s="1"/>
      <c r="S403" s="1"/>
      <c r="T403" s="1"/>
      <c r="U403" s="1"/>
      <c r="V403" s="1"/>
      <c r="W403" s="1"/>
      <c r="X403" s="1"/>
      <c r="Y403" s="1"/>
      <c r="Z403" s="1"/>
      <c r="AA403" s="1"/>
      <c r="AB403" s="1"/>
      <c r="AC403" s="1"/>
    </row>
    <row r="404">
      <c r="A404" s="1"/>
      <c r="B404" s="1"/>
      <c r="C404" s="1"/>
      <c r="D404" s="1"/>
      <c r="E404" s="1"/>
      <c r="F404" s="2"/>
      <c r="G404" s="2"/>
      <c r="H404" s="1"/>
      <c r="I404" s="2"/>
      <c r="J404" s="1"/>
      <c r="K404" s="4"/>
      <c r="L404" s="1"/>
      <c r="M404" s="1"/>
      <c r="N404" s="1"/>
      <c r="O404" s="1"/>
      <c r="P404" s="1"/>
      <c r="Q404" s="1"/>
      <c r="R404" s="1"/>
      <c r="S404" s="1"/>
      <c r="T404" s="1"/>
      <c r="U404" s="1"/>
      <c r="V404" s="1"/>
      <c r="W404" s="1"/>
      <c r="X404" s="1"/>
      <c r="Y404" s="1"/>
      <c r="Z404" s="1"/>
      <c r="AA404" s="1"/>
      <c r="AB404" s="1"/>
      <c r="AC404" s="1"/>
    </row>
    <row r="405">
      <c r="A405" s="1"/>
      <c r="B405" s="1"/>
      <c r="C405" s="1"/>
      <c r="D405" s="1"/>
      <c r="E405" s="1"/>
      <c r="F405" s="2"/>
      <c r="G405" s="2"/>
      <c r="H405" s="1"/>
      <c r="I405" s="2"/>
      <c r="J405" s="1"/>
      <c r="K405" s="4"/>
      <c r="L405" s="1"/>
      <c r="M405" s="1"/>
      <c r="N405" s="1"/>
      <c r="O405" s="1"/>
      <c r="P405" s="1"/>
      <c r="Q405" s="1"/>
      <c r="R405" s="1"/>
      <c r="S405" s="1"/>
      <c r="T405" s="1"/>
      <c r="U405" s="1"/>
      <c r="V405" s="1"/>
      <c r="W405" s="1"/>
      <c r="X405" s="1"/>
      <c r="Y405" s="1"/>
      <c r="Z405" s="1"/>
      <c r="AA405" s="1"/>
      <c r="AB405" s="1"/>
      <c r="AC405" s="1"/>
    </row>
    <row r="406">
      <c r="A406" s="1"/>
      <c r="B406" s="1"/>
      <c r="C406" s="1"/>
      <c r="D406" s="1"/>
      <c r="E406" s="1"/>
      <c r="F406" s="2"/>
      <c r="G406" s="2"/>
      <c r="H406" s="1"/>
      <c r="I406" s="2"/>
      <c r="J406" s="1"/>
      <c r="K406" s="4"/>
      <c r="L406" s="1"/>
      <c r="M406" s="1"/>
      <c r="N406" s="1"/>
      <c r="O406" s="1"/>
      <c r="P406" s="1"/>
      <c r="Q406" s="1"/>
      <c r="R406" s="1"/>
      <c r="S406" s="1"/>
      <c r="T406" s="1"/>
      <c r="U406" s="1"/>
      <c r="V406" s="1"/>
      <c r="W406" s="1"/>
      <c r="X406" s="1"/>
      <c r="Y406" s="1"/>
      <c r="Z406" s="1"/>
      <c r="AA406" s="1"/>
      <c r="AB406" s="1"/>
      <c r="AC406" s="1"/>
    </row>
    <row r="407">
      <c r="A407" s="1"/>
      <c r="B407" s="1"/>
      <c r="C407" s="1"/>
      <c r="D407" s="1"/>
      <c r="E407" s="1"/>
      <c r="F407" s="2"/>
      <c r="G407" s="2"/>
      <c r="H407" s="1"/>
      <c r="I407" s="2"/>
      <c r="J407" s="1"/>
      <c r="K407" s="4"/>
      <c r="L407" s="1"/>
      <c r="M407" s="1"/>
      <c r="N407" s="1"/>
      <c r="O407" s="1"/>
      <c r="P407" s="1"/>
      <c r="Q407" s="1"/>
      <c r="R407" s="1"/>
      <c r="S407" s="1"/>
      <c r="T407" s="1"/>
      <c r="U407" s="1"/>
      <c r="V407" s="1"/>
      <c r="W407" s="1"/>
      <c r="X407" s="1"/>
      <c r="Y407" s="1"/>
      <c r="Z407" s="1"/>
      <c r="AA407" s="1"/>
      <c r="AB407" s="1"/>
      <c r="AC407" s="1"/>
    </row>
    <row r="408">
      <c r="A408" s="1"/>
      <c r="B408" s="1"/>
      <c r="C408" s="1"/>
      <c r="D408" s="1"/>
      <c r="E408" s="1"/>
      <c r="F408" s="2"/>
      <c r="G408" s="2"/>
      <c r="H408" s="1"/>
      <c r="I408" s="2"/>
      <c r="J408" s="1"/>
      <c r="K408" s="4"/>
      <c r="L408" s="1"/>
      <c r="M408" s="1"/>
      <c r="N408" s="1"/>
      <c r="O408" s="1"/>
      <c r="P408" s="1"/>
      <c r="Q408" s="1"/>
      <c r="R408" s="1"/>
      <c r="S408" s="1"/>
      <c r="T408" s="1"/>
      <c r="U408" s="1"/>
      <c r="V408" s="1"/>
      <c r="W408" s="1"/>
      <c r="X408" s="1"/>
      <c r="Y408" s="1"/>
      <c r="Z408" s="1"/>
      <c r="AA408" s="1"/>
      <c r="AB408" s="1"/>
      <c r="AC408" s="1"/>
    </row>
    <row r="409">
      <c r="A409" s="1"/>
      <c r="B409" s="1"/>
      <c r="C409" s="1"/>
      <c r="D409" s="1"/>
      <c r="E409" s="1"/>
      <c r="F409" s="2"/>
      <c r="G409" s="2"/>
      <c r="H409" s="1"/>
      <c r="I409" s="2"/>
      <c r="J409" s="1"/>
      <c r="K409" s="4"/>
      <c r="L409" s="1"/>
      <c r="M409" s="1"/>
      <c r="N409" s="1"/>
      <c r="O409" s="1"/>
      <c r="P409" s="1"/>
      <c r="Q409" s="1"/>
      <c r="R409" s="1"/>
      <c r="S409" s="1"/>
      <c r="T409" s="1"/>
      <c r="U409" s="1"/>
      <c r="V409" s="1"/>
      <c r="W409" s="1"/>
      <c r="X409" s="1"/>
      <c r="Y409" s="1"/>
      <c r="Z409" s="1"/>
      <c r="AA409" s="1"/>
      <c r="AB409" s="1"/>
      <c r="AC409" s="1"/>
    </row>
    <row r="410">
      <c r="A410" s="1"/>
      <c r="B410" s="1"/>
      <c r="C410" s="1"/>
      <c r="D410" s="1"/>
      <c r="E410" s="1"/>
      <c r="F410" s="2"/>
      <c r="G410" s="2"/>
      <c r="H410" s="1"/>
      <c r="I410" s="2"/>
      <c r="J410" s="1"/>
      <c r="K410" s="4"/>
      <c r="L410" s="1"/>
      <c r="M410" s="1"/>
      <c r="N410" s="1"/>
      <c r="O410" s="1"/>
      <c r="P410" s="1"/>
      <c r="Q410" s="1"/>
      <c r="R410" s="1"/>
      <c r="S410" s="1"/>
      <c r="T410" s="1"/>
      <c r="U410" s="1"/>
      <c r="V410" s="1"/>
      <c r="W410" s="1"/>
      <c r="X410" s="1"/>
      <c r="Y410" s="1"/>
      <c r="Z410" s="1"/>
      <c r="AA410" s="1"/>
      <c r="AB410" s="1"/>
      <c r="AC410" s="1"/>
    </row>
    <row r="411">
      <c r="A411" s="1"/>
      <c r="B411" s="1"/>
      <c r="C411" s="1"/>
      <c r="D411" s="1"/>
      <c r="E411" s="1"/>
      <c r="F411" s="2"/>
      <c r="G411" s="2"/>
      <c r="H411" s="1"/>
      <c r="I411" s="2"/>
      <c r="J411" s="1"/>
      <c r="K411" s="4"/>
      <c r="L411" s="1"/>
      <c r="M411" s="1"/>
      <c r="N411" s="1"/>
      <c r="O411" s="1"/>
      <c r="P411" s="1"/>
      <c r="Q411" s="1"/>
      <c r="R411" s="1"/>
      <c r="S411" s="1"/>
      <c r="T411" s="1"/>
      <c r="U411" s="1"/>
      <c r="V411" s="1"/>
      <c r="W411" s="1"/>
      <c r="X411" s="1"/>
      <c r="Y411" s="1"/>
      <c r="Z411" s="1"/>
      <c r="AA411" s="1"/>
      <c r="AB411" s="1"/>
      <c r="AC411" s="1"/>
    </row>
    <row r="412">
      <c r="A412" s="1"/>
      <c r="B412" s="1"/>
      <c r="C412" s="1"/>
      <c r="D412" s="1"/>
      <c r="E412" s="1"/>
      <c r="F412" s="2"/>
      <c r="G412" s="2"/>
      <c r="H412" s="1"/>
      <c r="I412" s="2"/>
      <c r="J412" s="1"/>
      <c r="K412" s="4"/>
      <c r="L412" s="1"/>
      <c r="M412" s="1"/>
      <c r="N412" s="1"/>
      <c r="O412" s="1"/>
      <c r="P412" s="1"/>
      <c r="Q412" s="1"/>
      <c r="R412" s="1"/>
      <c r="S412" s="1"/>
      <c r="T412" s="1"/>
      <c r="U412" s="1"/>
      <c r="V412" s="1"/>
      <c r="W412" s="1"/>
      <c r="X412" s="1"/>
      <c r="Y412" s="1"/>
      <c r="Z412" s="1"/>
      <c r="AA412" s="1"/>
      <c r="AB412" s="1"/>
      <c r="AC412" s="1"/>
    </row>
    <row r="413">
      <c r="A413" s="1"/>
      <c r="B413" s="1"/>
      <c r="C413" s="1"/>
      <c r="D413" s="1"/>
      <c r="E413" s="1"/>
      <c r="F413" s="2"/>
      <c r="G413" s="2"/>
      <c r="H413" s="1"/>
      <c r="I413" s="2"/>
      <c r="J413" s="1"/>
      <c r="K413" s="4"/>
      <c r="L413" s="1"/>
      <c r="M413" s="1"/>
      <c r="N413" s="1"/>
      <c r="O413" s="1"/>
      <c r="P413" s="1"/>
      <c r="Q413" s="1"/>
      <c r="R413" s="1"/>
      <c r="S413" s="1"/>
      <c r="T413" s="1"/>
      <c r="U413" s="1"/>
      <c r="V413" s="1"/>
      <c r="W413" s="1"/>
      <c r="X413" s="1"/>
      <c r="Y413" s="1"/>
      <c r="Z413" s="1"/>
      <c r="AA413" s="1"/>
      <c r="AB413" s="1"/>
      <c r="AC413" s="1"/>
    </row>
    <row r="414">
      <c r="A414" s="1"/>
      <c r="B414" s="1"/>
      <c r="C414" s="1"/>
      <c r="D414" s="1"/>
      <c r="E414" s="1"/>
      <c r="F414" s="2"/>
      <c r="G414" s="2"/>
      <c r="H414" s="1"/>
      <c r="I414" s="2"/>
      <c r="J414" s="1"/>
      <c r="K414" s="4"/>
      <c r="L414" s="1"/>
      <c r="M414" s="1"/>
      <c r="N414" s="1"/>
      <c r="O414" s="1"/>
      <c r="P414" s="1"/>
      <c r="Q414" s="1"/>
      <c r="R414" s="1"/>
      <c r="S414" s="1"/>
      <c r="T414" s="1"/>
      <c r="U414" s="1"/>
      <c r="V414" s="1"/>
      <c r="W414" s="1"/>
      <c r="X414" s="1"/>
      <c r="Y414" s="1"/>
      <c r="Z414" s="1"/>
      <c r="AA414" s="1"/>
      <c r="AB414" s="1"/>
      <c r="AC414" s="1"/>
    </row>
    <row r="415">
      <c r="A415" s="1"/>
      <c r="B415" s="1"/>
      <c r="C415" s="1"/>
      <c r="D415" s="1"/>
      <c r="E415" s="1"/>
      <c r="F415" s="2"/>
      <c r="G415" s="2"/>
      <c r="H415" s="1"/>
      <c r="I415" s="2"/>
      <c r="J415" s="1"/>
      <c r="K415" s="4"/>
      <c r="L415" s="1"/>
      <c r="M415" s="1"/>
      <c r="N415" s="1"/>
      <c r="O415" s="1"/>
      <c r="P415" s="1"/>
      <c r="Q415" s="1"/>
      <c r="R415" s="1"/>
      <c r="S415" s="1"/>
      <c r="T415" s="1"/>
      <c r="U415" s="1"/>
      <c r="V415" s="1"/>
      <c r="W415" s="1"/>
      <c r="X415" s="1"/>
      <c r="Y415" s="1"/>
      <c r="Z415" s="1"/>
      <c r="AA415" s="1"/>
      <c r="AB415" s="1"/>
      <c r="AC415" s="1"/>
    </row>
    <row r="416">
      <c r="A416" s="1"/>
      <c r="B416" s="1"/>
      <c r="C416" s="1"/>
      <c r="D416" s="1"/>
      <c r="E416" s="1"/>
      <c r="F416" s="2"/>
      <c r="G416" s="2"/>
      <c r="H416" s="1"/>
      <c r="I416" s="2"/>
      <c r="J416" s="1"/>
      <c r="K416" s="4"/>
      <c r="L416" s="1"/>
      <c r="M416" s="1"/>
      <c r="N416" s="1"/>
      <c r="O416" s="1"/>
      <c r="P416" s="1"/>
      <c r="Q416" s="1"/>
      <c r="R416" s="1"/>
      <c r="S416" s="1"/>
      <c r="T416" s="1"/>
      <c r="U416" s="1"/>
      <c r="V416" s="1"/>
      <c r="W416" s="1"/>
      <c r="X416" s="1"/>
      <c r="Y416" s="1"/>
      <c r="Z416" s="1"/>
      <c r="AA416" s="1"/>
      <c r="AB416" s="1"/>
      <c r="AC416" s="1"/>
    </row>
    <row r="417">
      <c r="A417" s="1"/>
      <c r="B417" s="1"/>
      <c r="C417" s="1"/>
      <c r="D417" s="1"/>
      <c r="E417" s="1"/>
      <c r="F417" s="2"/>
      <c r="G417" s="2"/>
      <c r="H417" s="1"/>
      <c r="I417" s="2"/>
      <c r="J417" s="1"/>
      <c r="K417" s="4"/>
      <c r="L417" s="1"/>
      <c r="M417" s="1"/>
      <c r="N417" s="1"/>
      <c r="O417" s="1"/>
      <c r="P417" s="1"/>
      <c r="Q417" s="1"/>
      <c r="R417" s="1"/>
      <c r="S417" s="1"/>
      <c r="T417" s="1"/>
      <c r="U417" s="1"/>
      <c r="V417" s="1"/>
      <c r="W417" s="1"/>
      <c r="X417" s="1"/>
      <c r="Y417" s="1"/>
      <c r="Z417" s="1"/>
      <c r="AA417" s="1"/>
      <c r="AB417" s="1"/>
      <c r="AC417" s="1"/>
    </row>
    <row r="418">
      <c r="A418" s="1"/>
      <c r="B418" s="1"/>
      <c r="C418" s="1"/>
      <c r="D418" s="1"/>
      <c r="E418" s="1"/>
      <c r="F418" s="2"/>
      <c r="G418" s="2"/>
      <c r="H418" s="1"/>
      <c r="I418" s="2"/>
      <c r="J418" s="1"/>
      <c r="K418" s="4"/>
      <c r="L418" s="1"/>
      <c r="M418" s="1"/>
      <c r="N418" s="1"/>
      <c r="O418" s="1"/>
      <c r="P418" s="1"/>
      <c r="Q418" s="1"/>
      <c r="R418" s="1"/>
      <c r="S418" s="1"/>
      <c r="T418" s="1"/>
      <c r="U418" s="1"/>
      <c r="V418" s="1"/>
      <c r="W418" s="1"/>
      <c r="X418" s="1"/>
      <c r="Y418" s="1"/>
      <c r="Z418" s="1"/>
      <c r="AA418" s="1"/>
      <c r="AB418" s="1"/>
      <c r="AC418" s="1"/>
    </row>
    <row r="419">
      <c r="A419" s="1"/>
      <c r="B419" s="1"/>
      <c r="C419" s="1"/>
      <c r="D419" s="1"/>
      <c r="E419" s="1"/>
      <c r="F419" s="2"/>
      <c r="G419" s="2"/>
      <c r="H419" s="1"/>
      <c r="I419" s="2"/>
      <c r="J419" s="1"/>
      <c r="K419" s="4"/>
      <c r="L419" s="1"/>
      <c r="M419" s="1"/>
      <c r="N419" s="1"/>
      <c r="O419" s="1"/>
      <c r="P419" s="1"/>
      <c r="Q419" s="1"/>
      <c r="R419" s="1"/>
      <c r="S419" s="1"/>
      <c r="T419" s="1"/>
      <c r="U419" s="1"/>
      <c r="V419" s="1"/>
      <c r="W419" s="1"/>
      <c r="X419" s="1"/>
      <c r="Y419" s="1"/>
      <c r="Z419" s="1"/>
      <c r="AA419" s="1"/>
      <c r="AB419" s="1"/>
      <c r="AC419" s="1"/>
    </row>
    <row r="420">
      <c r="A420" s="1"/>
      <c r="B420" s="1"/>
      <c r="C420" s="1"/>
      <c r="D420" s="1"/>
      <c r="E420" s="1"/>
      <c r="F420" s="2"/>
      <c r="G420" s="2"/>
      <c r="H420" s="1"/>
      <c r="I420" s="2"/>
      <c r="J420" s="1"/>
      <c r="K420" s="4"/>
      <c r="L420" s="1"/>
      <c r="M420" s="1"/>
      <c r="N420" s="1"/>
      <c r="O420" s="1"/>
      <c r="P420" s="1"/>
      <c r="Q420" s="1"/>
      <c r="R420" s="1"/>
      <c r="S420" s="1"/>
      <c r="T420" s="1"/>
      <c r="U420" s="1"/>
      <c r="V420" s="1"/>
      <c r="W420" s="1"/>
      <c r="X420" s="1"/>
      <c r="Y420" s="1"/>
      <c r="Z420" s="1"/>
      <c r="AA420" s="1"/>
      <c r="AB420" s="1"/>
      <c r="AC420" s="1"/>
    </row>
    <row r="421">
      <c r="A421" s="1"/>
      <c r="B421" s="1"/>
      <c r="C421" s="1"/>
      <c r="D421" s="1"/>
      <c r="E421" s="1"/>
      <c r="F421" s="2"/>
      <c r="G421" s="2"/>
      <c r="H421" s="1"/>
      <c r="I421" s="2"/>
      <c r="J421" s="1"/>
      <c r="K421" s="4"/>
      <c r="L421" s="1"/>
      <c r="M421" s="1"/>
      <c r="N421" s="1"/>
      <c r="O421" s="1"/>
      <c r="P421" s="1"/>
      <c r="Q421" s="1"/>
      <c r="R421" s="1"/>
      <c r="S421" s="1"/>
      <c r="T421" s="1"/>
      <c r="U421" s="1"/>
      <c r="V421" s="1"/>
      <c r="W421" s="1"/>
      <c r="X421" s="1"/>
      <c r="Y421" s="1"/>
      <c r="Z421" s="1"/>
      <c r="AA421" s="1"/>
      <c r="AB421" s="1"/>
      <c r="AC421" s="1"/>
    </row>
    <row r="422">
      <c r="A422" s="1"/>
      <c r="B422" s="1"/>
      <c r="C422" s="1"/>
      <c r="D422" s="1"/>
      <c r="E422" s="1"/>
      <c r="F422" s="2"/>
      <c r="G422" s="2"/>
      <c r="H422" s="1"/>
      <c r="I422" s="2"/>
      <c r="J422" s="1"/>
      <c r="K422" s="4"/>
      <c r="L422" s="1"/>
      <c r="M422" s="1"/>
      <c r="N422" s="1"/>
      <c r="O422" s="1"/>
      <c r="P422" s="1"/>
      <c r="Q422" s="1"/>
      <c r="R422" s="1"/>
      <c r="S422" s="1"/>
      <c r="T422" s="1"/>
      <c r="U422" s="1"/>
      <c r="V422" s="1"/>
      <c r="W422" s="1"/>
      <c r="X422" s="1"/>
      <c r="Y422" s="1"/>
      <c r="Z422" s="1"/>
      <c r="AA422" s="1"/>
      <c r="AB422" s="1"/>
      <c r="AC422" s="1"/>
    </row>
    <row r="423">
      <c r="A423" s="1"/>
      <c r="B423" s="1"/>
      <c r="C423" s="1"/>
      <c r="D423" s="1"/>
      <c r="E423" s="1"/>
      <c r="F423" s="2"/>
      <c r="G423" s="2"/>
      <c r="H423" s="1"/>
      <c r="I423" s="2"/>
      <c r="J423" s="1"/>
      <c r="K423" s="4"/>
      <c r="L423" s="1"/>
      <c r="M423" s="1"/>
      <c r="N423" s="1"/>
      <c r="O423" s="1"/>
      <c r="P423" s="1"/>
      <c r="Q423" s="1"/>
      <c r="R423" s="1"/>
      <c r="S423" s="1"/>
      <c r="T423" s="1"/>
      <c r="U423" s="1"/>
      <c r="V423" s="1"/>
      <c r="W423" s="1"/>
      <c r="X423" s="1"/>
      <c r="Y423" s="1"/>
      <c r="Z423" s="1"/>
      <c r="AA423" s="1"/>
      <c r="AB423" s="1"/>
      <c r="AC423" s="1"/>
    </row>
    <row r="424">
      <c r="A424" s="1"/>
      <c r="B424" s="1"/>
      <c r="C424" s="1"/>
      <c r="D424" s="1"/>
      <c r="E424" s="1"/>
      <c r="F424" s="2"/>
      <c r="G424" s="2"/>
      <c r="H424" s="1"/>
      <c r="I424" s="2"/>
      <c r="J424" s="1"/>
      <c r="K424" s="4"/>
      <c r="L424" s="1"/>
      <c r="M424" s="1"/>
      <c r="N424" s="1"/>
      <c r="O424" s="1"/>
      <c r="P424" s="1"/>
      <c r="Q424" s="1"/>
      <c r="R424" s="1"/>
      <c r="S424" s="1"/>
      <c r="T424" s="1"/>
      <c r="U424" s="1"/>
      <c r="V424" s="1"/>
      <c r="W424" s="1"/>
      <c r="X424" s="1"/>
      <c r="Y424" s="1"/>
      <c r="Z424" s="1"/>
      <c r="AA424" s="1"/>
      <c r="AB424" s="1"/>
      <c r="AC424" s="1"/>
    </row>
    <row r="425">
      <c r="A425" s="1"/>
      <c r="B425" s="1"/>
      <c r="C425" s="1"/>
      <c r="D425" s="1"/>
      <c r="E425" s="1"/>
      <c r="F425" s="2"/>
      <c r="G425" s="2"/>
      <c r="H425" s="1"/>
      <c r="I425" s="2"/>
      <c r="J425" s="1"/>
      <c r="K425" s="4"/>
      <c r="L425" s="1"/>
      <c r="M425" s="1"/>
      <c r="N425" s="1"/>
      <c r="O425" s="1"/>
      <c r="P425" s="1"/>
      <c r="Q425" s="1"/>
      <c r="R425" s="1"/>
      <c r="S425" s="1"/>
      <c r="T425" s="1"/>
      <c r="U425" s="1"/>
      <c r="V425" s="1"/>
      <c r="W425" s="1"/>
      <c r="X425" s="1"/>
      <c r="Y425" s="1"/>
      <c r="Z425" s="1"/>
      <c r="AA425" s="1"/>
      <c r="AB425" s="1"/>
      <c r="AC425" s="1"/>
    </row>
    <row r="426">
      <c r="A426" s="1"/>
      <c r="B426" s="1"/>
      <c r="C426" s="1"/>
      <c r="D426" s="1"/>
      <c r="E426" s="1"/>
      <c r="F426" s="2"/>
      <c r="G426" s="2"/>
      <c r="H426" s="1"/>
      <c r="I426" s="2"/>
      <c r="J426" s="1"/>
      <c r="K426" s="4"/>
      <c r="L426" s="1"/>
      <c r="M426" s="1"/>
      <c r="N426" s="1"/>
      <c r="O426" s="1"/>
      <c r="P426" s="1"/>
      <c r="Q426" s="1"/>
      <c r="R426" s="1"/>
      <c r="S426" s="1"/>
      <c r="T426" s="1"/>
      <c r="U426" s="1"/>
      <c r="V426" s="1"/>
      <c r="W426" s="1"/>
      <c r="X426" s="1"/>
      <c r="Y426" s="1"/>
      <c r="Z426" s="1"/>
      <c r="AA426" s="1"/>
      <c r="AB426" s="1"/>
      <c r="AC426" s="1"/>
    </row>
    <row r="427">
      <c r="A427" s="1"/>
      <c r="B427" s="1"/>
      <c r="C427" s="1"/>
      <c r="D427" s="1"/>
      <c r="E427" s="1"/>
      <c r="F427" s="2"/>
      <c r="G427" s="2"/>
      <c r="H427" s="1"/>
      <c r="I427" s="2"/>
      <c r="J427" s="1"/>
      <c r="K427" s="4"/>
      <c r="L427" s="1"/>
      <c r="M427" s="1"/>
      <c r="N427" s="1"/>
      <c r="O427" s="1"/>
      <c r="P427" s="1"/>
      <c r="Q427" s="1"/>
      <c r="R427" s="1"/>
      <c r="S427" s="1"/>
      <c r="T427" s="1"/>
      <c r="U427" s="1"/>
      <c r="V427" s="1"/>
      <c r="W427" s="1"/>
      <c r="X427" s="1"/>
      <c r="Y427" s="1"/>
      <c r="Z427" s="1"/>
      <c r="AA427" s="1"/>
      <c r="AB427" s="1"/>
      <c r="AC427" s="1"/>
    </row>
    <row r="428">
      <c r="A428" s="1"/>
      <c r="B428" s="1"/>
      <c r="C428" s="1"/>
      <c r="D428" s="1"/>
      <c r="E428" s="1"/>
      <c r="F428" s="2"/>
      <c r="G428" s="2"/>
      <c r="H428" s="1"/>
      <c r="I428" s="2"/>
      <c r="J428" s="1"/>
      <c r="K428" s="4"/>
      <c r="L428" s="1"/>
      <c r="M428" s="1"/>
      <c r="N428" s="1"/>
      <c r="O428" s="1"/>
      <c r="P428" s="1"/>
      <c r="Q428" s="1"/>
      <c r="R428" s="1"/>
      <c r="S428" s="1"/>
      <c r="T428" s="1"/>
      <c r="U428" s="1"/>
      <c r="V428" s="1"/>
      <c r="W428" s="1"/>
      <c r="X428" s="1"/>
      <c r="Y428" s="1"/>
      <c r="Z428" s="1"/>
      <c r="AA428" s="1"/>
      <c r="AB428" s="1"/>
      <c r="AC428" s="1"/>
    </row>
    <row r="429">
      <c r="A429" s="1"/>
      <c r="B429" s="1"/>
      <c r="C429" s="1"/>
      <c r="D429" s="1"/>
      <c r="E429" s="1"/>
      <c r="F429" s="2"/>
      <c r="G429" s="2"/>
      <c r="H429" s="1"/>
      <c r="I429" s="2"/>
      <c r="J429" s="1"/>
      <c r="K429" s="4"/>
      <c r="L429" s="1"/>
      <c r="M429" s="1"/>
      <c r="N429" s="1"/>
      <c r="O429" s="1"/>
      <c r="P429" s="1"/>
      <c r="Q429" s="1"/>
      <c r="R429" s="1"/>
      <c r="S429" s="1"/>
      <c r="T429" s="1"/>
      <c r="U429" s="1"/>
      <c r="V429" s="1"/>
      <c r="W429" s="1"/>
      <c r="X429" s="1"/>
      <c r="Y429" s="1"/>
      <c r="Z429" s="1"/>
      <c r="AA429" s="1"/>
      <c r="AB429" s="1"/>
      <c r="AC429" s="1"/>
    </row>
    <row r="430">
      <c r="A430" s="1"/>
      <c r="B430" s="1"/>
      <c r="C430" s="1"/>
      <c r="D430" s="1"/>
      <c r="E430" s="1"/>
      <c r="F430" s="2"/>
      <c r="G430" s="2"/>
      <c r="H430" s="1"/>
      <c r="I430" s="2"/>
      <c r="J430" s="1"/>
      <c r="K430" s="4"/>
      <c r="L430" s="1"/>
      <c r="M430" s="1"/>
      <c r="N430" s="1"/>
      <c r="O430" s="1"/>
      <c r="P430" s="1"/>
      <c r="Q430" s="1"/>
      <c r="R430" s="1"/>
      <c r="S430" s="1"/>
      <c r="T430" s="1"/>
      <c r="U430" s="1"/>
      <c r="V430" s="1"/>
      <c r="W430" s="1"/>
      <c r="X430" s="1"/>
      <c r="Y430" s="1"/>
      <c r="Z430" s="1"/>
      <c r="AA430" s="1"/>
      <c r="AB430" s="1"/>
      <c r="AC430" s="1"/>
    </row>
    <row r="431">
      <c r="A431" s="1"/>
      <c r="B431" s="1"/>
      <c r="C431" s="1"/>
      <c r="D431" s="1"/>
      <c r="E431" s="1"/>
      <c r="F431" s="2"/>
      <c r="G431" s="2"/>
      <c r="H431" s="1"/>
      <c r="I431" s="2"/>
      <c r="J431" s="1"/>
      <c r="K431" s="4"/>
      <c r="L431" s="1"/>
      <c r="M431" s="1"/>
      <c r="N431" s="1"/>
      <c r="O431" s="1"/>
      <c r="P431" s="1"/>
      <c r="Q431" s="1"/>
      <c r="R431" s="1"/>
      <c r="S431" s="1"/>
      <c r="T431" s="1"/>
      <c r="U431" s="1"/>
      <c r="V431" s="1"/>
      <c r="W431" s="1"/>
      <c r="X431" s="1"/>
      <c r="Y431" s="1"/>
      <c r="Z431" s="1"/>
      <c r="AA431" s="1"/>
      <c r="AB431" s="1"/>
      <c r="AC431" s="1"/>
    </row>
    <row r="432">
      <c r="A432" s="1"/>
      <c r="B432" s="1"/>
      <c r="C432" s="1"/>
      <c r="D432" s="1"/>
      <c r="E432" s="1"/>
      <c r="F432" s="2"/>
      <c r="G432" s="2"/>
      <c r="H432" s="1"/>
      <c r="I432" s="2"/>
      <c r="J432" s="1"/>
      <c r="K432" s="4"/>
      <c r="L432" s="1"/>
      <c r="M432" s="1"/>
      <c r="N432" s="1"/>
      <c r="O432" s="1"/>
      <c r="P432" s="1"/>
      <c r="Q432" s="1"/>
      <c r="R432" s="1"/>
      <c r="S432" s="1"/>
      <c r="T432" s="1"/>
      <c r="U432" s="1"/>
      <c r="V432" s="1"/>
      <c r="W432" s="1"/>
      <c r="X432" s="1"/>
      <c r="Y432" s="1"/>
      <c r="Z432" s="1"/>
      <c r="AA432" s="1"/>
      <c r="AB432" s="1"/>
      <c r="AC432" s="1"/>
    </row>
    <row r="433">
      <c r="A433" s="1"/>
      <c r="B433" s="1"/>
      <c r="C433" s="1"/>
      <c r="D433" s="1"/>
      <c r="E433" s="1"/>
      <c r="F433" s="2"/>
      <c r="G433" s="2"/>
      <c r="H433" s="1"/>
      <c r="I433" s="2"/>
      <c r="J433" s="1"/>
      <c r="K433" s="4"/>
      <c r="L433" s="1"/>
      <c r="M433" s="1"/>
      <c r="N433" s="1"/>
      <c r="O433" s="1"/>
      <c r="P433" s="1"/>
      <c r="Q433" s="1"/>
      <c r="R433" s="1"/>
      <c r="S433" s="1"/>
      <c r="T433" s="1"/>
      <c r="U433" s="1"/>
      <c r="V433" s="1"/>
      <c r="W433" s="1"/>
      <c r="X433" s="1"/>
      <c r="Y433" s="1"/>
      <c r="Z433" s="1"/>
      <c r="AA433" s="1"/>
      <c r="AB433" s="1"/>
      <c r="AC433" s="1"/>
    </row>
    <row r="434">
      <c r="A434" s="1"/>
      <c r="B434" s="1"/>
      <c r="C434" s="1"/>
      <c r="D434" s="1"/>
      <c r="E434" s="1"/>
      <c r="F434" s="2"/>
      <c r="G434" s="2"/>
      <c r="H434" s="1"/>
      <c r="I434" s="2"/>
      <c r="J434" s="1"/>
      <c r="K434" s="4"/>
      <c r="L434" s="1"/>
      <c r="M434" s="1"/>
      <c r="N434" s="1"/>
      <c r="O434" s="1"/>
      <c r="P434" s="1"/>
      <c r="Q434" s="1"/>
      <c r="R434" s="1"/>
      <c r="S434" s="1"/>
      <c r="T434" s="1"/>
      <c r="U434" s="1"/>
      <c r="V434" s="1"/>
      <c r="W434" s="1"/>
      <c r="X434" s="1"/>
      <c r="Y434" s="1"/>
      <c r="Z434" s="1"/>
      <c r="AA434" s="1"/>
      <c r="AB434" s="1"/>
      <c r="AC434" s="1"/>
    </row>
    <row r="435">
      <c r="A435" s="1"/>
      <c r="B435" s="1"/>
      <c r="C435" s="1"/>
      <c r="D435" s="1"/>
      <c r="E435" s="1"/>
      <c r="F435" s="2"/>
      <c r="G435" s="2"/>
      <c r="H435" s="1"/>
      <c r="I435" s="2"/>
      <c r="J435" s="1"/>
      <c r="K435" s="4"/>
      <c r="L435" s="1"/>
      <c r="M435" s="1"/>
      <c r="N435" s="1"/>
      <c r="O435" s="1"/>
      <c r="P435" s="1"/>
      <c r="Q435" s="1"/>
      <c r="R435" s="1"/>
      <c r="S435" s="1"/>
      <c r="T435" s="1"/>
      <c r="U435" s="1"/>
      <c r="V435" s="1"/>
      <c r="W435" s="1"/>
      <c r="X435" s="1"/>
      <c r="Y435" s="1"/>
      <c r="Z435" s="1"/>
      <c r="AA435" s="1"/>
      <c r="AB435" s="1"/>
      <c r="AC435" s="1"/>
    </row>
    <row r="436">
      <c r="A436" s="1"/>
      <c r="B436" s="1"/>
      <c r="C436" s="1"/>
      <c r="D436" s="1"/>
      <c r="E436" s="1"/>
      <c r="F436" s="2"/>
      <c r="G436" s="2"/>
      <c r="H436" s="1"/>
      <c r="I436" s="2"/>
      <c r="J436" s="1"/>
      <c r="K436" s="4"/>
      <c r="L436" s="1"/>
      <c r="M436" s="1"/>
      <c r="N436" s="1"/>
      <c r="O436" s="1"/>
      <c r="P436" s="1"/>
      <c r="Q436" s="1"/>
      <c r="R436" s="1"/>
      <c r="S436" s="1"/>
      <c r="T436" s="1"/>
      <c r="U436" s="1"/>
      <c r="V436" s="1"/>
      <c r="W436" s="1"/>
      <c r="X436" s="1"/>
      <c r="Y436" s="1"/>
      <c r="Z436" s="1"/>
      <c r="AA436" s="1"/>
      <c r="AB436" s="1"/>
      <c r="AC436" s="1"/>
    </row>
    <row r="437">
      <c r="A437" s="1"/>
      <c r="B437" s="1"/>
      <c r="C437" s="1"/>
      <c r="D437" s="1"/>
      <c r="E437" s="1"/>
      <c r="F437" s="2"/>
      <c r="G437" s="2"/>
      <c r="H437" s="1"/>
      <c r="I437" s="2"/>
      <c r="J437" s="1"/>
      <c r="K437" s="4"/>
      <c r="L437" s="1"/>
      <c r="M437" s="1"/>
      <c r="N437" s="1"/>
      <c r="O437" s="1"/>
      <c r="P437" s="1"/>
      <c r="Q437" s="1"/>
      <c r="R437" s="1"/>
      <c r="S437" s="1"/>
      <c r="T437" s="1"/>
      <c r="U437" s="1"/>
      <c r="V437" s="1"/>
      <c r="W437" s="1"/>
      <c r="X437" s="1"/>
      <c r="Y437" s="1"/>
      <c r="Z437" s="1"/>
      <c r="AA437" s="1"/>
      <c r="AB437" s="1"/>
      <c r="AC437" s="1"/>
    </row>
    <row r="438">
      <c r="A438" s="1"/>
      <c r="B438" s="1"/>
      <c r="C438" s="1"/>
      <c r="D438" s="1"/>
      <c r="E438" s="1"/>
      <c r="F438" s="2"/>
      <c r="G438" s="2"/>
      <c r="H438" s="1"/>
      <c r="I438" s="2"/>
      <c r="J438" s="1"/>
      <c r="K438" s="4"/>
      <c r="L438" s="1"/>
      <c r="M438" s="1"/>
      <c r="N438" s="1"/>
      <c r="O438" s="1"/>
      <c r="P438" s="1"/>
      <c r="Q438" s="1"/>
      <c r="R438" s="1"/>
      <c r="S438" s="1"/>
      <c r="T438" s="1"/>
      <c r="U438" s="1"/>
      <c r="V438" s="1"/>
      <c r="W438" s="1"/>
      <c r="X438" s="1"/>
      <c r="Y438" s="1"/>
      <c r="Z438" s="1"/>
      <c r="AA438" s="1"/>
      <c r="AB438" s="1"/>
      <c r="AC438" s="1"/>
    </row>
    <row r="439">
      <c r="A439" s="1"/>
      <c r="B439" s="1"/>
      <c r="C439" s="1"/>
      <c r="D439" s="1"/>
      <c r="E439" s="1"/>
      <c r="F439" s="2"/>
      <c r="G439" s="2"/>
      <c r="H439" s="1"/>
      <c r="I439" s="2"/>
      <c r="J439" s="1"/>
      <c r="K439" s="4"/>
      <c r="L439" s="1"/>
      <c r="M439" s="1"/>
      <c r="N439" s="1"/>
      <c r="O439" s="1"/>
      <c r="P439" s="1"/>
      <c r="Q439" s="1"/>
      <c r="R439" s="1"/>
      <c r="S439" s="1"/>
      <c r="T439" s="1"/>
      <c r="U439" s="1"/>
      <c r="V439" s="1"/>
      <c r="W439" s="1"/>
      <c r="X439" s="1"/>
      <c r="Y439" s="1"/>
      <c r="Z439" s="1"/>
      <c r="AA439" s="1"/>
      <c r="AB439" s="1"/>
      <c r="AC439" s="1"/>
    </row>
    <row r="440">
      <c r="A440" s="1"/>
      <c r="B440" s="1"/>
      <c r="C440" s="1"/>
      <c r="D440" s="1"/>
      <c r="E440" s="1"/>
      <c r="F440" s="2"/>
      <c r="G440" s="2"/>
      <c r="H440" s="1"/>
      <c r="I440" s="2"/>
      <c r="J440" s="1"/>
      <c r="K440" s="4"/>
      <c r="L440" s="1"/>
      <c r="M440" s="1"/>
      <c r="N440" s="1"/>
      <c r="O440" s="1"/>
      <c r="P440" s="1"/>
      <c r="Q440" s="1"/>
      <c r="R440" s="1"/>
      <c r="S440" s="1"/>
      <c r="T440" s="1"/>
      <c r="U440" s="1"/>
      <c r="V440" s="1"/>
      <c r="W440" s="1"/>
      <c r="X440" s="1"/>
      <c r="Y440" s="1"/>
      <c r="Z440" s="1"/>
      <c r="AA440" s="1"/>
      <c r="AB440" s="1"/>
      <c r="AC440" s="1"/>
    </row>
    <row r="441">
      <c r="A441" s="1"/>
      <c r="B441" s="1"/>
      <c r="C441" s="1"/>
      <c r="D441" s="1"/>
      <c r="E441" s="1"/>
      <c r="F441" s="2"/>
      <c r="G441" s="2"/>
      <c r="H441" s="1"/>
      <c r="I441" s="2"/>
      <c r="J441" s="1"/>
      <c r="K441" s="4"/>
      <c r="L441" s="1"/>
      <c r="M441" s="1"/>
      <c r="N441" s="1"/>
      <c r="O441" s="1"/>
      <c r="P441" s="1"/>
      <c r="Q441" s="1"/>
      <c r="R441" s="1"/>
      <c r="S441" s="1"/>
      <c r="T441" s="1"/>
      <c r="U441" s="1"/>
      <c r="V441" s="1"/>
      <c r="W441" s="1"/>
      <c r="X441" s="1"/>
      <c r="Y441" s="1"/>
      <c r="Z441" s="1"/>
      <c r="AA441" s="1"/>
      <c r="AB441" s="1"/>
      <c r="AC441" s="1"/>
    </row>
    <row r="442">
      <c r="A442" s="1"/>
      <c r="B442" s="1"/>
      <c r="C442" s="1"/>
      <c r="D442" s="1"/>
      <c r="E442" s="1"/>
      <c r="F442" s="2"/>
      <c r="G442" s="2"/>
      <c r="H442" s="1"/>
      <c r="I442" s="2"/>
      <c r="J442" s="1"/>
      <c r="K442" s="4"/>
      <c r="L442" s="1"/>
      <c r="M442" s="1"/>
      <c r="N442" s="1"/>
      <c r="O442" s="1"/>
      <c r="P442" s="1"/>
      <c r="Q442" s="1"/>
      <c r="R442" s="1"/>
      <c r="S442" s="1"/>
      <c r="T442" s="1"/>
      <c r="U442" s="1"/>
      <c r="V442" s="1"/>
      <c r="W442" s="1"/>
      <c r="X442" s="1"/>
      <c r="Y442" s="1"/>
      <c r="Z442" s="1"/>
      <c r="AA442" s="1"/>
      <c r="AB442" s="1"/>
      <c r="AC442" s="1"/>
    </row>
    <row r="443">
      <c r="A443" s="1"/>
      <c r="B443" s="1"/>
      <c r="C443" s="1"/>
      <c r="D443" s="1"/>
      <c r="E443" s="1"/>
      <c r="F443" s="2"/>
      <c r="G443" s="2"/>
      <c r="H443" s="1"/>
      <c r="I443" s="2"/>
      <c r="J443" s="1"/>
      <c r="K443" s="4"/>
      <c r="L443" s="1"/>
      <c r="M443" s="1"/>
      <c r="N443" s="1"/>
      <c r="O443" s="1"/>
      <c r="P443" s="1"/>
      <c r="Q443" s="1"/>
      <c r="R443" s="1"/>
      <c r="S443" s="1"/>
      <c r="T443" s="1"/>
      <c r="U443" s="1"/>
      <c r="V443" s="1"/>
      <c r="W443" s="1"/>
      <c r="X443" s="1"/>
      <c r="Y443" s="1"/>
      <c r="Z443" s="1"/>
      <c r="AA443" s="1"/>
      <c r="AB443" s="1"/>
      <c r="AC443" s="1"/>
    </row>
    <row r="444">
      <c r="A444" s="1"/>
      <c r="B444" s="1"/>
      <c r="C444" s="1"/>
      <c r="D444" s="1"/>
      <c r="E444" s="1"/>
      <c r="F444" s="2"/>
      <c r="G444" s="2"/>
      <c r="H444" s="1"/>
      <c r="I444" s="2"/>
      <c r="J444" s="1"/>
      <c r="K444" s="4"/>
      <c r="L444" s="1"/>
      <c r="M444" s="1"/>
      <c r="N444" s="1"/>
      <c r="O444" s="1"/>
      <c r="P444" s="1"/>
      <c r="Q444" s="1"/>
      <c r="R444" s="1"/>
      <c r="S444" s="1"/>
      <c r="T444" s="1"/>
      <c r="U444" s="1"/>
      <c r="V444" s="1"/>
      <c r="W444" s="1"/>
      <c r="X444" s="1"/>
      <c r="Y444" s="1"/>
      <c r="Z444" s="1"/>
      <c r="AA444" s="1"/>
      <c r="AB444" s="1"/>
      <c r="AC444" s="1"/>
    </row>
    <row r="445">
      <c r="A445" s="1"/>
      <c r="B445" s="1"/>
      <c r="C445" s="1"/>
      <c r="D445" s="1"/>
      <c r="E445" s="1"/>
      <c r="F445" s="2"/>
      <c r="G445" s="2"/>
      <c r="H445" s="1"/>
      <c r="I445" s="2"/>
      <c r="J445" s="1"/>
      <c r="K445" s="4"/>
      <c r="L445" s="1"/>
      <c r="M445" s="1"/>
      <c r="N445" s="1"/>
      <c r="O445" s="1"/>
      <c r="P445" s="1"/>
      <c r="Q445" s="1"/>
      <c r="R445" s="1"/>
      <c r="S445" s="1"/>
      <c r="T445" s="1"/>
      <c r="U445" s="1"/>
      <c r="V445" s="1"/>
      <c r="W445" s="1"/>
      <c r="X445" s="1"/>
      <c r="Y445" s="1"/>
      <c r="Z445" s="1"/>
      <c r="AA445" s="1"/>
      <c r="AB445" s="1"/>
      <c r="AC445" s="1"/>
    </row>
    <row r="446">
      <c r="A446" s="1"/>
      <c r="B446" s="1"/>
      <c r="C446" s="1"/>
      <c r="D446" s="1"/>
      <c r="E446" s="1"/>
      <c r="F446" s="2"/>
      <c r="G446" s="2"/>
      <c r="H446" s="1"/>
      <c r="I446" s="2"/>
      <c r="J446" s="1"/>
      <c r="K446" s="4"/>
      <c r="L446" s="1"/>
      <c r="M446" s="1"/>
      <c r="N446" s="1"/>
      <c r="O446" s="1"/>
      <c r="P446" s="1"/>
      <c r="Q446" s="1"/>
      <c r="R446" s="1"/>
      <c r="S446" s="1"/>
      <c r="T446" s="1"/>
      <c r="U446" s="1"/>
      <c r="V446" s="1"/>
      <c r="W446" s="1"/>
      <c r="X446" s="1"/>
      <c r="Y446" s="1"/>
      <c r="Z446" s="1"/>
      <c r="AA446" s="1"/>
      <c r="AB446" s="1"/>
      <c r="AC446" s="1"/>
    </row>
    <row r="447">
      <c r="A447" s="1"/>
      <c r="B447" s="1"/>
      <c r="C447" s="1"/>
      <c r="D447" s="1"/>
      <c r="E447" s="1"/>
      <c r="F447" s="2"/>
      <c r="G447" s="2"/>
      <c r="H447" s="1"/>
      <c r="I447" s="2"/>
      <c r="J447" s="1"/>
      <c r="K447" s="4"/>
      <c r="L447" s="1"/>
      <c r="M447" s="1"/>
      <c r="N447" s="1"/>
      <c r="O447" s="1"/>
      <c r="P447" s="1"/>
      <c r="Q447" s="1"/>
      <c r="R447" s="1"/>
      <c r="S447" s="1"/>
      <c r="T447" s="1"/>
      <c r="U447" s="1"/>
      <c r="V447" s="1"/>
      <c r="W447" s="1"/>
      <c r="X447" s="1"/>
      <c r="Y447" s="1"/>
      <c r="Z447" s="1"/>
      <c r="AA447" s="1"/>
      <c r="AB447" s="1"/>
      <c r="AC447" s="1"/>
    </row>
    <row r="448">
      <c r="A448" s="1"/>
      <c r="B448" s="1"/>
      <c r="C448" s="1"/>
      <c r="D448" s="1"/>
      <c r="E448" s="1"/>
      <c r="F448" s="2"/>
      <c r="G448" s="2"/>
      <c r="H448" s="1"/>
      <c r="I448" s="2"/>
      <c r="J448" s="1"/>
      <c r="K448" s="4"/>
      <c r="L448" s="1"/>
      <c r="M448" s="1"/>
      <c r="N448" s="1"/>
      <c r="O448" s="1"/>
      <c r="P448" s="1"/>
      <c r="Q448" s="1"/>
      <c r="R448" s="1"/>
      <c r="S448" s="1"/>
      <c r="T448" s="1"/>
      <c r="U448" s="1"/>
      <c r="V448" s="1"/>
      <c r="W448" s="1"/>
      <c r="X448" s="1"/>
      <c r="Y448" s="1"/>
      <c r="Z448" s="1"/>
      <c r="AA448" s="1"/>
      <c r="AB448" s="1"/>
      <c r="AC448" s="1"/>
    </row>
    <row r="449">
      <c r="A449" s="1"/>
      <c r="B449" s="1"/>
      <c r="C449" s="1"/>
      <c r="D449" s="1"/>
      <c r="E449" s="1"/>
      <c r="F449" s="2"/>
      <c r="G449" s="2"/>
      <c r="H449" s="1"/>
      <c r="I449" s="2"/>
      <c r="J449" s="1"/>
      <c r="K449" s="4"/>
      <c r="L449" s="1"/>
      <c r="M449" s="1"/>
      <c r="N449" s="1"/>
      <c r="O449" s="1"/>
      <c r="P449" s="1"/>
      <c r="Q449" s="1"/>
      <c r="R449" s="1"/>
      <c r="S449" s="1"/>
      <c r="T449" s="1"/>
      <c r="U449" s="1"/>
      <c r="V449" s="1"/>
      <c r="W449" s="1"/>
      <c r="X449" s="1"/>
      <c r="Y449" s="1"/>
      <c r="Z449" s="1"/>
      <c r="AA449" s="1"/>
      <c r="AB449" s="1"/>
      <c r="AC449" s="1"/>
    </row>
    <row r="450">
      <c r="A450" s="1"/>
      <c r="B450" s="1"/>
      <c r="C450" s="1"/>
      <c r="D450" s="1"/>
      <c r="E450" s="1"/>
      <c r="F450" s="2"/>
      <c r="G450" s="2"/>
      <c r="H450" s="1"/>
      <c r="I450" s="2"/>
      <c r="J450" s="1"/>
      <c r="K450" s="4"/>
      <c r="L450" s="1"/>
      <c r="M450" s="1"/>
      <c r="N450" s="1"/>
      <c r="O450" s="1"/>
      <c r="P450" s="1"/>
      <c r="Q450" s="1"/>
      <c r="R450" s="1"/>
      <c r="S450" s="1"/>
      <c r="T450" s="1"/>
      <c r="U450" s="1"/>
      <c r="V450" s="1"/>
      <c r="W450" s="1"/>
      <c r="X450" s="1"/>
      <c r="Y450" s="1"/>
      <c r="Z450" s="1"/>
      <c r="AA450" s="1"/>
      <c r="AB450" s="1"/>
      <c r="AC450" s="1"/>
    </row>
    <row r="451">
      <c r="A451" s="1"/>
      <c r="B451" s="1"/>
      <c r="C451" s="1"/>
      <c r="D451" s="1"/>
      <c r="E451" s="1"/>
      <c r="F451" s="2"/>
      <c r="G451" s="2"/>
      <c r="H451" s="1"/>
      <c r="I451" s="2"/>
      <c r="J451" s="1"/>
      <c r="K451" s="4"/>
      <c r="L451" s="1"/>
      <c r="M451" s="1"/>
      <c r="N451" s="1"/>
      <c r="O451" s="1"/>
      <c r="P451" s="1"/>
      <c r="Q451" s="1"/>
      <c r="R451" s="1"/>
      <c r="S451" s="1"/>
      <c r="T451" s="1"/>
      <c r="U451" s="1"/>
      <c r="V451" s="1"/>
      <c r="W451" s="1"/>
      <c r="X451" s="1"/>
      <c r="Y451" s="1"/>
      <c r="Z451" s="1"/>
      <c r="AA451" s="1"/>
      <c r="AB451" s="1"/>
      <c r="AC451" s="1"/>
    </row>
    <row r="452">
      <c r="A452" s="1"/>
      <c r="B452" s="1"/>
      <c r="C452" s="1"/>
      <c r="D452" s="1"/>
      <c r="E452" s="1"/>
      <c r="F452" s="2"/>
      <c r="G452" s="2"/>
      <c r="H452" s="1"/>
      <c r="I452" s="2"/>
      <c r="J452" s="1"/>
      <c r="K452" s="4"/>
      <c r="L452" s="1"/>
      <c r="M452" s="1"/>
      <c r="N452" s="1"/>
      <c r="O452" s="1"/>
      <c r="P452" s="1"/>
      <c r="Q452" s="1"/>
      <c r="R452" s="1"/>
      <c r="S452" s="1"/>
      <c r="T452" s="1"/>
      <c r="U452" s="1"/>
      <c r="V452" s="1"/>
      <c r="W452" s="1"/>
      <c r="X452" s="1"/>
      <c r="Y452" s="1"/>
      <c r="Z452" s="1"/>
      <c r="AA452" s="1"/>
      <c r="AB452" s="1"/>
      <c r="AC452" s="1"/>
    </row>
    <row r="453">
      <c r="A453" s="1"/>
      <c r="B453" s="1"/>
      <c r="C453" s="1"/>
      <c r="D453" s="1"/>
      <c r="E453" s="1"/>
      <c r="F453" s="2"/>
      <c r="G453" s="2"/>
      <c r="H453" s="1"/>
      <c r="I453" s="2"/>
      <c r="J453" s="1"/>
      <c r="K453" s="4"/>
      <c r="L453" s="1"/>
      <c r="M453" s="1"/>
      <c r="N453" s="1"/>
      <c r="O453" s="1"/>
      <c r="P453" s="1"/>
      <c r="Q453" s="1"/>
      <c r="R453" s="1"/>
      <c r="S453" s="1"/>
      <c r="T453" s="1"/>
      <c r="U453" s="1"/>
      <c r="V453" s="1"/>
      <c r="W453" s="1"/>
      <c r="X453" s="1"/>
      <c r="Y453" s="1"/>
      <c r="Z453" s="1"/>
      <c r="AA453" s="1"/>
      <c r="AB453" s="1"/>
      <c r="AC453" s="1"/>
    </row>
    <row r="454">
      <c r="A454" s="1"/>
      <c r="B454" s="1"/>
      <c r="C454" s="1"/>
      <c r="D454" s="1"/>
      <c r="E454" s="1"/>
      <c r="F454" s="2"/>
      <c r="G454" s="2"/>
      <c r="H454" s="1"/>
      <c r="I454" s="2"/>
      <c r="J454" s="1"/>
      <c r="K454" s="4"/>
      <c r="L454" s="1"/>
      <c r="M454" s="1"/>
      <c r="N454" s="1"/>
      <c r="O454" s="1"/>
      <c r="P454" s="1"/>
      <c r="Q454" s="1"/>
      <c r="R454" s="1"/>
      <c r="S454" s="1"/>
      <c r="T454" s="1"/>
      <c r="U454" s="1"/>
      <c r="V454" s="1"/>
      <c r="W454" s="1"/>
      <c r="X454" s="1"/>
      <c r="Y454" s="1"/>
      <c r="Z454" s="1"/>
      <c r="AA454" s="1"/>
      <c r="AB454" s="1"/>
      <c r="AC454" s="1"/>
    </row>
    <row r="455">
      <c r="A455" s="1"/>
      <c r="B455" s="1"/>
      <c r="C455" s="1"/>
      <c r="D455" s="1"/>
      <c r="E455" s="1"/>
      <c r="F455" s="2"/>
      <c r="G455" s="2"/>
      <c r="H455" s="1"/>
      <c r="I455" s="2"/>
      <c r="J455" s="1"/>
      <c r="K455" s="4"/>
      <c r="L455" s="1"/>
      <c r="M455" s="1"/>
      <c r="N455" s="1"/>
      <c r="O455" s="1"/>
      <c r="P455" s="1"/>
      <c r="Q455" s="1"/>
      <c r="R455" s="1"/>
      <c r="S455" s="1"/>
      <c r="T455" s="1"/>
      <c r="U455" s="1"/>
      <c r="V455" s="1"/>
      <c r="W455" s="1"/>
      <c r="X455" s="1"/>
      <c r="Y455" s="1"/>
      <c r="Z455" s="1"/>
      <c r="AA455" s="1"/>
      <c r="AB455" s="1"/>
      <c r="AC455" s="1"/>
    </row>
    <row r="456">
      <c r="A456" s="1"/>
      <c r="B456" s="1"/>
      <c r="C456" s="1"/>
      <c r="D456" s="1"/>
      <c r="E456" s="1"/>
      <c r="F456" s="2"/>
      <c r="G456" s="2"/>
      <c r="H456" s="1"/>
      <c r="I456" s="2"/>
      <c r="J456" s="1"/>
      <c r="K456" s="4"/>
      <c r="L456" s="1"/>
      <c r="M456" s="1"/>
      <c r="N456" s="1"/>
      <c r="O456" s="1"/>
      <c r="P456" s="1"/>
      <c r="Q456" s="1"/>
      <c r="R456" s="1"/>
      <c r="S456" s="1"/>
      <c r="T456" s="1"/>
      <c r="U456" s="1"/>
      <c r="V456" s="1"/>
      <c r="W456" s="1"/>
      <c r="X456" s="1"/>
      <c r="Y456" s="1"/>
      <c r="Z456" s="1"/>
      <c r="AA456" s="1"/>
      <c r="AB456" s="1"/>
      <c r="AC456" s="1"/>
    </row>
    <row r="457">
      <c r="A457" s="1"/>
      <c r="B457" s="1"/>
      <c r="C457" s="1"/>
      <c r="D457" s="1"/>
      <c r="E457" s="1"/>
      <c r="F457" s="2"/>
      <c r="G457" s="2"/>
      <c r="H457" s="1"/>
      <c r="I457" s="2"/>
      <c r="J457" s="1"/>
      <c r="K457" s="4"/>
      <c r="L457" s="1"/>
      <c r="M457" s="1"/>
      <c r="N457" s="1"/>
      <c r="O457" s="1"/>
      <c r="P457" s="1"/>
      <c r="Q457" s="1"/>
      <c r="R457" s="1"/>
      <c r="S457" s="1"/>
      <c r="T457" s="1"/>
      <c r="U457" s="1"/>
      <c r="V457" s="1"/>
      <c r="W457" s="1"/>
      <c r="X457" s="1"/>
      <c r="Y457" s="1"/>
      <c r="Z457" s="1"/>
      <c r="AA457" s="1"/>
      <c r="AB457" s="1"/>
      <c r="AC457" s="1"/>
    </row>
    <row r="458">
      <c r="A458" s="1"/>
      <c r="B458" s="1"/>
      <c r="C458" s="1"/>
      <c r="D458" s="1"/>
      <c r="E458" s="1"/>
      <c r="F458" s="2"/>
      <c r="G458" s="2"/>
      <c r="H458" s="1"/>
      <c r="I458" s="2"/>
      <c r="J458" s="1"/>
      <c r="K458" s="4"/>
      <c r="L458" s="1"/>
      <c r="M458" s="1"/>
      <c r="N458" s="1"/>
      <c r="O458" s="1"/>
      <c r="P458" s="1"/>
      <c r="Q458" s="1"/>
      <c r="R458" s="1"/>
      <c r="S458" s="1"/>
      <c r="T458" s="1"/>
      <c r="U458" s="1"/>
      <c r="V458" s="1"/>
      <c r="W458" s="1"/>
      <c r="X458" s="1"/>
      <c r="Y458" s="1"/>
      <c r="Z458" s="1"/>
      <c r="AA458" s="1"/>
      <c r="AB458" s="1"/>
      <c r="AC458" s="1"/>
    </row>
    <row r="459">
      <c r="A459" s="1"/>
      <c r="B459" s="1"/>
      <c r="C459" s="1"/>
      <c r="D459" s="1"/>
      <c r="E459" s="1"/>
      <c r="F459" s="2"/>
      <c r="G459" s="2"/>
      <c r="H459" s="1"/>
      <c r="I459" s="2"/>
      <c r="J459" s="1"/>
      <c r="K459" s="4"/>
      <c r="L459" s="1"/>
      <c r="M459" s="1"/>
      <c r="N459" s="1"/>
      <c r="O459" s="1"/>
      <c r="P459" s="1"/>
      <c r="Q459" s="1"/>
      <c r="R459" s="1"/>
      <c r="S459" s="1"/>
      <c r="T459" s="1"/>
      <c r="U459" s="1"/>
      <c r="V459" s="1"/>
      <c r="W459" s="1"/>
      <c r="X459" s="1"/>
      <c r="Y459" s="1"/>
      <c r="Z459" s="1"/>
      <c r="AA459" s="1"/>
      <c r="AB459" s="1"/>
      <c r="AC459" s="1"/>
    </row>
    <row r="460">
      <c r="A460" s="1"/>
      <c r="B460" s="1"/>
      <c r="C460" s="1"/>
      <c r="D460" s="1"/>
      <c r="E460" s="1"/>
      <c r="F460" s="2"/>
      <c r="G460" s="2"/>
      <c r="H460" s="1"/>
      <c r="I460" s="2"/>
      <c r="J460" s="1"/>
      <c r="K460" s="4"/>
      <c r="L460" s="1"/>
      <c r="M460" s="1"/>
      <c r="N460" s="1"/>
      <c r="O460" s="1"/>
      <c r="P460" s="1"/>
      <c r="Q460" s="1"/>
      <c r="R460" s="1"/>
      <c r="S460" s="1"/>
      <c r="T460" s="1"/>
      <c r="U460" s="1"/>
      <c r="V460" s="1"/>
      <c r="W460" s="1"/>
      <c r="X460" s="1"/>
      <c r="Y460" s="1"/>
      <c r="Z460" s="1"/>
      <c r="AA460" s="1"/>
      <c r="AB460" s="1"/>
      <c r="AC460" s="1"/>
    </row>
    <row r="461">
      <c r="A461" s="1"/>
      <c r="B461" s="1"/>
      <c r="C461" s="1"/>
      <c r="D461" s="1"/>
      <c r="E461" s="1"/>
      <c r="F461" s="2"/>
      <c r="G461" s="2"/>
      <c r="H461" s="1"/>
      <c r="I461" s="2"/>
      <c r="J461" s="1"/>
      <c r="K461" s="4"/>
      <c r="L461" s="1"/>
      <c r="M461" s="1"/>
      <c r="N461" s="1"/>
      <c r="O461" s="1"/>
      <c r="P461" s="1"/>
      <c r="Q461" s="1"/>
      <c r="R461" s="1"/>
      <c r="S461" s="1"/>
      <c r="T461" s="1"/>
      <c r="U461" s="1"/>
      <c r="V461" s="1"/>
      <c r="W461" s="1"/>
      <c r="X461" s="1"/>
      <c r="Y461" s="1"/>
      <c r="Z461" s="1"/>
      <c r="AA461" s="1"/>
      <c r="AB461" s="1"/>
      <c r="AC461" s="1"/>
    </row>
    <row r="462">
      <c r="A462" s="1"/>
      <c r="B462" s="1"/>
      <c r="C462" s="1"/>
      <c r="D462" s="1"/>
      <c r="E462" s="1"/>
      <c r="F462" s="2"/>
      <c r="G462" s="2"/>
      <c r="H462" s="1"/>
      <c r="I462" s="2"/>
      <c r="J462" s="1"/>
      <c r="K462" s="4"/>
      <c r="L462" s="1"/>
      <c r="M462" s="1"/>
      <c r="N462" s="1"/>
      <c r="O462" s="1"/>
      <c r="P462" s="1"/>
      <c r="Q462" s="1"/>
      <c r="R462" s="1"/>
      <c r="S462" s="1"/>
      <c r="T462" s="1"/>
      <c r="U462" s="1"/>
      <c r="V462" s="1"/>
      <c r="W462" s="1"/>
      <c r="X462" s="1"/>
      <c r="Y462" s="1"/>
      <c r="Z462" s="1"/>
      <c r="AA462" s="1"/>
      <c r="AB462" s="1"/>
      <c r="AC462" s="1"/>
    </row>
    <row r="463">
      <c r="A463" s="1"/>
      <c r="B463" s="1"/>
      <c r="C463" s="1"/>
      <c r="D463" s="1"/>
      <c r="E463" s="1"/>
      <c r="F463" s="2"/>
      <c r="G463" s="2"/>
      <c r="H463" s="1"/>
      <c r="I463" s="2"/>
      <c r="J463" s="1"/>
      <c r="K463" s="4"/>
      <c r="L463" s="1"/>
      <c r="M463" s="1"/>
      <c r="N463" s="1"/>
      <c r="O463" s="1"/>
      <c r="P463" s="1"/>
      <c r="Q463" s="1"/>
      <c r="R463" s="1"/>
      <c r="S463" s="1"/>
      <c r="T463" s="1"/>
      <c r="U463" s="1"/>
      <c r="V463" s="1"/>
      <c r="W463" s="1"/>
      <c r="X463" s="1"/>
      <c r="Y463" s="1"/>
      <c r="Z463" s="1"/>
      <c r="AA463" s="1"/>
      <c r="AB463" s="1"/>
      <c r="AC463" s="1"/>
    </row>
    <row r="464">
      <c r="A464" s="1"/>
      <c r="B464" s="1"/>
      <c r="C464" s="1"/>
      <c r="D464" s="1"/>
      <c r="E464" s="1"/>
      <c r="F464" s="2"/>
      <c r="G464" s="2"/>
      <c r="H464" s="1"/>
      <c r="I464" s="2"/>
      <c r="J464" s="1"/>
      <c r="K464" s="4"/>
      <c r="L464" s="1"/>
      <c r="M464" s="1"/>
      <c r="N464" s="1"/>
      <c r="O464" s="1"/>
      <c r="P464" s="1"/>
      <c r="Q464" s="1"/>
      <c r="R464" s="1"/>
      <c r="S464" s="1"/>
      <c r="T464" s="1"/>
      <c r="U464" s="1"/>
      <c r="V464" s="1"/>
      <c r="W464" s="1"/>
      <c r="X464" s="1"/>
      <c r="Y464" s="1"/>
      <c r="Z464" s="1"/>
      <c r="AA464" s="1"/>
      <c r="AB464" s="1"/>
      <c r="AC464" s="1"/>
    </row>
    <row r="465">
      <c r="A465" s="1"/>
      <c r="B465" s="1"/>
      <c r="C465" s="1"/>
      <c r="D465" s="1"/>
      <c r="E465" s="1"/>
      <c r="F465" s="2"/>
      <c r="G465" s="2"/>
      <c r="H465" s="1"/>
      <c r="I465" s="2"/>
      <c r="J465" s="1"/>
      <c r="K465" s="4"/>
      <c r="L465" s="1"/>
      <c r="M465" s="1"/>
      <c r="N465" s="1"/>
      <c r="O465" s="1"/>
      <c r="P465" s="1"/>
      <c r="Q465" s="1"/>
      <c r="R465" s="1"/>
      <c r="S465" s="1"/>
      <c r="T465" s="1"/>
      <c r="U465" s="1"/>
      <c r="V465" s="1"/>
      <c r="W465" s="1"/>
      <c r="X465" s="1"/>
      <c r="Y465" s="1"/>
      <c r="Z465" s="1"/>
      <c r="AA465" s="1"/>
      <c r="AB465" s="1"/>
      <c r="AC465" s="1"/>
    </row>
    <row r="466">
      <c r="A466" s="1"/>
      <c r="B466" s="1"/>
      <c r="C466" s="1"/>
      <c r="D466" s="1"/>
      <c r="E466" s="1"/>
      <c r="F466" s="2"/>
      <c r="G466" s="2"/>
      <c r="H466" s="1"/>
      <c r="I466" s="2"/>
      <c r="J466" s="1"/>
      <c r="K466" s="4"/>
      <c r="L466" s="1"/>
      <c r="M466" s="1"/>
      <c r="N466" s="1"/>
      <c r="O466" s="1"/>
      <c r="P466" s="1"/>
      <c r="Q466" s="1"/>
      <c r="R466" s="1"/>
      <c r="S466" s="1"/>
      <c r="T466" s="1"/>
      <c r="U466" s="1"/>
      <c r="V466" s="1"/>
      <c r="W466" s="1"/>
      <c r="X466" s="1"/>
      <c r="Y466" s="1"/>
      <c r="Z466" s="1"/>
      <c r="AA466" s="1"/>
      <c r="AB466" s="1"/>
      <c r="AC466" s="1"/>
    </row>
    <row r="467">
      <c r="A467" s="1"/>
      <c r="B467" s="1"/>
      <c r="C467" s="1"/>
      <c r="D467" s="1"/>
      <c r="E467" s="1"/>
      <c r="F467" s="2"/>
      <c r="G467" s="2"/>
      <c r="H467" s="1"/>
      <c r="I467" s="2"/>
      <c r="J467" s="1"/>
      <c r="K467" s="4"/>
      <c r="L467" s="1"/>
      <c r="M467" s="1"/>
      <c r="N467" s="1"/>
      <c r="O467" s="1"/>
      <c r="P467" s="1"/>
      <c r="Q467" s="1"/>
      <c r="R467" s="1"/>
      <c r="S467" s="1"/>
      <c r="T467" s="1"/>
      <c r="U467" s="1"/>
      <c r="V467" s="1"/>
      <c r="W467" s="1"/>
      <c r="X467" s="1"/>
      <c r="Y467" s="1"/>
      <c r="Z467" s="1"/>
      <c r="AA467" s="1"/>
      <c r="AB467" s="1"/>
      <c r="AC467" s="1"/>
    </row>
    <row r="468">
      <c r="A468" s="1"/>
      <c r="B468" s="1"/>
      <c r="C468" s="1"/>
      <c r="D468" s="1"/>
      <c r="E468" s="1"/>
      <c r="F468" s="2"/>
      <c r="G468" s="2"/>
      <c r="H468" s="1"/>
      <c r="I468" s="2"/>
      <c r="J468" s="1"/>
      <c r="K468" s="4"/>
      <c r="L468" s="1"/>
      <c r="M468" s="1"/>
      <c r="N468" s="1"/>
      <c r="O468" s="1"/>
      <c r="P468" s="1"/>
      <c r="Q468" s="1"/>
      <c r="R468" s="1"/>
      <c r="S468" s="1"/>
      <c r="T468" s="1"/>
      <c r="U468" s="1"/>
      <c r="V468" s="1"/>
      <c r="W468" s="1"/>
      <c r="X468" s="1"/>
      <c r="Y468" s="1"/>
      <c r="Z468" s="1"/>
      <c r="AA468" s="1"/>
      <c r="AB468" s="1"/>
      <c r="AC468" s="1"/>
    </row>
    <row r="469">
      <c r="A469" s="1"/>
      <c r="B469" s="1"/>
      <c r="C469" s="1"/>
      <c r="D469" s="1"/>
      <c r="E469" s="1"/>
      <c r="F469" s="2"/>
      <c r="G469" s="2"/>
      <c r="H469" s="1"/>
      <c r="I469" s="2"/>
      <c r="J469" s="1"/>
      <c r="K469" s="4"/>
      <c r="L469" s="1"/>
      <c r="M469" s="1"/>
      <c r="N469" s="1"/>
      <c r="O469" s="1"/>
      <c r="P469" s="1"/>
      <c r="Q469" s="1"/>
      <c r="R469" s="1"/>
      <c r="S469" s="1"/>
      <c r="T469" s="1"/>
      <c r="U469" s="1"/>
      <c r="V469" s="1"/>
      <c r="W469" s="1"/>
      <c r="X469" s="1"/>
      <c r="Y469" s="1"/>
      <c r="Z469" s="1"/>
      <c r="AA469" s="1"/>
      <c r="AB469" s="1"/>
      <c r="AC469" s="1"/>
    </row>
    <row r="470">
      <c r="A470" s="1"/>
      <c r="B470" s="1"/>
      <c r="C470" s="1"/>
      <c r="D470" s="1"/>
      <c r="E470" s="1"/>
      <c r="F470" s="2"/>
      <c r="G470" s="2"/>
      <c r="H470" s="1"/>
      <c r="I470" s="2"/>
      <c r="J470" s="1"/>
      <c r="K470" s="4"/>
      <c r="L470" s="1"/>
      <c r="M470" s="1"/>
      <c r="N470" s="1"/>
      <c r="O470" s="1"/>
      <c r="P470" s="1"/>
      <c r="Q470" s="1"/>
      <c r="R470" s="1"/>
      <c r="S470" s="1"/>
      <c r="T470" s="1"/>
      <c r="U470" s="1"/>
      <c r="V470" s="1"/>
      <c r="W470" s="1"/>
      <c r="X470" s="1"/>
      <c r="Y470" s="1"/>
      <c r="Z470" s="1"/>
      <c r="AA470" s="1"/>
      <c r="AB470" s="1"/>
      <c r="AC470" s="1"/>
    </row>
    <row r="471">
      <c r="A471" s="1"/>
      <c r="B471" s="1"/>
      <c r="C471" s="1"/>
      <c r="D471" s="1"/>
      <c r="E471" s="1"/>
      <c r="F471" s="2"/>
      <c r="G471" s="2"/>
      <c r="H471" s="1"/>
      <c r="I471" s="2"/>
      <c r="J471" s="1"/>
      <c r="K471" s="4"/>
      <c r="L471" s="1"/>
      <c r="M471" s="1"/>
      <c r="N471" s="1"/>
      <c r="O471" s="1"/>
      <c r="P471" s="1"/>
      <c r="Q471" s="1"/>
      <c r="R471" s="1"/>
      <c r="S471" s="1"/>
      <c r="T471" s="1"/>
      <c r="U471" s="1"/>
      <c r="V471" s="1"/>
      <c r="W471" s="1"/>
      <c r="X471" s="1"/>
      <c r="Y471" s="1"/>
      <c r="Z471" s="1"/>
      <c r="AA471" s="1"/>
      <c r="AB471" s="1"/>
      <c r="AC471" s="1"/>
    </row>
    <row r="472">
      <c r="A472" s="1"/>
      <c r="B472" s="1"/>
      <c r="C472" s="1"/>
      <c r="D472" s="1"/>
      <c r="E472" s="1"/>
      <c r="F472" s="2"/>
      <c r="G472" s="2"/>
      <c r="H472" s="1"/>
      <c r="I472" s="2"/>
      <c r="J472" s="1"/>
      <c r="K472" s="4"/>
      <c r="L472" s="1"/>
      <c r="M472" s="1"/>
      <c r="N472" s="1"/>
      <c r="O472" s="1"/>
      <c r="P472" s="1"/>
      <c r="Q472" s="1"/>
      <c r="R472" s="1"/>
      <c r="S472" s="1"/>
      <c r="T472" s="1"/>
      <c r="U472" s="1"/>
      <c r="V472" s="1"/>
      <c r="W472" s="1"/>
      <c r="X472" s="1"/>
      <c r="Y472" s="1"/>
      <c r="Z472" s="1"/>
      <c r="AA472" s="1"/>
      <c r="AB472" s="1"/>
      <c r="AC472" s="1"/>
    </row>
    <row r="473">
      <c r="A473" s="1"/>
      <c r="B473" s="1"/>
      <c r="C473" s="1"/>
      <c r="D473" s="1"/>
      <c r="E473" s="1"/>
      <c r="F473" s="2"/>
      <c r="G473" s="2"/>
      <c r="H473" s="1"/>
      <c r="I473" s="2"/>
      <c r="J473" s="1"/>
      <c r="K473" s="4"/>
      <c r="L473" s="1"/>
      <c r="M473" s="1"/>
      <c r="N473" s="1"/>
      <c r="O473" s="1"/>
      <c r="P473" s="1"/>
      <c r="Q473" s="1"/>
      <c r="R473" s="1"/>
      <c r="S473" s="1"/>
      <c r="T473" s="1"/>
      <c r="U473" s="1"/>
      <c r="V473" s="1"/>
      <c r="W473" s="1"/>
      <c r="X473" s="1"/>
      <c r="Y473" s="1"/>
      <c r="Z473" s="1"/>
      <c r="AA473" s="1"/>
      <c r="AB473" s="1"/>
      <c r="AC473" s="1"/>
    </row>
    <row r="474">
      <c r="A474" s="1"/>
      <c r="B474" s="1"/>
      <c r="C474" s="1"/>
      <c r="D474" s="1"/>
      <c r="E474" s="1"/>
      <c r="F474" s="2"/>
      <c r="G474" s="2"/>
      <c r="H474" s="1"/>
      <c r="I474" s="2"/>
      <c r="J474" s="1"/>
      <c r="K474" s="4"/>
      <c r="L474" s="1"/>
      <c r="M474" s="1"/>
      <c r="N474" s="1"/>
      <c r="O474" s="1"/>
      <c r="P474" s="1"/>
      <c r="Q474" s="1"/>
      <c r="R474" s="1"/>
      <c r="S474" s="1"/>
      <c r="T474" s="1"/>
      <c r="U474" s="1"/>
      <c r="V474" s="1"/>
      <c r="W474" s="1"/>
      <c r="X474" s="1"/>
      <c r="Y474" s="1"/>
      <c r="Z474" s="1"/>
      <c r="AA474" s="1"/>
      <c r="AB474" s="1"/>
      <c r="AC474" s="1"/>
    </row>
    <row r="475">
      <c r="A475" s="1"/>
      <c r="B475" s="1"/>
      <c r="C475" s="1"/>
      <c r="D475" s="1"/>
      <c r="E475" s="1"/>
      <c r="F475" s="2"/>
      <c r="G475" s="2"/>
      <c r="H475" s="1"/>
      <c r="I475" s="2"/>
      <c r="J475" s="1"/>
      <c r="K475" s="4"/>
      <c r="L475" s="1"/>
      <c r="M475" s="1"/>
      <c r="N475" s="1"/>
      <c r="O475" s="1"/>
      <c r="P475" s="1"/>
      <c r="Q475" s="1"/>
      <c r="R475" s="1"/>
      <c r="S475" s="1"/>
      <c r="T475" s="1"/>
      <c r="U475" s="1"/>
      <c r="V475" s="1"/>
      <c r="W475" s="1"/>
      <c r="X475" s="1"/>
      <c r="Y475" s="1"/>
      <c r="Z475" s="1"/>
      <c r="AA475" s="1"/>
      <c r="AB475" s="1"/>
      <c r="AC475" s="1"/>
    </row>
    <row r="476">
      <c r="A476" s="1"/>
      <c r="B476" s="1"/>
      <c r="C476" s="1"/>
      <c r="D476" s="1"/>
      <c r="E476" s="1"/>
      <c r="F476" s="2"/>
      <c r="G476" s="2"/>
      <c r="H476" s="1"/>
      <c r="I476" s="2"/>
      <c r="J476" s="1"/>
      <c r="K476" s="4"/>
      <c r="L476" s="1"/>
      <c r="M476" s="1"/>
      <c r="N476" s="1"/>
      <c r="O476" s="1"/>
      <c r="P476" s="1"/>
      <c r="Q476" s="1"/>
      <c r="R476" s="1"/>
      <c r="S476" s="1"/>
      <c r="T476" s="1"/>
      <c r="U476" s="1"/>
      <c r="V476" s="1"/>
      <c r="W476" s="1"/>
      <c r="X476" s="1"/>
      <c r="Y476" s="1"/>
      <c r="Z476" s="1"/>
      <c r="AA476" s="1"/>
      <c r="AB476" s="1"/>
      <c r="AC476" s="1"/>
    </row>
    <row r="477">
      <c r="A477" s="1"/>
      <c r="B477" s="1"/>
      <c r="C477" s="1"/>
      <c r="D477" s="1"/>
      <c r="E477" s="1"/>
      <c r="F477" s="2"/>
      <c r="G477" s="2"/>
      <c r="H477" s="1"/>
      <c r="I477" s="2"/>
      <c r="J477" s="1"/>
      <c r="K477" s="4"/>
      <c r="L477" s="1"/>
      <c r="M477" s="1"/>
      <c r="N477" s="1"/>
      <c r="O477" s="1"/>
      <c r="P477" s="1"/>
      <c r="Q477" s="1"/>
      <c r="R477" s="1"/>
      <c r="S477" s="1"/>
      <c r="T477" s="1"/>
      <c r="U477" s="1"/>
      <c r="V477" s="1"/>
      <c r="W477" s="1"/>
      <c r="X477" s="1"/>
      <c r="Y477" s="1"/>
      <c r="Z477" s="1"/>
      <c r="AA477" s="1"/>
      <c r="AB477" s="1"/>
      <c r="AC477" s="1"/>
    </row>
    <row r="478">
      <c r="A478" s="1"/>
      <c r="B478" s="1"/>
      <c r="C478" s="1"/>
      <c r="D478" s="1"/>
      <c r="E478" s="1"/>
      <c r="F478" s="2"/>
      <c r="G478" s="2"/>
      <c r="H478" s="1"/>
      <c r="I478" s="2"/>
      <c r="J478" s="1"/>
      <c r="K478" s="4"/>
      <c r="L478" s="1"/>
      <c r="M478" s="1"/>
      <c r="N478" s="1"/>
      <c r="O478" s="1"/>
      <c r="P478" s="1"/>
      <c r="Q478" s="1"/>
      <c r="R478" s="1"/>
      <c r="S478" s="1"/>
      <c r="T478" s="1"/>
      <c r="U478" s="1"/>
      <c r="V478" s="1"/>
      <c r="W478" s="1"/>
      <c r="X478" s="1"/>
      <c r="Y478" s="1"/>
      <c r="Z478" s="1"/>
      <c r="AA478" s="1"/>
      <c r="AB478" s="1"/>
      <c r="AC478" s="1"/>
    </row>
    <row r="479">
      <c r="A479" s="1"/>
      <c r="B479" s="1"/>
      <c r="C479" s="1"/>
      <c r="D479" s="1"/>
      <c r="E479" s="1"/>
      <c r="F479" s="2"/>
      <c r="G479" s="2"/>
      <c r="H479" s="1"/>
      <c r="I479" s="2"/>
      <c r="J479" s="1"/>
      <c r="K479" s="4"/>
      <c r="L479" s="1"/>
      <c r="M479" s="1"/>
      <c r="N479" s="1"/>
      <c r="O479" s="1"/>
      <c r="P479" s="1"/>
      <c r="Q479" s="1"/>
      <c r="R479" s="1"/>
      <c r="S479" s="1"/>
      <c r="T479" s="1"/>
      <c r="U479" s="1"/>
      <c r="V479" s="1"/>
      <c r="W479" s="1"/>
      <c r="X479" s="1"/>
      <c r="Y479" s="1"/>
      <c r="Z479" s="1"/>
      <c r="AA479" s="1"/>
      <c r="AB479" s="1"/>
      <c r="AC479" s="1"/>
    </row>
    <row r="480">
      <c r="A480" s="1"/>
      <c r="B480" s="1"/>
      <c r="C480" s="1"/>
      <c r="D480" s="1"/>
      <c r="E480" s="1"/>
      <c r="F480" s="2"/>
      <c r="G480" s="2"/>
      <c r="H480" s="1"/>
      <c r="I480" s="2"/>
      <c r="J480" s="1"/>
      <c r="K480" s="4"/>
      <c r="L480" s="1"/>
      <c r="M480" s="1"/>
      <c r="N480" s="1"/>
      <c r="O480" s="1"/>
      <c r="P480" s="1"/>
      <c r="Q480" s="1"/>
      <c r="R480" s="1"/>
      <c r="S480" s="1"/>
      <c r="T480" s="1"/>
      <c r="U480" s="1"/>
      <c r="V480" s="1"/>
      <c r="W480" s="1"/>
      <c r="X480" s="1"/>
      <c r="Y480" s="1"/>
      <c r="Z480" s="1"/>
      <c r="AA480" s="1"/>
      <c r="AB480" s="1"/>
      <c r="AC480" s="1"/>
    </row>
    <row r="481">
      <c r="A481" s="1"/>
      <c r="B481" s="1"/>
      <c r="C481" s="1"/>
      <c r="D481" s="1"/>
      <c r="E481" s="1"/>
      <c r="F481" s="2"/>
      <c r="G481" s="2"/>
      <c r="H481" s="1"/>
      <c r="I481" s="2"/>
      <c r="J481" s="1"/>
      <c r="K481" s="4"/>
      <c r="L481" s="1"/>
      <c r="M481" s="1"/>
      <c r="N481" s="1"/>
      <c r="O481" s="1"/>
      <c r="P481" s="1"/>
      <c r="Q481" s="1"/>
      <c r="R481" s="1"/>
      <c r="S481" s="1"/>
      <c r="T481" s="1"/>
      <c r="U481" s="1"/>
      <c r="V481" s="1"/>
      <c r="W481" s="1"/>
      <c r="X481" s="1"/>
      <c r="Y481" s="1"/>
      <c r="Z481" s="1"/>
      <c r="AA481" s="1"/>
      <c r="AB481" s="1"/>
      <c r="AC481" s="1"/>
    </row>
    <row r="482">
      <c r="A482" s="1"/>
      <c r="B482" s="1"/>
      <c r="C482" s="1"/>
      <c r="D482" s="1"/>
      <c r="E482" s="1"/>
      <c r="F482" s="2"/>
      <c r="G482" s="2"/>
      <c r="H482" s="1"/>
      <c r="I482" s="2"/>
      <c r="J482" s="1"/>
      <c r="K482" s="4"/>
      <c r="L482" s="1"/>
      <c r="M482" s="1"/>
      <c r="N482" s="1"/>
      <c r="O482" s="1"/>
      <c r="P482" s="1"/>
      <c r="Q482" s="1"/>
      <c r="R482" s="1"/>
      <c r="S482" s="1"/>
      <c r="T482" s="1"/>
      <c r="U482" s="1"/>
      <c r="V482" s="1"/>
      <c r="W482" s="1"/>
      <c r="X482" s="1"/>
      <c r="Y482" s="1"/>
      <c r="Z482" s="1"/>
      <c r="AA482" s="1"/>
      <c r="AB482" s="1"/>
      <c r="AC482" s="1"/>
    </row>
    <row r="483">
      <c r="A483" s="1"/>
      <c r="B483" s="1"/>
      <c r="C483" s="1"/>
      <c r="D483" s="1"/>
      <c r="E483" s="1"/>
      <c r="F483" s="2"/>
      <c r="G483" s="2"/>
      <c r="H483" s="1"/>
      <c r="I483" s="2"/>
      <c r="J483" s="1"/>
      <c r="K483" s="4"/>
      <c r="L483" s="1"/>
      <c r="M483" s="1"/>
      <c r="N483" s="1"/>
      <c r="O483" s="1"/>
      <c r="P483" s="1"/>
      <c r="Q483" s="1"/>
      <c r="R483" s="1"/>
      <c r="S483" s="1"/>
      <c r="T483" s="1"/>
      <c r="U483" s="1"/>
      <c r="V483" s="1"/>
      <c r="W483" s="1"/>
      <c r="X483" s="1"/>
      <c r="Y483" s="1"/>
      <c r="Z483" s="1"/>
      <c r="AA483" s="1"/>
      <c r="AB483" s="1"/>
      <c r="AC483" s="1"/>
    </row>
    <row r="484">
      <c r="A484" s="1"/>
      <c r="B484" s="1"/>
      <c r="C484" s="1"/>
      <c r="D484" s="1"/>
      <c r="E484" s="1"/>
      <c r="F484" s="2"/>
      <c r="G484" s="2"/>
      <c r="H484" s="1"/>
      <c r="I484" s="2"/>
      <c r="J484" s="1"/>
      <c r="K484" s="4"/>
      <c r="L484" s="1"/>
      <c r="M484" s="1"/>
      <c r="N484" s="1"/>
      <c r="O484" s="1"/>
      <c r="P484" s="1"/>
      <c r="Q484" s="1"/>
      <c r="R484" s="1"/>
      <c r="S484" s="1"/>
      <c r="T484" s="1"/>
      <c r="U484" s="1"/>
      <c r="V484" s="1"/>
      <c r="W484" s="1"/>
      <c r="X484" s="1"/>
      <c r="Y484" s="1"/>
      <c r="Z484" s="1"/>
      <c r="AA484" s="1"/>
      <c r="AB484" s="1"/>
      <c r="AC484" s="1"/>
    </row>
    <row r="485">
      <c r="A485" s="1"/>
      <c r="B485" s="1"/>
      <c r="C485" s="1"/>
      <c r="D485" s="1"/>
      <c r="E485" s="1"/>
      <c r="F485" s="2"/>
      <c r="G485" s="2"/>
      <c r="H485" s="1"/>
      <c r="I485" s="2"/>
      <c r="J485" s="1"/>
      <c r="K485" s="4"/>
      <c r="L485" s="1"/>
      <c r="M485" s="1"/>
      <c r="N485" s="1"/>
      <c r="O485" s="1"/>
      <c r="P485" s="1"/>
      <c r="Q485" s="1"/>
      <c r="R485" s="1"/>
      <c r="S485" s="1"/>
      <c r="T485" s="1"/>
      <c r="U485" s="1"/>
      <c r="V485" s="1"/>
      <c r="W485" s="1"/>
      <c r="X485" s="1"/>
      <c r="Y485" s="1"/>
      <c r="Z485" s="1"/>
      <c r="AA485" s="1"/>
      <c r="AB485" s="1"/>
      <c r="AC485" s="1"/>
    </row>
    <row r="486">
      <c r="A486" s="1"/>
      <c r="B486" s="1"/>
      <c r="C486" s="1"/>
      <c r="D486" s="1"/>
      <c r="E486" s="1"/>
      <c r="F486" s="2"/>
      <c r="G486" s="2"/>
      <c r="H486" s="1"/>
      <c r="I486" s="2"/>
      <c r="J486" s="1"/>
      <c r="K486" s="4"/>
      <c r="L486" s="1"/>
      <c r="M486" s="1"/>
      <c r="N486" s="1"/>
      <c r="O486" s="1"/>
      <c r="P486" s="1"/>
      <c r="Q486" s="1"/>
      <c r="R486" s="1"/>
      <c r="S486" s="1"/>
      <c r="T486" s="1"/>
      <c r="U486" s="1"/>
      <c r="V486" s="1"/>
      <c r="W486" s="1"/>
      <c r="X486" s="1"/>
      <c r="Y486" s="1"/>
      <c r="Z486" s="1"/>
      <c r="AA486" s="1"/>
      <c r="AB486" s="1"/>
      <c r="AC486" s="1"/>
    </row>
    <row r="487">
      <c r="A487" s="1"/>
      <c r="B487" s="1"/>
      <c r="C487" s="1"/>
      <c r="D487" s="1"/>
      <c r="E487" s="1"/>
      <c r="F487" s="2"/>
      <c r="G487" s="2"/>
      <c r="H487" s="1"/>
      <c r="I487" s="2"/>
      <c r="J487" s="1"/>
      <c r="K487" s="4"/>
      <c r="L487" s="1"/>
      <c r="M487" s="1"/>
      <c r="N487" s="1"/>
      <c r="O487" s="1"/>
      <c r="P487" s="1"/>
      <c r="Q487" s="1"/>
      <c r="R487" s="1"/>
      <c r="S487" s="1"/>
      <c r="T487" s="1"/>
      <c r="U487" s="1"/>
      <c r="V487" s="1"/>
      <c r="W487" s="1"/>
      <c r="X487" s="1"/>
      <c r="Y487" s="1"/>
      <c r="Z487" s="1"/>
      <c r="AA487" s="1"/>
      <c r="AB487" s="1"/>
      <c r="AC487" s="1"/>
    </row>
    <row r="488">
      <c r="A488" s="1"/>
      <c r="B488" s="1"/>
      <c r="C488" s="1"/>
      <c r="D488" s="1"/>
      <c r="E488" s="1"/>
      <c r="F488" s="2"/>
      <c r="G488" s="2"/>
      <c r="H488" s="1"/>
      <c r="I488" s="2"/>
      <c r="J488" s="1"/>
      <c r="K488" s="4"/>
      <c r="L488" s="1"/>
      <c r="M488" s="1"/>
      <c r="N488" s="1"/>
      <c r="O488" s="1"/>
      <c r="P488" s="1"/>
      <c r="Q488" s="1"/>
      <c r="R488" s="1"/>
      <c r="S488" s="1"/>
      <c r="T488" s="1"/>
      <c r="U488" s="1"/>
      <c r="V488" s="1"/>
      <c r="W488" s="1"/>
      <c r="X488" s="1"/>
      <c r="Y488" s="1"/>
      <c r="Z488" s="1"/>
      <c r="AA488" s="1"/>
      <c r="AB488" s="1"/>
      <c r="AC488" s="1"/>
    </row>
    <row r="489">
      <c r="A489" s="1"/>
      <c r="B489" s="1"/>
      <c r="C489" s="1"/>
      <c r="D489" s="1"/>
      <c r="E489" s="1"/>
      <c r="F489" s="2"/>
      <c r="G489" s="2"/>
      <c r="H489" s="1"/>
      <c r="I489" s="2"/>
      <c r="J489" s="1"/>
      <c r="K489" s="4"/>
      <c r="L489" s="1"/>
      <c r="M489" s="1"/>
      <c r="N489" s="1"/>
      <c r="O489" s="1"/>
      <c r="P489" s="1"/>
      <c r="Q489" s="1"/>
      <c r="R489" s="1"/>
      <c r="S489" s="1"/>
      <c r="T489" s="1"/>
      <c r="U489" s="1"/>
      <c r="V489" s="1"/>
      <c r="W489" s="1"/>
      <c r="X489" s="1"/>
      <c r="Y489" s="1"/>
      <c r="Z489" s="1"/>
      <c r="AA489" s="1"/>
      <c r="AB489" s="1"/>
      <c r="AC489" s="1"/>
    </row>
    <row r="490">
      <c r="A490" s="1"/>
      <c r="B490" s="1"/>
      <c r="C490" s="1"/>
      <c r="D490" s="1"/>
      <c r="E490" s="1"/>
      <c r="F490" s="2"/>
      <c r="G490" s="2"/>
      <c r="H490" s="1"/>
      <c r="I490" s="2"/>
      <c r="J490" s="1"/>
      <c r="K490" s="4"/>
      <c r="L490" s="1"/>
      <c r="M490" s="1"/>
      <c r="N490" s="1"/>
      <c r="O490" s="1"/>
      <c r="P490" s="1"/>
      <c r="Q490" s="1"/>
      <c r="R490" s="1"/>
      <c r="S490" s="1"/>
      <c r="T490" s="1"/>
      <c r="U490" s="1"/>
      <c r="V490" s="1"/>
      <c r="W490" s="1"/>
      <c r="X490" s="1"/>
      <c r="Y490" s="1"/>
      <c r="Z490" s="1"/>
      <c r="AA490" s="1"/>
      <c r="AB490" s="1"/>
      <c r="AC490" s="1"/>
    </row>
    <row r="491">
      <c r="A491" s="1"/>
      <c r="B491" s="1"/>
      <c r="C491" s="1"/>
      <c r="D491" s="1"/>
      <c r="E491" s="1"/>
      <c r="F491" s="2"/>
      <c r="G491" s="2"/>
      <c r="H491" s="1"/>
      <c r="I491" s="2"/>
      <c r="J491" s="1"/>
      <c r="K491" s="4"/>
      <c r="L491" s="1"/>
      <c r="M491" s="1"/>
      <c r="N491" s="1"/>
      <c r="O491" s="1"/>
      <c r="P491" s="1"/>
      <c r="Q491" s="1"/>
      <c r="R491" s="1"/>
      <c r="S491" s="1"/>
      <c r="T491" s="1"/>
      <c r="U491" s="1"/>
      <c r="V491" s="1"/>
      <c r="W491" s="1"/>
      <c r="X491" s="1"/>
      <c r="Y491" s="1"/>
      <c r="Z491" s="1"/>
      <c r="AA491" s="1"/>
      <c r="AB491" s="1"/>
      <c r="AC491" s="1"/>
    </row>
    <row r="492">
      <c r="A492" s="1"/>
      <c r="B492" s="1"/>
      <c r="C492" s="1"/>
      <c r="D492" s="1"/>
      <c r="E492" s="1"/>
      <c r="F492" s="2"/>
      <c r="G492" s="2"/>
      <c r="H492" s="1"/>
      <c r="I492" s="2"/>
      <c r="J492" s="1"/>
      <c r="K492" s="4"/>
      <c r="L492" s="1"/>
      <c r="M492" s="1"/>
      <c r="N492" s="1"/>
      <c r="O492" s="1"/>
      <c r="P492" s="1"/>
      <c r="Q492" s="1"/>
      <c r="R492" s="1"/>
      <c r="S492" s="1"/>
      <c r="T492" s="1"/>
      <c r="U492" s="1"/>
      <c r="V492" s="1"/>
      <c r="W492" s="1"/>
      <c r="X492" s="1"/>
      <c r="Y492" s="1"/>
      <c r="Z492" s="1"/>
      <c r="AA492" s="1"/>
      <c r="AB492" s="1"/>
      <c r="AC492" s="1"/>
    </row>
    <row r="493">
      <c r="A493" s="1"/>
      <c r="B493" s="1"/>
      <c r="C493" s="1"/>
      <c r="D493" s="1"/>
      <c r="E493" s="1"/>
      <c r="F493" s="2"/>
      <c r="G493" s="2"/>
      <c r="H493" s="1"/>
      <c r="I493" s="2"/>
      <c r="J493" s="1"/>
      <c r="K493" s="4"/>
      <c r="L493" s="1"/>
      <c r="M493" s="1"/>
      <c r="N493" s="1"/>
      <c r="O493" s="1"/>
      <c r="P493" s="1"/>
      <c r="Q493" s="1"/>
      <c r="R493" s="1"/>
      <c r="S493" s="1"/>
      <c r="T493" s="1"/>
      <c r="U493" s="1"/>
      <c r="V493" s="1"/>
      <c r="W493" s="1"/>
      <c r="X493" s="1"/>
      <c r="Y493" s="1"/>
      <c r="Z493" s="1"/>
      <c r="AA493" s="1"/>
      <c r="AB493" s="1"/>
      <c r="AC493" s="1"/>
    </row>
    <row r="494">
      <c r="A494" s="1"/>
      <c r="B494" s="1"/>
      <c r="C494" s="1"/>
      <c r="D494" s="1"/>
      <c r="E494" s="1"/>
      <c r="F494" s="2"/>
      <c r="G494" s="2"/>
      <c r="H494" s="1"/>
      <c r="I494" s="2"/>
      <c r="J494" s="1"/>
      <c r="K494" s="4"/>
      <c r="L494" s="1"/>
      <c r="M494" s="1"/>
      <c r="N494" s="1"/>
      <c r="O494" s="1"/>
      <c r="P494" s="1"/>
      <c r="Q494" s="1"/>
      <c r="R494" s="1"/>
      <c r="S494" s="1"/>
      <c r="T494" s="1"/>
      <c r="U494" s="1"/>
      <c r="V494" s="1"/>
      <c r="W494" s="1"/>
      <c r="X494" s="1"/>
      <c r="Y494" s="1"/>
      <c r="Z494" s="1"/>
      <c r="AA494" s="1"/>
      <c r="AB494" s="1"/>
      <c r="AC494" s="1"/>
    </row>
    <row r="495">
      <c r="A495" s="1"/>
      <c r="B495" s="1"/>
      <c r="C495" s="1"/>
      <c r="D495" s="1"/>
      <c r="E495" s="1"/>
      <c r="F495" s="2"/>
      <c r="G495" s="2"/>
      <c r="H495" s="1"/>
      <c r="I495" s="2"/>
      <c r="J495" s="1"/>
      <c r="K495" s="4"/>
      <c r="L495" s="1"/>
      <c r="M495" s="1"/>
      <c r="N495" s="1"/>
      <c r="O495" s="1"/>
      <c r="P495" s="1"/>
      <c r="Q495" s="1"/>
      <c r="R495" s="1"/>
      <c r="S495" s="1"/>
      <c r="T495" s="1"/>
      <c r="U495" s="1"/>
      <c r="V495" s="1"/>
      <c r="W495" s="1"/>
      <c r="X495" s="1"/>
      <c r="Y495" s="1"/>
      <c r="Z495" s="1"/>
      <c r="AA495" s="1"/>
      <c r="AB495" s="1"/>
      <c r="AC495" s="1"/>
    </row>
    <row r="496">
      <c r="A496" s="1"/>
      <c r="B496" s="1"/>
      <c r="C496" s="1"/>
      <c r="D496" s="1"/>
      <c r="E496" s="1"/>
      <c r="F496" s="2"/>
      <c r="G496" s="2"/>
      <c r="H496" s="1"/>
      <c r="I496" s="2"/>
      <c r="J496" s="1"/>
      <c r="K496" s="4"/>
      <c r="L496" s="1"/>
      <c r="M496" s="1"/>
      <c r="N496" s="1"/>
      <c r="O496" s="1"/>
      <c r="P496" s="1"/>
      <c r="Q496" s="1"/>
      <c r="R496" s="1"/>
      <c r="S496" s="1"/>
      <c r="T496" s="1"/>
      <c r="U496" s="1"/>
      <c r="V496" s="1"/>
      <c r="W496" s="1"/>
      <c r="X496" s="1"/>
      <c r="Y496" s="1"/>
      <c r="Z496" s="1"/>
      <c r="AA496" s="1"/>
      <c r="AB496" s="1"/>
      <c r="AC496" s="1"/>
    </row>
    <row r="497">
      <c r="A497" s="1"/>
      <c r="B497" s="1"/>
      <c r="C497" s="1"/>
      <c r="D497" s="1"/>
      <c r="E497" s="1"/>
      <c r="F497" s="2"/>
      <c r="G497" s="2"/>
      <c r="H497" s="1"/>
      <c r="I497" s="2"/>
      <c r="J497" s="1"/>
      <c r="K497" s="4"/>
      <c r="L497" s="1"/>
      <c r="M497" s="1"/>
      <c r="N497" s="1"/>
      <c r="O497" s="1"/>
      <c r="P497" s="1"/>
      <c r="Q497" s="1"/>
      <c r="R497" s="1"/>
      <c r="S497" s="1"/>
      <c r="T497" s="1"/>
      <c r="U497" s="1"/>
      <c r="V497" s="1"/>
      <c r="W497" s="1"/>
      <c r="X497" s="1"/>
      <c r="Y497" s="1"/>
      <c r="Z497" s="1"/>
      <c r="AA497" s="1"/>
      <c r="AB497" s="1"/>
      <c r="AC497" s="1"/>
    </row>
    <row r="498">
      <c r="A498" s="1"/>
      <c r="B498" s="1"/>
      <c r="C498" s="1"/>
      <c r="D498" s="1"/>
      <c r="E498" s="1"/>
      <c r="F498" s="2"/>
      <c r="G498" s="2"/>
      <c r="H498" s="1"/>
      <c r="I498" s="2"/>
      <c r="J498" s="1"/>
      <c r="K498" s="4"/>
      <c r="L498" s="1"/>
      <c r="M498" s="1"/>
      <c r="N498" s="1"/>
      <c r="O498" s="1"/>
      <c r="P498" s="1"/>
      <c r="Q498" s="1"/>
      <c r="R498" s="1"/>
      <c r="S498" s="1"/>
      <c r="T498" s="1"/>
      <c r="U498" s="1"/>
      <c r="V498" s="1"/>
      <c r="W498" s="1"/>
      <c r="X498" s="1"/>
      <c r="Y498" s="1"/>
      <c r="Z498" s="1"/>
      <c r="AA498" s="1"/>
      <c r="AB498" s="1"/>
      <c r="AC498" s="1"/>
    </row>
    <row r="499">
      <c r="A499" s="1"/>
      <c r="B499" s="1"/>
      <c r="C499" s="1"/>
      <c r="D499" s="1"/>
      <c r="E499" s="1"/>
      <c r="F499" s="2"/>
      <c r="G499" s="2"/>
      <c r="H499" s="1"/>
      <c r="I499" s="2"/>
      <c r="J499" s="1"/>
      <c r="K499" s="4"/>
      <c r="L499" s="1"/>
      <c r="M499" s="1"/>
      <c r="N499" s="1"/>
      <c r="O499" s="1"/>
      <c r="P499" s="1"/>
      <c r="Q499" s="1"/>
      <c r="R499" s="1"/>
      <c r="S499" s="1"/>
      <c r="T499" s="1"/>
      <c r="U499" s="1"/>
      <c r="V499" s="1"/>
      <c r="W499" s="1"/>
      <c r="X499" s="1"/>
      <c r="Y499" s="1"/>
      <c r="Z499" s="1"/>
      <c r="AA499" s="1"/>
      <c r="AB499" s="1"/>
      <c r="AC499" s="1"/>
    </row>
    <row r="500">
      <c r="A500" s="1"/>
      <c r="B500" s="1"/>
      <c r="C500" s="1"/>
      <c r="D500" s="1"/>
      <c r="E500" s="1"/>
      <c r="F500" s="2"/>
      <c r="G500" s="2"/>
      <c r="H500" s="1"/>
      <c r="I500" s="2"/>
      <c r="J500" s="1"/>
      <c r="K500" s="4"/>
      <c r="L500" s="1"/>
      <c r="M500" s="1"/>
      <c r="N500" s="1"/>
      <c r="O500" s="1"/>
      <c r="P500" s="1"/>
      <c r="Q500" s="1"/>
      <c r="R500" s="1"/>
      <c r="S500" s="1"/>
      <c r="T500" s="1"/>
      <c r="U500" s="1"/>
      <c r="V500" s="1"/>
      <c r="W500" s="1"/>
      <c r="X500" s="1"/>
      <c r="Y500" s="1"/>
      <c r="Z500" s="1"/>
      <c r="AA500" s="1"/>
      <c r="AB500" s="1"/>
      <c r="AC500" s="1"/>
    </row>
    <row r="501">
      <c r="A501" s="1"/>
      <c r="B501" s="1"/>
      <c r="C501" s="1"/>
      <c r="D501" s="1"/>
      <c r="E501" s="1"/>
      <c r="F501" s="2"/>
      <c r="G501" s="2"/>
      <c r="H501" s="1"/>
      <c r="I501" s="2"/>
      <c r="J501" s="1"/>
      <c r="K501" s="4"/>
      <c r="L501" s="1"/>
      <c r="M501" s="1"/>
      <c r="N501" s="1"/>
      <c r="O501" s="1"/>
      <c r="P501" s="1"/>
      <c r="Q501" s="1"/>
      <c r="R501" s="1"/>
      <c r="S501" s="1"/>
      <c r="T501" s="1"/>
      <c r="U501" s="1"/>
      <c r="V501" s="1"/>
      <c r="W501" s="1"/>
      <c r="X501" s="1"/>
      <c r="Y501" s="1"/>
      <c r="Z501" s="1"/>
      <c r="AA501" s="1"/>
      <c r="AB501" s="1"/>
      <c r="AC501" s="1"/>
    </row>
    <row r="502">
      <c r="A502" s="1"/>
      <c r="B502" s="1"/>
      <c r="C502" s="1"/>
      <c r="D502" s="1"/>
      <c r="E502" s="1"/>
      <c r="F502" s="2"/>
      <c r="G502" s="2"/>
      <c r="H502" s="1"/>
      <c r="I502" s="2"/>
      <c r="J502" s="1"/>
      <c r="K502" s="4"/>
      <c r="L502" s="1"/>
      <c r="M502" s="1"/>
      <c r="N502" s="1"/>
      <c r="O502" s="1"/>
      <c r="P502" s="1"/>
      <c r="Q502" s="1"/>
      <c r="R502" s="1"/>
      <c r="S502" s="1"/>
      <c r="T502" s="1"/>
      <c r="U502" s="1"/>
      <c r="V502" s="1"/>
      <c r="W502" s="1"/>
      <c r="X502" s="1"/>
      <c r="Y502" s="1"/>
      <c r="Z502" s="1"/>
      <c r="AA502" s="1"/>
      <c r="AB502" s="1"/>
      <c r="AC502" s="1"/>
    </row>
    <row r="503">
      <c r="A503" s="1"/>
      <c r="B503" s="1"/>
      <c r="C503" s="1"/>
      <c r="D503" s="1"/>
      <c r="E503" s="1"/>
      <c r="F503" s="2"/>
      <c r="G503" s="2"/>
      <c r="H503" s="1"/>
      <c r="I503" s="2"/>
      <c r="J503" s="1"/>
      <c r="K503" s="4"/>
      <c r="L503" s="1"/>
      <c r="M503" s="1"/>
      <c r="N503" s="1"/>
      <c r="O503" s="1"/>
      <c r="P503" s="1"/>
      <c r="Q503" s="1"/>
      <c r="R503" s="1"/>
      <c r="S503" s="1"/>
      <c r="T503" s="1"/>
      <c r="U503" s="1"/>
      <c r="V503" s="1"/>
      <c r="W503" s="1"/>
      <c r="X503" s="1"/>
      <c r="Y503" s="1"/>
      <c r="Z503" s="1"/>
      <c r="AA503" s="1"/>
      <c r="AB503" s="1"/>
      <c r="AC503" s="1"/>
    </row>
    <row r="504">
      <c r="A504" s="1"/>
      <c r="B504" s="1"/>
      <c r="C504" s="1"/>
      <c r="D504" s="1"/>
      <c r="E504" s="1"/>
      <c r="F504" s="2"/>
      <c r="G504" s="2"/>
      <c r="H504" s="1"/>
      <c r="I504" s="2"/>
      <c r="J504" s="1"/>
      <c r="K504" s="4"/>
      <c r="L504" s="1"/>
      <c r="M504" s="1"/>
      <c r="N504" s="1"/>
      <c r="O504" s="1"/>
      <c r="P504" s="1"/>
      <c r="Q504" s="1"/>
      <c r="R504" s="1"/>
      <c r="S504" s="1"/>
      <c r="T504" s="1"/>
      <c r="U504" s="1"/>
      <c r="V504" s="1"/>
      <c r="W504" s="1"/>
      <c r="X504" s="1"/>
      <c r="Y504" s="1"/>
      <c r="Z504" s="1"/>
      <c r="AA504" s="1"/>
      <c r="AB504" s="1"/>
      <c r="AC504" s="1"/>
    </row>
    <row r="505">
      <c r="A505" s="1"/>
      <c r="B505" s="1"/>
      <c r="C505" s="1"/>
      <c r="D505" s="1"/>
      <c r="E505" s="1"/>
      <c r="F505" s="2"/>
      <c r="G505" s="2"/>
      <c r="H505" s="1"/>
      <c r="I505" s="2"/>
      <c r="J505" s="1"/>
      <c r="K505" s="4"/>
      <c r="L505" s="1"/>
      <c r="M505" s="1"/>
      <c r="N505" s="1"/>
      <c r="O505" s="1"/>
      <c r="P505" s="1"/>
      <c r="Q505" s="1"/>
      <c r="R505" s="1"/>
      <c r="S505" s="1"/>
      <c r="T505" s="1"/>
      <c r="U505" s="1"/>
      <c r="V505" s="1"/>
      <c r="W505" s="1"/>
      <c r="X505" s="1"/>
      <c r="Y505" s="1"/>
      <c r="Z505" s="1"/>
      <c r="AA505" s="1"/>
      <c r="AB505" s="1"/>
      <c r="AC505" s="1"/>
    </row>
    <row r="506">
      <c r="A506" s="1"/>
      <c r="B506" s="1"/>
      <c r="C506" s="1"/>
      <c r="D506" s="1"/>
      <c r="E506" s="1"/>
      <c r="F506" s="2"/>
      <c r="G506" s="2"/>
      <c r="H506" s="1"/>
      <c r="I506" s="2"/>
      <c r="J506" s="1"/>
      <c r="K506" s="4"/>
      <c r="L506" s="1"/>
      <c r="M506" s="1"/>
      <c r="N506" s="1"/>
      <c r="O506" s="1"/>
      <c r="P506" s="1"/>
      <c r="Q506" s="1"/>
      <c r="R506" s="1"/>
      <c r="S506" s="1"/>
      <c r="T506" s="1"/>
      <c r="U506" s="1"/>
      <c r="V506" s="1"/>
      <c r="W506" s="1"/>
      <c r="X506" s="1"/>
      <c r="Y506" s="1"/>
      <c r="Z506" s="1"/>
      <c r="AA506" s="1"/>
      <c r="AB506" s="1"/>
      <c r="AC506" s="1"/>
    </row>
    <row r="507">
      <c r="A507" s="1"/>
      <c r="B507" s="1"/>
      <c r="C507" s="1"/>
      <c r="D507" s="1"/>
      <c r="E507" s="1"/>
      <c r="F507" s="2"/>
      <c r="G507" s="2"/>
      <c r="H507" s="1"/>
      <c r="I507" s="2"/>
      <c r="J507" s="1"/>
      <c r="K507" s="4"/>
      <c r="L507" s="1"/>
      <c r="M507" s="1"/>
      <c r="N507" s="1"/>
      <c r="O507" s="1"/>
      <c r="P507" s="1"/>
      <c r="Q507" s="1"/>
      <c r="R507" s="1"/>
      <c r="S507" s="1"/>
      <c r="T507" s="1"/>
      <c r="U507" s="1"/>
      <c r="V507" s="1"/>
      <c r="W507" s="1"/>
      <c r="X507" s="1"/>
      <c r="Y507" s="1"/>
      <c r="Z507" s="1"/>
      <c r="AA507" s="1"/>
      <c r="AB507" s="1"/>
      <c r="AC507" s="1"/>
    </row>
    <row r="508">
      <c r="A508" s="1"/>
      <c r="B508" s="1"/>
      <c r="C508" s="1"/>
      <c r="D508" s="1"/>
      <c r="E508" s="1"/>
      <c r="F508" s="2"/>
      <c r="G508" s="2"/>
      <c r="H508" s="1"/>
      <c r="I508" s="2"/>
      <c r="J508" s="1"/>
      <c r="K508" s="4"/>
      <c r="L508" s="1"/>
      <c r="M508" s="1"/>
      <c r="N508" s="1"/>
      <c r="O508" s="1"/>
      <c r="P508" s="1"/>
      <c r="Q508" s="1"/>
      <c r="R508" s="1"/>
      <c r="S508" s="1"/>
      <c r="T508" s="1"/>
      <c r="U508" s="1"/>
      <c r="V508" s="1"/>
      <c r="W508" s="1"/>
      <c r="X508" s="1"/>
      <c r="Y508" s="1"/>
      <c r="Z508" s="1"/>
      <c r="AA508" s="1"/>
      <c r="AB508" s="1"/>
      <c r="AC508" s="1"/>
    </row>
    <row r="509">
      <c r="A509" s="1"/>
      <c r="B509" s="1"/>
      <c r="C509" s="1"/>
      <c r="D509" s="1"/>
      <c r="E509" s="1"/>
      <c r="F509" s="2"/>
      <c r="G509" s="2"/>
      <c r="H509" s="1"/>
      <c r="I509" s="2"/>
      <c r="J509" s="1"/>
      <c r="K509" s="4"/>
      <c r="L509" s="1"/>
      <c r="M509" s="1"/>
      <c r="N509" s="1"/>
      <c r="O509" s="1"/>
      <c r="P509" s="1"/>
      <c r="Q509" s="1"/>
      <c r="R509" s="1"/>
      <c r="S509" s="1"/>
      <c r="T509" s="1"/>
      <c r="U509" s="1"/>
      <c r="V509" s="1"/>
      <c r="W509" s="1"/>
      <c r="X509" s="1"/>
      <c r="Y509" s="1"/>
      <c r="Z509" s="1"/>
      <c r="AA509" s="1"/>
      <c r="AB509" s="1"/>
      <c r="AC509" s="1"/>
    </row>
    <row r="510">
      <c r="A510" s="1"/>
      <c r="B510" s="1"/>
      <c r="C510" s="1"/>
      <c r="D510" s="1"/>
      <c r="E510" s="1"/>
      <c r="F510" s="2"/>
      <c r="G510" s="2"/>
      <c r="H510" s="1"/>
      <c r="I510" s="2"/>
      <c r="J510" s="1"/>
      <c r="K510" s="4"/>
      <c r="L510" s="1"/>
      <c r="M510" s="1"/>
      <c r="N510" s="1"/>
      <c r="O510" s="1"/>
      <c r="P510" s="1"/>
      <c r="Q510" s="1"/>
      <c r="R510" s="1"/>
      <c r="S510" s="1"/>
      <c r="T510" s="1"/>
      <c r="U510" s="1"/>
      <c r="V510" s="1"/>
      <c r="W510" s="1"/>
      <c r="X510" s="1"/>
      <c r="Y510" s="1"/>
      <c r="Z510" s="1"/>
      <c r="AA510" s="1"/>
      <c r="AB510" s="1"/>
      <c r="AC510" s="1"/>
    </row>
    <row r="511">
      <c r="A511" s="1"/>
      <c r="B511" s="1"/>
      <c r="C511" s="1"/>
      <c r="D511" s="1"/>
      <c r="E511" s="1"/>
      <c r="F511" s="2"/>
      <c r="G511" s="2"/>
      <c r="H511" s="1"/>
      <c r="I511" s="2"/>
      <c r="J511" s="1"/>
      <c r="K511" s="4"/>
      <c r="L511" s="1"/>
      <c r="M511" s="1"/>
      <c r="N511" s="1"/>
      <c r="O511" s="1"/>
      <c r="P511" s="1"/>
      <c r="Q511" s="1"/>
      <c r="R511" s="1"/>
      <c r="S511" s="1"/>
      <c r="T511" s="1"/>
      <c r="U511" s="1"/>
      <c r="V511" s="1"/>
      <c r="W511" s="1"/>
      <c r="X511" s="1"/>
      <c r="Y511" s="1"/>
      <c r="Z511" s="1"/>
      <c r="AA511" s="1"/>
      <c r="AB511" s="1"/>
      <c r="AC511" s="1"/>
    </row>
    <row r="512">
      <c r="A512" s="1"/>
      <c r="B512" s="1"/>
      <c r="C512" s="1"/>
      <c r="D512" s="1"/>
      <c r="E512" s="1"/>
      <c r="F512" s="2"/>
      <c r="G512" s="2"/>
      <c r="H512" s="1"/>
      <c r="I512" s="2"/>
      <c r="J512" s="1"/>
      <c r="K512" s="4"/>
      <c r="L512" s="1"/>
      <c r="M512" s="1"/>
      <c r="N512" s="1"/>
      <c r="O512" s="1"/>
      <c r="P512" s="1"/>
      <c r="Q512" s="1"/>
      <c r="R512" s="1"/>
      <c r="S512" s="1"/>
      <c r="T512" s="1"/>
      <c r="U512" s="1"/>
      <c r="V512" s="1"/>
      <c r="W512" s="1"/>
      <c r="X512" s="1"/>
      <c r="Y512" s="1"/>
      <c r="Z512" s="1"/>
      <c r="AA512" s="1"/>
      <c r="AB512" s="1"/>
      <c r="AC512" s="1"/>
    </row>
    <row r="513">
      <c r="A513" s="1"/>
      <c r="B513" s="1"/>
      <c r="C513" s="1"/>
      <c r="D513" s="1"/>
      <c r="E513" s="1"/>
      <c r="F513" s="2"/>
      <c r="G513" s="2"/>
      <c r="H513" s="1"/>
      <c r="I513" s="2"/>
      <c r="J513" s="1"/>
      <c r="K513" s="4"/>
      <c r="L513" s="1"/>
      <c r="M513" s="1"/>
      <c r="N513" s="1"/>
      <c r="O513" s="1"/>
      <c r="P513" s="1"/>
      <c r="Q513" s="1"/>
      <c r="R513" s="1"/>
      <c r="S513" s="1"/>
      <c r="T513" s="1"/>
      <c r="U513" s="1"/>
      <c r="V513" s="1"/>
      <c r="W513" s="1"/>
      <c r="X513" s="1"/>
      <c r="Y513" s="1"/>
      <c r="Z513" s="1"/>
      <c r="AA513" s="1"/>
      <c r="AB513" s="1"/>
      <c r="AC513" s="1"/>
    </row>
    <row r="514">
      <c r="A514" s="1"/>
      <c r="B514" s="1"/>
      <c r="C514" s="1"/>
      <c r="D514" s="1"/>
      <c r="E514" s="1"/>
      <c r="F514" s="2"/>
      <c r="G514" s="2"/>
      <c r="H514" s="1"/>
      <c r="I514" s="2"/>
      <c r="J514" s="1"/>
      <c r="K514" s="4"/>
      <c r="L514" s="1"/>
      <c r="M514" s="1"/>
      <c r="N514" s="1"/>
      <c r="O514" s="1"/>
      <c r="P514" s="1"/>
      <c r="Q514" s="1"/>
      <c r="R514" s="1"/>
      <c r="S514" s="1"/>
      <c r="T514" s="1"/>
      <c r="U514" s="1"/>
      <c r="V514" s="1"/>
      <c r="W514" s="1"/>
      <c r="X514" s="1"/>
      <c r="Y514" s="1"/>
      <c r="Z514" s="1"/>
      <c r="AA514" s="1"/>
      <c r="AB514" s="1"/>
      <c r="AC514" s="1"/>
    </row>
    <row r="515">
      <c r="A515" s="1"/>
      <c r="B515" s="1"/>
      <c r="C515" s="1"/>
      <c r="D515" s="1"/>
      <c r="E515" s="1"/>
      <c r="F515" s="2"/>
      <c r="G515" s="2"/>
      <c r="H515" s="1"/>
      <c r="I515" s="2"/>
      <c r="J515" s="1"/>
      <c r="K515" s="4"/>
      <c r="L515" s="1"/>
      <c r="M515" s="1"/>
      <c r="N515" s="1"/>
      <c r="O515" s="1"/>
      <c r="P515" s="1"/>
      <c r="Q515" s="1"/>
      <c r="R515" s="1"/>
      <c r="S515" s="1"/>
      <c r="T515" s="1"/>
      <c r="U515" s="1"/>
      <c r="V515" s="1"/>
      <c r="W515" s="1"/>
      <c r="X515" s="1"/>
      <c r="Y515" s="1"/>
      <c r="Z515" s="1"/>
      <c r="AA515" s="1"/>
      <c r="AB515" s="1"/>
      <c r="AC515" s="1"/>
    </row>
    <row r="516">
      <c r="A516" s="1"/>
      <c r="B516" s="1"/>
      <c r="C516" s="1"/>
      <c r="D516" s="1"/>
      <c r="E516" s="1"/>
      <c r="F516" s="2"/>
      <c r="G516" s="2"/>
      <c r="H516" s="1"/>
      <c r="I516" s="2"/>
      <c r="J516" s="1"/>
      <c r="K516" s="4"/>
      <c r="L516" s="1"/>
      <c r="M516" s="1"/>
      <c r="N516" s="1"/>
      <c r="O516" s="1"/>
      <c r="P516" s="1"/>
      <c r="Q516" s="1"/>
      <c r="R516" s="1"/>
      <c r="S516" s="1"/>
      <c r="T516" s="1"/>
      <c r="U516" s="1"/>
      <c r="V516" s="1"/>
      <c r="W516" s="1"/>
      <c r="X516" s="1"/>
      <c r="Y516" s="1"/>
      <c r="Z516" s="1"/>
      <c r="AA516" s="1"/>
      <c r="AB516" s="1"/>
      <c r="AC516" s="1"/>
    </row>
    <row r="517">
      <c r="A517" s="1"/>
      <c r="B517" s="1"/>
      <c r="C517" s="1"/>
      <c r="D517" s="1"/>
      <c r="E517" s="1"/>
      <c r="F517" s="2"/>
      <c r="G517" s="2"/>
      <c r="H517" s="1"/>
      <c r="I517" s="2"/>
      <c r="J517" s="1"/>
      <c r="K517" s="4"/>
      <c r="L517" s="1"/>
      <c r="M517" s="1"/>
      <c r="N517" s="1"/>
      <c r="O517" s="1"/>
      <c r="P517" s="1"/>
      <c r="Q517" s="1"/>
      <c r="R517" s="1"/>
      <c r="S517" s="1"/>
      <c r="T517" s="1"/>
      <c r="U517" s="1"/>
      <c r="V517" s="1"/>
      <c r="W517" s="1"/>
      <c r="X517" s="1"/>
      <c r="Y517" s="1"/>
      <c r="Z517" s="1"/>
      <c r="AA517" s="1"/>
      <c r="AB517" s="1"/>
      <c r="AC517" s="1"/>
    </row>
    <row r="518">
      <c r="A518" s="1"/>
      <c r="B518" s="1"/>
      <c r="C518" s="1"/>
      <c r="D518" s="1"/>
      <c r="E518" s="1"/>
      <c r="F518" s="2"/>
      <c r="G518" s="2"/>
      <c r="H518" s="1"/>
      <c r="I518" s="2"/>
      <c r="J518" s="1"/>
      <c r="K518" s="4"/>
      <c r="L518" s="1"/>
      <c r="M518" s="1"/>
      <c r="N518" s="1"/>
      <c r="O518" s="1"/>
      <c r="P518" s="1"/>
      <c r="Q518" s="1"/>
      <c r="R518" s="1"/>
      <c r="S518" s="1"/>
      <c r="T518" s="1"/>
      <c r="U518" s="1"/>
      <c r="V518" s="1"/>
      <c r="W518" s="1"/>
      <c r="X518" s="1"/>
      <c r="Y518" s="1"/>
      <c r="Z518" s="1"/>
      <c r="AA518" s="1"/>
      <c r="AB518" s="1"/>
      <c r="AC518" s="1"/>
    </row>
    <row r="519">
      <c r="A519" s="1"/>
      <c r="B519" s="1"/>
      <c r="C519" s="1"/>
      <c r="D519" s="1"/>
      <c r="E519" s="1"/>
      <c r="F519" s="2"/>
      <c r="G519" s="2"/>
      <c r="H519" s="1"/>
      <c r="I519" s="2"/>
      <c r="J519" s="1"/>
      <c r="K519" s="4"/>
      <c r="L519" s="1"/>
      <c r="M519" s="1"/>
      <c r="N519" s="1"/>
      <c r="O519" s="1"/>
      <c r="P519" s="1"/>
      <c r="Q519" s="1"/>
      <c r="R519" s="1"/>
      <c r="S519" s="1"/>
      <c r="T519" s="1"/>
      <c r="U519" s="1"/>
      <c r="V519" s="1"/>
      <c r="W519" s="1"/>
      <c r="X519" s="1"/>
      <c r="Y519" s="1"/>
      <c r="Z519" s="1"/>
      <c r="AA519" s="1"/>
      <c r="AB519" s="1"/>
      <c r="AC519" s="1"/>
    </row>
    <row r="520">
      <c r="A520" s="1"/>
      <c r="B520" s="1"/>
      <c r="C520" s="1"/>
      <c r="D520" s="1"/>
      <c r="E520" s="1"/>
      <c r="F520" s="2"/>
      <c r="G520" s="2"/>
      <c r="H520" s="1"/>
      <c r="I520" s="2"/>
      <c r="J520" s="1"/>
      <c r="K520" s="4"/>
      <c r="L520" s="1"/>
      <c r="M520" s="1"/>
      <c r="N520" s="1"/>
      <c r="O520" s="1"/>
      <c r="P520" s="1"/>
      <c r="Q520" s="1"/>
      <c r="R520" s="1"/>
      <c r="S520" s="1"/>
      <c r="T520" s="1"/>
      <c r="U520" s="1"/>
      <c r="V520" s="1"/>
      <c r="W520" s="1"/>
      <c r="X520" s="1"/>
      <c r="Y520" s="1"/>
      <c r="Z520" s="1"/>
      <c r="AA520" s="1"/>
      <c r="AB520" s="1"/>
      <c r="AC520" s="1"/>
    </row>
    <row r="521">
      <c r="A521" s="1"/>
      <c r="B521" s="1"/>
      <c r="C521" s="1"/>
      <c r="D521" s="1"/>
      <c r="E521" s="1"/>
      <c r="F521" s="2"/>
      <c r="G521" s="2"/>
      <c r="H521" s="1"/>
      <c r="I521" s="2"/>
      <c r="J521" s="1"/>
      <c r="K521" s="4"/>
      <c r="L521" s="1"/>
      <c r="M521" s="1"/>
      <c r="N521" s="1"/>
      <c r="O521" s="1"/>
      <c r="P521" s="1"/>
      <c r="Q521" s="1"/>
      <c r="R521" s="1"/>
      <c r="S521" s="1"/>
      <c r="T521" s="1"/>
      <c r="U521" s="1"/>
      <c r="V521" s="1"/>
      <c r="W521" s="1"/>
      <c r="X521" s="1"/>
      <c r="Y521" s="1"/>
      <c r="Z521" s="1"/>
      <c r="AA521" s="1"/>
      <c r="AB521" s="1"/>
      <c r="AC521" s="1"/>
    </row>
    <row r="522">
      <c r="A522" s="1"/>
      <c r="B522" s="1"/>
      <c r="C522" s="1"/>
      <c r="D522" s="1"/>
      <c r="E522" s="1"/>
      <c r="F522" s="2"/>
      <c r="G522" s="2"/>
      <c r="H522" s="1"/>
      <c r="I522" s="2"/>
      <c r="J522" s="1"/>
      <c r="K522" s="4"/>
      <c r="L522" s="1"/>
      <c r="M522" s="1"/>
      <c r="N522" s="1"/>
      <c r="O522" s="1"/>
      <c r="P522" s="1"/>
      <c r="Q522" s="1"/>
      <c r="R522" s="1"/>
      <c r="S522" s="1"/>
      <c r="T522" s="1"/>
      <c r="U522" s="1"/>
      <c r="V522" s="1"/>
      <c r="W522" s="1"/>
      <c r="X522" s="1"/>
      <c r="Y522" s="1"/>
      <c r="Z522" s="1"/>
      <c r="AA522" s="1"/>
      <c r="AB522" s="1"/>
      <c r="AC522" s="1"/>
    </row>
    <row r="523">
      <c r="A523" s="1"/>
      <c r="B523" s="1"/>
      <c r="C523" s="1"/>
      <c r="D523" s="1"/>
      <c r="E523" s="1"/>
      <c r="F523" s="2"/>
      <c r="G523" s="2"/>
      <c r="H523" s="1"/>
      <c r="I523" s="2"/>
      <c r="J523" s="1"/>
      <c r="K523" s="4"/>
      <c r="L523" s="1"/>
      <c r="M523" s="1"/>
      <c r="N523" s="1"/>
      <c r="O523" s="1"/>
      <c r="P523" s="1"/>
      <c r="Q523" s="1"/>
      <c r="R523" s="1"/>
      <c r="S523" s="1"/>
      <c r="T523" s="1"/>
      <c r="U523" s="1"/>
      <c r="V523" s="1"/>
      <c r="W523" s="1"/>
      <c r="X523" s="1"/>
      <c r="Y523" s="1"/>
      <c r="Z523" s="1"/>
      <c r="AA523" s="1"/>
      <c r="AB523" s="1"/>
      <c r="AC523" s="1"/>
    </row>
    <row r="524">
      <c r="A524" s="1"/>
      <c r="B524" s="1"/>
      <c r="C524" s="1"/>
      <c r="D524" s="1"/>
      <c r="E524" s="1"/>
      <c r="F524" s="2"/>
      <c r="G524" s="2"/>
      <c r="H524" s="1"/>
      <c r="I524" s="2"/>
      <c r="J524" s="1"/>
      <c r="K524" s="4"/>
      <c r="L524" s="1"/>
      <c r="M524" s="1"/>
      <c r="N524" s="1"/>
      <c r="O524" s="1"/>
      <c r="P524" s="1"/>
      <c r="Q524" s="1"/>
      <c r="R524" s="1"/>
      <c r="S524" s="1"/>
      <c r="T524" s="1"/>
      <c r="U524" s="1"/>
      <c r="V524" s="1"/>
      <c r="W524" s="1"/>
      <c r="X524" s="1"/>
      <c r="Y524" s="1"/>
      <c r="Z524" s="1"/>
      <c r="AA524" s="1"/>
      <c r="AB524" s="1"/>
      <c r="AC524" s="1"/>
    </row>
    <row r="525">
      <c r="A525" s="1"/>
      <c r="B525" s="1"/>
      <c r="C525" s="1"/>
      <c r="D525" s="1"/>
      <c r="E525" s="1"/>
      <c r="F525" s="2"/>
      <c r="G525" s="2"/>
      <c r="H525" s="1"/>
      <c r="I525" s="2"/>
      <c r="J525" s="1"/>
      <c r="K525" s="4"/>
      <c r="L525" s="1"/>
      <c r="M525" s="1"/>
      <c r="N525" s="1"/>
      <c r="O525" s="1"/>
      <c r="P525" s="1"/>
      <c r="Q525" s="1"/>
      <c r="R525" s="1"/>
      <c r="S525" s="1"/>
      <c r="T525" s="1"/>
      <c r="U525" s="1"/>
      <c r="V525" s="1"/>
      <c r="W525" s="1"/>
      <c r="X525" s="1"/>
      <c r="Y525" s="1"/>
      <c r="Z525" s="1"/>
      <c r="AA525" s="1"/>
      <c r="AB525" s="1"/>
      <c r="AC525" s="1"/>
    </row>
    <row r="526">
      <c r="A526" s="1"/>
      <c r="B526" s="1"/>
      <c r="C526" s="1"/>
      <c r="D526" s="1"/>
      <c r="E526" s="1"/>
      <c r="F526" s="2"/>
      <c r="G526" s="2"/>
      <c r="H526" s="1"/>
      <c r="I526" s="2"/>
      <c r="J526" s="1"/>
      <c r="K526" s="4"/>
      <c r="L526" s="1"/>
      <c r="M526" s="1"/>
      <c r="N526" s="1"/>
      <c r="O526" s="1"/>
      <c r="P526" s="1"/>
      <c r="Q526" s="1"/>
      <c r="R526" s="1"/>
      <c r="S526" s="1"/>
      <c r="T526" s="1"/>
      <c r="U526" s="1"/>
      <c r="V526" s="1"/>
      <c r="W526" s="1"/>
      <c r="X526" s="1"/>
      <c r="Y526" s="1"/>
      <c r="Z526" s="1"/>
      <c r="AA526" s="1"/>
      <c r="AB526" s="1"/>
      <c r="AC526" s="1"/>
    </row>
    <row r="527">
      <c r="A527" s="1"/>
      <c r="B527" s="1"/>
      <c r="C527" s="1"/>
      <c r="D527" s="1"/>
      <c r="E527" s="1"/>
      <c r="F527" s="2"/>
      <c r="G527" s="2"/>
      <c r="H527" s="1"/>
      <c r="I527" s="2"/>
      <c r="J527" s="1"/>
      <c r="K527" s="4"/>
      <c r="L527" s="1"/>
      <c r="M527" s="1"/>
      <c r="N527" s="1"/>
      <c r="O527" s="1"/>
      <c r="P527" s="1"/>
      <c r="Q527" s="1"/>
      <c r="R527" s="1"/>
      <c r="S527" s="1"/>
      <c r="T527" s="1"/>
      <c r="U527" s="1"/>
      <c r="V527" s="1"/>
      <c r="W527" s="1"/>
      <c r="X527" s="1"/>
      <c r="Y527" s="1"/>
      <c r="Z527" s="1"/>
      <c r="AA527" s="1"/>
      <c r="AB527" s="1"/>
      <c r="AC527" s="1"/>
    </row>
    <row r="528">
      <c r="A528" s="1"/>
      <c r="B528" s="1"/>
      <c r="C528" s="1"/>
      <c r="D528" s="1"/>
      <c r="E528" s="1"/>
      <c r="F528" s="2"/>
      <c r="G528" s="2"/>
      <c r="H528" s="1"/>
      <c r="I528" s="2"/>
      <c r="J528" s="1"/>
      <c r="K528" s="4"/>
      <c r="L528" s="1"/>
      <c r="M528" s="1"/>
      <c r="N528" s="1"/>
      <c r="O528" s="1"/>
      <c r="P528" s="1"/>
      <c r="Q528" s="1"/>
      <c r="R528" s="1"/>
      <c r="S528" s="1"/>
      <c r="T528" s="1"/>
      <c r="U528" s="1"/>
      <c r="V528" s="1"/>
      <c r="W528" s="1"/>
      <c r="X528" s="1"/>
      <c r="Y528" s="1"/>
      <c r="Z528" s="1"/>
      <c r="AA528" s="1"/>
      <c r="AB528" s="1"/>
      <c r="AC528" s="1"/>
    </row>
    <row r="529">
      <c r="A529" s="1"/>
      <c r="B529" s="1"/>
      <c r="C529" s="1"/>
      <c r="D529" s="1"/>
      <c r="E529" s="1"/>
      <c r="F529" s="2"/>
      <c r="G529" s="2"/>
      <c r="H529" s="1"/>
      <c r="I529" s="2"/>
      <c r="J529" s="1"/>
      <c r="K529" s="4"/>
      <c r="L529" s="1"/>
      <c r="M529" s="1"/>
      <c r="N529" s="1"/>
      <c r="O529" s="1"/>
      <c r="P529" s="1"/>
      <c r="Q529" s="1"/>
      <c r="R529" s="1"/>
      <c r="S529" s="1"/>
      <c r="T529" s="1"/>
      <c r="U529" s="1"/>
      <c r="V529" s="1"/>
      <c r="W529" s="1"/>
      <c r="X529" s="1"/>
      <c r="Y529" s="1"/>
      <c r="Z529" s="1"/>
      <c r="AA529" s="1"/>
      <c r="AB529" s="1"/>
      <c r="AC529" s="1"/>
    </row>
    <row r="530">
      <c r="A530" s="1"/>
      <c r="B530" s="1"/>
      <c r="C530" s="1"/>
      <c r="D530" s="1"/>
      <c r="E530" s="1"/>
      <c r="F530" s="2"/>
      <c r="G530" s="2"/>
      <c r="H530" s="1"/>
      <c r="I530" s="2"/>
      <c r="J530" s="1"/>
      <c r="K530" s="4"/>
      <c r="L530" s="1"/>
      <c r="M530" s="1"/>
      <c r="N530" s="1"/>
      <c r="O530" s="1"/>
      <c r="P530" s="1"/>
      <c r="Q530" s="1"/>
      <c r="R530" s="1"/>
      <c r="S530" s="1"/>
      <c r="T530" s="1"/>
      <c r="U530" s="1"/>
      <c r="V530" s="1"/>
      <c r="W530" s="1"/>
      <c r="X530" s="1"/>
      <c r="Y530" s="1"/>
      <c r="Z530" s="1"/>
      <c r="AA530" s="1"/>
      <c r="AB530" s="1"/>
      <c r="AC530" s="1"/>
    </row>
    <row r="531">
      <c r="A531" s="1"/>
      <c r="B531" s="1"/>
      <c r="C531" s="1"/>
      <c r="D531" s="1"/>
      <c r="E531" s="1"/>
      <c r="F531" s="2"/>
      <c r="G531" s="2"/>
      <c r="H531" s="1"/>
      <c r="I531" s="2"/>
      <c r="J531" s="1"/>
      <c r="K531" s="4"/>
      <c r="L531" s="1"/>
      <c r="M531" s="1"/>
      <c r="N531" s="1"/>
      <c r="O531" s="1"/>
      <c r="P531" s="1"/>
      <c r="Q531" s="1"/>
      <c r="R531" s="1"/>
      <c r="S531" s="1"/>
      <c r="T531" s="1"/>
      <c r="U531" s="1"/>
      <c r="V531" s="1"/>
      <c r="W531" s="1"/>
      <c r="X531" s="1"/>
      <c r="Y531" s="1"/>
      <c r="Z531" s="1"/>
      <c r="AA531" s="1"/>
      <c r="AB531" s="1"/>
      <c r="AC531" s="1"/>
    </row>
    <row r="532">
      <c r="A532" s="1"/>
      <c r="B532" s="1"/>
      <c r="C532" s="1"/>
      <c r="D532" s="1"/>
      <c r="E532" s="1"/>
      <c r="F532" s="2"/>
      <c r="G532" s="2"/>
      <c r="H532" s="1"/>
      <c r="I532" s="2"/>
      <c r="J532" s="1"/>
      <c r="K532" s="4"/>
      <c r="L532" s="1"/>
      <c r="M532" s="1"/>
      <c r="N532" s="1"/>
      <c r="O532" s="1"/>
      <c r="P532" s="1"/>
      <c r="Q532" s="1"/>
      <c r="R532" s="1"/>
      <c r="S532" s="1"/>
      <c r="T532" s="1"/>
      <c r="U532" s="1"/>
      <c r="V532" s="1"/>
      <c r="W532" s="1"/>
      <c r="X532" s="1"/>
      <c r="Y532" s="1"/>
      <c r="Z532" s="1"/>
      <c r="AA532" s="1"/>
      <c r="AB532" s="1"/>
      <c r="AC532" s="1"/>
    </row>
    <row r="533">
      <c r="A533" s="1"/>
      <c r="B533" s="1"/>
      <c r="C533" s="1"/>
      <c r="D533" s="1"/>
      <c r="E533" s="1"/>
      <c r="F533" s="2"/>
      <c r="G533" s="2"/>
      <c r="H533" s="1"/>
      <c r="I533" s="2"/>
      <c r="J533" s="1"/>
      <c r="K533" s="4"/>
      <c r="L533" s="1"/>
      <c r="M533" s="1"/>
      <c r="N533" s="1"/>
      <c r="O533" s="1"/>
      <c r="P533" s="1"/>
      <c r="Q533" s="1"/>
      <c r="R533" s="1"/>
      <c r="S533" s="1"/>
      <c r="T533" s="1"/>
      <c r="U533" s="1"/>
      <c r="V533" s="1"/>
      <c r="W533" s="1"/>
      <c r="X533" s="1"/>
      <c r="Y533" s="1"/>
      <c r="Z533" s="1"/>
      <c r="AA533" s="1"/>
      <c r="AB533" s="1"/>
      <c r="AC533" s="1"/>
    </row>
    <row r="534">
      <c r="A534" s="1"/>
      <c r="B534" s="1"/>
      <c r="C534" s="1"/>
      <c r="D534" s="1"/>
      <c r="E534" s="1"/>
      <c r="F534" s="2"/>
      <c r="G534" s="2"/>
      <c r="H534" s="1"/>
      <c r="I534" s="2"/>
      <c r="J534" s="1"/>
      <c r="K534" s="4"/>
      <c r="L534" s="1"/>
      <c r="M534" s="1"/>
      <c r="N534" s="1"/>
      <c r="O534" s="1"/>
      <c r="P534" s="1"/>
      <c r="Q534" s="1"/>
      <c r="R534" s="1"/>
      <c r="S534" s="1"/>
      <c r="T534" s="1"/>
      <c r="U534" s="1"/>
      <c r="V534" s="1"/>
      <c r="W534" s="1"/>
      <c r="X534" s="1"/>
      <c r="Y534" s="1"/>
      <c r="Z534" s="1"/>
      <c r="AA534" s="1"/>
      <c r="AB534" s="1"/>
      <c r="AC534" s="1"/>
    </row>
    <row r="535">
      <c r="A535" s="1"/>
      <c r="B535" s="1"/>
      <c r="C535" s="1"/>
      <c r="D535" s="1"/>
      <c r="E535" s="1"/>
      <c r="F535" s="2"/>
      <c r="G535" s="2"/>
      <c r="H535" s="1"/>
      <c r="I535" s="2"/>
      <c r="J535" s="1"/>
      <c r="K535" s="4"/>
      <c r="L535" s="1"/>
      <c r="M535" s="1"/>
      <c r="N535" s="1"/>
      <c r="O535" s="1"/>
      <c r="P535" s="1"/>
      <c r="Q535" s="1"/>
      <c r="R535" s="1"/>
      <c r="S535" s="1"/>
      <c r="T535" s="1"/>
      <c r="U535" s="1"/>
      <c r="V535" s="1"/>
      <c r="W535" s="1"/>
      <c r="X535" s="1"/>
      <c r="Y535" s="1"/>
      <c r="Z535" s="1"/>
      <c r="AA535" s="1"/>
      <c r="AB535" s="1"/>
      <c r="AC535" s="1"/>
    </row>
    <row r="536">
      <c r="A536" s="1"/>
      <c r="B536" s="1"/>
      <c r="C536" s="1"/>
      <c r="D536" s="1"/>
      <c r="E536" s="1"/>
      <c r="F536" s="2"/>
      <c r="G536" s="2"/>
      <c r="H536" s="1"/>
      <c r="I536" s="2"/>
      <c r="J536" s="1"/>
      <c r="K536" s="4"/>
      <c r="L536" s="1"/>
      <c r="M536" s="1"/>
      <c r="N536" s="1"/>
      <c r="O536" s="1"/>
      <c r="P536" s="1"/>
      <c r="Q536" s="1"/>
      <c r="R536" s="1"/>
      <c r="S536" s="1"/>
      <c r="T536" s="1"/>
      <c r="U536" s="1"/>
      <c r="V536" s="1"/>
      <c r="W536" s="1"/>
      <c r="X536" s="1"/>
      <c r="Y536" s="1"/>
      <c r="Z536" s="1"/>
      <c r="AA536" s="1"/>
      <c r="AB536" s="1"/>
      <c r="AC536" s="1"/>
    </row>
    <row r="537">
      <c r="A537" s="1"/>
      <c r="B537" s="1"/>
      <c r="C537" s="1"/>
      <c r="D537" s="1"/>
      <c r="E537" s="1"/>
      <c r="F537" s="2"/>
      <c r="G537" s="2"/>
      <c r="H537" s="1"/>
      <c r="I537" s="2"/>
      <c r="J537" s="1"/>
      <c r="K537" s="4"/>
      <c r="L537" s="1"/>
      <c r="M537" s="1"/>
      <c r="N537" s="1"/>
      <c r="O537" s="1"/>
      <c r="P537" s="1"/>
      <c r="Q537" s="1"/>
      <c r="R537" s="1"/>
      <c r="S537" s="1"/>
      <c r="T537" s="1"/>
      <c r="U537" s="1"/>
      <c r="V537" s="1"/>
      <c r="W537" s="1"/>
      <c r="X537" s="1"/>
      <c r="Y537" s="1"/>
      <c r="Z537" s="1"/>
      <c r="AA537" s="1"/>
      <c r="AB537" s="1"/>
      <c r="AC537" s="1"/>
    </row>
    <row r="538">
      <c r="A538" s="1"/>
      <c r="B538" s="1"/>
      <c r="C538" s="1"/>
      <c r="D538" s="1"/>
      <c r="E538" s="1"/>
      <c r="F538" s="2"/>
      <c r="G538" s="2"/>
      <c r="H538" s="1"/>
      <c r="I538" s="2"/>
      <c r="J538" s="1"/>
      <c r="K538" s="4"/>
      <c r="L538" s="1"/>
      <c r="M538" s="1"/>
      <c r="N538" s="1"/>
      <c r="O538" s="1"/>
      <c r="P538" s="1"/>
      <c r="Q538" s="1"/>
      <c r="R538" s="1"/>
      <c r="S538" s="1"/>
      <c r="T538" s="1"/>
      <c r="U538" s="1"/>
      <c r="V538" s="1"/>
      <c r="W538" s="1"/>
      <c r="X538" s="1"/>
      <c r="Y538" s="1"/>
      <c r="Z538" s="1"/>
      <c r="AA538" s="1"/>
      <c r="AB538" s="1"/>
      <c r="AC538" s="1"/>
    </row>
    <row r="539">
      <c r="A539" s="1"/>
      <c r="B539" s="1"/>
      <c r="C539" s="1"/>
      <c r="D539" s="1"/>
      <c r="E539" s="1"/>
      <c r="F539" s="2"/>
      <c r="G539" s="2"/>
      <c r="H539" s="1"/>
      <c r="I539" s="2"/>
      <c r="J539" s="1"/>
      <c r="K539" s="4"/>
      <c r="L539" s="1"/>
      <c r="M539" s="1"/>
      <c r="N539" s="1"/>
      <c r="O539" s="1"/>
      <c r="P539" s="1"/>
      <c r="Q539" s="1"/>
      <c r="R539" s="1"/>
      <c r="S539" s="1"/>
      <c r="T539" s="1"/>
      <c r="U539" s="1"/>
      <c r="V539" s="1"/>
      <c r="W539" s="1"/>
      <c r="X539" s="1"/>
      <c r="Y539" s="1"/>
      <c r="Z539" s="1"/>
      <c r="AA539" s="1"/>
      <c r="AB539" s="1"/>
      <c r="AC539" s="1"/>
    </row>
    <row r="540">
      <c r="A540" s="1"/>
      <c r="B540" s="1"/>
      <c r="C540" s="1"/>
      <c r="D540" s="1"/>
      <c r="E540" s="1"/>
      <c r="F540" s="2"/>
      <c r="G540" s="2"/>
      <c r="H540" s="1"/>
      <c r="I540" s="2"/>
      <c r="J540" s="1"/>
      <c r="K540" s="4"/>
      <c r="L540" s="1"/>
      <c r="M540" s="1"/>
      <c r="N540" s="1"/>
      <c r="O540" s="1"/>
      <c r="P540" s="1"/>
      <c r="Q540" s="1"/>
      <c r="R540" s="1"/>
      <c r="S540" s="1"/>
      <c r="T540" s="1"/>
      <c r="U540" s="1"/>
      <c r="V540" s="1"/>
      <c r="W540" s="1"/>
      <c r="X540" s="1"/>
      <c r="Y540" s="1"/>
      <c r="Z540" s="1"/>
      <c r="AA540" s="1"/>
      <c r="AB540" s="1"/>
      <c r="AC540" s="1"/>
    </row>
    <row r="541">
      <c r="A541" s="1"/>
      <c r="B541" s="1"/>
      <c r="C541" s="1"/>
      <c r="D541" s="1"/>
      <c r="E541" s="1"/>
      <c r="F541" s="2"/>
      <c r="G541" s="2"/>
      <c r="H541" s="1"/>
      <c r="I541" s="2"/>
      <c r="J541" s="1"/>
      <c r="K541" s="4"/>
      <c r="L541" s="1"/>
      <c r="M541" s="1"/>
      <c r="N541" s="1"/>
      <c r="O541" s="1"/>
      <c r="P541" s="1"/>
      <c r="Q541" s="1"/>
      <c r="R541" s="1"/>
      <c r="S541" s="1"/>
      <c r="T541" s="1"/>
      <c r="U541" s="1"/>
      <c r="V541" s="1"/>
      <c r="W541" s="1"/>
      <c r="X541" s="1"/>
      <c r="Y541" s="1"/>
      <c r="Z541" s="1"/>
      <c r="AA541" s="1"/>
      <c r="AB541" s="1"/>
      <c r="AC541" s="1"/>
    </row>
    <row r="542">
      <c r="A542" s="1"/>
      <c r="B542" s="1"/>
      <c r="C542" s="1"/>
      <c r="D542" s="1"/>
      <c r="E542" s="1"/>
      <c r="F542" s="2"/>
      <c r="G542" s="2"/>
      <c r="H542" s="1"/>
      <c r="I542" s="2"/>
      <c r="J542" s="1"/>
      <c r="K542" s="4"/>
      <c r="L542" s="1"/>
      <c r="M542" s="1"/>
      <c r="N542" s="1"/>
      <c r="O542" s="1"/>
      <c r="P542" s="1"/>
      <c r="Q542" s="1"/>
      <c r="R542" s="1"/>
      <c r="S542" s="1"/>
      <c r="T542" s="1"/>
      <c r="U542" s="1"/>
      <c r="V542" s="1"/>
      <c r="W542" s="1"/>
      <c r="X542" s="1"/>
      <c r="Y542" s="1"/>
      <c r="Z542" s="1"/>
      <c r="AA542" s="1"/>
      <c r="AB542" s="1"/>
      <c r="AC542" s="1"/>
    </row>
    <row r="543">
      <c r="A543" s="1"/>
      <c r="B543" s="1"/>
      <c r="C543" s="1"/>
      <c r="D543" s="1"/>
      <c r="E543" s="1"/>
      <c r="F543" s="2"/>
      <c r="G543" s="2"/>
      <c r="H543" s="1"/>
      <c r="I543" s="2"/>
      <c r="J543" s="1"/>
      <c r="K543" s="4"/>
      <c r="L543" s="1"/>
      <c r="M543" s="1"/>
      <c r="N543" s="1"/>
      <c r="O543" s="1"/>
      <c r="P543" s="1"/>
      <c r="Q543" s="1"/>
      <c r="R543" s="1"/>
      <c r="S543" s="1"/>
      <c r="T543" s="1"/>
      <c r="U543" s="1"/>
      <c r="V543" s="1"/>
      <c r="W543" s="1"/>
      <c r="X543" s="1"/>
      <c r="Y543" s="1"/>
      <c r="Z543" s="1"/>
      <c r="AA543" s="1"/>
      <c r="AB543" s="1"/>
      <c r="AC543" s="1"/>
    </row>
    <row r="544">
      <c r="A544" s="1"/>
      <c r="B544" s="1"/>
      <c r="C544" s="1"/>
      <c r="D544" s="1"/>
      <c r="E544" s="1"/>
      <c r="F544" s="2"/>
      <c r="G544" s="2"/>
      <c r="H544" s="1"/>
      <c r="I544" s="2"/>
      <c r="J544" s="1"/>
      <c r="K544" s="4"/>
      <c r="L544" s="1"/>
      <c r="M544" s="1"/>
      <c r="N544" s="1"/>
      <c r="O544" s="1"/>
      <c r="P544" s="1"/>
      <c r="Q544" s="1"/>
      <c r="R544" s="1"/>
      <c r="S544" s="1"/>
      <c r="T544" s="1"/>
      <c r="U544" s="1"/>
      <c r="V544" s="1"/>
      <c r="W544" s="1"/>
      <c r="X544" s="1"/>
      <c r="Y544" s="1"/>
      <c r="Z544" s="1"/>
      <c r="AA544" s="1"/>
      <c r="AB544" s="1"/>
      <c r="AC544" s="1"/>
    </row>
    <row r="545">
      <c r="A545" s="1"/>
      <c r="B545" s="1"/>
      <c r="C545" s="1"/>
      <c r="D545" s="1"/>
      <c r="E545" s="1"/>
      <c r="F545" s="2"/>
      <c r="G545" s="2"/>
      <c r="H545" s="1"/>
      <c r="I545" s="2"/>
      <c r="J545" s="1"/>
      <c r="K545" s="4"/>
      <c r="L545" s="1"/>
      <c r="M545" s="1"/>
      <c r="N545" s="1"/>
      <c r="O545" s="1"/>
      <c r="P545" s="1"/>
      <c r="Q545" s="1"/>
      <c r="R545" s="1"/>
      <c r="S545" s="1"/>
      <c r="T545" s="1"/>
      <c r="U545" s="1"/>
      <c r="V545" s="1"/>
      <c r="W545" s="1"/>
      <c r="X545" s="1"/>
      <c r="Y545" s="1"/>
      <c r="Z545" s="1"/>
      <c r="AA545" s="1"/>
      <c r="AB545" s="1"/>
      <c r="AC545" s="1"/>
    </row>
    <row r="546">
      <c r="A546" s="1"/>
      <c r="B546" s="1"/>
      <c r="C546" s="1"/>
      <c r="D546" s="1"/>
      <c r="E546" s="1"/>
      <c r="F546" s="2"/>
      <c r="G546" s="2"/>
      <c r="H546" s="1"/>
      <c r="I546" s="2"/>
      <c r="J546" s="1"/>
      <c r="K546" s="4"/>
      <c r="L546" s="1"/>
      <c r="M546" s="1"/>
      <c r="N546" s="1"/>
      <c r="O546" s="1"/>
      <c r="P546" s="1"/>
      <c r="Q546" s="1"/>
      <c r="R546" s="1"/>
      <c r="S546" s="1"/>
      <c r="T546" s="1"/>
      <c r="U546" s="1"/>
      <c r="V546" s="1"/>
      <c r="W546" s="1"/>
      <c r="X546" s="1"/>
      <c r="Y546" s="1"/>
      <c r="Z546" s="1"/>
      <c r="AA546" s="1"/>
      <c r="AB546" s="1"/>
      <c r="AC546" s="1"/>
    </row>
    <row r="547">
      <c r="A547" s="1"/>
      <c r="B547" s="1"/>
      <c r="C547" s="1"/>
      <c r="D547" s="1"/>
      <c r="E547" s="1"/>
      <c r="F547" s="2"/>
      <c r="G547" s="2"/>
      <c r="H547" s="1"/>
      <c r="I547" s="2"/>
      <c r="J547" s="1"/>
      <c r="K547" s="4"/>
      <c r="L547" s="1"/>
      <c r="M547" s="1"/>
      <c r="N547" s="1"/>
      <c r="O547" s="1"/>
      <c r="P547" s="1"/>
      <c r="Q547" s="1"/>
      <c r="R547" s="1"/>
      <c r="S547" s="1"/>
      <c r="T547" s="1"/>
      <c r="U547" s="1"/>
      <c r="V547" s="1"/>
      <c r="W547" s="1"/>
      <c r="X547" s="1"/>
      <c r="Y547" s="1"/>
      <c r="Z547" s="1"/>
      <c r="AA547" s="1"/>
      <c r="AB547" s="1"/>
      <c r="AC547" s="1"/>
    </row>
    <row r="548">
      <c r="A548" s="1"/>
      <c r="B548" s="1"/>
      <c r="C548" s="1"/>
      <c r="D548" s="1"/>
      <c r="E548" s="1"/>
      <c r="F548" s="2"/>
      <c r="G548" s="2"/>
      <c r="H548" s="1"/>
      <c r="I548" s="2"/>
      <c r="J548" s="1"/>
      <c r="K548" s="4"/>
      <c r="L548" s="1"/>
      <c r="M548" s="1"/>
      <c r="N548" s="1"/>
      <c r="O548" s="1"/>
      <c r="P548" s="1"/>
      <c r="Q548" s="1"/>
      <c r="R548" s="1"/>
      <c r="S548" s="1"/>
      <c r="T548" s="1"/>
      <c r="U548" s="1"/>
      <c r="V548" s="1"/>
      <c r="W548" s="1"/>
      <c r="X548" s="1"/>
      <c r="Y548" s="1"/>
      <c r="Z548" s="1"/>
      <c r="AA548" s="1"/>
      <c r="AB548" s="1"/>
      <c r="AC548" s="1"/>
    </row>
    <row r="549">
      <c r="A549" s="1"/>
      <c r="B549" s="1"/>
      <c r="C549" s="1"/>
      <c r="D549" s="1"/>
      <c r="E549" s="1"/>
      <c r="F549" s="2"/>
      <c r="G549" s="2"/>
      <c r="H549" s="1"/>
      <c r="I549" s="2"/>
      <c r="J549" s="1"/>
      <c r="K549" s="4"/>
      <c r="L549" s="1"/>
      <c r="M549" s="1"/>
      <c r="N549" s="1"/>
      <c r="O549" s="1"/>
      <c r="P549" s="1"/>
      <c r="Q549" s="1"/>
      <c r="R549" s="1"/>
      <c r="S549" s="1"/>
      <c r="T549" s="1"/>
      <c r="U549" s="1"/>
      <c r="V549" s="1"/>
      <c r="W549" s="1"/>
      <c r="X549" s="1"/>
      <c r="Y549" s="1"/>
      <c r="Z549" s="1"/>
      <c r="AA549" s="1"/>
      <c r="AB549" s="1"/>
      <c r="AC549" s="1"/>
    </row>
    <row r="550">
      <c r="A550" s="1"/>
      <c r="B550" s="1"/>
      <c r="C550" s="1"/>
      <c r="D550" s="1"/>
      <c r="E550" s="1"/>
      <c r="F550" s="2"/>
      <c r="G550" s="2"/>
      <c r="H550" s="1"/>
      <c r="I550" s="2"/>
      <c r="J550" s="1"/>
      <c r="K550" s="4"/>
      <c r="L550" s="1"/>
      <c r="M550" s="1"/>
      <c r="N550" s="1"/>
      <c r="O550" s="1"/>
      <c r="P550" s="1"/>
      <c r="Q550" s="1"/>
      <c r="R550" s="1"/>
      <c r="S550" s="1"/>
      <c r="T550" s="1"/>
      <c r="U550" s="1"/>
      <c r="V550" s="1"/>
      <c r="W550" s="1"/>
      <c r="X550" s="1"/>
      <c r="Y550" s="1"/>
      <c r="Z550" s="1"/>
      <c r="AA550" s="1"/>
      <c r="AB550" s="1"/>
      <c r="AC550" s="1"/>
    </row>
    <row r="551">
      <c r="A551" s="1"/>
      <c r="B551" s="1"/>
      <c r="C551" s="1"/>
      <c r="D551" s="1"/>
      <c r="E551" s="1"/>
      <c r="F551" s="2"/>
      <c r="G551" s="2"/>
      <c r="H551" s="1"/>
      <c r="I551" s="2"/>
      <c r="J551" s="1"/>
      <c r="K551" s="4"/>
      <c r="L551" s="1"/>
      <c r="M551" s="1"/>
      <c r="N551" s="1"/>
      <c r="O551" s="1"/>
      <c r="P551" s="1"/>
      <c r="Q551" s="1"/>
      <c r="R551" s="1"/>
      <c r="S551" s="1"/>
      <c r="T551" s="1"/>
      <c r="U551" s="1"/>
      <c r="V551" s="1"/>
      <c r="W551" s="1"/>
      <c r="X551" s="1"/>
      <c r="Y551" s="1"/>
      <c r="Z551" s="1"/>
      <c r="AA551" s="1"/>
      <c r="AB551" s="1"/>
      <c r="AC551" s="1"/>
    </row>
    <row r="552">
      <c r="A552" s="1"/>
      <c r="B552" s="1"/>
      <c r="C552" s="1"/>
      <c r="D552" s="1"/>
      <c r="E552" s="1"/>
      <c r="F552" s="2"/>
      <c r="G552" s="2"/>
      <c r="H552" s="1"/>
      <c r="I552" s="2"/>
      <c r="J552" s="1"/>
      <c r="K552" s="4"/>
      <c r="L552" s="1"/>
      <c r="M552" s="1"/>
      <c r="N552" s="1"/>
      <c r="O552" s="1"/>
      <c r="P552" s="1"/>
      <c r="Q552" s="1"/>
      <c r="R552" s="1"/>
      <c r="S552" s="1"/>
      <c r="T552" s="1"/>
      <c r="U552" s="1"/>
      <c r="V552" s="1"/>
      <c r="W552" s="1"/>
      <c r="X552" s="1"/>
      <c r="Y552" s="1"/>
      <c r="Z552" s="1"/>
      <c r="AA552" s="1"/>
      <c r="AB552" s="1"/>
      <c r="AC552" s="1"/>
    </row>
    <row r="553">
      <c r="A553" s="1"/>
      <c r="B553" s="1"/>
      <c r="C553" s="1"/>
      <c r="D553" s="1"/>
      <c r="E553" s="1"/>
      <c r="F553" s="2"/>
      <c r="G553" s="2"/>
      <c r="H553" s="1"/>
      <c r="I553" s="2"/>
      <c r="J553" s="1"/>
      <c r="K553" s="4"/>
      <c r="L553" s="1"/>
      <c r="M553" s="1"/>
      <c r="N553" s="1"/>
      <c r="O553" s="1"/>
      <c r="P553" s="1"/>
      <c r="Q553" s="1"/>
      <c r="R553" s="1"/>
      <c r="S553" s="1"/>
      <c r="T553" s="1"/>
      <c r="U553" s="1"/>
      <c r="V553" s="1"/>
      <c r="W553" s="1"/>
      <c r="X553" s="1"/>
      <c r="Y553" s="1"/>
      <c r="Z553" s="1"/>
      <c r="AA553" s="1"/>
      <c r="AB553" s="1"/>
      <c r="AC553" s="1"/>
    </row>
    <row r="554">
      <c r="A554" s="1"/>
      <c r="B554" s="1"/>
      <c r="C554" s="1"/>
      <c r="D554" s="1"/>
      <c r="E554" s="1"/>
      <c r="F554" s="2"/>
      <c r="G554" s="2"/>
      <c r="H554" s="1"/>
      <c r="I554" s="2"/>
      <c r="J554" s="1"/>
      <c r="K554" s="4"/>
      <c r="L554" s="1"/>
      <c r="M554" s="1"/>
      <c r="N554" s="1"/>
      <c r="O554" s="1"/>
      <c r="P554" s="1"/>
      <c r="Q554" s="1"/>
      <c r="R554" s="1"/>
      <c r="S554" s="1"/>
      <c r="T554" s="1"/>
      <c r="U554" s="1"/>
      <c r="V554" s="1"/>
      <c r="W554" s="1"/>
      <c r="X554" s="1"/>
      <c r="Y554" s="1"/>
      <c r="Z554" s="1"/>
      <c r="AA554" s="1"/>
      <c r="AB554" s="1"/>
      <c r="AC554" s="1"/>
    </row>
    <row r="555">
      <c r="A555" s="1"/>
      <c r="B555" s="1"/>
      <c r="C555" s="1"/>
      <c r="D555" s="1"/>
      <c r="E555" s="1"/>
      <c r="F555" s="2"/>
      <c r="G555" s="2"/>
      <c r="H555" s="1"/>
      <c r="I555" s="2"/>
      <c r="J555" s="1"/>
      <c r="K555" s="4"/>
      <c r="L555" s="1"/>
      <c r="M555" s="1"/>
      <c r="N555" s="1"/>
      <c r="O555" s="1"/>
      <c r="P555" s="1"/>
      <c r="Q555" s="1"/>
      <c r="R555" s="1"/>
      <c r="S555" s="1"/>
      <c r="T555" s="1"/>
      <c r="U555" s="1"/>
      <c r="V555" s="1"/>
      <c r="W555" s="1"/>
      <c r="X555" s="1"/>
      <c r="Y555" s="1"/>
      <c r="Z555" s="1"/>
      <c r="AA555" s="1"/>
      <c r="AB555" s="1"/>
      <c r="AC555" s="1"/>
    </row>
    <row r="556">
      <c r="A556" s="1"/>
      <c r="B556" s="1"/>
      <c r="C556" s="1"/>
      <c r="D556" s="1"/>
      <c r="E556" s="1"/>
      <c r="F556" s="2"/>
      <c r="G556" s="2"/>
      <c r="H556" s="1"/>
      <c r="I556" s="2"/>
      <c r="J556" s="1"/>
      <c r="K556" s="4"/>
      <c r="L556" s="1"/>
      <c r="M556" s="1"/>
      <c r="N556" s="1"/>
      <c r="O556" s="1"/>
      <c r="P556" s="1"/>
      <c r="Q556" s="1"/>
      <c r="R556" s="1"/>
      <c r="S556" s="1"/>
      <c r="T556" s="1"/>
      <c r="U556" s="1"/>
      <c r="V556" s="1"/>
      <c r="W556" s="1"/>
      <c r="X556" s="1"/>
      <c r="Y556" s="1"/>
      <c r="Z556" s="1"/>
      <c r="AA556" s="1"/>
      <c r="AB556" s="1"/>
      <c r="AC556" s="1"/>
    </row>
    <row r="557">
      <c r="A557" s="1"/>
      <c r="B557" s="1"/>
      <c r="C557" s="1"/>
      <c r="D557" s="1"/>
      <c r="E557" s="1"/>
      <c r="F557" s="2"/>
      <c r="G557" s="2"/>
      <c r="H557" s="1"/>
      <c r="I557" s="2"/>
      <c r="J557" s="1"/>
      <c r="K557" s="4"/>
      <c r="L557" s="1"/>
      <c r="M557" s="1"/>
      <c r="N557" s="1"/>
      <c r="O557" s="1"/>
      <c r="P557" s="1"/>
      <c r="Q557" s="1"/>
      <c r="R557" s="1"/>
      <c r="S557" s="1"/>
      <c r="T557" s="1"/>
      <c r="U557" s="1"/>
      <c r="V557" s="1"/>
      <c r="W557" s="1"/>
      <c r="X557" s="1"/>
      <c r="Y557" s="1"/>
      <c r="Z557" s="1"/>
      <c r="AA557" s="1"/>
      <c r="AB557" s="1"/>
      <c r="AC557" s="1"/>
    </row>
    <row r="558">
      <c r="A558" s="1"/>
      <c r="B558" s="1"/>
      <c r="C558" s="1"/>
      <c r="D558" s="1"/>
      <c r="E558" s="1"/>
      <c r="F558" s="2"/>
      <c r="G558" s="2"/>
      <c r="H558" s="1"/>
      <c r="I558" s="2"/>
      <c r="J558" s="1"/>
      <c r="K558" s="4"/>
      <c r="L558" s="1"/>
      <c r="M558" s="1"/>
      <c r="N558" s="1"/>
      <c r="O558" s="1"/>
      <c r="P558" s="1"/>
      <c r="Q558" s="1"/>
      <c r="R558" s="1"/>
      <c r="S558" s="1"/>
      <c r="T558" s="1"/>
      <c r="U558" s="1"/>
      <c r="V558" s="1"/>
      <c r="W558" s="1"/>
      <c r="X558" s="1"/>
      <c r="Y558" s="1"/>
      <c r="Z558" s="1"/>
      <c r="AA558" s="1"/>
      <c r="AB558" s="1"/>
      <c r="AC558" s="1"/>
    </row>
    <row r="559">
      <c r="A559" s="1"/>
      <c r="B559" s="1"/>
      <c r="C559" s="1"/>
      <c r="D559" s="1"/>
      <c r="E559" s="1"/>
      <c r="F559" s="2"/>
      <c r="G559" s="2"/>
      <c r="H559" s="1"/>
      <c r="I559" s="2"/>
      <c r="J559" s="1"/>
      <c r="K559" s="4"/>
      <c r="L559" s="1"/>
      <c r="M559" s="1"/>
      <c r="N559" s="1"/>
      <c r="O559" s="1"/>
      <c r="P559" s="1"/>
      <c r="Q559" s="1"/>
      <c r="R559" s="1"/>
      <c r="S559" s="1"/>
      <c r="T559" s="1"/>
      <c r="U559" s="1"/>
      <c r="V559" s="1"/>
      <c r="W559" s="1"/>
      <c r="X559" s="1"/>
      <c r="Y559" s="1"/>
      <c r="Z559" s="1"/>
      <c r="AA559" s="1"/>
      <c r="AB559" s="1"/>
      <c r="AC559" s="1"/>
    </row>
    <row r="560">
      <c r="A560" s="1"/>
      <c r="B560" s="1"/>
      <c r="C560" s="1"/>
      <c r="D560" s="1"/>
      <c r="E560" s="1"/>
      <c r="F560" s="2"/>
      <c r="G560" s="2"/>
      <c r="H560" s="1"/>
      <c r="I560" s="2"/>
      <c r="J560" s="1"/>
      <c r="K560" s="4"/>
      <c r="L560" s="1"/>
      <c r="M560" s="1"/>
      <c r="N560" s="1"/>
      <c r="O560" s="1"/>
      <c r="P560" s="1"/>
      <c r="Q560" s="1"/>
      <c r="R560" s="1"/>
      <c r="S560" s="1"/>
      <c r="T560" s="1"/>
      <c r="U560" s="1"/>
      <c r="V560" s="1"/>
      <c r="W560" s="1"/>
      <c r="X560" s="1"/>
      <c r="Y560" s="1"/>
      <c r="Z560" s="1"/>
      <c r="AA560" s="1"/>
      <c r="AB560" s="1"/>
      <c r="AC560" s="1"/>
    </row>
    <row r="561">
      <c r="A561" s="1"/>
      <c r="B561" s="1"/>
      <c r="C561" s="1"/>
      <c r="D561" s="1"/>
      <c r="E561" s="1"/>
      <c r="F561" s="2"/>
      <c r="G561" s="2"/>
      <c r="H561" s="1"/>
      <c r="I561" s="2"/>
      <c r="J561" s="1"/>
      <c r="K561" s="4"/>
      <c r="L561" s="1"/>
      <c r="M561" s="1"/>
      <c r="N561" s="1"/>
      <c r="O561" s="1"/>
      <c r="P561" s="1"/>
      <c r="Q561" s="1"/>
      <c r="R561" s="1"/>
      <c r="S561" s="1"/>
      <c r="T561" s="1"/>
      <c r="U561" s="1"/>
      <c r="V561" s="1"/>
      <c r="W561" s="1"/>
      <c r="X561" s="1"/>
      <c r="Y561" s="1"/>
      <c r="Z561" s="1"/>
      <c r="AA561" s="1"/>
      <c r="AB561" s="1"/>
      <c r="AC561" s="1"/>
    </row>
    <row r="562">
      <c r="A562" s="1"/>
      <c r="B562" s="1"/>
      <c r="C562" s="1"/>
      <c r="D562" s="1"/>
      <c r="E562" s="1"/>
      <c r="F562" s="2"/>
      <c r="G562" s="2"/>
      <c r="H562" s="1"/>
      <c r="I562" s="2"/>
      <c r="J562" s="1"/>
      <c r="K562" s="4"/>
      <c r="L562" s="1"/>
      <c r="M562" s="1"/>
      <c r="N562" s="1"/>
      <c r="O562" s="1"/>
      <c r="P562" s="1"/>
      <c r="Q562" s="1"/>
      <c r="R562" s="1"/>
      <c r="S562" s="1"/>
      <c r="T562" s="1"/>
      <c r="U562" s="1"/>
      <c r="V562" s="1"/>
      <c r="W562" s="1"/>
      <c r="X562" s="1"/>
      <c r="Y562" s="1"/>
      <c r="Z562" s="1"/>
      <c r="AA562" s="1"/>
      <c r="AB562" s="1"/>
      <c r="AC562" s="1"/>
    </row>
    <row r="563">
      <c r="A563" s="1"/>
      <c r="B563" s="1"/>
      <c r="C563" s="1"/>
      <c r="D563" s="1"/>
      <c r="E563" s="1"/>
      <c r="F563" s="2"/>
      <c r="G563" s="2"/>
      <c r="H563" s="1"/>
      <c r="I563" s="2"/>
      <c r="J563" s="1"/>
      <c r="K563" s="4"/>
      <c r="L563" s="1"/>
      <c r="M563" s="1"/>
      <c r="N563" s="1"/>
      <c r="O563" s="1"/>
      <c r="P563" s="1"/>
      <c r="Q563" s="1"/>
      <c r="R563" s="1"/>
      <c r="S563" s="1"/>
      <c r="T563" s="1"/>
      <c r="U563" s="1"/>
      <c r="V563" s="1"/>
      <c r="W563" s="1"/>
      <c r="X563" s="1"/>
      <c r="Y563" s="1"/>
      <c r="Z563" s="1"/>
      <c r="AA563" s="1"/>
      <c r="AB563" s="1"/>
      <c r="AC563" s="1"/>
    </row>
    <row r="564">
      <c r="A564" s="1"/>
      <c r="B564" s="1"/>
      <c r="C564" s="1"/>
      <c r="D564" s="1"/>
      <c r="E564" s="1"/>
      <c r="F564" s="2"/>
      <c r="G564" s="2"/>
      <c r="H564" s="1"/>
      <c r="I564" s="2"/>
      <c r="J564" s="1"/>
      <c r="K564" s="4"/>
      <c r="L564" s="1"/>
      <c r="M564" s="1"/>
      <c r="N564" s="1"/>
      <c r="O564" s="1"/>
      <c r="P564" s="1"/>
      <c r="Q564" s="1"/>
      <c r="R564" s="1"/>
      <c r="S564" s="1"/>
      <c r="T564" s="1"/>
      <c r="U564" s="1"/>
      <c r="V564" s="1"/>
      <c r="W564" s="1"/>
      <c r="X564" s="1"/>
      <c r="Y564" s="1"/>
      <c r="Z564" s="1"/>
      <c r="AA564" s="1"/>
      <c r="AB564" s="1"/>
      <c r="AC564" s="1"/>
    </row>
    <row r="565">
      <c r="A565" s="1"/>
      <c r="B565" s="1"/>
      <c r="C565" s="1"/>
      <c r="D565" s="1"/>
      <c r="E565" s="1"/>
      <c r="F565" s="2"/>
      <c r="G565" s="2"/>
      <c r="H565" s="1"/>
      <c r="I565" s="2"/>
      <c r="J565" s="1"/>
      <c r="K565" s="4"/>
      <c r="L565" s="1"/>
      <c r="M565" s="1"/>
      <c r="N565" s="1"/>
      <c r="O565" s="1"/>
      <c r="P565" s="1"/>
      <c r="Q565" s="1"/>
      <c r="R565" s="1"/>
      <c r="S565" s="1"/>
      <c r="T565" s="1"/>
      <c r="U565" s="1"/>
      <c r="V565" s="1"/>
      <c r="W565" s="1"/>
      <c r="X565" s="1"/>
      <c r="Y565" s="1"/>
      <c r="Z565" s="1"/>
      <c r="AA565" s="1"/>
      <c r="AB565" s="1"/>
      <c r="AC565" s="1"/>
    </row>
    <row r="566">
      <c r="A566" s="1"/>
      <c r="B566" s="1"/>
      <c r="C566" s="1"/>
      <c r="D566" s="1"/>
      <c r="E566" s="1"/>
      <c r="F566" s="2"/>
      <c r="G566" s="2"/>
      <c r="H566" s="1"/>
      <c r="I566" s="2"/>
      <c r="J566" s="1"/>
      <c r="K566" s="4"/>
      <c r="L566" s="1"/>
      <c r="M566" s="1"/>
      <c r="N566" s="1"/>
      <c r="O566" s="1"/>
      <c r="P566" s="1"/>
      <c r="Q566" s="1"/>
      <c r="R566" s="1"/>
      <c r="S566" s="1"/>
      <c r="T566" s="1"/>
      <c r="U566" s="1"/>
      <c r="V566" s="1"/>
      <c r="W566" s="1"/>
      <c r="X566" s="1"/>
      <c r="Y566" s="1"/>
      <c r="Z566" s="1"/>
      <c r="AA566" s="1"/>
      <c r="AB566" s="1"/>
      <c r="AC566" s="1"/>
    </row>
    <row r="567">
      <c r="A567" s="1"/>
      <c r="B567" s="1"/>
      <c r="C567" s="1"/>
      <c r="D567" s="1"/>
      <c r="E567" s="1"/>
      <c r="F567" s="2"/>
      <c r="G567" s="2"/>
      <c r="H567" s="1"/>
      <c r="I567" s="2"/>
      <c r="J567" s="1"/>
      <c r="K567" s="4"/>
      <c r="L567" s="1"/>
      <c r="M567" s="1"/>
      <c r="N567" s="1"/>
      <c r="O567" s="1"/>
      <c r="P567" s="1"/>
      <c r="Q567" s="1"/>
      <c r="R567" s="1"/>
      <c r="S567" s="1"/>
      <c r="T567" s="1"/>
      <c r="U567" s="1"/>
      <c r="V567" s="1"/>
      <c r="W567" s="1"/>
      <c r="X567" s="1"/>
      <c r="Y567" s="1"/>
      <c r="Z567" s="1"/>
      <c r="AA567" s="1"/>
      <c r="AB567" s="1"/>
      <c r="AC567" s="1"/>
    </row>
    <row r="568">
      <c r="A568" s="1"/>
      <c r="B568" s="1"/>
      <c r="C568" s="1"/>
      <c r="D568" s="1"/>
      <c r="E568" s="1"/>
      <c r="F568" s="2"/>
      <c r="G568" s="2"/>
      <c r="H568" s="1"/>
      <c r="I568" s="2"/>
      <c r="J568" s="1"/>
      <c r="K568" s="4"/>
      <c r="L568" s="1"/>
      <c r="M568" s="1"/>
      <c r="N568" s="1"/>
      <c r="O568" s="1"/>
      <c r="P568" s="1"/>
      <c r="Q568" s="1"/>
      <c r="R568" s="1"/>
      <c r="S568" s="1"/>
      <c r="T568" s="1"/>
      <c r="U568" s="1"/>
      <c r="V568" s="1"/>
      <c r="W568" s="1"/>
      <c r="X568" s="1"/>
      <c r="Y568" s="1"/>
      <c r="Z568" s="1"/>
      <c r="AA568" s="1"/>
      <c r="AB568" s="1"/>
      <c r="AC568" s="1"/>
    </row>
    <row r="569">
      <c r="A569" s="1"/>
      <c r="B569" s="1"/>
      <c r="C569" s="1"/>
      <c r="D569" s="1"/>
      <c r="E569" s="1"/>
      <c r="F569" s="2"/>
      <c r="G569" s="2"/>
      <c r="H569" s="1"/>
      <c r="I569" s="2"/>
      <c r="J569" s="1"/>
      <c r="K569" s="4"/>
      <c r="L569" s="1"/>
      <c r="M569" s="1"/>
      <c r="N569" s="1"/>
      <c r="O569" s="1"/>
      <c r="P569" s="1"/>
      <c r="Q569" s="1"/>
      <c r="R569" s="1"/>
      <c r="S569" s="1"/>
      <c r="T569" s="1"/>
      <c r="U569" s="1"/>
      <c r="V569" s="1"/>
      <c r="W569" s="1"/>
      <c r="X569" s="1"/>
      <c r="Y569" s="1"/>
      <c r="Z569" s="1"/>
      <c r="AA569" s="1"/>
      <c r="AB569" s="1"/>
      <c r="AC569" s="1"/>
    </row>
    <row r="570">
      <c r="A570" s="1"/>
      <c r="B570" s="1"/>
      <c r="C570" s="1"/>
      <c r="D570" s="1"/>
      <c r="E570" s="1"/>
      <c r="F570" s="2"/>
      <c r="G570" s="2"/>
      <c r="H570" s="1"/>
      <c r="I570" s="2"/>
      <c r="J570" s="1"/>
      <c r="K570" s="4"/>
      <c r="L570" s="1"/>
      <c r="M570" s="1"/>
      <c r="N570" s="1"/>
      <c r="O570" s="1"/>
      <c r="P570" s="1"/>
      <c r="Q570" s="1"/>
      <c r="R570" s="1"/>
      <c r="S570" s="1"/>
      <c r="T570" s="1"/>
      <c r="U570" s="1"/>
      <c r="V570" s="1"/>
      <c r="W570" s="1"/>
      <c r="X570" s="1"/>
      <c r="Y570" s="1"/>
      <c r="Z570" s="1"/>
      <c r="AA570" s="1"/>
      <c r="AB570" s="1"/>
      <c r="AC570" s="1"/>
    </row>
    <row r="571">
      <c r="A571" s="1"/>
      <c r="B571" s="1"/>
      <c r="C571" s="1"/>
      <c r="D571" s="1"/>
      <c r="E571" s="1"/>
      <c r="F571" s="2"/>
      <c r="G571" s="2"/>
      <c r="H571" s="1"/>
      <c r="I571" s="2"/>
      <c r="J571" s="1"/>
      <c r="K571" s="4"/>
      <c r="L571" s="1"/>
      <c r="M571" s="1"/>
      <c r="N571" s="1"/>
      <c r="O571" s="1"/>
      <c r="P571" s="1"/>
      <c r="Q571" s="1"/>
      <c r="R571" s="1"/>
      <c r="S571" s="1"/>
      <c r="T571" s="1"/>
      <c r="U571" s="1"/>
      <c r="V571" s="1"/>
      <c r="W571" s="1"/>
      <c r="X571" s="1"/>
      <c r="Y571" s="1"/>
      <c r="Z571" s="1"/>
      <c r="AA571" s="1"/>
      <c r="AB571" s="1"/>
      <c r="AC571" s="1"/>
    </row>
    <row r="572">
      <c r="A572" s="1"/>
      <c r="B572" s="1"/>
      <c r="C572" s="1"/>
      <c r="D572" s="1"/>
      <c r="E572" s="1"/>
      <c r="F572" s="2"/>
      <c r="G572" s="2"/>
      <c r="H572" s="1"/>
      <c r="I572" s="2"/>
      <c r="J572" s="1"/>
      <c r="K572" s="4"/>
      <c r="L572" s="1"/>
      <c r="M572" s="1"/>
      <c r="N572" s="1"/>
      <c r="O572" s="1"/>
      <c r="P572" s="1"/>
      <c r="Q572" s="1"/>
      <c r="R572" s="1"/>
      <c r="S572" s="1"/>
      <c r="T572" s="1"/>
      <c r="U572" s="1"/>
      <c r="V572" s="1"/>
      <c r="W572" s="1"/>
      <c r="X572" s="1"/>
      <c r="Y572" s="1"/>
      <c r="Z572" s="1"/>
      <c r="AA572" s="1"/>
      <c r="AB572" s="1"/>
      <c r="AC572" s="1"/>
    </row>
    <row r="573">
      <c r="A573" s="1"/>
      <c r="B573" s="1"/>
      <c r="C573" s="1"/>
      <c r="D573" s="1"/>
      <c r="E573" s="1"/>
      <c r="F573" s="2"/>
      <c r="G573" s="2"/>
      <c r="H573" s="1"/>
      <c r="I573" s="2"/>
      <c r="J573" s="1"/>
      <c r="K573" s="4"/>
      <c r="L573" s="1"/>
      <c r="M573" s="1"/>
      <c r="N573" s="1"/>
      <c r="O573" s="1"/>
      <c r="P573" s="1"/>
      <c r="Q573" s="1"/>
      <c r="R573" s="1"/>
      <c r="S573" s="1"/>
      <c r="T573" s="1"/>
      <c r="U573" s="1"/>
      <c r="V573" s="1"/>
      <c r="W573" s="1"/>
      <c r="X573" s="1"/>
      <c r="Y573" s="1"/>
      <c r="Z573" s="1"/>
      <c r="AA573" s="1"/>
      <c r="AB573" s="1"/>
      <c r="AC573" s="1"/>
    </row>
    <row r="574">
      <c r="A574" s="1"/>
      <c r="B574" s="1"/>
      <c r="C574" s="1"/>
      <c r="D574" s="1"/>
      <c r="E574" s="1"/>
      <c r="F574" s="2"/>
      <c r="G574" s="2"/>
      <c r="H574" s="1"/>
      <c r="I574" s="2"/>
      <c r="J574" s="1"/>
      <c r="K574" s="4"/>
      <c r="L574" s="1"/>
      <c r="M574" s="1"/>
      <c r="N574" s="1"/>
      <c r="O574" s="1"/>
      <c r="P574" s="1"/>
      <c r="Q574" s="1"/>
      <c r="R574" s="1"/>
      <c r="S574" s="1"/>
      <c r="T574" s="1"/>
      <c r="U574" s="1"/>
      <c r="V574" s="1"/>
      <c r="W574" s="1"/>
      <c r="X574" s="1"/>
      <c r="Y574" s="1"/>
      <c r="Z574" s="1"/>
      <c r="AA574" s="1"/>
      <c r="AB574" s="1"/>
      <c r="AC574" s="1"/>
    </row>
    <row r="575">
      <c r="A575" s="1"/>
      <c r="B575" s="1"/>
      <c r="C575" s="1"/>
      <c r="D575" s="1"/>
      <c r="E575" s="1"/>
      <c r="F575" s="2"/>
      <c r="G575" s="2"/>
      <c r="H575" s="1"/>
      <c r="I575" s="2"/>
      <c r="J575" s="1"/>
      <c r="K575" s="4"/>
      <c r="L575" s="1"/>
      <c r="M575" s="1"/>
      <c r="N575" s="1"/>
      <c r="O575" s="1"/>
      <c r="P575" s="1"/>
      <c r="Q575" s="1"/>
      <c r="R575" s="1"/>
      <c r="S575" s="1"/>
      <c r="T575" s="1"/>
      <c r="U575" s="1"/>
      <c r="V575" s="1"/>
      <c r="W575" s="1"/>
      <c r="X575" s="1"/>
      <c r="Y575" s="1"/>
      <c r="Z575" s="1"/>
      <c r="AA575" s="1"/>
      <c r="AB575" s="1"/>
      <c r="AC575" s="1"/>
    </row>
    <row r="576">
      <c r="A576" s="1"/>
      <c r="B576" s="1"/>
      <c r="C576" s="1"/>
      <c r="D576" s="1"/>
      <c r="E576" s="1"/>
      <c r="F576" s="2"/>
      <c r="G576" s="2"/>
      <c r="H576" s="1"/>
      <c r="I576" s="2"/>
      <c r="J576" s="1"/>
      <c r="K576" s="4"/>
      <c r="L576" s="1"/>
      <c r="M576" s="1"/>
      <c r="N576" s="1"/>
      <c r="O576" s="1"/>
      <c r="P576" s="1"/>
      <c r="Q576" s="1"/>
      <c r="R576" s="1"/>
      <c r="S576" s="1"/>
      <c r="T576" s="1"/>
      <c r="U576" s="1"/>
      <c r="V576" s="1"/>
      <c r="W576" s="1"/>
      <c r="X576" s="1"/>
      <c r="Y576" s="1"/>
      <c r="Z576" s="1"/>
      <c r="AA576" s="1"/>
      <c r="AB576" s="1"/>
      <c r="AC576" s="1"/>
    </row>
    <row r="577">
      <c r="A577" s="1"/>
      <c r="B577" s="1"/>
      <c r="C577" s="1"/>
      <c r="D577" s="1"/>
      <c r="E577" s="1"/>
      <c r="F577" s="2"/>
      <c r="G577" s="2"/>
      <c r="H577" s="1"/>
      <c r="I577" s="2"/>
      <c r="J577" s="1"/>
      <c r="K577" s="4"/>
      <c r="L577" s="1"/>
      <c r="M577" s="1"/>
      <c r="N577" s="1"/>
      <c r="O577" s="1"/>
      <c r="P577" s="1"/>
      <c r="Q577" s="1"/>
      <c r="R577" s="1"/>
      <c r="S577" s="1"/>
      <c r="T577" s="1"/>
      <c r="U577" s="1"/>
      <c r="V577" s="1"/>
      <c r="W577" s="1"/>
      <c r="X577" s="1"/>
      <c r="Y577" s="1"/>
      <c r="Z577" s="1"/>
      <c r="AA577" s="1"/>
      <c r="AB577" s="1"/>
      <c r="AC577" s="1"/>
    </row>
    <row r="578">
      <c r="A578" s="1"/>
      <c r="B578" s="1"/>
      <c r="C578" s="1"/>
      <c r="D578" s="1"/>
      <c r="E578" s="1"/>
      <c r="F578" s="2"/>
      <c r="G578" s="2"/>
      <c r="H578" s="1"/>
      <c r="I578" s="2"/>
      <c r="J578" s="1"/>
      <c r="K578" s="4"/>
      <c r="L578" s="1"/>
      <c r="M578" s="1"/>
      <c r="N578" s="1"/>
      <c r="O578" s="1"/>
      <c r="P578" s="1"/>
      <c r="Q578" s="1"/>
      <c r="R578" s="1"/>
      <c r="S578" s="1"/>
      <c r="T578" s="1"/>
      <c r="U578" s="1"/>
      <c r="V578" s="1"/>
      <c r="W578" s="1"/>
      <c r="X578" s="1"/>
      <c r="Y578" s="1"/>
      <c r="Z578" s="1"/>
      <c r="AA578" s="1"/>
      <c r="AB578" s="1"/>
      <c r="AC578" s="1"/>
    </row>
    <row r="579">
      <c r="A579" s="1"/>
      <c r="B579" s="1"/>
      <c r="C579" s="1"/>
      <c r="D579" s="1"/>
      <c r="E579" s="1"/>
      <c r="F579" s="2"/>
      <c r="G579" s="2"/>
      <c r="H579" s="1"/>
      <c r="I579" s="2"/>
      <c r="J579" s="1"/>
      <c r="K579" s="4"/>
      <c r="L579" s="1"/>
      <c r="M579" s="1"/>
      <c r="N579" s="1"/>
      <c r="O579" s="1"/>
      <c r="P579" s="1"/>
      <c r="Q579" s="1"/>
      <c r="R579" s="1"/>
      <c r="S579" s="1"/>
      <c r="T579" s="1"/>
      <c r="U579" s="1"/>
      <c r="V579" s="1"/>
      <c r="W579" s="1"/>
      <c r="X579" s="1"/>
      <c r="Y579" s="1"/>
      <c r="Z579" s="1"/>
      <c r="AA579" s="1"/>
      <c r="AB579" s="1"/>
      <c r="AC579" s="1"/>
    </row>
    <row r="580">
      <c r="A580" s="1"/>
      <c r="B580" s="1"/>
      <c r="C580" s="1"/>
      <c r="D580" s="1"/>
      <c r="E580" s="1"/>
      <c r="F580" s="2"/>
      <c r="G580" s="2"/>
      <c r="H580" s="1"/>
      <c r="I580" s="2"/>
      <c r="J580" s="1"/>
      <c r="K580" s="4"/>
      <c r="L580" s="1"/>
      <c r="M580" s="1"/>
      <c r="N580" s="1"/>
      <c r="O580" s="1"/>
      <c r="P580" s="1"/>
      <c r="Q580" s="1"/>
      <c r="R580" s="1"/>
      <c r="S580" s="1"/>
      <c r="T580" s="1"/>
      <c r="U580" s="1"/>
      <c r="V580" s="1"/>
      <c r="W580" s="1"/>
      <c r="X580" s="1"/>
      <c r="Y580" s="1"/>
      <c r="Z580" s="1"/>
      <c r="AA580" s="1"/>
      <c r="AB580" s="1"/>
      <c r="AC580" s="1"/>
    </row>
    <row r="581">
      <c r="A581" s="1"/>
      <c r="B581" s="1"/>
      <c r="C581" s="1"/>
      <c r="D581" s="1"/>
      <c r="E581" s="1"/>
      <c r="F581" s="2"/>
      <c r="G581" s="2"/>
      <c r="H581" s="1"/>
      <c r="I581" s="2"/>
      <c r="J581" s="1"/>
      <c r="K581" s="4"/>
      <c r="L581" s="1"/>
      <c r="M581" s="1"/>
      <c r="N581" s="1"/>
      <c r="O581" s="1"/>
      <c r="P581" s="1"/>
      <c r="Q581" s="1"/>
      <c r="R581" s="1"/>
      <c r="S581" s="1"/>
      <c r="T581" s="1"/>
      <c r="U581" s="1"/>
      <c r="V581" s="1"/>
      <c r="W581" s="1"/>
      <c r="X581" s="1"/>
      <c r="Y581" s="1"/>
      <c r="Z581" s="1"/>
      <c r="AA581" s="1"/>
      <c r="AB581" s="1"/>
      <c r="AC581" s="1"/>
    </row>
    <row r="582">
      <c r="A582" s="1"/>
      <c r="B582" s="1"/>
      <c r="C582" s="1"/>
      <c r="D582" s="1"/>
      <c r="E582" s="1"/>
      <c r="F582" s="2"/>
      <c r="G582" s="2"/>
      <c r="H582" s="1"/>
      <c r="I582" s="2"/>
      <c r="J582" s="1"/>
      <c r="K582" s="4"/>
      <c r="L582" s="1"/>
      <c r="M582" s="1"/>
      <c r="N582" s="1"/>
      <c r="O582" s="1"/>
      <c r="P582" s="1"/>
      <c r="Q582" s="1"/>
      <c r="R582" s="1"/>
      <c r="S582" s="1"/>
      <c r="T582" s="1"/>
      <c r="U582" s="1"/>
      <c r="V582" s="1"/>
      <c r="W582" s="1"/>
      <c r="X582" s="1"/>
      <c r="Y582" s="1"/>
      <c r="Z582" s="1"/>
      <c r="AA582" s="1"/>
      <c r="AB582" s="1"/>
      <c r="AC582" s="1"/>
    </row>
    <row r="583">
      <c r="A583" s="1"/>
      <c r="B583" s="1"/>
      <c r="C583" s="1"/>
      <c r="D583" s="1"/>
      <c r="E583" s="1"/>
      <c r="F583" s="2"/>
      <c r="G583" s="2"/>
      <c r="H583" s="1"/>
      <c r="I583" s="2"/>
      <c r="J583" s="1"/>
      <c r="K583" s="4"/>
      <c r="L583" s="1"/>
      <c r="M583" s="1"/>
      <c r="N583" s="1"/>
      <c r="O583" s="1"/>
      <c r="P583" s="1"/>
      <c r="Q583" s="1"/>
      <c r="R583" s="1"/>
      <c r="S583" s="1"/>
      <c r="T583" s="1"/>
      <c r="U583" s="1"/>
      <c r="V583" s="1"/>
      <c r="W583" s="1"/>
      <c r="X583" s="1"/>
      <c r="Y583" s="1"/>
      <c r="Z583" s="1"/>
      <c r="AA583" s="1"/>
      <c r="AB583" s="1"/>
      <c r="AC583" s="1"/>
    </row>
    <row r="584">
      <c r="A584" s="1"/>
      <c r="B584" s="1"/>
      <c r="C584" s="1"/>
      <c r="D584" s="1"/>
      <c r="E584" s="1"/>
      <c r="F584" s="2"/>
      <c r="G584" s="2"/>
      <c r="H584" s="1"/>
      <c r="I584" s="2"/>
      <c r="J584" s="1"/>
      <c r="K584" s="4"/>
      <c r="L584" s="1"/>
      <c r="M584" s="1"/>
      <c r="N584" s="1"/>
      <c r="O584" s="1"/>
      <c r="P584" s="1"/>
      <c r="Q584" s="1"/>
      <c r="R584" s="1"/>
      <c r="S584" s="1"/>
      <c r="T584" s="1"/>
      <c r="U584" s="1"/>
      <c r="V584" s="1"/>
      <c r="W584" s="1"/>
      <c r="X584" s="1"/>
      <c r="Y584" s="1"/>
      <c r="Z584" s="1"/>
      <c r="AA584" s="1"/>
      <c r="AB584" s="1"/>
      <c r="AC584" s="1"/>
    </row>
    <row r="585">
      <c r="A585" s="1"/>
      <c r="B585" s="1"/>
      <c r="C585" s="1"/>
      <c r="D585" s="1"/>
      <c r="E585" s="1"/>
      <c r="F585" s="2"/>
      <c r="G585" s="2"/>
      <c r="H585" s="1"/>
      <c r="I585" s="2"/>
      <c r="J585" s="1"/>
      <c r="K585" s="4"/>
      <c r="L585" s="1"/>
      <c r="M585" s="1"/>
      <c r="N585" s="1"/>
      <c r="O585" s="1"/>
      <c r="P585" s="1"/>
      <c r="Q585" s="1"/>
      <c r="R585" s="1"/>
      <c r="S585" s="1"/>
      <c r="T585" s="1"/>
      <c r="U585" s="1"/>
      <c r="V585" s="1"/>
      <c r="W585" s="1"/>
      <c r="X585" s="1"/>
      <c r="Y585" s="1"/>
      <c r="Z585" s="1"/>
      <c r="AA585" s="1"/>
      <c r="AB585" s="1"/>
      <c r="AC585" s="1"/>
    </row>
    <row r="586">
      <c r="A586" s="1"/>
      <c r="B586" s="1"/>
      <c r="C586" s="1"/>
      <c r="D586" s="1"/>
      <c r="E586" s="1"/>
      <c r="F586" s="2"/>
      <c r="G586" s="2"/>
      <c r="H586" s="1"/>
      <c r="I586" s="2"/>
      <c r="J586" s="1"/>
      <c r="K586" s="4"/>
      <c r="L586" s="1"/>
      <c r="M586" s="1"/>
      <c r="N586" s="1"/>
      <c r="O586" s="1"/>
      <c r="P586" s="1"/>
      <c r="Q586" s="1"/>
      <c r="R586" s="1"/>
      <c r="S586" s="1"/>
      <c r="T586" s="1"/>
      <c r="U586" s="1"/>
      <c r="V586" s="1"/>
      <c r="W586" s="1"/>
      <c r="X586" s="1"/>
      <c r="Y586" s="1"/>
      <c r="Z586" s="1"/>
      <c r="AA586" s="1"/>
      <c r="AB586" s="1"/>
      <c r="AC586" s="1"/>
    </row>
    <row r="587">
      <c r="A587" s="1"/>
      <c r="B587" s="1"/>
      <c r="C587" s="1"/>
      <c r="D587" s="1"/>
      <c r="E587" s="1"/>
      <c r="F587" s="2"/>
      <c r="G587" s="2"/>
      <c r="H587" s="1"/>
      <c r="I587" s="2"/>
      <c r="J587" s="1"/>
      <c r="K587" s="4"/>
      <c r="L587" s="1"/>
      <c r="M587" s="1"/>
      <c r="N587" s="1"/>
      <c r="O587" s="1"/>
      <c r="P587" s="1"/>
      <c r="Q587" s="1"/>
      <c r="R587" s="1"/>
      <c r="S587" s="1"/>
      <c r="T587" s="1"/>
      <c r="U587" s="1"/>
      <c r="V587" s="1"/>
      <c r="W587" s="1"/>
      <c r="X587" s="1"/>
      <c r="Y587" s="1"/>
      <c r="Z587" s="1"/>
      <c r="AA587" s="1"/>
      <c r="AB587" s="1"/>
      <c r="AC587" s="1"/>
    </row>
    <row r="588">
      <c r="A588" s="1"/>
      <c r="B588" s="1"/>
      <c r="C588" s="1"/>
      <c r="D588" s="1"/>
      <c r="E588" s="1"/>
      <c r="F588" s="2"/>
      <c r="G588" s="2"/>
      <c r="H588" s="1"/>
      <c r="I588" s="2"/>
      <c r="J588" s="1"/>
      <c r="K588" s="4"/>
      <c r="L588" s="1"/>
      <c r="M588" s="1"/>
      <c r="N588" s="1"/>
      <c r="O588" s="1"/>
      <c r="P588" s="1"/>
      <c r="Q588" s="1"/>
      <c r="R588" s="1"/>
      <c r="S588" s="1"/>
      <c r="T588" s="1"/>
      <c r="U588" s="1"/>
      <c r="V588" s="1"/>
      <c r="W588" s="1"/>
      <c r="X588" s="1"/>
      <c r="Y588" s="1"/>
      <c r="Z588" s="1"/>
      <c r="AA588" s="1"/>
      <c r="AB588" s="1"/>
      <c r="AC588" s="1"/>
    </row>
    <row r="589">
      <c r="A589" s="1"/>
      <c r="B589" s="1"/>
      <c r="C589" s="1"/>
      <c r="D589" s="1"/>
      <c r="E589" s="1"/>
      <c r="F589" s="2"/>
      <c r="G589" s="2"/>
      <c r="H589" s="1"/>
      <c r="I589" s="2"/>
      <c r="J589" s="1"/>
      <c r="K589" s="4"/>
      <c r="L589" s="1"/>
      <c r="M589" s="1"/>
      <c r="N589" s="1"/>
      <c r="O589" s="1"/>
      <c r="P589" s="1"/>
      <c r="Q589" s="1"/>
      <c r="R589" s="1"/>
      <c r="S589" s="1"/>
      <c r="T589" s="1"/>
      <c r="U589" s="1"/>
      <c r="V589" s="1"/>
      <c r="W589" s="1"/>
      <c r="X589" s="1"/>
      <c r="Y589" s="1"/>
      <c r="Z589" s="1"/>
      <c r="AA589" s="1"/>
      <c r="AB589" s="1"/>
      <c r="AC589" s="1"/>
    </row>
    <row r="590">
      <c r="A590" s="1"/>
      <c r="B590" s="1"/>
      <c r="C590" s="1"/>
      <c r="D590" s="1"/>
      <c r="E590" s="1"/>
      <c r="F590" s="2"/>
      <c r="G590" s="2"/>
      <c r="H590" s="1"/>
      <c r="I590" s="2"/>
      <c r="J590" s="1"/>
      <c r="K590" s="4"/>
      <c r="L590" s="1"/>
      <c r="M590" s="1"/>
      <c r="N590" s="1"/>
      <c r="O590" s="1"/>
      <c r="P590" s="1"/>
      <c r="Q590" s="1"/>
      <c r="R590" s="1"/>
      <c r="S590" s="1"/>
      <c r="T590" s="1"/>
      <c r="U590" s="1"/>
      <c r="V590" s="1"/>
      <c r="W590" s="1"/>
      <c r="X590" s="1"/>
      <c r="Y590" s="1"/>
      <c r="Z590" s="1"/>
      <c r="AA590" s="1"/>
      <c r="AB590" s="1"/>
      <c r="AC590" s="1"/>
    </row>
    <row r="591">
      <c r="A591" s="1"/>
      <c r="B591" s="1"/>
      <c r="C591" s="1"/>
      <c r="D591" s="1"/>
      <c r="E591" s="1"/>
      <c r="F591" s="2"/>
      <c r="G591" s="2"/>
      <c r="H591" s="1"/>
      <c r="I591" s="2"/>
      <c r="J591" s="1"/>
      <c r="K591" s="4"/>
      <c r="L591" s="1"/>
      <c r="M591" s="1"/>
      <c r="N591" s="1"/>
      <c r="O591" s="1"/>
      <c r="P591" s="1"/>
      <c r="Q591" s="1"/>
      <c r="R591" s="1"/>
      <c r="S591" s="1"/>
      <c r="T591" s="1"/>
      <c r="U591" s="1"/>
      <c r="V591" s="1"/>
      <c r="W591" s="1"/>
      <c r="X591" s="1"/>
      <c r="Y591" s="1"/>
      <c r="Z591" s="1"/>
      <c r="AA591" s="1"/>
      <c r="AB591" s="1"/>
      <c r="AC591" s="1"/>
    </row>
    <row r="592">
      <c r="A592" s="1"/>
      <c r="B592" s="1"/>
      <c r="C592" s="1"/>
      <c r="D592" s="1"/>
      <c r="E592" s="1"/>
      <c r="F592" s="2"/>
      <c r="G592" s="2"/>
      <c r="H592" s="1"/>
      <c r="I592" s="2"/>
      <c r="J592" s="1"/>
      <c r="K592" s="4"/>
      <c r="L592" s="1"/>
      <c r="M592" s="1"/>
      <c r="N592" s="1"/>
      <c r="O592" s="1"/>
      <c r="P592" s="1"/>
      <c r="Q592" s="1"/>
      <c r="R592" s="1"/>
      <c r="S592" s="1"/>
      <c r="T592" s="1"/>
      <c r="U592" s="1"/>
      <c r="V592" s="1"/>
      <c r="W592" s="1"/>
      <c r="X592" s="1"/>
      <c r="Y592" s="1"/>
      <c r="Z592" s="1"/>
      <c r="AA592" s="1"/>
      <c r="AB592" s="1"/>
      <c r="AC592" s="1"/>
    </row>
    <row r="593">
      <c r="A593" s="1"/>
      <c r="B593" s="1"/>
      <c r="C593" s="1"/>
      <c r="D593" s="1"/>
      <c r="E593" s="1"/>
      <c r="F593" s="2"/>
      <c r="G593" s="2"/>
      <c r="H593" s="1"/>
      <c r="I593" s="2"/>
      <c r="J593" s="1"/>
      <c r="K593" s="4"/>
      <c r="L593" s="1"/>
      <c r="M593" s="1"/>
      <c r="N593" s="1"/>
      <c r="O593" s="1"/>
      <c r="P593" s="1"/>
      <c r="Q593" s="1"/>
      <c r="R593" s="1"/>
      <c r="S593" s="1"/>
      <c r="T593" s="1"/>
      <c r="U593" s="1"/>
      <c r="V593" s="1"/>
      <c r="W593" s="1"/>
      <c r="X593" s="1"/>
      <c r="Y593" s="1"/>
      <c r="Z593" s="1"/>
      <c r="AA593" s="1"/>
      <c r="AB593" s="1"/>
      <c r="AC593" s="1"/>
    </row>
    <row r="594">
      <c r="A594" s="1"/>
      <c r="B594" s="1"/>
      <c r="C594" s="1"/>
      <c r="D594" s="1"/>
      <c r="E594" s="1"/>
      <c r="F594" s="2"/>
      <c r="G594" s="2"/>
      <c r="H594" s="1"/>
      <c r="I594" s="2"/>
      <c r="J594" s="1"/>
      <c r="K594" s="4"/>
      <c r="L594" s="1"/>
      <c r="M594" s="1"/>
      <c r="N594" s="1"/>
      <c r="O594" s="1"/>
      <c r="P594" s="1"/>
      <c r="Q594" s="1"/>
      <c r="R594" s="1"/>
      <c r="S594" s="1"/>
      <c r="T594" s="1"/>
      <c r="U594" s="1"/>
      <c r="V594" s="1"/>
      <c r="W594" s="1"/>
      <c r="X594" s="1"/>
      <c r="Y594" s="1"/>
      <c r="Z594" s="1"/>
      <c r="AA594" s="1"/>
      <c r="AB594" s="1"/>
      <c r="AC594" s="1"/>
    </row>
    <row r="595">
      <c r="A595" s="1"/>
      <c r="B595" s="1"/>
      <c r="C595" s="1"/>
      <c r="D595" s="1"/>
      <c r="E595" s="1"/>
      <c r="F595" s="2"/>
      <c r="G595" s="2"/>
      <c r="H595" s="1"/>
      <c r="I595" s="2"/>
      <c r="J595" s="1"/>
      <c r="K595" s="4"/>
      <c r="L595" s="1"/>
      <c r="M595" s="1"/>
      <c r="N595" s="1"/>
      <c r="O595" s="1"/>
      <c r="P595" s="1"/>
      <c r="Q595" s="1"/>
      <c r="R595" s="1"/>
      <c r="S595" s="1"/>
      <c r="T595" s="1"/>
      <c r="U595" s="1"/>
      <c r="V595" s="1"/>
      <c r="W595" s="1"/>
      <c r="X595" s="1"/>
      <c r="Y595" s="1"/>
      <c r="Z595" s="1"/>
      <c r="AA595" s="1"/>
      <c r="AB595" s="1"/>
      <c r="AC595" s="1"/>
    </row>
    <row r="596">
      <c r="A596" s="1"/>
      <c r="B596" s="1"/>
      <c r="C596" s="1"/>
      <c r="D596" s="1"/>
      <c r="E596" s="1"/>
      <c r="F596" s="2"/>
      <c r="G596" s="2"/>
      <c r="H596" s="1"/>
      <c r="I596" s="2"/>
      <c r="J596" s="1"/>
      <c r="K596" s="4"/>
      <c r="L596" s="1"/>
      <c r="M596" s="1"/>
      <c r="N596" s="1"/>
      <c r="O596" s="1"/>
      <c r="P596" s="1"/>
      <c r="Q596" s="1"/>
      <c r="R596" s="1"/>
      <c r="S596" s="1"/>
      <c r="T596" s="1"/>
      <c r="U596" s="1"/>
      <c r="V596" s="1"/>
      <c r="W596" s="1"/>
      <c r="X596" s="1"/>
      <c r="Y596" s="1"/>
      <c r="Z596" s="1"/>
      <c r="AA596" s="1"/>
      <c r="AB596" s="1"/>
      <c r="AC596" s="1"/>
    </row>
    <row r="597">
      <c r="A597" s="1"/>
      <c r="B597" s="1"/>
      <c r="C597" s="1"/>
      <c r="D597" s="1"/>
      <c r="E597" s="1"/>
      <c r="F597" s="2"/>
      <c r="G597" s="2"/>
      <c r="H597" s="1"/>
      <c r="I597" s="2"/>
      <c r="J597" s="1"/>
      <c r="K597" s="4"/>
      <c r="L597" s="1"/>
      <c r="M597" s="1"/>
      <c r="N597" s="1"/>
      <c r="O597" s="1"/>
      <c r="P597" s="1"/>
      <c r="Q597" s="1"/>
      <c r="R597" s="1"/>
      <c r="S597" s="1"/>
      <c r="T597" s="1"/>
      <c r="U597" s="1"/>
      <c r="V597" s="1"/>
      <c r="W597" s="1"/>
      <c r="X597" s="1"/>
      <c r="Y597" s="1"/>
      <c r="Z597" s="1"/>
      <c r="AA597" s="1"/>
      <c r="AB597" s="1"/>
      <c r="AC597" s="1"/>
    </row>
    <row r="598">
      <c r="A598" s="1"/>
      <c r="B598" s="1"/>
      <c r="C598" s="1"/>
      <c r="D598" s="1"/>
      <c r="E598" s="1"/>
      <c r="F598" s="2"/>
      <c r="G598" s="2"/>
      <c r="H598" s="1"/>
      <c r="I598" s="2"/>
      <c r="J598" s="1"/>
      <c r="K598" s="4"/>
      <c r="L598" s="1"/>
      <c r="M598" s="1"/>
      <c r="N598" s="1"/>
      <c r="O598" s="1"/>
      <c r="P598" s="1"/>
      <c r="Q598" s="1"/>
      <c r="R598" s="1"/>
      <c r="S598" s="1"/>
      <c r="T598" s="1"/>
      <c r="U598" s="1"/>
      <c r="V598" s="1"/>
      <c r="W598" s="1"/>
      <c r="X598" s="1"/>
      <c r="Y598" s="1"/>
      <c r="Z598" s="1"/>
      <c r="AA598" s="1"/>
      <c r="AB598" s="1"/>
      <c r="AC598" s="1"/>
    </row>
    <row r="599">
      <c r="A599" s="1"/>
      <c r="B599" s="1"/>
      <c r="C599" s="1"/>
      <c r="D599" s="1"/>
      <c r="E599" s="1"/>
      <c r="F599" s="2"/>
      <c r="G599" s="2"/>
      <c r="H599" s="1"/>
      <c r="I599" s="2"/>
      <c r="J599" s="1"/>
      <c r="K599" s="4"/>
      <c r="L599" s="1"/>
      <c r="M599" s="1"/>
      <c r="N599" s="1"/>
      <c r="O599" s="1"/>
      <c r="P599" s="1"/>
      <c r="Q599" s="1"/>
      <c r="R599" s="1"/>
      <c r="S599" s="1"/>
      <c r="T599" s="1"/>
      <c r="U599" s="1"/>
      <c r="V599" s="1"/>
      <c r="W599" s="1"/>
      <c r="X599" s="1"/>
      <c r="Y599" s="1"/>
      <c r="Z599" s="1"/>
      <c r="AA599" s="1"/>
      <c r="AB599" s="1"/>
      <c r="AC599" s="1"/>
    </row>
    <row r="600">
      <c r="A600" s="1"/>
      <c r="B600" s="1"/>
      <c r="C600" s="1"/>
      <c r="D600" s="1"/>
      <c r="E600" s="1"/>
      <c r="F600" s="2"/>
      <c r="G600" s="2"/>
      <c r="H600" s="1"/>
      <c r="I600" s="2"/>
      <c r="J600" s="1"/>
      <c r="K600" s="4"/>
      <c r="L600" s="1"/>
      <c r="M600" s="1"/>
      <c r="N600" s="1"/>
      <c r="O600" s="1"/>
      <c r="P600" s="1"/>
      <c r="Q600" s="1"/>
      <c r="R600" s="1"/>
      <c r="S600" s="1"/>
      <c r="T600" s="1"/>
      <c r="U600" s="1"/>
      <c r="V600" s="1"/>
      <c r="W600" s="1"/>
      <c r="X600" s="1"/>
      <c r="Y600" s="1"/>
      <c r="Z600" s="1"/>
      <c r="AA600" s="1"/>
      <c r="AB600" s="1"/>
      <c r="AC600" s="1"/>
    </row>
    <row r="601">
      <c r="A601" s="1"/>
      <c r="B601" s="1"/>
      <c r="C601" s="1"/>
      <c r="D601" s="1"/>
      <c r="E601" s="1"/>
      <c r="F601" s="2"/>
      <c r="G601" s="2"/>
      <c r="H601" s="1"/>
      <c r="I601" s="2"/>
      <c r="J601" s="1"/>
      <c r="K601" s="4"/>
      <c r="L601" s="1"/>
      <c r="M601" s="1"/>
      <c r="N601" s="1"/>
      <c r="O601" s="1"/>
      <c r="P601" s="1"/>
      <c r="Q601" s="1"/>
      <c r="R601" s="1"/>
      <c r="S601" s="1"/>
      <c r="T601" s="1"/>
      <c r="U601" s="1"/>
      <c r="V601" s="1"/>
      <c r="W601" s="1"/>
      <c r="X601" s="1"/>
      <c r="Y601" s="1"/>
      <c r="Z601" s="1"/>
      <c r="AA601" s="1"/>
      <c r="AB601" s="1"/>
      <c r="AC601" s="1"/>
    </row>
    <row r="602">
      <c r="A602" s="1"/>
      <c r="B602" s="1"/>
      <c r="C602" s="1"/>
      <c r="D602" s="1"/>
      <c r="E602" s="1"/>
      <c r="F602" s="2"/>
      <c r="G602" s="2"/>
      <c r="H602" s="1"/>
      <c r="I602" s="2"/>
      <c r="J602" s="1"/>
      <c r="K602" s="4"/>
      <c r="L602" s="1"/>
      <c r="M602" s="1"/>
      <c r="N602" s="1"/>
      <c r="O602" s="1"/>
      <c r="P602" s="1"/>
      <c r="Q602" s="1"/>
      <c r="R602" s="1"/>
      <c r="S602" s="1"/>
      <c r="T602" s="1"/>
      <c r="U602" s="1"/>
      <c r="V602" s="1"/>
      <c r="W602" s="1"/>
      <c r="X602" s="1"/>
      <c r="Y602" s="1"/>
      <c r="Z602" s="1"/>
      <c r="AA602" s="1"/>
      <c r="AB602" s="1"/>
      <c r="AC602" s="1"/>
    </row>
    <row r="603">
      <c r="A603" s="1"/>
      <c r="B603" s="1"/>
      <c r="C603" s="1"/>
      <c r="D603" s="1"/>
      <c r="E603" s="1"/>
      <c r="F603" s="2"/>
      <c r="G603" s="2"/>
      <c r="H603" s="1"/>
      <c r="I603" s="2"/>
      <c r="J603" s="1"/>
      <c r="K603" s="4"/>
      <c r="L603" s="1"/>
      <c r="M603" s="1"/>
      <c r="N603" s="1"/>
      <c r="O603" s="1"/>
      <c r="P603" s="1"/>
      <c r="Q603" s="1"/>
      <c r="R603" s="1"/>
      <c r="S603" s="1"/>
      <c r="T603" s="1"/>
      <c r="U603" s="1"/>
      <c r="V603" s="1"/>
      <c r="W603" s="1"/>
      <c r="X603" s="1"/>
      <c r="Y603" s="1"/>
      <c r="Z603" s="1"/>
      <c r="AA603" s="1"/>
      <c r="AB603" s="1"/>
      <c r="AC603" s="1"/>
    </row>
    <row r="604">
      <c r="A604" s="1"/>
      <c r="B604" s="1"/>
      <c r="C604" s="1"/>
      <c r="D604" s="1"/>
      <c r="E604" s="1"/>
      <c r="F604" s="2"/>
      <c r="G604" s="2"/>
      <c r="H604" s="1"/>
      <c r="I604" s="2"/>
      <c r="J604" s="1"/>
      <c r="K604" s="4"/>
      <c r="L604" s="1"/>
      <c r="M604" s="1"/>
      <c r="N604" s="1"/>
      <c r="O604" s="1"/>
      <c r="P604" s="1"/>
      <c r="Q604" s="1"/>
      <c r="R604" s="1"/>
      <c r="S604" s="1"/>
      <c r="T604" s="1"/>
      <c r="U604" s="1"/>
      <c r="V604" s="1"/>
      <c r="W604" s="1"/>
      <c r="X604" s="1"/>
      <c r="Y604" s="1"/>
      <c r="Z604" s="1"/>
      <c r="AA604" s="1"/>
      <c r="AB604" s="1"/>
      <c r="AC604" s="1"/>
    </row>
    <row r="605">
      <c r="A605" s="1"/>
      <c r="B605" s="1"/>
      <c r="C605" s="1"/>
      <c r="D605" s="1"/>
      <c r="E605" s="1"/>
      <c r="F605" s="2"/>
      <c r="G605" s="2"/>
      <c r="H605" s="1"/>
      <c r="I605" s="2"/>
      <c r="J605" s="1"/>
      <c r="K605" s="4"/>
      <c r="L605" s="1"/>
      <c r="M605" s="1"/>
      <c r="N605" s="1"/>
      <c r="O605" s="1"/>
      <c r="P605" s="1"/>
      <c r="Q605" s="1"/>
      <c r="R605" s="1"/>
      <c r="S605" s="1"/>
      <c r="T605" s="1"/>
      <c r="U605" s="1"/>
      <c r="V605" s="1"/>
      <c r="W605" s="1"/>
      <c r="X605" s="1"/>
      <c r="Y605" s="1"/>
      <c r="Z605" s="1"/>
      <c r="AA605" s="1"/>
      <c r="AB605" s="1"/>
      <c r="AC605" s="1"/>
    </row>
    <row r="606">
      <c r="A606" s="1"/>
      <c r="B606" s="1"/>
      <c r="C606" s="1"/>
      <c r="D606" s="1"/>
      <c r="E606" s="1"/>
      <c r="F606" s="2"/>
      <c r="G606" s="2"/>
      <c r="H606" s="1"/>
      <c r="I606" s="2"/>
      <c r="J606" s="1"/>
      <c r="K606" s="4"/>
      <c r="L606" s="1"/>
      <c r="M606" s="1"/>
      <c r="N606" s="1"/>
      <c r="O606" s="1"/>
      <c r="P606" s="1"/>
      <c r="Q606" s="1"/>
      <c r="R606" s="1"/>
      <c r="S606" s="1"/>
      <c r="T606" s="1"/>
      <c r="U606" s="1"/>
      <c r="V606" s="1"/>
      <c r="W606" s="1"/>
      <c r="X606" s="1"/>
      <c r="Y606" s="1"/>
      <c r="Z606" s="1"/>
      <c r="AA606" s="1"/>
      <c r="AB606" s="1"/>
      <c r="AC606" s="1"/>
    </row>
    <row r="607">
      <c r="A607" s="1"/>
      <c r="B607" s="1"/>
      <c r="C607" s="1"/>
      <c r="D607" s="1"/>
      <c r="E607" s="1"/>
      <c r="F607" s="2"/>
      <c r="G607" s="2"/>
      <c r="H607" s="1"/>
      <c r="I607" s="2"/>
      <c r="J607" s="1"/>
      <c r="K607" s="4"/>
      <c r="L607" s="1"/>
      <c r="M607" s="1"/>
      <c r="N607" s="1"/>
      <c r="O607" s="1"/>
      <c r="P607" s="1"/>
      <c r="Q607" s="1"/>
      <c r="R607" s="1"/>
      <c r="S607" s="1"/>
      <c r="T607" s="1"/>
      <c r="U607" s="1"/>
      <c r="V607" s="1"/>
      <c r="W607" s="1"/>
      <c r="X607" s="1"/>
      <c r="Y607" s="1"/>
      <c r="Z607" s="1"/>
      <c r="AA607" s="1"/>
      <c r="AB607" s="1"/>
      <c r="AC607" s="1"/>
    </row>
    <row r="608">
      <c r="A608" s="1"/>
      <c r="B608" s="1"/>
      <c r="C608" s="1"/>
      <c r="D608" s="1"/>
      <c r="E608" s="1"/>
      <c r="F608" s="2"/>
      <c r="G608" s="2"/>
      <c r="H608" s="1"/>
      <c r="I608" s="2"/>
      <c r="J608" s="1"/>
      <c r="K608" s="4"/>
      <c r="L608" s="1"/>
      <c r="M608" s="1"/>
      <c r="N608" s="1"/>
      <c r="O608" s="1"/>
      <c r="P608" s="1"/>
      <c r="Q608" s="1"/>
      <c r="R608" s="1"/>
      <c r="S608" s="1"/>
      <c r="T608" s="1"/>
      <c r="U608" s="1"/>
      <c r="V608" s="1"/>
      <c r="W608" s="1"/>
      <c r="X608" s="1"/>
      <c r="Y608" s="1"/>
      <c r="Z608" s="1"/>
      <c r="AA608" s="1"/>
      <c r="AB608" s="1"/>
      <c r="AC608" s="1"/>
    </row>
    <row r="609">
      <c r="A609" s="1"/>
      <c r="B609" s="1"/>
      <c r="C609" s="1"/>
      <c r="D609" s="1"/>
      <c r="E609" s="1"/>
      <c r="F609" s="2"/>
      <c r="G609" s="2"/>
      <c r="H609" s="1"/>
      <c r="I609" s="2"/>
      <c r="J609" s="1"/>
      <c r="K609" s="4"/>
      <c r="L609" s="1"/>
      <c r="M609" s="1"/>
      <c r="N609" s="1"/>
      <c r="O609" s="1"/>
      <c r="P609" s="1"/>
      <c r="Q609" s="1"/>
      <c r="R609" s="1"/>
      <c r="S609" s="1"/>
      <c r="T609" s="1"/>
      <c r="U609" s="1"/>
      <c r="V609" s="1"/>
      <c r="W609" s="1"/>
      <c r="X609" s="1"/>
      <c r="Y609" s="1"/>
      <c r="Z609" s="1"/>
      <c r="AA609" s="1"/>
      <c r="AB609" s="1"/>
      <c r="AC609" s="1"/>
    </row>
    <row r="610">
      <c r="A610" s="1"/>
      <c r="B610" s="1"/>
      <c r="C610" s="1"/>
      <c r="D610" s="1"/>
      <c r="E610" s="1"/>
      <c r="F610" s="2"/>
      <c r="G610" s="2"/>
      <c r="H610" s="1"/>
      <c r="I610" s="2"/>
      <c r="J610" s="1"/>
      <c r="K610" s="4"/>
      <c r="L610" s="1"/>
      <c r="M610" s="1"/>
      <c r="N610" s="1"/>
      <c r="O610" s="1"/>
      <c r="P610" s="1"/>
      <c r="Q610" s="1"/>
      <c r="R610" s="1"/>
      <c r="S610" s="1"/>
      <c r="T610" s="1"/>
      <c r="U610" s="1"/>
      <c r="V610" s="1"/>
      <c r="W610" s="1"/>
      <c r="X610" s="1"/>
      <c r="Y610" s="1"/>
      <c r="Z610" s="1"/>
      <c r="AA610" s="1"/>
      <c r="AB610" s="1"/>
      <c r="AC610" s="1"/>
    </row>
    <row r="611">
      <c r="A611" s="1"/>
      <c r="B611" s="1"/>
      <c r="C611" s="1"/>
      <c r="D611" s="1"/>
      <c r="E611" s="1"/>
      <c r="F611" s="2"/>
      <c r="G611" s="2"/>
      <c r="H611" s="1"/>
      <c r="I611" s="2"/>
      <c r="J611" s="1"/>
      <c r="K611" s="4"/>
      <c r="L611" s="1"/>
      <c r="M611" s="1"/>
      <c r="N611" s="1"/>
      <c r="O611" s="1"/>
      <c r="P611" s="1"/>
      <c r="Q611" s="1"/>
      <c r="R611" s="1"/>
      <c r="S611" s="1"/>
      <c r="T611" s="1"/>
      <c r="U611" s="1"/>
      <c r="V611" s="1"/>
      <c r="W611" s="1"/>
      <c r="X611" s="1"/>
      <c r="Y611" s="1"/>
      <c r="Z611" s="1"/>
      <c r="AA611" s="1"/>
      <c r="AB611" s="1"/>
      <c r="AC611" s="1"/>
    </row>
    <row r="612">
      <c r="A612" s="1"/>
      <c r="B612" s="1"/>
      <c r="C612" s="1"/>
      <c r="D612" s="1"/>
      <c r="E612" s="1"/>
      <c r="F612" s="2"/>
      <c r="G612" s="2"/>
      <c r="H612" s="1"/>
      <c r="I612" s="2"/>
      <c r="J612" s="1"/>
      <c r="K612" s="4"/>
      <c r="L612" s="1"/>
      <c r="M612" s="1"/>
      <c r="N612" s="1"/>
      <c r="O612" s="1"/>
      <c r="P612" s="1"/>
      <c r="Q612" s="1"/>
      <c r="R612" s="1"/>
      <c r="S612" s="1"/>
      <c r="T612" s="1"/>
      <c r="U612" s="1"/>
      <c r="V612" s="1"/>
      <c r="W612" s="1"/>
      <c r="X612" s="1"/>
      <c r="Y612" s="1"/>
      <c r="Z612" s="1"/>
      <c r="AA612" s="1"/>
      <c r="AB612" s="1"/>
      <c r="AC612" s="1"/>
    </row>
    <row r="613">
      <c r="A613" s="1"/>
      <c r="B613" s="1"/>
      <c r="C613" s="1"/>
      <c r="D613" s="1"/>
      <c r="E613" s="1"/>
      <c r="F613" s="2"/>
      <c r="G613" s="2"/>
      <c r="H613" s="1"/>
      <c r="I613" s="2"/>
      <c r="J613" s="1"/>
      <c r="K613" s="4"/>
      <c r="L613" s="1"/>
      <c r="M613" s="1"/>
      <c r="N613" s="1"/>
      <c r="O613" s="1"/>
      <c r="P613" s="1"/>
      <c r="Q613" s="1"/>
      <c r="R613" s="1"/>
      <c r="S613" s="1"/>
      <c r="T613" s="1"/>
      <c r="U613" s="1"/>
      <c r="V613" s="1"/>
      <c r="W613" s="1"/>
      <c r="X613" s="1"/>
      <c r="Y613" s="1"/>
      <c r="Z613" s="1"/>
      <c r="AA613" s="1"/>
      <c r="AB613" s="1"/>
      <c r="AC613" s="1"/>
    </row>
    <row r="614">
      <c r="A614" s="1"/>
      <c r="B614" s="1"/>
      <c r="C614" s="1"/>
      <c r="D614" s="1"/>
      <c r="E614" s="1"/>
      <c r="F614" s="2"/>
      <c r="G614" s="2"/>
      <c r="H614" s="1"/>
      <c r="I614" s="2"/>
      <c r="J614" s="1"/>
      <c r="K614" s="4"/>
      <c r="L614" s="1"/>
      <c r="M614" s="1"/>
      <c r="N614" s="1"/>
      <c r="O614" s="1"/>
      <c r="P614" s="1"/>
      <c r="Q614" s="1"/>
      <c r="R614" s="1"/>
      <c r="S614" s="1"/>
      <c r="T614" s="1"/>
      <c r="U614" s="1"/>
      <c r="V614" s="1"/>
      <c r="W614" s="1"/>
      <c r="X614" s="1"/>
      <c r="Y614" s="1"/>
      <c r="Z614" s="1"/>
      <c r="AA614" s="1"/>
      <c r="AB614" s="1"/>
      <c r="AC614" s="1"/>
    </row>
    <row r="615">
      <c r="A615" s="1"/>
      <c r="B615" s="1"/>
      <c r="C615" s="1"/>
      <c r="D615" s="1"/>
      <c r="E615" s="1"/>
      <c r="F615" s="2"/>
      <c r="G615" s="2"/>
      <c r="H615" s="1"/>
      <c r="I615" s="2"/>
      <c r="J615" s="1"/>
      <c r="K615" s="4"/>
      <c r="L615" s="1"/>
      <c r="M615" s="1"/>
      <c r="N615" s="1"/>
      <c r="O615" s="1"/>
      <c r="P615" s="1"/>
      <c r="Q615" s="1"/>
      <c r="R615" s="1"/>
      <c r="S615" s="1"/>
      <c r="T615" s="1"/>
      <c r="U615" s="1"/>
      <c r="V615" s="1"/>
      <c r="W615" s="1"/>
      <c r="X615" s="1"/>
      <c r="Y615" s="1"/>
      <c r="Z615" s="1"/>
      <c r="AA615" s="1"/>
      <c r="AB615" s="1"/>
      <c r="AC615" s="1"/>
    </row>
    <row r="616">
      <c r="A616" s="1"/>
      <c r="B616" s="1"/>
      <c r="C616" s="1"/>
      <c r="D616" s="1"/>
      <c r="E616" s="1"/>
      <c r="F616" s="2"/>
      <c r="G616" s="2"/>
      <c r="H616" s="1"/>
      <c r="I616" s="2"/>
      <c r="J616" s="1"/>
      <c r="K616" s="4"/>
      <c r="L616" s="1"/>
      <c r="M616" s="1"/>
      <c r="N616" s="1"/>
      <c r="O616" s="1"/>
      <c r="P616" s="1"/>
      <c r="Q616" s="1"/>
      <c r="R616" s="1"/>
      <c r="S616" s="1"/>
      <c r="T616" s="1"/>
      <c r="U616" s="1"/>
      <c r="V616" s="1"/>
      <c r="W616" s="1"/>
      <c r="X616" s="1"/>
      <c r="Y616" s="1"/>
      <c r="Z616" s="1"/>
      <c r="AA616" s="1"/>
      <c r="AB616" s="1"/>
      <c r="AC616" s="1"/>
    </row>
    <row r="617">
      <c r="A617" s="1"/>
      <c r="B617" s="1"/>
      <c r="C617" s="1"/>
      <c r="D617" s="1"/>
      <c r="E617" s="1"/>
      <c r="F617" s="2"/>
      <c r="G617" s="2"/>
      <c r="H617" s="1"/>
      <c r="I617" s="2"/>
      <c r="J617" s="1"/>
      <c r="K617" s="4"/>
      <c r="L617" s="1"/>
      <c r="M617" s="1"/>
      <c r="N617" s="1"/>
      <c r="O617" s="1"/>
      <c r="P617" s="1"/>
      <c r="Q617" s="1"/>
      <c r="R617" s="1"/>
      <c r="S617" s="1"/>
      <c r="T617" s="1"/>
      <c r="U617" s="1"/>
      <c r="V617" s="1"/>
      <c r="W617" s="1"/>
      <c r="X617" s="1"/>
      <c r="Y617" s="1"/>
      <c r="Z617" s="1"/>
      <c r="AA617" s="1"/>
      <c r="AB617" s="1"/>
      <c r="AC617" s="1"/>
    </row>
    <row r="618">
      <c r="A618" s="1"/>
      <c r="B618" s="1"/>
      <c r="C618" s="1"/>
      <c r="D618" s="1"/>
      <c r="E618" s="1"/>
      <c r="F618" s="2"/>
      <c r="G618" s="2"/>
      <c r="H618" s="1"/>
      <c r="I618" s="2"/>
      <c r="J618" s="1"/>
      <c r="K618" s="4"/>
      <c r="L618" s="1"/>
      <c r="M618" s="1"/>
      <c r="N618" s="1"/>
      <c r="O618" s="1"/>
      <c r="P618" s="1"/>
      <c r="Q618" s="1"/>
      <c r="R618" s="1"/>
      <c r="S618" s="1"/>
      <c r="T618" s="1"/>
      <c r="U618" s="1"/>
      <c r="V618" s="1"/>
      <c r="W618" s="1"/>
      <c r="X618" s="1"/>
      <c r="Y618" s="1"/>
      <c r="Z618" s="1"/>
      <c r="AA618" s="1"/>
      <c r="AB618" s="1"/>
      <c r="AC618" s="1"/>
    </row>
    <row r="619">
      <c r="A619" s="1"/>
      <c r="B619" s="1"/>
      <c r="C619" s="1"/>
      <c r="D619" s="1"/>
      <c r="E619" s="1"/>
      <c r="F619" s="2"/>
      <c r="G619" s="2"/>
      <c r="H619" s="1"/>
      <c r="I619" s="2"/>
      <c r="J619" s="1"/>
      <c r="K619" s="4"/>
      <c r="L619" s="1"/>
      <c r="M619" s="1"/>
      <c r="N619" s="1"/>
      <c r="O619" s="1"/>
      <c r="P619" s="1"/>
      <c r="Q619" s="1"/>
      <c r="R619" s="1"/>
      <c r="S619" s="1"/>
      <c r="T619" s="1"/>
      <c r="U619" s="1"/>
      <c r="V619" s="1"/>
      <c r="W619" s="1"/>
      <c r="X619" s="1"/>
      <c r="Y619" s="1"/>
      <c r="Z619" s="1"/>
      <c r="AA619" s="1"/>
      <c r="AB619" s="1"/>
      <c r="AC619" s="1"/>
    </row>
    <row r="620">
      <c r="A620" s="1"/>
      <c r="B620" s="1"/>
      <c r="C620" s="1"/>
      <c r="D620" s="1"/>
      <c r="E620" s="1"/>
      <c r="F620" s="2"/>
      <c r="G620" s="2"/>
      <c r="H620" s="1"/>
      <c r="I620" s="2"/>
      <c r="J620" s="1"/>
      <c r="K620" s="4"/>
      <c r="L620" s="1"/>
      <c r="M620" s="1"/>
      <c r="N620" s="1"/>
      <c r="O620" s="1"/>
      <c r="P620" s="1"/>
      <c r="Q620" s="1"/>
      <c r="R620" s="1"/>
      <c r="S620" s="1"/>
      <c r="T620" s="1"/>
      <c r="U620" s="1"/>
      <c r="V620" s="1"/>
      <c r="W620" s="1"/>
      <c r="X620" s="1"/>
      <c r="Y620" s="1"/>
      <c r="Z620" s="1"/>
      <c r="AA620" s="1"/>
      <c r="AB620" s="1"/>
      <c r="AC620" s="1"/>
    </row>
    <row r="621">
      <c r="A621" s="1"/>
      <c r="B621" s="1"/>
      <c r="C621" s="1"/>
      <c r="D621" s="1"/>
      <c r="E621" s="1"/>
      <c r="F621" s="2"/>
      <c r="G621" s="2"/>
      <c r="H621" s="1"/>
      <c r="I621" s="2"/>
      <c r="J621" s="1"/>
      <c r="K621" s="4"/>
      <c r="L621" s="1"/>
      <c r="M621" s="1"/>
      <c r="N621" s="1"/>
      <c r="O621" s="1"/>
      <c r="P621" s="1"/>
      <c r="Q621" s="1"/>
      <c r="R621" s="1"/>
      <c r="S621" s="1"/>
      <c r="T621" s="1"/>
      <c r="U621" s="1"/>
      <c r="V621" s="1"/>
      <c r="W621" s="1"/>
      <c r="X621" s="1"/>
      <c r="Y621" s="1"/>
      <c r="Z621" s="1"/>
      <c r="AA621" s="1"/>
      <c r="AB621" s="1"/>
      <c r="AC621" s="1"/>
    </row>
    <row r="622">
      <c r="A622" s="1"/>
      <c r="B622" s="1"/>
      <c r="C622" s="1"/>
      <c r="D622" s="1"/>
      <c r="E622" s="1"/>
      <c r="F622" s="2"/>
      <c r="G622" s="2"/>
      <c r="H622" s="1"/>
      <c r="I622" s="2"/>
      <c r="J622" s="1"/>
      <c r="K622" s="4"/>
      <c r="L622" s="1"/>
      <c r="M622" s="1"/>
      <c r="N622" s="1"/>
      <c r="O622" s="1"/>
      <c r="P622" s="1"/>
      <c r="Q622" s="1"/>
      <c r="R622" s="1"/>
      <c r="S622" s="1"/>
      <c r="T622" s="1"/>
      <c r="U622" s="1"/>
      <c r="V622" s="1"/>
      <c r="W622" s="1"/>
      <c r="X622" s="1"/>
      <c r="Y622" s="1"/>
      <c r="Z622" s="1"/>
      <c r="AA622" s="1"/>
      <c r="AB622" s="1"/>
      <c r="AC622" s="1"/>
    </row>
    <row r="623">
      <c r="A623" s="1"/>
      <c r="B623" s="1"/>
      <c r="C623" s="1"/>
      <c r="D623" s="1"/>
      <c r="E623" s="1"/>
      <c r="F623" s="2"/>
      <c r="G623" s="2"/>
      <c r="H623" s="1"/>
      <c r="I623" s="2"/>
      <c r="J623" s="1"/>
      <c r="K623" s="4"/>
      <c r="L623" s="1"/>
      <c r="M623" s="1"/>
      <c r="N623" s="1"/>
      <c r="O623" s="1"/>
      <c r="P623" s="1"/>
      <c r="Q623" s="1"/>
      <c r="R623" s="1"/>
      <c r="S623" s="1"/>
      <c r="T623" s="1"/>
      <c r="U623" s="1"/>
      <c r="V623" s="1"/>
      <c r="W623" s="1"/>
      <c r="X623" s="1"/>
      <c r="Y623" s="1"/>
      <c r="Z623" s="1"/>
      <c r="AA623" s="1"/>
      <c r="AB623" s="1"/>
      <c r="AC623" s="1"/>
    </row>
    <row r="624">
      <c r="A624" s="1"/>
      <c r="B624" s="1"/>
      <c r="C624" s="1"/>
      <c r="D624" s="1"/>
      <c r="E624" s="1"/>
      <c r="F624" s="2"/>
      <c r="G624" s="2"/>
      <c r="H624" s="1"/>
      <c r="I624" s="2"/>
      <c r="J624" s="1"/>
      <c r="K624" s="4"/>
      <c r="L624" s="1"/>
      <c r="M624" s="1"/>
      <c r="N624" s="1"/>
      <c r="O624" s="1"/>
      <c r="P624" s="1"/>
      <c r="Q624" s="1"/>
      <c r="R624" s="1"/>
      <c r="S624" s="1"/>
      <c r="T624" s="1"/>
      <c r="U624" s="1"/>
      <c r="V624" s="1"/>
      <c r="W624" s="1"/>
      <c r="X624" s="1"/>
      <c r="Y624" s="1"/>
      <c r="Z624" s="1"/>
      <c r="AA624" s="1"/>
      <c r="AB624" s="1"/>
      <c r="AC624" s="1"/>
    </row>
    <row r="625">
      <c r="A625" s="1"/>
      <c r="B625" s="1"/>
      <c r="C625" s="1"/>
      <c r="D625" s="1"/>
      <c r="E625" s="1"/>
      <c r="F625" s="2"/>
      <c r="G625" s="2"/>
      <c r="H625" s="1"/>
      <c r="I625" s="2"/>
      <c r="J625" s="1"/>
      <c r="K625" s="4"/>
      <c r="L625" s="1"/>
      <c r="M625" s="1"/>
      <c r="N625" s="1"/>
      <c r="O625" s="1"/>
      <c r="P625" s="1"/>
      <c r="Q625" s="1"/>
      <c r="R625" s="1"/>
      <c r="S625" s="1"/>
      <c r="T625" s="1"/>
      <c r="U625" s="1"/>
      <c r="V625" s="1"/>
      <c r="W625" s="1"/>
      <c r="X625" s="1"/>
      <c r="Y625" s="1"/>
      <c r="Z625" s="1"/>
      <c r="AA625" s="1"/>
      <c r="AB625" s="1"/>
      <c r="AC625" s="1"/>
    </row>
    <row r="626">
      <c r="A626" s="1"/>
      <c r="B626" s="1"/>
      <c r="C626" s="1"/>
      <c r="D626" s="1"/>
      <c r="E626" s="1"/>
      <c r="F626" s="2"/>
      <c r="G626" s="2"/>
      <c r="H626" s="1"/>
      <c r="I626" s="2"/>
      <c r="J626" s="1"/>
      <c r="K626" s="4"/>
      <c r="L626" s="1"/>
      <c r="M626" s="1"/>
      <c r="N626" s="1"/>
      <c r="O626" s="1"/>
      <c r="P626" s="1"/>
      <c r="Q626" s="1"/>
      <c r="R626" s="1"/>
      <c r="S626" s="1"/>
      <c r="T626" s="1"/>
      <c r="U626" s="1"/>
      <c r="V626" s="1"/>
      <c r="W626" s="1"/>
      <c r="X626" s="1"/>
      <c r="Y626" s="1"/>
      <c r="Z626" s="1"/>
      <c r="AA626" s="1"/>
      <c r="AB626" s="1"/>
      <c r="AC626" s="1"/>
    </row>
    <row r="627">
      <c r="A627" s="1"/>
      <c r="B627" s="1"/>
      <c r="C627" s="1"/>
      <c r="D627" s="1"/>
      <c r="E627" s="1"/>
      <c r="F627" s="2"/>
      <c r="G627" s="2"/>
      <c r="H627" s="1"/>
      <c r="I627" s="2"/>
      <c r="J627" s="1"/>
      <c r="K627" s="4"/>
      <c r="L627" s="1"/>
      <c r="M627" s="1"/>
      <c r="N627" s="1"/>
      <c r="O627" s="1"/>
      <c r="P627" s="1"/>
      <c r="Q627" s="1"/>
      <c r="R627" s="1"/>
      <c r="S627" s="1"/>
      <c r="T627" s="1"/>
      <c r="U627" s="1"/>
      <c r="V627" s="1"/>
      <c r="W627" s="1"/>
      <c r="X627" s="1"/>
      <c r="Y627" s="1"/>
      <c r="Z627" s="1"/>
      <c r="AA627" s="1"/>
      <c r="AB627" s="1"/>
      <c r="AC627" s="1"/>
    </row>
    <row r="628">
      <c r="A628" s="1"/>
      <c r="B628" s="1"/>
      <c r="C628" s="1"/>
      <c r="D628" s="1"/>
      <c r="E628" s="1"/>
      <c r="F628" s="2"/>
      <c r="G628" s="2"/>
      <c r="H628" s="1"/>
      <c r="I628" s="2"/>
      <c r="J628" s="1"/>
      <c r="K628" s="4"/>
      <c r="L628" s="1"/>
      <c r="M628" s="1"/>
      <c r="N628" s="1"/>
      <c r="O628" s="1"/>
      <c r="P628" s="1"/>
      <c r="Q628" s="1"/>
      <c r="R628" s="1"/>
      <c r="S628" s="1"/>
      <c r="T628" s="1"/>
      <c r="U628" s="1"/>
      <c r="V628" s="1"/>
      <c r="W628" s="1"/>
      <c r="X628" s="1"/>
      <c r="Y628" s="1"/>
      <c r="Z628" s="1"/>
      <c r="AA628" s="1"/>
      <c r="AB628" s="1"/>
      <c r="AC628" s="1"/>
    </row>
    <row r="629">
      <c r="A629" s="1"/>
      <c r="B629" s="1"/>
      <c r="C629" s="1"/>
      <c r="D629" s="1"/>
      <c r="E629" s="1"/>
      <c r="F629" s="2"/>
      <c r="G629" s="2"/>
      <c r="H629" s="1"/>
      <c r="I629" s="2"/>
      <c r="J629" s="1"/>
      <c r="K629" s="4"/>
      <c r="L629" s="1"/>
      <c r="M629" s="1"/>
      <c r="N629" s="1"/>
      <c r="O629" s="1"/>
      <c r="P629" s="1"/>
      <c r="Q629" s="1"/>
      <c r="R629" s="1"/>
      <c r="S629" s="1"/>
      <c r="T629" s="1"/>
      <c r="U629" s="1"/>
      <c r="V629" s="1"/>
      <c r="W629" s="1"/>
      <c r="X629" s="1"/>
      <c r="Y629" s="1"/>
      <c r="Z629" s="1"/>
      <c r="AA629" s="1"/>
      <c r="AB629" s="1"/>
      <c r="AC629" s="1"/>
    </row>
    <row r="630">
      <c r="A630" s="1"/>
      <c r="B630" s="1"/>
      <c r="C630" s="1"/>
      <c r="D630" s="1"/>
      <c r="E630" s="1"/>
      <c r="F630" s="2"/>
      <c r="G630" s="2"/>
      <c r="H630" s="1"/>
      <c r="I630" s="2"/>
      <c r="J630" s="1"/>
      <c r="K630" s="4"/>
      <c r="L630" s="1"/>
      <c r="M630" s="1"/>
      <c r="N630" s="1"/>
      <c r="O630" s="1"/>
      <c r="P630" s="1"/>
      <c r="Q630" s="1"/>
      <c r="R630" s="1"/>
      <c r="S630" s="1"/>
      <c r="T630" s="1"/>
      <c r="U630" s="1"/>
      <c r="V630" s="1"/>
      <c r="W630" s="1"/>
      <c r="X630" s="1"/>
      <c r="Y630" s="1"/>
      <c r="Z630" s="1"/>
      <c r="AA630" s="1"/>
      <c r="AB630" s="1"/>
      <c r="AC630" s="1"/>
    </row>
    <row r="631">
      <c r="A631" s="1"/>
      <c r="B631" s="1"/>
      <c r="C631" s="1"/>
      <c r="D631" s="1"/>
      <c r="E631" s="1"/>
      <c r="F631" s="2"/>
      <c r="G631" s="2"/>
      <c r="H631" s="1"/>
      <c r="I631" s="2"/>
      <c r="J631" s="1"/>
      <c r="K631" s="4"/>
      <c r="L631" s="1"/>
      <c r="M631" s="1"/>
      <c r="N631" s="1"/>
      <c r="O631" s="1"/>
      <c r="P631" s="1"/>
      <c r="Q631" s="1"/>
      <c r="R631" s="1"/>
      <c r="S631" s="1"/>
      <c r="T631" s="1"/>
      <c r="U631" s="1"/>
      <c r="V631" s="1"/>
      <c r="W631" s="1"/>
      <c r="X631" s="1"/>
      <c r="Y631" s="1"/>
      <c r="Z631" s="1"/>
      <c r="AA631" s="1"/>
      <c r="AB631" s="1"/>
      <c r="AC631" s="1"/>
    </row>
    <row r="632">
      <c r="A632" s="1"/>
      <c r="B632" s="1"/>
      <c r="C632" s="1"/>
      <c r="D632" s="1"/>
      <c r="E632" s="1"/>
      <c r="F632" s="2"/>
      <c r="G632" s="2"/>
      <c r="H632" s="1"/>
      <c r="I632" s="2"/>
      <c r="J632" s="1"/>
      <c r="K632" s="4"/>
      <c r="L632" s="1"/>
      <c r="M632" s="1"/>
      <c r="N632" s="1"/>
      <c r="O632" s="1"/>
      <c r="P632" s="1"/>
      <c r="Q632" s="1"/>
      <c r="R632" s="1"/>
      <c r="S632" s="1"/>
      <c r="T632" s="1"/>
      <c r="U632" s="1"/>
      <c r="V632" s="1"/>
      <c r="W632" s="1"/>
      <c r="X632" s="1"/>
      <c r="Y632" s="1"/>
      <c r="Z632" s="1"/>
      <c r="AA632" s="1"/>
      <c r="AB632" s="1"/>
      <c r="AC632" s="1"/>
    </row>
    <row r="633">
      <c r="A633" s="1"/>
      <c r="B633" s="1"/>
      <c r="C633" s="1"/>
      <c r="D633" s="1"/>
      <c r="E633" s="1"/>
      <c r="F633" s="2"/>
      <c r="G633" s="2"/>
      <c r="H633" s="1"/>
      <c r="I633" s="2"/>
      <c r="J633" s="1"/>
      <c r="K633" s="4"/>
      <c r="L633" s="1"/>
      <c r="M633" s="1"/>
      <c r="N633" s="1"/>
      <c r="O633" s="1"/>
      <c r="P633" s="1"/>
      <c r="Q633" s="1"/>
      <c r="R633" s="1"/>
      <c r="S633" s="1"/>
      <c r="T633" s="1"/>
      <c r="U633" s="1"/>
      <c r="V633" s="1"/>
      <c r="W633" s="1"/>
      <c r="X633" s="1"/>
      <c r="Y633" s="1"/>
      <c r="Z633" s="1"/>
      <c r="AA633" s="1"/>
      <c r="AB633" s="1"/>
      <c r="AC633" s="1"/>
    </row>
    <row r="634">
      <c r="A634" s="1"/>
      <c r="B634" s="1"/>
      <c r="C634" s="1"/>
      <c r="D634" s="1"/>
      <c r="E634" s="1"/>
      <c r="F634" s="2"/>
      <c r="G634" s="2"/>
      <c r="H634" s="1"/>
      <c r="I634" s="2"/>
      <c r="J634" s="1"/>
      <c r="K634" s="4"/>
      <c r="L634" s="1"/>
      <c r="M634" s="1"/>
      <c r="N634" s="1"/>
      <c r="O634" s="1"/>
      <c r="P634" s="1"/>
      <c r="Q634" s="1"/>
      <c r="R634" s="1"/>
      <c r="S634" s="1"/>
      <c r="T634" s="1"/>
      <c r="U634" s="1"/>
      <c r="V634" s="1"/>
      <c r="W634" s="1"/>
      <c r="X634" s="1"/>
      <c r="Y634" s="1"/>
      <c r="Z634" s="1"/>
      <c r="AA634" s="1"/>
      <c r="AB634" s="1"/>
      <c r="AC634" s="1"/>
    </row>
    <row r="635">
      <c r="A635" s="1"/>
      <c r="B635" s="1"/>
      <c r="C635" s="1"/>
      <c r="D635" s="1"/>
      <c r="E635" s="1"/>
      <c r="F635" s="2"/>
      <c r="G635" s="2"/>
      <c r="H635" s="1"/>
      <c r="I635" s="2"/>
      <c r="J635" s="1"/>
      <c r="K635" s="4"/>
      <c r="L635" s="1"/>
      <c r="M635" s="1"/>
      <c r="N635" s="1"/>
      <c r="O635" s="1"/>
      <c r="P635" s="1"/>
      <c r="Q635" s="1"/>
      <c r="R635" s="1"/>
      <c r="S635" s="1"/>
      <c r="T635" s="1"/>
      <c r="U635" s="1"/>
      <c r="V635" s="1"/>
      <c r="W635" s="1"/>
      <c r="X635" s="1"/>
      <c r="Y635" s="1"/>
      <c r="Z635" s="1"/>
      <c r="AA635" s="1"/>
      <c r="AB635" s="1"/>
      <c r="AC635" s="1"/>
    </row>
    <row r="636">
      <c r="A636" s="1"/>
      <c r="B636" s="1"/>
      <c r="C636" s="1"/>
      <c r="D636" s="1"/>
      <c r="E636" s="1"/>
      <c r="F636" s="2"/>
      <c r="G636" s="2"/>
      <c r="H636" s="1"/>
      <c r="I636" s="2"/>
      <c r="J636" s="1"/>
      <c r="K636" s="4"/>
      <c r="L636" s="1"/>
      <c r="M636" s="1"/>
      <c r="N636" s="1"/>
      <c r="O636" s="1"/>
      <c r="P636" s="1"/>
      <c r="Q636" s="1"/>
      <c r="R636" s="1"/>
      <c r="S636" s="1"/>
      <c r="T636" s="1"/>
      <c r="U636" s="1"/>
      <c r="V636" s="1"/>
      <c r="W636" s="1"/>
      <c r="X636" s="1"/>
      <c r="Y636" s="1"/>
      <c r="Z636" s="1"/>
      <c r="AA636" s="1"/>
      <c r="AB636" s="1"/>
      <c r="AC636" s="1"/>
    </row>
    <row r="637">
      <c r="A637" s="1"/>
      <c r="B637" s="1"/>
      <c r="C637" s="1"/>
      <c r="D637" s="1"/>
      <c r="E637" s="1"/>
      <c r="F637" s="2"/>
      <c r="G637" s="2"/>
      <c r="H637" s="1"/>
      <c r="I637" s="2"/>
      <c r="J637" s="1"/>
      <c r="K637" s="4"/>
      <c r="L637" s="1"/>
      <c r="M637" s="1"/>
      <c r="N637" s="1"/>
      <c r="O637" s="1"/>
      <c r="P637" s="1"/>
      <c r="Q637" s="1"/>
      <c r="R637" s="1"/>
      <c r="S637" s="1"/>
      <c r="T637" s="1"/>
      <c r="U637" s="1"/>
      <c r="V637" s="1"/>
      <c r="W637" s="1"/>
      <c r="X637" s="1"/>
      <c r="Y637" s="1"/>
      <c r="Z637" s="1"/>
      <c r="AA637" s="1"/>
      <c r="AB637" s="1"/>
      <c r="AC637" s="1"/>
    </row>
    <row r="638">
      <c r="A638" s="1"/>
      <c r="B638" s="1"/>
      <c r="C638" s="1"/>
      <c r="D638" s="1"/>
      <c r="E638" s="1"/>
      <c r="F638" s="2"/>
      <c r="G638" s="2"/>
      <c r="H638" s="1"/>
      <c r="I638" s="2"/>
      <c r="J638" s="1"/>
      <c r="K638" s="4"/>
      <c r="L638" s="1"/>
      <c r="M638" s="1"/>
      <c r="N638" s="1"/>
      <c r="O638" s="1"/>
      <c r="P638" s="1"/>
      <c r="Q638" s="1"/>
      <c r="R638" s="1"/>
      <c r="S638" s="1"/>
      <c r="T638" s="1"/>
      <c r="U638" s="1"/>
      <c r="V638" s="1"/>
      <c r="W638" s="1"/>
      <c r="X638" s="1"/>
      <c r="Y638" s="1"/>
      <c r="Z638" s="1"/>
      <c r="AA638" s="1"/>
      <c r="AB638" s="1"/>
      <c r="AC638" s="1"/>
    </row>
    <row r="639">
      <c r="A639" s="1"/>
      <c r="B639" s="1"/>
      <c r="C639" s="1"/>
      <c r="D639" s="1"/>
      <c r="E639" s="1"/>
      <c r="F639" s="2"/>
      <c r="G639" s="2"/>
      <c r="H639" s="1"/>
      <c r="I639" s="2"/>
      <c r="J639" s="1"/>
      <c r="K639" s="4"/>
      <c r="L639" s="1"/>
      <c r="M639" s="1"/>
      <c r="N639" s="1"/>
      <c r="O639" s="1"/>
      <c r="P639" s="1"/>
      <c r="Q639" s="1"/>
      <c r="R639" s="1"/>
      <c r="S639" s="1"/>
      <c r="T639" s="1"/>
      <c r="U639" s="1"/>
      <c r="V639" s="1"/>
      <c r="W639" s="1"/>
      <c r="X639" s="1"/>
      <c r="Y639" s="1"/>
      <c r="Z639" s="1"/>
      <c r="AA639" s="1"/>
      <c r="AB639" s="1"/>
      <c r="AC639" s="1"/>
    </row>
    <row r="640">
      <c r="A640" s="1"/>
      <c r="B640" s="1"/>
      <c r="C640" s="1"/>
      <c r="D640" s="1"/>
      <c r="E640" s="1"/>
      <c r="F640" s="2"/>
      <c r="G640" s="2"/>
      <c r="H640" s="1"/>
      <c r="I640" s="2"/>
      <c r="J640" s="1"/>
      <c r="K640" s="4"/>
      <c r="L640" s="1"/>
      <c r="M640" s="1"/>
      <c r="N640" s="1"/>
      <c r="O640" s="1"/>
      <c r="P640" s="1"/>
      <c r="Q640" s="1"/>
      <c r="R640" s="1"/>
      <c r="S640" s="1"/>
      <c r="T640" s="1"/>
      <c r="U640" s="1"/>
      <c r="V640" s="1"/>
      <c r="W640" s="1"/>
      <c r="X640" s="1"/>
      <c r="Y640" s="1"/>
      <c r="Z640" s="1"/>
      <c r="AA640" s="1"/>
      <c r="AB640" s="1"/>
      <c r="AC640" s="1"/>
    </row>
    <row r="641">
      <c r="A641" s="1"/>
      <c r="B641" s="1"/>
      <c r="C641" s="1"/>
      <c r="D641" s="1"/>
      <c r="E641" s="1"/>
      <c r="F641" s="2"/>
      <c r="G641" s="2"/>
      <c r="H641" s="1"/>
      <c r="I641" s="2"/>
      <c r="J641" s="1"/>
      <c r="K641" s="4"/>
      <c r="L641" s="1"/>
      <c r="M641" s="1"/>
      <c r="N641" s="1"/>
      <c r="O641" s="1"/>
      <c r="P641" s="1"/>
      <c r="Q641" s="1"/>
      <c r="R641" s="1"/>
      <c r="S641" s="1"/>
      <c r="T641" s="1"/>
      <c r="U641" s="1"/>
      <c r="V641" s="1"/>
      <c r="W641" s="1"/>
      <c r="X641" s="1"/>
      <c r="Y641" s="1"/>
      <c r="Z641" s="1"/>
      <c r="AA641" s="1"/>
      <c r="AB641" s="1"/>
      <c r="AC641" s="1"/>
    </row>
    <row r="642">
      <c r="A642" s="1"/>
      <c r="B642" s="1"/>
      <c r="C642" s="1"/>
      <c r="D642" s="1"/>
      <c r="E642" s="1"/>
      <c r="F642" s="2"/>
      <c r="G642" s="2"/>
      <c r="H642" s="1"/>
      <c r="I642" s="2"/>
      <c r="J642" s="1"/>
      <c r="K642" s="4"/>
      <c r="L642" s="1"/>
      <c r="M642" s="1"/>
      <c r="N642" s="1"/>
      <c r="O642" s="1"/>
      <c r="P642" s="1"/>
      <c r="Q642" s="1"/>
      <c r="R642" s="1"/>
      <c r="S642" s="1"/>
      <c r="T642" s="1"/>
      <c r="U642" s="1"/>
      <c r="V642" s="1"/>
      <c r="W642" s="1"/>
      <c r="X642" s="1"/>
      <c r="Y642" s="1"/>
      <c r="Z642" s="1"/>
      <c r="AA642" s="1"/>
      <c r="AB642" s="1"/>
      <c r="AC642" s="1"/>
    </row>
    <row r="643">
      <c r="A643" s="1"/>
      <c r="B643" s="1"/>
      <c r="C643" s="1"/>
      <c r="D643" s="1"/>
      <c r="E643" s="1"/>
      <c r="F643" s="2"/>
      <c r="G643" s="2"/>
      <c r="H643" s="1"/>
      <c r="I643" s="2"/>
      <c r="J643" s="1"/>
      <c r="K643" s="4"/>
      <c r="L643" s="1"/>
      <c r="M643" s="1"/>
      <c r="N643" s="1"/>
      <c r="O643" s="1"/>
      <c r="P643" s="1"/>
      <c r="Q643" s="1"/>
      <c r="R643" s="1"/>
      <c r="S643" s="1"/>
      <c r="T643" s="1"/>
      <c r="U643" s="1"/>
      <c r="V643" s="1"/>
      <c r="W643" s="1"/>
      <c r="X643" s="1"/>
      <c r="Y643" s="1"/>
      <c r="Z643" s="1"/>
      <c r="AA643" s="1"/>
      <c r="AB643" s="1"/>
      <c r="AC643" s="1"/>
    </row>
    <row r="644">
      <c r="A644" s="1"/>
      <c r="B644" s="1"/>
      <c r="C644" s="1"/>
      <c r="D644" s="1"/>
      <c r="E644" s="1"/>
      <c r="F644" s="2"/>
      <c r="G644" s="2"/>
      <c r="H644" s="1"/>
      <c r="I644" s="2"/>
      <c r="J644" s="1"/>
      <c r="K644" s="4"/>
      <c r="L644" s="1"/>
      <c r="M644" s="1"/>
      <c r="N644" s="1"/>
      <c r="O644" s="1"/>
      <c r="P644" s="1"/>
      <c r="Q644" s="1"/>
      <c r="R644" s="1"/>
      <c r="S644" s="1"/>
      <c r="T644" s="1"/>
      <c r="U644" s="1"/>
      <c r="V644" s="1"/>
      <c r="W644" s="1"/>
      <c r="X644" s="1"/>
      <c r="Y644" s="1"/>
      <c r="Z644" s="1"/>
      <c r="AA644" s="1"/>
      <c r="AB644" s="1"/>
      <c r="AC644" s="1"/>
    </row>
    <row r="645">
      <c r="A645" s="1"/>
      <c r="B645" s="1"/>
      <c r="C645" s="1"/>
      <c r="D645" s="1"/>
      <c r="E645" s="1"/>
      <c r="F645" s="2"/>
      <c r="G645" s="2"/>
      <c r="H645" s="1"/>
      <c r="I645" s="2"/>
      <c r="J645" s="1"/>
      <c r="K645" s="4"/>
      <c r="L645" s="1"/>
      <c r="M645" s="1"/>
      <c r="N645" s="1"/>
      <c r="O645" s="1"/>
      <c r="P645" s="1"/>
      <c r="Q645" s="1"/>
      <c r="R645" s="1"/>
      <c r="S645" s="1"/>
      <c r="T645" s="1"/>
      <c r="U645" s="1"/>
      <c r="V645" s="1"/>
      <c r="W645" s="1"/>
      <c r="X645" s="1"/>
      <c r="Y645" s="1"/>
      <c r="Z645" s="1"/>
      <c r="AA645" s="1"/>
      <c r="AB645" s="1"/>
      <c r="AC645" s="1"/>
    </row>
    <row r="646">
      <c r="A646" s="1"/>
      <c r="B646" s="1"/>
      <c r="C646" s="1"/>
      <c r="D646" s="1"/>
      <c r="E646" s="1"/>
      <c r="F646" s="2"/>
      <c r="G646" s="2"/>
      <c r="H646" s="1"/>
      <c r="I646" s="2"/>
      <c r="J646" s="1"/>
      <c r="K646" s="4"/>
      <c r="L646" s="1"/>
      <c r="M646" s="1"/>
      <c r="N646" s="1"/>
      <c r="O646" s="1"/>
      <c r="P646" s="1"/>
      <c r="Q646" s="1"/>
      <c r="R646" s="1"/>
      <c r="S646" s="1"/>
      <c r="T646" s="1"/>
      <c r="U646" s="1"/>
      <c r="V646" s="1"/>
      <c r="W646" s="1"/>
      <c r="X646" s="1"/>
      <c r="Y646" s="1"/>
      <c r="Z646" s="1"/>
      <c r="AA646" s="1"/>
      <c r="AB646" s="1"/>
      <c r="AC646" s="1"/>
    </row>
    <row r="647">
      <c r="A647" s="1"/>
      <c r="B647" s="1"/>
      <c r="C647" s="1"/>
      <c r="D647" s="1"/>
      <c r="E647" s="1"/>
      <c r="F647" s="2"/>
      <c r="G647" s="2"/>
      <c r="H647" s="1"/>
      <c r="I647" s="2"/>
      <c r="J647" s="1"/>
      <c r="K647" s="4"/>
      <c r="L647" s="1"/>
      <c r="M647" s="1"/>
      <c r="N647" s="1"/>
      <c r="O647" s="1"/>
      <c r="P647" s="1"/>
      <c r="Q647" s="1"/>
      <c r="R647" s="1"/>
      <c r="S647" s="1"/>
      <c r="T647" s="1"/>
      <c r="U647" s="1"/>
      <c r="V647" s="1"/>
      <c r="W647" s="1"/>
      <c r="X647" s="1"/>
      <c r="Y647" s="1"/>
      <c r="Z647" s="1"/>
      <c r="AA647" s="1"/>
      <c r="AB647" s="1"/>
      <c r="AC647" s="1"/>
    </row>
    <row r="648">
      <c r="A648" s="1"/>
      <c r="B648" s="1"/>
      <c r="C648" s="1"/>
      <c r="D648" s="1"/>
      <c r="E648" s="1"/>
      <c r="F648" s="2"/>
      <c r="G648" s="2"/>
      <c r="H648" s="1"/>
      <c r="I648" s="2"/>
      <c r="J648" s="1"/>
      <c r="K648" s="4"/>
      <c r="L648" s="1"/>
      <c r="M648" s="1"/>
      <c r="N648" s="1"/>
      <c r="O648" s="1"/>
      <c r="P648" s="1"/>
      <c r="Q648" s="1"/>
      <c r="R648" s="1"/>
      <c r="S648" s="1"/>
      <c r="T648" s="1"/>
      <c r="U648" s="1"/>
      <c r="V648" s="1"/>
      <c r="W648" s="1"/>
      <c r="X648" s="1"/>
      <c r="Y648" s="1"/>
      <c r="Z648" s="1"/>
      <c r="AA648" s="1"/>
      <c r="AB648" s="1"/>
      <c r="AC648" s="1"/>
    </row>
    <row r="649">
      <c r="A649" s="1"/>
      <c r="B649" s="1"/>
      <c r="C649" s="1"/>
      <c r="D649" s="1"/>
      <c r="E649" s="1"/>
      <c r="F649" s="2"/>
      <c r="G649" s="2"/>
      <c r="H649" s="1"/>
      <c r="I649" s="2"/>
      <c r="J649" s="1"/>
      <c r="K649" s="4"/>
      <c r="L649" s="1"/>
      <c r="M649" s="1"/>
      <c r="N649" s="1"/>
      <c r="O649" s="1"/>
      <c r="P649" s="1"/>
      <c r="Q649" s="1"/>
      <c r="R649" s="1"/>
      <c r="S649" s="1"/>
      <c r="T649" s="1"/>
      <c r="U649" s="1"/>
      <c r="V649" s="1"/>
      <c r="W649" s="1"/>
      <c r="X649" s="1"/>
      <c r="Y649" s="1"/>
      <c r="Z649" s="1"/>
      <c r="AA649" s="1"/>
      <c r="AB649" s="1"/>
      <c r="AC649" s="1"/>
    </row>
    <row r="650">
      <c r="A650" s="1"/>
      <c r="B650" s="1"/>
      <c r="C650" s="1"/>
      <c r="D650" s="1"/>
      <c r="E650" s="1"/>
      <c r="F650" s="2"/>
      <c r="G650" s="2"/>
      <c r="H650" s="1"/>
      <c r="I650" s="2"/>
      <c r="J650" s="1"/>
      <c r="K650" s="4"/>
      <c r="L650" s="1"/>
      <c r="M650" s="1"/>
      <c r="N650" s="1"/>
      <c r="O650" s="1"/>
      <c r="P650" s="1"/>
      <c r="Q650" s="1"/>
      <c r="R650" s="1"/>
      <c r="S650" s="1"/>
      <c r="T650" s="1"/>
      <c r="U650" s="1"/>
      <c r="V650" s="1"/>
      <c r="W650" s="1"/>
      <c r="X650" s="1"/>
      <c r="Y650" s="1"/>
      <c r="Z650" s="1"/>
      <c r="AA650" s="1"/>
      <c r="AB650" s="1"/>
      <c r="AC650" s="1"/>
    </row>
    <row r="651">
      <c r="A651" s="1"/>
      <c r="B651" s="1"/>
      <c r="C651" s="1"/>
      <c r="D651" s="1"/>
      <c r="E651" s="1"/>
      <c r="F651" s="2"/>
      <c r="G651" s="2"/>
      <c r="H651" s="1"/>
      <c r="I651" s="2"/>
      <c r="J651" s="1"/>
      <c r="K651" s="4"/>
      <c r="L651" s="1"/>
      <c r="M651" s="1"/>
      <c r="N651" s="1"/>
      <c r="O651" s="1"/>
      <c r="P651" s="1"/>
      <c r="Q651" s="1"/>
      <c r="R651" s="1"/>
      <c r="S651" s="1"/>
      <c r="T651" s="1"/>
      <c r="U651" s="1"/>
      <c r="V651" s="1"/>
      <c r="W651" s="1"/>
      <c r="X651" s="1"/>
      <c r="Y651" s="1"/>
      <c r="Z651" s="1"/>
      <c r="AA651" s="1"/>
      <c r="AB651" s="1"/>
      <c r="AC651" s="1"/>
    </row>
    <row r="652">
      <c r="A652" s="1"/>
      <c r="B652" s="1"/>
      <c r="C652" s="1"/>
      <c r="D652" s="1"/>
      <c r="E652" s="1"/>
      <c r="F652" s="2"/>
      <c r="G652" s="2"/>
      <c r="H652" s="1"/>
      <c r="I652" s="2"/>
      <c r="J652" s="1"/>
      <c r="K652" s="4"/>
      <c r="L652" s="1"/>
      <c r="M652" s="1"/>
      <c r="N652" s="1"/>
      <c r="O652" s="1"/>
      <c r="P652" s="1"/>
      <c r="Q652" s="1"/>
      <c r="R652" s="1"/>
      <c r="S652" s="1"/>
      <c r="T652" s="1"/>
      <c r="U652" s="1"/>
      <c r="V652" s="1"/>
      <c r="W652" s="1"/>
      <c r="X652" s="1"/>
      <c r="Y652" s="1"/>
      <c r="Z652" s="1"/>
      <c r="AA652" s="1"/>
      <c r="AB652" s="1"/>
      <c r="AC652" s="1"/>
    </row>
    <row r="653">
      <c r="A653" s="1"/>
      <c r="B653" s="1"/>
      <c r="C653" s="1"/>
      <c r="D653" s="1"/>
      <c r="E653" s="1"/>
      <c r="F653" s="2"/>
      <c r="G653" s="2"/>
      <c r="H653" s="1"/>
      <c r="I653" s="2"/>
      <c r="J653" s="1"/>
      <c r="K653" s="4"/>
      <c r="L653" s="1"/>
      <c r="M653" s="1"/>
      <c r="N653" s="1"/>
      <c r="O653" s="1"/>
      <c r="P653" s="1"/>
      <c r="Q653" s="1"/>
      <c r="R653" s="1"/>
      <c r="S653" s="1"/>
      <c r="T653" s="1"/>
      <c r="U653" s="1"/>
      <c r="V653" s="1"/>
      <c r="W653" s="1"/>
      <c r="X653" s="1"/>
      <c r="Y653" s="1"/>
      <c r="Z653" s="1"/>
      <c r="AA653" s="1"/>
      <c r="AB653" s="1"/>
      <c r="AC653" s="1"/>
    </row>
    <row r="654">
      <c r="A654" s="1"/>
      <c r="B654" s="1"/>
      <c r="C654" s="1"/>
      <c r="D654" s="1"/>
      <c r="E654" s="1"/>
      <c r="F654" s="2"/>
      <c r="G654" s="2"/>
      <c r="H654" s="1"/>
      <c r="I654" s="2"/>
      <c r="J654" s="1"/>
      <c r="K654" s="4"/>
      <c r="L654" s="1"/>
      <c r="M654" s="1"/>
      <c r="N654" s="1"/>
      <c r="O654" s="1"/>
      <c r="P654" s="1"/>
      <c r="Q654" s="1"/>
      <c r="R654" s="1"/>
      <c r="S654" s="1"/>
      <c r="T654" s="1"/>
      <c r="U654" s="1"/>
      <c r="V654" s="1"/>
      <c r="W654" s="1"/>
      <c r="X654" s="1"/>
      <c r="Y654" s="1"/>
      <c r="Z654" s="1"/>
      <c r="AA654" s="1"/>
      <c r="AB654" s="1"/>
      <c r="AC654" s="1"/>
    </row>
    <row r="655">
      <c r="A655" s="1"/>
      <c r="B655" s="1"/>
      <c r="C655" s="1"/>
      <c r="D655" s="1"/>
      <c r="E655" s="1"/>
      <c r="F655" s="2"/>
      <c r="G655" s="2"/>
      <c r="H655" s="1"/>
      <c r="I655" s="2"/>
      <c r="J655" s="1"/>
      <c r="K655" s="4"/>
      <c r="L655" s="1"/>
      <c r="M655" s="1"/>
      <c r="N655" s="1"/>
      <c r="O655" s="1"/>
      <c r="P655" s="1"/>
      <c r="Q655" s="1"/>
      <c r="R655" s="1"/>
      <c r="S655" s="1"/>
      <c r="T655" s="1"/>
      <c r="U655" s="1"/>
      <c r="V655" s="1"/>
      <c r="W655" s="1"/>
      <c r="X655" s="1"/>
      <c r="Y655" s="1"/>
      <c r="Z655" s="1"/>
      <c r="AA655" s="1"/>
      <c r="AB655" s="1"/>
      <c r="AC655" s="1"/>
    </row>
    <row r="656">
      <c r="A656" s="1"/>
      <c r="B656" s="1"/>
      <c r="C656" s="1"/>
      <c r="D656" s="1"/>
      <c r="E656" s="1"/>
      <c r="F656" s="2"/>
      <c r="G656" s="2"/>
      <c r="H656" s="1"/>
      <c r="I656" s="2"/>
      <c r="J656" s="1"/>
      <c r="K656" s="4"/>
      <c r="L656" s="1"/>
      <c r="M656" s="1"/>
      <c r="N656" s="1"/>
      <c r="O656" s="1"/>
      <c r="P656" s="1"/>
      <c r="Q656" s="1"/>
      <c r="R656" s="1"/>
      <c r="S656" s="1"/>
      <c r="T656" s="1"/>
      <c r="U656" s="1"/>
      <c r="V656" s="1"/>
      <c r="W656" s="1"/>
      <c r="X656" s="1"/>
      <c r="Y656" s="1"/>
      <c r="Z656" s="1"/>
      <c r="AA656" s="1"/>
      <c r="AB656" s="1"/>
      <c r="AC656" s="1"/>
    </row>
    <row r="657">
      <c r="A657" s="1"/>
      <c r="B657" s="1"/>
      <c r="C657" s="1"/>
      <c r="D657" s="1"/>
      <c r="E657" s="1"/>
      <c r="F657" s="2"/>
      <c r="G657" s="2"/>
      <c r="H657" s="1"/>
      <c r="I657" s="2"/>
      <c r="J657" s="1"/>
      <c r="K657" s="4"/>
      <c r="L657" s="1"/>
      <c r="M657" s="1"/>
      <c r="N657" s="1"/>
      <c r="O657" s="1"/>
      <c r="P657" s="1"/>
      <c r="Q657" s="1"/>
      <c r="R657" s="1"/>
      <c r="S657" s="1"/>
      <c r="T657" s="1"/>
      <c r="U657" s="1"/>
      <c r="V657" s="1"/>
      <c r="W657" s="1"/>
      <c r="X657" s="1"/>
      <c r="Y657" s="1"/>
      <c r="Z657" s="1"/>
      <c r="AA657" s="1"/>
      <c r="AB657" s="1"/>
      <c r="AC657" s="1"/>
    </row>
    <row r="658">
      <c r="A658" s="1"/>
      <c r="B658" s="1"/>
      <c r="C658" s="1"/>
      <c r="D658" s="1"/>
      <c r="E658" s="1"/>
      <c r="F658" s="2"/>
      <c r="G658" s="2"/>
      <c r="H658" s="1"/>
      <c r="I658" s="2"/>
      <c r="J658" s="1"/>
      <c r="K658" s="4"/>
      <c r="L658" s="1"/>
      <c r="M658" s="1"/>
      <c r="N658" s="1"/>
      <c r="O658" s="1"/>
      <c r="P658" s="1"/>
      <c r="Q658" s="1"/>
      <c r="R658" s="1"/>
      <c r="S658" s="1"/>
      <c r="T658" s="1"/>
      <c r="U658" s="1"/>
      <c r="V658" s="1"/>
      <c r="W658" s="1"/>
      <c r="X658" s="1"/>
      <c r="Y658" s="1"/>
      <c r="Z658" s="1"/>
      <c r="AA658" s="1"/>
      <c r="AB658" s="1"/>
      <c r="AC658" s="1"/>
    </row>
    <row r="659">
      <c r="A659" s="1"/>
      <c r="B659" s="1"/>
      <c r="C659" s="1"/>
      <c r="D659" s="1"/>
      <c r="E659" s="1"/>
      <c r="F659" s="2"/>
      <c r="G659" s="2"/>
      <c r="H659" s="1"/>
      <c r="I659" s="2"/>
      <c r="J659" s="1"/>
      <c r="K659" s="4"/>
      <c r="L659" s="1"/>
      <c r="M659" s="1"/>
      <c r="N659" s="1"/>
      <c r="O659" s="1"/>
      <c r="P659" s="1"/>
      <c r="Q659" s="1"/>
      <c r="R659" s="1"/>
      <c r="S659" s="1"/>
      <c r="T659" s="1"/>
      <c r="U659" s="1"/>
      <c r="V659" s="1"/>
      <c r="W659" s="1"/>
      <c r="X659" s="1"/>
      <c r="Y659" s="1"/>
      <c r="Z659" s="1"/>
      <c r="AA659" s="1"/>
      <c r="AB659" s="1"/>
      <c r="AC659" s="1"/>
    </row>
    <row r="660">
      <c r="A660" s="1"/>
      <c r="B660" s="1"/>
      <c r="C660" s="1"/>
      <c r="D660" s="1"/>
      <c r="E660" s="1"/>
      <c r="F660" s="2"/>
      <c r="G660" s="2"/>
      <c r="H660" s="1"/>
      <c r="I660" s="2"/>
      <c r="J660" s="1"/>
      <c r="K660" s="4"/>
      <c r="L660" s="1"/>
      <c r="M660" s="1"/>
      <c r="N660" s="1"/>
      <c r="O660" s="1"/>
      <c r="P660" s="1"/>
      <c r="Q660" s="1"/>
      <c r="R660" s="1"/>
      <c r="S660" s="1"/>
      <c r="T660" s="1"/>
      <c r="U660" s="1"/>
      <c r="V660" s="1"/>
      <c r="W660" s="1"/>
      <c r="X660" s="1"/>
      <c r="Y660" s="1"/>
      <c r="Z660" s="1"/>
      <c r="AA660" s="1"/>
      <c r="AB660" s="1"/>
      <c r="AC660" s="1"/>
    </row>
    <row r="661">
      <c r="A661" s="1"/>
      <c r="B661" s="1"/>
      <c r="C661" s="1"/>
      <c r="D661" s="1"/>
      <c r="E661" s="1"/>
      <c r="F661" s="2"/>
      <c r="G661" s="2"/>
      <c r="H661" s="1"/>
      <c r="I661" s="2"/>
      <c r="J661" s="1"/>
      <c r="K661" s="4"/>
      <c r="L661" s="1"/>
      <c r="M661" s="1"/>
      <c r="N661" s="1"/>
      <c r="O661" s="1"/>
      <c r="P661" s="1"/>
      <c r="Q661" s="1"/>
      <c r="R661" s="1"/>
      <c r="S661" s="1"/>
      <c r="T661" s="1"/>
      <c r="U661" s="1"/>
      <c r="V661" s="1"/>
      <c r="W661" s="1"/>
      <c r="X661" s="1"/>
      <c r="Y661" s="1"/>
      <c r="Z661" s="1"/>
      <c r="AA661" s="1"/>
      <c r="AB661" s="1"/>
      <c r="AC661" s="1"/>
    </row>
    <row r="662">
      <c r="A662" s="1"/>
      <c r="B662" s="1"/>
      <c r="C662" s="1"/>
      <c r="D662" s="1"/>
      <c r="E662" s="1"/>
      <c r="F662" s="2"/>
      <c r="G662" s="2"/>
      <c r="H662" s="1"/>
      <c r="I662" s="2"/>
      <c r="J662" s="1"/>
      <c r="K662" s="4"/>
      <c r="L662" s="1"/>
      <c r="M662" s="1"/>
      <c r="N662" s="1"/>
      <c r="O662" s="1"/>
      <c r="P662" s="1"/>
      <c r="Q662" s="1"/>
      <c r="R662" s="1"/>
      <c r="S662" s="1"/>
      <c r="T662" s="1"/>
      <c r="U662" s="1"/>
      <c r="V662" s="1"/>
      <c r="W662" s="1"/>
      <c r="X662" s="1"/>
      <c r="Y662" s="1"/>
      <c r="Z662" s="1"/>
      <c r="AA662" s="1"/>
      <c r="AB662" s="1"/>
      <c r="AC662" s="1"/>
    </row>
    <row r="663">
      <c r="A663" s="1"/>
      <c r="B663" s="1"/>
      <c r="C663" s="1"/>
      <c r="D663" s="1"/>
      <c r="E663" s="1"/>
      <c r="F663" s="2"/>
      <c r="G663" s="2"/>
      <c r="H663" s="1"/>
      <c r="I663" s="2"/>
      <c r="J663" s="1"/>
      <c r="K663" s="4"/>
      <c r="L663" s="1"/>
      <c r="M663" s="1"/>
      <c r="N663" s="1"/>
      <c r="O663" s="1"/>
      <c r="P663" s="1"/>
      <c r="Q663" s="1"/>
      <c r="R663" s="1"/>
      <c r="S663" s="1"/>
      <c r="T663" s="1"/>
      <c r="U663" s="1"/>
      <c r="V663" s="1"/>
      <c r="W663" s="1"/>
      <c r="X663" s="1"/>
      <c r="Y663" s="1"/>
      <c r="Z663" s="1"/>
      <c r="AA663" s="1"/>
      <c r="AB663" s="1"/>
      <c r="AC663" s="1"/>
    </row>
    <row r="664">
      <c r="A664" s="1"/>
      <c r="B664" s="1"/>
      <c r="C664" s="1"/>
      <c r="D664" s="1"/>
      <c r="E664" s="1"/>
      <c r="F664" s="2"/>
      <c r="G664" s="2"/>
      <c r="H664" s="1"/>
      <c r="I664" s="2"/>
      <c r="J664" s="1"/>
      <c r="K664" s="4"/>
      <c r="L664" s="1"/>
      <c r="M664" s="1"/>
      <c r="N664" s="1"/>
      <c r="O664" s="1"/>
      <c r="P664" s="1"/>
      <c r="Q664" s="1"/>
      <c r="R664" s="1"/>
      <c r="S664" s="1"/>
      <c r="T664" s="1"/>
      <c r="U664" s="1"/>
      <c r="V664" s="1"/>
      <c r="W664" s="1"/>
      <c r="X664" s="1"/>
      <c r="Y664" s="1"/>
      <c r="Z664" s="1"/>
      <c r="AA664" s="1"/>
      <c r="AB664" s="1"/>
      <c r="AC664" s="1"/>
    </row>
    <row r="665">
      <c r="A665" s="1"/>
      <c r="B665" s="1"/>
      <c r="C665" s="1"/>
      <c r="D665" s="1"/>
      <c r="E665" s="1"/>
      <c r="F665" s="2"/>
      <c r="G665" s="2"/>
      <c r="H665" s="1"/>
      <c r="I665" s="2"/>
      <c r="J665" s="1"/>
      <c r="K665" s="4"/>
      <c r="L665" s="1"/>
      <c r="M665" s="1"/>
      <c r="N665" s="1"/>
      <c r="O665" s="1"/>
      <c r="P665" s="1"/>
      <c r="Q665" s="1"/>
      <c r="R665" s="1"/>
      <c r="S665" s="1"/>
      <c r="T665" s="1"/>
      <c r="U665" s="1"/>
      <c r="V665" s="1"/>
      <c r="W665" s="1"/>
      <c r="X665" s="1"/>
      <c r="Y665" s="1"/>
      <c r="Z665" s="1"/>
      <c r="AA665" s="1"/>
      <c r="AB665" s="1"/>
      <c r="AC665" s="1"/>
    </row>
    <row r="666">
      <c r="A666" s="1"/>
      <c r="B666" s="1"/>
      <c r="C666" s="1"/>
      <c r="D666" s="1"/>
      <c r="E666" s="1"/>
      <c r="F666" s="2"/>
      <c r="G666" s="2"/>
      <c r="H666" s="1"/>
      <c r="I666" s="2"/>
      <c r="J666" s="1"/>
      <c r="K666" s="4"/>
      <c r="L666" s="1"/>
      <c r="M666" s="1"/>
      <c r="N666" s="1"/>
      <c r="O666" s="1"/>
      <c r="P666" s="1"/>
      <c r="Q666" s="1"/>
      <c r="R666" s="1"/>
      <c r="S666" s="1"/>
      <c r="T666" s="1"/>
      <c r="U666" s="1"/>
      <c r="V666" s="1"/>
      <c r="W666" s="1"/>
      <c r="X666" s="1"/>
      <c r="Y666" s="1"/>
      <c r="Z666" s="1"/>
      <c r="AA666" s="1"/>
      <c r="AB666" s="1"/>
      <c r="AC666" s="1"/>
    </row>
    <row r="667">
      <c r="A667" s="1"/>
      <c r="B667" s="1"/>
      <c r="C667" s="1"/>
      <c r="D667" s="1"/>
      <c r="E667" s="1"/>
      <c r="F667" s="2"/>
      <c r="G667" s="2"/>
      <c r="H667" s="1"/>
      <c r="I667" s="2"/>
      <c r="J667" s="1"/>
      <c r="K667" s="4"/>
      <c r="L667" s="1"/>
      <c r="M667" s="1"/>
      <c r="N667" s="1"/>
      <c r="O667" s="1"/>
      <c r="P667" s="1"/>
      <c r="Q667" s="1"/>
      <c r="R667" s="1"/>
      <c r="S667" s="1"/>
      <c r="T667" s="1"/>
      <c r="U667" s="1"/>
      <c r="V667" s="1"/>
      <c r="W667" s="1"/>
      <c r="X667" s="1"/>
      <c r="Y667" s="1"/>
      <c r="Z667" s="1"/>
      <c r="AA667" s="1"/>
      <c r="AB667" s="1"/>
      <c r="AC667" s="1"/>
    </row>
    <row r="668">
      <c r="A668" s="1"/>
      <c r="B668" s="1"/>
      <c r="C668" s="1"/>
      <c r="D668" s="1"/>
      <c r="E668" s="1"/>
      <c r="F668" s="2"/>
      <c r="G668" s="2"/>
      <c r="H668" s="1"/>
      <c r="I668" s="2"/>
      <c r="J668" s="1"/>
      <c r="K668" s="4"/>
      <c r="L668" s="1"/>
      <c r="M668" s="1"/>
      <c r="N668" s="1"/>
      <c r="O668" s="1"/>
      <c r="P668" s="1"/>
      <c r="Q668" s="1"/>
      <c r="R668" s="1"/>
      <c r="S668" s="1"/>
      <c r="T668" s="1"/>
      <c r="U668" s="1"/>
      <c r="V668" s="1"/>
      <c r="W668" s="1"/>
      <c r="X668" s="1"/>
      <c r="Y668" s="1"/>
      <c r="Z668" s="1"/>
      <c r="AA668" s="1"/>
      <c r="AB668" s="1"/>
      <c r="AC668" s="1"/>
    </row>
    <row r="669">
      <c r="A669" s="1"/>
      <c r="B669" s="1"/>
      <c r="C669" s="1"/>
      <c r="D669" s="1"/>
      <c r="E669" s="1"/>
      <c r="F669" s="2"/>
      <c r="G669" s="2"/>
      <c r="H669" s="1"/>
      <c r="I669" s="2"/>
      <c r="J669" s="1"/>
      <c r="K669" s="4"/>
      <c r="L669" s="1"/>
      <c r="M669" s="1"/>
      <c r="N669" s="1"/>
      <c r="O669" s="1"/>
      <c r="P669" s="1"/>
      <c r="Q669" s="1"/>
      <c r="R669" s="1"/>
      <c r="S669" s="1"/>
      <c r="T669" s="1"/>
      <c r="U669" s="1"/>
      <c r="V669" s="1"/>
      <c r="W669" s="1"/>
      <c r="X669" s="1"/>
      <c r="Y669" s="1"/>
      <c r="Z669" s="1"/>
      <c r="AA669" s="1"/>
      <c r="AB669" s="1"/>
      <c r="AC669" s="1"/>
    </row>
    <row r="670">
      <c r="A670" s="1"/>
      <c r="B670" s="1"/>
      <c r="C670" s="1"/>
      <c r="D670" s="1"/>
      <c r="E670" s="1"/>
      <c r="F670" s="2"/>
      <c r="G670" s="2"/>
      <c r="H670" s="1"/>
      <c r="I670" s="2"/>
      <c r="J670" s="1"/>
      <c r="K670" s="4"/>
      <c r="L670" s="1"/>
      <c r="M670" s="1"/>
      <c r="N670" s="1"/>
      <c r="O670" s="1"/>
      <c r="P670" s="1"/>
      <c r="Q670" s="1"/>
      <c r="R670" s="1"/>
      <c r="S670" s="1"/>
      <c r="T670" s="1"/>
      <c r="U670" s="1"/>
      <c r="V670" s="1"/>
      <c r="W670" s="1"/>
      <c r="X670" s="1"/>
      <c r="Y670" s="1"/>
      <c r="Z670" s="1"/>
      <c r="AA670" s="1"/>
      <c r="AB670" s="1"/>
      <c r="AC670" s="1"/>
    </row>
    <row r="671">
      <c r="A671" s="1"/>
      <c r="B671" s="1"/>
      <c r="C671" s="1"/>
      <c r="D671" s="1"/>
      <c r="E671" s="1"/>
      <c r="F671" s="2"/>
      <c r="G671" s="2"/>
      <c r="H671" s="1"/>
      <c r="I671" s="2"/>
      <c r="J671" s="1"/>
      <c r="K671" s="4"/>
      <c r="L671" s="1"/>
      <c r="M671" s="1"/>
      <c r="N671" s="1"/>
      <c r="O671" s="1"/>
      <c r="P671" s="1"/>
      <c r="Q671" s="1"/>
      <c r="R671" s="1"/>
      <c r="S671" s="1"/>
      <c r="T671" s="1"/>
      <c r="U671" s="1"/>
      <c r="V671" s="1"/>
      <c r="W671" s="1"/>
      <c r="X671" s="1"/>
      <c r="Y671" s="1"/>
      <c r="Z671" s="1"/>
      <c r="AA671" s="1"/>
      <c r="AB671" s="1"/>
      <c r="AC671" s="1"/>
    </row>
    <row r="672">
      <c r="A672" s="1"/>
      <c r="B672" s="1"/>
      <c r="C672" s="1"/>
      <c r="D672" s="1"/>
      <c r="E672" s="1"/>
      <c r="F672" s="2"/>
      <c r="G672" s="2"/>
      <c r="H672" s="1"/>
      <c r="I672" s="2"/>
      <c r="J672" s="1"/>
      <c r="K672" s="4"/>
      <c r="L672" s="1"/>
      <c r="M672" s="1"/>
      <c r="N672" s="1"/>
      <c r="O672" s="1"/>
      <c r="P672" s="1"/>
      <c r="Q672" s="1"/>
      <c r="R672" s="1"/>
      <c r="S672" s="1"/>
      <c r="T672" s="1"/>
      <c r="U672" s="1"/>
      <c r="V672" s="1"/>
      <c r="W672" s="1"/>
      <c r="X672" s="1"/>
      <c r="Y672" s="1"/>
      <c r="Z672" s="1"/>
      <c r="AA672" s="1"/>
      <c r="AB672" s="1"/>
      <c r="AC672" s="1"/>
    </row>
    <row r="673">
      <c r="A673" s="1"/>
      <c r="B673" s="1"/>
      <c r="C673" s="1"/>
      <c r="D673" s="1"/>
      <c r="E673" s="1"/>
      <c r="F673" s="2"/>
      <c r="G673" s="2"/>
      <c r="H673" s="1"/>
      <c r="I673" s="2"/>
      <c r="J673" s="1"/>
      <c r="K673" s="4"/>
      <c r="L673" s="1"/>
      <c r="M673" s="1"/>
      <c r="N673" s="1"/>
      <c r="O673" s="1"/>
      <c r="P673" s="1"/>
      <c r="Q673" s="1"/>
      <c r="R673" s="1"/>
      <c r="S673" s="1"/>
      <c r="T673" s="1"/>
      <c r="U673" s="1"/>
      <c r="V673" s="1"/>
      <c r="W673" s="1"/>
      <c r="X673" s="1"/>
      <c r="Y673" s="1"/>
      <c r="Z673" s="1"/>
      <c r="AA673" s="1"/>
      <c r="AB673" s="1"/>
      <c r="AC673" s="1"/>
    </row>
    <row r="674">
      <c r="A674" s="1"/>
      <c r="B674" s="1"/>
      <c r="C674" s="1"/>
      <c r="D674" s="1"/>
      <c r="E674" s="1"/>
      <c r="F674" s="2"/>
      <c r="G674" s="2"/>
      <c r="H674" s="1"/>
      <c r="I674" s="2"/>
      <c r="J674" s="1"/>
      <c r="K674" s="4"/>
      <c r="L674" s="1"/>
      <c r="M674" s="1"/>
      <c r="N674" s="1"/>
      <c r="O674" s="1"/>
      <c r="P674" s="1"/>
      <c r="Q674" s="1"/>
      <c r="R674" s="1"/>
      <c r="S674" s="1"/>
      <c r="T674" s="1"/>
      <c r="U674" s="1"/>
      <c r="V674" s="1"/>
      <c r="W674" s="1"/>
      <c r="X674" s="1"/>
      <c r="Y674" s="1"/>
      <c r="Z674" s="1"/>
      <c r="AA674" s="1"/>
      <c r="AB674" s="1"/>
      <c r="AC674" s="1"/>
    </row>
    <row r="675">
      <c r="A675" s="1"/>
      <c r="B675" s="1"/>
      <c r="C675" s="1"/>
      <c r="D675" s="1"/>
      <c r="E675" s="1"/>
      <c r="F675" s="2"/>
      <c r="G675" s="2"/>
      <c r="H675" s="1"/>
      <c r="I675" s="2"/>
      <c r="J675" s="1"/>
      <c r="K675" s="4"/>
      <c r="L675" s="1"/>
      <c r="M675" s="1"/>
      <c r="N675" s="1"/>
      <c r="O675" s="1"/>
      <c r="P675" s="1"/>
      <c r="Q675" s="1"/>
      <c r="R675" s="1"/>
      <c r="S675" s="1"/>
      <c r="T675" s="1"/>
      <c r="U675" s="1"/>
      <c r="V675" s="1"/>
      <c r="W675" s="1"/>
      <c r="X675" s="1"/>
      <c r="Y675" s="1"/>
      <c r="Z675" s="1"/>
      <c r="AA675" s="1"/>
      <c r="AB675" s="1"/>
      <c r="AC675" s="1"/>
    </row>
    <row r="676">
      <c r="A676" s="1"/>
      <c r="B676" s="1"/>
      <c r="C676" s="1"/>
      <c r="D676" s="1"/>
      <c r="E676" s="1"/>
      <c r="F676" s="2"/>
      <c r="G676" s="2"/>
      <c r="H676" s="1"/>
      <c r="I676" s="2"/>
      <c r="J676" s="1"/>
      <c r="K676" s="4"/>
      <c r="L676" s="1"/>
      <c r="M676" s="1"/>
      <c r="N676" s="1"/>
      <c r="O676" s="1"/>
      <c r="P676" s="1"/>
      <c r="Q676" s="1"/>
      <c r="R676" s="1"/>
      <c r="S676" s="1"/>
      <c r="T676" s="1"/>
      <c r="U676" s="1"/>
      <c r="V676" s="1"/>
      <c r="W676" s="1"/>
      <c r="X676" s="1"/>
      <c r="Y676" s="1"/>
      <c r="Z676" s="1"/>
      <c r="AA676" s="1"/>
      <c r="AB676" s="1"/>
      <c r="AC676" s="1"/>
    </row>
    <row r="677">
      <c r="A677" s="1"/>
      <c r="B677" s="1"/>
      <c r="C677" s="1"/>
      <c r="D677" s="1"/>
      <c r="E677" s="1"/>
      <c r="F677" s="2"/>
      <c r="G677" s="2"/>
      <c r="H677" s="1"/>
      <c r="I677" s="2"/>
      <c r="J677" s="1"/>
      <c r="K677" s="4"/>
      <c r="L677" s="1"/>
      <c r="M677" s="1"/>
      <c r="N677" s="1"/>
      <c r="O677" s="1"/>
      <c r="P677" s="1"/>
      <c r="Q677" s="1"/>
      <c r="R677" s="1"/>
      <c r="S677" s="1"/>
      <c r="T677" s="1"/>
      <c r="U677" s="1"/>
      <c r="V677" s="1"/>
      <c r="W677" s="1"/>
      <c r="X677" s="1"/>
      <c r="Y677" s="1"/>
      <c r="Z677" s="1"/>
      <c r="AA677" s="1"/>
      <c r="AB677" s="1"/>
      <c r="AC677" s="1"/>
    </row>
    <row r="678">
      <c r="A678" s="1"/>
      <c r="B678" s="1"/>
      <c r="C678" s="1"/>
      <c r="D678" s="1"/>
      <c r="E678" s="1"/>
      <c r="F678" s="2"/>
      <c r="G678" s="2"/>
      <c r="H678" s="1"/>
      <c r="I678" s="2"/>
      <c r="J678" s="1"/>
      <c r="K678" s="4"/>
      <c r="L678" s="1"/>
      <c r="M678" s="1"/>
      <c r="N678" s="1"/>
      <c r="O678" s="1"/>
      <c r="P678" s="1"/>
      <c r="Q678" s="1"/>
      <c r="R678" s="1"/>
      <c r="S678" s="1"/>
      <c r="T678" s="1"/>
      <c r="U678" s="1"/>
      <c r="V678" s="1"/>
      <c r="W678" s="1"/>
      <c r="X678" s="1"/>
      <c r="Y678" s="1"/>
      <c r="Z678" s="1"/>
      <c r="AA678" s="1"/>
      <c r="AB678" s="1"/>
      <c r="AC678" s="1"/>
    </row>
    <row r="679">
      <c r="A679" s="1"/>
      <c r="B679" s="1"/>
      <c r="C679" s="1"/>
      <c r="D679" s="1"/>
      <c r="E679" s="1"/>
      <c r="F679" s="2"/>
      <c r="G679" s="2"/>
      <c r="H679" s="1"/>
      <c r="I679" s="2"/>
      <c r="J679" s="1"/>
      <c r="K679" s="4"/>
      <c r="L679" s="1"/>
      <c r="M679" s="1"/>
      <c r="N679" s="1"/>
      <c r="O679" s="1"/>
      <c r="P679" s="1"/>
      <c r="Q679" s="1"/>
      <c r="R679" s="1"/>
      <c r="S679" s="1"/>
      <c r="T679" s="1"/>
      <c r="U679" s="1"/>
      <c r="V679" s="1"/>
      <c r="W679" s="1"/>
      <c r="X679" s="1"/>
      <c r="Y679" s="1"/>
      <c r="Z679" s="1"/>
      <c r="AA679" s="1"/>
      <c r="AB679" s="1"/>
      <c r="AC679" s="1"/>
    </row>
    <row r="680">
      <c r="A680" s="1"/>
      <c r="B680" s="1"/>
      <c r="C680" s="1"/>
      <c r="D680" s="1"/>
      <c r="E680" s="1"/>
      <c r="F680" s="2"/>
      <c r="G680" s="2"/>
      <c r="H680" s="1"/>
      <c r="I680" s="2"/>
      <c r="J680" s="1"/>
      <c r="K680" s="4"/>
      <c r="L680" s="1"/>
      <c r="M680" s="1"/>
      <c r="N680" s="1"/>
      <c r="O680" s="1"/>
      <c r="P680" s="1"/>
      <c r="Q680" s="1"/>
      <c r="R680" s="1"/>
      <c r="S680" s="1"/>
      <c r="T680" s="1"/>
      <c r="U680" s="1"/>
      <c r="V680" s="1"/>
      <c r="W680" s="1"/>
      <c r="X680" s="1"/>
      <c r="Y680" s="1"/>
      <c r="Z680" s="1"/>
      <c r="AA680" s="1"/>
      <c r="AB680" s="1"/>
      <c r="AC680" s="1"/>
    </row>
    <row r="681">
      <c r="A681" s="1"/>
      <c r="B681" s="1"/>
      <c r="C681" s="1"/>
      <c r="D681" s="1"/>
      <c r="E681" s="1"/>
      <c r="F681" s="2"/>
      <c r="G681" s="2"/>
      <c r="H681" s="1"/>
      <c r="I681" s="2"/>
      <c r="J681" s="1"/>
      <c r="K681" s="4"/>
      <c r="L681" s="1"/>
      <c r="M681" s="1"/>
      <c r="N681" s="1"/>
      <c r="O681" s="1"/>
      <c r="P681" s="1"/>
      <c r="Q681" s="1"/>
      <c r="R681" s="1"/>
      <c r="S681" s="1"/>
      <c r="T681" s="1"/>
      <c r="U681" s="1"/>
      <c r="V681" s="1"/>
      <c r="W681" s="1"/>
      <c r="X681" s="1"/>
      <c r="Y681" s="1"/>
      <c r="Z681" s="1"/>
      <c r="AA681" s="1"/>
      <c r="AB681" s="1"/>
      <c r="AC681" s="1"/>
    </row>
    <row r="682">
      <c r="A682" s="1"/>
      <c r="B682" s="1"/>
      <c r="C682" s="1"/>
      <c r="D682" s="1"/>
      <c r="E682" s="1"/>
      <c r="F682" s="2"/>
      <c r="G682" s="2"/>
      <c r="H682" s="1"/>
      <c r="I682" s="2"/>
      <c r="J682" s="1"/>
      <c r="K682" s="4"/>
      <c r="L682" s="1"/>
      <c r="M682" s="1"/>
      <c r="N682" s="1"/>
      <c r="O682" s="1"/>
      <c r="P682" s="1"/>
      <c r="Q682" s="1"/>
      <c r="R682" s="1"/>
      <c r="S682" s="1"/>
      <c r="T682" s="1"/>
      <c r="U682" s="1"/>
      <c r="V682" s="1"/>
      <c r="W682" s="1"/>
      <c r="X682" s="1"/>
      <c r="Y682" s="1"/>
      <c r="Z682" s="1"/>
      <c r="AA682" s="1"/>
      <c r="AB682" s="1"/>
      <c r="AC682" s="1"/>
    </row>
    <row r="683">
      <c r="A683" s="1"/>
      <c r="B683" s="1"/>
      <c r="C683" s="1"/>
      <c r="D683" s="1"/>
      <c r="E683" s="1"/>
      <c r="F683" s="2"/>
      <c r="G683" s="2"/>
      <c r="H683" s="1"/>
      <c r="I683" s="2"/>
      <c r="J683" s="1"/>
      <c r="K683" s="4"/>
      <c r="L683" s="1"/>
      <c r="M683" s="1"/>
      <c r="N683" s="1"/>
      <c r="O683" s="1"/>
      <c r="P683" s="1"/>
      <c r="Q683" s="1"/>
      <c r="R683" s="1"/>
      <c r="S683" s="1"/>
      <c r="T683" s="1"/>
      <c r="U683" s="1"/>
      <c r="V683" s="1"/>
      <c r="W683" s="1"/>
      <c r="X683" s="1"/>
      <c r="Y683" s="1"/>
      <c r="Z683" s="1"/>
      <c r="AA683" s="1"/>
      <c r="AB683" s="1"/>
      <c r="AC683" s="1"/>
    </row>
    <row r="684">
      <c r="A684" s="1"/>
      <c r="B684" s="1"/>
      <c r="C684" s="1"/>
      <c r="D684" s="1"/>
      <c r="E684" s="1"/>
      <c r="F684" s="2"/>
      <c r="G684" s="2"/>
      <c r="H684" s="1"/>
      <c r="I684" s="2"/>
      <c r="J684" s="1"/>
      <c r="K684" s="4"/>
      <c r="L684" s="1"/>
      <c r="M684" s="1"/>
      <c r="N684" s="1"/>
      <c r="O684" s="1"/>
      <c r="P684" s="1"/>
      <c r="Q684" s="1"/>
      <c r="R684" s="1"/>
      <c r="S684" s="1"/>
      <c r="T684" s="1"/>
      <c r="U684" s="1"/>
      <c r="V684" s="1"/>
      <c r="W684" s="1"/>
      <c r="X684" s="1"/>
      <c r="Y684" s="1"/>
      <c r="Z684" s="1"/>
      <c r="AA684" s="1"/>
      <c r="AB684" s="1"/>
      <c r="AC684" s="1"/>
    </row>
    <row r="685">
      <c r="A685" s="1"/>
      <c r="B685" s="1"/>
      <c r="C685" s="1"/>
      <c r="D685" s="1"/>
      <c r="E685" s="1"/>
      <c r="F685" s="2"/>
      <c r="G685" s="2"/>
      <c r="H685" s="1"/>
      <c r="I685" s="2"/>
      <c r="J685" s="1"/>
      <c r="K685" s="4"/>
      <c r="L685" s="1"/>
      <c r="M685" s="1"/>
      <c r="N685" s="1"/>
      <c r="O685" s="1"/>
      <c r="P685" s="1"/>
      <c r="Q685" s="1"/>
      <c r="R685" s="1"/>
      <c r="S685" s="1"/>
      <c r="T685" s="1"/>
      <c r="U685" s="1"/>
      <c r="V685" s="1"/>
      <c r="W685" s="1"/>
      <c r="X685" s="1"/>
      <c r="Y685" s="1"/>
      <c r="Z685" s="1"/>
      <c r="AA685" s="1"/>
      <c r="AB685" s="1"/>
      <c r="AC685" s="1"/>
    </row>
    <row r="686">
      <c r="A686" s="1"/>
      <c r="B686" s="1"/>
      <c r="C686" s="1"/>
      <c r="D686" s="1"/>
      <c r="E686" s="1"/>
      <c r="F686" s="2"/>
      <c r="G686" s="2"/>
      <c r="H686" s="1"/>
      <c r="I686" s="2"/>
      <c r="J686" s="1"/>
      <c r="K686" s="4"/>
      <c r="L686" s="1"/>
      <c r="M686" s="1"/>
      <c r="N686" s="1"/>
      <c r="O686" s="1"/>
      <c r="P686" s="1"/>
      <c r="Q686" s="1"/>
      <c r="R686" s="1"/>
      <c r="S686" s="1"/>
      <c r="T686" s="1"/>
      <c r="U686" s="1"/>
      <c r="V686" s="1"/>
      <c r="W686" s="1"/>
      <c r="X686" s="1"/>
      <c r="Y686" s="1"/>
      <c r="Z686" s="1"/>
      <c r="AA686" s="1"/>
      <c r="AB686" s="1"/>
      <c r="AC686" s="1"/>
    </row>
    <row r="687">
      <c r="A687" s="1"/>
      <c r="B687" s="1"/>
      <c r="C687" s="1"/>
      <c r="D687" s="1"/>
      <c r="E687" s="1"/>
      <c r="F687" s="2"/>
      <c r="G687" s="2"/>
      <c r="H687" s="1"/>
      <c r="I687" s="2"/>
      <c r="J687" s="1"/>
      <c r="K687" s="4"/>
      <c r="L687" s="1"/>
      <c r="M687" s="1"/>
      <c r="N687" s="1"/>
      <c r="O687" s="1"/>
      <c r="P687" s="1"/>
      <c r="Q687" s="1"/>
      <c r="R687" s="1"/>
      <c r="S687" s="1"/>
      <c r="T687" s="1"/>
      <c r="U687" s="1"/>
      <c r="V687" s="1"/>
      <c r="W687" s="1"/>
      <c r="X687" s="1"/>
      <c r="Y687" s="1"/>
      <c r="Z687" s="1"/>
      <c r="AA687" s="1"/>
      <c r="AB687" s="1"/>
      <c r="AC687" s="1"/>
    </row>
    <row r="688">
      <c r="A688" s="1"/>
      <c r="B688" s="1"/>
      <c r="C688" s="1"/>
      <c r="D688" s="1"/>
      <c r="E688" s="1"/>
      <c r="F688" s="2"/>
      <c r="G688" s="2"/>
      <c r="H688" s="1"/>
      <c r="I688" s="2"/>
      <c r="J688" s="1"/>
      <c r="K688" s="4"/>
      <c r="L688" s="1"/>
      <c r="M688" s="1"/>
      <c r="N688" s="1"/>
      <c r="O688" s="1"/>
      <c r="P688" s="1"/>
      <c r="Q688" s="1"/>
      <c r="R688" s="1"/>
      <c r="S688" s="1"/>
      <c r="T688" s="1"/>
      <c r="U688" s="1"/>
      <c r="V688" s="1"/>
      <c r="W688" s="1"/>
      <c r="X688" s="1"/>
      <c r="Y688" s="1"/>
      <c r="Z688" s="1"/>
      <c r="AA688" s="1"/>
      <c r="AB688" s="1"/>
      <c r="AC688" s="1"/>
    </row>
    <row r="689">
      <c r="A689" s="1"/>
      <c r="B689" s="1"/>
      <c r="C689" s="1"/>
      <c r="D689" s="1"/>
      <c r="E689" s="1"/>
      <c r="F689" s="2"/>
      <c r="G689" s="2"/>
      <c r="H689" s="1"/>
      <c r="I689" s="2"/>
      <c r="J689" s="1"/>
      <c r="K689" s="4"/>
      <c r="L689" s="1"/>
      <c r="M689" s="1"/>
      <c r="N689" s="1"/>
      <c r="O689" s="1"/>
      <c r="P689" s="1"/>
      <c r="Q689" s="1"/>
      <c r="R689" s="1"/>
      <c r="S689" s="1"/>
      <c r="T689" s="1"/>
      <c r="U689" s="1"/>
      <c r="V689" s="1"/>
      <c r="W689" s="1"/>
      <c r="X689" s="1"/>
      <c r="Y689" s="1"/>
      <c r="Z689" s="1"/>
      <c r="AA689" s="1"/>
      <c r="AB689" s="1"/>
      <c r="AC689" s="1"/>
    </row>
    <row r="690">
      <c r="A690" s="1"/>
      <c r="B690" s="1"/>
      <c r="C690" s="1"/>
      <c r="D690" s="1"/>
      <c r="E690" s="1"/>
      <c r="F690" s="2"/>
      <c r="G690" s="2"/>
      <c r="H690" s="1"/>
      <c r="I690" s="2"/>
      <c r="J690" s="1"/>
      <c r="K690" s="4"/>
      <c r="L690" s="1"/>
      <c r="M690" s="1"/>
      <c r="N690" s="1"/>
      <c r="O690" s="1"/>
      <c r="P690" s="1"/>
      <c r="Q690" s="1"/>
      <c r="R690" s="1"/>
      <c r="S690" s="1"/>
      <c r="T690" s="1"/>
      <c r="U690" s="1"/>
      <c r="V690" s="1"/>
      <c r="W690" s="1"/>
      <c r="X690" s="1"/>
      <c r="Y690" s="1"/>
      <c r="Z690" s="1"/>
      <c r="AA690" s="1"/>
      <c r="AB690" s="1"/>
      <c r="AC690" s="1"/>
    </row>
    <row r="691">
      <c r="A691" s="1"/>
      <c r="B691" s="1"/>
      <c r="C691" s="1"/>
      <c r="D691" s="1"/>
      <c r="E691" s="1"/>
      <c r="F691" s="2"/>
      <c r="G691" s="2"/>
      <c r="H691" s="1"/>
      <c r="I691" s="2"/>
      <c r="J691" s="1"/>
      <c r="K691" s="4"/>
      <c r="L691" s="1"/>
      <c r="M691" s="1"/>
      <c r="N691" s="1"/>
      <c r="O691" s="1"/>
      <c r="P691" s="1"/>
      <c r="Q691" s="1"/>
      <c r="R691" s="1"/>
      <c r="S691" s="1"/>
      <c r="T691" s="1"/>
      <c r="U691" s="1"/>
      <c r="V691" s="1"/>
      <c r="W691" s="1"/>
      <c r="X691" s="1"/>
      <c r="Y691" s="1"/>
      <c r="Z691" s="1"/>
      <c r="AA691" s="1"/>
      <c r="AB691" s="1"/>
      <c r="AC691" s="1"/>
    </row>
    <row r="692">
      <c r="A692" s="1"/>
      <c r="B692" s="1"/>
      <c r="C692" s="1"/>
      <c r="D692" s="1"/>
      <c r="E692" s="1"/>
      <c r="F692" s="2"/>
      <c r="G692" s="2"/>
      <c r="H692" s="1"/>
      <c r="I692" s="2"/>
      <c r="J692" s="1"/>
      <c r="K692" s="4"/>
      <c r="L692" s="1"/>
      <c r="M692" s="1"/>
      <c r="N692" s="1"/>
      <c r="O692" s="1"/>
      <c r="P692" s="1"/>
      <c r="Q692" s="1"/>
      <c r="R692" s="1"/>
      <c r="S692" s="1"/>
      <c r="T692" s="1"/>
      <c r="U692" s="1"/>
      <c r="V692" s="1"/>
      <c r="W692" s="1"/>
      <c r="X692" s="1"/>
      <c r="Y692" s="1"/>
      <c r="Z692" s="1"/>
      <c r="AA692" s="1"/>
      <c r="AB692" s="1"/>
      <c r="AC692" s="1"/>
    </row>
    <row r="693">
      <c r="A693" s="1"/>
      <c r="B693" s="1"/>
      <c r="C693" s="1"/>
      <c r="D693" s="1"/>
      <c r="E693" s="1"/>
      <c r="F693" s="2"/>
      <c r="G693" s="2"/>
      <c r="H693" s="1"/>
      <c r="I693" s="2"/>
      <c r="J693" s="1"/>
      <c r="K693" s="4"/>
      <c r="L693" s="1"/>
      <c r="M693" s="1"/>
      <c r="N693" s="1"/>
      <c r="O693" s="1"/>
      <c r="P693" s="1"/>
      <c r="Q693" s="1"/>
      <c r="R693" s="1"/>
      <c r="S693" s="1"/>
      <c r="T693" s="1"/>
      <c r="U693" s="1"/>
      <c r="V693" s="1"/>
      <c r="W693" s="1"/>
      <c r="X693" s="1"/>
      <c r="Y693" s="1"/>
      <c r="Z693" s="1"/>
      <c r="AA693" s="1"/>
      <c r="AB693" s="1"/>
      <c r="AC693" s="1"/>
    </row>
    <row r="694">
      <c r="A694" s="1"/>
      <c r="B694" s="1"/>
      <c r="C694" s="1"/>
      <c r="D694" s="1"/>
      <c r="E694" s="1"/>
      <c r="F694" s="2"/>
      <c r="G694" s="2"/>
      <c r="H694" s="1"/>
      <c r="I694" s="2"/>
      <c r="J694" s="1"/>
      <c r="K694" s="4"/>
      <c r="L694" s="1"/>
      <c r="M694" s="1"/>
      <c r="N694" s="1"/>
      <c r="O694" s="1"/>
      <c r="P694" s="1"/>
      <c r="Q694" s="1"/>
      <c r="R694" s="1"/>
      <c r="S694" s="1"/>
      <c r="T694" s="1"/>
      <c r="U694" s="1"/>
      <c r="V694" s="1"/>
      <c r="W694" s="1"/>
      <c r="X694" s="1"/>
      <c r="Y694" s="1"/>
      <c r="Z694" s="1"/>
      <c r="AA694" s="1"/>
      <c r="AB694" s="1"/>
      <c r="AC694" s="1"/>
    </row>
    <row r="695">
      <c r="A695" s="1"/>
      <c r="B695" s="1"/>
      <c r="C695" s="1"/>
      <c r="D695" s="1"/>
      <c r="E695" s="1"/>
      <c r="F695" s="2"/>
      <c r="G695" s="2"/>
      <c r="H695" s="1"/>
      <c r="I695" s="2"/>
      <c r="J695" s="1"/>
      <c r="K695" s="4"/>
      <c r="L695" s="1"/>
      <c r="M695" s="1"/>
      <c r="N695" s="1"/>
      <c r="O695" s="1"/>
      <c r="P695" s="1"/>
      <c r="Q695" s="1"/>
      <c r="R695" s="1"/>
      <c r="S695" s="1"/>
      <c r="T695" s="1"/>
      <c r="U695" s="1"/>
      <c r="V695" s="1"/>
      <c r="W695" s="1"/>
      <c r="X695" s="1"/>
      <c r="Y695" s="1"/>
      <c r="Z695" s="1"/>
      <c r="AA695" s="1"/>
      <c r="AB695" s="1"/>
      <c r="AC695" s="1"/>
    </row>
    <row r="696">
      <c r="A696" s="1"/>
      <c r="B696" s="1"/>
      <c r="C696" s="1"/>
      <c r="D696" s="1"/>
      <c r="E696" s="1"/>
      <c r="F696" s="2"/>
      <c r="G696" s="2"/>
      <c r="H696" s="1"/>
      <c r="I696" s="2"/>
      <c r="J696" s="1"/>
      <c r="K696" s="4"/>
      <c r="L696" s="1"/>
      <c r="M696" s="1"/>
      <c r="N696" s="1"/>
      <c r="O696" s="1"/>
      <c r="P696" s="1"/>
      <c r="Q696" s="1"/>
      <c r="R696" s="1"/>
      <c r="S696" s="1"/>
      <c r="T696" s="1"/>
      <c r="U696" s="1"/>
      <c r="V696" s="1"/>
      <c r="W696" s="1"/>
      <c r="X696" s="1"/>
      <c r="Y696" s="1"/>
      <c r="Z696" s="1"/>
      <c r="AA696" s="1"/>
      <c r="AB696" s="1"/>
      <c r="AC696" s="1"/>
    </row>
    <row r="697">
      <c r="A697" s="1"/>
      <c r="B697" s="1"/>
      <c r="C697" s="1"/>
      <c r="D697" s="1"/>
      <c r="E697" s="1"/>
      <c r="F697" s="2"/>
      <c r="G697" s="2"/>
      <c r="H697" s="1"/>
      <c r="I697" s="2"/>
      <c r="J697" s="1"/>
      <c r="K697" s="4"/>
      <c r="L697" s="1"/>
      <c r="M697" s="1"/>
      <c r="N697" s="1"/>
      <c r="O697" s="1"/>
      <c r="P697" s="1"/>
      <c r="Q697" s="1"/>
      <c r="R697" s="1"/>
      <c r="S697" s="1"/>
      <c r="T697" s="1"/>
      <c r="U697" s="1"/>
      <c r="V697" s="1"/>
      <c r="W697" s="1"/>
      <c r="X697" s="1"/>
      <c r="Y697" s="1"/>
      <c r="Z697" s="1"/>
      <c r="AA697" s="1"/>
      <c r="AB697" s="1"/>
      <c r="AC697" s="1"/>
    </row>
    <row r="698">
      <c r="A698" s="1"/>
      <c r="B698" s="1"/>
      <c r="C698" s="1"/>
      <c r="D698" s="1"/>
      <c r="E698" s="1"/>
      <c r="F698" s="2"/>
      <c r="G698" s="2"/>
      <c r="H698" s="1"/>
      <c r="I698" s="2"/>
      <c r="J698" s="1"/>
      <c r="K698" s="4"/>
      <c r="L698" s="1"/>
      <c r="M698" s="1"/>
      <c r="N698" s="1"/>
      <c r="O698" s="1"/>
      <c r="P698" s="1"/>
      <c r="Q698" s="1"/>
      <c r="R698" s="1"/>
      <c r="S698" s="1"/>
      <c r="T698" s="1"/>
      <c r="U698" s="1"/>
      <c r="V698" s="1"/>
      <c r="W698" s="1"/>
      <c r="X698" s="1"/>
      <c r="Y698" s="1"/>
      <c r="Z698" s="1"/>
      <c r="AA698" s="1"/>
      <c r="AB698" s="1"/>
      <c r="AC698" s="1"/>
    </row>
    <row r="699">
      <c r="A699" s="1"/>
      <c r="B699" s="1"/>
      <c r="C699" s="1"/>
      <c r="D699" s="1"/>
      <c r="E699" s="1"/>
      <c r="F699" s="2"/>
      <c r="G699" s="2"/>
      <c r="H699" s="1"/>
      <c r="I699" s="2"/>
      <c r="J699" s="1"/>
      <c r="K699" s="4"/>
      <c r="L699" s="1"/>
      <c r="M699" s="1"/>
      <c r="N699" s="1"/>
      <c r="O699" s="1"/>
      <c r="P699" s="1"/>
      <c r="Q699" s="1"/>
      <c r="R699" s="1"/>
      <c r="S699" s="1"/>
      <c r="T699" s="1"/>
      <c r="U699" s="1"/>
      <c r="V699" s="1"/>
      <c r="W699" s="1"/>
      <c r="X699" s="1"/>
      <c r="Y699" s="1"/>
      <c r="Z699" s="1"/>
      <c r="AA699" s="1"/>
      <c r="AB699" s="1"/>
      <c r="AC699" s="1"/>
    </row>
    <row r="700">
      <c r="A700" s="1"/>
      <c r="B700" s="1"/>
      <c r="C700" s="1"/>
      <c r="D700" s="1"/>
      <c r="E700" s="1"/>
      <c r="F700" s="2"/>
      <c r="G700" s="2"/>
      <c r="H700" s="1"/>
      <c r="I700" s="2"/>
      <c r="J700" s="1"/>
      <c r="K700" s="4"/>
      <c r="L700" s="1"/>
      <c r="M700" s="1"/>
      <c r="N700" s="1"/>
      <c r="O700" s="1"/>
      <c r="P700" s="1"/>
      <c r="Q700" s="1"/>
      <c r="R700" s="1"/>
      <c r="S700" s="1"/>
      <c r="T700" s="1"/>
      <c r="U700" s="1"/>
      <c r="V700" s="1"/>
      <c r="W700" s="1"/>
      <c r="X700" s="1"/>
      <c r="Y700" s="1"/>
      <c r="Z700" s="1"/>
      <c r="AA700" s="1"/>
      <c r="AB700" s="1"/>
      <c r="AC700" s="1"/>
    </row>
    <row r="701">
      <c r="A701" s="1"/>
      <c r="B701" s="1"/>
      <c r="C701" s="1"/>
      <c r="D701" s="1"/>
      <c r="E701" s="1"/>
      <c r="F701" s="2"/>
      <c r="G701" s="2"/>
      <c r="H701" s="1"/>
      <c r="I701" s="2"/>
      <c r="J701" s="1"/>
      <c r="K701" s="4"/>
      <c r="L701" s="1"/>
      <c r="M701" s="1"/>
      <c r="N701" s="1"/>
      <c r="O701" s="1"/>
      <c r="P701" s="1"/>
      <c r="Q701" s="1"/>
      <c r="R701" s="1"/>
      <c r="S701" s="1"/>
      <c r="T701" s="1"/>
      <c r="U701" s="1"/>
      <c r="V701" s="1"/>
      <c r="W701" s="1"/>
      <c r="X701" s="1"/>
      <c r="Y701" s="1"/>
      <c r="Z701" s="1"/>
      <c r="AA701" s="1"/>
      <c r="AB701" s="1"/>
      <c r="AC701" s="1"/>
    </row>
    <row r="702">
      <c r="A702" s="1"/>
      <c r="B702" s="1"/>
      <c r="C702" s="1"/>
      <c r="D702" s="1"/>
      <c r="E702" s="1"/>
      <c r="F702" s="2"/>
      <c r="G702" s="2"/>
      <c r="H702" s="1"/>
      <c r="I702" s="2"/>
      <c r="J702" s="1"/>
      <c r="K702" s="4"/>
      <c r="L702" s="1"/>
      <c r="M702" s="1"/>
      <c r="N702" s="1"/>
      <c r="O702" s="1"/>
      <c r="P702" s="1"/>
      <c r="Q702" s="1"/>
      <c r="R702" s="1"/>
      <c r="S702" s="1"/>
      <c r="T702" s="1"/>
      <c r="U702" s="1"/>
      <c r="V702" s="1"/>
      <c r="W702" s="1"/>
      <c r="X702" s="1"/>
      <c r="Y702" s="1"/>
      <c r="Z702" s="1"/>
      <c r="AA702" s="1"/>
      <c r="AB702" s="1"/>
      <c r="AC702" s="1"/>
    </row>
    <row r="703">
      <c r="A703" s="1"/>
      <c r="B703" s="1"/>
      <c r="C703" s="1"/>
      <c r="D703" s="1"/>
      <c r="E703" s="1"/>
      <c r="F703" s="2"/>
      <c r="G703" s="2"/>
      <c r="H703" s="1"/>
      <c r="I703" s="2"/>
      <c r="J703" s="1"/>
      <c r="K703" s="4"/>
      <c r="L703" s="1"/>
      <c r="M703" s="1"/>
      <c r="N703" s="1"/>
      <c r="O703" s="1"/>
      <c r="P703" s="1"/>
      <c r="Q703" s="1"/>
      <c r="R703" s="1"/>
      <c r="S703" s="1"/>
      <c r="T703" s="1"/>
      <c r="U703" s="1"/>
      <c r="V703" s="1"/>
      <c r="W703" s="1"/>
      <c r="X703" s="1"/>
      <c r="Y703" s="1"/>
      <c r="Z703" s="1"/>
      <c r="AA703" s="1"/>
      <c r="AB703" s="1"/>
      <c r="AC703" s="1"/>
    </row>
    <row r="704">
      <c r="A704" s="1"/>
      <c r="B704" s="1"/>
      <c r="C704" s="1"/>
      <c r="D704" s="1"/>
      <c r="E704" s="1"/>
      <c r="F704" s="2"/>
      <c r="G704" s="2"/>
      <c r="H704" s="1"/>
      <c r="I704" s="2"/>
      <c r="J704" s="1"/>
      <c r="K704" s="4"/>
      <c r="L704" s="1"/>
      <c r="M704" s="1"/>
      <c r="N704" s="1"/>
      <c r="O704" s="1"/>
      <c r="P704" s="1"/>
      <c r="Q704" s="1"/>
      <c r="R704" s="1"/>
      <c r="S704" s="1"/>
      <c r="T704" s="1"/>
      <c r="U704" s="1"/>
      <c r="V704" s="1"/>
      <c r="W704" s="1"/>
      <c r="X704" s="1"/>
      <c r="Y704" s="1"/>
      <c r="Z704" s="1"/>
      <c r="AA704" s="1"/>
      <c r="AB704" s="1"/>
      <c r="AC704" s="1"/>
    </row>
    <row r="705">
      <c r="A705" s="1"/>
      <c r="B705" s="1"/>
      <c r="C705" s="1"/>
      <c r="D705" s="1"/>
      <c r="E705" s="1"/>
      <c r="F705" s="2"/>
      <c r="G705" s="2"/>
      <c r="H705" s="1"/>
      <c r="I705" s="2"/>
      <c r="J705" s="1"/>
      <c r="K705" s="4"/>
      <c r="L705" s="1"/>
      <c r="M705" s="1"/>
      <c r="N705" s="1"/>
      <c r="O705" s="1"/>
      <c r="P705" s="1"/>
      <c r="Q705" s="1"/>
      <c r="R705" s="1"/>
      <c r="S705" s="1"/>
      <c r="T705" s="1"/>
      <c r="U705" s="1"/>
      <c r="V705" s="1"/>
      <c r="W705" s="1"/>
      <c r="X705" s="1"/>
      <c r="Y705" s="1"/>
      <c r="Z705" s="1"/>
      <c r="AA705" s="1"/>
      <c r="AB705" s="1"/>
      <c r="AC705" s="1"/>
    </row>
    <row r="706">
      <c r="A706" s="1"/>
      <c r="B706" s="1"/>
      <c r="C706" s="1"/>
      <c r="D706" s="1"/>
      <c r="E706" s="1"/>
      <c r="F706" s="2"/>
      <c r="G706" s="2"/>
      <c r="H706" s="1"/>
      <c r="I706" s="2"/>
      <c r="J706" s="1"/>
      <c r="K706" s="4"/>
      <c r="L706" s="1"/>
      <c r="M706" s="1"/>
      <c r="N706" s="1"/>
      <c r="O706" s="1"/>
      <c r="P706" s="1"/>
      <c r="Q706" s="1"/>
      <c r="R706" s="1"/>
      <c r="S706" s="1"/>
      <c r="T706" s="1"/>
      <c r="U706" s="1"/>
      <c r="V706" s="1"/>
      <c r="W706" s="1"/>
      <c r="X706" s="1"/>
      <c r="Y706" s="1"/>
      <c r="Z706" s="1"/>
      <c r="AA706" s="1"/>
      <c r="AB706" s="1"/>
      <c r="AC706" s="1"/>
    </row>
    <row r="707">
      <c r="A707" s="1"/>
      <c r="B707" s="1"/>
      <c r="C707" s="1"/>
      <c r="D707" s="1"/>
      <c r="E707" s="1"/>
      <c r="F707" s="2"/>
      <c r="G707" s="2"/>
      <c r="H707" s="1"/>
      <c r="I707" s="2"/>
      <c r="J707" s="1"/>
      <c r="K707" s="4"/>
      <c r="L707" s="1"/>
      <c r="M707" s="1"/>
      <c r="N707" s="1"/>
      <c r="O707" s="1"/>
      <c r="P707" s="1"/>
      <c r="Q707" s="1"/>
      <c r="R707" s="1"/>
      <c r="S707" s="1"/>
      <c r="T707" s="1"/>
      <c r="U707" s="1"/>
      <c r="V707" s="1"/>
      <c r="W707" s="1"/>
      <c r="X707" s="1"/>
      <c r="Y707" s="1"/>
      <c r="Z707" s="1"/>
      <c r="AA707" s="1"/>
      <c r="AB707" s="1"/>
      <c r="AC707" s="1"/>
    </row>
    <row r="708">
      <c r="A708" s="1"/>
      <c r="B708" s="1"/>
      <c r="C708" s="1"/>
      <c r="D708" s="1"/>
      <c r="E708" s="1"/>
      <c r="F708" s="2"/>
      <c r="G708" s="2"/>
      <c r="H708" s="1"/>
      <c r="I708" s="2"/>
      <c r="J708" s="1"/>
      <c r="K708" s="4"/>
      <c r="L708" s="1"/>
      <c r="M708" s="1"/>
      <c r="N708" s="1"/>
      <c r="O708" s="1"/>
      <c r="P708" s="1"/>
      <c r="Q708" s="1"/>
      <c r="R708" s="1"/>
      <c r="S708" s="1"/>
      <c r="T708" s="1"/>
      <c r="U708" s="1"/>
      <c r="V708" s="1"/>
      <c r="W708" s="1"/>
      <c r="X708" s="1"/>
      <c r="Y708" s="1"/>
      <c r="Z708" s="1"/>
      <c r="AA708" s="1"/>
      <c r="AB708" s="1"/>
      <c r="AC708" s="1"/>
    </row>
    <row r="709">
      <c r="A709" s="1"/>
      <c r="B709" s="1"/>
      <c r="C709" s="1"/>
      <c r="D709" s="1"/>
      <c r="E709" s="1"/>
      <c r="F709" s="2"/>
      <c r="G709" s="2"/>
      <c r="H709" s="1"/>
      <c r="I709" s="2"/>
      <c r="J709" s="1"/>
      <c r="K709" s="4"/>
      <c r="L709" s="1"/>
      <c r="M709" s="1"/>
      <c r="N709" s="1"/>
      <c r="O709" s="1"/>
      <c r="P709" s="1"/>
      <c r="Q709" s="1"/>
      <c r="R709" s="1"/>
      <c r="S709" s="1"/>
      <c r="T709" s="1"/>
      <c r="U709" s="1"/>
      <c r="V709" s="1"/>
      <c r="W709" s="1"/>
      <c r="X709" s="1"/>
      <c r="Y709" s="1"/>
      <c r="Z709" s="1"/>
      <c r="AA709" s="1"/>
      <c r="AB709" s="1"/>
      <c r="AC709" s="1"/>
    </row>
    <row r="710">
      <c r="A710" s="1"/>
      <c r="B710" s="1"/>
      <c r="C710" s="1"/>
      <c r="D710" s="1"/>
      <c r="E710" s="1"/>
      <c r="F710" s="2"/>
      <c r="G710" s="2"/>
      <c r="H710" s="1"/>
      <c r="I710" s="2"/>
      <c r="J710" s="1"/>
      <c r="K710" s="4"/>
      <c r="L710" s="1"/>
      <c r="M710" s="1"/>
      <c r="N710" s="1"/>
      <c r="O710" s="1"/>
      <c r="P710" s="1"/>
      <c r="Q710" s="1"/>
      <c r="R710" s="1"/>
      <c r="S710" s="1"/>
      <c r="T710" s="1"/>
      <c r="U710" s="1"/>
      <c r="V710" s="1"/>
      <c r="W710" s="1"/>
      <c r="X710" s="1"/>
      <c r="Y710" s="1"/>
      <c r="Z710" s="1"/>
      <c r="AA710" s="1"/>
      <c r="AB710" s="1"/>
      <c r="AC710" s="1"/>
    </row>
    <row r="711">
      <c r="A711" s="1"/>
      <c r="B711" s="1"/>
      <c r="C711" s="1"/>
      <c r="D711" s="1"/>
      <c r="E711" s="1"/>
      <c r="F711" s="2"/>
      <c r="G711" s="2"/>
      <c r="H711" s="1"/>
      <c r="I711" s="2"/>
      <c r="J711" s="1"/>
      <c r="K711" s="4"/>
      <c r="L711" s="1"/>
      <c r="M711" s="1"/>
      <c r="N711" s="1"/>
      <c r="O711" s="1"/>
      <c r="P711" s="1"/>
      <c r="Q711" s="1"/>
      <c r="R711" s="1"/>
      <c r="S711" s="1"/>
      <c r="T711" s="1"/>
      <c r="U711" s="1"/>
      <c r="V711" s="1"/>
      <c r="W711" s="1"/>
      <c r="X711" s="1"/>
      <c r="Y711" s="1"/>
      <c r="Z711" s="1"/>
      <c r="AA711" s="1"/>
      <c r="AB711" s="1"/>
      <c r="AC711" s="1"/>
    </row>
    <row r="712">
      <c r="A712" s="1"/>
      <c r="B712" s="1"/>
      <c r="C712" s="1"/>
      <c r="D712" s="1"/>
      <c r="E712" s="1"/>
      <c r="F712" s="2"/>
      <c r="G712" s="2"/>
      <c r="H712" s="1"/>
      <c r="I712" s="2"/>
      <c r="J712" s="1"/>
      <c r="K712" s="4"/>
      <c r="L712" s="1"/>
      <c r="M712" s="1"/>
      <c r="N712" s="1"/>
      <c r="O712" s="1"/>
      <c r="P712" s="1"/>
      <c r="Q712" s="1"/>
      <c r="R712" s="1"/>
      <c r="S712" s="1"/>
      <c r="T712" s="1"/>
      <c r="U712" s="1"/>
      <c r="V712" s="1"/>
      <c r="W712" s="1"/>
      <c r="X712" s="1"/>
      <c r="Y712" s="1"/>
      <c r="Z712" s="1"/>
      <c r="AA712" s="1"/>
      <c r="AB712" s="1"/>
      <c r="AC712" s="1"/>
    </row>
    <row r="713">
      <c r="A713" s="1"/>
      <c r="B713" s="1"/>
      <c r="C713" s="1"/>
      <c r="D713" s="1"/>
      <c r="E713" s="1"/>
      <c r="F713" s="2"/>
      <c r="G713" s="2"/>
      <c r="H713" s="1"/>
      <c r="I713" s="2"/>
      <c r="J713" s="1"/>
      <c r="K713" s="4"/>
      <c r="L713" s="1"/>
      <c r="M713" s="1"/>
      <c r="N713" s="1"/>
      <c r="O713" s="1"/>
      <c r="P713" s="1"/>
      <c r="Q713" s="1"/>
      <c r="R713" s="1"/>
      <c r="S713" s="1"/>
      <c r="T713" s="1"/>
      <c r="U713" s="1"/>
      <c r="V713" s="1"/>
      <c r="W713" s="1"/>
      <c r="X713" s="1"/>
      <c r="Y713" s="1"/>
      <c r="Z713" s="1"/>
      <c r="AA713" s="1"/>
      <c r="AB713" s="1"/>
      <c r="AC713" s="1"/>
    </row>
    <row r="714">
      <c r="A714" s="1"/>
      <c r="B714" s="1"/>
      <c r="C714" s="1"/>
      <c r="D714" s="1"/>
      <c r="E714" s="1"/>
      <c r="F714" s="2"/>
      <c r="G714" s="2"/>
      <c r="H714" s="1"/>
      <c r="I714" s="2"/>
      <c r="J714" s="1"/>
      <c r="K714" s="4"/>
      <c r="L714" s="1"/>
      <c r="M714" s="1"/>
      <c r="N714" s="1"/>
      <c r="O714" s="1"/>
      <c r="P714" s="1"/>
      <c r="Q714" s="1"/>
      <c r="R714" s="1"/>
      <c r="S714" s="1"/>
      <c r="T714" s="1"/>
      <c r="U714" s="1"/>
      <c r="V714" s="1"/>
      <c r="W714" s="1"/>
      <c r="X714" s="1"/>
      <c r="Y714" s="1"/>
      <c r="Z714" s="1"/>
      <c r="AA714" s="1"/>
      <c r="AB714" s="1"/>
      <c r="AC714" s="1"/>
    </row>
    <row r="715">
      <c r="A715" s="1"/>
      <c r="B715" s="1"/>
      <c r="C715" s="1"/>
      <c r="D715" s="1"/>
      <c r="E715" s="1"/>
      <c r="F715" s="2"/>
      <c r="G715" s="2"/>
      <c r="H715" s="1"/>
      <c r="I715" s="2"/>
      <c r="J715" s="1"/>
      <c r="K715" s="4"/>
      <c r="L715" s="1"/>
      <c r="M715" s="1"/>
      <c r="N715" s="1"/>
      <c r="O715" s="1"/>
      <c r="P715" s="1"/>
      <c r="Q715" s="1"/>
      <c r="R715" s="1"/>
      <c r="S715" s="1"/>
      <c r="T715" s="1"/>
      <c r="U715" s="1"/>
      <c r="V715" s="1"/>
      <c r="W715" s="1"/>
      <c r="X715" s="1"/>
      <c r="Y715" s="1"/>
      <c r="Z715" s="1"/>
      <c r="AA715" s="1"/>
      <c r="AB715" s="1"/>
      <c r="AC715" s="1"/>
    </row>
    <row r="716">
      <c r="A716" s="1"/>
      <c r="B716" s="1"/>
      <c r="C716" s="1"/>
      <c r="D716" s="1"/>
      <c r="E716" s="1"/>
      <c r="F716" s="2"/>
      <c r="G716" s="2"/>
      <c r="H716" s="1"/>
      <c r="I716" s="2"/>
      <c r="J716" s="1"/>
      <c r="K716" s="4"/>
      <c r="L716" s="1"/>
      <c r="M716" s="1"/>
      <c r="N716" s="1"/>
      <c r="O716" s="1"/>
      <c r="P716" s="1"/>
      <c r="Q716" s="1"/>
      <c r="R716" s="1"/>
      <c r="S716" s="1"/>
      <c r="T716" s="1"/>
      <c r="U716" s="1"/>
      <c r="V716" s="1"/>
      <c r="W716" s="1"/>
      <c r="X716" s="1"/>
      <c r="Y716" s="1"/>
      <c r="Z716" s="1"/>
      <c r="AA716" s="1"/>
      <c r="AB716" s="1"/>
      <c r="AC716" s="1"/>
    </row>
    <row r="717">
      <c r="A717" s="1"/>
      <c r="B717" s="1"/>
      <c r="C717" s="1"/>
      <c r="D717" s="1"/>
      <c r="E717" s="1"/>
      <c r="F717" s="2"/>
      <c r="G717" s="2"/>
      <c r="H717" s="1"/>
      <c r="I717" s="2"/>
      <c r="J717" s="1"/>
      <c r="K717" s="4"/>
      <c r="L717" s="1"/>
      <c r="M717" s="1"/>
      <c r="N717" s="1"/>
      <c r="O717" s="1"/>
      <c r="P717" s="1"/>
      <c r="Q717" s="1"/>
      <c r="R717" s="1"/>
      <c r="S717" s="1"/>
      <c r="T717" s="1"/>
      <c r="U717" s="1"/>
      <c r="V717" s="1"/>
      <c r="W717" s="1"/>
      <c r="X717" s="1"/>
      <c r="Y717" s="1"/>
      <c r="Z717" s="1"/>
      <c r="AA717" s="1"/>
      <c r="AB717" s="1"/>
      <c r="AC717" s="1"/>
    </row>
    <row r="718">
      <c r="A718" s="1"/>
      <c r="B718" s="1"/>
      <c r="C718" s="1"/>
      <c r="D718" s="1"/>
      <c r="E718" s="1"/>
      <c r="F718" s="2"/>
      <c r="G718" s="2"/>
      <c r="H718" s="1"/>
      <c r="I718" s="2"/>
      <c r="J718" s="1"/>
      <c r="K718" s="4"/>
      <c r="L718" s="1"/>
      <c r="M718" s="1"/>
      <c r="N718" s="1"/>
      <c r="O718" s="1"/>
      <c r="P718" s="1"/>
      <c r="Q718" s="1"/>
      <c r="R718" s="1"/>
      <c r="S718" s="1"/>
      <c r="T718" s="1"/>
      <c r="U718" s="1"/>
      <c r="V718" s="1"/>
      <c r="W718" s="1"/>
      <c r="X718" s="1"/>
      <c r="Y718" s="1"/>
      <c r="Z718" s="1"/>
      <c r="AA718" s="1"/>
      <c r="AB718" s="1"/>
      <c r="AC718" s="1"/>
    </row>
    <row r="719">
      <c r="A719" s="1"/>
      <c r="B719" s="1"/>
      <c r="C719" s="1"/>
      <c r="D719" s="1"/>
      <c r="E719" s="1"/>
      <c r="F719" s="2"/>
      <c r="G719" s="2"/>
      <c r="H719" s="1"/>
      <c r="I719" s="2"/>
      <c r="J719" s="1"/>
      <c r="K719" s="4"/>
      <c r="L719" s="1"/>
      <c r="M719" s="1"/>
      <c r="N719" s="1"/>
      <c r="O719" s="1"/>
      <c r="P719" s="1"/>
      <c r="Q719" s="1"/>
      <c r="R719" s="1"/>
      <c r="S719" s="1"/>
      <c r="T719" s="1"/>
      <c r="U719" s="1"/>
      <c r="V719" s="1"/>
      <c r="W719" s="1"/>
      <c r="X719" s="1"/>
      <c r="Y719" s="1"/>
      <c r="Z719" s="1"/>
      <c r="AA719" s="1"/>
      <c r="AB719" s="1"/>
      <c r="AC719" s="1"/>
    </row>
    <row r="720">
      <c r="A720" s="1"/>
      <c r="B720" s="1"/>
      <c r="C720" s="1"/>
      <c r="D720" s="1"/>
      <c r="E720" s="1"/>
      <c r="F720" s="2"/>
      <c r="G720" s="2"/>
      <c r="H720" s="1"/>
      <c r="I720" s="2"/>
      <c r="J720" s="1"/>
      <c r="K720" s="4"/>
      <c r="L720" s="1"/>
      <c r="M720" s="1"/>
      <c r="N720" s="1"/>
      <c r="O720" s="1"/>
      <c r="P720" s="1"/>
      <c r="Q720" s="1"/>
      <c r="R720" s="1"/>
      <c r="S720" s="1"/>
      <c r="T720" s="1"/>
      <c r="U720" s="1"/>
      <c r="V720" s="1"/>
      <c r="W720" s="1"/>
      <c r="X720" s="1"/>
      <c r="Y720" s="1"/>
      <c r="Z720" s="1"/>
      <c r="AA720" s="1"/>
      <c r="AB720" s="1"/>
      <c r="AC720" s="1"/>
    </row>
    <row r="721">
      <c r="A721" s="1"/>
      <c r="B721" s="1"/>
      <c r="C721" s="1"/>
      <c r="D721" s="1"/>
      <c r="E721" s="1"/>
      <c r="F721" s="2"/>
      <c r="G721" s="2"/>
      <c r="H721" s="1"/>
      <c r="I721" s="2"/>
      <c r="J721" s="1"/>
      <c r="K721" s="4"/>
      <c r="L721" s="1"/>
      <c r="M721" s="1"/>
      <c r="N721" s="1"/>
      <c r="O721" s="1"/>
      <c r="P721" s="1"/>
      <c r="Q721" s="1"/>
      <c r="R721" s="1"/>
      <c r="S721" s="1"/>
      <c r="T721" s="1"/>
      <c r="U721" s="1"/>
      <c r="V721" s="1"/>
      <c r="W721" s="1"/>
      <c r="X721" s="1"/>
      <c r="Y721" s="1"/>
      <c r="Z721" s="1"/>
      <c r="AA721" s="1"/>
      <c r="AB721" s="1"/>
      <c r="AC721" s="1"/>
    </row>
    <row r="722">
      <c r="A722" s="1"/>
      <c r="B722" s="1"/>
      <c r="C722" s="1"/>
      <c r="D722" s="1"/>
      <c r="E722" s="1"/>
      <c r="F722" s="2"/>
      <c r="G722" s="2"/>
      <c r="H722" s="1"/>
      <c r="I722" s="2"/>
      <c r="J722" s="1"/>
      <c r="K722" s="4"/>
      <c r="L722" s="1"/>
      <c r="M722" s="1"/>
      <c r="N722" s="1"/>
      <c r="O722" s="1"/>
      <c r="P722" s="1"/>
      <c r="Q722" s="1"/>
      <c r="R722" s="1"/>
      <c r="S722" s="1"/>
      <c r="T722" s="1"/>
      <c r="U722" s="1"/>
      <c r="V722" s="1"/>
      <c r="W722" s="1"/>
      <c r="X722" s="1"/>
      <c r="Y722" s="1"/>
      <c r="Z722" s="1"/>
      <c r="AA722" s="1"/>
      <c r="AB722" s="1"/>
      <c r="AC722" s="1"/>
    </row>
    <row r="723">
      <c r="A723" s="1"/>
      <c r="B723" s="1"/>
      <c r="C723" s="1"/>
      <c r="D723" s="1"/>
      <c r="E723" s="1"/>
      <c r="F723" s="2"/>
      <c r="G723" s="2"/>
      <c r="H723" s="1"/>
      <c r="I723" s="2"/>
      <c r="J723" s="1"/>
      <c r="K723" s="4"/>
      <c r="L723" s="1"/>
      <c r="M723" s="1"/>
      <c r="N723" s="1"/>
      <c r="O723" s="1"/>
      <c r="P723" s="1"/>
      <c r="Q723" s="1"/>
      <c r="R723" s="1"/>
      <c r="S723" s="1"/>
      <c r="T723" s="1"/>
      <c r="U723" s="1"/>
      <c r="V723" s="1"/>
      <c r="W723" s="1"/>
      <c r="X723" s="1"/>
      <c r="Y723" s="1"/>
      <c r="Z723" s="1"/>
      <c r="AA723" s="1"/>
      <c r="AB723" s="1"/>
      <c r="AC723" s="1"/>
    </row>
    <row r="724">
      <c r="A724" s="1"/>
      <c r="B724" s="1"/>
      <c r="C724" s="1"/>
      <c r="D724" s="1"/>
      <c r="E724" s="1"/>
      <c r="F724" s="2"/>
      <c r="G724" s="2"/>
      <c r="H724" s="1"/>
      <c r="I724" s="2"/>
      <c r="J724" s="1"/>
      <c r="K724" s="4"/>
      <c r="L724" s="1"/>
      <c r="M724" s="1"/>
      <c r="N724" s="1"/>
      <c r="O724" s="1"/>
      <c r="P724" s="1"/>
      <c r="Q724" s="1"/>
      <c r="R724" s="1"/>
      <c r="S724" s="1"/>
      <c r="T724" s="1"/>
      <c r="U724" s="1"/>
      <c r="V724" s="1"/>
      <c r="W724" s="1"/>
      <c r="X724" s="1"/>
      <c r="Y724" s="1"/>
      <c r="Z724" s="1"/>
      <c r="AA724" s="1"/>
      <c r="AB724" s="1"/>
      <c r="AC724" s="1"/>
    </row>
    <row r="725">
      <c r="A725" s="1"/>
      <c r="B725" s="1"/>
      <c r="C725" s="1"/>
      <c r="D725" s="1"/>
      <c r="E725" s="1"/>
      <c r="F725" s="2"/>
      <c r="G725" s="2"/>
      <c r="H725" s="1"/>
      <c r="I725" s="2"/>
      <c r="J725" s="1"/>
      <c r="K725" s="4"/>
      <c r="L725" s="1"/>
      <c r="M725" s="1"/>
      <c r="N725" s="1"/>
      <c r="O725" s="1"/>
      <c r="P725" s="1"/>
      <c r="Q725" s="1"/>
      <c r="R725" s="1"/>
      <c r="S725" s="1"/>
      <c r="T725" s="1"/>
      <c r="U725" s="1"/>
      <c r="V725" s="1"/>
      <c r="W725" s="1"/>
      <c r="X725" s="1"/>
      <c r="Y725" s="1"/>
      <c r="Z725" s="1"/>
      <c r="AA725" s="1"/>
      <c r="AB725" s="1"/>
      <c r="AC725" s="1"/>
    </row>
    <row r="726">
      <c r="A726" s="1"/>
      <c r="B726" s="1"/>
      <c r="C726" s="1"/>
      <c r="D726" s="1"/>
      <c r="E726" s="1"/>
      <c r="F726" s="2"/>
      <c r="G726" s="2"/>
      <c r="H726" s="1"/>
      <c r="I726" s="2"/>
      <c r="J726" s="1"/>
      <c r="K726" s="4"/>
      <c r="L726" s="1"/>
      <c r="M726" s="1"/>
      <c r="N726" s="1"/>
      <c r="O726" s="1"/>
      <c r="P726" s="1"/>
      <c r="Q726" s="1"/>
      <c r="R726" s="1"/>
      <c r="S726" s="1"/>
      <c r="T726" s="1"/>
      <c r="U726" s="1"/>
      <c r="V726" s="1"/>
      <c r="W726" s="1"/>
      <c r="X726" s="1"/>
      <c r="Y726" s="1"/>
      <c r="Z726" s="1"/>
      <c r="AA726" s="1"/>
      <c r="AB726" s="1"/>
      <c r="AC726" s="1"/>
    </row>
    <row r="727">
      <c r="A727" s="1"/>
      <c r="B727" s="1"/>
      <c r="C727" s="1"/>
      <c r="D727" s="1"/>
      <c r="E727" s="1"/>
      <c r="F727" s="2"/>
      <c r="G727" s="2"/>
      <c r="H727" s="1"/>
      <c r="I727" s="2"/>
      <c r="J727" s="1"/>
      <c r="K727" s="4"/>
      <c r="L727" s="1"/>
      <c r="M727" s="1"/>
      <c r="N727" s="1"/>
      <c r="O727" s="1"/>
      <c r="P727" s="1"/>
      <c r="Q727" s="1"/>
      <c r="R727" s="1"/>
      <c r="S727" s="1"/>
      <c r="T727" s="1"/>
      <c r="U727" s="1"/>
      <c r="V727" s="1"/>
      <c r="W727" s="1"/>
      <c r="X727" s="1"/>
      <c r="Y727" s="1"/>
      <c r="Z727" s="1"/>
      <c r="AA727" s="1"/>
      <c r="AB727" s="1"/>
      <c r="AC727" s="1"/>
    </row>
    <row r="728">
      <c r="A728" s="1"/>
      <c r="B728" s="1"/>
      <c r="C728" s="1"/>
      <c r="D728" s="1"/>
      <c r="E728" s="1"/>
      <c r="F728" s="2"/>
      <c r="G728" s="2"/>
      <c r="H728" s="1"/>
      <c r="I728" s="2"/>
      <c r="J728" s="1"/>
      <c r="K728" s="4"/>
      <c r="L728" s="1"/>
      <c r="M728" s="1"/>
      <c r="N728" s="1"/>
      <c r="O728" s="1"/>
      <c r="P728" s="1"/>
      <c r="Q728" s="1"/>
      <c r="R728" s="1"/>
      <c r="S728" s="1"/>
      <c r="T728" s="1"/>
      <c r="U728" s="1"/>
      <c r="V728" s="1"/>
      <c r="W728" s="1"/>
      <c r="X728" s="1"/>
      <c r="Y728" s="1"/>
      <c r="Z728" s="1"/>
      <c r="AA728" s="1"/>
      <c r="AB728" s="1"/>
      <c r="AC728" s="1"/>
    </row>
    <row r="729">
      <c r="A729" s="1"/>
      <c r="B729" s="1"/>
      <c r="C729" s="1"/>
      <c r="D729" s="1"/>
      <c r="E729" s="1"/>
      <c r="F729" s="2"/>
      <c r="G729" s="2"/>
      <c r="H729" s="1"/>
      <c r="I729" s="2"/>
      <c r="J729" s="1"/>
      <c r="K729" s="4"/>
      <c r="L729" s="1"/>
      <c r="M729" s="1"/>
      <c r="N729" s="1"/>
      <c r="O729" s="1"/>
      <c r="P729" s="1"/>
      <c r="Q729" s="1"/>
      <c r="R729" s="1"/>
      <c r="S729" s="1"/>
      <c r="T729" s="1"/>
      <c r="U729" s="1"/>
      <c r="V729" s="1"/>
      <c r="W729" s="1"/>
      <c r="X729" s="1"/>
      <c r="Y729" s="1"/>
      <c r="Z729" s="1"/>
      <c r="AA729" s="1"/>
      <c r="AB729" s="1"/>
      <c r="AC729" s="1"/>
    </row>
    <row r="730">
      <c r="A730" s="1"/>
      <c r="B730" s="1"/>
      <c r="C730" s="1"/>
      <c r="D730" s="1"/>
      <c r="E730" s="1"/>
      <c r="F730" s="2"/>
      <c r="G730" s="2"/>
      <c r="H730" s="1"/>
      <c r="I730" s="2"/>
      <c r="J730" s="1"/>
      <c r="K730" s="4"/>
      <c r="L730" s="1"/>
      <c r="M730" s="1"/>
      <c r="N730" s="1"/>
      <c r="O730" s="1"/>
      <c r="P730" s="1"/>
      <c r="Q730" s="1"/>
      <c r="R730" s="1"/>
      <c r="S730" s="1"/>
      <c r="T730" s="1"/>
      <c r="U730" s="1"/>
      <c r="V730" s="1"/>
      <c r="W730" s="1"/>
      <c r="X730" s="1"/>
      <c r="Y730" s="1"/>
      <c r="Z730" s="1"/>
      <c r="AA730" s="1"/>
      <c r="AB730" s="1"/>
      <c r="AC730" s="1"/>
    </row>
    <row r="731">
      <c r="A731" s="1"/>
      <c r="B731" s="1"/>
      <c r="C731" s="1"/>
      <c r="D731" s="1"/>
      <c r="E731" s="1"/>
      <c r="F731" s="2"/>
      <c r="G731" s="2"/>
      <c r="H731" s="1"/>
      <c r="I731" s="2"/>
      <c r="J731" s="1"/>
      <c r="K731" s="4"/>
      <c r="L731" s="1"/>
      <c r="M731" s="1"/>
      <c r="N731" s="1"/>
      <c r="O731" s="1"/>
      <c r="P731" s="1"/>
      <c r="Q731" s="1"/>
      <c r="R731" s="1"/>
      <c r="S731" s="1"/>
      <c r="T731" s="1"/>
      <c r="U731" s="1"/>
      <c r="V731" s="1"/>
      <c r="W731" s="1"/>
      <c r="X731" s="1"/>
      <c r="Y731" s="1"/>
      <c r="Z731" s="1"/>
      <c r="AA731" s="1"/>
      <c r="AB731" s="1"/>
      <c r="AC731" s="1"/>
    </row>
    <row r="732">
      <c r="A732" s="1"/>
      <c r="B732" s="1"/>
      <c r="C732" s="1"/>
      <c r="D732" s="1"/>
      <c r="E732" s="1"/>
      <c r="F732" s="2"/>
      <c r="G732" s="2"/>
      <c r="H732" s="1"/>
      <c r="I732" s="2"/>
      <c r="J732" s="1"/>
      <c r="K732" s="4"/>
      <c r="L732" s="1"/>
      <c r="M732" s="1"/>
      <c r="N732" s="1"/>
      <c r="O732" s="1"/>
      <c r="P732" s="1"/>
      <c r="Q732" s="1"/>
      <c r="R732" s="1"/>
      <c r="S732" s="1"/>
      <c r="T732" s="1"/>
      <c r="U732" s="1"/>
      <c r="V732" s="1"/>
      <c r="W732" s="1"/>
      <c r="X732" s="1"/>
      <c r="Y732" s="1"/>
      <c r="Z732" s="1"/>
      <c r="AA732" s="1"/>
      <c r="AB732" s="1"/>
      <c r="AC732" s="1"/>
    </row>
    <row r="733">
      <c r="A733" s="1"/>
      <c r="B733" s="1"/>
      <c r="C733" s="1"/>
      <c r="D733" s="1"/>
      <c r="E733" s="1"/>
      <c r="F733" s="2"/>
      <c r="G733" s="2"/>
      <c r="H733" s="1"/>
      <c r="I733" s="2"/>
      <c r="J733" s="1"/>
      <c r="K733" s="4"/>
      <c r="L733" s="1"/>
      <c r="M733" s="1"/>
      <c r="N733" s="1"/>
      <c r="O733" s="1"/>
      <c r="P733" s="1"/>
      <c r="Q733" s="1"/>
      <c r="R733" s="1"/>
      <c r="S733" s="1"/>
      <c r="T733" s="1"/>
      <c r="U733" s="1"/>
      <c r="V733" s="1"/>
      <c r="W733" s="1"/>
      <c r="X733" s="1"/>
      <c r="Y733" s="1"/>
      <c r="Z733" s="1"/>
      <c r="AA733" s="1"/>
      <c r="AB733" s="1"/>
      <c r="AC733" s="1"/>
    </row>
    <row r="734">
      <c r="A734" s="1"/>
      <c r="B734" s="1"/>
      <c r="C734" s="1"/>
      <c r="D734" s="1"/>
      <c r="E734" s="1"/>
      <c r="F734" s="2"/>
      <c r="G734" s="2"/>
      <c r="H734" s="1"/>
      <c r="I734" s="2"/>
      <c r="J734" s="1"/>
      <c r="K734" s="4"/>
      <c r="L734" s="1"/>
      <c r="M734" s="1"/>
      <c r="N734" s="1"/>
      <c r="O734" s="1"/>
      <c r="P734" s="1"/>
      <c r="Q734" s="1"/>
      <c r="R734" s="1"/>
      <c r="S734" s="1"/>
      <c r="T734" s="1"/>
      <c r="U734" s="1"/>
      <c r="V734" s="1"/>
      <c r="W734" s="1"/>
      <c r="X734" s="1"/>
      <c r="Y734" s="1"/>
      <c r="Z734" s="1"/>
      <c r="AA734" s="1"/>
      <c r="AB734" s="1"/>
      <c r="AC734" s="1"/>
    </row>
    <row r="735">
      <c r="A735" s="1"/>
      <c r="B735" s="1"/>
      <c r="C735" s="1"/>
      <c r="D735" s="1"/>
      <c r="E735" s="1"/>
      <c r="F735" s="2"/>
      <c r="G735" s="2"/>
      <c r="H735" s="1"/>
      <c r="I735" s="2"/>
      <c r="J735" s="1"/>
      <c r="K735" s="4"/>
      <c r="L735" s="1"/>
      <c r="M735" s="1"/>
      <c r="N735" s="1"/>
      <c r="O735" s="1"/>
      <c r="P735" s="1"/>
      <c r="Q735" s="1"/>
      <c r="R735" s="1"/>
      <c r="S735" s="1"/>
      <c r="T735" s="1"/>
      <c r="U735" s="1"/>
      <c r="V735" s="1"/>
      <c r="W735" s="1"/>
      <c r="X735" s="1"/>
      <c r="Y735" s="1"/>
      <c r="Z735" s="1"/>
      <c r="AA735" s="1"/>
      <c r="AB735" s="1"/>
      <c r="AC735" s="1"/>
    </row>
    <row r="736">
      <c r="A736" s="1"/>
      <c r="B736" s="1"/>
      <c r="C736" s="1"/>
      <c r="D736" s="1"/>
      <c r="E736" s="1"/>
      <c r="F736" s="2"/>
      <c r="G736" s="2"/>
      <c r="H736" s="1"/>
      <c r="I736" s="2"/>
      <c r="J736" s="1"/>
      <c r="K736" s="4"/>
      <c r="L736" s="1"/>
      <c r="M736" s="1"/>
      <c r="N736" s="1"/>
      <c r="O736" s="1"/>
      <c r="P736" s="1"/>
      <c r="Q736" s="1"/>
      <c r="R736" s="1"/>
      <c r="S736" s="1"/>
      <c r="T736" s="1"/>
      <c r="U736" s="1"/>
      <c r="V736" s="1"/>
      <c r="W736" s="1"/>
      <c r="X736" s="1"/>
      <c r="Y736" s="1"/>
      <c r="Z736" s="1"/>
      <c r="AA736" s="1"/>
      <c r="AB736" s="1"/>
      <c r="AC736" s="1"/>
    </row>
    <row r="737">
      <c r="A737" s="1"/>
      <c r="B737" s="1"/>
      <c r="C737" s="1"/>
      <c r="D737" s="1"/>
      <c r="E737" s="1"/>
      <c r="F737" s="2"/>
      <c r="G737" s="2"/>
      <c r="H737" s="1"/>
      <c r="I737" s="2"/>
      <c r="J737" s="1"/>
      <c r="K737" s="4"/>
      <c r="L737" s="1"/>
      <c r="M737" s="1"/>
      <c r="N737" s="1"/>
      <c r="O737" s="1"/>
      <c r="P737" s="1"/>
      <c r="Q737" s="1"/>
      <c r="R737" s="1"/>
      <c r="S737" s="1"/>
      <c r="T737" s="1"/>
      <c r="U737" s="1"/>
      <c r="V737" s="1"/>
      <c r="W737" s="1"/>
      <c r="X737" s="1"/>
      <c r="Y737" s="1"/>
      <c r="Z737" s="1"/>
      <c r="AA737" s="1"/>
      <c r="AB737" s="1"/>
      <c r="AC737" s="1"/>
    </row>
    <row r="738">
      <c r="A738" s="1"/>
      <c r="B738" s="1"/>
      <c r="C738" s="1"/>
      <c r="D738" s="1"/>
      <c r="E738" s="1"/>
      <c r="F738" s="2"/>
      <c r="G738" s="2"/>
      <c r="H738" s="1"/>
      <c r="I738" s="2"/>
      <c r="J738" s="1"/>
      <c r="K738" s="4"/>
      <c r="L738" s="1"/>
      <c r="M738" s="1"/>
      <c r="N738" s="1"/>
      <c r="O738" s="1"/>
      <c r="P738" s="1"/>
      <c r="Q738" s="1"/>
      <c r="R738" s="1"/>
      <c r="S738" s="1"/>
      <c r="T738" s="1"/>
      <c r="U738" s="1"/>
      <c r="V738" s="1"/>
      <c r="W738" s="1"/>
      <c r="X738" s="1"/>
      <c r="Y738" s="1"/>
      <c r="Z738" s="1"/>
      <c r="AA738" s="1"/>
      <c r="AB738" s="1"/>
      <c r="AC738" s="1"/>
    </row>
    <row r="739">
      <c r="A739" s="1"/>
      <c r="B739" s="1"/>
      <c r="C739" s="1"/>
      <c r="D739" s="1"/>
      <c r="E739" s="1"/>
      <c r="F739" s="2"/>
      <c r="G739" s="2"/>
      <c r="H739" s="1"/>
      <c r="I739" s="2"/>
      <c r="J739" s="1"/>
      <c r="K739" s="4"/>
      <c r="L739" s="1"/>
      <c r="M739" s="1"/>
      <c r="N739" s="1"/>
      <c r="O739" s="1"/>
      <c r="P739" s="1"/>
      <c r="Q739" s="1"/>
      <c r="R739" s="1"/>
      <c r="S739" s="1"/>
      <c r="T739" s="1"/>
      <c r="U739" s="1"/>
      <c r="V739" s="1"/>
      <c r="W739" s="1"/>
      <c r="X739" s="1"/>
      <c r="Y739" s="1"/>
      <c r="Z739" s="1"/>
      <c r="AA739" s="1"/>
      <c r="AB739" s="1"/>
      <c r="AC739" s="1"/>
    </row>
    <row r="740">
      <c r="A740" s="1"/>
      <c r="B740" s="1"/>
      <c r="C740" s="1"/>
      <c r="D740" s="1"/>
      <c r="E740" s="1"/>
      <c r="F740" s="2"/>
      <c r="G740" s="2"/>
      <c r="H740" s="1"/>
      <c r="I740" s="2"/>
      <c r="J740" s="1"/>
      <c r="K740" s="4"/>
      <c r="L740" s="1"/>
      <c r="M740" s="1"/>
      <c r="N740" s="1"/>
      <c r="O740" s="1"/>
      <c r="P740" s="1"/>
      <c r="Q740" s="1"/>
      <c r="R740" s="1"/>
      <c r="S740" s="1"/>
      <c r="T740" s="1"/>
      <c r="U740" s="1"/>
      <c r="V740" s="1"/>
      <c r="W740" s="1"/>
      <c r="X740" s="1"/>
      <c r="Y740" s="1"/>
      <c r="Z740" s="1"/>
      <c r="AA740" s="1"/>
      <c r="AB740" s="1"/>
      <c r="AC740" s="1"/>
    </row>
    <row r="741">
      <c r="A741" s="1"/>
      <c r="B741" s="1"/>
      <c r="C741" s="1"/>
      <c r="D741" s="1"/>
      <c r="E741" s="1"/>
      <c r="F741" s="2"/>
      <c r="G741" s="2"/>
      <c r="H741" s="1"/>
      <c r="I741" s="2"/>
      <c r="J741" s="1"/>
      <c r="K741" s="4"/>
      <c r="L741" s="1"/>
      <c r="M741" s="1"/>
      <c r="N741" s="1"/>
      <c r="O741" s="1"/>
      <c r="P741" s="1"/>
      <c r="Q741" s="1"/>
      <c r="R741" s="1"/>
      <c r="S741" s="1"/>
      <c r="T741" s="1"/>
      <c r="U741" s="1"/>
      <c r="V741" s="1"/>
      <c r="W741" s="1"/>
      <c r="X741" s="1"/>
      <c r="Y741" s="1"/>
      <c r="Z741" s="1"/>
      <c r="AA741" s="1"/>
      <c r="AB741" s="1"/>
      <c r="AC741" s="1"/>
    </row>
    <row r="742">
      <c r="A742" s="1"/>
      <c r="B742" s="1"/>
      <c r="C742" s="1"/>
      <c r="D742" s="1"/>
      <c r="E742" s="1"/>
      <c r="F742" s="2"/>
      <c r="G742" s="2"/>
      <c r="H742" s="1"/>
      <c r="I742" s="2"/>
      <c r="J742" s="1"/>
      <c r="K742" s="4"/>
      <c r="L742" s="1"/>
      <c r="M742" s="1"/>
      <c r="N742" s="1"/>
      <c r="O742" s="1"/>
      <c r="P742" s="1"/>
      <c r="Q742" s="1"/>
      <c r="R742" s="1"/>
      <c r="S742" s="1"/>
      <c r="T742" s="1"/>
      <c r="U742" s="1"/>
      <c r="V742" s="1"/>
      <c r="W742" s="1"/>
      <c r="X742" s="1"/>
      <c r="Y742" s="1"/>
      <c r="Z742" s="1"/>
      <c r="AA742" s="1"/>
      <c r="AB742" s="1"/>
      <c r="AC742" s="1"/>
    </row>
    <row r="743">
      <c r="A743" s="1"/>
      <c r="B743" s="1"/>
      <c r="C743" s="1"/>
      <c r="D743" s="1"/>
      <c r="E743" s="1"/>
      <c r="F743" s="2"/>
      <c r="G743" s="2"/>
      <c r="H743" s="1"/>
      <c r="I743" s="2"/>
      <c r="J743" s="1"/>
      <c r="K743" s="4"/>
      <c r="L743" s="1"/>
      <c r="M743" s="1"/>
      <c r="N743" s="1"/>
      <c r="O743" s="1"/>
      <c r="P743" s="1"/>
      <c r="Q743" s="1"/>
      <c r="R743" s="1"/>
      <c r="S743" s="1"/>
      <c r="T743" s="1"/>
      <c r="U743" s="1"/>
      <c r="V743" s="1"/>
      <c r="W743" s="1"/>
      <c r="X743" s="1"/>
      <c r="Y743" s="1"/>
      <c r="Z743" s="1"/>
      <c r="AA743" s="1"/>
      <c r="AB743" s="1"/>
      <c r="AC743" s="1"/>
    </row>
    <row r="744">
      <c r="A744" s="1"/>
      <c r="B744" s="1"/>
      <c r="C744" s="1"/>
      <c r="D744" s="1"/>
      <c r="E744" s="1"/>
      <c r="F744" s="2"/>
      <c r="G744" s="2"/>
      <c r="H744" s="1"/>
      <c r="I744" s="2"/>
      <c r="J744" s="1"/>
      <c r="K744" s="4"/>
      <c r="L744" s="1"/>
      <c r="M744" s="1"/>
      <c r="N744" s="1"/>
      <c r="O744" s="1"/>
      <c r="P744" s="1"/>
      <c r="Q744" s="1"/>
      <c r="R744" s="1"/>
      <c r="S744" s="1"/>
      <c r="T744" s="1"/>
      <c r="U744" s="1"/>
      <c r="V744" s="1"/>
      <c r="W744" s="1"/>
      <c r="X744" s="1"/>
      <c r="Y744" s="1"/>
      <c r="Z744" s="1"/>
      <c r="AA744" s="1"/>
      <c r="AB744" s="1"/>
      <c r="AC744" s="1"/>
    </row>
    <row r="745">
      <c r="A745" s="1"/>
      <c r="B745" s="1"/>
      <c r="C745" s="1"/>
      <c r="D745" s="1"/>
      <c r="E745" s="1"/>
      <c r="F745" s="2"/>
      <c r="G745" s="2"/>
      <c r="H745" s="1"/>
      <c r="I745" s="2"/>
      <c r="J745" s="1"/>
      <c r="K745" s="4"/>
      <c r="L745" s="1"/>
      <c r="M745" s="1"/>
      <c r="N745" s="1"/>
      <c r="O745" s="1"/>
      <c r="P745" s="1"/>
      <c r="Q745" s="1"/>
      <c r="R745" s="1"/>
      <c r="S745" s="1"/>
      <c r="T745" s="1"/>
      <c r="U745" s="1"/>
      <c r="V745" s="1"/>
      <c r="W745" s="1"/>
      <c r="X745" s="1"/>
      <c r="Y745" s="1"/>
      <c r="Z745" s="1"/>
      <c r="AA745" s="1"/>
      <c r="AB745" s="1"/>
      <c r="AC745" s="1"/>
    </row>
    <row r="746">
      <c r="A746" s="1"/>
      <c r="B746" s="1"/>
      <c r="C746" s="1"/>
      <c r="D746" s="1"/>
      <c r="E746" s="1"/>
      <c r="F746" s="2"/>
      <c r="G746" s="2"/>
      <c r="H746" s="1"/>
      <c r="I746" s="2"/>
      <c r="J746" s="1"/>
      <c r="K746" s="4"/>
      <c r="L746" s="1"/>
      <c r="M746" s="1"/>
      <c r="N746" s="1"/>
      <c r="O746" s="1"/>
      <c r="P746" s="1"/>
      <c r="Q746" s="1"/>
      <c r="R746" s="1"/>
      <c r="S746" s="1"/>
      <c r="T746" s="1"/>
      <c r="U746" s="1"/>
      <c r="V746" s="1"/>
      <c r="W746" s="1"/>
      <c r="X746" s="1"/>
      <c r="Y746" s="1"/>
      <c r="Z746" s="1"/>
      <c r="AA746" s="1"/>
      <c r="AB746" s="1"/>
      <c r="AC746" s="1"/>
    </row>
    <row r="747">
      <c r="A747" s="1"/>
      <c r="B747" s="1"/>
      <c r="C747" s="1"/>
      <c r="D747" s="1"/>
      <c r="E747" s="1"/>
      <c r="F747" s="2"/>
      <c r="G747" s="2"/>
      <c r="H747" s="1"/>
      <c r="I747" s="2"/>
      <c r="J747" s="1"/>
      <c r="K747" s="4"/>
      <c r="L747" s="1"/>
      <c r="M747" s="1"/>
      <c r="N747" s="1"/>
      <c r="O747" s="1"/>
      <c r="P747" s="1"/>
      <c r="Q747" s="1"/>
      <c r="R747" s="1"/>
      <c r="S747" s="1"/>
      <c r="T747" s="1"/>
      <c r="U747" s="1"/>
      <c r="V747" s="1"/>
      <c r="W747" s="1"/>
      <c r="X747" s="1"/>
      <c r="Y747" s="1"/>
      <c r="Z747" s="1"/>
      <c r="AA747" s="1"/>
      <c r="AB747" s="1"/>
      <c r="AC747" s="1"/>
    </row>
    <row r="748">
      <c r="A748" s="1"/>
      <c r="B748" s="1"/>
      <c r="C748" s="1"/>
      <c r="D748" s="1"/>
      <c r="E748" s="1"/>
      <c r="F748" s="2"/>
      <c r="G748" s="2"/>
      <c r="H748" s="1"/>
      <c r="I748" s="2"/>
      <c r="J748" s="1"/>
      <c r="K748" s="4"/>
      <c r="L748" s="1"/>
      <c r="M748" s="1"/>
      <c r="N748" s="1"/>
      <c r="O748" s="1"/>
      <c r="P748" s="1"/>
      <c r="Q748" s="1"/>
      <c r="R748" s="1"/>
      <c r="S748" s="1"/>
      <c r="T748" s="1"/>
      <c r="U748" s="1"/>
      <c r="V748" s="1"/>
      <c r="W748" s="1"/>
      <c r="X748" s="1"/>
      <c r="Y748" s="1"/>
      <c r="Z748" s="1"/>
      <c r="AA748" s="1"/>
      <c r="AB748" s="1"/>
      <c r="AC748" s="1"/>
    </row>
    <row r="749">
      <c r="A749" s="1"/>
      <c r="B749" s="1"/>
      <c r="C749" s="1"/>
      <c r="D749" s="1"/>
      <c r="E749" s="1"/>
      <c r="F749" s="2"/>
      <c r="G749" s="2"/>
      <c r="H749" s="1"/>
      <c r="I749" s="2"/>
      <c r="J749" s="1"/>
      <c r="K749" s="4"/>
      <c r="L749" s="1"/>
      <c r="M749" s="1"/>
      <c r="N749" s="1"/>
      <c r="O749" s="1"/>
      <c r="P749" s="1"/>
      <c r="Q749" s="1"/>
      <c r="R749" s="1"/>
      <c r="S749" s="1"/>
      <c r="T749" s="1"/>
      <c r="U749" s="1"/>
      <c r="V749" s="1"/>
      <c r="W749" s="1"/>
      <c r="X749" s="1"/>
      <c r="Y749" s="1"/>
      <c r="Z749" s="1"/>
      <c r="AA749" s="1"/>
      <c r="AB749" s="1"/>
      <c r="AC749" s="1"/>
    </row>
    <row r="750">
      <c r="A750" s="1"/>
      <c r="B750" s="1"/>
      <c r="C750" s="1"/>
      <c r="D750" s="1"/>
      <c r="E750" s="1"/>
      <c r="F750" s="2"/>
      <c r="G750" s="2"/>
      <c r="H750" s="1"/>
      <c r="I750" s="2"/>
      <c r="J750" s="1"/>
      <c r="K750" s="4"/>
      <c r="L750" s="1"/>
      <c r="M750" s="1"/>
      <c r="N750" s="1"/>
      <c r="O750" s="1"/>
      <c r="P750" s="1"/>
      <c r="Q750" s="1"/>
      <c r="R750" s="1"/>
      <c r="S750" s="1"/>
      <c r="T750" s="1"/>
      <c r="U750" s="1"/>
      <c r="V750" s="1"/>
      <c r="W750" s="1"/>
      <c r="X750" s="1"/>
      <c r="Y750" s="1"/>
      <c r="Z750" s="1"/>
      <c r="AA750" s="1"/>
      <c r="AB750" s="1"/>
      <c r="AC750" s="1"/>
    </row>
    <row r="751">
      <c r="A751" s="1"/>
      <c r="B751" s="1"/>
      <c r="C751" s="1"/>
      <c r="D751" s="1"/>
      <c r="E751" s="1"/>
      <c r="F751" s="2"/>
      <c r="G751" s="2"/>
      <c r="H751" s="1"/>
      <c r="I751" s="2"/>
      <c r="J751" s="1"/>
      <c r="K751" s="4"/>
      <c r="L751" s="1"/>
      <c r="M751" s="1"/>
      <c r="N751" s="1"/>
      <c r="O751" s="1"/>
      <c r="P751" s="1"/>
      <c r="Q751" s="1"/>
      <c r="R751" s="1"/>
      <c r="S751" s="1"/>
      <c r="T751" s="1"/>
      <c r="U751" s="1"/>
      <c r="V751" s="1"/>
      <c r="W751" s="1"/>
      <c r="X751" s="1"/>
      <c r="Y751" s="1"/>
      <c r="Z751" s="1"/>
      <c r="AA751" s="1"/>
      <c r="AB751" s="1"/>
      <c r="AC751" s="1"/>
    </row>
    <row r="752">
      <c r="A752" s="1"/>
      <c r="B752" s="1"/>
      <c r="C752" s="1"/>
      <c r="D752" s="1"/>
      <c r="E752" s="1"/>
      <c r="F752" s="2"/>
      <c r="G752" s="2"/>
      <c r="H752" s="1"/>
      <c r="I752" s="2"/>
      <c r="J752" s="1"/>
      <c r="K752" s="4"/>
      <c r="L752" s="1"/>
      <c r="M752" s="1"/>
      <c r="N752" s="1"/>
      <c r="O752" s="1"/>
      <c r="P752" s="1"/>
      <c r="Q752" s="1"/>
      <c r="R752" s="1"/>
      <c r="S752" s="1"/>
      <c r="T752" s="1"/>
      <c r="U752" s="1"/>
      <c r="V752" s="1"/>
      <c r="W752" s="1"/>
      <c r="X752" s="1"/>
      <c r="Y752" s="1"/>
      <c r="Z752" s="1"/>
      <c r="AA752" s="1"/>
      <c r="AB752" s="1"/>
      <c r="AC752" s="1"/>
    </row>
    <row r="753">
      <c r="A753" s="1"/>
      <c r="B753" s="1"/>
      <c r="C753" s="1"/>
      <c r="D753" s="1"/>
      <c r="E753" s="1"/>
      <c r="F753" s="2"/>
      <c r="G753" s="2"/>
      <c r="H753" s="1"/>
      <c r="I753" s="2"/>
      <c r="J753" s="1"/>
      <c r="K753" s="4"/>
      <c r="L753" s="1"/>
      <c r="M753" s="1"/>
      <c r="N753" s="1"/>
      <c r="O753" s="1"/>
      <c r="P753" s="1"/>
      <c r="Q753" s="1"/>
      <c r="R753" s="1"/>
      <c r="S753" s="1"/>
      <c r="T753" s="1"/>
      <c r="U753" s="1"/>
      <c r="V753" s="1"/>
      <c r="W753" s="1"/>
      <c r="X753" s="1"/>
      <c r="Y753" s="1"/>
      <c r="Z753" s="1"/>
      <c r="AA753" s="1"/>
      <c r="AB753" s="1"/>
      <c r="AC753" s="1"/>
    </row>
    <row r="754">
      <c r="A754" s="1"/>
      <c r="B754" s="1"/>
      <c r="C754" s="1"/>
      <c r="D754" s="1"/>
      <c r="E754" s="1"/>
      <c r="F754" s="2"/>
      <c r="G754" s="2"/>
      <c r="H754" s="1"/>
      <c r="I754" s="2"/>
      <c r="J754" s="1"/>
      <c r="K754" s="4"/>
      <c r="L754" s="1"/>
      <c r="M754" s="1"/>
      <c r="N754" s="1"/>
      <c r="O754" s="1"/>
      <c r="P754" s="1"/>
      <c r="Q754" s="1"/>
      <c r="R754" s="1"/>
      <c r="S754" s="1"/>
      <c r="T754" s="1"/>
      <c r="U754" s="1"/>
      <c r="V754" s="1"/>
      <c r="W754" s="1"/>
      <c r="X754" s="1"/>
      <c r="Y754" s="1"/>
      <c r="Z754" s="1"/>
      <c r="AA754" s="1"/>
      <c r="AB754" s="1"/>
      <c r="AC754" s="1"/>
    </row>
    <row r="755">
      <c r="A755" s="1"/>
      <c r="B755" s="1"/>
      <c r="C755" s="1"/>
      <c r="D755" s="1"/>
      <c r="E755" s="1"/>
      <c r="F755" s="2"/>
      <c r="G755" s="2"/>
      <c r="H755" s="1"/>
      <c r="I755" s="2"/>
      <c r="J755" s="1"/>
      <c r="K755" s="4"/>
      <c r="L755" s="1"/>
      <c r="M755" s="1"/>
      <c r="N755" s="1"/>
      <c r="O755" s="1"/>
      <c r="P755" s="1"/>
      <c r="Q755" s="1"/>
      <c r="R755" s="1"/>
      <c r="S755" s="1"/>
      <c r="T755" s="1"/>
      <c r="U755" s="1"/>
      <c r="V755" s="1"/>
      <c r="W755" s="1"/>
      <c r="X755" s="1"/>
      <c r="Y755" s="1"/>
      <c r="Z755" s="1"/>
      <c r="AA755" s="1"/>
      <c r="AB755" s="1"/>
      <c r="AC755" s="1"/>
    </row>
    <row r="756">
      <c r="A756" s="1"/>
      <c r="B756" s="1"/>
      <c r="C756" s="1"/>
      <c r="D756" s="1"/>
      <c r="E756" s="1"/>
      <c r="F756" s="2"/>
      <c r="G756" s="2"/>
      <c r="H756" s="1"/>
      <c r="I756" s="2"/>
      <c r="J756" s="1"/>
      <c r="K756" s="4"/>
      <c r="L756" s="1"/>
      <c r="M756" s="1"/>
      <c r="N756" s="1"/>
      <c r="O756" s="1"/>
      <c r="P756" s="1"/>
      <c r="Q756" s="1"/>
      <c r="R756" s="1"/>
      <c r="S756" s="1"/>
      <c r="T756" s="1"/>
      <c r="U756" s="1"/>
      <c r="V756" s="1"/>
      <c r="W756" s="1"/>
      <c r="X756" s="1"/>
      <c r="Y756" s="1"/>
      <c r="Z756" s="1"/>
      <c r="AA756" s="1"/>
      <c r="AB756" s="1"/>
      <c r="AC756" s="1"/>
    </row>
    <row r="757">
      <c r="A757" s="1"/>
      <c r="B757" s="1"/>
      <c r="C757" s="1"/>
      <c r="D757" s="1"/>
      <c r="E757" s="1"/>
      <c r="F757" s="2"/>
      <c r="G757" s="2"/>
      <c r="H757" s="1"/>
      <c r="I757" s="2"/>
      <c r="J757" s="1"/>
      <c r="K757" s="4"/>
      <c r="L757" s="1"/>
      <c r="M757" s="1"/>
      <c r="N757" s="1"/>
      <c r="O757" s="1"/>
      <c r="P757" s="1"/>
      <c r="Q757" s="1"/>
      <c r="R757" s="1"/>
      <c r="S757" s="1"/>
      <c r="T757" s="1"/>
      <c r="U757" s="1"/>
      <c r="V757" s="1"/>
      <c r="W757" s="1"/>
      <c r="X757" s="1"/>
      <c r="Y757" s="1"/>
      <c r="Z757" s="1"/>
      <c r="AA757" s="1"/>
      <c r="AB757" s="1"/>
      <c r="AC757" s="1"/>
    </row>
    <row r="758">
      <c r="A758" s="1"/>
      <c r="B758" s="1"/>
      <c r="C758" s="1"/>
      <c r="D758" s="1"/>
      <c r="E758" s="1"/>
      <c r="F758" s="2"/>
      <c r="G758" s="2"/>
      <c r="H758" s="1"/>
      <c r="I758" s="2"/>
      <c r="J758" s="1"/>
      <c r="K758" s="4"/>
      <c r="L758" s="1"/>
      <c r="M758" s="1"/>
      <c r="N758" s="1"/>
      <c r="O758" s="1"/>
      <c r="P758" s="1"/>
      <c r="Q758" s="1"/>
      <c r="R758" s="1"/>
      <c r="S758" s="1"/>
      <c r="T758" s="1"/>
      <c r="U758" s="1"/>
      <c r="V758" s="1"/>
      <c r="W758" s="1"/>
      <c r="X758" s="1"/>
      <c r="Y758" s="1"/>
      <c r="Z758" s="1"/>
      <c r="AA758" s="1"/>
      <c r="AB758" s="1"/>
      <c r="AC758" s="1"/>
    </row>
    <row r="759">
      <c r="A759" s="1"/>
      <c r="B759" s="1"/>
      <c r="C759" s="1"/>
      <c r="D759" s="1"/>
      <c r="E759" s="1"/>
      <c r="F759" s="2"/>
      <c r="G759" s="2"/>
      <c r="H759" s="1"/>
      <c r="I759" s="2"/>
      <c r="J759" s="1"/>
      <c r="K759" s="4"/>
      <c r="L759" s="1"/>
      <c r="M759" s="1"/>
      <c r="N759" s="1"/>
      <c r="O759" s="1"/>
      <c r="P759" s="1"/>
      <c r="Q759" s="1"/>
      <c r="R759" s="1"/>
      <c r="S759" s="1"/>
      <c r="T759" s="1"/>
      <c r="U759" s="1"/>
      <c r="V759" s="1"/>
      <c r="W759" s="1"/>
      <c r="X759" s="1"/>
      <c r="Y759" s="1"/>
      <c r="Z759" s="1"/>
      <c r="AA759" s="1"/>
      <c r="AB759" s="1"/>
      <c r="AC759" s="1"/>
    </row>
    <row r="760">
      <c r="A760" s="1"/>
      <c r="B760" s="1"/>
      <c r="C760" s="1"/>
      <c r="D760" s="1"/>
      <c r="E760" s="1"/>
      <c r="F760" s="2"/>
      <c r="G760" s="2"/>
      <c r="H760" s="1"/>
      <c r="I760" s="2"/>
      <c r="J760" s="1"/>
      <c r="K760" s="4"/>
      <c r="L760" s="1"/>
      <c r="M760" s="1"/>
      <c r="N760" s="1"/>
      <c r="O760" s="1"/>
      <c r="P760" s="1"/>
      <c r="Q760" s="1"/>
      <c r="R760" s="1"/>
      <c r="S760" s="1"/>
      <c r="T760" s="1"/>
      <c r="U760" s="1"/>
      <c r="V760" s="1"/>
      <c r="W760" s="1"/>
      <c r="X760" s="1"/>
      <c r="Y760" s="1"/>
      <c r="Z760" s="1"/>
      <c r="AA760" s="1"/>
      <c r="AB760" s="1"/>
      <c r="AC760" s="1"/>
    </row>
    <row r="761">
      <c r="A761" s="1"/>
      <c r="B761" s="1"/>
      <c r="C761" s="1"/>
      <c r="D761" s="1"/>
      <c r="E761" s="1"/>
      <c r="F761" s="2"/>
      <c r="G761" s="2"/>
      <c r="H761" s="1"/>
      <c r="I761" s="2"/>
      <c r="J761" s="1"/>
      <c r="K761" s="4"/>
      <c r="L761" s="1"/>
      <c r="M761" s="1"/>
      <c r="N761" s="1"/>
      <c r="O761" s="1"/>
      <c r="P761" s="1"/>
      <c r="Q761" s="1"/>
      <c r="R761" s="1"/>
      <c r="S761" s="1"/>
      <c r="T761" s="1"/>
      <c r="U761" s="1"/>
      <c r="V761" s="1"/>
      <c r="W761" s="1"/>
      <c r="X761" s="1"/>
      <c r="Y761" s="1"/>
      <c r="Z761" s="1"/>
      <c r="AA761" s="1"/>
      <c r="AB761" s="1"/>
      <c r="AC761" s="1"/>
    </row>
    <row r="762">
      <c r="A762" s="1"/>
      <c r="B762" s="1"/>
      <c r="C762" s="1"/>
      <c r="D762" s="1"/>
      <c r="E762" s="1"/>
      <c r="F762" s="2"/>
      <c r="G762" s="2"/>
      <c r="H762" s="1"/>
      <c r="I762" s="2"/>
      <c r="J762" s="1"/>
      <c r="K762" s="4"/>
      <c r="L762" s="1"/>
      <c r="M762" s="1"/>
      <c r="N762" s="1"/>
      <c r="O762" s="1"/>
      <c r="P762" s="1"/>
      <c r="Q762" s="1"/>
      <c r="R762" s="1"/>
      <c r="S762" s="1"/>
      <c r="T762" s="1"/>
      <c r="U762" s="1"/>
      <c r="V762" s="1"/>
      <c r="W762" s="1"/>
      <c r="X762" s="1"/>
      <c r="Y762" s="1"/>
      <c r="Z762" s="1"/>
      <c r="AA762" s="1"/>
      <c r="AB762" s="1"/>
      <c r="AC762" s="1"/>
    </row>
    <row r="763">
      <c r="A763" s="1"/>
      <c r="B763" s="1"/>
      <c r="C763" s="1"/>
      <c r="D763" s="1"/>
      <c r="E763" s="1"/>
      <c r="F763" s="2"/>
      <c r="G763" s="2"/>
      <c r="H763" s="1"/>
      <c r="I763" s="2"/>
      <c r="J763" s="1"/>
      <c r="K763" s="4"/>
      <c r="L763" s="1"/>
      <c r="M763" s="1"/>
      <c r="N763" s="1"/>
      <c r="O763" s="1"/>
      <c r="P763" s="1"/>
      <c r="Q763" s="1"/>
      <c r="R763" s="1"/>
      <c r="S763" s="1"/>
      <c r="T763" s="1"/>
      <c r="U763" s="1"/>
      <c r="V763" s="1"/>
      <c r="W763" s="1"/>
      <c r="X763" s="1"/>
      <c r="Y763" s="1"/>
      <c r="Z763" s="1"/>
      <c r="AA763" s="1"/>
      <c r="AB763" s="1"/>
      <c r="AC763" s="1"/>
    </row>
    <row r="764">
      <c r="A764" s="1"/>
      <c r="B764" s="1"/>
      <c r="C764" s="1"/>
      <c r="D764" s="1"/>
      <c r="E764" s="1"/>
      <c r="F764" s="2"/>
      <c r="G764" s="2"/>
      <c r="H764" s="1"/>
      <c r="I764" s="2"/>
      <c r="J764" s="1"/>
      <c r="K764" s="4"/>
      <c r="L764" s="1"/>
      <c r="M764" s="1"/>
      <c r="N764" s="1"/>
      <c r="O764" s="1"/>
      <c r="P764" s="1"/>
      <c r="Q764" s="1"/>
      <c r="R764" s="1"/>
      <c r="S764" s="1"/>
      <c r="T764" s="1"/>
      <c r="U764" s="1"/>
      <c r="V764" s="1"/>
      <c r="W764" s="1"/>
      <c r="X764" s="1"/>
      <c r="Y764" s="1"/>
      <c r="Z764" s="1"/>
      <c r="AA764" s="1"/>
      <c r="AB764" s="1"/>
      <c r="AC764" s="1"/>
    </row>
    <row r="765">
      <c r="A765" s="1"/>
      <c r="B765" s="1"/>
      <c r="C765" s="1"/>
      <c r="D765" s="1"/>
      <c r="E765" s="1"/>
      <c r="F765" s="2"/>
      <c r="G765" s="2"/>
      <c r="H765" s="1"/>
      <c r="I765" s="2"/>
      <c r="J765" s="1"/>
      <c r="K765" s="4"/>
      <c r="L765" s="1"/>
      <c r="M765" s="1"/>
      <c r="N765" s="1"/>
      <c r="O765" s="1"/>
      <c r="P765" s="1"/>
      <c r="Q765" s="1"/>
      <c r="R765" s="1"/>
      <c r="S765" s="1"/>
      <c r="T765" s="1"/>
      <c r="U765" s="1"/>
      <c r="V765" s="1"/>
      <c r="W765" s="1"/>
      <c r="X765" s="1"/>
      <c r="Y765" s="1"/>
      <c r="Z765" s="1"/>
      <c r="AA765" s="1"/>
      <c r="AB765" s="1"/>
      <c r="AC765" s="1"/>
    </row>
    <row r="766">
      <c r="A766" s="1"/>
      <c r="B766" s="1"/>
      <c r="C766" s="1"/>
      <c r="D766" s="1"/>
      <c r="E766" s="1"/>
      <c r="F766" s="2"/>
      <c r="G766" s="2"/>
      <c r="H766" s="1"/>
      <c r="I766" s="2"/>
      <c r="J766" s="1"/>
      <c r="K766" s="4"/>
      <c r="L766" s="1"/>
      <c r="M766" s="1"/>
      <c r="N766" s="1"/>
      <c r="O766" s="1"/>
      <c r="P766" s="1"/>
      <c r="Q766" s="1"/>
      <c r="R766" s="1"/>
      <c r="S766" s="1"/>
      <c r="T766" s="1"/>
      <c r="U766" s="1"/>
      <c r="V766" s="1"/>
      <c r="W766" s="1"/>
      <c r="X766" s="1"/>
      <c r="Y766" s="1"/>
      <c r="Z766" s="1"/>
      <c r="AA766" s="1"/>
      <c r="AB766" s="1"/>
      <c r="AC766" s="1"/>
    </row>
    <row r="767">
      <c r="A767" s="1"/>
      <c r="B767" s="1"/>
      <c r="C767" s="1"/>
      <c r="D767" s="1"/>
      <c r="E767" s="1"/>
      <c r="F767" s="2"/>
      <c r="G767" s="2"/>
      <c r="H767" s="1"/>
      <c r="I767" s="2"/>
      <c r="J767" s="1"/>
      <c r="K767" s="4"/>
      <c r="L767" s="1"/>
      <c r="M767" s="1"/>
      <c r="N767" s="1"/>
      <c r="O767" s="1"/>
      <c r="P767" s="1"/>
      <c r="Q767" s="1"/>
      <c r="R767" s="1"/>
      <c r="S767" s="1"/>
      <c r="T767" s="1"/>
      <c r="U767" s="1"/>
      <c r="V767" s="1"/>
      <c r="W767" s="1"/>
      <c r="X767" s="1"/>
      <c r="Y767" s="1"/>
      <c r="Z767" s="1"/>
      <c r="AA767" s="1"/>
      <c r="AB767" s="1"/>
      <c r="AC767" s="1"/>
    </row>
    <row r="768">
      <c r="A768" s="1"/>
      <c r="B768" s="1"/>
      <c r="C768" s="1"/>
      <c r="D768" s="1"/>
      <c r="E768" s="1"/>
      <c r="F768" s="2"/>
      <c r="G768" s="2"/>
      <c r="H768" s="1"/>
      <c r="I768" s="2"/>
      <c r="J768" s="1"/>
      <c r="K768" s="4"/>
      <c r="L768" s="1"/>
      <c r="M768" s="1"/>
      <c r="N768" s="1"/>
      <c r="O768" s="1"/>
      <c r="P768" s="1"/>
      <c r="Q768" s="1"/>
      <c r="R768" s="1"/>
      <c r="S768" s="1"/>
      <c r="T768" s="1"/>
      <c r="U768" s="1"/>
      <c r="V768" s="1"/>
      <c r="W768" s="1"/>
      <c r="X768" s="1"/>
      <c r="Y768" s="1"/>
      <c r="Z768" s="1"/>
      <c r="AA768" s="1"/>
      <c r="AB768" s="1"/>
      <c r="AC768" s="1"/>
    </row>
    <row r="769">
      <c r="A769" s="1"/>
      <c r="B769" s="1"/>
      <c r="C769" s="1"/>
      <c r="D769" s="1"/>
      <c r="E769" s="1"/>
      <c r="F769" s="2"/>
      <c r="G769" s="2"/>
      <c r="H769" s="1"/>
      <c r="I769" s="2"/>
      <c r="J769" s="1"/>
      <c r="K769" s="4"/>
      <c r="L769" s="1"/>
      <c r="M769" s="1"/>
      <c r="N769" s="1"/>
      <c r="O769" s="1"/>
      <c r="P769" s="1"/>
      <c r="Q769" s="1"/>
      <c r="R769" s="1"/>
      <c r="S769" s="1"/>
      <c r="T769" s="1"/>
      <c r="U769" s="1"/>
      <c r="V769" s="1"/>
      <c r="W769" s="1"/>
      <c r="X769" s="1"/>
      <c r="Y769" s="1"/>
      <c r="Z769" s="1"/>
      <c r="AA769" s="1"/>
      <c r="AB769" s="1"/>
      <c r="AC769" s="1"/>
    </row>
    <row r="770">
      <c r="A770" s="1"/>
      <c r="B770" s="1"/>
      <c r="C770" s="1"/>
      <c r="D770" s="1"/>
      <c r="E770" s="1"/>
      <c r="F770" s="2"/>
      <c r="G770" s="2"/>
      <c r="H770" s="1"/>
      <c r="I770" s="2"/>
      <c r="J770" s="1"/>
      <c r="K770" s="4"/>
      <c r="L770" s="1"/>
      <c r="M770" s="1"/>
      <c r="N770" s="1"/>
      <c r="O770" s="1"/>
      <c r="P770" s="1"/>
      <c r="Q770" s="1"/>
      <c r="R770" s="1"/>
      <c r="S770" s="1"/>
      <c r="T770" s="1"/>
      <c r="U770" s="1"/>
      <c r="V770" s="1"/>
      <c r="W770" s="1"/>
      <c r="X770" s="1"/>
      <c r="Y770" s="1"/>
      <c r="Z770" s="1"/>
      <c r="AA770" s="1"/>
      <c r="AB770" s="1"/>
      <c r="AC770" s="1"/>
    </row>
    <row r="771">
      <c r="A771" s="1"/>
      <c r="B771" s="1"/>
      <c r="C771" s="1"/>
      <c r="D771" s="1"/>
      <c r="E771" s="1"/>
      <c r="F771" s="2"/>
      <c r="G771" s="2"/>
      <c r="H771" s="1"/>
      <c r="I771" s="2"/>
      <c r="J771" s="1"/>
      <c r="K771" s="4"/>
      <c r="L771" s="1"/>
      <c r="M771" s="1"/>
      <c r="N771" s="1"/>
      <c r="O771" s="1"/>
      <c r="P771" s="1"/>
      <c r="Q771" s="1"/>
      <c r="R771" s="1"/>
      <c r="S771" s="1"/>
      <c r="T771" s="1"/>
      <c r="U771" s="1"/>
      <c r="V771" s="1"/>
      <c r="W771" s="1"/>
      <c r="X771" s="1"/>
      <c r="Y771" s="1"/>
      <c r="Z771" s="1"/>
      <c r="AA771" s="1"/>
      <c r="AB771" s="1"/>
      <c r="AC771" s="1"/>
    </row>
    <row r="772">
      <c r="A772" s="1"/>
      <c r="B772" s="1"/>
      <c r="C772" s="1"/>
      <c r="D772" s="1"/>
      <c r="E772" s="1"/>
      <c r="F772" s="2"/>
      <c r="G772" s="2"/>
      <c r="H772" s="1"/>
      <c r="I772" s="2"/>
      <c r="J772" s="1"/>
      <c r="K772" s="4"/>
      <c r="L772" s="1"/>
      <c r="M772" s="1"/>
      <c r="N772" s="1"/>
      <c r="O772" s="1"/>
      <c r="P772" s="1"/>
      <c r="Q772" s="1"/>
      <c r="R772" s="1"/>
      <c r="S772" s="1"/>
      <c r="T772" s="1"/>
      <c r="U772" s="1"/>
      <c r="V772" s="1"/>
      <c r="W772" s="1"/>
      <c r="X772" s="1"/>
      <c r="Y772" s="1"/>
      <c r="Z772" s="1"/>
      <c r="AA772" s="1"/>
      <c r="AB772" s="1"/>
      <c r="AC772" s="1"/>
    </row>
    <row r="773">
      <c r="A773" s="1"/>
      <c r="B773" s="1"/>
      <c r="C773" s="1"/>
      <c r="D773" s="1"/>
      <c r="E773" s="1"/>
      <c r="F773" s="2"/>
      <c r="G773" s="2"/>
      <c r="H773" s="1"/>
      <c r="I773" s="2"/>
      <c r="J773" s="1"/>
      <c r="K773" s="4"/>
      <c r="L773" s="1"/>
      <c r="M773" s="1"/>
      <c r="N773" s="1"/>
      <c r="O773" s="1"/>
      <c r="P773" s="1"/>
      <c r="Q773" s="1"/>
      <c r="R773" s="1"/>
      <c r="S773" s="1"/>
      <c r="T773" s="1"/>
      <c r="U773" s="1"/>
      <c r="V773" s="1"/>
      <c r="W773" s="1"/>
      <c r="X773" s="1"/>
      <c r="Y773" s="1"/>
      <c r="Z773" s="1"/>
      <c r="AA773" s="1"/>
      <c r="AB773" s="1"/>
      <c r="AC773" s="1"/>
    </row>
    <row r="774">
      <c r="A774" s="1"/>
      <c r="B774" s="1"/>
      <c r="C774" s="1"/>
      <c r="D774" s="1"/>
      <c r="E774" s="1"/>
      <c r="F774" s="2"/>
      <c r="G774" s="2"/>
      <c r="H774" s="1"/>
      <c r="I774" s="2"/>
      <c r="J774" s="1"/>
      <c r="K774" s="4"/>
      <c r="L774" s="1"/>
      <c r="M774" s="1"/>
      <c r="N774" s="1"/>
      <c r="O774" s="1"/>
      <c r="P774" s="1"/>
      <c r="Q774" s="1"/>
      <c r="R774" s="1"/>
      <c r="S774" s="1"/>
      <c r="T774" s="1"/>
      <c r="U774" s="1"/>
      <c r="V774" s="1"/>
      <c r="W774" s="1"/>
      <c r="X774" s="1"/>
      <c r="Y774" s="1"/>
      <c r="Z774" s="1"/>
      <c r="AA774" s="1"/>
      <c r="AB774" s="1"/>
      <c r="AC774" s="1"/>
    </row>
    <row r="775">
      <c r="A775" s="1"/>
      <c r="B775" s="1"/>
      <c r="C775" s="1"/>
      <c r="D775" s="1"/>
      <c r="E775" s="1"/>
      <c r="F775" s="2"/>
      <c r="G775" s="2"/>
      <c r="H775" s="1"/>
      <c r="I775" s="2"/>
      <c r="J775" s="1"/>
      <c r="K775" s="4"/>
      <c r="L775" s="1"/>
      <c r="M775" s="1"/>
      <c r="N775" s="1"/>
      <c r="O775" s="1"/>
      <c r="P775" s="1"/>
      <c r="Q775" s="1"/>
      <c r="R775" s="1"/>
      <c r="S775" s="1"/>
      <c r="T775" s="1"/>
      <c r="U775" s="1"/>
      <c r="V775" s="1"/>
      <c r="W775" s="1"/>
      <c r="X775" s="1"/>
      <c r="Y775" s="1"/>
      <c r="Z775" s="1"/>
      <c r="AA775" s="1"/>
      <c r="AB775" s="1"/>
      <c r="AC775" s="1"/>
    </row>
    <row r="776">
      <c r="A776" s="1"/>
      <c r="B776" s="1"/>
      <c r="C776" s="1"/>
      <c r="D776" s="1"/>
      <c r="E776" s="1"/>
      <c r="F776" s="2"/>
      <c r="G776" s="2"/>
      <c r="H776" s="1"/>
      <c r="I776" s="2"/>
      <c r="J776" s="1"/>
      <c r="K776" s="4"/>
      <c r="L776" s="1"/>
      <c r="M776" s="1"/>
      <c r="N776" s="1"/>
      <c r="O776" s="1"/>
      <c r="P776" s="1"/>
      <c r="Q776" s="1"/>
      <c r="R776" s="1"/>
      <c r="S776" s="1"/>
      <c r="T776" s="1"/>
      <c r="U776" s="1"/>
      <c r="V776" s="1"/>
      <c r="W776" s="1"/>
      <c r="X776" s="1"/>
      <c r="Y776" s="1"/>
      <c r="Z776" s="1"/>
      <c r="AA776" s="1"/>
      <c r="AB776" s="1"/>
      <c r="AC776" s="1"/>
    </row>
    <row r="777">
      <c r="A777" s="1"/>
      <c r="B777" s="1"/>
      <c r="C777" s="1"/>
      <c r="D777" s="1"/>
      <c r="E777" s="1"/>
      <c r="F777" s="2"/>
      <c r="G777" s="2"/>
      <c r="H777" s="1"/>
      <c r="I777" s="2"/>
      <c r="J777" s="1"/>
      <c r="K777" s="4"/>
      <c r="L777" s="1"/>
      <c r="M777" s="1"/>
      <c r="N777" s="1"/>
      <c r="O777" s="1"/>
      <c r="P777" s="1"/>
      <c r="Q777" s="1"/>
      <c r="R777" s="1"/>
      <c r="S777" s="1"/>
      <c r="T777" s="1"/>
      <c r="U777" s="1"/>
      <c r="V777" s="1"/>
      <c r="W777" s="1"/>
      <c r="X777" s="1"/>
      <c r="Y777" s="1"/>
      <c r="Z777" s="1"/>
      <c r="AA777" s="1"/>
      <c r="AB777" s="1"/>
      <c r="AC777" s="1"/>
    </row>
    <row r="778">
      <c r="A778" s="1"/>
      <c r="B778" s="1"/>
      <c r="C778" s="1"/>
      <c r="D778" s="1"/>
      <c r="E778" s="1"/>
      <c r="F778" s="2"/>
      <c r="G778" s="2"/>
      <c r="H778" s="1"/>
      <c r="I778" s="2"/>
      <c r="J778" s="1"/>
      <c r="K778" s="4"/>
      <c r="L778" s="1"/>
      <c r="M778" s="1"/>
      <c r="N778" s="1"/>
      <c r="O778" s="1"/>
      <c r="P778" s="1"/>
      <c r="Q778" s="1"/>
      <c r="R778" s="1"/>
      <c r="S778" s="1"/>
      <c r="T778" s="1"/>
      <c r="U778" s="1"/>
      <c r="V778" s="1"/>
      <c r="W778" s="1"/>
      <c r="X778" s="1"/>
      <c r="Y778" s="1"/>
      <c r="Z778" s="1"/>
      <c r="AA778" s="1"/>
      <c r="AB778" s="1"/>
      <c r="AC778" s="1"/>
    </row>
    <row r="779">
      <c r="A779" s="1"/>
      <c r="B779" s="1"/>
      <c r="C779" s="1"/>
      <c r="D779" s="1"/>
      <c r="E779" s="1"/>
      <c r="F779" s="2"/>
      <c r="G779" s="2"/>
      <c r="H779" s="1"/>
      <c r="I779" s="2"/>
      <c r="J779" s="1"/>
      <c r="K779" s="4"/>
      <c r="L779" s="1"/>
      <c r="M779" s="1"/>
      <c r="N779" s="1"/>
      <c r="O779" s="1"/>
      <c r="P779" s="1"/>
      <c r="Q779" s="1"/>
      <c r="R779" s="1"/>
      <c r="S779" s="1"/>
      <c r="T779" s="1"/>
      <c r="U779" s="1"/>
      <c r="V779" s="1"/>
      <c r="W779" s="1"/>
      <c r="X779" s="1"/>
      <c r="Y779" s="1"/>
      <c r="Z779" s="1"/>
      <c r="AA779" s="1"/>
      <c r="AB779" s="1"/>
      <c r="AC779" s="1"/>
    </row>
    <row r="780">
      <c r="A780" s="1"/>
      <c r="B780" s="1"/>
      <c r="C780" s="1"/>
      <c r="D780" s="1"/>
      <c r="E780" s="1"/>
      <c r="F780" s="2"/>
      <c r="G780" s="2"/>
      <c r="H780" s="1"/>
      <c r="I780" s="2"/>
      <c r="J780" s="1"/>
      <c r="K780" s="4"/>
      <c r="L780" s="1"/>
      <c r="M780" s="1"/>
      <c r="N780" s="1"/>
      <c r="O780" s="1"/>
      <c r="P780" s="1"/>
      <c r="Q780" s="1"/>
      <c r="R780" s="1"/>
      <c r="S780" s="1"/>
      <c r="T780" s="1"/>
      <c r="U780" s="1"/>
      <c r="V780" s="1"/>
      <c r="W780" s="1"/>
      <c r="X780" s="1"/>
      <c r="Y780" s="1"/>
      <c r="Z780" s="1"/>
      <c r="AA780" s="1"/>
      <c r="AB780" s="1"/>
      <c r="AC780" s="1"/>
    </row>
    <row r="781">
      <c r="A781" s="1"/>
      <c r="B781" s="1"/>
      <c r="C781" s="1"/>
      <c r="D781" s="1"/>
      <c r="E781" s="1"/>
      <c r="F781" s="2"/>
      <c r="G781" s="2"/>
      <c r="H781" s="1"/>
      <c r="I781" s="2"/>
      <c r="J781" s="1"/>
      <c r="K781" s="4"/>
      <c r="L781" s="1"/>
      <c r="M781" s="1"/>
      <c r="N781" s="1"/>
      <c r="O781" s="1"/>
      <c r="P781" s="1"/>
      <c r="Q781" s="1"/>
      <c r="R781" s="1"/>
      <c r="S781" s="1"/>
      <c r="T781" s="1"/>
      <c r="U781" s="1"/>
      <c r="V781" s="1"/>
      <c r="W781" s="1"/>
      <c r="X781" s="1"/>
      <c r="Y781" s="1"/>
      <c r="Z781" s="1"/>
      <c r="AA781" s="1"/>
      <c r="AB781" s="1"/>
      <c r="AC781" s="1"/>
    </row>
    <row r="782">
      <c r="A782" s="1"/>
      <c r="B782" s="1"/>
      <c r="C782" s="1"/>
      <c r="D782" s="1"/>
      <c r="E782" s="1"/>
      <c r="F782" s="2"/>
      <c r="G782" s="2"/>
      <c r="H782" s="1"/>
      <c r="I782" s="2"/>
      <c r="J782" s="1"/>
      <c r="K782" s="4"/>
      <c r="L782" s="1"/>
      <c r="M782" s="1"/>
      <c r="N782" s="1"/>
      <c r="O782" s="1"/>
      <c r="P782" s="1"/>
      <c r="Q782" s="1"/>
      <c r="R782" s="1"/>
      <c r="S782" s="1"/>
      <c r="T782" s="1"/>
      <c r="U782" s="1"/>
      <c r="V782" s="1"/>
      <c r="W782" s="1"/>
      <c r="X782" s="1"/>
      <c r="Y782" s="1"/>
      <c r="Z782" s="1"/>
      <c r="AA782" s="1"/>
      <c r="AB782" s="1"/>
      <c r="AC782" s="1"/>
    </row>
    <row r="783">
      <c r="A783" s="1"/>
      <c r="B783" s="1"/>
      <c r="C783" s="1"/>
      <c r="D783" s="1"/>
      <c r="E783" s="1"/>
      <c r="F783" s="2"/>
      <c r="G783" s="2"/>
      <c r="H783" s="1"/>
      <c r="I783" s="2"/>
      <c r="J783" s="1"/>
      <c r="K783" s="4"/>
      <c r="L783" s="1"/>
      <c r="M783" s="1"/>
      <c r="N783" s="1"/>
      <c r="O783" s="1"/>
      <c r="P783" s="1"/>
      <c r="Q783" s="1"/>
      <c r="R783" s="1"/>
      <c r="S783" s="1"/>
      <c r="T783" s="1"/>
      <c r="U783" s="1"/>
      <c r="V783" s="1"/>
      <c r="W783" s="1"/>
      <c r="X783" s="1"/>
      <c r="Y783" s="1"/>
      <c r="Z783" s="1"/>
      <c r="AA783" s="1"/>
      <c r="AB783" s="1"/>
      <c r="AC783" s="1"/>
    </row>
    <row r="784">
      <c r="A784" s="1"/>
      <c r="B784" s="1"/>
      <c r="C784" s="1"/>
      <c r="D784" s="1"/>
      <c r="E784" s="1"/>
      <c r="F784" s="2"/>
      <c r="G784" s="2"/>
      <c r="H784" s="1"/>
      <c r="I784" s="2"/>
      <c r="J784" s="1"/>
      <c r="K784" s="4"/>
      <c r="L784" s="1"/>
      <c r="M784" s="1"/>
      <c r="N784" s="1"/>
      <c r="O784" s="1"/>
      <c r="P784" s="1"/>
      <c r="Q784" s="1"/>
      <c r="R784" s="1"/>
      <c r="S784" s="1"/>
      <c r="T784" s="1"/>
      <c r="U784" s="1"/>
      <c r="V784" s="1"/>
      <c r="W784" s="1"/>
      <c r="X784" s="1"/>
      <c r="Y784" s="1"/>
      <c r="Z784" s="1"/>
      <c r="AA784" s="1"/>
      <c r="AB784" s="1"/>
      <c r="AC784" s="1"/>
    </row>
    <row r="785">
      <c r="A785" s="1"/>
      <c r="B785" s="1"/>
      <c r="C785" s="1"/>
      <c r="D785" s="1"/>
      <c r="E785" s="1"/>
      <c r="F785" s="2"/>
      <c r="G785" s="2"/>
      <c r="H785" s="1"/>
      <c r="I785" s="2"/>
      <c r="J785" s="1"/>
      <c r="K785" s="4"/>
      <c r="L785" s="1"/>
      <c r="M785" s="1"/>
      <c r="N785" s="1"/>
      <c r="O785" s="1"/>
      <c r="P785" s="1"/>
      <c r="Q785" s="1"/>
      <c r="R785" s="1"/>
      <c r="S785" s="1"/>
      <c r="T785" s="1"/>
      <c r="U785" s="1"/>
      <c r="V785" s="1"/>
      <c r="W785" s="1"/>
      <c r="X785" s="1"/>
      <c r="Y785" s="1"/>
      <c r="Z785" s="1"/>
      <c r="AA785" s="1"/>
      <c r="AB785" s="1"/>
      <c r="AC785" s="1"/>
    </row>
    <row r="786">
      <c r="A786" s="1"/>
      <c r="B786" s="1"/>
      <c r="C786" s="1"/>
      <c r="D786" s="1"/>
      <c r="E786" s="1"/>
      <c r="F786" s="2"/>
      <c r="G786" s="2"/>
      <c r="H786" s="1"/>
      <c r="I786" s="2"/>
      <c r="J786" s="1"/>
      <c r="K786" s="4"/>
      <c r="L786" s="1"/>
      <c r="M786" s="1"/>
      <c r="N786" s="1"/>
      <c r="O786" s="1"/>
      <c r="P786" s="1"/>
      <c r="Q786" s="1"/>
      <c r="R786" s="1"/>
      <c r="S786" s="1"/>
      <c r="T786" s="1"/>
      <c r="U786" s="1"/>
      <c r="V786" s="1"/>
      <c r="W786" s="1"/>
      <c r="X786" s="1"/>
      <c r="Y786" s="1"/>
      <c r="Z786" s="1"/>
      <c r="AA786" s="1"/>
      <c r="AB786" s="1"/>
      <c r="AC786" s="1"/>
    </row>
    <row r="787">
      <c r="A787" s="1"/>
      <c r="B787" s="1"/>
      <c r="C787" s="1"/>
      <c r="D787" s="1"/>
      <c r="E787" s="1"/>
      <c r="F787" s="2"/>
      <c r="G787" s="2"/>
      <c r="H787" s="1"/>
      <c r="I787" s="2"/>
      <c r="J787" s="1"/>
      <c r="K787" s="4"/>
      <c r="L787" s="1"/>
      <c r="M787" s="1"/>
      <c r="N787" s="1"/>
      <c r="O787" s="1"/>
      <c r="P787" s="1"/>
      <c r="Q787" s="1"/>
      <c r="R787" s="1"/>
      <c r="S787" s="1"/>
      <c r="T787" s="1"/>
      <c r="U787" s="1"/>
      <c r="V787" s="1"/>
      <c r="W787" s="1"/>
      <c r="X787" s="1"/>
      <c r="Y787" s="1"/>
      <c r="Z787" s="1"/>
      <c r="AA787" s="1"/>
      <c r="AB787" s="1"/>
      <c r="AC787" s="1"/>
    </row>
    <row r="788">
      <c r="A788" s="1"/>
      <c r="B788" s="1"/>
      <c r="C788" s="1"/>
      <c r="D788" s="1"/>
      <c r="E788" s="1"/>
      <c r="F788" s="2"/>
      <c r="G788" s="2"/>
      <c r="H788" s="1"/>
      <c r="I788" s="2"/>
      <c r="J788" s="1"/>
      <c r="K788" s="4"/>
      <c r="L788" s="1"/>
      <c r="M788" s="1"/>
      <c r="N788" s="1"/>
      <c r="O788" s="1"/>
      <c r="P788" s="1"/>
      <c r="Q788" s="1"/>
      <c r="R788" s="1"/>
      <c r="S788" s="1"/>
      <c r="T788" s="1"/>
      <c r="U788" s="1"/>
      <c r="V788" s="1"/>
      <c r="W788" s="1"/>
      <c r="X788" s="1"/>
      <c r="Y788" s="1"/>
      <c r="Z788" s="1"/>
      <c r="AA788" s="1"/>
      <c r="AB788" s="1"/>
      <c r="AC788" s="1"/>
    </row>
    <row r="789">
      <c r="A789" s="1"/>
      <c r="B789" s="1"/>
      <c r="C789" s="1"/>
      <c r="D789" s="1"/>
      <c r="E789" s="1"/>
      <c r="F789" s="2"/>
      <c r="G789" s="2"/>
      <c r="H789" s="1"/>
      <c r="I789" s="2"/>
      <c r="J789" s="1"/>
      <c r="K789" s="4"/>
      <c r="L789" s="1"/>
      <c r="M789" s="1"/>
      <c r="N789" s="1"/>
      <c r="O789" s="1"/>
      <c r="P789" s="1"/>
      <c r="Q789" s="1"/>
      <c r="R789" s="1"/>
      <c r="S789" s="1"/>
      <c r="T789" s="1"/>
      <c r="U789" s="1"/>
      <c r="V789" s="1"/>
      <c r="W789" s="1"/>
      <c r="X789" s="1"/>
      <c r="Y789" s="1"/>
      <c r="Z789" s="1"/>
      <c r="AA789" s="1"/>
      <c r="AB789" s="1"/>
      <c r="AC789" s="1"/>
    </row>
    <row r="790">
      <c r="A790" s="1"/>
      <c r="B790" s="1"/>
      <c r="C790" s="1"/>
      <c r="D790" s="1"/>
      <c r="E790" s="1"/>
      <c r="F790" s="2"/>
      <c r="G790" s="2"/>
      <c r="H790" s="1"/>
      <c r="I790" s="2"/>
      <c r="J790" s="1"/>
      <c r="K790" s="4"/>
      <c r="L790" s="1"/>
      <c r="M790" s="1"/>
      <c r="N790" s="1"/>
      <c r="O790" s="1"/>
      <c r="P790" s="1"/>
      <c r="Q790" s="1"/>
      <c r="R790" s="1"/>
      <c r="S790" s="1"/>
      <c r="T790" s="1"/>
      <c r="U790" s="1"/>
      <c r="V790" s="1"/>
      <c r="W790" s="1"/>
      <c r="X790" s="1"/>
      <c r="Y790" s="1"/>
      <c r="Z790" s="1"/>
      <c r="AA790" s="1"/>
      <c r="AB790" s="1"/>
      <c r="AC790" s="1"/>
    </row>
    <row r="791">
      <c r="A791" s="1"/>
      <c r="B791" s="1"/>
      <c r="C791" s="1"/>
      <c r="D791" s="1"/>
      <c r="E791" s="1"/>
      <c r="F791" s="2"/>
      <c r="G791" s="2"/>
      <c r="H791" s="1"/>
      <c r="I791" s="2"/>
      <c r="J791" s="1"/>
      <c r="K791" s="4"/>
      <c r="L791" s="1"/>
      <c r="M791" s="1"/>
      <c r="N791" s="1"/>
      <c r="O791" s="1"/>
      <c r="P791" s="1"/>
      <c r="Q791" s="1"/>
      <c r="R791" s="1"/>
      <c r="S791" s="1"/>
      <c r="T791" s="1"/>
      <c r="U791" s="1"/>
      <c r="V791" s="1"/>
      <c r="W791" s="1"/>
      <c r="X791" s="1"/>
      <c r="Y791" s="1"/>
      <c r="Z791" s="1"/>
      <c r="AA791" s="1"/>
      <c r="AB791" s="1"/>
      <c r="AC791" s="1"/>
    </row>
    <row r="792">
      <c r="A792" s="1"/>
      <c r="B792" s="1"/>
      <c r="C792" s="1"/>
      <c r="D792" s="1"/>
      <c r="E792" s="1"/>
      <c r="F792" s="2"/>
      <c r="G792" s="2"/>
      <c r="H792" s="1"/>
      <c r="I792" s="2"/>
      <c r="J792" s="1"/>
      <c r="K792" s="4"/>
      <c r="L792" s="1"/>
      <c r="M792" s="1"/>
      <c r="N792" s="1"/>
      <c r="O792" s="1"/>
      <c r="P792" s="1"/>
      <c r="Q792" s="1"/>
      <c r="R792" s="1"/>
      <c r="S792" s="1"/>
      <c r="T792" s="1"/>
      <c r="U792" s="1"/>
      <c r="V792" s="1"/>
      <c r="W792" s="1"/>
      <c r="X792" s="1"/>
      <c r="Y792" s="1"/>
      <c r="Z792" s="1"/>
      <c r="AA792" s="1"/>
      <c r="AB792" s="1"/>
      <c r="AC792" s="1"/>
    </row>
    <row r="793">
      <c r="A793" s="1"/>
      <c r="B793" s="1"/>
      <c r="C793" s="1"/>
      <c r="D793" s="1"/>
      <c r="E793" s="1"/>
      <c r="F793" s="2"/>
      <c r="G793" s="2"/>
      <c r="H793" s="1"/>
      <c r="I793" s="2"/>
      <c r="J793" s="1"/>
      <c r="K793" s="4"/>
      <c r="L793" s="1"/>
      <c r="M793" s="1"/>
      <c r="N793" s="1"/>
      <c r="O793" s="1"/>
      <c r="P793" s="1"/>
      <c r="Q793" s="1"/>
      <c r="R793" s="1"/>
      <c r="S793" s="1"/>
      <c r="T793" s="1"/>
      <c r="U793" s="1"/>
      <c r="V793" s="1"/>
      <c r="W793" s="1"/>
      <c r="X793" s="1"/>
      <c r="Y793" s="1"/>
      <c r="Z793" s="1"/>
      <c r="AA793" s="1"/>
      <c r="AB793" s="1"/>
      <c r="AC793" s="1"/>
    </row>
    <row r="794">
      <c r="A794" s="1"/>
      <c r="B794" s="1"/>
      <c r="C794" s="1"/>
      <c r="D794" s="1"/>
      <c r="E794" s="1"/>
      <c r="F794" s="2"/>
      <c r="G794" s="2"/>
      <c r="H794" s="1"/>
      <c r="I794" s="2"/>
      <c r="J794" s="1"/>
      <c r="K794" s="4"/>
      <c r="L794" s="1"/>
      <c r="M794" s="1"/>
      <c r="N794" s="1"/>
      <c r="O794" s="1"/>
      <c r="P794" s="1"/>
      <c r="Q794" s="1"/>
      <c r="R794" s="1"/>
      <c r="S794" s="1"/>
      <c r="T794" s="1"/>
      <c r="U794" s="1"/>
      <c r="V794" s="1"/>
      <c r="W794" s="1"/>
      <c r="X794" s="1"/>
      <c r="Y794" s="1"/>
      <c r="Z794" s="1"/>
      <c r="AA794" s="1"/>
      <c r="AB794" s="1"/>
      <c r="AC794" s="1"/>
    </row>
    <row r="795">
      <c r="A795" s="1"/>
      <c r="B795" s="1"/>
      <c r="C795" s="1"/>
      <c r="D795" s="1"/>
      <c r="E795" s="1"/>
      <c r="F795" s="2"/>
      <c r="G795" s="2"/>
      <c r="H795" s="1"/>
      <c r="I795" s="2"/>
      <c r="J795" s="1"/>
      <c r="K795" s="4"/>
      <c r="L795" s="1"/>
      <c r="M795" s="1"/>
      <c r="N795" s="1"/>
      <c r="O795" s="1"/>
      <c r="P795" s="1"/>
      <c r="Q795" s="1"/>
      <c r="R795" s="1"/>
      <c r="S795" s="1"/>
      <c r="T795" s="1"/>
      <c r="U795" s="1"/>
      <c r="V795" s="1"/>
      <c r="W795" s="1"/>
      <c r="X795" s="1"/>
      <c r="Y795" s="1"/>
      <c r="Z795" s="1"/>
      <c r="AA795" s="1"/>
      <c r="AB795" s="1"/>
      <c r="AC795" s="1"/>
    </row>
    <row r="796">
      <c r="A796" s="1"/>
      <c r="B796" s="1"/>
      <c r="C796" s="1"/>
      <c r="D796" s="1"/>
      <c r="E796" s="1"/>
      <c r="F796" s="2"/>
      <c r="G796" s="2"/>
      <c r="H796" s="1"/>
      <c r="I796" s="2"/>
      <c r="J796" s="1"/>
      <c r="K796" s="4"/>
      <c r="L796" s="1"/>
      <c r="M796" s="1"/>
      <c r="N796" s="1"/>
      <c r="O796" s="1"/>
      <c r="P796" s="1"/>
      <c r="Q796" s="1"/>
      <c r="R796" s="1"/>
      <c r="S796" s="1"/>
      <c r="T796" s="1"/>
      <c r="U796" s="1"/>
      <c r="V796" s="1"/>
      <c r="W796" s="1"/>
      <c r="X796" s="1"/>
      <c r="Y796" s="1"/>
      <c r="Z796" s="1"/>
      <c r="AA796" s="1"/>
      <c r="AB796" s="1"/>
      <c r="AC796" s="1"/>
    </row>
    <row r="797">
      <c r="A797" s="1"/>
      <c r="B797" s="1"/>
      <c r="C797" s="1"/>
      <c r="D797" s="1"/>
      <c r="E797" s="1"/>
      <c r="F797" s="2"/>
      <c r="G797" s="2"/>
      <c r="H797" s="1"/>
      <c r="I797" s="2"/>
      <c r="J797" s="1"/>
      <c r="K797" s="4"/>
      <c r="L797" s="1"/>
      <c r="M797" s="1"/>
      <c r="N797" s="1"/>
      <c r="O797" s="1"/>
      <c r="P797" s="1"/>
      <c r="Q797" s="1"/>
      <c r="R797" s="1"/>
      <c r="S797" s="1"/>
      <c r="T797" s="1"/>
      <c r="U797" s="1"/>
      <c r="V797" s="1"/>
      <c r="W797" s="1"/>
      <c r="X797" s="1"/>
      <c r="Y797" s="1"/>
      <c r="Z797" s="1"/>
      <c r="AA797" s="1"/>
      <c r="AB797" s="1"/>
      <c r="AC797" s="1"/>
    </row>
    <row r="798">
      <c r="A798" s="1"/>
      <c r="B798" s="1"/>
      <c r="C798" s="1"/>
      <c r="D798" s="1"/>
      <c r="E798" s="1"/>
      <c r="F798" s="2"/>
      <c r="G798" s="2"/>
      <c r="H798" s="1"/>
      <c r="I798" s="2"/>
      <c r="J798" s="1"/>
      <c r="K798" s="4"/>
      <c r="L798" s="1"/>
      <c r="M798" s="1"/>
      <c r="N798" s="1"/>
      <c r="O798" s="1"/>
      <c r="P798" s="1"/>
      <c r="Q798" s="1"/>
      <c r="R798" s="1"/>
      <c r="S798" s="1"/>
      <c r="T798" s="1"/>
      <c r="U798" s="1"/>
      <c r="V798" s="1"/>
      <c r="W798" s="1"/>
      <c r="X798" s="1"/>
      <c r="Y798" s="1"/>
      <c r="Z798" s="1"/>
      <c r="AA798" s="1"/>
      <c r="AB798" s="1"/>
      <c r="AC798" s="1"/>
    </row>
    <row r="799">
      <c r="A799" s="1"/>
      <c r="B799" s="1"/>
      <c r="C799" s="1"/>
      <c r="D799" s="1"/>
      <c r="E799" s="1"/>
      <c r="F799" s="2"/>
      <c r="G799" s="2"/>
      <c r="H799" s="1"/>
      <c r="I799" s="2"/>
      <c r="J799" s="1"/>
      <c r="K799" s="4"/>
      <c r="L799" s="1"/>
      <c r="M799" s="1"/>
      <c r="N799" s="1"/>
      <c r="O799" s="1"/>
      <c r="P799" s="1"/>
      <c r="Q799" s="1"/>
      <c r="R799" s="1"/>
      <c r="S799" s="1"/>
      <c r="T799" s="1"/>
      <c r="U799" s="1"/>
      <c r="V799" s="1"/>
      <c r="W799" s="1"/>
      <c r="X799" s="1"/>
      <c r="Y799" s="1"/>
      <c r="Z799" s="1"/>
      <c r="AA799" s="1"/>
      <c r="AB799" s="1"/>
      <c r="AC799" s="1"/>
    </row>
    <row r="800">
      <c r="A800" s="1"/>
      <c r="B800" s="1"/>
      <c r="C800" s="1"/>
      <c r="D800" s="1"/>
      <c r="E800" s="1"/>
      <c r="F800" s="2"/>
      <c r="G800" s="2"/>
      <c r="H800" s="1"/>
      <c r="I800" s="2"/>
      <c r="J800" s="1"/>
      <c r="K800" s="4"/>
      <c r="L800" s="1"/>
      <c r="M800" s="1"/>
      <c r="N800" s="1"/>
      <c r="O800" s="1"/>
      <c r="P800" s="1"/>
      <c r="Q800" s="1"/>
      <c r="R800" s="1"/>
      <c r="S800" s="1"/>
      <c r="T800" s="1"/>
      <c r="U800" s="1"/>
      <c r="V800" s="1"/>
      <c r="W800" s="1"/>
      <c r="X800" s="1"/>
      <c r="Y800" s="1"/>
      <c r="Z800" s="1"/>
      <c r="AA800" s="1"/>
      <c r="AB800" s="1"/>
      <c r="AC800" s="1"/>
    </row>
    <row r="801">
      <c r="A801" s="1"/>
      <c r="B801" s="1"/>
      <c r="C801" s="1"/>
      <c r="D801" s="1"/>
      <c r="E801" s="1"/>
      <c r="F801" s="2"/>
      <c r="G801" s="2"/>
      <c r="H801" s="1"/>
      <c r="I801" s="2"/>
      <c r="J801" s="1"/>
      <c r="K801" s="4"/>
      <c r="L801" s="1"/>
      <c r="M801" s="1"/>
      <c r="N801" s="1"/>
      <c r="O801" s="1"/>
      <c r="P801" s="1"/>
      <c r="Q801" s="1"/>
      <c r="R801" s="1"/>
      <c r="S801" s="1"/>
      <c r="T801" s="1"/>
      <c r="U801" s="1"/>
      <c r="V801" s="1"/>
      <c r="W801" s="1"/>
      <c r="X801" s="1"/>
      <c r="Y801" s="1"/>
      <c r="Z801" s="1"/>
      <c r="AA801" s="1"/>
      <c r="AB801" s="1"/>
      <c r="AC801" s="1"/>
    </row>
    <row r="802">
      <c r="A802" s="1"/>
      <c r="B802" s="1"/>
      <c r="C802" s="1"/>
      <c r="D802" s="1"/>
      <c r="E802" s="1"/>
      <c r="F802" s="2"/>
      <c r="G802" s="2"/>
      <c r="H802" s="1"/>
      <c r="I802" s="2"/>
      <c r="J802" s="1"/>
      <c r="K802" s="4"/>
      <c r="L802" s="1"/>
      <c r="M802" s="1"/>
      <c r="N802" s="1"/>
      <c r="O802" s="1"/>
      <c r="P802" s="1"/>
      <c r="Q802" s="1"/>
      <c r="R802" s="1"/>
      <c r="S802" s="1"/>
      <c r="T802" s="1"/>
      <c r="U802" s="1"/>
      <c r="V802" s="1"/>
      <c r="W802" s="1"/>
      <c r="X802" s="1"/>
      <c r="Y802" s="1"/>
      <c r="Z802" s="1"/>
      <c r="AA802" s="1"/>
      <c r="AB802" s="1"/>
      <c r="AC802" s="1"/>
    </row>
    <row r="803">
      <c r="A803" s="1"/>
      <c r="B803" s="1"/>
      <c r="C803" s="1"/>
      <c r="D803" s="1"/>
      <c r="E803" s="1"/>
      <c r="F803" s="2"/>
      <c r="G803" s="2"/>
      <c r="H803" s="1"/>
      <c r="I803" s="2"/>
      <c r="J803" s="1"/>
      <c r="K803" s="4"/>
      <c r="L803" s="1"/>
      <c r="M803" s="1"/>
      <c r="N803" s="1"/>
      <c r="O803" s="1"/>
      <c r="P803" s="1"/>
      <c r="Q803" s="1"/>
      <c r="R803" s="1"/>
      <c r="S803" s="1"/>
      <c r="T803" s="1"/>
      <c r="U803" s="1"/>
      <c r="V803" s="1"/>
      <c r="W803" s="1"/>
      <c r="X803" s="1"/>
      <c r="Y803" s="1"/>
      <c r="Z803" s="1"/>
      <c r="AA803" s="1"/>
      <c r="AB803" s="1"/>
      <c r="AC803" s="1"/>
    </row>
    <row r="804">
      <c r="A804" s="1"/>
      <c r="B804" s="1"/>
      <c r="C804" s="1"/>
      <c r="D804" s="1"/>
      <c r="E804" s="1"/>
      <c r="F804" s="2"/>
      <c r="G804" s="2"/>
      <c r="H804" s="1"/>
      <c r="I804" s="2"/>
      <c r="J804" s="1"/>
      <c r="K804" s="4"/>
      <c r="L804" s="1"/>
      <c r="M804" s="1"/>
      <c r="N804" s="1"/>
      <c r="O804" s="1"/>
      <c r="P804" s="1"/>
      <c r="Q804" s="1"/>
      <c r="R804" s="1"/>
      <c r="S804" s="1"/>
      <c r="T804" s="1"/>
      <c r="U804" s="1"/>
      <c r="V804" s="1"/>
      <c r="W804" s="1"/>
      <c r="X804" s="1"/>
      <c r="Y804" s="1"/>
      <c r="Z804" s="1"/>
      <c r="AA804" s="1"/>
      <c r="AB804" s="1"/>
      <c r="AC804" s="1"/>
    </row>
    <row r="805">
      <c r="A805" s="1"/>
      <c r="B805" s="1"/>
      <c r="C805" s="1"/>
      <c r="D805" s="1"/>
      <c r="E805" s="1"/>
      <c r="F805" s="2"/>
      <c r="G805" s="2"/>
      <c r="H805" s="1"/>
      <c r="I805" s="2"/>
      <c r="J805" s="1"/>
      <c r="K805" s="4"/>
      <c r="L805" s="1"/>
      <c r="M805" s="1"/>
      <c r="N805" s="1"/>
      <c r="O805" s="1"/>
      <c r="P805" s="1"/>
      <c r="Q805" s="1"/>
      <c r="R805" s="1"/>
      <c r="S805" s="1"/>
      <c r="T805" s="1"/>
      <c r="U805" s="1"/>
      <c r="V805" s="1"/>
      <c r="W805" s="1"/>
      <c r="X805" s="1"/>
      <c r="Y805" s="1"/>
      <c r="Z805" s="1"/>
      <c r="AA805" s="1"/>
      <c r="AB805" s="1"/>
      <c r="AC805" s="1"/>
    </row>
    <row r="806">
      <c r="A806" s="1"/>
      <c r="B806" s="1"/>
      <c r="C806" s="1"/>
      <c r="D806" s="1"/>
      <c r="E806" s="1"/>
      <c r="F806" s="2"/>
      <c r="G806" s="2"/>
      <c r="H806" s="1"/>
      <c r="I806" s="2"/>
      <c r="J806" s="1"/>
      <c r="K806" s="4"/>
      <c r="L806" s="1"/>
      <c r="M806" s="1"/>
      <c r="N806" s="1"/>
      <c r="O806" s="1"/>
      <c r="P806" s="1"/>
      <c r="Q806" s="1"/>
      <c r="R806" s="1"/>
      <c r="S806" s="1"/>
      <c r="T806" s="1"/>
      <c r="U806" s="1"/>
      <c r="V806" s="1"/>
      <c r="W806" s="1"/>
      <c r="X806" s="1"/>
      <c r="Y806" s="1"/>
      <c r="Z806" s="1"/>
      <c r="AA806" s="1"/>
      <c r="AB806" s="1"/>
      <c r="AC806" s="1"/>
    </row>
    <row r="807">
      <c r="A807" s="1"/>
      <c r="B807" s="1"/>
      <c r="C807" s="1"/>
      <c r="D807" s="1"/>
      <c r="E807" s="1"/>
      <c r="F807" s="2"/>
      <c r="G807" s="2"/>
      <c r="H807" s="1"/>
      <c r="I807" s="2"/>
      <c r="J807" s="1"/>
      <c r="K807" s="4"/>
      <c r="L807" s="1"/>
      <c r="M807" s="1"/>
      <c r="N807" s="1"/>
      <c r="O807" s="1"/>
      <c r="P807" s="1"/>
      <c r="Q807" s="1"/>
      <c r="R807" s="1"/>
      <c r="S807" s="1"/>
      <c r="T807" s="1"/>
      <c r="U807" s="1"/>
      <c r="V807" s="1"/>
      <c r="W807" s="1"/>
      <c r="X807" s="1"/>
      <c r="Y807" s="1"/>
      <c r="Z807" s="1"/>
      <c r="AA807" s="1"/>
      <c r="AB807" s="1"/>
      <c r="AC807" s="1"/>
    </row>
    <row r="808">
      <c r="A808" s="1"/>
      <c r="B808" s="1"/>
      <c r="C808" s="1"/>
      <c r="D808" s="1"/>
      <c r="E808" s="1"/>
      <c r="F808" s="2"/>
      <c r="G808" s="2"/>
      <c r="H808" s="1"/>
      <c r="I808" s="2"/>
      <c r="J808" s="1"/>
      <c r="K808" s="4"/>
      <c r="L808" s="1"/>
      <c r="M808" s="1"/>
      <c r="N808" s="1"/>
      <c r="O808" s="1"/>
      <c r="P808" s="1"/>
      <c r="Q808" s="1"/>
      <c r="R808" s="1"/>
      <c r="S808" s="1"/>
      <c r="T808" s="1"/>
      <c r="U808" s="1"/>
      <c r="V808" s="1"/>
      <c r="W808" s="1"/>
      <c r="X808" s="1"/>
      <c r="Y808" s="1"/>
      <c r="Z808" s="1"/>
      <c r="AA808" s="1"/>
      <c r="AB808" s="1"/>
      <c r="AC808" s="1"/>
    </row>
    <row r="809">
      <c r="A809" s="1"/>
      <c r="B809" s="1"/>
      <c r="C809" s="1"/>
      <c r="D809" s="1"/>
      <c r="E809" s="1"/>
      <c r="F809" s="2"/>
      <c r="G809" s="2"/>
      <c r="H809" s="1"/>
      <c r="I809" s="2"/>
      <c r="J809" s="1"/>
      <c r="K809" s="4"/>
      <c r="L809" s="1"/>
      <c r="M809" s="1"/>
      <c r="N809" s="1"/>
      <c r="O809" s="1"/>
      <c r="P809" s="1"/>
      <c r="Q809" s="1"/>
      <c r="R809" s="1"/>
      <c r="S809" s="1"/>
      <c r="T809" s="1"/>
      <c r="U809" s="1"/>
      <c r="V809" s="1"/>
      <c r="W809" s="1"/>
      <c r="X809" s="1"/>
      <c r="Y809" s="1"/>
      <c r="Z809" s="1"/>
      <c r="AA809" s="1"/>
      <c r="AB809" s="1"/>
      <c r="AC809" s="1"/>
    </row>
    <row r="810">
      <c r="A810" s="1"/>
      <c r="B810" s="1"/>
      <c r="C810" s="1"/>
      <c r="D810" s="1"/>
      <c r="E810" s="1"/>
      <c r="F810" s="2"/>
      <c r="G810" s="2"/>
      <c r="H810" s="1"/>
      <c r="I810" s="2"/>
      <c r="J810" s="1"/>
      <c r="K810" s="4"/>
      <c r="L810" s="1"/>
      <c r="M810" s="1"/>
      <c r="N810" s="1"/>
      <c r="O810" s="1"/>
      <c r="P810" s="1"/>
      <c r="Q810" s="1"/>
      <c r="R810" s="1"/>
      <c r="S810" s="1"/>
      <c r="T810" s="1"/>
      <c r="U810" s="1"/>
      <c r="V810" s="1"/>
      <c r="W810" s="1"/>
      <c r="X810" s="1"/>
      <c r="Y810" s="1"/>
      <c r="Z810" s="1"/>
      <c r="AA810" s="1"/>
      <c r="AB810" s="1"/>
      <c r="AC810" s="1"/>
    </row>
    <row r="811">
      <c r="A811" s="1"/>
      <c r="B811" s="1"/>
      <c r="C811" s="1"/>
      <c r="D811" s="1"/>
      <c r="E811" s="1"/>
      <c r="F811" s="2"/>
      <c r="G811" s="2"/>
      <c r="H811" s="1"/>
      <c r="I811" s="2"/>
      <c r="J811" s="1"/>
      <c r="K811" s="4"/>
      <c r="L811" s="1"/>
      <c r="M811" s="1"/>
      <c r="N811" s="1"/>
      <c r="O811" s="1"/>
      <c r="P811" s="1"/>
      <c r="Q811" s="1"/>
      <c r="R811" s="1"/>
      <c r="S811" s="1"/>
      <c r="T811" s="1"/>
      <c r="U811" s="1"/>
      <c r="V811" s="1"/>
      <c r="W811" s="1"/>
      <c r="X811" s="1"/>
      <c r="Y811" s="1"/>
      <c r="Z811" s="1"/>
      <c r="AA811" s="1"/>
      <c r="AB811" s="1"/>
      <c r="AC811" s="1"/>
    </row>
    <row r="812">
      <c r="A812" s="1"/>
      <c r="B812" s="1"/>
      <c r="C812" s="1"/>
      <c r="D812" s="1"/>
      <c r="E812" s="1"/>
      <c r="F812" s="2"/>
      <c r="G812" s="2"/>
      <c r="H812" s="1"/>
      <c r="I812" s="2"/>
      <c r="J812" s="1"/>
      <c r="K812" s="4"/>
      <c r="L812" s="1"/>
      <c r="M812" s="1"/>
      <c r="N812" s="1"/>
      <c r="O812" s="1"/>
      <c r="P812" s="1"/>
      <c r="Q812" s="1"/>
      <c r="R812" s="1"/>
      <c r="S812" s="1"/>
      <c r="T812" s="1"/>
      <c r="U812" s="1"/>
      <c r="V812" s="1"/>
      <c r="W812" s="1"/>
      <c r="X812" s="1"/>
      <c r="Y812" s="1"/>
      <c r="Z812" s="1"/>
      <c r="AA812" s="1"/>
      <c r="AB812" s="1"/>
      <c r="AC812" s="1"/>
    </row>
    <row r="813">
      <c r="A813" s="1"/>
      <c r="B813" s="1"/>
      <c r="C813" s="1"/>
      <c r="D813" s="1"/>
      <c r="E813" s="1"/>
      <c r="F813" s="2"/>
      <c r="G813" s="2"/>
      <c r="H813" s="1"/>
      <c r="I813" s="2"/>
      <c r="J813" s="1"/>
      <c r="K813" s="4"/>
      <c r="L813" s="1"/>
      <c r="M813" s="1"/>
      <c r="N813" s="1"/>
      <c r="O813" s="1"/>
      <c r="P813" s="1"/>
      <c r="Q813" s="1"/>
      <c r="R813" s="1"/>
      <c r="S813" s="1"/>
      <c r="T813" s="1"/>
      <c r="U813" s="1"/>
      <c r="V813" s="1"/>
      <c r="W813" s="1"/>
      <c r="X813" s="1"/>
      <c r="Y813" s="1"/>
      <c r="Z813" s="1"/>
      <c r="AA813" s="1"/>
      <c r="AB813" s="1"/>
      <c r="AC813" s="1"/>
    </row>
    <row r="814">
      <c r="A814" s="1"/>
      <c r="B814" s="1"/>
      <c r="C814" s="1"/>
      <c r="D814" s="1"/>
      <c r="E814" s="1"/>
      <c r="F814" s="2"/>
      <c r="G814" s="2"/>
      <c r="H814" s="1"/>
      <c r="I814" s="2"/>
      <c r="J814" s="1"/>
      <c r="K814" s="4"/>
      <c r="L814" s="1"/>
      <c r="M814" s="1"/>
      <c r="N814" s="1"/>
      <c r="O814" s="1"/>
      <c r="P814" s="1"/>
      <c r="Q814" s="1"/>
      <c r="R814" s="1"/>
      <c r="S814" s="1"/>
      <c r="T814" s="1"/>
      <c r="U814" s="1"/>
      <c r="V814" s="1"/>
      <c r="W814" s="1"/>
      <c r="X814" s="1"/>
      <c r="Y814" s="1"/>
      <c r="Z814" s="1"/>
      <c r="AA814" s="1"/>
      <c r="AB814" s="1"/>
      <c r="AC814" s="1"/>
    </row>
    <row r="815">
      <c r="A815" s="1"/>
      <c r="B815" s="1"/>
      <c r="C815" s="1"/>
      <c r="D815" s="1"/>
      <c r="E815" s="1"/>
      <c r="F815" s="2"/>
      <c r="G815" s="2"/>
      <c r="H815" s="1"/>
      <c r="I815" s="2"/>
      <c r="J815" s="1"/>
      <c r="K815" s="4"/>
      <c r="L815" s="1"/>
      <c r="M815" s="1"/>
      <c r="N815" s="1"/>
      <c r="O815" s="1"/>
      <c r="P815" s="1"/>
      <c r="Q815" s="1"/>
      <c r="R815" s="1"/>
      <c r="S815" s="1"/>
      <c r="T815" s="1"/>
      <c r="U815" s="1"/>
      <c r="V815" s="1"/>
      <c r="W815" s="1"/>
      <c r="X815" s="1"/>
      <c r="Y815" s="1"/>
      <c r="Z815" s="1"/>
      <c r="AA815" s="1"/>
      <c r="AB815" s="1"/>
      <c r="AC815" s="1"/>
    </row>
    <row r="816">
      <c r="A816" s="1"/>
      <c r="B816" s="1"/>
      <c r="C816" s="1"/>
      <c r="D816" s="1"/>
      <c r="E816" s="1"/>
      <c r="F816" s="2"/>
      <c r="G816" s="2"/>
      <c r="H816" s="1"/>
      <c r="I816" s="2"/>
      <c r="J816" s="1"/>
      <c r="K816" s="4"/>
      <c r="L816" s="1"/>
      <c r="M816" s="1"/>
      <c r="N816" s="1"/>
      <c r="O816" s="1"/>
      <c r="P816" s="1"/>
      <c r="Q816" s="1"/>
      <c r="R816" s="1"/>
      <c r="S816" s="1"/>
      <c r="T816" s="1"/>
      <c r="U816" s="1"/>
      <c r="V816" s="1"/>
      <c r="W816" s="1"/>
      <c r="X816" s="1"/>
      <c r="Y816" s="1"/>
      <c r="Z816" s="1"/>
      <c r="AA816" s="1"/>
      <c r="AB816" s="1"/>
      <c r="AC816" s="1"/>
    </row>
    <row r="817">
      <c r="A817" s="1"/>
      <c r="B817" s="1"/>
      <c r="C817" s="1"/>
      <c r="D817" s="1"/>
      <c r="E817" s="1"/>
      <c r="F817" s="2"/>
      <c r="G817" s="2"/>
      <c r="H817" s="1"/>
      <c r="I817" s="2"/>
      <c r="J817" s="1"/>
      <c r="K817" s="4"/>
      <c r="L817" s="1"/>
      <c r="M817" s="1"/>
      <c r="N817" s="1"/>
      <c r="O817" s="1"/>
      <c r="P817" s="1"/>
      <c r="Q817" s="1"/>
      <c r="R817" s="1"/>
      <c r="S817" s="1"/>
      <c r="T817" s="1"/>
      <c r="U817" s="1"/>
      <c r="V817" s="1"/>
      <c r="W817" s="1"/>
      <c r="X817" s="1"/>
      <c r="Y817" s="1"/>
      <c r="Z817" s="1"/>
      <c r="AA817" s="1"/>
      <c r="AB817" s="1"/>
      <c r="AC817" s="1"/>
    </row>
    <row r="818">
      <c r="A818" s="1"/>
      <c r="B818" s="1"/>
      <c r="C818" s="1"/>
      <c r="D818" s="1"/>
      <c r="E818" s="1"/>
      <c r="F818" s="2"/>
      <c r="G818" s="2"/>
      <c r="H818" s="1"/>
      <c r="I818" s="2"/>
      <c r="J818" s="1"/>
      <c r="K818" s="4"/>
      <c r="L818" s="1"/>
      <c r="M818" s="1"/>
      <c r="N818" s="1"/>
      <c r="O818" s="1"/>
      <c r="P818" s="1"/>
      <c r="Q818" s="1"/>
      <c r="R818" s="1"/>
      <c r="S818" s="1"/>
      <c r="T818" s="1"/>
      <c r="U818" s="1"/>
      <c r="V818" s="1"/>
      <c r="W818" s="1"/>
      <c r="X818" s="1"/>
      <c r="Y818" s="1"/>
      <c r="Z818" s="1"/>
      <c r="AA818" s="1"/>
      <c r="AB818" s="1"/>
      <c r="AC818" s="1"/>
    </row>
    <row r="819">
      <c r="A819" s="1"/>
      <c r="B819" s="1"/>
      <c r="C819" s="1"/>
      <c r="D819" s="1"/>
      <c r="E819" s="1"/>
      <c r="F819" s="2"/>
      <c r="G819" s="2"/>
      <c r="H819" s="1"/>
      <c r="I819" s="2"/>
      <c r="J819" s="1"/>
      <c r="K819" s="4"/>
      <c r="L819" s="1"/>
      <c r="M819" s="1"/>
      <c r="N819" s="1"/>
      <c r="O819" s="1"/>
      <c r="P819" s="1"/>
      <c r="Q819" s="1"/>
      <c r="R819" s="1"/>
      <c r="S819" s="1"/>
      <c r="T819" s="1"/>
      <c r="U819" s="1"/>
      <c r="V819" s="1"/>
      <c r="W819" s="1"/>
      <c r="X819" s="1"/>
      <c r="Y819" s="1"/>
      <c r="Z819" s="1"/>
      <c r="AA819" s="1"/>
      <c r="AB819" s="1"/>
      <c r="AC819" s="1"/>
    </row>
    <row r="820">
      <c r="A820" s="1"/>
      <c r="B820" s="1"/>
      <c r="C820" s="1"/>
      <c r="D820" s="1"/>
      <c r="E820" s="1"/>
      <c r="F820" s="2"/>
      <c r="G820" s="2"/>
      <c r="H820" s="1"/>
      <c r="I820" s="2"/>
      <c r="J820" s="1"/>
      <c r="K820" s="4"/>
      <c r="L820" s="1"/>
      <c r="M820" s="1"/>
      <c r="N820" s="1"/>
      <c r="O820" s="1"/>
      <c r="P820" s="1"/>
      <c r="Q820" s="1"/>
      <c r="R820" s="1"/>
      <c r="S820" s="1"/>
      <c r="T820" s="1"/>
      <c r="U820" s="1"/>
      <c r="V820" s="1"/>
      <c r="W820" s="1"/>
      <c r="X820" s="1"/>
      <c r="Y820" s="1"/>
      <c r="Z820" s="1"/>
      <c r="AA820" s="1"/>
      <c r="AB820" s="1"/>
      <c r="AC820" s="1"/>
    </row>
    <row r="821">
      <c r="A821" s="1"/>
      <c r="B821" s="1"/>
      <c r="C821" s="1"/>
      <c r="D821" s="1"/>
      <c r="E821" s="1"/>
      <c r="F821" s="2"/>
      <c r="G821" s="2"/>
      <c r="H821" s="1"/>
      <c r="I821" s="2"/>
      <c r="J821" s="1"/>
      <c r="K821" s="4"/>
      <c r="L821" s="1"/>
      <c r="M821" s="1"/>
      <c r="N821" s="1"/>
      <c r="O821" s="1"/>
      <c r="P821" s="1"/>
      <c r="Q821" s="1"/>
      <c r="R821" s="1"/>
      <c r="S821" s="1"/>
      <c r="T821" s="1"/>
      <c r="U821" s="1"/>
      <c r="V821" s="1"/>
      <c r="W821" s="1"/>
      <c r="X821" s="1"/>
      <c r="Y821" s="1"/>
      <c r="Z821" s="1"/>
      <c r="AA821" s="1"/>
      <c r="AB821" s="1"/>
      <c r="AC821" s="1"/>
    </row>
    <row r="822">
      <c r="A822" s="1"/>
      <c r="B822" s="1"/>
      <c r="C822" s="1"/>
      <c r="D822" s="1"/>
      <c r="E822" s="1"/>
      <c r="F822" s="2"/>
      <c r="G822" s="2"/>
      <c r="H822" s="1"/>
      <c r="I822" s="2"/>
      <c r="J822" s="1"/>
      <c r="K822" s="4"/>
      <c r="L822" s="1"/>
      <c r="M822" s="1"/>
      <c r="N822" s="1"/>
      <c r="O822" s="1"/>
      <c r="P822" s="1"/>
      <c r="Q822" s="1"/>
      <c r="R822" s="1"/>
      <c r="S822" s="1"/>
      <c r="T822" s="1"/>
      <c r="U822" s="1"/>
      <c r="V822" s="1"/>
      <c r="W822" s="1"/>
      <c r="X822" s="1"/>
      <c r="Y822" s="1"/>
      <c r="Z822" s="1"/>
      <c r="AA822" s="1"/>
      <c r="AB822" s="1"/>
      <c r="AC822" s="1"/>
    </row>
    <row r="823">
      <c r="A823" s="1"/>
      <c r="B823" s="1"/>
      <c r="C823" s="1"/>
      <c r="D823" s="1"/>
      <c r="E823" s="1"/>
      <c r="F823" s="2"/>
      <c r="G823" s="2"/>
      <c r="H823" s="1"/>
      <c r="I823" s="2"/>
      <c r="J823" s="1"/>
      <c r="K823" s="4"/>
      <c r="L823" s="1"/>
      <c r="M823" s="1"/>
      <c r="N823" s="1"/>
      <c r="O823" s="1"/>
      <c r="P823" s="1"/>
      <c r="Q823" s="1"/>
      <c r="R823" s="1"/>
      <c r="S823" s="1"/>
      <c r="T823" s="1"/>
      <c r="U823" s="1"/>
      <c r="V823" s="1"/>
      <c r="W823" s="1"/>
      <c r="X823" s="1"/>
      <c r="Y823" s="1"/>
      <c r="Z823" s="1"/>
      <c r="AA823" s="1"/>
      <c r="AB823" s="1"/>
      <c r="AC823" s="1"/>
    </row>
    <row r="824">
      <c r="A824" s="1"/>
      <c r="B824" s="1"/>
      <c r="C824" s="1"/>
      <c r="D824" s="1"/>
      <c r="E824" s="1"/>
      <c r="F824" s="2"/>
      <c r="G824" s="2"/>
      <c r="H824" s="1"/>
      <c r="I824" s="2"/>
      <c r="J824" s="1"/>
      <c r="K824" s="4"/>
      <c r="L824" s="1"/>
      <c r="M824" s="1"/>
      <c r="N824" s="1"/>
      <c r="O824" s="1"/>
      <c r="P824" s="1"/>
      <c r="Q824" s="1"/>
      <c r="R824" s="1"/>
      <c r="S824" s="1"/>
      <c r="T824" s="1"/>
      <c r="U824" s="1"/>
      <c r="V824" s="1"/>
      <c r="W824" s="1"/>
      <c r="X824" s="1"/>
      <c r="Y824" s="1"/>
      <c r="Z824" s="1"/>
      <c r="AA824" s="1"/>
      <c r="AB824" s="1"/>
      <c r="AC824" s="1"/>
    </row>
    <row r="825">
      <c r="A825" s="1"/>
      <c r="B825" s="1"/>
      <c r="C825" s="1"/>
      <c r="D825" s="1"/>
      <c r="E825" s="1"/>
      <c r="F825" s="2"/>
      <c r="G825" s="2"/>
      <c r="H825" s="1"/>
      <c r="I825" s="2"/>
      <c r="J825" s="1"/>
      <c r="K825" s="4"/>
      <c r="L825" s="1"/>
      <c r="M825" s="1"/>
      <c r="N825" s="1"/>
      <c r="O825" s="1"/>
      <c r="P825" s="1"/>
      <c r="Q825" s="1"/>
      <c r="R825" s="1"/>
      <c r="S825" s="1"/>
      <c r="T825" s="1"/>
      <c r="U825" s="1"/>
      <c r="V825" s="1"/>
      <c r="W825" s="1"/>
      <c r="X825" s="1"/>
      <c r="Y825" s="1"/>
      <c r="Z825" s="1"/>
      <c r="AA825" s="1"/>
      <c r="AB825" s="1"/>
      <c r="AC825" s="1"/>
    </row>
    <row r="826">
      <c r="A826" s="1"/>
      <c r="B826" s="1"/>
      <c r="C826" s="1"/>
      <c r="D826" s="1"/>
      <c r="E826" s="1"/>
      <c r="F826" s="2"/>
      <c r="G826" s="2"/>
      <c r="H826" s="1"/>
      <c r="I826" s="2"/>
      <c r="J826" s="1"/>
      <c r="K826" s="4"/>
      <c r="L826" s="1"/>
      <c r="M826" s="1"/>
      <c r="N826" s="1"/>
      <c r="O826" s="1"/>
      <c r="P826" s="1"/>
      <c r="Q826" s="1"/>
      <c r="R826" s="1"/>
      <c r="S826" s="1"/>
      <c r="T826" s="1"/>
      <c r="U826" s="1"/>
      <c r="V826" s="1"/>
      <c r="W826" s="1"/>
      <c r="X826" s="1"/>
      <c r="Y826" s="1"/>
      <c r="Z826" s="1"/>
      <c r="AA826" s="1"/>
      <c r="AB826" s="1"/>
      <c r="AC826" s="1"/>
    </row>
    <row r="827">
      <c r="A827" s="1"/>
      <c r="B827" s="1"/>
      <c r="C827" s="1"/>
      <c r="D827" s="1"/>
      <c r="E827" s="1"/>
      <c r="F827" s="2"/>
      <c r="G827" s="2"/>
      <c r="H827" s="1"/>
      <c r="I827" s="2"/>
      <c r="J827" s="1"/>
      <c r="K827" s="4"/>
      <c r="L827" s="1"/>
      <c r="M827" s="1"/>
      <c r="N827" s="1"/>
      <c r="O827" s="1"/>
      <c r="P827" s="1"/>
      <c r="Q827" s="1"/>
      <c r="R827" s="1"/>
      <c r="S827" s="1"/>
      <c r="T827" s="1"/>
      <c r="U827" s="1"/>
      <c r="V827" s="1"/>
      <c r="W827" s="1"/>
      <c r="X827" s="1"/>
      <c r="Y827" s="1"/>
      <c r="Z827" s="1"/>
      <c r="AA827" s="1"/>
      <c r="AB827" s="1"/>
      <c r="AC827" s="1"/>
    </row>
    <row r="828">
      <c r="A828" s="1"/>
      <c r="B828" s="1"/>
      <c r="C828" s="1"/>
      <c r="D828" s="1"/>
      <c r="E828" s="1"/>
      <c r="F828" s="2"/>
      <c r="G828" s="2"/>
      <c r="H828" s="1"/>
      <c r="I828" s="2"/>
      <c r="J828" s="1"/>
      <c r="K828" s="4"/>
      <c r="L828" s="1"/>
      <c r="M828" s="1"/>
      <c r="N828" s="1"/>
      <c r="O828" s="1"/>
      <c r="P828" s="1"/>
      <c r="Q828" s="1"/>
      <c r="R828" s="1"/>
      <c r="S828" s="1"/>
      <c r="T828" s="1"/>
      <c r="U828" s="1"/>
      <c r="V828" s="1"/>
      <c r="W828" s="1"/>
      <c r="X828" s="1"/>
      <c r="Y828" s="1"/>
      <c r="Z828" s="1"/>
      <c r="AA828" s="1"/>
      <c r="AB828" s="1"/>
      <c r="AC828" s="1"/>
    </row>
    <row r="829">
      <c r="A829" s="1"/>
      <c r="B829" s="1"/>
      <c r="C829" s="1"/>
      <c r="D829" s="1"/>
      <c r="E829" s="1"/>
      <c r="F829" s="2"/>
      <c r="G829" s="2"/>
      <c r="H829" s="1"/>
      <c r="I829" s="2"/>
      <c r="J829" s="1"/>
      <c r="K829" s="4"/>
      <c r="L829" s="1"/>
      <c r="M829" s="1"/>
      <c r="N829" s="1"/>
      <c r="O829" s="1"/>
      <c r="P829" s="1"/>
      <c r="Q829" s="1"/>
      <c r="R829" s="1"/>
      <c r="S829" s="1"/>
      <c r="T829" s="1"/>
      <c r="U829" s="1"/>
      <c r="V829" s="1"/>
      <c r="W829" s="1"/>
      <c r="X829" s="1"/>
      <c r="Y829" s="1"/>
      <c r="Z829" s="1"/>
      <c r="AA829" s="1"/>
      <c r="AB829" s="1"/>
      <c r="AC829" s="1"/>
    </row>
    <row r="830">
      <c r="A830" s="1"/>
      <c r="B830" s="1"/>
      <c r="C830" s="1"/>
      <c r="D830" s="1"/>
      <c r="E830" s="1"/>
      <c r="F830" s="2"/>
      <c r="G830" s="2"/>
      <c r="H830" s="1"/>
      <c r="I830" s="2"/>
      <c r="J830" s="1"/>
      <c r="K830" s="4"/>
      <c r="L830" s="1"/>
      <c r="M830" s="1"/>
      <c r="N830" s="1"/>
      <c r="O830" s="1"/>
      <c r="P830" s="1"/>
      <c r="Q830" s="1"/>
      <c r="R830" s="1"/>
      <c r="S830" s="1"/>
      <c r="T830" s="1"/>
      <c r="U830" s="1"/>
      <c r="V830" s="1"/>
      <c r="W830" s="1"/>
      <c r="X830" s="1"/>
      <c r="Y830" s="1"/>
      <c r="Z830" s="1"/>
      <c r="AA830" s="1"/>
      <c r="AB830" s="1"/>
      <c r="AC830" s="1"/>
    </row>
    <row r="831">
      <c r="A831" s="1"/>
      <c r="B831" s="1"/>
      <c r="C831" s="1"/>
      <c r="D831" s="1"/>
      <c r="E831" s="1"/>
      <c r="F831" s="2"/>
      <c r="G831" s="2"/>
      <c r="H831" s="1"/>
      <c r="I831" s="2"/>
      <c r="J831" s="1"/>
      <c r="K831" s="4"/>
      <c r="L831" s="1"/>
      <c r="M831" s="1"/>
      <c r="N831" s="1"/>
      <c r="O831" s="1"/>
      <c r="P831" s="1"/>
      <c r="Q831" s="1"/>
      <c r="R831" s="1"/>
      <c r="S831" s="1"/>
      <c r="T831" s="1"/>
      <c r="U831" s="1"/>
      <c r="V831" s="1"/>
      <c r="W831" s="1"/>
      <c r="X831" s="1"/>
      <c r="Y831" s="1"/>
      <c r="Z831" s="1"/>
      <c r="AA831" s="1"/>
      <c r="AB831" s="1"/>
      <c r="AC831" s="1"/>
    </row>
    <row r="832">
      <c r="A832" s="1"/>
      <c r="B832" s="1"/>
      <c r="C832" s="1"/>
      <c r="D832" s="1"/>
      <c r="E832" s="1"/>
      <c r="F832" s="2"/>
      <c r="G832" s="2"/>
      <c r="H832" s="1"/>
      <c r="I832" s="2"/>
      <c r="J832" s="1"/>
      <c r="K832" s="4"/>
      <c r="L832" s="1"/>
      <c r="M832" s="1"/>
      <c r="N832" s="1"/>
      <c r="O832" s="1"/>
      <c r="P832" s="1"/>
      <c r="Q832" s="1"/>
      <c r="R832" s="1"/>
      <c r="S832" s="1"/>
      <c r="T832" s="1"/>
      <c r="U832" s="1"/>
      <c r="V832" s="1"/>
      <c r="W832" s="1"/>
      <c r="X832" s="1"/>
      <c r="Y832" s="1"/>
      <c r="Z832" s="1"/>
      <c r="AA832" s="1"/>
      <c r="AB832" s="1"/>
      <c r="AC832" s="1"/>
    </row>
    <row r="833">
      <c r="A833" s="1"/>
      <c r="B833" s="1"/>
      <c r="C833" s="1"/>
      <c r="D833" s="1"/>
      <c r="E833" s="1"/>
      <c r="F833" s="2"/>
      <c r="G833" s="2"/>
      <c r="H833" s="1"/>
      <c r="I833" s="2"/>
      <c r="J833" s="1"/>
      <c r="K833" s="4"/>
      <c r="L833" s="1"/>
      <c r="M833" s="1"/>
      <c r="N833" s="1"/>
      <c r="O833" s="1"/>
      <c r="P833" s="1"/>
      <c r="Q833" s="1"/>
      <c r="R833" s="1"/>
      <c r="S833" s="1"/>
      <c r="T833" s="1"/>
      <c r="U833" s="1"/>
      <c r="V833" s="1"/>
      <c r="W833" s="1"/>
      <c r="X833" s="1"/>
      <c r="Y833" s="1"/>
      <c r="Z833" s="1"/>
      <c r="AA833" s="1"/>
      <c r="AB833" s="1"/>
      <c r="AC833" s="1"/>
    </row>
    <row r="834">
      <c r="A834" s="1"/>
      <c r="B834" s="1"/>
      <c r="C834" s="1"/>
      <c r="D834" s="1"/>
      <c r="E834" s="1"/>
      <c r="F834" s="2"/>
      <c r="G834" s="2"/>
      <c r="H834" s="1"/>
      <c r="I834" s="2"/>
      <c r="J834" s="1"/>
      <c r="K834" s="4"/>
      <c r="L834" s="1"/>
      <c r="M834" s="1"/>
      <c r="N834" s="1"/>
      <c r="O834" s="1"/>
      <c r="P834" s="1"/>
      <c r="Q834" s="1"/>
      <c r="R834" s="1"/>
      <c r="S834" s="1"/>
      <c r="T834" s="1"/>
      <c r="U834" s="1"/>
      <c r="V834" s="1"/>
      <c r="W834" s="1"/>
      <c r="X834" s="1"/>
      <c r="Y834" s="1"/>
      <c r="Z834" s="1"/>
      <c r="AA834" s="1"/>
      <c r="AB834" s="1"/>
      <c r="AC834" s="1"/>
    </row>
    <row r="835">
      <c r="A835" s="1"/>
      <c r="B835" s="1"/>
      <c r="C835" s="1"/>
      <c r="D835" s="1"/>
      <c r="E835" s="1"/>
      <c r="F835" s="2"/>
      <c r="G835" s="2"/>
      <c r="H835" s="1"/>
      <c r="I835" s="2"/>
      <c r="J835" s="1"/>
      <c r="K835" s="4"/>
      <c r="L835" s="1"/>
      <c r="M835" s="1"/>
      <c r="N835" s="1"/>
      <c r="O835" s="1"/>
      <c r="P835" s="1"/>
      <c r="Q835" s="1"/>
      <c r="R835" s="1"/>
      <c r="S835" s="1"/>
      <c r="T835" s="1"/>
      <c r="U835" s="1"/>
      <c r="V835" s="1"/>
      <c r="W835" s="1"/>
      <c r="X835" s="1"/>
      <c r="Y835" s="1"/>
      <c r="Z835" s="1"/>
      <c r="AA835" s="1"/>
      <c r="AB835" s="1"/>
      <c r="AC835" s="1"/>
    </row>
    <row r="836">
      <c r="A836" s="1"/>
      <c r="B836" s="1"/>
      <c r="C836" s="1"/>
      <c r="D836" s="1"/>
      <c r="E836" s="1"/>
      <c r="F836" s="2"/>
      <c r="G836" s="2"/>
      <c r="H836" s="1"/>
      <c r="I836" s="2"/>
      <c r="J836" s="1"/>
      <c r="K836" s="4"/>
      <c r="L836" s="1"/>
      <c r="M836" s="1"/>
      <c r="N836" s="1"/>
      <c r="O836" s="1"/>
      <c r="P836" s="1"/>
      <c r="Q836" s="1"/>
      <c r="R836" s="1"/>
      <c r="S836" s="1"/>
      <c r="T836" s="1"/>
      <c r="U836" s="1"/>
      <c r="V836" s="1"/>
      <c r="W836" s="1"/>
      <c r="X836" s="1"/>
      <c r="Y836" s="1"/>
      <c r="Z836" s="1"/>
      <c r="AA836" s="1"/>
      <c r="AB836" s="1"/>
      <c r="AC836" s="1"/>
    </row>
    <row r="837">
      <c r="A837" s="1"/>
      <c r="B837" s="1"/>
      <c r="C837" s="1"/>
      <c r="D837" s="1"/>
      <c r="E837" s="1"/>
      <c r="F837" s="2"/>
      <c r="G837" s="2"/>
      <c r="H837" s="1"/>
      <c r="I837" s="2"/>
      <c r="J837" s="1"/>
      <c r="K837" s="4"/>
      <c r="L837" s="1"/>
      <c r="M837" s="1"/>
      <c r="N837" s="1"/>
      <c r="O837" s="1"/>
      <c r="P837" s="1"/>
      <c r="Q837" s="1"/>
      <c r="R837" s="1"/>
      <c r="S837" s="1"/>
      <c r="T837" s="1"/>
      <c r="U837" s="1"/>
      <c r="V837" s="1"/>
      <c r="W837" s="1"/>
      <c r="X837" s="1"/>
      <c r="Y837" s="1"/>
      <c r="Z837" s="1"/>
      <c r="AA837" s="1"/>
      <c r="AB837" s="1"/>
      <c r="AC837" s="1"/>
    </row>
    <row r="838">
      <c r="A838" s="1"/>
      <c r="B838" s="1"/>
      <c r="C838" s="1"/>
      <c r="D838" s="1"/>
      <c r="E838" s="1"/>
      <c r="F838" s="2"/>
      <c r="G838" s="2"/>
      <c r="H838" s="1"/>
      <c r="I838" s="2"/>
      <c r="J838" s="1"/>
      <c r="K838" s="4"/>
      <c r="L838" s="1"/>
      <c r="M838" s="1"/>
      <c r="N838" s="1"/>
      <c r="O838" s="1"/>
      <c r="P838" s="1"/>
      <c r="Q838" s="1"/>
      <c r="R838" s="1"/>
      <c r="S838" s="1"/>
      <c r="T838" s="1"/>
      <c r="U838" s="1"/>
      <c r="V838" s="1"/>
      <c r="W838" s="1"/>
      <c r="X838" s="1"/>
      <c r="Y838" s="1"/>
      <c r="Z838" s="1"/>
      <c r="AA838" s="1"/>
      <c r="AB838" s="1"/>
      <c r="AC838" s="1"/>
    </row>
    <row r="839">
      <c r="A839" s="1"/>
      <c r="B839" s="1"/>
      <c r="C839" s="1"/>
      <c r="D839" s="1"/>
      <c r="E839" s="1"/>
      <c r="F839" s="2"/>
      <c r="G839" s="2"/>
      <c r="H839" s="1"/>
      <c r="I839" s="2"/>
      <c r="J839" s="1"/>
      <c r="K839" s="4"/>
      <c r="L839" s="1"/>
      <c r="M839" s="1"/>
      <c r="N839" s="1"/>
      <c r="O839" s="1"/>
      <c r="P839" s="1"/>
      <c r="Q839" s="1"/>
      <c r="R839" s="1"/>
      <c r="S839" s="1"/>
      <c r="T839" s="1"/>
      <c r="U839" s="1"/>
      <c r="V839" s="1"/>
      <c r="W839" s="1"/>
      <c r="X839" s="1"/>
      <c r="Y839" s="1"/>
      <c r="Z839" s="1"/>
      <c r="AA839" s="1"/>
      <c r="AB839" s="1"/>
      <c r="AC839" s="1"/>
    </row>
    <row r="840">
      <c r="A840" s="1"/>
      <c r="B840" s="1"/>
      <c r="C840" s="1"/>
      <c r="D840" s="1"/>
      <c r="E840" s="1"/>
      <c r="F840" s="2"/>
      <c r="G840" s="2"/>
      <c r="H840" s="1"/>
      <c r="I840" s="2"/>
      <c r="J840" s="1"/>
      <c r="K840" s="4"/>
      <c r="L840" s="1"/>
      <c r="M840" s="1"/>
      <c r="N840" s="1"/>
      <c r="O840" s="1"/>
      <c r="P840" s="1"/>
      <c r="Q840" s="1"/>
      <c r="R840" s="1"/>
      <c r="S840" s="1"/>
      <c r="T840" s="1"/>
      <c r="U840" s="1"/>
      <c r="V840" s="1"/>
      <c r="W840" s="1"/>
      <c r="X840" s="1"/>
      <c r="Y840" s="1"/>
      <c r="Z840" s="1"/>
      <c r="AA840" s="1"/>
      <c r="AB840" s="1"/>
      <c r="AC840" s="1"/>
    </row>
    <row r="841">
      <c r="A841" s="1"/>
      <c r="B841" s="1"/>
      <c r="C841" s="1"/>
      <c r="D841" s="1"/>
      <c r="E841" s="1"/>
      <c r="F841" s="2"/>
      <c r="G841" s="2"/>
      <c r="H841" s="1"/>
      <c r="I841" s="2"/>
      <c r="J841" s="1"/>
      <c r="K841" s="4"/>
      <c r="L841" s="1"/>
      <c r="M841" s="1"/>
      <c r="N841" s="1"/>
      <c r="O841" s="1"/>
      <c r="P841" s="1"/>
      <c r="Q841" s="1"/>
      <c r="R841" s="1"/>
      <c r="S841" s="1"/>
      <c r="T841" s="1"/>
      <c r="U841" s="1"/>
      <c r="V841" s="1"/>
      <c r="W841" s="1"/>
      <c r="X841" s="1"/>
      <c r="Y841" s="1"/>
      <c r="Z841" s="1"/>
      <c r="AA841" s="1"/>
      <c r="AB841" s="1"/>
      <c r="AC841" s="1"/>
    </row>
    <row r="842">
      <c r="A842" s="1"/>
      <c r="B842" s="1"/>
      <c r="C842" s="1"/>
      <c r="D842" s="1"/>
      <c r="E842" s="1"/>
      <c r="F842" s="2"/>
      <c r="G842" s="2"/>
      <c r="H842" s="1"/>
      <c r="I842" s="2"/>
      <c r="J842" s="1"/>
      <c r="K842" s="4"/>
      <c r="L842" s="1"/>
      <c r="M842" s="1"/>
      <c r="N842" s="1"/>
      <c r="O842" s="1"/>
      <c r="P842" s="1"/>
      <c r="Q842" s="1"/>
      <c r="R842" s="1"/>
      <c r="S842" s="1"/>
      <c r="T842" s="1"/>
      <c r="U842" s="1"/>
      <c r="V842" s="1"/>
      <c r="W842" s="1"/>
      <c r="X842" s="1"/>
      <c r="Y842" s="1"/>
      <c r="Z842" s="1"/>
      <c r="AA842" s="1"/>
      <c r="AB842" s="1"/>
      <c r="AC842" s="1"/>
    </row>
    <row r="843">
      <c r="A843" s="1"/>
      <c r="B843" s="1"/>
      <c r="C843" s="1"/>
      <c r="D843" s="1"/>
      <c r="E843" s="1"/>
      <c r="F843" s="2"/>
      <c r="G843" s="2"/>
      <c r="H843" s="1"/>
      <c r="I843" s="2"/>
      <c r="J843" s="1"/>
      <c r="K843" s="4"/>
      <c r="L843" s="1"/>
      <c r="M843" s="1"/>
      <c r="N843" s="1"/>
      <c r="O843" s="1"/>
      <c r="P843" s="1"/>
      <c r="Q843" s="1"/>
      <c r="R843" s="1"/>
      <c r="S843" s="1"/>
      <c r="T843" s="1"/>
      <c r="U843" s="1"/>
      <c r="V843" s="1"/>
      <c r="W843" s="1"/>
      <c r="X843" s="1"/>
      <c r="Y843" s="1"/>
      <c r="Z843" s="1"/>
      <c r="AA843" s="1"/>
      <c r="AB843" s="1"/>
      <c r="AC843" s="1"/>
    </row>
    <row r="844">
      <c r="A844" s="1"/>
      <c r="B844" s="1"/>
      <c r="C844" s="1"/>
      <c r="D844" s="1"/>
      <c r="E844" s="1"/>
      <c r="F844" s="2"/>
      <c r="G844" s="2"/>
      <c r="H844" s="1"/>
      <c r="I844" s="2"/>
      <c r="J844" s="1"/>
      <c r="K844" s="4"/>
      <c r="L844" s="1"/>
      <c r="M844" s="1"/>
      <c r="N844" s="1"/>
      <c r="O844" s="1"/>
      <c r="P844" s="1"/>
      <c r="Q844" s="1"/>
      <c r="R844" s="1"/>
      <c r="S844" s="1"/>
      <c r="T844" s="1"/>
      <c r="U844" s="1"/>
      <c r="V844" s="1"/>
      <c r="W844" s="1"/>
      <c r="X844" s="1"/>
      <c r="Y844" s="1"/>
      <c r="Z844" s="1"/>
      <c r="AA844" s="1"/>
      <c r="AB844" s="1"/>
      <c r="AC844" s="1"/>
    </row>
    <row r="845">
      <c r="A845" s="1"/>
      <c r="B845" s="1"/>
      <c r="C845" s="1"/>
      <c r="D845" s="1"/>
      <c r="E845" s="1"/>
      <c r="F845" s="2"/>
      <c r="G845" s="2"/>
      <c r="H845" s="1"/>
      <c r="I845" s="2"/>
      <c r="J845" s="1"/>
      <c r="K845" s="4"/>
      <c r="L845" s="1"/>
      <c r="M845" s="1"/>
      <c r="N845" s="1"/>
      <c r="O845" s="1"/>
      <c r="P845" s="1"/>
      <c r="Q845" s="1"/>
      <c r="R845" s="1"/>
      <c r="S845" s="1"/>
      <c r="T845" s="1"/>
      <c r="U845" s="1"/>
      <c r="V845" s="1"/>
      <c r="W845" s="1"/>
      <c r="X845" s="1"/>
      <c r="Y845" s="1"/>
      <c r="Z845" s="1"/>
      <c r="AA845" s="1"/>
      <c r="AB845" s="1"/>
      <c r="AC845" s="1"/>
    </row>
    <row r="846">
      <c r="A846" s="1"/>
      <c r="B846" s="1"/>
      <c r="C846" s="1"/>
      <c r="D846" s="1"/>
      <c r="E846" s="1"/>
      <c r="F846" s="2"/>
      <c r="G846" s="2"/>
      <c r="H846" s="1"/>
      <c r="I846" s="2"/>
      <c r="J846" s="1"/>
      <c r="K846" s="4"/>
      <c r="L846" s="1"/>
      <c r="M846" s="1"/>
      <c r="N846" s="1"/>
      <c r="O846" s="1"/>
      <c r="P846" s="1"/>
      <c r="Q846" s="1"/>
      <c r="R846" s="1"/>
      <c r="S846" s="1"/>
      <c r="T846" s="1"/>
      <c r="U846" s="1"/>
      <c r="V846" s="1"/>
      <c r="W846" s="1"/>
      <c r="X846" s="1"/>
      <c r="Y846" s="1"/>
      <c r="Z846" s="1"/>
      <c r="AA846" s="1"/>
      <c r="AB846" s="1"/>
      <c r="AC846" s="1"/>
    </row>
    <row r="847">
      <c r="A847" s="1"/>
      <c r="B847" s="1"/>
      <c r="C847" s="1"/>
      <c r="D847" s="1"/>
      <c r="E847" s="1"/>
      <c r="F847" s="2"/>
      <c r="G847" s="2"/>
      <c r="H847" s="1"/>
      <c r="I847" s="2"/>
      <c r="J847" s="1"/>
      <c r="K847" s="4"/>
      <c r="L847" s="1"/>
      <c r="M847" s="1"/>
      <c r="N847" s="1"/>
      <c r="O847" s="1"/>
      <c r="P847" s="1"/>
      <c r="Q847" s="1"/>
      <c r="R847" s="1"/>
      <c r="S847" s="1"/>
      <c r="T847" s="1"/>
      <c r="U847" s="1"/>
      <c r="V847" s="1"/>
      <c r="W847" s="1"/>
      <c r="X847" s="1"/>
      <c r="Y847" s="1"/>
      <c r="Z847" s="1"/>
      <c r="AA847" s="1"/>
      <c r="AB847" s="1"/>
      <c r="AC847" s="1"/>
    </row>
    <row r="848">
      <c r="A848" s="1"/>
      <c r="B848" s="1"/>
      <c r="C848" s="1"/>
      <c r="D848" s="1"/>
      <c r="E848" s="1"/>
      <c r="F848" s="2"/>
      <c r="G848" s="2"/>
      <c r="H848" s="1"/>
      <c r="I848" s="2"/>
      <c r="J848" s="1"/>
      <c r="K848" s="4"/>
      <c r="L848" s="1"/>
      <c r="M848" s="1"/>
      <c r="N848" s="1"/>
      <c r="O848" s="1"/>
      <c r="P848" s="1"/>
      <c r="Q848" s="1"/>
      <c r="R848" s="1"/>
      <c r="S848" s="1"/>
      <c r="T848" s="1"/>
      <c r="U848" s="1"/>
      <c r="V848" s="1"/>
      <c r="W848" s="1"/>
      <c r="X848" s="1"/>
      <c r="Y848" s="1"/>
      <c r="Z848" s="1"/>
      <c r="AA848" s="1"/>
      <c r="AB848" s="1"/>
      <c r="AC848" s="1"/>
    </row>
    <row r="849">
      <c r="A849" s="1"/>
      <c r="B849" s="1"/>
      <c r="C849" s="1"/>
      <c r="D849" s="1"/>
      <c r="E849" s="1"/>
      <c r="F849" s="2"/>
      <c r="G849" s="2"/>
      <c r="H849" s="1"/>
      <c r="I849" s="2"/>
      <c r="J849" s="1"/>
      <c r="K849" s="4"/>
      <c r="L849" s="1"/>
      <c r="M849" s="1"/>
      <c r="N849" s="1"/>
      <c r="O849" s="1"/>
      <c r="P849" s="1"/>
      <c r="Q849" s="1"/>
      <c r="R849" s="1"/>
      <c r="S849" s="1"/>
      <c r="T849" s="1"/>
      <c r="U849" s="1"/>
      <c r="V849" s="1"/>
      <c r="W849" s="1"/>
      <c r="X849" s="1"/>
      <c r="Y849" s="1"/>
      <c r="Z849" s="1"/>
      <c r="AA849" s="1"/>
      <c r="AB849" s="1"/>
      <c r="AC849" s="1"/>
    </row>
    <row r="850">
      <c r="A850" s="1"/>
      <c r="B850" s="1"/>
      <c r="C850" s="1"/>
      <c r="D850" s="1"/>
      <c r="E850" s="1"/>
      <c r="F850" s="2"/>
      <c r="G850" s="2"/>
      <c r="H850" s="1"/>
      <c r="I850" s="2"/>
      <c r="J850" s="1"/>
      <c r="K850" s="4"/>
      <c r="L850" s="1"/>
      <c r="M850" s="1"/>
      <c r="N850" s="1"/>
      <c r="O850" s="1"/>
      <c r="P850" s="1"/>
      <c r="Q850" s="1"/>
      <c r="R850" s="1"/>
      <c r="S850" s="1"/>
      <c r="T850" s="1"/>
      <c r="U850" s="1"/>
      <c r="V850" s="1"/>
      <c r="W850" s="1"/>
      <c r="X850" s="1"/>
      <c r="Y850" s="1"/>
      <c r="Z850" s="1"/>
      <c r="AA850" s="1"/>
      <c r="AB850" s="1"/>
      <c r="AC850" s="1"/>
    </row>
    <row r="851">
      <c r="A851" s="1"/>
      <c r="B851" s="1"/>
      <c r="C851" s="1"/>
      <c r="D851" s="1"/>
      <c r="E851" s="1"/>
      <c r="F851" s="2"/>
      <c r="G851" s="2"/>
      <c r="H851" s="1"/>
      <c r="I851" s="2"/>
      <c r="J851" s="1"/>
      <c r="K851" s="4"/>
      <c r="L851" s="1"/>
      <c r="M851" s="1"/>
      <c r="N851" s="1"/>
      <c r="O851" s="1"/>
      <c r="P851" s="1"/>
      <c r="Q851" s="1"/>
      <c r="R851" s="1"/>
      <c r="S851" s="1"/>
      <c r="T851" s="1"/>
      <c r="U851" s="1"/>
      <c r="V851" s="1"/>
      <c r="W851" s="1"/>
      <c r="X851" s="1"/>
      <c r="Y851" s="1"/>
      <c r="Z851" s="1"/>
      <c r="AA851" s="1"/>
      <c r="AB851" s="1"/>
      <c r="AC851" s="1"/>
    </row>
    <row r="852">
      <c r="A852" s="1"/>
      <c r="B852" s="1"/>
      <c r="C852" s="1"/>
      <c r="D852" s="1"/>
      <c r="E852" s="1"/>
      <c r="F852" s="2"/>
      <c r="G852" s="2"/>
      <c r="H852" s="1"/>
      <c r="I852" s="2"/>
      <c r="J852" s="1"/>
      <c r="K852" s="4"/>
      <c r="L852" s="1"/>
      <c r="M852" s="1"/>
      <c r="N852" s="1"/>
      <c r="O852" s="1"/>
      <c r="P852" s="1"/>
      <c r="Q852" s="1"/>
      <c r="R852" s="1"/>
      <c r="S852" s="1"/>
      <c r="T852" s="1"/>
      <c r="U852" s="1"/>
      <c r="V852" s="1"/>
      <c r="W852" s="1"/>
      <c r="X852" s="1"/>
      <c r="Y852" s="1"/>
      <c r="Z852" s="1"/>
      <c r="AA852" s="1"/>
      <c r="AB852" s="1"/>
      <c r="AC852" s="1"/>
    </row>
    <row r="853">
      <c r="A853" s="1"/>
      <c r="B853" s="1"/>
      <c r="C853" s="1"/>
      <c r="D853" s="1"/>
      <c r="E853" s="1"/>
      <c r="F853" s="2"/>
      <c r="G853" s="2"/>
      <c r="H853" s="1"/>
      <c r="I853" s="2"/>
      <c r="J853" s="1"/>
      <c r="K853" s="4"/>
      <c r="L853" s="1"/>
      <c r="M853" s="1"/>
      <c r="N853" s="1"/>
      <c r="O853" s="1"/>
      <c r="P853" s="1"/>
      <c r="Q853" s="1"/>
      <c r="R853" s="1"/>
      <c r="S853" s="1"/>
      <c r="T853" s="1"/>
      <c r="U853" s="1"/>
      <c r="V853" s="1"/>
      <c r="W853" s="1"/>
      <c r="X853" s="1"/>
      <c r="Y853" s="1"/>
      <c r="Z853" s="1"/>
      <c r="AA853" s="1"/>
      <c r="AB853" s="1"/>
      <c r="AC853" s="1"/>
    </row>
    <row r="854">
      <c r="A854" s="1"/>
      <c r="B854" s="1"/>
      <c r="C854" s="1"/>
      <c r="D854" s="1"/>
      <c r="E854" s="1"/>
      <c r="F854" s="2"/>
      <c r="G854" s="2"/>
      <c r="H854" s="1"/>
      <c r="I854" s="2"/>
      <c r="J854" s="1"/>
      <c r="K854" s="4"/>
      <c r="L854" s="1"/>
      <c r="M854" s="1"/>
      <c r="N854" s="1"/>
      <c r="O854" s="1"/>
      <c r="P854" s="1"/>
      <c r="Q854" s="1"/>
      <c r="R854" s="1"/>
      <c r="S854" s="1"/>
      <c r="T854" s="1"/>
      <c r="U854" s="1"/>
      <c r="V854" s="1"/>
      <c r="W854" s="1"/>
      <c r="X854" s="1"/>
      <c r="Y854" s="1"/>
      <c r="Z854" s="1"/>
      <c r="AA854" s="1"/>
      <c r="AB854" s="1"/>
      <c r="AC854" s="1"/>
    </row>
    <row r="855">
      <c r="A855" s="1"/>
      <c r="B855" s="1"/>
      <c r="C855" s="1"/>
      <c r="D855" s="1"/>
      <c r="E855" s="1"/>
      <c r="F855" s="2"/>
      <c r="G855" s="2"/>
      <c r="H855" s="1"/>
      <c r="I855" s="2"/>
      <c r="J855" s="1"/>
      <c r="K855" s="4"/>
      <c r="L855" s="1"/>
      <c r="M855" s="1"/>
      <c r="N855" s="1"/>
      <c r="O855" s="1"/>
      <c r="P855" s="1"/>
      <c r="Q855" s="1"/>
      <c r="R855" s="1"/>
      <c r="S855" s="1"/>
      <c r="T855" s="1"/>
      <c r="U855" s="1"/>
      <c r="V855" s="1"/>
      <c r="W855" s="1"/>
      <c r="X855" s="1"/>
      <c r="Y855" s="1"/>
      <c r="Z855" s="1"/>
      <c r="AA855" s="1"/>
      <c r="AB855" s="1"/>
      <c r="AC855" s="1"/>
    </row>
    <row r="856">
      <c r="A856" s="1"/>
      <c r="B856" s="1"/>
      <c r="C856" s="1"/>
      <c r="D856" s="1"/>
      <c r="E856" s="1"/>
      <c r="F856" s="2"/>
      <c r="G856" s="2"/>
      <c r="H856" s="1"/>
      <c r="I856" s="2"/>
      <c r="J856" s="1"/>
      <c r="K856" s="4"/>
      <c r="L856" s="1"/>
      <c r="M856" s="1"/>
      <c r="N856" s="1"/>
      <c r="O856" s="1"/>
      <c r="P856" s="1"/>
      <c r="Q856" s="1"/>
      <c r="R856" s="1"/>
      <c r="S856" s="1"/>
      <c r="T856" s="1"/>
      <c r="U856" s="1"/>
      <c r="V856" s="1"/>
      <c r="W856" s="1"/>
      <c r="X856" s="1"/>
      <c r="Y856" s="1"/>
      <c r="Z856" s="1"/>
      <c r="AA856" s="1"/>
      <c r="AB856" s="1"/>
      <c r="AC856" s="1"/>
    </row>
    <row r="857">
      <c r="A857" s="1"/>
      <c r="B857" s="1"/>
      <c r="C857" s="1"/>
      <c r="D857" s="1"/>
      <c r="E857" s="1"/>
      <c r="F857" s="2"/>
      <c r="G857" s="2"/>
      <c r="H857" s="1"/>
      <c r="I857" s="2"/>
      <c r="J857" s="1"/>
      <c r="K857" s="4"/>
      <c r="L857" s="1"/>
      <c r="M857" s="1"/>
      <c r="N857" s="1"/>
      <c r="O857" s="1"/>
      <c r="P857" s="1"/>
      <c r="Q857" s="1"/>
      <c r="R857" s="1"/>
      <c r="S857" s="1"/>
      <c r="T857" s="1"/>
      <c r="U857" s="1"/>
      <c r="V857" s="1"/>
      <c r="W857" s="1"/>
      <c r="X857" s="1"/>
      <c r="Y857" s="1"/>
      <c r="Z857" s="1"/>
      <c r="AA857" s="1"/>
      <c r="AB857" s="1"/>
      <c r="AC857" s="1"/>
    </row>
    <row r="858">
      <c r="A858" s="1"/>
      <c r="B858" s="1"/>
      <c r="C858" s="1"/>
      <c r="D858" s="1"/>
      <c r="E858" s="1"/>
      <c r="F858" s="2"/>
      <c r="G858" s="2"/>
      <c r="H858" s="1"/>
      <c r="I858" s="2"/>
      <c r="J858" s="1"/>
      <c r="K858" s="4"/>
      <c r="L858" s="1"/>
      <c r="M858" s="1"/>
      <c r="N858" s="1"/>
      <c r="O858" s="1"/>
      <c r="P858" s="1"/>
      <c r="Q858" s="1"/>
      <c r="R858" s="1"/>
      <c r="S858" s="1"/>
      <c r="T858" s="1"/>
      <c r="U858" s="1"/>
      <c r="V858" s="1"/>
      <c r="W858" s="1"/>
      <c r="X858" s="1"/>
      <c r="Y858" s="1"/>
      <c r="Z858" s="1"/>
      <c r="AA858" s="1"/>
      <c r="AB858" s="1"/>
      <c r="AC858" s="1"/>
    </row>
    <row r="859">
      <c r="A859" s="1"/>
      <c r="B859" s="1"/>
      <c r="C859" s="1"/>
      <c r="D859" s="1"/>
      <c r="E859" s="1"/>
      <c r="F859" s="2"/>
      <c r="G859" s="2"/>
      <c r="H859" s="1"/>
      <c r="I859" s="2"/>
      <c r="J859" s="1"/>
      <c r="K859" s="4"/>
      <c r="L859" s="1"/>
      <c r="M859" s="1"/>
      <c r="N859" s="1"/>
      <c r="O859" s="1"/>
      <c r="P859" s="1"/>
      <c r="Q859" s="1"/>
      <c r="R859" s="1"/>
      <c r="S859" s="1"/>
      <c r="T859" s="1"/>
      <c r="U859" s="1"/>
      <c r="V859" s="1"/>
      <c r="W859" s="1"/>
      <c r="X859" s="1"/>
      <c r="Y859" s="1"/>
      <c r="Z859" s="1"/>
      <c r="AA859" s="1"/>
      <c r="AB859" s="1"/>
      <c r="AC859" s="1"/>
    </row>
    <row r="860">
      <c r="A860" s="1"/>
      <c r="B860" s="1"/>
      <c r="C860" s="1"/>
      <c r="D860" s="1"/>
      <c r="E860" s="1"/>
      <c r="F860" s="2"/>
      <c r="G860" s="2"/>
      <c r="H860" s="1"/>
      <c r="I860" s="2"/>
      <c r="J860" s="1"/>
      <c r="K860" s="4"/>
      <c r="L860" s="1"/>
      <c r="M860" s="1"/>
      <c r="N860" s="1"/>
      <c r="O860" s="1"/>
      <c r="P860" s="1"/>
      <c r="Q860" s="1"/>
      <c r="R860" s="1"/>
      <c r="S860" s="1"/>
      <c r="T860" s="1"/>
      <c r="U860" s="1"/>
      <c r="V860" s="1"/>
      <c r="W860" s="1"/>
      <c r="X860" s="1"/>
      <c r="Y860" s="1"/>
      <c r="Z860" s="1"/>
      <c r="AA860" s="1"/>
      <c r="AB860" s="1"/>
      <c r="AC860" s="1"/>
    </row>
    <row r="861">
      <c r="A861" s="1"/>
      <c r="B861" s="1"/>
      <c r="C861" s="1"/>
      <c r="D861" s="1"/>
      <c r="E861" s="1"/>
      <c r="F861" s="2"/>
      <c r="G861" s="2"/>
      <c r="H861" s="1"/>
      <c r="I861" s="2"/>
      <c r="J861" s="1"/>
      <c r="K861" s="4"/>
      <c r="L861" s="1"/>
      <c r="M861" s="1"/>
      <c r="N861" s="1"/>
      <c r="O861" s="1"/>
      <c r="P861" s="1"/>
      <c r="Q861" s="1"/>
      <c r="R861" s="1"/>
      <c r="S861" s="1"/>
      <c r="T861" s="1"/>
      <c r="U861" s="1"/>
      <c r="V861" s="1"/>
      <c r="W861" s="1"/>
      <c r="X861" s="1"/>
      <c r="Y861" s="1"/>
      <c r="Z861" s="1"/>
      <c r="AA861" s="1"/>
      <c r="AB861" s="1"/>
      <c r="AC861" s="1"/>
    </row>
    <row r="862">
      <c r="A862" s="1"/>
      <c r="B862" s="1"/>
      <c r="C862" s="1"/>
      <c r="D862" s="1"/>
      <c r="E862" s="1"/>
      <c r="F862" s="2"/>
      <c r="G862" s="2"/>
      <c r="H862" s="1"/>
      <c r="I862" s="2"/>
      <c r="J862" s="1"/>
      <c r="K862" s="4"/>
      <c r="L862" s="1"/>
      <c r="M862" s="1"/>
      <c r="N862" s="1"/>
      <c r="O862" s="1"/>
      <c r="P862" s="1"/>
      <c r="Q862" s="1"/>
      <c r="R862" s="1"/>
      <c r="S862" s="1"/>
      <c r="T862" s="1"/>
      <c r="U862" s="1"/>
      <c r="V862" s="1"/>
      <c r="W862" s="1"/>
      <c r="X862" s="1"/>
      <c r="Y862" s="1"/>
      <c r="Z862" s="1"/>
      <c r="AA862" s="1"/>
      <c r="AB862" s="1"/>
      <c r="AC862" s="1"/>
    </row>
    <row r="863">
      <c r="A863" s="1"/>
      <c r="B863" s="1"/>
      <c r="C863" s="1"/>
      <c r="D863" s="1"/>
      <c r="E863" s="1"/>
      <c r="F863" s="2"/>
      <c r="G863" s="2"/>
      <c r="H863" s="1"/>
      <c r="I863" s="2"/>
      <c r="J863" s="1"/>
      <c r="K863" s="4"/>
      <c r="L863" s="1"/>
      <c r="M863" s="1"/>
      <c r="N863" s="1"/>
      <c r="O863" s="1"/>
      <c r="P863" s="1"/>
      <c r="Q863" s="1"/>
      <c r="R863" s="1"/>
      <c r="S863" s="1"/>
      <c r="T863" s="1"/>
      <c r="U863" s="1"/>
      <c r="V863" s="1"/>
      <c r="W863" s="1"/>
      <c r="X863" s="1"/>
      <c r="Y863" s="1"/>
      <c r="Z863" s="1"/>
      <c r="AA863" s="1"/>
      <c r="AB863" s="1"/>
      <c r="AC863" s="1"/>
    </row>
    <row r="864">
      <c r="A864" s="1"/>
      <c r="B864" s="1"/>
      <c r="C864" s="1"/>
      <c r="D864" s="1"/>
      <c r="E864" s="1"/>
      <c r="F864" s="2"/>
      <c r="G864" s="2"/>
      <c r="H864" s="1"/>
      <c r="I864" s="2"/>
      <c r="J864" s="1"/>
      <c r="K864" s="4"/>
      <c r="L864" s="1"/>
      <c r="M864" s="1"/>
      <c r="N864" s="1"/>
      <c r="O864" s="1"/>
      <c r="P864" s="1"/>
      <c r="Q864" s="1"/>
      <c r="R864" s="1"/>
      <c r="S864" s="1"/>
      <c r="T864" s="1"/>
      <c r="U864" s="1"/>
      <c r="V864" s="1"/>
      <c r="W864" s="1"/>
      <c r="X864" s="1"/>
      <c r="Y864" s="1"/>
      <c r="Z864" s="1"/>
      <c r="AA864" s="1"/>
      <c r="AB864" s="1"/>
      <c r="AC864" s="1"/>
    </row>
    <row r="865">
      <c r="A865" s="1"/>
      <c r="B865" s="1"/>
      <c r="C865" s="1"/>
      <c r="D865" s="1"/>
      <c r="E865" s="1"/>
      <c r="F865" s="2"/>
      <c r="G865" s="2"/>
      <c r="H865" s="1"/>
      <c r="I865" s="2"/>
      <c r="J865" s="1"/>
      <c r="K865" s="4"/>
      <c r="L865" s="1"/>
      <c r="M865" s="1"/>
      <c r="N865" s="1"/>
      <c r="O865" s="1"/>
      <c r="P865" s="1"/>
      <c r="Q865" s="1"/>
      <c r="R865" s="1"/>
      <c r="S865" s="1"/>
      <c r="T865" s="1"/>
      <c r="U865" s="1"/>
      <c r="V865" s="1"/>
      <c r="W865" s="1"/>
      <c r="X865" s="1"/>
      <c r="Y865" s="1"/>
      <c r="Z865" s="1"/>
      <c r="AA865" s="1"/>
      <c r="AB865" s="1"/>
      <c r="AC865" s="1"/>
    </row>
    <row r="866">
      <c r="A866" s="1"/>
      <c r="B866" s="1"/>
      <c r="C866" s="1"/>
      <c r="D866" s="1"/>
      <c r="E866" s="1"/>
      <c r="F866" s="2"/>
      <c r="G866" s="2"/>
      <c r="H866" s="1"/>
      <c r="I866" s="2"/>
      <c r="J866" s="1"/>
      <c r="K866" s="4"/>
      <c r="L866" s="1"/>
      <c r="M866" s="1"/>
      <c r="N866" s="1"/>
      <c r="O866" s="1"/>
      <c r="P866" s="1"/>
      <c r="Q866" s="1"/>
      <c r="R866" s="1"/>
      <c r="S866" s="1"/>
      <c r="T866" s="1"/>
      <c r="U866" s="1"/>
      <c r="V866" s="1"/>
      <c r="W866" s="1"/>
      <c r="X866" s="1"/>
      <c r="Y866" s="1"/>
      <c r="Z866" s="1"/>
      <c r="AA866" s="1"/>
      <c r="AB866" s="1"/>
      <c r="AC866" s="1"/>
    </row>
    <row r="867">
      <c r="A867" s="1"/>
      <c r="B867" s="1"/>
      <c r="C867" s="1"/>
      <c r="D867" s="1"/>
      <c r="E867" s="1"/>
      <c r="F867" s="2"/>
      <c r="G867" s="2"/>
      <c r="H867" s="1"/>
      <c r="I867" s="2"/>
      <c r="J867" s="1"/>
      <c r="K867" s="4"/>
      <c r="L867" s="1"/>
      <c r="M867" s="1"/>
      <c r="N867" s="1"/>
      <c r="O867" s="1"/>
      <c r="P867" s="1"/>
      <c r="Q867" s="1"/>
      <c r="R867" s="1"/>
      <c r="S867" s="1"/>
      <c r="T867" s="1"/>
      <c r="U867" s="1"/>
      <c r="V867" s="1"/>
      <c r="W867" s="1"/>
      <c r="X867" s="1"/>
      <c r="Y867" s="1"/>
      <c r="Z867" s="1"/>
      <c r="AA867" s="1"/>
      <c r="AB867" s="1"/>
      <c r="AC867" s="1"/>
    </row>
    <row r="868">
      <c r="A868" s="1"/>
      <c r="B868" s="1"/>
      <c r="C868" s="1"/>
      <c r="D868" s="1"/>
      <c r="E868" s="1"/>
      <c r="F868" s="2"/>
      <c r="G868" s="2"/>
      <c r="H868" s="1"/>
      <c r="I868" s="2"/>
      <c r="J868" s="1"/>
      <c r="K868" s="4"/>
      <c r="L868" s="1"/>
      <c r="M868" s="1"/>
      <c r="N868" s="1"/>
      <c r="O868" s="1"/>
      <c r="P868" s="1"/>
      <c r="Q868" s="1"/>
      <c r="R868" s="1"/>
      <c r="S868" s="1"/>
      <c r="T868" s="1"/>
      <c r="U868" s="1"/>
      <c r="V868" s="1"/>
      <c r="W868" s="1"/>
      <c r="X868" s="1"/>
      <c r="Y868" s="1"/>
      <c r="Z868" s="1"/>
      <c r="AA868" s="1"/>
      <c r="AB868" s="1"/>
      <c r="AC868" s="1"/>
    </row>
    <row r="869">
      <c r="A869" s="1"/>
      <c r="B869" s="1"/>
      <c r="C869" s="1"/>
      <c r="D869" s="1"/>
      <c r="E869" s="1"/>
      <c r="F869" s="2"/>
      <c r="G869" s="2"/>
      <c r="H869" s="1"/>
      <c r="I869" s="2"/>
      <c r="J869" s="1"/>
      <c r="K869" s="4"/>
      <c r="L869" s="1"/>
      <c r="M869" s="1"/>
      <c r="N869" s="1"/>
      <c r="O869" s="1"/>
      <c r="P869" s="1"/>
      <c r="Q869" s="1"/>
      <c r="R869" s="1"/>
      <c r="S869" s="1"/>
      <c r="T869" s="1"/>
      <c r="U869" s="1"/>
      <c r="V869" s="1"/>
      <c r="W869" s="1"/>
      <c r="X869" s="1"/>
      <c r="Y869" s="1"/>
      <c r="Z869" s="1"/>
      <c r="AA869" s="1"/>
      <c r="AB869" s="1"/>
      <c r="AC869" s="1"/>
    </row>
    <row r="870">
      <c r="A870" s="1"/>
      <c r="B870" s="1"/>
      <c r="C870" s="1"/>
      <c r="D870" s="1"/>
      <c r="E870" s="1"/>
      <c r="F870" s="2"/>
      <c r="G870" s="2"/>
      <c r="H870" s="1"/>
      <c r="I870" s="2"/>
      <c r="J870" s="1"/>
      <c r="K870" s="4"/>
      <c r="L870" s="1"/>
      <c r="M870" s="1"/>
      <c r="N870" s="1"/>
      <c r="O870" s="1"/>
      <c r="P870" s="1"/>
      <c r="Q870" s="1"/>
      <c r="R870" s="1"/>
      <c r="S870" s="1"/>
      <c r="T870" s="1"/>
      <c r="U870" s="1"/>
      <c r="V870" s="1"/>
      <c r="W870" s="1"/>
      <c r="X870" s="1"/>
      <c r="Y870" s="1"/>
      <c r="Z870" s="1"/>
      <c r="AA870" s="1"/>
      <c r="AB870" s="1"/>
      <c r="AC870" s="1"/>
    </row>
    <row r="871">
      <c r="A871" s="1"/>
      <c r="B871" s="1"/>
      <c r="C871" s="1"/>
      <c r="D871" s="1"/>
      <c r="E871" s="1"/>
      <c r="F871" s="2"/>
      <c r="G871" s="2"/>
      <c r="H871" s="1"/>
      <c r="I871" s="2"/>
      <c r="J871" s="1"/>
      <c r="K871" s="4"/>
      <c r="L871" s="1"/>
      <c r="M871" s="1"/>
      <c r="N871" s="1"/>
      <c r="O871" s="1"/>
      <c r="P871" s="1"/>
      <c r="Q871" s="1"/>
      <c r="R871" s="1"/>
      <c r="S871" s="1"/>
      <c r="T871" s="1"/>
      <c r="U871" s="1"/>
      <c r="V871" s="1"/>
      <c r="W871" s="1"/>
      <c r="X871" s="1"/>
      <c r="Y871" s="1"/>
      <c r="Z871" s="1"/>
      <c r="AA871" s="1"/>
      <c r="AB871" s="1"/>
      <c r="AC871" s="1"/>
    </row>
    <row r="872">
      <c r="A872" s="1"/>
      <c r="B872" s="1"/>
      <c r="C872" s="1"/>
      <c r="D872" s="1"/>
      <c r="E872" s="1"/>
      <c r="F872" s="2"/>
      <c r="G872" s="2"/>
      <c r="H872" s="1"/>
      <c r="I872" s="2"/>
      <c r="J872" s="1"/>
      <c r="K872" s="4"/>
      <c r="L872" s="1"/>
      <c r="M872" s="1"/>
      <c r="N872" s="1"/>
      <c r="O872" s="1"/>
      <c r="P872" s="1"/>
      <c r="Q872" s="1"/>
      <c r="R872" s="1"/>
      <c r="S872" s="1"/>
      <c r="T872" s="1"/>
      <c r="U872" s="1"/>
      <c r="V872" s="1"/>
      <c r="W872" s="1"/>
      <c r="X872" s="1"/>
      <c r="Y872" s="1"/>
      <c r="Z872" s="1"/>
      <c r="AA872" s="1"/>
      <c r="AB872" s="1"/>
      <c r="AC872" s="1"/>
    </row>
    <row r="873">
      <c r="A873" s="1"/>
      <c r="B873" s="1"/>
      <c r="C873" s="1"/>
      <c r="D873" s="1"/>
      <c r="E873" s="1"/>
      <c r="F873" s="2"/>
      <c r="G873" s="2"/>
      <c r="H873" s="1"/>
      <c r="I873" s="2"/>
      <c r="J873" s="1"/>
      <c r="K873" s="4"/>
      <c r="L873" s="1"/>
      <c r="M873" s="1"/>
      <c r="N873" s="1"/>
      <c r="O873" s="1"/>
      <c r="P873" s="1"/>
      <c r="Q873" s="1"/>
      <c r="R873" s="1"/>
      <c r="S873" s="1"/>
      <c r="T873" s="1"/>
      <c r="U873" s="1"/>
      <c r="V873" s="1"/>
      <c r="W873" s="1"/>
      <c r="X873" s="1"/>
      <c r="Y873" s="1"/>
      <c r="Z873" s="1"/>
      <c r="AA873" s="1"/>
      <c r="AB873" s="1"/>
      <c r="AC873" s="1"/>
    </row>
    <row r="874">
      <c r="A874" s="1"/>
      <c r="B874" s="1"/>
      <c r="C874" s="1"/>
      <c r="D874" s="1"/>
      <c r="E874" s="1"/>
      <c r="F874" s="2"/>
      <c r="G874" s="2"/>
      <c r="H874" s="1"/>
      <c r="I874" s="2"/>
      <c r="J874" s="1"/>
      <c r="K874" s="4"/>
      <c r="L874" s="1"/>
      <c r="M874" s="1"/>
      <c r="N874" s="1"/>
      <c r="O874" s="1"/>
      <c r="P874" s="1"/>
      <c r="Q874" s="1"/>
      <c r="R874" s="1"/>
      <c r="S874" s="1"/>
      <c r="T874" s="1"/>
      <c r="U874" s="1"/>
      <c r="V874" s="1"/>
      <c r="W874" s="1"/>
      <c r="X874" s="1"/>
      <c r="Y874" s="1"/>
      <c r="Z874" s="1"/>
      <c r="AA874" s="1"/>
      <c r="AB874" s="1"/>
      <c r="AC874" s="1"/>
    </row>
    <row r="875">
      <c r="A875" s="1"/>
      <c r="B875" s="1"/>
      <c r="C875" s="1"/>
      <c r="D875" s="1"/>
      <c r="E875" s="1"/>
      <c r="F875" s="2"/>
      <c r="G875" s="2"/>
      <c r="H875" s="1"/>
      <c r="I875" s="2"/>
      <c r="J875" s="1"/>
      <c r="K875" s="4"/>
      <c r="L875" s="1"/>
      <c r="M875" s="1"/>
      <c r="N875" s="1"/>
      <c r="O875" s="1"/>
      <c r="P875" s="1"/>
      <c r="Q875" s="1"/>
      <c r="R875" s="1"/>
      <c r="S875" s="1"/>
      <c r="T875" s="1"/>
      <c r="U875" s="1"/>
      <c r="V875" s="1"/>
      <c r="W875" s="1"/>
      <c r="X875" s="1"/>
      <c r="Y875" s="1"/>
      <c r="Z875" s="1"/>
      <c r="AA875" s="1"/>
      <c r="AB875" s="1"/>
      <c r="AC875" s="1"/>
    </row>
    <row r="876">
      <c r="A876" s="1"/>
      <c r="B876" s="1"/>
      <c r="C876" s="1"/>
      <c r="D876" s="1"/>
      <c r="E876" s="1"/>
      <c r="F876" s="2"/>
      <c r="G876" s="2"/>
      <c r="H876" s="1"/>
      <c r="I876" s="2"/>
      <c r="J876" s="1"/>
      <c r="K876" s="4"/>
      <c r="L876" s="1"/>
      <c r="M876" s="1"/>
      <c r="N876" s="1"/>
      <c r="O876" s="1"/>
      <c r="P876" s="1"/>
      <c r="Q876" s="1"/>
      <c r="R876" s="1"/>
      <c r="S876" s="1"/>
      <c r="T876" s="1"/>
      <c r="U876" s="1"/>
      <c r="V876" s="1"/>
      <c r="W876" s="1"/>
      <c r="X876" s="1"/>
      <c r="Y876" s="1"/>
      <c r="Z876" s="1"/>
      <c r="AA876" s="1"/>
      <c r="AB876" s="1"/>
      <c r="AC876" s="1"/>
    </row>
    <row r="877">
      <c r="A877" s="1"/>
      <c r="B877" s="1"/>
      <c r="C877" s="1"/>
      <c r="D877" s="1"/>
      <c r="E877" s="1"/>
      <c r="F877" s="2"/>
      <c r="G877" s="2"/>
      <c r="H877" s="1"/>
      <c r="I877" s="2"/>
      <c r="J877" s="1"/>
      <c r="K877" s="4"/>
      <c r="L877" s="1"/>
      <c r="M877" s="1"/>
      <c r="N877" s="1"/>
      <c r="O877" s="1"/>
      <c r="P877" s="1"/>
      <c r="Q877" s="1"/>
      <c r="R877" s="1"/>
      <c r="S877" s="1"/>
      <c r="T877" s="1"/>
      <c r="U877" s="1"/>
      <c r="V877" s="1"/>
      <c r="W877" s="1"/>
      <c r="X877" s="1"/>
      <c r="Y877" s="1"/>
      <c r="Z877" s="1"/>
      <c r="AA877" s="1"/>
      <c r="AB877" s="1"/>
      <c r="AC877" s="1"/>
    </row>
    <row r="878">
      <c r="A878" s="1"/>
      <c r="B878" s="1"/>
      <c r="C878" s="1"/>
      <c r="D878" s="1"/>
      <c r="E878" s="1"/>
      <c r="F878" s="2"/>
      <c r="G878" s="2"/>
      <c r="H878" s="1"/>
      <c r="I878" s="2"/>
      <c r="J878" s="1"/>
      <c r="K878" s="4"/>
      <c r="L878" s="1"/>
      <c r="M878" s="1"/>
      <c r="N878" s="1"/>
      <c r="O878" s="1"/>
      <c r="P878" s="1"/>
      <c r="Q878" s="1"/>
      <c r="R878" s="1"/>
      <c r="S878" s="1"/>
      <c r="T878" s="1"/>
      <c r="U878" s="1"/>
      <c r="V878" s="1"/>
      <c r="W878" s="1"/>
      <c r="X878" s="1"/>
      <c r="Y878" s="1"/>
      <c r="Z878" s="1"/>
      <c r="AA878" s="1"/>
      <c r="AB878" s="1"/>
      <c r="AC878" s="1"/>
    </row>
    <row r="879">
      <c r="A879" s="1"/>
      <c r="B879" s="1"/>
      <c r="C879" s="1"/>
      <c r="D879" s="1"/>
      <c r="E879" s="1"/>
      <c r="F879" s="2"/>
      <c r="G879" s="2"/>
      <c r="H879" s="1"/>
      <c r="I879" s="2"/>
      <c r="J879" s="1"/>
      <c r="K879" s="4"/>
      <c r="L879" s="1"/>
      <c r="M879" s="1"/>
      <c r="N879" s="1"/>
      <c r="O879" s="1"/>
      <c r="P879" s="1"/>
      <c r="Q879" s="1"/>
      <c r="R879" s="1"/>
      <c r="S879" s="1"/>
      <c r="T879" s="1"/>
      <c r="U879" s="1"/>
      <c r="V879" s="1"/>
      <c r="W879" s="1"/>
      <c r="X879" s="1"/>
      <c r="Y879" s="1"/>
      <c r="Z879" s="1"/>
      <c r="AA879" s="1"/>
      <c r="AB879" s="1"/>
      <c r="AC879" s="1"/>
    </row>
    <row r="880">
      <c r="A880" s="1"/>
      <c r="B880" s="1"/>
      <c r="C880" s="1"/>
      <c r="D880" s="1"/>
      <c r="E880" s="1"/>
      <c r="F880" s="2"/>
      <c r="G880" s="2"/>
      <c r="H880" s="1"/>
      <c r="I880" s="2"/>
      <c r="J880" s="1"/>
      <c r="K880" s="4"/>
      <c r="L880" s="1"/>
      <c r="M880" s="1"/>
      <c r="N880" s="1"/>
      <c r="O880" s="1"/>
      <c r="P880" s="1"/>
      <c r="Q880" s="1"/>
      <c r="R880" s="1"/>
      <c r="S880" s="1"/>
      <c r="T880" s="1"/>
      <c r="U880" s="1"/>
      <c r="V880" s="1"/>
      <c r="W880" s="1"/>
      <c r="X880" s="1"/>
      <c r="Y880" s="1"/>
      <c r="Z880" s="1"/>
      <c r="AA880" s="1"/>
      <c r="AB880" s="1"/>
      <c r="AC880" s="1"/>
    </row>
    <row r="881">
      <c r="A881" s="1"/>
      <c r="B881" s="1"/>
      <c r="C881" s="1"/>
      <c r="D881" s="1"/>
      <c r="E881" s="1"/>
      <c r="F881" s="2"/>
      <c r="G881" s="2"/>
      <c r="H881" s="1"/>
      <c r="I881" s="2"/>
      <c r="J881" s="1"/>
      <c r="K881" s="4"/>
      <c r="L881" s="1"/>
      <c r="M881" s="1"/>
      <c r="N881" s="1"/>
      <c r="O881" s="1"/>
      <c r="P881" s="1"/>
      <c r="Q881" s="1"/>
      <c r="R881" s="1"/>
      <c r="S881" s="1"/>
      <c r="T881" s="1"/>
      <c r="U881" s="1"/>
      <c r="V881" s="1"/>
      <c r="W881" s="1"/>
      <c r="X881" s="1"/>
      <c r="Y881" s="1"/>
      <c r="Z881" s="1"/>
      <c r="AA881" s="1"/>
      <c r="AB881" s="1"/>
      <c r="AC881" s="1"/>
    </row>
    <row r="882">
      <c r="A882" s="1"/>
      <c r="B882" s="1"/>
      <c r="C882" s="1"/>
      <c r="D882" s="1"/>
      <c r="E882" s="1"/>
      <c r="F882" s="2"/>
      <c r="G882" s="2"/>
      <c r="H882" s="1"/>
      <c r="I882" s="2"/>
      <c r="J882" s="1"/>
      <c r="K882" s="4"/>
      <c r="L882" s="1"/>
      <c r="M882" s="1"/>
      <c r="N882" s="1"/>
      <c r="O882" s="1"/>
      <c r="P882" s="1"/>
      <c r="Q882" s="1"/>
      <c r="R882" s="1"/>
      <c r="S882" s="1"/>
      <c r="T882" s="1"/>
      <c r="U882" s="1"/>
      <c r="V882" s="1"/>
      <c r="W882" s="1"/>
      <c r="X882" s="1"/>
      <c r="Y882" s="1"/>
      <c r="Z882" s="1"/>
      <c r="AA882" s="1"/>
      <c r="AB882" s="1"/>
      <c r="AC882" s="1"/>
    </row>
    <row r="883">
      <c r="A883" s="1"/>
      <c r="B883" s="1"/>
      <c r="C883" s="1"/>
      <c r="D883" s="1"/>
      <c r="E883" s="1"/>
      <c r="F883" s="2"/>
      <c r="G883" s="2"/>
      <c r="H883" s="1"/>
      <c r="I883" s="2"/>
      <c r="J883" s="1"/>
      <c r="K883" s="4"/>
      <c r="L883" s="1"/>
      <c r="M883" s="1"/>
      <c r="N883" s="1"/>
      <c r="O883" s="1"/>
      <c r="P883" s="1"/>
      <c r="Q883" s="1"/>
      <c r="R883" s="1"/>
      <c r="S883" s="1"/>
      <c r="T883" s="1"/>
      <c r="U883" s="1"/>
      <c r="V883" s="1"/>
      <c r="W883" s="1"/>
      <c r="X883" s="1"/>
      <c r="Y883" s="1"/>
      <c r="Z883" s="1"/>
      <c r="AA883" s="1"/>
      <c r="AB883" s="1"/>
      <c r="AC883" s="1"/>
    </row>
    <row r="884">
      <c r="A884" s="1"/>
      <c r="B884" s="1"/>
      <c r="C884" s="1"/>
      <c r="D884" s="1"/>
      <c r="E884" s="1"/>
      <c r="F884" s="2"/>
      <c r="G884" s="2"/>
      <c r="H884" s="1"/>
      <c r="I884" s="2"/>
      <c r="J884" s="1"/>
      <c r="K884" s="4"/>
      <c r="L884" s="1"/>
      <c r="M884" s="1"/>
      <c r="N884" s="1"/>
      <c r="O884" s="1"/>
      <c r="P884" s="1"/>
      <c r="Q884" s="1"/>
      <c r="R884" s="1"/>
      <c r="S884" s="1"/>
      <c r="T884" s="1"/>
      <c r="U884" s="1"/>
      <c r="V884" s="1"/>
      <c r="W884" s="1"/>
      <c r="X884" s="1"/>
      <c r="Y884" s="1"/>
      <c r="Z884" s="1"/>
      <c r="AA884" s="1"/>
      <c r="AB884" s="1"/>
      <c r="AC884" s="1"/>
    </row>
    <row r="885">
      <c r="A885" s="1"/>
      <c r="B885" s="1"/>
      <c r="C885" s="1"/>
      <c r="D885" s="1"/>
      <c r="E885" s="1"/>
      <c r="F885" s="2"/>
      <c r="G885" s="2"/>
      <c r="H885" s="1"/>
      <c r="I885" s="2"/>
      <c r="J885" s="1"/>
      <c r="K885" s="4"/>
      <c r="L885" s="1"/>
      <c r="M885" s="1"/>
      <c r="N885" s="1"/>
      <c r="O885" s="1"/>
      <c r="P885" s="1"/>
      <c r="Q885" s="1"/>
      <c r="R885" s="1"/>
      <c r="S885" s="1"/>
      <c r="T885" s="1"/>
      <c r="U885" s="1"/>
      <c r="V885" s="1"/>
      <c r="W885" s="1"/>
      <c r="X885" s="1"/>
      <c r="Y885" s="1"/>
      <c r="Z885" s="1"/>
      <c r="AA885" s="1"/>
      <c r="AB885" s="1"/>
      <c r="AC885" s="1"/>
    </row>
    <row r="886">
      <c r="A886" s="1"/>
      <c r="B886" s="1"/>
      <c r="C886" s="1"/>
      <c r="D886" s="1"/>
      <c r="E886" s="1"/>
      <c r="F886" s="2"/>
      <c r="G886" s="2"/>
      <c r="H886" s="1"/>
      <c r="I886" s="2"/>
      <c r="J886" s="1"/>
      <c r="K886" s="4"/>
      <c r="L886" s="1"/>
      <c r="M886" s="1"/>
      <c r="N886" s="1"/>
      <c r="O886" s="1"/>
      <c r="P886" s="1"/>
      <c r="Q886" s="1"/>
      <c r="R886" s="1"/>
      <c r="S886" s="1"/>
      <c r="T886" s="1"/>
      <c r="U886" s="1"/>
      <c r="V886" s="1"/>
      <c r="W886" s="1"/>
      <c r="X886" s="1"/>
      <c r="Y886" s="1"/>
      <c r="Z886" s="1"/>
      <c r="AA886" s="1"/>
      <c r="AB886" s="1"/>
      <c r="AC886" s="1"/>
    </row>
    <row r="887">
      <c r="A887" s="1"/>
      <c r="B887" s="1"/>
      <c r="C887" s="1"/>
      <c r="D887" s="1"/>
      <c r="E887" s="1"/>
      <c r="F887" s="2"/>
      <c r="G887" s="2"/>
      <c r="H887" s="1"/>
      <c r="I887" s="2"/>
      <c r="J887" s="1"/>
      <c r="K887" s="4"/>
      <c r="L887" s="1"/>
      <c r="M887" s="1"/>
      <c r="N887" s="1"/>
      <c r="O887" s="1"/>
      <c r="P887" s="1"/>
      <c r="Q887" s="1"/>
      <c r="R887" s="1"/>
      <c r="S887" s="1"/>
      <c r="T887" s="1"/>
      <c r="U887" s="1"/>
      <c r="V887" s="1"/>
      <c r="W887" s="1"/>
      <c r="X887" s="1"/>
      <c r="Y887" s="1"/>
      <c r="Z887" s="1"/>
      <c r="AA887" s="1"/>
      <c r="AB887" s="1"/>
      <c r="AC887" s="1"/>
    </row>
    <row r="888">
      <c r="A888" s="1"/>
      <c r="B888" s="1"/>
      <c r="C888" s="1"/>
      <c r="D888" s="1"/>
      <c r="E888" s="1"/>
      <c r="F888" s="2"/>
      <c r="G888" s="2"/>
      <c r="H888" s="1"/>
      <c r="I888" s="2"/>
      <c r="J888" s="1"/>
      <c r="K888" s="4"/>
      <c r="L888" s="1"/>
      <c r="M888" s="1"/>
      <c r="N888" s="1"/>
      <c r="O888" s="1"/>
      <c r="P888" s="1"/>
      <c r="Q888" s="1"/>
      <c r="R888" s="1"/>
      <c r="S888" s="1"/>
      <c r="T888" s="1"/>
      <c r="U888" s="1"/>
      <c r="V888" s="1"/>
      <c r="W888" s="1"/>
      <c r="X888" s="1"/>
      <c r="Y888" s="1"/>
      <c r="Z888" s="1"/>
      <c r="AA888" s="1"/>
      <c r="AB888" s="1"/>
      <c r="AC888" s="1"/>
    </row>
    <row r="889">
      <c r="A889" s="1"/>
      <c r="B889" s="1"/>
      <c r="C889" s="1"/>
      <c r="D889" s="1"/>
      <c r="E889" s="1"/>
      <c r="F889" s="2"/>
      <c r="G889" s="2"/>
      <c r="H889" s="1"/>
      <c r="I889" s="2"/>
      <c r="J889" s="1"/>
      <c r="K889" s="4"/>
      <c r="L889" s="1"/>
      <c r="M889" s="1"/>
      <c r="N889" s="1"/>
      <c r="O889" s="1"/>
      <c r="P889" s="1"/>
      <c r="Q889" s="1"/>
      <c r="R889" s="1"/>
      <c r="S889" s="1"/>
      <c r="T889" s="1"/>
      <c r="U889" s="1"/>
      <c r="V889" s="1"/>
      <c r="W889" s="1"/>
      <c r="X889" s="1"/>
      <c r="Y889" s="1"/>
      <c r="Z889" s="1"/>
      <c r="AA889" s="1"/>
      <c r="AB889" s="1"/>
      <c r="AC889" s="1"/>
    </row>
    <row r="890">
      <c r="A890" s="1"/>
      <c r="B890" s="1"/>
      <c r="C890" s="1"/>
      <c r="D890" s="1"/>
      <c r="E890" s="1"/>
      <c r="F890" s="2"/>
      <c r="G890" s="2"/>
      <c r="H890" s="1"/>
      <c r="I890" s="2"/>
      <c r="J890" s="1"/>
      <c r="K890" s="4"/>
      <c r="L890" s="1"/>
      <c r="M890" s="1"/>
      <c r="N890" s="1"/>
      <c r="O890" s="1"/>
      <c r="P890" s="1"/>
      <c r="Q890" s="1"/>
      <c r="R890" s="1"/>
      <c r="S890" s="1"/>
      <c r="T890" s="1"/>
      <c r="U890" s="1"/>
      <c r="V890" s="1"/>
      <c r="W890" s="1"/>
      <c r="X890" s="1"/>
      <c r="Y890" s="1"/>
      <c r="Z890" s="1"/>
      <c r="AA890" s="1"/>
      <c r="AB890" s="1"/>
      <c r="AC890" s="1"/>
    </row>
    <row r="891">
      <c r="A891" s="1"/>
      <c r="B891" s="1"/>
      <c r="C891" s="1"/>
      <c r="D891" s="1"/>
      <c r="E891" s="1"/>
      <c r="F891" s="2"/>
      <c r="G891" s="2"/>
      <c r="H891" s="1"/>
      <c r="I891" s="2"/>
      <c r="J891" s="1"/>
      <c r="K891" s="4"/>
      <c r="L891" s="1"/>
      <c r="M891" s="1"/>
      <c r="N891" s="1"/>
      <c r="O891" s="1"/>
      <c r="P891" s="1"/>
      <c r="Q891" s="1"/>
      <c r="R891" s="1"/>
      <c r="S891" s="1"/>
      <c r="T891" s="1"/>
      <c r="U891" s="1"/>
      <c r="V891" s="1"/>
      <c r="W891" s="1"/>
      <c r="X891" s="1"/>
      <c r="Y891" s="1"/>
      <c r="Z891" s="1"/>
      <c r="AA891" s="1"/>
      <c r="AB891" s="1"/>
      <c r="AC891" s="1"/>
    </row>
    <row r="892">
      <c r="A892" s="1"/>
      <c r="B892" s="1"/>
      <c r="C892" s="1"/>
      <c r="D892" s="1"/>
      <c r="E892" s="1"/>
      <c r="F892" s="2"/>
      <c r="G892" s="2"/>
      <c r="H892" s="1"/>
      <c r="I892" s="2"/>
      <c r="J892" s="1"/>
      <c r="K892" s="4"/>
      <c r="L892" s="1"/>
      <c r="M892" s="1"/>
      <c r="N892" s="1"/>
      <c r="O892" s="1"/>
      <c r="P892" s="1"/>
      <c r="Q892" s="1"/>
      <c r="R892" s="1"/>
      <c r="S892" s="1"/>
      <c r="T892" s="1"/>
      <c r="U892" s="1"/>
      <c r="V892" s="1"/>
      <c r="W892" s="1"/>
      <c r="X892" s="1"/>
      <c r="Y892" s="1"/>
      <c r="Z892" s="1"/>
      <c r="AA892" s="1"/>
      <c r="AB892" s="1"/>
      <c r="AC892" s="1"/>
    </row>
    <row r="893">
      <c r="A893" s="1"/>
      <c r="B893" s="1"/>
      <c r="C893" s="1"/>
      <c r="D893" s="1"/>
      <c r="E893" s="1"/>
      <c r="F893" s="2"/>
      <c r="G893" s="2"/>
      <c r="H893" s="1"/>
      <c r="I893" s="2"/>
      <c r="J893" s="1"/>
      <c r="K893" s="4"/>
      <c r="L893" s="1"/>
      <c r="M893" s="1"/>
      <c r="N893" s="1"/>
      <c r="O893" s="1"/>
      <c r="P893" s="1"/>
      <c r="Q893" s="1"/>
      <c r="R893" s="1"/>
      <c r="S893" s="1"/>
      <c r="T893" s="1"/>
      <c r="U893" s="1"/>
      <c r="V893" s="1"/>
      <c r="W893" s="1"/>
      <c r="X893" s="1"/>
      <c r="Y893" s="1"/>
      <c r="Z893" s="1"/>
      <c r="AA893" s="1"/>
      <c r="AB893" s="1"/>
      <c r="AC893" s="1"/>
    </row>
    <row r="894">
      <c r="A894" s="1"/>
      <c r="B894" s="1"/>
      <c r="C894" s="1"/>
      <c r="D894" s="1"/>
      <c r="E894" s="1"/>
      <c r="F894" s="2"/>
      <c r="G894" s="2"/>
      <c r="H894" s="1"/>
      <c r="I894" s="2"/>
      <c r="J894" s="1"/>
      <c r="K894" s="4"/>
      <c r="L894" s="1"/>
      <c r="M894" s="1"/>
      <c r="N894" s="1"/>
      <c r="O894" s="1"/>
      <c r="P894" s="1"/>
      <c r="Q894" s="1"/>
      <c r="R894" s="1"/>
      <c r="S894" s="1"/>
      <c r="T894" s="1"/>
      <c r="U894" s="1"/>
      <c r="V894" s="1"/>
      <c r="W894" s="1"/>
      <c r="X894" s="1"/>
      <c r="Y894" s="1"/>
      <c r="Z894" s="1"/>
      <c r="AA894" s="1"/>
      <c r="AB894" s="1"/>
      <c r="AC894" s="1"/>
    </row>
    <row r="895">
      <c r="A895" s="1"/>
      <c r="B895" s="1"/>
      <c r="C895" s="1"/>
      <c r="D895" s="1"/>
      <c r="E895" s="1"/>
      <c r="F895" s="2"/>
      <c r="G895" s="2"/>
      <c r="H895" s="1"/>
      <c r="I895" s="2"/>
      <c r="J895" s="1"/>
      <c r="K895" s="4"/>
      <c r="L895" s="1"/>
      <c r="M895" s="1"/>
      <c r="N895" s="1"/>
      <c r="O895" s="1"/>
      <c r="P895" s="1"/>
      <c r="Q895" s="1"/>
      <c r="R895" s="1"/>
      <c r="S895" s="1"/>
      <c r="T895" s="1"/>
      <c r="U895" s="1"/>
      <c r="V895" s="1"/>
      <c r="W895" s="1"/>
      <c r="X895" s="1"/>
      <c r="Y895" s="1"/>
      <c r="Z895" s="1"/>
      <c r="AA895" s="1"/>
      <c r="AB895" s="1"/>
      <c r="AC895" s="1"/>
    </row>
    <row r="896">
      <c r="A896" s="1"/>
      <c r="B896" s="1"/>
      <c r="C896" s="1"/>
      <c r="D896" s="1"/>
      <c r="E896" s="1"/>
      <c r="F896" s="2"/>
      <c r="G896" s="2"/>
      <c r="H896" s="1"/>
      <c r="I896" s="2"/>
      <c r="J896" s="1"/>
      <c r="K896" s="4"/>
      <c r="L896" s="1"/>
      <c r="M896" s="1"/>
      <c r="N896" s="1"/>
      <c r="O896" s="1"/>
      <c r="P896" s="1"/>
      <c r="Q896" s="1"/>
      <c r="R896" s="1"/>
      <c r="S896" s="1"/>
      <c r="T896" s="1"/>
      <c r="U896" s="1"/>
      <c r="V896" s="1"/>
      <c r="W896" s="1"/>
      <c r="X896" s="1"/>
      <c r="Y896" s="1"/>
      <c r="Z896" s="1"/>
      <c r="AA896" s="1"/>
      <c r="AB896" s="1"/>
      <c r="AC896" s="1"/>
    </row>
    <row r="897">
      <c r="A897" s="1"/>
      <c r="B897" s="1"/>
      <c r="C897" s="1"/>
      <c r="D897" s="1"/>
      <c r="E897" s="1"/>
      <c r="F897" s="2"/>
      <c r="G897" s="2"/>
      <c r="H897" s="1"/>
      <c r="I897" s="2"/>
      <c r="J897" s="1"/>
      <c r="K897" s="4"/>
      <c r="L897" s="1"/>
      <c r="M897" s="1"/>
      <c r="N897" s="1"/>
      <c r="O897" s="1"/>
      <c r="P897" s="1"/>
      <c r="Q897" s="1"/>
      <c r="R897" s="1"/>
      <c r="S897" s="1"/>
      <c r="T897" s="1"/>
      <c r="U897" s="1"/>
      <c r="V897" s="1"/>
      <c r="W897" s="1"/>
      <c r="X897" s="1"/>
      <c r="Y897" s="1"/>
      <c r="Z897" s="1"/>
      <c r="AA897" s="1"/>
      <c r="AB897" s="1"/>
      <c r="AC897" s="1"/>
    </row>
    <row r="898">
      <c r="A898" s="1"/>
      <c r="B898" s="1"/>
      <c r="C898" s="1"/>
      <c r="D898" s="1"/>
      <c r="E898" s="1"/>
      <c r="F898" s="2"/>
      <c r="G898" s="2"/>
      <c r="H898" s="1"/>
      <c r="I898" s="2"/>
      <c r="J898" s="1"/>
      <c r="K898" s="4"/>
      <c r="L898" s="1"/>
      <c r="M898" s="1"/>
      <c r="N898" s="1"/>
      <c r="O898" s="1"/>
      <c r="P898" s="1"/>
      <c r="Q898" s="1"/>
      <c r="R898" s="1"/>
      <c r="S898" s="1"/>
      <c r="T898" s="1"/>
      <c r="U898" s="1"/>
      <c r="V898" s="1"/>
      <c r="W898" s="1"/>
      <c r="X898" s="1"/>
      <c r="Y898" s="1"/>
      <c r="Z898" s="1"/>
      <c r="AA898" s="1"/>
      <c r="AB898" s="1"/>
      <c r="AC898" s="1"/>
    </row>
    <row r="899">
      <c r="A899" s="1"/>
      <c r="B899" s="1"/>
      <c r="C899" s="1"/>
      <c r="D899" s="1"/>
      <c r="E899" s="1"/>
      <c r="F899" s="2"/>
      <c r="G899" s="2"/>
      <c r="H899" s="1"/>
      <c r="I899" s="2"/>
      <c r="J899" s="1"/>
      <c r="K899" s="4"/>
      <c r="L899" s="1"/>
      <c r="M899" s="1"/>
      <c r="N899" s="1"/>
      <c r="O899" s="1"/>
      <c r="P899" s="1"/>
      <c r="Q899" s="1"/>
      <c r="R899" s="1"/>
      <c r="S899" s="1"/>
      <c r="T899" s="1"/>
      <c r="U899" s="1"/>
      <c r="V899" s="1"/>
      <c r="W899" s="1"/>
      <c r="X899" s="1"/>
      <c r="Y899" s="1"/>
      <c r="Z899" s="1"/>
      <c r="AA899" s="1"/>
      <c r="AB899" s="1"/>
      <c r="AC899" s="1"/>
    </row>
    <row r="900">
      <c r="A900" s="1"/>
      <c r="B900" s="1"/>
      <c r="C900" s="1"/>
      <c r="D900" s="1"/>
      <c r="E900" s="1"/>
      <c r="F900" s="2"/>
      <c r="G900" s="2"/>
      <c r="H900" s="1"/>
      <c r="I900" s="2"/>
      <c r="J900" s="1"/>
      <c r="K900" s="4"/>
      <c r="L900" s="1"/>
      <c r="M900" s="1"/>
      <c r="N900" s="1"/>
      <c r="O900" s="1"/>
      <c r="P900" s="1"/>
      <c r="Q900" s="1"/>
      <c r="R900" s="1"/>
      <c r="S900" s="1"/>
      <c r="T900" s="1"/>
      <c r="U900" s="1"/>
      <c r="V900" s="1"/>
      <c r="W900" s="1"/>
      <c r="X900" s="1"/>
      <c r="Y900" s="1"/>
      <c r="Z900" s="1"/>
      <c r="AA900" s="1"/>
      <c r="AB900" s="1"/>
      <c r="AC900" s="1"/>
    </row>
    <row r="901">
      <c r="A901" s="1"/>
      <c r="B901" s="1"/>
      <c r="C901" s="1"/>
      <c r="D901" s="1"/>
      <c r="E901" s="1"/>
      <c r="F901" s="2"/>
      <c r="G901" s="2"/>
      <c r="H901" s="1"/>
      <c r="I901" s="2"/>
      <c r="J901" s="1"/>
      <c r="K901" s="4"/>
      <c r="L901" s="1"/>
      <c r="M901" s="1"/>
      <c r="N901" s="1"/>
      <c r="O901" s="1"/>
      <c r="P901" s="1"/>
      <c r="Q901" s="1"/>
      <c r="R901" s="1"/>
      <c r="S901" s="1"/>
      <c r="T901" s="1"/>
      <c r="U901" s="1"/>
      <c r="V901" s="1"/>
      <c r="W901" s="1"/>
      <c r="X901" s="1"/>
      <c r="Y901" s="1"/>
      <c r="Z901" s="1"/>
      <c r="AA901" s="1"/>
      <c r="AB901" s="1"/>
      <c r="AC901" s="1"/>
    </row>
    <row r="902">
      <c r="A902" s="1"/>
      <c r="B902" s="1"/>
      <c r="C902" s="1"/>
      <c r="D902" s="1"/>
      <c r="E902" s="1"/>
      <c r="F902" s="2"/>
      <c r="G902" s="2"/>
      <c r="H902" s="1"/>
      <c r="I902" s="2"/>
      <c r="J902" s="1"/>
      <c r="K902" s="4"/>
      <c r="L902" s="1"/>
      <c r="M902" s="1"/>
      <c r="N902" s="1"/>
      <c r="O902" s="1"/>
      <c r="P902" s="1"/>
      <c r="Q902" s="1"/>
      <c r="R902" s="1"/>
      <c r="S902" s="1"/>
      <c r="T902" s="1"/>
      <c r="U902" s="1"/>
      <c r="V902" s="1"/>
      <c r="W902" s="1"/>
      <c r="X902" s="1"/>
      <c r="Y902" s="1"/>
      <c r="Z902" s="1"/>
      <c r="AA902" s="1"/>
      <c r="AB902" s="1"/>
      <c r="AC902" s="1"/>
    </row>
    <row r="903">
      <c r="A903" s="1"/>
      <c r="B903" s="1"/>
      <c r="C903" s="1"/>
      <c r="D903" s="1"/>
      <c r="E903" s="1"/>
      <c r="F903" s="2"/>
      <c r="G903" s="2"/>
      <c r="H903" s="1"/>
      <c r="I903" s="2"/>
      <c r="J903" s="1"/>
      <c r="K903" s="4"/>
      <c r="L903" s="1"/>
      <c r="M903" s="1"/>
      <c r="N903" s="1"/>
      <c r="O903" s="1"/>
      <c r="P903" s="1"/>
      <c r="Q903" s="1"/>
      <c r="R903" s="1"/>
      <c r="S903" s="1"/>
      <c r="T903" s="1"/>
      <c r="U903" s="1"/>
      <c r="V903" s="1"/>
      <c r="W903" s="1"/>
      <c r="X903" s="1"/>
      <c r="Y903" s="1"/>
      <c r="Z903" s="1"/>
      <c r="AA903" s="1"/>
      <c r="AB903" s="1"/>
      <c r="AC903" s="1"/>
    </row>
    <row r="904">
      <c r="A904" s="1"/>
      <c r="B904" s="1"/>
      <c r="C904" s="1"/>
      <c r="D904" s="1"/>
      <c r="E904" s="1"/>
      <c r="F904" s="2"/>
      <c r="G904" s="2"/>
      <c r="H904" s="1"/>
      <c r="I904" s="2"/>
      <c r="J904" s="1"/>
      <c r="K904" s="4"/>
      <c r="L904" s="1"/>
      <c r="M904" s="1"/>
      <c r="N904" s="1"/>
      <c r="O904" s="1"/>
      <c r="P904" s="1"/>
      <c r="Q904" s="1"/>
      <c r="R904" s="1"/>
      <c r="S904" s="1"/>
      <c r="T904" s="1"/>
      <c r="U904" s="1"/>
      <c r="V904" s="1"/>
      <c r="W904" s="1"/>
      <c r="X904" s="1"/>
      <c r="Y904" s="1"/>
      <c r="Z904" s="1"/>
      <c r="AA904" s="1"/>
      <c r="AB904" s="1"/>
      <c r="AC904" s="1"/>
    </row>
    <row r="905">
      <c r="A905" s="1"/>
      <c r="B905" s="1"/>
      <c r="C905" s="1"/>
      <c r="D905" s="1"/>
      <c r="E905" s="1"/>
      <c r="F905" s="2"/>
      <c r="G905" s="2"/>
      <c r="H905" s="1"/>
      <c r="I905" s="2"/>
      <c r="J905" s="1"/>
      <c r="K905" s="4"/>
      <c r="L905" s="1"/>
      <c r="M905" s="1"/>
      <c r="N905" s="1"/>
      <c r="O905" s="1"/>
      <c r="P905" s="1"/>
      <c r="Q905" s="1"/>
      <c r="R905" s="1"/>
      <c r="S905" s="1"/>
      <c r="T905" s="1"/>
      <c r="U905" s="1"/>
      <c r="V905" s="1"/>
      <c r="W905" s="1"/>
      <c r="X905" s="1"/>
      <c r="Y905" s="1"/>
      <c r="Z905" s="1"/>
      <c r="AA905" s="1"/>
      <c r="AB905" s="1"/>
      <c r="AC905" s="1"/>
    </row>
    <row r="906">
      <c r="A906" s="1"/>
      <c r="B906" s="1"/>
      <c r="C906" s="1"/>
      <c r="D906" s="1"/>
      <c r="E906" s="1"/>
      <c r="F906" s="2"/>
      <c r="G906" s="2"/>
      <c r="H906" s="1"/>
      <c r="I906" s="2"/>
      <c r="J906" s="1"/>
      <c r="K906" s="4"/>
      <c r="L906" s="1"/>
      <c r="M906" s="1"/>
      <c r="N906" s="1"/>
      <c r="O906" s="1"/>
      <c r="P906" s="1"/>
      <c r="Q906" s="1"/>
      <c r="R906" s="1"/>
      <c r="S906" s="1"/>
      <c r="T906" s="1"/>
      <c r="U906" s="1"/>
      <c r="V906" s="1"/>
      <c r="W906" s="1"/>
      <c r="X906" s="1"/>
      <c r="Y906" s="1"/>
      <c r="Z906" s="1"/>
      <c r="AA906" s="1"/>
      <c r="AB906" s="1"/>
      <c r="AC906" s="1"/>
    </row>
    <row r="907">
      <c r="A907" s="1"/>
      <c r="B907" s="1"/>
      <c r="C907" s="1"/>
      <c r="D907" s="1"/>
      <c r="E907" s="1"/>
      <c r="F907" s="2"/>
      <c r="G907" s="2"/>
      <c r="H907" s="1"/>
      <c r="I907" s="2"/>
      <c r="J907" s="1"/>
      <c r="K907" s="4"/>
      <c r="L907" s="1"/>
      <c r="M907" s="1"/>
      <c r="N907" s="1"/>
      <c r="O907" s="1"/>
      <c r="P907" s="1"/>
      <c r="Q907" s="1"/>
      <c r="R907" s="1"/>
      <c r="S907" s="1"/>
      <c r="T907" s="1"/>
      <c r="U907" s="1"/>
      <c r="V907" s="1"/>
      <c r="W907" s="1"/>
      <c r="X907" s="1"/>
      <c r="Y907" s="1"/>
      <c r="Z907" s="1"/>
      <c r="AA907" s="1"/>
      <c r="AB907" s="1"/>
      <c r="AC907" s="1"/>
    </row>
    <row r="908">
      <c r="A908" s="1"/>
      <c r="B908" s="1"/>
      <c r="C908" s="1"/>
      <c r="D908" s="1"/>
      <c r="E908" s="1"/>
      <c r="F908" s="2"/>
      <c r="G908" s="2"/>
      <c r="H908" s="1"/>
      <c r="I908" s="2"/>
      <c r="J908" s="1"/>
      <c r="K908" s="4"/>
      <c r="L908" s="1"/>
      <c r="M908" s="1"/>
      <c r="N908" s="1"/>
      <c r="O908" s="1"/>
      <c r="P908" s="1"/>
      <c r="Q908" s="1"/>
      <c r="R908" s="1"/>
      <c r="S908" s="1"/>
      <c r="T908" s="1"/>
      <c r="U908" s="1"/>
      <c r="V908" s="1"/>
      <c r="W908" s="1"/>
      <c r="X908" s="1"/>
      <c r="Y908" s="1"/>
      <c r="Z908" s="1"/>
      <c r="AA908" s="1"/>
      <c r="AB908" s="1"/>
      <c r="AC908" s="1"/>
    </row>
    <row r="909">
      <c r="A909" s="1"/>
      <c r="B909" s="1"/>
      <c r="C909" s="1"/>
      <c r="D909" s="1"/>
      <c r="E909" s="1"/>
      <c r="F909" s="2"/>
      <c r="G909" s="2"/>
      <c r="H909" s="1"/>
      <c r="I909" s="2"/>
      <c r="J909" s="1"/>
      <c r="K909" s="4"/>
      <c r="L909" s="1"/>
      <c r="M909" s="1"/>
      <c r="N909" s="1"/>
      <c r="O909" s="1"/>
      <c r="P909" s="1"/>
      <c r="Q909" s="1"/>
      <c r="R909" s="1"/>
      <c r="S909" s="1"/>
      <c r="T909" s="1"/>
      <c r="U909" s="1"/>
      <c r="V909" s="1"/>
      <c r="W909" s="1"/>
      <c r="X909" s="1"/>
      <c r="Y909" s="1"/>
      <c r="Z909" s="1"/>
      <c r="AA909" s="1"/>
      <c r="AB909" s="1"/>
      <c r="AC909" s="1"/>
    </row>
    <row r="910">
      <c r="A910" s="1"/>
      <c r="B910" s="1"/>
      <c r="C910" s="1"/>
      <c r="D910" s="1"/>
      <c r="E910" s="1"/>
      <c r="F910" s="2"/>
      <c r="G910" s="2"/>
      <c r="H910" s="1"/>
      <c r="I910" s="2"/>
      <c r="J910" s="1"/>
      <c r="K910" s="4"/>
      <c r="L910" s="1"/>
      <c r="M910" s="1"/>
      <c r="N910" s="1"/>
      <c r="O910" s="1"/>
      <c r="P910" s="1"/>
      <c r="Q910" s="1"/>
      <c r="R910" s="1"/>
      <c r="S910" s="1"/>
      <c r="T910" s="1"/>
      <c r="U910" s="1"/>
      <c r="V910" s="1"/>
      <c r="W910" s="1"/>
      <c r="X910" s="1"/>
      <c r="Y910" s="1"/>
      <c r="Z910" s="1"/>
      <c r="AA910" s="1"/>
      <c r="AB910" s="1"/>
      <c r="AC910" s="1"/>
    </row>
    <row r="911">
      <c r="A911" s="1"/>
      <c r="B911" s="1"/>
      <c r="C911" s="1"/>
      <c r="D911" s="1"/>
      <c r="E911" s="1"/>
      <c r="F911" s="2"/>
      <c r="G911" s="2"/>
      <c r="H911" s="1"/>
      <c r="I911" s="2"/>
      <c r="J911" s="1"/>
      <c r="K911" s="4"/>
      <c r="L911" s="1"/>
      <c r="M911" s="1"/>
      <c r="N911" s="1"/>
      <c r="O911" s="1"/>
      <c r="P911" s="1"/>
      <c r="Q911" s="1"/>
      <c r="R911" s="1"/>
      <c r="S911" s="1"/>
      <c r="T911" s="1"/>
      <c r="U911" s="1"/>
      <c r="V911" s="1"/>
      <c r="W911" s="1"/>
      <c r="X911" s="1"/>
      <c r="Y911" s="1"/>
      <c r="Z911" s="1"/>
      <c r="AA911" s="1"/>
      <c r="AB911" s="1"/>
      <c r="AC911" s="1"/>
    </row>
    <row r="912">
      <c r="A912" s="1"/>
      <c r="B912" s="1"/>
      <c r="C912" s="1"/>
      <c r="D912" s="1"/>
      <c r="E912" s="1"/>
      <c r="F912" s="2"/>
      <c r="G912" s="2"/>
      <c r="H912" s="1"/>
      <c r="I912" s="2"/>
      <c r="J912" s="1"/>
      <c r="K912" s="4"/>
      <c r="L912" s="1"/>
      <c r="M912" s="1"/>
      <c r="N912" s="1"/>
      <c r="O912" s="1"/>
      <c r="P912" s="1"/>
      <c r="Q912" s="1"/>
      <c r="R912" s="1"/>
      <c r="S912" s="1"/>
      <c r="T912" s="1"/>
      <c r="U912" s="1"/>
      <c r="V912" s="1"/>
      <c r="W912" s="1"/>
      <c r="X912" s="1"/>
      <c r="Y912" s="1"/>
      <c r="Z912" s="1"/>
      <c r="AA912" s="1"/>
      <c r="AB912" s="1"/>
      <c r="AC912" s="1"/>
    </row>
    <row r="913">
      <c r="A913" s="1"/>
      <c r="B913" s="1"/>
      <c r="C913" s="1"/>
      <c r="D913" s="1"/>
      <c r="E913" s="1"/>
      <c r="F913" s="2"/>
      <c r="G913" s="2"/>
      <c r="H913" s="1"/>
      <c r="I913" s="2"/>
      <c r="J913" s="1"/>
      <c r="K913" s="4"/>
      <c r="L913" s="1"/>
      <c r="M913" s="1"/>
      <c r="N913" s="1"/>
      <c r="O913" s="1"/>
      <c r="P913" s="1"/>
      <c r="Q913" s="1"/>
      <c r="R913" s="1"/>
      <c r="S913" s="1"/>
      <c r="T913" s="1"/>
      <c r="U913" s="1"/>
      <c r="V913" s="1"/>
      <c r="W913" s="1"/>
      <c r="X913" s="1"/>
      <c r="Y913" s="1"/>
      <c r="Z913" s="1"/>
      <c r="AA913" s="1"/>
      <c r="AB913" s="1"/>
      <c r="AC913" s="1"/>
    </row>
    <row r="914">
      <c r="A914" s="1"/>
      <c r="B914" s="1"/>
      <c r="C914" s="1"/>
      <c r="D914" s="1"/>
      <c r="E914" s="1"/>
      <c r="F914" s="2"/>
      <c r="G914" s="2"/>
      <c r="H914" s="1"/>
      <c r="I914" s="2"/>
      <c r="J914" s="1"/>
      <c r="K914" s="4"/>
      <c r="L914" s="1"/>
      <c r="M914" s="1"/>
      <c r="N914" s="1"/>
      <c r="O914" s="1"/>
      <c r="P914" s="1"/>
      <c r="Q914" s="1"/>
      <c r="R914" s="1"/>
      <c r="S914" s="1"/>
      <c r="T914" s="1"/>
      <c r="U914" s="1"/>
      <c r="V914" s="1"/>
      <c r="W914" s="1"/>
      <c r="X914" s="1"/>
      <c r="Y914" s="1"/>
      <c r="Z914" s="1"/>
      <c r="AA914" s="1"/>
      <c r="AB914" s="1"/>
      <c r="AC914" s="1"/>
    </row>
    <row r="915">
      <c r="A915" s="1"/>
      <c r="B915" s="1"/>
      <c r="C915" s="1"/>
      <c r="D915" s="1"/>
      <c r="E915" s="1"/>
      <c r="F915" s="2"/>
      <c r="G915" s="2"/>
      <c r="H915" s="1"/>
      <c r="I915" s="2"/>
      <c r="J915" s="1"/>
      <c r="K915" s="4"/>
      <c r="L915" s="1"/>
      <c r="M915" s="1"/>
      <c r="N915" s="1"/>
      <c r="O915" s="1"/>
      <c r="P915" s="1"/>
      <c r="Q915" s="1"/>
      <c r="R915" s="1"/>
      <c r="S915" s="1"/>
      <c r="T915" s="1"/>
      <c r="U915" s="1"/>
      <c r="V915" s="1"/>
      <c r="W915" s="1"/>
      <c r="X915" s="1"/>
      <c r="Y915" s="1"/>
      <c r="Z915" s="1"/>
      <c r="AA915" s="1"/>
      <c r="AB915" s="1"/>
      <c r="AC915" s="1"/>
    </row>
    <row r="916">
      <c r="A916" s="1"/>
      <c r="B916" s="1"/>
      <c r="C916" s="1"/>
      <c r="D916" s="1"/>
      <c r="E916" s="1"/>
      <c r="F916" s="2"/>
      <c r="G916" s="2"/>
      <c r="H916" s="1"/>
      <c r="I916" s="2"/>
      <c r="J916" s="1"/>
      <c r="K916" s="4"/>
      <c r="L916" s="1"/>
      <c r="M916" s="1"/>
      <c r="N916" s="1"/>
      <c r="O916" s="1"/>
      <c r="P916" s="1"/>
      <c r="Q916" s="1"/>
      <c r="R916" s="1"/>
      <c r="S916" s="1"/>
      <c r="T916" s="1"/>
      <c r="U916" s="1"/>
      <c r="V916" s="1"/>
      <c r="W916" s="1"/>
      <c r="X916" s="1"/>
      <c r="Y916" s="1"/>
      <c r="Z916" s="1"/>
      <c r="AA916" s="1"/>
      <c r="AB916" s="1"/>
      <c r="AC916" s="1"/>
    </row>
    <row r="917">
      <c r="A917" s="1"/>
      <c r="B917" s="1"/>
      <c r="C917" s="1"/>
      <c r="D917" s="1"/>
      <c r="E917" s="1"/>
      <c r="F917" s="2"/>
      <c r="G917" s="2"/>
      <c r="H917" s="1"/>
      <c r="I917" s="2"/>
      <c r="J917" s="1"/>
      <c r="K917" s="4"/>
      <c r="L917" s="1"/>
      <c r="M917" s="1"/>
      <c r="N917" s="1"/>
      <c r="O917" s="1"/>
      <c r="P917" s="1"/>
      <c r="Q917" s="1"/>
      <c r="R917" s="1"/>
      <c r="S917" s="1"/>
      <c r="T917" s="1"/>
      <c r="U917" s="1"/>
      <c r="V917" s="1"/>
      <c r="W917" s="1"/>
      <c r="X917" s="1"/>
      <c r="Y917" s="1"/>
      <c r="Z917" s="1"/>
      <c r="AA917" s="1"/>
      <c r="AB917" s="1"/>
      <c r="AC917" s="1"/>
    </row>
    <row r="918">
      <c r="A918" s="1"/>
      <c r="B918" s="1"/>
      <c r="C918" s="1"/>
      <c r="D918" s="1"/>
      <c r="E918" s="1"/>
      <c r="F918" s="2"/>
      <c r="G918" s="2"/>
      <c r="H918" s="1"/>
      <c r="I918" s="2"/>
      <c r="J918" s="1"/>
      <c r="K918" s="4"/>
      <c r="L918" s="1"/>
      <c r="M918" s="1"/>
      <c r="N918" s="1"/>
      <c r="O918" s="1"/>
      <c r="P918" s="1"/>
      <c r="Q918" s="1"/>
      <c r="R918" s="1"/>
      <c r="S918" s="1"/>
      <c r="T918" s="1"/>
      <c r="U918" s="1"/>
      <c r="V918" s="1"/>
      <c r="W918" s="1"/>
      <c r="X918" s="1"/>
      <c r="Y918" s="1"/>
      <c r="Z918" s="1"/>
      <c r="AA918" s="1"/>
      <c r="AB918" s="1"/>
      <c r="AC918" s="1"/>
    </row>
    <row r="919">
      <c r="A919" s="1"/>
      <c r="B919" s="1"/>
      <c r="C919" s="1"/>
      <c r="D919" s="1"/>
      <c r="E919" s="1"/>
      <c r="F919" s="2"/>
      <c r="G919" s="2"/>
      <c r="H919" s="1"/>
      <c r="I919" s="2"/>
      <c r="J919" s="1"/>
      <c r="K919" s="4"/>
      <c r="L919" s="1"/>
      <c r="M919" s="1"/>
      <c r="N919" s="1"/>
      <c r="O919" s="1"/>
      <c r="P919" s="1"/>
      <c r="Q919" s="1"/>
      <c r="R919" s="1"/>
      <c r="S919" s="1"/>
      <c r="T919" s="1"/>
      <c r="U919" s="1"/>
      <c r="V919" s="1"/>
      <c r="W919" s="1"/>
      <c r="X919" s="1"/>
      <c r="Y919" s="1"/>
      <c r="Z919" s="1"/>
      <c r="AA919" s="1"/>
      <c r="AB919" s="1"/>
      <c r="AC919" s="1"/>
    </row>
    <row r="920">
      <c r="A920" s="1"/>
      <c r="B920" s="1"/>
      <c r="C920" s="1"/>
      <c r="D920" s="1"/>
      <c r="E920" s="1"/>
      <c r="F920" s="2"/>
      <c r="G920" s="2"/>
      <c r="H920" s="1"/>
      <c r="I920" s="2"/>
      <c r="J920" s="1"/>
      <c r="K920" s="4"/>
      <c r="L920" s="1"/>
      <c r="M920" s="1"/>
      <c r="N920" s="1"/>
      <c r="O920" s="1"/>
      <c r="P920" s="1"/>
      <c r="Q920" s="1"/>
      <c r="R920" s="1"/>
      <c r="S920" s="1"/>
      <c r="T920" s="1"/>
      <c r="U920" s="1"/>
      <c r="V920" s="1"/>
      <c r="W920" s="1"/>
      <c r="X920" s="1"/>
      <c r="Y920" s="1"/>
      <c r="Z920" s="1"/>
      <c r="AA920" s="1"/>
      <c r="AB920" s="1"/>
      <c r="AC920" s="1"/>
    </row>
    <row r="921">
      <c r="A921" s="1"/>
      <c r="B921" s="1"/>
      <c r="C921" s="1"/>
      <c r="D921" s="1"/>
      <c r="E921" s="1"/>
      <c r="F921" s="2"/>
      <c r="G921" s="2"/>
      <c r="H921" s="1"/>
      <c r="I921" s="2"/>
      <c r="J921" s="1"/>
      <c r="K921" s="4"/>
      <c r="L921" s="1"/>
      <c r="M921" s="1"/>
      <c r="N921" s="1"/>
      <c r="O921" s="1"/>
      <c r="P921" s="1"/>
      <c r="Q921" s="1"/>
      <c r="R921" s="1"/>
      <c r="S921" s="1"/>
      <c r="T921" s="1"/>
      <c r="U921" s="1"/>
      <c r="V921" s="1"/>
      <c r="W921" s="1"/>
      <c r="X921" s="1"/>
      <c r="Y921" s="1"/>
      <c r="Z921" s="1"/>
      <c r="AA921" s="1"/>
      <c r="AB921" s="1"/>
      <c r="AC921" s="1"/>
    </row>
    <row r="922">
      <c r="A922" s="1"/>
      <c r="B922" s="1"/>
      <c r="C922" s="1"/>
      <c r="D922" s="1"/>
      <c r="E922" s="1"/>
      <c r="F922" s="2"/>
      <c r="G922" s="2"/>
      <c r="H922" s="1"/>
      <c r="I922" s="2"/>
      <c r="J922" s="1"/>
      <c r="K922" s="4"/>
      <c r="L922" s="1"/>
      <c r="M922" s="1"/>
      <c r="N922" s="1"/>
      <c r="O922" s="1"/>
      <c r="P922" s="1"/>
      <c r="Q922" s="1"/>
      <c r="R922" s="1"/>
      <c r="S922" s="1"/>
      <c r="T922" s="1"/>
      <c r="U922" s="1"/>
      <c r="V922" s="1"/>
      <c r="W922" s="1"/>
      <c r="X922" s="1"/>
      <c r="Y922" s="1"/>
      <c r="Z922" s="1"/>
      <c r="AA922" s="1"/>
      <c r="AB922" s="1"/>
      <c r="AC922" s="1"/>
    </row>
    <row r="923">
      <c r="A923" s="1"/>
      <c r="B923" s="1"/>
      <c r="C923" s="1"/>
      <c r="D923" s="1"/>
      <c r="E923" s="1"/>
      <c r="F923" s="2"/>
      <c r="G923" s="2"/>
      <c r="H923" s="1"/>
      <c r="I923" s="2"/>
      <c r="J923" s="1"/>
      <c r="K923" s="4"/>
      <c r="L923" s="1"/>
      <c r="M923" s="1"/>
      <c r="N923" s="1"/>
      <c r="O923" s="1"/>
      <c r="P923" s="1"/>
      <c r="Q923" s="1"/>
      <c r="R923" s="1"/>
      <c r="S923" s="1"/>
      <c r="T923" s="1"/>
      <c r="U923" s="1"/>
      <c r="V923" s="1"/>
      <c r="W923" s="1"/>
      <c r="X923" s="1"/>
      <c r="Y923" s="1"/>
      <c r="Z923" s="1"/>
      <c r="AA923" s="1"/>
      <c r="AB923" s="1"/>
      <c r="AC923" s="1"/>
    </row>
    <row r="924">
      <c r="A924" s="1"/>
      <c r="B924" s="1"/>
      <c r="C924" s="1"/>
      <c r="D924" s="1"/>
      <c r="E924" s="1"/>
      <c r="F924" s="2"/>
      <c r="G924" s="2"/>
      <c r="H924" s="1"/>
      <c r="I924" s="2"/>
      <c r="J924" s="1"/>
      <c r="K924" s="4"/>
      <c r="L924" s="1"/>
      <c r="M924" s="1"/>
      <c r="N924" s="1"/>
      <c r="O924" s="1"/>
      <c r="P924" s="1"/>
      <c r="Q924" s="1"/>
      <c r="R924" s="1"/>
      <c r="S924" s="1"/>
      <c r="T924" s="1"/>
      <c r="U924" s="1"/>
      <c r="V924" s="1"/>
      <c r="W924" s="1"/>
      <c r="X924" s="1"/>
      <c r="Y924" s="1"/>
      <c r="Z924" s="1"/>
      <c r="AA924" s="1"/>
      <c r="AB924" s="1"/>
      <c r="AC924" s="1"/>
    </row>
    <row r="925">
      <c r="A925" s="1"/>
      <c r="B925" s="1"/>
      <c r="C925" s="1"/>
      <c r="D925" s="1"/>
      <c r="E925" s="1"/>
      <c r="F925" s="2"/>
      <c r="G925" s="2"/>
      <c r="H925" s="1"/>
      <c r="I925" s="2"/>
      <c r="J925" s="1"/>
      <c r="K925" s="4"/>
      <c r="L925" s="1"/>
      <c r="M925" s="1"/>
      <c r="N925" s="1"/>
      <c r="O925" s="1"/>
      <c r="P925" s="1"/>
      <c r="Q925" s="1"/>
      <c r="R925" s="1"/>
      <c r="S925" s="1"/>
      <c r="T925" s="1"/>
      <c r="U925" s="1"/>
      <c r="V925" s="1"/>
      <c r="W925" s="1"/>
      <c r="X925" s="1"/>
      <c r="Y925" s="1"/>
      <c r="Z925" s="1"/>
      <c r="AA925" s="1"/>
      <c r="AB925" s="1"/>
      <c r="AC925" s="1"/>
    </row>
    <row r="926">
      <c r="A926" s="1"/>
      <c r="B926" s="1"/>
      <c r="C926" s="1"/>
      <c r="D926" s="1"/>
      <c r="E926" s="1"/>
      <c r="F926" s="2"/>
      <c r="G926" s="2"/>
      <c r="H926" s="1"/>
      <c r="I926" s="2"/>
      <c r="J926" s="1"/>
      <c r="K926" s="4"/>
      <c r="L926" s="1"/>
      <c r="M926" s="1"/>
      <c r="N926" s="1"/>
      <c r="O926" s="1"/>
      <c r="P926" s="1"/>
      <c r="Q926" s="1"/>
      <c r="R926" s="1"/>
      <c r="S926" s="1"/>
      <c r="T926" s="1"/>
      <c r="U926" s="1"/>
      <c r="V926" s="1"/>
      <c r="W926" s="1"/>
      <c r="X926" s="1"/>
      <c r="Y926" s="1"/>
      <c r="Z926" s="1"/>
      <c r="AA926" s="1"/>
      <c r="AB926" s="1"/>
      <c r="AC926" s="1"/>
    </row>
    <row r="927">
      <c r="A927" s="1"/>
      <c r="B927" s="1"/>
      <c r="C927" s="1"/>
      <c r="D927" s="1"/>
      <c r="E927" s="1"/>
      <c r="F927" s="2"/>
      <c r="G927" s="2"/>
      <c r="H927" s="1"/>
      <c r="I927" s="2"/>
      <c r="J927" s="1"/>
      <c r="K927" s="4"/>
      <c r="L927" s="1"/>
      <c r="M927" s="1"/>
      <c r="N927" s="1"/>
      <c r="O927" s="1"/>
      <c r="P927" s="1"/>
      <c r="Q927" s="1"/>
      <c r="R927" s="1"/>
      <c r="S927" s="1"/>
      <c r="T927" s="1"/>
      <c r="U927" s="1"/>
      <c r="V927" s="1"/>
      <c r="W927" s="1"/>
      <c r="X927" s="1"/>
      <c r="Y927" s="1"/>
      <c r="Z927" s="1"/>
      <c r="AA927" s="1"/>
      <c r="AB927" s="1"/>
      <c r="AC927" s="1"/>
    </row>
    <row r="928">
      <c r="A928" s="1"/>
      <c r="B928" s="1"/>
      <c r="C928" s="1"/>
      <c r="D928" s="1"/>
      <c r="E928" s="1"/>
      <c r="F928" s="2"/>
      <c r="G928" s="2"/>
      <c r="H928" s="1"/>
      <c r="I928" s="2"/>
      <c r="J928" s="1"/>
      <c r="K928" s="4"/>
      <c r="L928" s="1"/>
      <c r="M928" s="1"/>
      <c r="N928" s="1"/>
      <c r="O928" s="1"/>
      <c r="P928" s="1"/>
      <c r="Q928" s="1"/>
      <c r="R928" s="1"/>
      <c r="S928" s="1"/>
      <c r="T928" s="1"/>
      <c r="U928" s="1"/>
      <c r="V928" s="1"/>
      <c r="W928" s="1"/>
      <c r="X928" s="1"/>
      <c r="Y928" s="1"/>
      <c r="Z928" s="1"/>
      <c r="AA928" s="1"/>
      <c r="AB928" s="1"/>
      <c r="AC928" s="1"/>
    </row>
    <row r="929">
      <c r="A929" s="1"/>
      <c r="B929" s="1"/>
      <c r="C929" s="1"/>
      <c r="D929" s="1"/>
      <c r="E929" s="1"/>
      <c r="F929" s="2"/>
      <c r="G929" s="2"/>
      <c r="H929" s="1"/>
      <c r="I929" s="2"/>
      <c r="J929" s="1"/>
      <c r="K929" s="4"/>
      <c r="L929" s="1"/>
      <c r="M929" s="1"/>
      <c r="N929" s="1"/>
      <c r="O929" s="1"/>
      <c r="P929" s="1"/>
      <c r="Q929" s="1"/>
      <c r="R929" s="1"/>
      <c r="S929" s="1"/>
      <c r="T929" s="1"/>
      <c r="U929" s="1"/>
      <c r="V929" s="1"/>
      <c r="W929" s="1"/>
      <c r="X929" s="1"/>
      <c r="Y929" s="1"/>
      <c r="Z929" s="1"/>
      <c r="AA929" s="1"/>
      <c r="AB929" s="1"/>
      <c r="AC929" s="1"/>
    </row>
    <row r="930">
      <c r="A930" s="1"/>
      <c r="B930" s="1"/>
      <c r="C930" s="1"/>
      <c r="D930" s="1"/>
      <c r="E930" s="1"/>
      <c r="F930" s="2"/>
      <c r="G930" s="2"/>
      <c r="H930" s="1"/>
      <c r="I930" s="2"/>
      <c r="J930" s="1"/>
      <c r="K930" s="4"/>
      <c r="L930" s="1"/>
      <c r="M930" s="1"/>
      <c r="N930" s="1"/>
      <c r="O930" s="1"/>
      <c r="P930" s="1"/>
      <c r="Q930" s="1"/>
      <c r="R930" s="1"/>
      <c r="S930" s="1"/>
      <c r="T930" s="1"/>
      <c r="U930" s="1"/>
      <c r="V930" s="1"/>
      <c r="W930" s="1"/>
      <c r="X930" s="1"/>
      <c r="Y930" s="1"/>
      <c r="Z930" s="1"/>
      <c r="AA930" s="1"/>
      <c r="AB930" s="1"/>
      <c r="AC930" s="1"/>
    </row>
    <row r="931">
      <c r="A931" s="1"/>
      <c r="B931" s="1"/>
      <c r="C931" s="1"/>
      <c r="D931" s="1"/>
      <c r="E931" s="1"/>
      <c r="F931" s="2"/>
      <c r="G931" s="2"/>
      <c r="H931" s="1"/>
      <c r="I931" s="2"/>
      <c r="J931" s="1"/>
      <c r="K931" s="4"/>
      <c r="L931" s="1"/>
      <c r="M931" s="1"/>
      <c r="N931" s="1"/>
      <c r="O931" s="1"/>
      <c r="P931" s="1"/>
      <c r="Q931" s="1"/>
      <c r="R931" s="1"/>
      <c r="S931" s="1"/>
      <c r="T931" s="1"/>
      <c r="U931" s="1"/>
      <c r="V931" s="1"/>
      <c r="W931" s="1"/>
      <c r="X931" s="1"/>
      <c r="Y931" s="1"/>
      <c r="Z931" s="1"/>
      <c r="AA931" s="1"/>
      <c r="AB931" s="1"/>
      <c r="AC931" s="1"/>
    </row>
    <row r="932">
      <c r="A932" s="1"/>
      <c r="B932" s="1"/>
      <c r="C932" s="1"/>
      <c r="D932" s="1"/>
      <c r="E932" s="1"/>
      <c r="F932" s="2"/>
      <c r="G932" s="2"/>
      <c r="H932" s="1"/>
      <c r="I932" s="2"/>
      <c r="J932" s="1"/>
      <c r="K932" s="4"/>
      <c r="L932" s="1"/>
      <c r="M932" s="1"/>
      <c r="N932" s="1"/>
      <c r="O932" s="1"/>
      <c r="P932" s="1"/>
      <c r="Q932" s="1"/>
      <c r="R932" s="1"/>
      <c r="S932" s="1"/>
      <c r="T932" s="1"/>
      <c r="U932" s="1"/>
      <c r="V932" s="1"/>
      <c r="W932" s="1"/>
      <c r="X932" s="1"/>
      <c r="Y932" s="1"/>
      <c r="Z932" s="1"/>
      <c r="AA932" s="1"/>
      <c r="AB932" s="1"/>
      <c r="AC932" s="1"/>
    </row>
    <row r="933">
      <c r="A933" s="1"/>
      <c r="B933" s="1"/>
      <c r="C933" s="1"/>
      <c r="D933" s="1"/>
      <c r="E933" s="1"/>
      <c r="F933" s="2"/>
      <c r="G933" s="2"/>
      <c r="H933" s="1"/>
      <c r="I933" s="2"/>
      <c r="J933" s="1"/>
      <c r="K933" s="4"/>
      <c r="L933" s="1"/>
      <c r="M933" s="1"/>
      <c r="N933" s="1"/>
      <c r="O933" s="1"/>
      <c r="P933" s="1"/>
      <c r="Q933" s="1"/>
      <c r="R933" s="1"/>
      <c r="S933" s="1"/>
      <c r="T933" s="1"/>
      <c r="U933" s="1"/>
      <c r="V933" s="1"/>
      <c r="W933" s="1"/>
      <c r="X933" s="1"/>
      <c r="Y933" s="1"/>
      <c r="Z933" s="1"/>
      <c r="AA933" s="1"/>
      <c r="AB933" s="1"/>
      <c r="AC933" s="1"/>
    </row>
    <row r="934">
      <c r="A934" s="1"/>
      <c r="B934" s="1"/>
      <c r="C934" s="1"/>
      <c r="D934" s="1"/>
      <c r="E934" s="1"/>
      <c r="F934" s="2"/>
      <c r="G934" s="2"/>
      <c r="H934" s="1"/>
      <c r="I934" s="2"/>
      <c r="J934" s="1"/>
      <c r="K934" s="4"/>
      <c r="L934" s="1"/>
      <c r="M934" s="1"/>
      <c r="N934" s="1"/>
      <c r="O934" s="1"/>
      <c r="P934" s="1"/>
      <c r="Q934" s="1"/>
      <c r="R934" s="1"/>
      <c r="S934" s="1"/>
      <c r="T934" s="1"/>
      <c r="U934" s="1"/>
      <c r="V934" s="1"/>
      <c r="W934" s="1"/>
      <c r="X934" s="1"/>
      <c r="Y934" s="1"/>
      <c r="Z934" s="1"/>
      <c r="AA934" s="1"/>
      <c r="AB934" s="1"/>
      <c r="AC934" s="1"/>
    </row>
    <row r="935">
      <c r="A935" s="1"/>
      <c r="B935" s="1"/>
      <c r="C935" s="1"/>
      <c r="D935" s="1"/>
      <c r="E935" s="1"/>
      <c r="F935" s="2"/>
      <c r="G935" s="2"/>
      <c r="H935" s="1"/>
      <c r="I935" s="2"/>
      <c r="J935" s="1"/>
      <c r="K935" s="4"/>
      <c r="L935" s="1"/>
      <c r="M935" s="1"/>
      <c r="N935" s="1"/>
      <c r="O935" s="1"/>
      <c r="P935" s="1"/>
      <c r="Q935" s="1"/>
      <c r="R935" s="1"/>
      <c r="S935" s="1"/>
      <c r="T935" s="1"/>
      <c r="U935" s="1"/>
      <c r="V935" s="1"/>
      <c r="W935" s="1"/>
      <c r="X935" s="1"/>
      <c r="Y935" s="1"/>
      <c r="Z935" s="1"/>
      <c r="AA935" s="1"/>
      <c r="AB935" s="1"/>
      <c r="AC935" s="1"/>
    </row>
    <row r="936">
      <c r="A936" s="1"/>
      <c r="B936" s="1"/>
      <c r="C936" s="1"/>
      <c r="D936" s="1"/>
      <c r="E936" s="1"/>
      <c r="F936" s="2"/>
      <c r="G936" s="2"/>
      <c r="H936" s="1"/>
      <c r="I936" s="2"/>
      <c r="J936" s="1"/>
      <c r="K936" s="4"/>
      <c r="L936" s="1"/>
      <c r="M936" s="1"/>
      <c r="N936" s="1"/>
      <c r="O936" s="1"/>
      <c r="P936" s="1"/>
      <c r="Q936" s="1"/>
      <c r="R936" s="1"/>
      <c r="S936" s="1"/>
      <c r="T936" s="1"/>
      <c r="U936" s="1"/>
      <c r="V936" s="1"/>
      <c r="W936" s="1"/>
      <c r="X936" s="1"/>
      <c r="Y936" s="1"/>
      <c r="Z936" s="1"/>
      <c r="AA936" s="1"/>
      <c r="AB936" s="1"/>
      <c r="AC936" s="1"/>
    </row>
    <row r="937">
      <c r="A937" s="1"/>
      <c r="B937" s="1"/>
      <c r="C937" s="1"/>
      <c r="D937" s="1"/>
      <c r="E937" s="1"/>
      <c r="F937" s="2"/>
      <c r="G937" s="2"/>
      <c r="H937" s="1"/>
      <c r="I937" s="2"/>
      <c r="J937" s="1"/>
      <c r="K937" s="4"/>
      <c r="L937" s="1"/>
      <c r="M937" s="1"/>
      <c r="N937" s="1"/>
      <c r="O937" s="1"/>
      <c r="P937" s="1"/>
      <c r="Q937" s="1"/>
      <c r="R937" s="1"/>
      <c r="S937" s="1"/>
      <c r="T937" s="1"/>
      <c r="U937" s="1"/>
      <c r="V937" s="1"/>
      <c r="W937" s="1"/>
      <c r="X937" s="1"/>
      <c r="Y937" s="1"/>
      <c r="Z937" s="1"/>
      <c r="AA937" s="1"/>
      <c r="AB937" s="1"/>
      <c r="AC937" s="1"/>
    </row>
    <row r="938">
      <c r="A938" s="1"/>
      <c r="B938" s="1"/>
      <c r="C938" s="1"/>
      <c r="D938" s="1"/>
      <c r="E938" s="1"/>
      <c r="F938" s="2"/>
      <c r="G938" s="2"/>
      <c r="H938" s="1"/>
      <c r="I938" s="2"/>
      <c r="J938" s="1"/>
      <c r="K938" s="4"/>
      <c r="L938" s="1"/>
      <c r="M938" s="1"/>
      <c r="N938" s="1"/>
      <c r="O938" s="1"/>
      <c r="P938" s="1"/>
      <c r="Q938" s="1"/>
      <c r="R938" s="1"/>
      <c r="S938" s="1"/>
      <c r="T938" s="1"/>
      <c r="U938" s="1"/>
      <c r="V938" s="1"/>
      <c r="W938" s="1"/>
      <c r="X938" s="1"/>
      <c r="Y938" s="1"/>
      <c r="Z938" s="1"/>
      <c r="AA938" s="1"/>
      <c r="AB938" s="1"/>
      <c r="AC938" s="1"/>
    </row>
    <row r="939">
      <c r="A939" s="1"/>
      <c r="B939" s="1"/>
      <c r="C939" s="1"/>
      <c r="D939" s="1"/>
      <c r="E939" s="1"/>
      <c r="F939" s="2"/>
      <c r="G939" s="2"/>
      <c r="H939" s="1"/>
      <c r="I939" s="2"/>
      <c r="J939" s="1"/>
      <c r="K939" s="4"/>
      <c r="L939" s="1"/>
      <c r="M939" s="1"/>
      <c r="N939" s="1"/>
      <c r="O939" s="1"/>
      <c r="P939" s="1"/>
      <c r="Q939" s="1"/>
      <c r="R939" s="1"/>
      <c r="S939" s="1"/>
      <c r="T939" s="1"/>
      <c r="U939" s="1"/>
      <c r="V939" s="1"/>
      <c r="W939" s="1"/>
      <c r="X939" s="1"/>
      <c r="Y939" s="1"/>
      <c r="Z939" s="1"/>
      <c r="AA939" s="1"/>
      <c r="AB939" s="1"/>
      <c r="AC939" s="1"/>
    </row>
    <row r="940">
      <c r="A940" s="1"/>
      <c r="B940" s="1"/>
      <c r="C940" s="1"/>
      <c r="D940" s="1"/>
      <c r="E940" s="1"/>
      <c r="F940" s="2"/>
      <c r="G940" s="2"/>
      <c r="H940" s="1"/>
      <c r="I940" s="2"/>
      <c r="J940" s="1"/>
      <c r="K940" s="4"/>
      <c r="L940" s="1"/>
      <c r="M940" s="1"/>
      <c r="N940" s="1"/>
      <c r="O940" s="1"/>
      <c r="P940" s="1"/>
      <c r="Q940" s="1"/>
      <c r="R940" s="1"/>
      <c r="S940" s="1"/>
      <c r="T940" s="1"/>
      <c r="U940" s="1"/>
      <c r="V940" s="1"/>
      <c r="W940" s="1"/>
      <c r="X940" s="1"/>
      <c r="Y940" s="1"/>
      <c r="Z940" s="1"/>
      <c r="AA940" s="1"/>
      <c r="AB940" s="1"/>
      <c r="AC940" s="1"/>
    </row>
    <row r="941">
      <c r="A941" s="1"/>
      <c r="B941" s="1"/>
      <c r="C941" s="1"/>
      <c r="D941" s="1"/>
      <c r="E941" s="1"/>
      <c r="F941" s="2"/>
      <c r="G941" s="2"/>
      <c r="H941" s="1"/>
      <c r="I941" s="2"/>
      <c r="J941" s="1"/>
      <c r="K941" s="4"/>
      <c r="L941" s="1"/>
      <c r="M941" s="1"/>
      <c r="N941" s="1"/>
      <c r="O941" s="1"/>
      <c r="P941" s="1"/>
      <c r="Q941" s="1"/>
      <c r="R941" s="1"/>
      <c r="S941" s="1"/>
      <c r="T941" s="1"/>
      <c r="U941" s="1"/>
      <c r="V941" s="1"/>
      <c r="W941" s="1"/>
      <c r="X941" s="1"/>
      <c r="Y941" s="1"/>
      <c r="Z941" s="1"/>
      <c r="AA941" s="1"/>
      <c r="AB941" s="1"/>
      <c r="AC941" s="1"/>
    </row>
    <row r="942">
      <c r="A942" s="1"/>
      <c r="B942" s="1"/>
      <c r="C942" s="1"/>
      <c r="D942" s="1"/>
      <c r="E942" s="1"/>
      <c r="F942" s="2"/>
      <c r="G942" s="2"/>
      <c r="H942" s="1"/>
      <c r="I942" s="2"/>
      <c r="J942" s="1"/>
      <c r="K942" s="4"/>
      <c r="L942" s="1"/>
      <c r="M942" s="1"/>
      <c r="N942" s="1"/>
      <c r="O942" s="1"/>
      <c r="P942" s="1"/>
      <c r="Q942" s="1"/>
      <c r="R942" s="1"/>
      <c r="S942" s="1"/>
      <c r="T942" s="1"/>
      <c r="U942" s="1"/>
      <c r="V942" s="1"/>
      <c r="W942" s="1"/>
      <c r="X942" s="1"/>
      <c r="Y942" s="1"/>
      <c r="Z942" s="1"/>
      <c r="AA942" s="1"/>
      <c r="AB942" s="1"/>
      <c r="AC942" s="1"/>
    </row>
    <row r="943">
      <c r="A943" s="1"/>
      <c r="B943" s="1"/>
      <c r="C943" s="1"/>
      <c r="D943" s="1"/>
      <c r="E943" s="1"/>
      <c r="F943" s="2"/>
      <c r="G943" s="2"/>
      <c r="H943" s="1"/>
      <c r="I943" s="2"/>
      <c r="J943" s="1"/>
      <c r="K943" s="4"/>
      <c r="L943" s="1"/>
      <c r="M943" s="1"/>
      <c r="N943" s="1"/>
      <c r="O943" s="1"/>
      <c r="P943" s="1"/>
      <c r="Q943" s="1"/>
      <c r="R943" s="1"/>
      <c r="S943" s="1"/>
      <c r="T943" s="1"/>
      <c r="U943" s="1"/>
      <c r="V943" s="1"/>
      <c r="W943" s="1"/>
      <c r="X943" s="1"/>
      <c r="Y943" s="1"/>
      <c r="Z943" s="1"/>
      <c r="AA943" s="1"/>
      <c r="AB943" s="1"/>
      <c r="AC943" s="1"/>
    </row>
    <row r="944">
      <c r="A944" s="1"/>
      <c r="B944" s="1"/>
      <c r="C944" s="1"/>
      <c r="D944" s="1"/>
      <c r="E944" s="1"/>
      <c r="F944" s="2"/>
      <c r="G944" s="2"/>
      <c r="H944" s="1"/>
      <c r="I944" s="2"/>
      <c r="J944" s="1"/>
      <c r="K944" s="4"/>
      <c r="L944" s="1"/>
      <c r="M944" s="1"/>
      <c r="N944" s="1"/>
      <c r="O944" s="1"/>
      <c r="P944" s="1"/>
      <c r="Q944" s="1"/>
      <c r="R944" s="1"/>
      <c r="S944" s="1"/>
      <c r="T944" s="1"/>
      <c r="U944" s="1"/>
      <c r="V944" s="1"/>
      <c r="W944" s="1"/>
      <c r="X944" s="1"/>
      <c r="Y944" s="1"/>
      <c r="Z944" s="1"/>
      <c r="AA944" s="1"/>
      <c r="AB944" s="1"/>
      <c r="AC944" s="1"/>
    </row>
    <row r="945">
      <c r="A945" s="1"/>
      <c r="B945" s="1"/>
      <c r="C945" s="1"/>
      <c r="D945" s="1"/>
      <c r="E945" s="1"/>
      <c r="F945" s="2"/>
      <c r="G945" s="2"/>
      <c r="H945" s="1"/>
      <c r="I945" s="2"/>
      <c r="J945" s="1"/>
      <c r="K945" s="4"/>
      <c r="L945" s="1"/>
      <c r="M945" s="1"/>
      <c r="N945" s="1"/>
      <c r="O945" s="1"/>
      <c r="P945" s="1"/>
      <c r="Q945" s="1"/>
      <c r="R945" s="1"/>
      <c r="S945" s="1"/>
      <c r="T945" s="1"/>
      <c r="U945" s="1"/>
      <c r="V945" s="1"/>
      <c r="W945" s="1"/>
      <c r="X945" s="1"/>
      <c r="Y945" s="1"/>
      <c r="Z945" s="1"/>
      <c r="AA945" s="1"/>
      <c r="AB945" s="1"/>
      <c r="AC945" s="1"/>
    </row>
    <row r="946">
      <c r="A946" s="1"/>
      <c r="B946" s="1"/>
      <c r="C946" s="1"/>
      <c r="D946" s="1"/>
      <c r="E946" s="1"/>
      <c r="F946" s="2"/>
      <c r="G946" s="2"/>
      <c r="H946" s="1"/>
      <c r="I946" s="2"/>
      <c r="J946" s="1"/>
      <c r="K946" s="4"/>
      <c r="L946" s="1"/>
      <c r="M946" s="1"/>
      <c r="N946" s="1"/>
      <c r="O946" s="1"/>
      <c r="P946" s="1"/>
      <c r="Q946" s="1"/>
      <c r="R946" s="1"/>
      <c r="S946" s="1"/>
      <c r="T946" s="1"/>
      <c r="U946" s="1"/>
      <c r="V946" s="1"/>
      <c r="W946" s="1"/>
      <c r="X946" s="1"/>
      <c r="Y946" s="1"/>
      <c r="Z946" s="1"/>
      <c r="AA946" s="1"/>
      <c r="AB946" s="1"/>
      <c r="AC946" s="1"/>
    </row>
    <row r="947">
      <c r="A947" s="1"/>
      <c r="B947" s="1"/>
      <c r="C947" s="1"/>
      <c r="D947" s="1"/>
      <c r="E947" s="1"/>
      <c r="F947" s="2"/>
      <c r="G947" s="2"/>
      <c r="H947" s="1"/>
      <c r="I947" s="2"/>
      <c r="J947" s="1"/>
      <c r="K947" s="4"/>
      <c r="L947" s="1"/>
      <c r="M947" s="1"/>
      <c r="N947" s="1"/>
      <c r="O947" s="1"/>
      <c r="P947" s="1"/>
      <c r="Q947" s="1"/>
      <c r="R947" s="1"/>
      <c r="S947" s="1"/>
      <c r="T947" s="1"/>
      <c r="U947" s="1"/>
      <c r="V947" s="1"/>
      <c r="W947" s="1"/>
      <c r="X947" s="1"/>
      <c r="Y947" s="1"/>
      <c r="Z947" s="1"/>
      <c r="AA947" s="1"/>
      <c r="AB947" s="1"/>
      <c r="AC947" s="1"/>
    </row>
    <row r="948">
      <c r="A948" s="1"/>
      <c r="B948" s="1"/>
      <c r="C948" s="1"/>
      <c r="D948" s="1"/>
      <c r="E948" s="1"/>
      <c r="F948" s="2"/>
      <c r="G948" s="2"/>
      <c r="H948" s="1"/>
      <c r="I948" s="2"/>
      <c r="J948" s="1"/>
      <c r="K948" s="4"/>
      <c r="L948" s="1"/>
      <c r="M948" s="1"/>
      <c r="N948" s="1"/>
      <c r="O948" s="1"/>
      <c r="P948" s="1"/>
      <c r="Q948" s="1"/>
      <c r="R948" s="1"/>
      <c r="S948" s="1"/>
      <c r="T948" s="1"/>
      <c r="U948" s="1"/>
      <c r="V948" s="1"/>
      <c r="W948" s="1"/>
      <c r="X948" s="1"/>
      <c r="Y948" s="1"/>
      <c r="Z948" s="1"/>
      <c r="AA948" s="1"/>
      <c r="AB948" s="1"/>
      <c r="AC948" s="1"/>
    </row>
    <row r="949">
      <c r="A949" s="1"/>
      <c r="B949" s="1"/>
      <c r="C949" s="1"/>
      <c r="D949" s="1"/>
      <c r="E949" s="1"/>
      <c r="F949" s="2"/>
      <c r="G949" s="2"/>
      <c r="H949" s="1"/>
      <c r="I949" s="2"/>
      <c r="J949" s="1"/>
      <c r="K949" s="4"/>
      <c r="L949" s="1"/>
      <c r="M949" s="1"/>
      <c r="N949" s="1"/>
      <c r="O949" s="1"/>
      <c r="P949" s="1"/>
      <c r="Q949" s="1"/>
      <c r="R949" s="1"/>
      <c r="S949" s="1"/>
      <c r="T949" s="1"/>
      <c r="U949" s="1"/>
      <c r="V949" s="1"/>
      <c r="W949" s="1"/>
      <c r="X949" s="1"/>
      <c r="Y949" s="1"/>
      <c r="Z949" s="1"/>
      <c r="AA949" s="1"/>
      <c r="AB949" s="1"/>
      <c r="AC949" s="1"/>
    </row>
    <row r="950">
      <c r="A950" s="1"/>
      <c r="B950" s="1"/>
      <c r="C950" s="1"/>
      <c r="D950" s="1"/>
      <c r="E950" s="1"/>
      <c r="F950" s="2"/>
      <c r="G950" s="2"/>
      <c r="H950" s="1"/>
      <c r="I950" s="2"/>
      <c r="J950" s="1"/>
      <c r="K950" s="4"/>
      <c r="L950" s="1"/>
      <c r="M950" s="1"/>
      <c r="N950" s="1"/>
      <c r="O950" s="1"/>
      <c r="P950" s="1"/>
      <c r="Q950" s="1"/>
      <c r="R950" s="1"/>
      <c r="S950" s="1"/>
      <c r="T950" s="1"/>
      <c r="U950" s="1"/>
      <c r="V950" s="1"/>
      <c r="W950" s="1"/>
      <c r="X950" s="1"/>
      <c r="Y950" s="1"/>
      <c r="Z950" s="1"/>
      <c r="AA950" s="1"/>
      <c r="AB950" s="1"/>
      <c r="AC950" s="1"/>
    </row>
    <row r="951">
      <c r="A951" s="1"/>
      <c r="B951" s="1"/>
      <c r="C951" s="1"/>
      <c r="D951" s="1"/>
      <c r="E951" s="1"/>
      <c r="F951" s="2"/>
      <c r="G951" s="2"/>
      <c r="H951" s="1"/>
      <c r="I951" s="2"/>
      <c r="J951" s="1"/>
      <c r="K951" s="4"/>
      <c r="L951" s="1"/>
      <c r="M951" s="1"/>
      <c r="N951" s="1"/>
      <c r="O951" s="1"/>
      <c r="P951" s="1"/>
      <c r="Q951" s="1"/>
      <c r="R951" s="1"/>
      <c r="S951" s="1"/>
      <c r="T951" s="1"/>
      <c r="U951" s="1"/>
      <c r="V951" s="1"/>
      <c r="W951" s="1"/>
      <c r="X951" s="1"/>
      <c r="Y951" s="1"/>
      <c r="Z951" s="1"/>
      <c r="AA951" s="1"/>
      <c r="AB951" s="1"/>
      <c r="AC951" s="1"/>
    </row>
    <row r="952">
      <c r="A952" s="1"/>
      <c r="B952" s="1"/>
      <c r="C952" s="1"/>
      <c r="D952" s="1"/>
      <c r="E952" s="1"/>
      <c r="F952" s="2"/>
      <c r="G952" s="2"/>
      <c r="H952" s="1"/>
      <c r="I952" s="2"/>
      <c r="J952" s="1"/>
      <c r="K952" s="4"/>
      <c r="L952" s="1"/>
      <c r="M952" s="1"/>
      <c r="N952" s="1"/>
      <c r="O952" s="1"/>
      <c r="P952" s="1"/>
      <c r="Q952" s="1"/>
      <c r="R952" s="1"/>
      <c r="S952" s="1"/>
      <c r="T952" s="1"/>
      <c r="U952" s="1"/>
      <c r="V952" s="1"/>
      <c r="W952" s="1"/>
      <c r="X952" s="1"/>
      <c r="Y952" s="1"/>
      <c r="Z952" s="1"/>
      <c r="AA952" s="1"/>
      <c r="AB952" s="1"/>
      <c r="AC952" s="1"/>
    </row>
    <row r="953">
      <c r="A953" s="1"/>
      <c r="B953" s="1"/>
      <c r="C953" s="1"/>
      <c r="D953" s="1"/>
      <c r="E953" s="1"/>
      <c r="F953" s="2"/>
      <c r="G953" s="2"/>
      <c r="H953" s="1"/>
      <c r="I953" s="2"/>
      <c r="J953" s="1"/>
      <c r="K953" s="4"/>
      <c r="L953" s="1"/>
      <c r="M953" s="1"/>
      <c r="N953" s="1"/>
      <c r="O953" s="1"/>
      <c r="P953" s="1"/>
      <c r="Q953" s="1"/>
      <c r="R953" s="1"/>
      <c r="S953" s="1"/>
      <c r="T953" s="1"/>
      <c r="U953" s="1"/>
      <c r="V953" s="1"/>
      <c r="W953" s="1"/>
      <c r="X953" s="1"/>
      <c r="Y953" s="1"/>
      <c r="Z953" s="1"/>
      <c r="AA953" s="1"/>
      <c r="AB953" s="1"/>
      <c r="AC953" s="1"/>
    </row>
    <row r="954">
      <c r="A954" s="1"/>
      <c r="B954" s="1"/>
      <c r="C954" s="1"/>
      <c r="D954" s="1"/>
      <c r="E954" s="1"/>
      <c r="F954" s="2"/>
      <c r="G954" s="2"/>
      <c r="H954" s="1"/>
      <c r="I954" s="2"/>
      <c r="J954" s="1"/>
      <c r="K954" s="4"/>
      <c r="L954" s="1"/>
      <c r="M954" s="1"/>
      <c r="N954" s="1"/>
      <c r="O954" s="1"/>
      <c r="P954" s="1"/>
      <c r="Q954" s="1"/>
      <c r="R954" s="1"/>
      <c r="S954" s="1"/>
      <c r="T954" s="1"/>
      <c r="U954" s="1"/>
      <c r="V954" s="1"/>
      <c r="W954" s="1"/>
      <c r="X954" s="1"/>
      <c r="Y954" s="1"/>
      <c r="Z954" s="1"/>
      <c r="AA954" s="1"/>
      <c r="AB954" s="1"/>
      <c r="AC954" s="1"/>
    </row>
    <row r="955">
      <c r="A955" s="1"/>
      <c r="B955" s="1"/>
      <c r="C955" s="1"/>
      <c r="D955" s="1"/>
      <c r="E955" s="1"/>
      <c r="F955" s="2"/>
      <c r="G955" s="2"/>
      <c r="H955" s="1"/>
      <c r="I955" s="2"/>
      <c r="J955" s="1"/>
      <c r="K955" s="4"/>
      <c r="L955" s="1"/>
      <c r="M955" s="1"/>
      <c r="N955" s="1"/>
      <c r="O955" s="1"/>
      <c r="P955" s="1"/>
      <c r="Q955" s="1"/>
      <c r="R955" s="1"/>
      <c r="S955" s="1"/>
      <c r="T955" s="1"/>
      <c r="U955" s="1"/>
      <c r="V955" s="1"/>
      <c r="W955" s="1"/>
      <c r="X955" s="1"/>
      <c r="Y955" s="1"/>
      <c r="Z955" s="1"/>
      <c r="AA955" s="1"/>
      <c r="AB955" s="1"/>
      <c r="AC955" s="1"/>
    </row>
    <row r="956">
      <c r="A956" s="1"/>
      <c r="B956" s="1"/>
      <c r="C956" s="1"/>
      <c r="D956" s="1"/>
      <c r="E956" s="1"/>
      <c r="F956" s="2"/>
      <c r="G956" s="2"/>
      <c r="H956" s="1"/>
      <c r="I956" s="2"/>
      <c r="J956" s="1"/>
      <c r="K956" s="4"/>
      <c r="L956" s="1"/>
      <c r="M956" s="1"/>
      <c r="N956" s="1"/>
      <c r="O956" s="1"/>
      <c r="P956" s="1"/>
      <c r="Q956" s="1"/>
      <c r="R956" s="1"/>
      <c r="S956" s="1"/>
      <c r="T956" s="1"/>
      <c r="U956" s="1"/>
      <c r="V956" s="1"/>
      <c r="W956" s="1"/>
      <c r="X956" s="1"/>
      <c r="Y956" s="1"/>
      <c r="Z956" s="1"/>
      <c r="AA956" s="1"/>
      <c r="AB956" s="1"/>
      <c r="AC956" s="1"/>
    </row>
    <row r="957">
      <c r="A957" s="1"/>
      <c r="B957" s="1"/>
      <c r="C957" s="1"/>
      <c r="D957" s="1"/>
      <c r="E957" s="1"/>
      <c r="F957" s="2"/>
      <c r="G957" s="2"/>
      <c r="H957" s="1"/>
      <c r="I957" s="2"/>
      <c r="J957" s="1"/>
      <c r="K957" s="4"/>
      <c r="L957" s="1"/>
      <c r="M957" s="1"/>
      <c r="N957" s="1"/>
      <c r="O957" s="1"/>
      <c r="P957" s="1"/>
      <c r="Q957" s="1"/>
      <c r="R957" s="1"/>
      <c r="S957" s="1"/>
      <c r="T957" s="1"/>
      <c r="U957" s="1"/>
      <c r="V957" s="1"/>
      <c r="W957" s="1"/>
      <c r="X957" s="1"/>
      <c r="Y957" s="1"/>
      <c r="Z957" s="1"/>
      <c r="AA957" s="1"/>
      <c r="AB957" s="1"/>
      <c r="AC957" s="1"/>
    </row>
    <row r="958">
      <c r="A958" s="1"/>
      <c r="B958" s="1"/>
      <c r="C958" s="1"/>
      <c r="D958" s="1"/>
      <c r="E958" s="1"/>
      <c r="F958" s="2"/>
      <c r="G958" s="2"/>
      <c r="H958" s="1"/>
      <c r="I958" s="2"/>
      <c r="J958" s="1"/>
      <c r="K958" s="4"/>
      <c r="L958" s="1"/>
      <c r="M958" s="1"/>
      <c r="N958" s="1"/>
      <c r="O958" s="1"/>
      <c r="P958" s="1"/>
      <c r="Q958" s="1"/>
      <c r="R958" s="1"/>
      <c r="S958" s="1"/>
      <c r="T958" s="1"/>
      <c r="U958" s="1"/>
      <c r="V958" s="1"/>
      <c r="W958" s="1"/>
      <c r="X958" s="1"/>
      <c r="Y958" s="1"/>
      <c r="Z958" s="1"/>
      <c r="AA958" s="1"/>
      <c r="AB958" s="1"/>
      <c r="AC958" s="1"/>
    </row>
    <row r="959">
      <c r="A959" s="1"/>
      <c r="B959" s="1"/>
      <c r="C959" s="1"/>
      <c r="D959" s="1"/>
      <c r="E959" s="1"/>
      <c r="F959" s="2"/>
      <c r="G959" s="2"/>
      <c r="H959" s="1"/>
      <c r="I959" s="2"/>
      <c r="J959" s="1"/>
      <c r="K959" s="4"/>
      <c r="L959" s="1"/>
      <c r="M959" s="1"/>
      <c r="N959" s="1"/>
      <c r="O959" s="1"/>
      <c r="P959" s="1"/>
      <c r="Q959" s="1"/>
      <c r="R959" s="1"/>
      <c r="S959" s="1"/>
      <c r="T959" s="1"/>
      <c r="U959" s="1"/>
      <c r="V959" s="1"/>
      <c r="W959" s="1"/>
      <c r="X959" s="1"/>
      <c r="Y959" s="1"/>
      <c r="Z959" s="1"/>
      <c r="AA959" s="1"/>
      <c r="AB959" s="1"/>
      <c r="AC959" s="1"/>
    </row>
    <row r="960">
      <c r="A960" s="1"/>
      <c r="B960" s="1"/>
      <c r="C960" s="1"/>
      <c r="D960" s="1"/>
      <c r="E960" s="1"/>
      <c r="F960" s="2"/>
      <c r="G960" s="2"/>
      <c r="H960" s="1"/>
      <c r="I960" s="2"/>
      <c r="J960" s="1"/>
      <c r="K960" s="4"/>
      <c r="L960" s="1"/>
      <c r="M960" s="1"/>
      <c r="N960" s="1"/>
      <c r="O960" s="1"/>
      <c r="P960" s="1"/>
      <c r="Q960" s="1"/>
      <c r="R960" s="1"/>
      <c r="S960" s="1"/>
      <c r="T960" s="1"/>
      <c r="U960" s="1"/>
      <c r="V960" s="1"/>
      <c r="W960" s="1"/>
      <c r="X960" s="1"/>
      <c r="Y960" s="1"/>
      <c r="Z960" s="1"/>
      <c r="AA960" s="1"/>
      <c r="AB960" s="1"/>
      <c r="AC960" s="1"/>
    </row>
    <row r="961">
      <c r="A961" s="1"/>
      <c r="B961" s="1"/>
      <c r="C961" s="1"/>
      <c r="D961" s="1"/>
      <c r="E961" s="1"/>
      <c r="F961" s="2"/>
      <c r="G961" s="2"/>
      <c r="H961" s="1"/>
      <c r="I961" s="2"/>
      <c r="J961" s="1"/>
      <c r="K961" s="4"/>
      <c r="L961" s="1"/>
      <c r="M961" s="1"/>
      <c r="N961" s="1"/>
      <c r="O961" s="1"/>
      <c r="P961" s="1"/>
      <c r="Q961" s="1"/>
      <c r="R961" s="1"/>
      <c r="S961" s="1"/>
      <c r="T961" s="1"/>
      <c r="U961" s="1"/>
      <c r="V961" s="1"/>
      <c r="W961" s="1"/>
      <c r="X961" s="1"/>
      <c r="Y961" s="1"/>
      <c r="Z961" s="1"/>
      <c r="AA961" s="1"/>
      <c r="AB961" s="1"/>
      <c r="AC961" s="1"/>
    </row>
    <row r="962">
      <c r="A962" s="1"/>
      <c r="B962" s="1"/>
      <c r="C962" s="1"/>
      <c r="D962" s="1"/>
      <c r="E962" s="1"/>
      <c r="F962" s="2"/>
      <c r="G962" s="2"/>
      <c r="H962" s="1"/>
      <c r="I962" s="2"/>
      <c r="J962" s="1"/>
      <c r="K962" s="4"/>
      <c r="L962" s="1"/>
      <c r="M962" s="1"/>
      <c r="N962" s="1"/>
      <c r="O962" s="1"/>
      <c r="P962" s="1"/>
      <c r="Q962" s="1"/>
      <c r="R962" s="1"/>
      <c r="S962" s="1"/>
      <c r="T962" s="1"/>
      <c r="U962" s="1"/>
      <c r="V962" s="1"/>
      <c r="W962" s="1"/>
      <c r="X962" s="1"/>
      <c r="Y962" s="1"/>
      <c r="Z962" s="1"/>
      <c r="AA962" s="1"/>
      <c r="AB962" s="1"/>
      <c r="AC962" s="1"/>
    </row>
    <row r="963">
      <c r="A963" s="1"/>
      <c r="B963" s="1"/>
      <c r="C963" s="1"/>
      <c r="D963" s="1"/>
      <c r="E963" s="1"/>
      <c r="F963" s="2"/>
      <c r="G963" s="2"/>
      <c r="H963" s="1"/>
      <c r="I963" s="2"/>
      <c r="J963" s="1"/>
      <c r="K963" s="4"/>
      <c r="L963" s="1"/>
      <c r="M963" s="1"/>
      <c r="N963" s="1"/>
      <c r="O963" s="1"/>
      <c r="P963" s="1"/>
      <c r="Q963" s="1"/>
      <c r="R963" s="1"/>
      <c r="S963" s="1"/>
      <c r="T963" s="1"/>
      <c r="U963" s="1"/>
      <c r="V963" s="1"/>
      <c r="W963" s="1"/>
      <c r="X963" s="1"/>
      <c r="Y963" s="1"/>
      <c r="Z963" s="1"/>
      <c r="AA963" s="1"/>
      <c r="AB963" s="1"/>
      <c r="AC963" s="1"/>
    </row>
    <row r="964">
      <c r="A964" s="1"/>
      <c r="B964" s="1"/>
      <c r="C964" s="1"/>
      <c r="D964" s="1"/>
      <c r="E964" s="1"/>
      <c r="F964" s="2"/>
      <c r="G964" s="2"/>
      <c r="H964" s="1"/>
      <c r="I964" s="2"/>
      <c r="J964" s="1"/>
      <c r="K964" s="4"/>
      <c r="L964" s="1"/>
      <c r="M964" s="1"/>
      <c r="N964" s="1"/>
      <c r="O964" s="1"/>
      <c r="P964" s="1"/>
      <c r="Q964" s="1"/>
      <c r="R964" s="1"/>
      <c r="S964" s="1"/>
      <c r="T964" s="1"/>
      <c r="U964" s="1"/>
      <c r="V964" s="1"/>
      <c r="W964" s="1"/>
      <c r="X964" s="1"/>
      <c r="Y964" s="1"/>
      <c r="Z964" s="1"/>
      <c r="AA964" s="1"/>
      <c r="AB964" s="1"/>
      <c r="AC964" s="1"/>
    </row>
    <row r="965">
      <c r="A965" s="1"/>
      <c r="B965" s="1"/>
      <c r="C965" s="1"/>
      <c r="D965" s="1"/>
      <c r="E965" s="1"/>
      <c r="F965" s="2"/>
      <c r="G965" s="2"/>
      <c r="H965" s="1"/>
      <c r="I965" s="2"/>
      <c r="J965" s="1"/>
      <c r="K965" s="4"/>
      <c r="L965" s="1"/>
      <c r="M965" s="1"/>
      <c r="N965" s="1"/>
      <c r="O965" s="1"/>
      <c r="P965" s="1"/>
      <c r="Q965" s="1"/>
      <c r="R965" s="1"/>
      <c r="S965" s="1"/>
      <c r="T965" s="1"/>
      <c r="U965" s="1"/>
      <c r="V965" s="1"/>
      <c r="W965" s="1"/>
      <c r="X965" s="1"/>
      <c r="Y965" s="1"/>
      <c r="Z965" s="1"/>
      <c r="AA965" s="1"/>
      <c r="AB965" s="1"/>
      <c r="AC965" s="1"/>
    </row>
    <row r="966">
      <c r="A966" s="1"/>
      <c r="B966" s="1"/>
      <c r="C966" s="1"/>
      <c r="D966" s="1"/>
      <c r="E966" s="1"/>
      <c r="F966" s="2"/>
      <c r="G966" s="2"/>
      <c r="H966" s="1"/>
      <c r="I966" s="2"/>
      <c r="J966" s="1"/>
      <c r="K966" s="4"/>
      <c r="L966" s="1"/>
      <c r="M966" s="1"/>
      <c r="N966" s="1"/>
      <c r="O966" s="1"/>
      <c r="P966" s="1"/>
      <c r="Q966" s="1"/>
      <c r="R966" s="1"/>
      <c r="S966" s="1"/>
      <c r="T966" s="1"/>
      <c r="U966" s="1"/>
      <c r="V966" s="1"/>
      <c r="W966" s="1"/>
      <c r="X966" s="1"/>
      <c r="Y966" s="1"/>
      <c r="Z966" s="1"/>
      <c r="AA966" s="1"/>
      <c r="AB966" s="1"/>
      <c r="AC966" s="1"/>
    </row>
    <row r="967">
      <c r="A967" s="1"/>
      <c r="B967" s="1"/>
      <c r="C967" s="1"/>
      <c r="D967" s="1"/>
      <c r="E967" s="1"/>
      <c r="F967" s="2"/>
      <c r="G967" s="2"/>
      <c r="H967" s="1"/>
      <c r="I967" s="2"/>
      <c r="J967" s="1"/>
      <c r="K967" s="4"/>
      <c r="L967" s="1"/>
      <c r="M967" s="1"/>
      <c r="N967" s="1"/>
      <c r="O967" s="1"/>
      <c r="P967" s="1"/>
      <c r="Q967" s="1"/>
      <c r="R967" s="1"/>
      <c r="S967" s="1"/>
      <c r="T967" s="1"/>
      <c r="U967" s="1"/>
      <c r="V967" s="1"/>
      <c r="W967" s="1"/>
      <c r="X967" s="1"/>
      <c r="Y967" s="1"/>
      <c r="Z967" s="1"/>
      <c r="AA967" s="1"/>
      <c r="AB967" s="1"/>
      <c r="AC967" s="1"/>
    </row>
    <row r="968">
      <c r="A968" s="1"/>
      <c r="B968" s="1"/>
      <c r="C968" s="1"/>
      <c r="D968" s="1"/>
      <c r="E968" s="1"/>
      <c r="F968" s="2"/>
      <c r="G968" s="2"/>
      <c r="H968" s="1"/>
      <c r="I968" s="2"/>
      <c r="J968" s="1"/>
      <c r="K968" s="4"/>
      <c r="L968" s="1"/>
      <c r="M968" s="1"/>
      <c r="N968" s="1"/>
      <c r="O968" s="1"/>
      <c r="P968" s="1"/>
      <c r="Q968" s="1"/>
      <c r="R968" s="1"/>
      <c r="S968" s="1"/>
      <c r="T968" s="1"/>
      <c r="U968" s="1"/>
      <c r="V968" s="1"/>
      <c r="W968" s="1"/>
      <c r="X968" s="1"/>
      <c r="Y968" s="1"/>
      <c r="Z968" s="1"/>
      <c r="AA968" s="1"/>
      <c r="AB968" s="1"/>
      <c r="AC968" s="1"/>
    </row>
    <row r="969">
      <c r="A969" s="1"/>
      <c r="B969" s="1"/>
      <c r="C969" s="1"/>
      <c r="D969" s="1"/>
      <c r="E969" s="1"/>
      <c r="F969" s="2"/>
      <c r="G969" s="2"/>
      <c r="H969" s="1"/>
      <c r="I969" s="2"/>
      <c r="J969" s="1"/>
      <c r="K969" s="4"/>
      <c r="L969" s="1"/>
      <c r="M969" s="1"/>
      <c r="N969" s="1"/>
      <c r="O969" s="1"/>
      <c r="P969" s="1"/>
      <c r="Q969" s="1"/>
      <c r="R969" s="1"/>
      <c r="S969" s="1"/>
      <c r="T969" s="1"/>
      <c r="U969" s="1"/>
      <c r="V969" s="1"/>
      <c r="W969" s="1"/>
      <c r="X969" s="1"/>
      <c r="Y969" s="1"/>
      <c r="Z969" s="1"/>
      <c r="AA969" s="1"/>
      <c r="AB969" s="1"/>
      <c r="AC969" s="1"/>
    </row>
    <row r="970">
      <c r="A970" s="1"/>
      <c r="B970" s="1"/>
      <c r="C970" s="1"/>
      <c r="D970" s="1"/>
      <c r="E970" s="1"/>
      <c r="F970" s="2"/>
      <c r="G970" s="2"/>
      <c r="H970" s="1"/>
      <c r="I970" s="2"/>
      <c r="J970" s="1"/>
      <c r="K970" s="4"/>
      <c r="L970" s="1"/>
      <c r="M970" s="1"/>
      <c r="N970" s="1"/>
      <c r="O970" s="1"/>
      <c r="P970" s="1"/>
      <c r="Q970" s="1"/>
      <c r="R970" s="1"/>
      <c r="S970" s="1"/>
      <c r="T970" s="1"/>
      <c r="U970" s="1"/>
      <c r="V970" s="1"/>
      <c r="W970" s="1"/>
      <c r="X970" s="1"/>
      <c r="Y970" s="1"/>
      <c r="Z970" s="1"/>
      <c r="AA970" s="1"/>
      <c r="AB970" s="1"/>
      <c r="AC970" s="1"/>
    </row>
    <row r="971">
      <c r="A971" s="1"/>
      <c r="B971" s="1"/>
      <c r="C971" s="1"/>
      <c r="D971" s="1"/>
      <c r="E971" s="1"/>
      <c r="F971" s="2"/>
      <c r="G971" s="2"/>
      <c r="H971" s="1"/>
      <c r="I971" s="2"/>
      <c r="J971" s="1"/>
      <c r="K971" s="4"/>
      <c r="L971" s="1"/>
      <c r="M971" s="1"/>
      <c r="N971" s="1"/>
      <c r="O971" s="1"/>
      <c r="P971" s="1"/>
      <c r="Q971" s="1"/>
      <c r="R971" s="1"/>
      <c r="S971" s="1"/>
      <c r="T971" s="1"/>
      <c r="U971" s="1"/>
      <c r="V971" s="1"/>
      <c r="W971" s="1"/>
      <c r="X971" s="1"/>
      <c r="Y971" s="1"/>
      <c r="Z971" s="1"/>
      <c r="AA971" s="1"/>
      <c r="AB971" s="1"/>
      <c r="AC971" s="1"/>
    </row>
    <row r="972">
      <c r="A972" s="1"/>
      <c r="B972" s="1"/>
      <c r="C972" s="1"/>
      <c r="D972" s="1"/>
      <c r="E972" s="1"/>
      <c r="F972" s="2"/>
      <c r="G972" s="2"/>
      <c r="H972" s="1"/>
      <c r="I972" s="2"/>
      <c r="J972" s="1"/>
      <c r="K972" s="4"/>
      <c r="L972" s="1"/>
      <c r="M972" s="1"/>
      <c r="N972" s="1"/>
      <c r="O972" s="1"/>
      <c r="P972" s="1"/>
      <c r="Q972" s="1"/>
      <c r="R972" s="1"/>
      <c r="S972" s="1"/>
      <c r="T972" s="1"/>
      <c r="U972" s="1"/>
      <c r="V972" s="1"/>
      <c r="W972" s="1"/>
      <c r="X972" s="1"/>
      <c r="Y972" s="1"/>
      <c r="Z972" s="1"/>
      <c r="AA972" s="1"/>
      <c r="AB972" s="1"/>
      <c r="AC972" s="1"/>
    </row>
    <row r="973">
      <c r="A973" s="1"/>
      <c r="B973" s="1"/>
      <c r="C973" s="1"/>
      <c r="D973" s="1"/>
      <c r="E973" s="1"/>
      <c r="F973" s="2"/>
      <c r="G973" s="2"/>
      <c r="H973" s="1"/>
      <c r="I973" s="2"/>
      <c r="J973" s="1"/>
      <c r="K973" s="4"/>
      <c r="L973" s="1"/>
      <c r="M973" s="1"/>
      <c r="N973" s="1"/>
      <c r="O973" s="1"/>
      <c r="P973" s="1"/>
      <c r="Q973" s="1"/>
      <c r="R973" s="1"/>
      <c r="S973" s="1"/>
      <c r="T973" s="1"/>
      <c r="U973" s="1"/>
      <c r="V973" s="1"/>
      <c r="W973" s="1"/>
      <c r="X973" s="1"/>
      <c r="Y973" s="1"/>
      <c r="Z973" s="1"/>
      <c r="AA973" s="1"/>
      <c r="AB973" s="1"/>
      <c r="AC973" s="1"/>
    </row>
    <row r="974">
      <c r="A974" s="1"/>
      <c r="B974" s="1"/>
      <c r="C974" s="1"/>
      <c r="D974" s="1"/>
      <c r="E974" s="1"/>
      <c r="F974" s="2"/>
      <c r="G974" s="2"/>
      <c r="H974" s="1"/>
      <c r="I974" s="2"/>
      <c r="J974" s="1"/>
      <c r="K974" s="4"/>
      <c r="L974" s="1"/>
      <c r="M974" s="1"/>
      <c r="N974" s="1"/>
      <c r="O974" s="1"/>
      <c r="P974" s="1"/>
      <c r="Q974" s="1"/>
      <c r="R974" s="1"/>
      <c r="S974" s="1"/>
      <c r="T974" s="1"/>
      <c r="U974" s="1"/>
      <c r="V974" s="1"/>
      <c r="W974" s="1"/>
      <c r="X974" s="1"/>
      <c r="Y974" s="1"/>
      <c r="Z974" s="1"/>
      <c r="AA974" s="1"/>
      <c r="AB974" s="1"/>
      <c r="AC974" s="1"/>
    </row>
    <row r="975">
      <c r="A975" s="1"/>
      <c r="B975" s="1"/>
      <c r="C975" s="1"/>
      <c r="D975" s="1"/>
      <c r="E975" s="1"/>
      <c r="F975" s="2"/>
      <c r="G975" s="2"/>
      <c r="H975" s="1"/>
      <c r="I975" s="2"/>
      <c r="J975" s="1"/>
      <c r="K975" s="4"/>
      <c r="L975" s="1"/>
      <c r="M975" s="1"/>
      <c r="N975" s="1"/>
      <c r="O975" s="1"/>
      <c r="P975" s="1"/>
      <c r="Q975" s="1"/>
      <c r="R975" s="1"/>
      <c r="S975" s="1"/>
      <c r="T975" s="1"/>
      <c r="U975" s="1"/>
      <c r="V975" s="1"/>
      <c r="W975" s="1"/>
      <c r="X975" s="1"/>
      <c r="Y975" s="1"/>
      <c r="Z975" s="1"/>
      <c r="AA975" s="1"/>
      <c r="AB975" s="1"/>
      <c r="AC975" s="1"/>
    </row>
    <row r="976">
      <c r="A976" s="1"/>
      <c r="B976" s="1"/>
      <c r="C976" s="1"/>
      <c r="D976" s="1"/>
      <c r="E976" s="1"/>
      <c r="F976" s="2"/>
      <c r="G976" s="2"/>
      <c r="H976" s="1"/>
      <c r="I976" s="2"/>
      <c r="J976" s="1"/>
      <c r="K976" s="4"/>
      <c r="L976" s="1"/>
      <c r="M976" s="1"/>
      <c r="N976" s="1"/>
      <c r="O976" s="1"/>
      <c r="P976" s="1"/>
      <c r="Q976" s="1"/>
      <c r="R976" s="1"/>
      <c r="S976" s="1"/>
      <c r="T976" s="1"/>
      <c r="U976" s="1"/>
      <c r="V976" s="1"/>
      <c r="W976" s="1"/>
      <c r="X976" s="1"/>
      <c r="Y976" s="1"/>
      <c r="Z976" s="1"/>
      <c r="AA976" s="1"/>
      <c r="AB976" s="1"/>
      <c r="AC976" s="1"/>
    </row>
    <row r="977">
      <c r="A977" s="1"/>
      <c r="B977" s="1"/>
      <c r="C977" s="1"/>
      <c r="D977" s="1"/>
      <c r="E977" s="1"/>
      <c r="F977" s="2"/>
      <c r="G977" s="2"/>
      <c r="H977" s="1"/>
      <c r="I977" s="2"/>
      <c r="J977" s="1"/>
      <c r="K977" s="4"/>
      <c r="L977" s="1"/>
      <c r="M977" s="1"/>
      <c r="N977" s="1"/>
      <c r="O977" s="1"/>
      <c r="P977" s="1"/>
      <c r="Q977" s="1"/>
      <c r="R977" s="1"/>
      <c r="S977" s="1"/>
      <c r="T977" s="1"/>
      <c r="U977" s="1"/>
      <c r="V977" s="1"/>
      <c r="W977" s="1"/>
      <c r="X977" s="1"/>
      <c r="Y977" s="1"/>
      <c r="Z977" s="1"/>
      <c r="AA977" s="1"/>
      <c r="AB977" s="1"/>
      <c r="AC977" s="1"/>
    </row>
    <row r="978">
      <c r="A978" s="1"/>
      <c r="B978" s="1"/>
      <c r="C978" s="1"/>
      <c r="D978" s="1"/>
      <c r="E978" s="1"/>
      <c r="F978" s="2"/>
      <c r="G978" s="2"/>
      <c r="H978" s="1"/>
      <c r="I978" s="2"/>
      <c r="J978" s="1"/>
      <c r="K978" s="4"/>
      <c r="L978" s="1"/>
      <c r="M978" s="1"/>
      <c r="N978" s="1"/>
      <c r="O978" s="1"/>
      <c r="P978" s="1"/>
      <c r="Q978" s="1"/>
      <c r="R978" s="1"/>
      <c r="S978" s="1"/>
      <c r="T978" s="1"/>
      <c r="U978" s="1"/>
      <c r="V978" s="1"/>
      <c r="W978" s="1"/>
      <c r="X978" s="1"/>
      <c r="Y978" s="1"/>
      <c r="Z978" s="1"/>
      <c r="AA978" s="1"/>
      <c r="AB978" s="1"/>
      <c r="AC978" s="1"/>
    </row>
    <row r="979">
      <c r="A979" s="1"/>
      <c r="B979" s="1"/>
      <c r="C979" s="1"/>
      <c r="D979" s="1"/>
      <c r="E979" s="1"/>
      <c r="F979" s="2"/>
      <c r="G979" s="2"/>
      <c r="H979" s="1"/>
      <c r="I979" s="2"/>
      <c r="J979" s="1"/>
      <c r="K979" s="4"/>
      <c r="L979" s="1"/>
      <c r="M979" s="1"/>
      <c r="N979" s="1"/>
      <c r="O979" s="1"/>
      <c r="P979" s="1"/>
      <c r="Q979" s="1"/>
      <c r="R979" s="1"/>
      <c r="S979" s="1"/>
      <c r="T979" s="1"/>
      <c r="U979" s="1"/>
      <c r="V979" s="1"/>
      <c r="W979" s="1"/>
      <c r="X979" s="1"/>
      <c r="Y979" s="1"/>
      <c r="Z979" s="1"/>
      <c r="AA979" s="1"/>
      <c r="AB979" s="1"/>
      <c r="AC979" s="1"/>
    </row>
    <row r="980">
      <c r="A980" s="1"/>
      <c r="B980" s="1"/>
      <c r="C980" s="1"/>
      <c r="D980" s="1"/>
      <c r="E980" s="1"/>
      <c r="F980" s="2"/>
      <c r="G980" s="2"/>
      <c r="H980" s="1"/>
      <c r="I980" s="2"/>
      <c r="J980" s="1"/>
      <c r="K980" s="4"/>
      <c r="L980" s="1"/>
      <c r="M980" s="1"/>
      <c r="N980" s="1"/>
      <c r="O980" s="1"/>
      <c r="P980" s="1"/>
      <c r="Q980" s="1"/>
      <c r="R980" s="1"/>
      <c r="S980" s="1"/>
      <c r="T980" s="1"/>
      <c r="U980" s="1"/>
      <c r="V980" s="1"/>
      <c r="W980" s="1"/>
      <c r="X980" s="1"/>
      <c r="Y980" s="1"/>
      <c r="Z980" s="1"/>
      <c r="AA980" s="1"/>
      <c r="AB980" s="1"/>
      <c r="AC980" s="1"/>
    </row>
    <row r="981">
      <c r="A981" s="1"/>
      <c r="B981" s="1"/>
      <c r="C981" s="1"/>
      <c r="D981" s="1"/>
      <c r="E981" s="1"/>
      <c r="F981" s="2"/>
      <c r="G981" s="2"/>
      <c r="H981" s="1"/>
      <c r="I981" s="2"/>
      <c r="J981" s="1"/>
      <c r="K981" s="4"/>
      <c r="L981" s="1"/>
      <c r="M981" s="1"/>
      <c r="N981" s="1"/>
      <c r="O981" s="1"/>
      <c r="P981" s="1"/>
      <c r="Q981" s="1"/>
      <c r="R981" s="1"/>
      <c r="S981" s="1"/>
      <c r="T981" s="1"/>
      <c r="U981" s="1"/>
      <c r="V981" s="1"/>
      <c r="W981" s="1"/>
      <c r="X981" s="1"/>
      <c r="Y981" s="1"/>
      <c r="Z981" s="1"/>
      <c r="AA981" s="1"/>
      <c r="AB981" s="1"/>
      <c r="AC981" s="1"/>
    </row>
    <row r="982">
      <c r="A982" s="1"/>
      <c r="B982" s="1"/>
      <c r="C982" s="1"/>
      <c r="D982" s="1"/>
      <c r="E982" s="1"/>
      <c r="F982" s="2"/>
      <c r="G982" s="2"/>
      <c r="H982" s="1"/>
      <c r="I982" s="2"/>
      <c r="J982" s="1"/>
      <c r="K982" s="4"/>
      <c r="L982" s="1"/>
      <c r="M982" s="1"/>
      <c r="N982" s="1"/>
      <c r="O982" s="1"/>
      <c r="P982" s="1"/>
      <c r="Q982" s="1"/>
      <c r="R982" s="1"/>
      <c r="S982" s="1"/>
      <c r="T982" s="1"/>
      <c r="U982" s="1"/>
      <c r="V982" s="1"/>
      <c r="W982" s="1"/>
      <c r="X982" s="1"/>
      <c r="Y982" s="1"/>
      <c r="Z982" s="1"/>
      <c r="AA982" s="1"/>
      <c r="AB982" s="1"/>
      <c r="AC982" s="1"/>
    </row>
    <row r="983">
      <c r="A983" s="1"/>
      <c r="B983" s="1"/>
      <c r="C983" s="1"/>
      <c r="D983" s="1"/>
      <c r="E983" s="1"/>
      <c r="F983" s="2"/>
      <c r="G983" s="2"/>
      <c r="H983" s="1"/>
      <c r="I983" s="2"/>
      <c r="J983" s="1"/>
      <c r="K983" s="4"/>
      <c r="L983" s="1"/>
      <c r="M983" s="1"/>
      <c r="N983" s="1"/>
      <c r="O983" s="1"/>
      <c r="P983" s="1"/>
      <c r="Q983" s="1"/>
      <c r="R983" s="1"/>
      <c r="S983" s="1"/>
      <c r="T983" s="1"/>
      <c r="U983" s="1"/>
      <c r="V983" s="1"/>
      <c r="W983" s="1"/>
      <c r="X983" s="1"/>
      <c r="Y983" s="1"/>
      <c r="Z983" s="1"/>
      <c r="AA983" s="1"/>
      <c r="AB983" s="1"/>
      <c r="AC983" s="1"/>
    </row>
    <row r="984">
      <c r="A984" s="1"/>
      <c r="B984" s="1"/>
      <c r="C984" s="1"/>
      <c r="D984" s="1"/>
      <c r="E984" s="1"/>
      <c r="F984" s="2"/>
      <c r="G984" s="2"/>
      <c r="H984" s="1"/>
      <c r="I984" s="2"/>
      <c r="J984" s="1"/>
      <c r="K984" s="4"/>
      <c r="L984" s="1"/>
      <c r="M984" s="1"/>
      <c r="N984" s="1"/>
      <c r="O984" s="1"/>
      <c r="P984" s="1"/>
      <c r="Q984" s="1"/>
      <c r="R984" s="1"/>
      <c r="S984" s="1"/>
      <c r="T984" s="1"/>
      <c r="U984" s="1"/>
      <c r="V984" s="1"/>
      <c r="W984" s="1"/>
      <c r="X984" s="1"/>
      <c r="Y984" s="1"/>
      <c r="Z984" s="1"/>
      <c r="AA984" s="1"/>
      <c r="AB984" s="1"/>
      <c r="AC984" s="1"/>
    </row>
    <row r="985">
      <c r="A985" s="1"/>
      <c r="B985" s="1"/>
      <c r="C985" s="1"/>
      <c r="D985" s="1"/>
      <c r="E985" s="1"/>
      <c r="F985" s="2"/>
      <c r="G985" s="2"/>
      <c r="H985" s="1"/>
      <c r="I985" s="2"/>
      <c r="J985" s="1"/>
      <c r="K985" s="4"/>
      <c r="L985" s="1"/>
      <c r="M985" s="1"/>
      <c r="N985" s="1"/>
      <c r="O985" s="1"/>
      <c r="P985" s="1"/>
      <c r="Q985" s="1"/>
      <c r="R985" s="1"/>
      <c r="S985" s="1"/>
      <c r="T985" s="1"/>
      <c r="U985" s="1"/>
      <c r="V985" s="1"/>
      <c r="W985" s="1"/>
      <c r="X985" s="1"/>
      <c r="Y985" s="1"/>
      <c r="Z985" s="1"/>
      <c r="AA985" s="1"/>
      <c r="AB985" s="1"/>
      <c r="AC985" s="1"/>
    </row>
    <row r="986">
      <c r="A986" s="1"/>
      <c r="B986" s="1"/>
      <c r="C986" s="1"/>
      <c r="D986" s="1"/>
      <c r="E986" s="1"/>
      <c r="F986" s="2"/>
      <c r="G986" s="2"/>
      <c r="H986" s="1"/>
      <c r="I986" s="2"/>
      <c r="J986" s="1"/>
      <c r="K986" s="4"/>
      <c r="L986" s="1"/>
      <c r="M986" s="1"/>
      <c r="N986" s="1"/>
      <c r="O986" s="1"/>
      <c r="P986" s="1"/>
      <c r="Q986" s="1"/>
      <c r="R986" s="1"/>
      <c r="S986" s="1"/>
      <c r="T986" s="1"/>
      <c r="U986" s="1"/>
      <c r="V986" s="1"/>
      <c r="W986" s="1"/>
      <c r="X986" s="1"/>
      <c r="Y986" s="1"/>
      <c r="Z986" s="1"/>
      <c r="AA986" s="1"/>
      <c r="AB986" s="1"/>
      <c r="AC986" s="1"/>
    </row>
    <row r="987">
      <c r="A987" s="1"/>
      <c r="B987" s="1"/>
      <c r="C987" s="1"/>
      <c r="D987" s="1"/>
      <c r="E987" s="1"/>
      <c r="F987" s="2"/>
      <c r="G987" s="2"/>
      <c r="H987" s="1"/>
      <c r="I987" s="2"/>
      <c r="J987" s="1"/>
      <c r="K987" s="4"/>
      <c r="L987" s="1"/>
      <c r="M987" s="1"/>
      <c r="N987" s="1"/>
      <c r="O987" s="1"/>
      <c r="P987" s="1"/>
      <c r="Q987" s="1"/>
      <c r="R987" s="1"/>
      <c r="S987" s="1"/>
      <c r="T987" s="1"/>
      <c r="U987" s="1"/>
      <c r="V987" s="1"/>
      <c r="W987" s="1"/>
      <c r="X987" s="1"/>
      <c r="Y987" s="1"/>
      <c r="Z987" s="1"/>
      <c r="AA987" s="1"/>
      <c r="AB987" s="1"/>
      <c r="AC987" s="1"/>
    </row>
    <row r="988">
      <c r="A988" s="1"/>
      <c r="B988" s="1"/>
      <c r="C988" s="1"/>
      <c r="D988" s="1"/>
      <c r="E988" s="1"/>
      <c r="F988" s="2"/>
      <c r="G988" s="2"/>
      <c r="H988" s="1"/>
      <c r="I988" s="2"/>
      <c r="J988" s="1"/>
      <c r="K988" s="4"/>
      <c r="L988" s="1"/>
      <c r="M988" s="1"/>
      <c r="N988" s="1"/>
      <c r="O988" s="1"/>
      <c r="P988" s="1"/>
      <c r="Q988" s="1"/>
      <c r="R988" s="1"/>
      <c r="S988" s="1"/>
      <c r="T988" s="1"/>
      <c r="U988" s="1"/>
      <c r="V988" s="1"/>
      <c r="W988" s="1"/>
      <c r="X988" s="1"/>
      <c r="Y988" s="1"/>
      <c r="Z988" s="1"/>
      <c r="AA988" s="1"/>
      <c r="AB988" s="1"/>
      <c r="AC988" s="1"/>
    </row>
    <row r="989">
      <c r="A989" s="1"/>
      <c r="B989" s="1"/>
      <c r="C989" s="1"/>
      <c r="D989" s="1"/>
      <c r="E989" s="1"/>
      <c r="F989" s="2"/>
      <c r="G989" s="2"/>
      <c r="H989" s="1"/>
      <c r="I989" s="2"/>
      <c r="J989" s="1"/>
      <c r="K989" s="4"/>
      <c r="L989" s="1"/>
      <c r="M989" s="1"/>
      <c r="N989" s="1"/>
      <c r="O989" s="1"/>
      <c r="P989" s="1"/>
      <c r="Q989" s="1"/>
      <c r="R989" s="1"/>
      <c r="S989" s="1"/>
      <c r="T989" s="1"/>
      <c r="U989" s="1"/>
      <c r="V989" s="1"/>
      <c r="W989" s="1"/>
      <c r="X989" s="1"/>
      <c r="Y989" s="1"/>
      <c r="Z989" s="1"/>
      <c r="AA989" s="1"/>
      <c r="AB989" s="1"/>
      <c r="AC989" s="1"/>
    </row>
  </sheetData>
  <autoFilter ref="$A$2:$M$44"/>
  <hyperlinks>
    <hyperlink r:id="rId1" ref="I16"/>
    <hyperlink r:id="rId2" ref="I37"/>
  </hyperlinks>
  <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7.25"/>
    <col customWidth="1" min="2" max="2" width="20.63"/>
    <col customWidth="1" min="3" max="4" width="26.38"/>
    <col customWidth="1" min="5" max="5" width="8.63"/>
    <col customWidth="1" min="6" max="6" width="10.63"/>
    <col customWidth="1" min="7" max="7" width="11.0"/>
  </cols>
  <sheetData>
    <row r="1">
      <c r="A1" s="5"/>
      <c r="B1" s="5"/>
      <c r="C1" s="5"/>
      <c r="D1" s="5"/>
      <c r="E1" s="5"/>
      <c r="F1" s="4"/>
      <c r="G1" s="40">
        <f>SUBTOTAL(9,G2:G1006)</f>
        <v>6734900</v>
      </c>
      <c r="H1" s="5"/>
      <c r="I1" s="5"/>
      <c r="J1" s="5"/>
      <c r="K1" s="4"/>
      <c r="L1" s="4"/>
      <c r="M1" s="5"/>
      <c r="N1" s="1"/>
      <c r="O1" s="1"/>
      <c r="P1" s="1"/>
      <c r="Q1" s="1"/>
      <c r="R1" s="1"/>
      <c r="S1" s="1"/>
      <c r="T1" s="1"/>
      <c r="U1" s="1"/>
      <c r="V1" s="1"/>
      <c r="W1" s="1"/>
      <c r="X1" s="1"/>
      <c r="Y1" s="1"/>
      <c r="Z1" s="1"/>
      <c r="AA1" s="1"/>
      <c r="AB1" s="1"/>
      <c r="AC1" s="1"/>
    </row>
    <row r="2">
      <c r="A2" s="42" t="s">
        <v>417</v>
      </c>
      <c r="B2" s="42" t="s">
        <v>74</v>
      </c>
      <c r="C2" s="42" t="s">
        <v>73</v>
      </c>
      <c r="D2" s="42" t="s">
        <v>474</v>
      </c>
      <c r="E2" s="42" t="s">
        <v>475</v>
      </c>
      <c r="F2" s="42" t="s">
        <v>75</v>
      </c>
      <c r="G2" s="42" t="s">
        <v>476</v>
      </c>
      <c r="H2" s="42" t="s">
        <v>477</v>
      </c>
      <c r="I2" s="42" t="s">
        <v>507</v>
      </c>
      <c r="J2" s="42" t="s">
        <v>508</v>
      </c>
      <c r="K2" s="42" t="s">
        <v>509</v>
      </c>
      <c r="L2" s="42" t="s">
        <v>481</v>
      </c>
      <c r="M2" s="42" t="s">
        <v>482</v>
      </c>
      <c r="N2" s="1"/>
      <c r="O2" s="1"/>
      <c r="P2" s="1"/>
      <c r="Q2" s="1"/>
      <c r="R2" s="1"/>
      <c r="S2" s="1"/>
      <c r="T2" s="1"/>
      <c r="U2" s="1"/>
      <c r="V2" s="1"/>
      <c r="W2" s="1"/>
      <c r="X2" s="1"/>
      <c r="Y2" s="1"/>
      <c r="Z2" s="1"/>
      <c r="AA2" s="1"/>
      <c r="AB2" s="1"/>
      <c r="AC2" s="1"/>
    </row>
    <row r="3">
      <c r="A3" s="5" t="s">
        <v>427</v>
      </c>
      <c r="B3" s="5" t="s">
        <v>43</v>
      </c>
      <c r="C3" s="5" t="s">
        <v>510</v>
      </c>
      <c r="D3" s="5" t="s">
        <v>510</v>
      </c>
      <c r="E3" s="5">
        <v>1.0</v>
      </c>
      <c r="F3" s="4">
        <v>3000000.0</v>
      </c>
      <c r="G3" s="2">
        <f t="shared" ref="G3:G50" si="1">F3*E3</f>
        <v>3000000</v>
      </c>
      <c r="H3" s="44"/>
      <c r="I3" s="44"/>
      <c r="J3" s="5"/>
      <c r="K3" s="4"/>
      <c r="L3" s="45">
        <f t="shared" ref="L3:L50" si="2">K3*E3</f>
        <v>0</v>
      </c>
      <c r="M3" s="5"/>
      <c r="N3" s="1"/>
      <c r="O3" s="1"/>
      <c r="P3" s="1"/>
      <c r="Q3" s="1"/>
      <c r="R3" s="1"/>
      <c r="S3" s="1"/>
      <c r="T3" s="1"/>
      <c r="U3" s="1"/>
      <c r="V3" s="1"/>
      <c r="W3" s="1"/>
      <c r="X3" s="1"/>
      <c r="Y3" s="1"/>
      <c r="Z3" s="1"/>
      <c r="AA3" s="1"/>
      <c r="AB3" s="1"/>
      <c r="AC3" s="1"/>
    </row>
    <row r="4">
      <c r="A4" s="5" t="s">
        <v>427</v>
      </c>
      <c r="B4" s="5" t="s">
        <v>46</v>
      </c>
      <c r="C4" s="5" t="s">
        <v>511</v>
      </c>
      <c r="D4" s="5" t="s">
        <v>512</v>
      </c>
      <c r="E4" s="5">
        <v>1.0</v>
      </c>
      <c r="F4" s="4">
        <v>90000.0</v>
      </c>
      <c r="G4" s="2">
        <f t="shared" si="1"/>
        <v>90000</v>
      </c>
      <c r="H4" s="49" t="s">
        <v>513</v>
      </c>
      <c r="I4" s="1"/>
      <c r="J4" s="5"/>
      <c r="K4" s="4"/>
      <c r="L4" s="45">
        <f t="shared" si="2"/>
        <v>0</v>
      </c>
      <c r="M4" s="44"/>
      <c r="N4" s="1"/>
      <c r="O4" s="1"/>
      <c r="P4" s="1"/>
      <c r="Q4" s="1"/>
      <c r="R4" s="1"/>
      <c r="S4" s="1"/>
      <c r="T4" s="1"/>
      <c r="U4" s="1"/>
      <c r="V4" s="1"/>
      <c r="W4" s="1"/>
      <c r="X4" s="1"/>
      <c r="Y4" s="1"/>
      <c r="Z4" s="1"/>
      <c r="AA4" s="1"/>
      <c r="AB4" s="1"/>
      <c r="AC4" s="1"/>
    </row>
    <row r="5">
      <c r="A5" s="5" t="s">
        <v>427</v>
      </c>
      <c r="B5" s="5" t="s">
        <v>47</v>
      </c>
      <c r="C5" s="5" t="s">
        <v>498</v>
      </c>
      <c r="D5" s="5" t="s">
        <v>498</v>
      </c>
      <c r="E5" s="5">
        <v>1.0</v>
      </c>
      <c r="F5" s="4">
        <v>5000.0</v>
      </c>
      <c r="G5" s="2">
        <f t="shared" si="1"/>
        <v>5000</v>
      </c>
      <c r="H5" s="44"/>
      <c r="I5" s="1"/>
      <c r="J5" s="1"/>
      <c r="K5" s="4"/>
      <c r="L5" s="2">
        <f t="shared" si="2"/>
        <v>0</v>
      </c>
      <c r="M5" s="1"/>
      <c r="N5" s="1"/>
      <c r="O5" s="1"/>
      <c r="P5" s="1"/>
      <c r="Q5" s="1"/>
      <c r="R5" s="1"/>
      <c r="S5" s="1"/>
      <c r="T5" s="1"/>
      <c r="U5" s="1"/>
      <c r="V5" s="1"/>
      <c r="W5" s="1"/>
      <c r="X5" s="1"/>
      <c r="Y5" s="1"/>
      <c r="Z5" s="1"/>
      <c r="AA5" s="1"/>
      <c r="AB5" s="1"/>
      <c r="AC5" s="1"/>
    </row>
    <row r="6">
      <c r="A6" s="5" t="s">
        <v>427</v>
      </c>
      <c r="B6" s="5" t="s">
        <v>54</v>
      </c>
      <c r="C6" s="5" t="s">
        <v>514</v>
      </c>
      <c r="D6" s="5" t="s">
        <v>54</v>
      </c>
      <c r="E6" s="5">
        <v>30.0</v>
      </c>
      <c r="F6" s="4">
        <v>60000.0</v>
      </c>
      <c r="G6" s="2">
        <f t="shared" si="1"/>
        <v>1800000</v>
      </c>
      <c r="H6" s="5"/>
      <c r="I6" s="1"/>
      <c r="J6" s="1"/>
      <c r="K6" s="4"/>
      <c r="L6" s="45">
        <f t="shared" si="2"/>
        <v>0</v>
      </c>
      <c r="M6" s="1"/>
      <c r="N6" s="1"/>
      <c r="O6" s="1"/>
      <c r="P6" s="1"/>
      <c r="Q6" s="1"/>
      <c r="R6" s="1"/>
      <c r="S6" s="1"/>
      <c r="T6" s="1"/>
      <c r="U6" s="1"/>
      <c r="V6" s="1"/>
      <c r="W6" s="1"/>
      <c r="X6" s="1"/>
      <c r="Y6" s="1"/>
      <c r="Z6" s="1"/>
      <c r="AA6" s="1"/>
      <c r="AB6" s="1"/>
      <c r="AC6" s="1"/>
    </row>
    <row r="7">
      <c r="A7" s="5" t="s">
        <v>427</v>
      </c>
      <c r="B7" s="5" t="s">
        <v>51</v>
      </c>
      <c r="C7" s="5" t="s">
        <v>515</v>
      </c>
      <c r="D7" s="5" t="s">
        <v>516</v>
      </c>
      <c r="E7" s="5">
        <v>30.0</v>
      </c>
      <c r="F7" s="4">
        <v>60000.0</v>
      </c>
      <c r="G7" s="2">
        <f t="shared" si="1"/>
        <v>1800000</v>
      </c>
      <c r="H7" s="5"/>
      <c r="I7" s="1"/>
      <c r="J7" s="1"/>
      <c r="K7" s="4"/>
      <c r="L7" s="45">
        <f t="shared" si="2"/>
        <v>0</v>
      </c>
      <c r="M7" s="1"/>
      <c r="N7" s="1"/>
      <c r="O7" s="1"/>
      <c r="P7" s="1"/>
      <c r="Q7" s="1"/>
      <c r="R7" s="1"/>
      <c r="S7" s="1"/>
      <c r="T7" s="1"/>
      <c r="U7" s="1"/>
      <c r="V7" s="1"/>
      <c r="W7" s="1"/>
      <c r="X7" s="1"/>
      <c r="Y7" s="1"/>
      <c r="Z7" s="1"/>
      <c r="AA7" s="1"/>
      <c r="AB7" s="1"/>
      <c r="AC7" s="1"/>
    </row>
    <row r="8">
      <c r="A8" s="5" t="s">
        <v>427</v>
      </c>
      <c r="B8" s="5" t="s">
        <v>49</v>
      </c>
      <c r="C8" s="5" t="s">
        <v>188</v>
      </c>
      <c r="D8" s="5" t="s">
        <v>188</v>
      </c>
      <c r="E8" s="5">
        <v>1.0</v>
      </c>
      <c r="F8" s="4">
        <v>39900.0</v>
      </c>
      <c r="G8" s="2">
        <f t="shared" si="1"/>
        <v>39900</v>
      </c>
      <c r="H8" s="44"/>
      <c r="I8" s="1"/>
      <c r="J8" s="1"/>
      <c r="K8" s="4"/>
      <c r="L8" s="45">
        <f t="shared" si="2"/>
        <v>0</v>
      </c>
      <c r="M8" s="1"/>
      <c r="N8" s="1"/>
      <c r="O8" s="1"/>
      <c r="P8" s="1"/>
      <c r="Q8" s="1"/>
      <c r="R8" s="1"/>
      <c r="S8" s="1"/>
      <c r="T8" s="1"/>
      <c r="U8" s="1"/>
      <c r="V8" s="1"/>
      <c r="W8" s="1"/>
      <c r="X8" s="1"/>
      <c r="Y8" s="1"/>
      <c r="Z8" s="1"/>
      <c r="AA8" s="1"/>
      <c r="AB8" s="1"/>
      <c r="AC8" s="1"/>
    </row>
    <row r="9">
      <c r="A9" s="5"/>
      <c r="B9" s="5"/>
      <c r="C9" s="5"/>
      <c r="D9" s="5"/>
      <c r="E9" s="5"/>
      <c r="F9" s="4"/>
      <c r="G9" s="2">
        <f t="shared" si="1"/>
        <v>0</v>
      </c>
      <c r="H9" s="5"/>
      <c r="I9" s="1"/>
      <c r="J9" s="1"/>
      <c r="K9" s="4"/>
      <c r="L9" s="45">
        <f t="shared" si="2"/>
        <v>0</v>
      </c>
      <c r="M9" s="1"/>
      <c r="N9" s="1"/>
      <c r="O9" s="1"/>
      <c r="P9" s="1"/>
      <c r="Q9" s="1"/>
      <c r="R9" s="1"/>
      <c r="S9" s="1"/>
      <c r="T9" s="1"/>
      <c r="U9" s="1"/>
      <c r="V9" s="1"/>
      <c r="W9" s="1"/>
      <c r="X9" s="1"/>
      <c r="Y9" s="1"/>
      <c r="Z9" s="1"/>
      <c r="AA9" s="1"/>
      <c r="AB9" s="1"/>
      <c r="AC9" s="1"/>
    </row>
    <row r="10">
      <c r="A10" s="5"/>
      <c r="B10" s="5"/>
      <c r="C10" s="5"/>
      <c r="D10" s="5"/>
      <c r="E10" s="5"/>
      <c r="F10" s="4"/>
      <c r="G10" s="2">
        <f t="shared" si="1"/>
        <v>0</v>
      </c>
      <c r="H10" s="44"/>
      <c r="I10" s="1"/>
      <c r="J10" s="1"/>
      <c r="K10" s="4"/>
      <c r="L10" s="45">
        <f t="shared" si="2"/>
        <v>0</v>
      </c>
      <c r="M10" s="1"/>
      <c r="N10" s="1"/>
      <c r="O10" s="1"/>
      <c r="P10" s="1"/>
      <c r="Q10" s="1"/>
      <c r="R10" s="1"/>
      <c r="S10" s="1"/>
      <c r="T10" s="1"/>
      <c r="U10" s="1"/>
      <c r="V10" s="1"/>
      <c r="W10" s="1"/>
      <c r="X10" s="1"/>
      <c r="Y10" s="1"/>
      <c r="Z10" s="1"/>
      <c r="AA10" s="1"/>
      <c r="AB10" s="1"/>
      <c r="AC10" s="1"/>
    </row>
    <row r="11">
      <c r="A11" s="5"/>
      <c r="B11" s="5"/>
      <c r="C11" s="5"/>
      <c r="D11" s="5"/>
      <c r="E11" s="5"/>
      <c r="F11" s="4"/>
      <c r="G11" s="2">
        <f t="shared" si="1"/>
        <v>0</v>
      </c>
      <c r="H11" s="44"/>
      <c r="I11" s="1"/>
      <c r="J11" s="1"/>
      <c r="K11" s="4"/>
      <c r="L11" s="45">
        <f t="shared" si="2"/>
        <v>0</v>
      </c>
      <c r="M11" s="1"/>
      <c r="N11" s="1"/>
      <c r="O11" s="1"/>
      <c r="P11" s="1"/>
      <c r="Q11" s="1"/>
      <c r="R11" s="1"/>
      <c r="S11" s="1"/>
      <c r="T11" s="1"/>
      <c r="U11" s="1"/>
      <c r="V11" s="1"/>
      <c r="W11" s="1"/>
      <c r="X11" s="1"/>
      <c r="Y11" s="1"/>
      <c r="Z11" s="1"/>
      <c r="AA11" s="1"/>
      <c r="AB11" s="1"/>
      <c r="AC11" s="1"/>
    </row>
    <row r="12">
      <c r="A12" s="5"/>
      <c r="B12" s="5"/>
      <c r="C12" s="5"/>
      <c r="D12" s="5"/>
      <c r="E12" s="5"/>
      <c r="F12" s="4"/>
      <c r="G12" s="2">
        <f t="shared" si="1"/>
        <v>0</v>
      </c>
      <c r="H12" s="44"/>
      <c r="I12" s="1"/>
      <c r="J12" s="1"/>
      <c r="K12" s="4"/>
      <c r="L12" s="45">
        <f t="shared" si="2"/>
        <v>0</v>
      </c>
      <c r="M12" s="1"/>
      <c r="N12" s="1"/>
      <c r="O12" s="1"/>
      <c r="P12" s="1"/>
      <c r="Q12" s="1"/>
      <c r="R12" s="1"/>
      <c r="S12" s="1"/>
      <c r="T12" s="1"/>
      <c r="U12" s="1"/>
      <c r="V12" s="1"/>
      <c r="W12" s="1"/>
      <c r="X12" s="1"/>
      <c r="Y12" s="1"/>
      <c r="Z12" s="1"/>
      <c r="AA12" s="1"/>
      <c r="AB12" s="1"/>
      <c r="AC12" s="1"/>
    </row>
    <row r="13">
      <c r="A13" s="5"/>
      <c r="B13" s="5"/>
      <c r="C13" s="5"/>
      <c r="D13" s="5"/>
      <c r="E13" s="5"/>
      <c r="F13" s="4"/>
      <c r="G13" s="2">
        <f t="shared" si="1"/>
        <v>0</v>
      </c>
      <c r="H13" s="44"/>
      <c r="I13" s="1"/>
      <c r="J13" s="1"/>
      <c r="K13" s="4"/>
      <c r="L13" s="45">
        <f t="shared" si="2"/>
        <v>0</v>
      </c>
      <c r="M13" s="1"/>
      <c r="N13" s="1"/>
      <c r="O13" s="1"/>
      <c r="P13" s="1"/>
      <c r="Q13" s="1"/>
      <c r="R13" s="1"/>
      <c r="S13" s="1"/>
      <c r="T13" s="1"/>
      <c r="U13" s="1"/>
      <c r="V13" s="1"/>
      <c r="W13" s="1"/>
      <c r="X13" s="1"/>
      <c r="Y13" s="1"/>
      <c r="Z13" s="1"/>
      <c r="AA13" s="1"/>
      <c r="AB13" s="1"/>
      <c r="AC13" s="1"/>
    </row>
    <row r="14">
      <c r="A14" s="5"/>
      <c r="B14" s="5"/>
      <c r="C14" s="5"/>
      <c r="D14" s="5"/>
      <c r="E14" s="5"/>
      <c r="F14" s="4"/>
      <c r="G14" s="2">
        <f t="shared" si="1"/>
        <v>0</v>
      </c>
      <c r="H14" s="44"/>
      <c r="I14" s="1"/>
      <c r="J14" s="1"/>
      <c r="K14" s="4"/>
      <c r="L14" s="45">
        <f t="shared" si="2"/>
        <v>0</v>
      </c>
      <c r="M14" s="1"/>
      <c r="N14" s="1"/>
      <c r="O14" s="1"/>
      <c r="P14" s="1"/>
      <c r="Q14" s="1"/>
      <c r="R14" s="1"/>
      <c r="S14" s="1"/>
      <c r="T14" s="1"/>
      <c r="U14" s="1"/>
      <c r="V14" s="1"/>
      <c r="W14" s="1"/>
      <c r="X14" s="1"/>
      <c r="Y14" s="1"/>
      <c r="Z14" s="1"/>
      <c r="AA14" s="1"/>
      <c r="AB14" s="1"/>
      <c r="AC14" s="1"/>
    </row>
    <row r="15">
      <c r="A15" s="5"/>
      <c r="B15" s="5"/>
      <c r="C15" s="5"/>
      <c r="D15" s="5"/>
      <c r="E15" s="5"/>
      <c r="F15" s="4"/>
      <c r="G15" s="2">
        <f t="shared" si="1"/>
        <v>0</v>
      </c>
      <c r="H15" s="44"/>
      <c r="I15" s="1"/>
      <c r="J15" s="1"/>
      <c r="K15" s="4"/>
      <c r="L15" s="45">
        <f t="shared" si="2"/>
        <v>0</v>
      </c>
      <c r="M15" s="1"/>
      <c r="N15" s="1"/>
      <c r="O15" s="1"/>
      <c r="P15" s="1"/>
      <c r="Q15" s="1"/>
      <c r="R15" s="1"/>
      <c r="S15" s="1"/>
      <c r="T15" s="1"/>
      <c r="U15" s="1"/>
      <c r="V15" s="1"/>
      <c r="W15" s="1"/>
      <c r="X15" s="1"/>
      <c r="Y15" s="1"/>
      <c r="Z15" s="1"/>
      <c r="AA15" s="1"/>
      <c r="AB15" s="1"/>
      <c r="AC15" s="1"/>
    </row>
    <row r="16">
      <c r="A16" s="5"/>
      <c r="B16" s="5"/>
      <c r="C16" s="5"/>
      <c r="D16" s="5"/>
      <c r="E16" s="5"/>
      <c r="F16" s="4"/>
      <c r="G16" s="2">
        <f t="shared" si="1"/>
        <v>0</v>
      </c>
      <c r="H16" s="5"/>
      <c r="I16" s="1"/>
      <c r="J16" s="1"/>
      <c r="K16" s="4"/>
      <c r="L16" s="45">
        <f t="shared" si="2"/>
        <v>0</v>
      </c>
      <c r="M16" s="5"/>
      <c r="N16" s="1"/>
      <c r="O16" s="1"/>
      <c r="P16" s="1"/>
      <c r="Q16" s="1"/>
      <c r="R16" s="1"/>
      <c r="S16" s="1"/>
      <c r="T16" s="1"/>
      <c r="U16" s="1"/>
      <c r="V16" s="1"/>
      <c r="W16" s="1"/>
      <c r="X16" s="1"/>
      <c r="Y16" s="1"/>
      <c r="Z16" s="1"/>
      <c r="AA16" s="1"/>
      <c r="AB16" s="1"/>
      <c r="AC16" s="1"/>
    </row>
    <row r="17">
      <c r="A17" s="5"/>
      <c r="B17" s="5"/>
      <c r="C17" s="5"/>
      <c r="D17" s="5"/>
      <c r="E17" s="5"/>
      <c r="F17" s="4"/>
      <c r="G17" s="2">
        <f t="shared" si="1"/>
        <v>0</v>
      </c>
      <c r="H17" s="44"/>
      <c r="I17" s="1"/>
      <c r="J17" s="1"/>
      <c r="K17" s="4"/>
      <c r="L17" s="45">
        <f t="shared" si="2"/>
        <v>0</v>
      </c>
      <c r="M17" s="5"/>
      <c r="N17" s="1"/>
      <c r="O17" s="1"/>
      <c r="P17" s="1"/>
      <c r="Q17" s="1"/>
      <c r="R17" s="1"/>
      <c r="S17" s="1"/>
      <c r="T17" s="1"/>
      <c r="U17" s="1"/>
      <c r="V17" s="1"/>
      <c r="W17" s="1"/>
      <c r="X17" s="1"/>
      <c r="Y17" s="1"/>
      <c r="Z17" s="1"/>
      <c r="AA17" s="1"/>
      <c r="AB17" s="1"/>
      <c r="AC17" s="1"/>
    </row>
    <row r="18">
      <c r="A18" s="5"/>
      <c r="B18" s="5"/>
      <c r="C18" s="5"/>
      <c r="D18" s="5"/>
      <c r="E18" s="5"/>
      <c r="F18" s="4"/>
      <c r="G18" s="2">
        <f t="shared" si="1"/>
        <v>0</v>
      </c>
      <c r="H18" s="5"/>
      <c r="I18" s="1"/>
      <c r="J18" s="1"/>
      <c r="K18" s="4"/>
      <c r="L18" s="45">
        <f t="shared" si="2"/>
        <v>0</v>
      </c>
      <c r="M18" s="1"/>
      <c r="N18" s="1"/>
      <c r="O18" s="1"/>
      <c r="P18" s="1"/>
      <c r="Q18" s="1"/>
      <c r="R18" s="1"/>
      <c r="S18" s="1"/>
      <c r="T18" s="1"/>
      <c r="U18" s="1"/>
      <c r="V18" s="1"/>
      <c r="W18" s="1"/>
      <c r="X18" s="1"/>
      <c r="Y18" s="1"/>
      <c r="Z18" s="1"/>
      <c r="AA18" s="1"/>
      <c r="AB18" s="1"/>
      <c r="AC18" s="1"/>
    </row>
    <row r="19">
      <c r="A19" s="5"/>
      <c r="B19" s="5"/>
      <c r="C19" s="5"/>
      <c r="D19" s="5"/>
      <c r="E19" s="5"/>
      <c r="F19" s="4"/>
      <c r="G19" s="2">
        <f t="shared" si="1"/>
        <v>0</v>
      </c>
      <c r="H19" s="5"/>
      <c r="I19" s="1"/>
      <c r="J19" s="1"/>
      <c r="K19" s="4"/>
      <c r="L19" s="45">
        <f t="shared" si="2"/>
        <v>0</v>
      </c>
      <c r="M19" s="1"/>
      <c r="N19" s="1"/>
      <c r="O19" s="1"/>
      <c r="P19" s="1"/>
      <c r="Q19" s="1"/>
      <c r="R19" s="1"/>
      <c r="S19" s="1"/>
      <c r="T19" s="1"/>
      <c r="U19" s="1"/>
      <c r="V19" s="1"/>
      <c r="W19" s="1"/>
      <c r="X19" s="1"/>
      <c r="Y19" s="1"/>
      <c r="Z19" s="1"/>
      <c r="AA19" s="1"/>
      <c r="AB19" s="1"/>
      <c r="AC19" s="1"/>
    </row>
    <row r="20">
      <c r="A20" s="5"/>
      <c r="B20" s="5"/>
      <c r="C20" s="5"/>
      <c r="D20" s="5"/>
      <c r="E20" s="5"/>
      <c r="F20" s="4"/>
      <c r="G20" s="2">
        <f t="shared" si="1"/>
        <v>0</v>
      </c>
      <c r="H20" s="1"/>
      <c r="I20" s="1"/>
      <c r="J20" s="1"/>
      <c r="K20" s="4"/>
      <c r="L20" s="45">
        <f t="shared" si="2"/>
        <v>0</v>
      </c>
      <c r="M20" s="1"/>
      <c r="N20" s="1"/>
      <c r="O20" s="1"/>
      <c r="P20" s="1"/>
      <c r="Q20" s="1"/>
      <c r="R20" s="1"/>
      <c r="S20" s="1"/>
      <c r="T20" s="1"/>
      <c r="U20" s="1"/>
      <c r="V20" s="1"/>
      <c r="W20" s="1"/>
      <c r="X20" s="1"/>
      <c r="Y20" s="1"/>
      <c r="Z20" s="1"/>
      <c r="AA20" s="1"/>
      <c r="AB20" s="1"/>
      <c r="AC20" s="1"/>
    </row>
    <row r="21">
      <c r="A21" s="5"/>
      <c r="B21" s="5"/>
      <c r="C21" s="5"/>
      <c r="D21" s="5"/>
      <c r="E21" s="5"/>
      <c r="F21" s="4"/>
      <c r="G21" s="2">
        <f t="shared" si="1"/>
        <v>0</v>
      </c>
      <c r="H21" s="5"/>
      <c r="I21" s="1"/>
      <c r="J21" s="1"/>
      <c r="K21" s="4"/>
      <c r="L21" s="45">
        <f t="shared" si="2"/>
        <v>0</v>
      </c>
      <c r="M21" s="1"/>
      <c r="N21" s="1"/>
      <c r="O21" s="1"/>
      <c r="P21" s="1"/>
      <c r="Q21" s="1"/>
      <c r="R21" s="1"/>
      <c r="S21" s="1"/>
      <c r="T21" s="1"/>
      <c r="U21" s="1"/>
      <c r="V21" s="1"/>
      <c r="W21" s="1"/>
      <c r="X21" s="1"/>
      <c r="Y21" s="1"/>
      <c r="Z21" s="1"/>
      <c r="AA21" s="1"/>
      <c r="AB21" s="1"/>
      <c r="AC21" s="1"/>
    </row>
    <row r="22">
      <c r="A22" s="5"/>
      <c r="B22" s="5"/>
      <c r="C22" s="5"/>
      <c r="D22" s="5"/>
      <c r="E22" s="5"/>
      <c r="F22" s="4"/>
      <c r="G22" s="2">
        <f t="shared" si="1"/>
        <v>0</v>
      </c>
      <c r="H22" s="5"/>
      <c r="I22" s="1"/>
      <c r="J22" s="1"/>
      <c r="K22" s="4"/>
      <c r="L22" s="45">
        <f t="shared" si="2"/>
        <v>0</v>
      </c>
      <c r="M22" s="1"/>
      <c r="N22" s="1"/>
      <c r="O22" s="1"/>
      <c r="P22" s="1"/>
      <c r="Q22" s="1"/>
      <c r="R22" s="1"/>
      <c r="S22" s="1"/>
      <c r="T22" s="1"/>
      <c r="U22" s="1"/>
      <c r="V22" s="1"/>
      <c r="W22" s="1"/>
      <c r="X22" s="1"/>
      <c r="Y22" s="1"/>
      <c r="Z22" s="1"/>
      <c r="AA22" s="1"/>
      <c r="AB22" s="1"/>
      <c r="AC22" s="1"/>
    </row>
    <row r="23">
      <c r="A23" s="5"/>
      <c r="B23" s="5"/>
      <c r="C23" s="5"/>
      <c r="D23" s="5"/>
      <c r="E23" s="5"/>
      <c r="F23" s="4"/>
      <c r="G23" s="2">
        <f t="shared" si="1"/>
        <v>0</v>
      </c>
      <c r="H23" s="5"/>
      <c r="I23" s="1"/>
      <c r="J23" s="1"/>
      <c r="K23" s="4"/>
      <c r="L23" s="45">
        <f t="shared" si="2"/>
        <v>0</v>
      </c>
      <c r="M23" s="1"/>
      <c r="N23" s="1"/>
      <c r="O23" s="1"/>
      <c r="P23" s="1"/>
      <c r="Q23" s="1"/>
      <c r="R23" s="1"/>
      <c r="S23" s="1"/>
      <c r="T23" s="1"/>
      <c r="U23" s="1"/>
      <c r="V23" s="1"/>
      <c r="W23" s="1"/>
      <c r="X23" s="1"/>
      <c r="Y23" s="1"/>
      <c r="Z23" s="1"/>
      <c r="AA23" s="1"/>
      <c r="AB23" s="1"/>
      <c r="AC23" s="1"/>
    </row>
    <row r="24">
      <c r="A24" s="5"/>
      <c r="B24" s="5"/>
      <c r="C24" s="5"/>
      <c r="D24" s="5"/>
      <c r="E24" s="5"/>
      <c r="F24" s="4"/>
      <c r="G24" s="2">
        <f t="shared" si="1"/>
        <v>0</v>
      </c>
      <c r="H24" s="5"/>
      <c r="I24" s="1"/>
      <c r="J24" s="1"/>
      <c r="K24" s="4"/>
      <c r="L24" s="45">
        <f t="shared" si="2"/>
        <v>0</v>
      </c>
      <c r="M24" s="1"/>
      <c r="N24" s="1"/>
      <c r="O24" s="1"/>
      <c r="P24" s="1"/>
      <c r="Q24" s="1"/>
      <c r="R24" s="1"/>
      <c r="S24" s="1"/>
      <c r="T24" s="1"/>
      <c r="U24" s="1"/>
      <c r="V24" s="1"/>
      <c r="W24" s="1"/>
      <c r="X24" s="1"/>
      <c r="Y24" s="1"/>
      <c r="Z24" s="1"/>
      <c r="AA24" s="1"/>
      <c r="AB24" s="1"/>
      <c r="AC24" s="1"/>
    </row>
    <row r="25">
      <c r="A25" s="5"/>
      <c r="B25" s="5"/>
      <c r="C25" s="5"/>
      <c r="D25" s="5"/>
      <c r="E25" s="5"/>
      <c r="F25" s="4"/>
      <c r="G25" s="2">
        <f t="shared" si="1"/>
        <v>0</v>
      </c>
      <c r="H25" s="5"/>
      <c r="I25" s="1"/>
      <c r="J25" s="1"/>
      <c r="K25" s="4"/>
      <c r="L25" s="45">
        <f t="shared" si="2"/>
        <v>0</v>
      </c>
      <c r="M25" s="1"/>
      <c r="N25" s="1"/>
      <c r="O25" s="1"/>
      <c r="P25" s="1"/>
      <c r="Q25" s="1"/>
      <c r="R25" s="1"/>
      <c r="S25" s="1"/>
      <c r="T25" s="1"/>
      <c r="U25" s="1"/>
      <c r="V25" s="1"/>
      <c r="W25" s="1"/>
      <c r="X25" s="1"/>
      <c r="Y25" s="1"/>
      <c r="Z25" s="1"/>
      <c r="AA25" s="1"/>
      <c r="AB25" s="1"/>
      <c r="AC25" s="1"/>
    </row>
    <row r="26">
      <c r="A26" s="5"/>
      <c r="B26" s="5"/>
      <c r="C26" s="5"/>
      <c r="D26" s="5"/>
      <c r="E26" s="5"/>
      <c r="F26" s="4"/>
      <c r="G26" s="2">
        <f t="shared" si="1"/>
        <v>0</v>
      </c>
      <c r="H26" s="5"/>
      <c r="I26" s="1"/>
      <c r="J26" s="1"/>
      <c r="K26" s="4"/>
      <c r="L26" s="45">
        <f t="shared" si="2"/>
        <v>0</v>
      </c>
      <c r="M26" s="1"/>
      <c r="N26" s="1"/>
      <c r="O26" s="1"/>
      <c r="P26" s="1"/>
      <c r="Q26" s="1"/>
      <c r="R26" s="1"/>
      <c r="S26" s="1"/>
      <c r="T26" s="1"/>
      <c r="U26" s="1"/>
      <c r="V26" s="1"/>
      <c r="W26" s="1"/>
      <c r="X26" s="1"/>
      <c r="Y26" s="1"/>
      <c r="Z26" s="1"/>
      <c r="AA26" s="1"/>
      <c r="AB26" s="1"/>
      <c r="AC26" s="1"/>
    </row>
    <row r="27">
      <c r="A27" s="5"/>
      <c r="B27" s="5"/>
      <c r="C27" s="5"/>
      <c r="D27" s="5"/>
      <c r="E27" s="5"/>
      <c r="F27" s="4"/>
      <c r="G27" s="2">
        <f t="shared" si="1"/>
        <v>0</v>
      </c>
      <c r="H27" s="1"/>
      <c r="I27" s="1"/>
      <c r="J27" s="1"/>
      <c r="K27" s="4"/>
      <c r="L27" s="45">
        <f t="shared" si="2"/>
        <v>0</v>
      </c>
      <c r="M27" s="1"/>
      <c r="N27" s="1"/>
      <c r="O27" s="1"/>
      <c r="P27" s="1"/>
      <c r="Q27" s="1"/>
      <c r="R27" s="1"/>
      <c r="S27" s="1"/>
      <c r="T27" s="1"/>
      <c r="U27" s="1"/>
      <c r="V27" s="1"/>
      <c r="W27" s="1"/>
      <c r="X27" s="1"/>
      <c r="Y27" s="1"/>
      <c r="Z27" s="1"/>
      <c r="AA27" s="1"/>
      <c r="AB27" s="1"/>
      <c r="AC27" s="1"/>
    </row>
    <row r="28">
      <c r="A28" s="5"/>
      <c r="B28" s="5"/>
      <c r="C28" s="5"/>
      <c r="D28" s="5"/>
      <c r="E28" s="5"/>
      <c r="F28" s="4"/>
      <c r="G28" s="2">
        <f t="shared" si="1"/>
        <v>0</v>
      </c>
      <c r="H28" s="5"/>
      <c r="I28" s="1"/>
      <c r="J28" s="1"/>
      <c r="K28" s="4"/>
      <c r="L28" s="45">
        <f t="shared" si="2"/>
        <v>0</v>
      </c>
      <c r="M28" s="1"/>
      <c r="N28" s="1"/>
      <c r="O28" s="1"/>
      <c r="P28" s="1"/>
      <c r="Q28" s="1"/>
      <c r="R28" s="1"/>
      <c r="S28" s="1"/>
      <c r="T28" s="1"/>
      <c r="U28" s="1"/>
      <c r="V28" s="1"/>
      <c r="W28" s="1"/>
      <c r="X28" s="1"/>
      <c r="Y28" s="1"/>
      <c r="Z28" s="1"/>
      <c r="AA28" s="1"/>
      <c r="AB28" s="1"/>
      <c r="AC28" s="1"/>
    </row>
    <row r="29">
      <c r="A29" s="5"/>
      <c r="B29" s="5"/>
      <c r="C29" s="5"/>
      <c r="D29" s="5"/>
      <c r="E29" s="5"/>
      <c r="F29" s="4"/>
      <c r="G29" s="2">
        <f t="shared" si="1"/>
        <v>0</v>
      </c>
      <c r="H29" s="1"/>
      <c r="I29" s="1"/>
      <c r="J29" s="1"/>
      <c r="K29" s="4"/>
      <c r="L29" s="45">
        <f t="shared" si="2"/>
        <v>0</v>
      </c>
      <c r="M29" s="1"/>
      <c r="N29" s="1"/>
      <c r="O29" s="1"/>
      <c r="P29" s="1"/>
      <c r="Q29" s="1"/>
      <c r="R29" s="1"/>
      <c r="S29" s="1"/>
      <c r="T29" s="1"/>
      <c r="U29" s="1"/>
      <c r="V29" s="1"/>
      <c r="W29" s="1"/>
      <c r="X29" s="1"/>
      <c r="Y29" s="1"/>
      <c r="Z29" s="1"/>
      <c r="AA29" s="1"/>
      <c r="AB29" s="1"/>
      <c r="AC29" s="1"/>
    </row>
    <row r="30">
      <c r="A30" s="5"/>
      <c r="B30" s="5"/>
      <c r="C30" s="5"/>
      <c r="D30" s="5"/>
      <c r="E30" s="5"/>
      <c r="F30" s="4"/>
      <c r="G30" s="2">
        <f t="shared" si="1"/>
        <v>0</v>
      </c>
      <c r="H30" s="5"/>
      <c r="I30" s="1"/>
      <c r="J30" s="1"/>
      <c r="K30" s="4"/>
      <c r="L30" s="45">
        <f t="shared" si="2"/>
        <v>0</v>
      </c>
      <c r="M30" s="44"/>
      <c r="N30" s="1"/>
      <c r="O30" s="1"/>
      <c r="P30" s="1"/>
      <c r="Q30" s="1"/>
      <c r="R30" s="1"/>
      <c r="S30" s="1"/>
      <c r="T30" s="1"/>
      <c r="U30" s="1"/>
      <c r="V30" s="1"/>
      <c r="W30" s="1"/>
      <c r="X30" s="1"/>
      <c r="Y30" s="1"/>
      <c r="Z30" s="1"/>
      <c r="AA30" s="1"/>
      <c r="AB30" s="1"/>
      <c r="AC30" s="1"/>
    </row>
    <row r="31">
      <c r="A31" s="5"/>
      <c r="B31" s="5"/>
      <c r="C31" s="5"/>
      <c r="D31" s="5"/>
      <c r="E31" s="5"/>
      <c r="F31" s="4"/>
      <c r="G31" s="2">
        <f t="shared" si="1"/>
        <v>0</v>
      </c>
      <c r="H31" s="5"/>
      <c r="I31" s="1"/>
      <c r="J31" s="1"/>
      <c r="K31" s="4"/>
      <c r="L31" s="45">
        <f t="shared" si="2"/>
        <v>0</v>
      </c>
      <c r="M31" s="44"/>
      <c r="N31" s="1"/>
      <c r="O31" s="1"/>
      <c r="P31" s="1"/>
      <c r="Q31" s="1"/>
      <c r="R31" s="1"/>
      <c r="S31" s="1"/>
      <c r="T31" s="1"/>
      <c r="U31" s="1"/>
      <c r="V31" s="1"/>
      <c r="W31" s="1"/>
      <c r="X31" s="1"/>
      <c r="Y31" s="1"/>
      <c r="Z31" s="1"/>
      <c r="AA31" s="1"/>
      <c r="AB31" s="1"/>
      <c r="AC31" s="1"/>
    </row>
    <row r="32">
      <c r="A32" s="5"/>
      <c r="B32" s="5"/>
      <c r="C32" s="5"/>
      <c r="D32" s="5"/>
      <c r="E32" s="5"/>
      <c r="F32" s="4"/>
      <c r="G32" s="2">
        <f t="shared" si="1"/>
        <v>0</v>
      </c>
      <c r="H32" s="5"/>
      <c r="I32" s="1"/>
      <c r="J32" s="5"/>
      <c r="K32" s="4"/>
      <c r="L32" s="45">
        <f t="shared" si="2"/>
        <v>0</v>
      </c>
      <c r="M32" s="44"/>
      <c r="N32" s="1"/>
      <c r="O32" s="1"/>
      <c r="P32" s="1"/>
      <c r="Q32" s="1"/>
      <c r="R32" s="1"/>
      <c r="S32" s="1"/>
      <c r="T32" s="1"/>
      <c r="U32" s="1"/>
      <c r="V32" s="1"/>
      <c r="W32" s="1"/>
      <c r="X32" s="1"/>
      <c r="Y32" s="1"/>
      <c r="Z32" s="1"/>
      <c r="AA32" s="1"/>
      <c r="AB32" s="1"/>
      <c r="AC32" s="1"/>
    </row>
    <row r="33">
      <c r="A33" s="5"/>
      <c r="B33" s="5"/>
      <c r="C33" s="5"/>
      <c r="D33" s="5"/>
      <c r="E33" s="5"/>
      <c r="F33" s="4"/>
      <c r="G33" s="2">
        <f t="shared" si="1"/>
        <v>0</v>
      </c>
      <c r="H33" s="5"/>
      <c r="I33" s="1"/>
      <c r="J33" s="1"/>
      <c r="K33" s="4"/>
      <c r="L33" s="45">
        <f t="shared" si="2"/>
        <v>0</v>
      </c>
      <c r="M33" s="44"/>
      <c r="N33" s="1"/>
      <c r="O33" s="1"/>
      <c r="P33" s="1"/>
      <c r="Q33" s="1"/>
      <c r="R33" s="1"/>
      <c r="S33" s="1"/>
      <c r="T33" s="1"/>
      <c r="U33" s="1"/>
      <c r="V33" s="1"/>
      <c r="W33" s="1"/>
      <c r="X33" s="1"/>
      <c r="Y33" s="1"/>
      <c r="Z33" s="1"/>
      <c r="AA33" s="1"/>
      <c r="AB33" s="1"/>
      <c r="AC33" s="1"/>
    </row>
    <row r="34">
      <c r="A34" s="5"/>
      <c r="B34" s="5"/>
      <c r="C34" s="5"/>
      <c r="D34" s="5"/>
      <c r="E34" s="5"/>
      <c r="F34" s="4"/>
      <c r="G34" s="2">
        <f t="shared" si="1"/>
        <v>0</v>
      </c>
      <c r="H34" s="1"/>
      <c r="I34" s="1"/>
      <c r="J34" s="1"/>
      <c r="K34" s="4"/>
      <c r="L34" s="45">
        <f t="shared" si="2"/>
        <v>0</v>
      </c>
      <c r="M34" s="1"/>
      <c r="N34" s="1"/>
      <c r="O34" s="1"/>
      <c r="P34" s="1"/>
      <c r="Q34" s="1"/>
      <c r="R34" s="1"/>
      <c r="S34" s="1"/>
      <c r="T34" s="1"/>
      <c r="U34" s="1"/>
      <c r="V34" s="1"/>
      <c r="W34" s="1"/>
      <c r="X34" s="1"/>
      <c r="Y34" s="1"/>
      <c r="Z34" s="1"/>
      <c r="AA34" s="1"/>
      <c r="AB34" s="1"/>
      <c r="AC34" s="1"/>
    </row>
    <row r="35">
      <c r="A35" s="5"/>
      <c r="B35" s="5"/>
      <c r="C35" s="5"/>
      <c r="D35" s="5"/>
      <c r="E35" s="5"/>
      <c r="F35" s="4"/>
      <c r="G35" s="2">
        <f t="shared" si="1"/>
        <v>0</v>
      </c>
      <c r="H35" s="1"/>
      <c r="I35" s="1"/>
      <c r="J35" s="1"/>
      <c r="K35" s="4"/>
      <c r="L35" s="45">
        <f t="shared" si="2"/>
        <v>0</v>
      </c>
      <c r="M35" s="1"/>
      <c r="N35" s="1"/>
      <c r="O35" s="1"/>
      <c r="P35" s="1"/>
      <c r="Q35" s="1"/>
      <c r="R35" s="1"/>
      <c r="S35" s="1"/>
      <c r="T35" s="1"/>
      <c r="U35" s="1"/>
      <c r="V35" s="1"/>
      <c r="W35" s="1"/>
      <c r="X35" s="1"/>
      <c r="Y35" s="1"/>
      <c r="Z35" s="1"/>
      <c r="AA35" s="1"/>
      <c r="AB35" s="1"/>
      <c r="AC35" s="1"/>
    </row>
    <row r="36">
      <c r="A36" s="5"/>
      <c r="B36" s="5"/>
      <c r="C36" s="5"/>
      <c r="D36" s="5"/>
      <c r="E36" s="5"/>
      <c r="F36" s="4"/>
      <c r="G36" s="2">
        <f t="shared" si="1"/>
        <v>0</v>
      </c>
      <c r="H36" s="1"/>
      <c r="I36" s="1"/>
      <c r="J36" s="1"/>
      <c r="K36" s="4"/>
      <c r="L36" s="45">
        <f t="shared" si="2"/>
        <v>0</v>
      </c>
      <c r="M36" s="1"/>
      <c r="N36" s="1"/>
      <c r="O36" s="1"/>
      <c r="P36" s="1"/>
      <c r="Q36" s="1"/>
      <c r="R36" s="1"/>
      <c r="S36" s="1"/>
      <c r="T36" s="1"/>
      <c r="U36" s="1"/>
      <c r="V36" s="1"/>
      <c r="W36" s="1"/>
      <c r="X36" s="1"/>
      <c r="Y36" s="1"/>
      <c r="Z36" s="1"/>
      <c r="AA36" s="1"/>
      <c r="AB36" s="1"/>
      <c r="AC36" s="1"/>
    </row>
    <row r="37">
      <c r="A37" s="5"/>
      <c r="B37" s="5"/>
      <c r="C37" s="5"/>
      <c r="D37" s="5"/>
      <c r="E37" s="5"/>
      <c r="F37" s="4"/>
      <c r="G37" s="2">
        <f t="shared" si="1"/>
        <v>0</v>
      </c>
      <c r="H37" s="1"/>
      <c r="I37" s="1"/>
      <c r="J37" s="1"/>
      <c r="K37" s="4"/>
      <c r="L37" s="45">
        <f t="shared" si="2"/>
        <v>0</v>
      </c>
      <c r="M37" s="1"/>
      <c r="N37" s="1"/>
      <c r="O37" s="1"/>
      <c r="P37" s="1"/>
      <c r="Q37" s="1"/>
      <c r="R37" s="1"/>
      <c r="S37" s="1"/>
      <c r="T37" s="1"/>
      <c r="U37" s="1"/>
      <c r="V37" s="1"/>
      <c r="W37" s="1"/>
      <c r="X37" s="1"/>
      <c r="Y37" s="1"/>
      <c r="Z37" s="1"/>
      <c r="AA37" s="1"/>
      <c r="AB37" s="1"/>
      <c r="AC37" s="1"/>
    </row>
    <row r="38">
      <c r="A38" s="5"/>
      <c r="B38" s="5"/>
      <c r="C38" s="5"/>
      <c r="D38" s="5"/>
      <c r="E38" s="5"/>
      <c r="F38" s="4"/>
      <c r="G38" s="2">
        <f t="shared" si="1"/>
        <v>0</v>
      </c>
      <c r="H38" s="1"/>
      <c r="I38" s="1"/>
      <c r="J38" s="1"/>
      <c r="K38" s="4"/>
      <c r="L38" s="45">
        <f t="shared" si="2"/>
        <v>0</v>
      </c>
      <c r="M38" s="1"/>
      <c r="N38" s="1"/>
      <c r="O38" s="1"/>
      <c r="P38" s="1"/>
      <c r="Q38" s="1"/>
      <c r="R38" s="1"/>
      <c r="S38" s="1"/>
      <c r="T38" s="1"/>
      <c r="U38" s="1"/>
      <c r="V38" s="1"/>
      <c r="W38" s="1"/>
      <c r="X38" s="1"/>
      <c r="Y38" s="1"/>
      <c r="Z38" s="1"/>
      <c r="AA38" s="1"/>
      <c r="AB38" s="1"/>
      <c r="AC38" s="1"/>
    </row>
    <row r="39">
      <c r="A39" s="5"/>
      <c r="B39" s="5"/>
      <c r="C39" s="5"/>
      <c r="D39" s="5"/>
      <c r="E39" s="5"/>
      <c r="F39" s="4"/>
      <c r="G39" s="2">
        <f t="shared" si="1"/>
        <v>0</v>
      </c>
      <c r="H39" s="1"/>
      <c r="I39" s="1"/>
      <c r="J39" s="1"/>
      <c r="K39" s="4"/>
      <c r="L39" s="45">
        <f t="shared" si="2"/>
        <v>0</v>
      </c>
      <c r="M39" s="1"/>
      <c r="N39" s="1"/>
      <c r="O39" s="1"/>
      <c r="P39" s="1"/>
      <c r="Q39" s="1"/>
      <c r="R39" s="1"/>
      <c r="S39" s="1"/>
      <c r="T39" s="1"/>
      <c r="U39" s="1"/>
      <c r="V39" s="1"/>
      <c r="W39" s="1"/>
      <c r="X39" s="1"/>
      <c r="Y39" s="1"/>
      <c r="Z39" s="1"/>
      <c r="AA39" s="1"/>
      <c r="AB39" s="1"/>
      <c r="AC39" s="1"/>
    </row>
    <row r="40">
      <c r="A40" s="5"/>
      <c r="B40" s="5"/>
      <c r="C40" s="5"/>
      <c r="D40" s="5"/>
      <c r="E40" s="5"/>
      <c r="F40" s="4"/>
      <c r="G40" s="2">
        <f t="shared" si="1"/>
        <v>0</v>
      </c>
      <c r="H40" s="1"/>
      <c r="I40" s="1"/>
      <c r="J40" s="1"/>
      <c r="K40" s="4"/>
      <c r="L40" s="45">
        <f t="shared" si="2"/>
        <v>0</v>
      </c>
      <c r="M40" s="1"/>
      <c r="N40" s="1"/>
      <c r="O40" s="1"/>
      <c r="P40" s="1"/>
      <c r="Q40" s="1"/>
      <c r="R40" s="1"/>
      <c r="S40" s="1"/>
      <c r="T40" s="1"/>
      <c r="U40" s="1"/>
      <c r="V40" s="1"/>
      <c r="W40" s="1"/>
      <c r="X40" s="1"/>
      <c r="Y40" s="1"/>
      <c r="Z40" s="1"/>
      <c r="AA40" s="1"/>
      <c r="AB40" s="1"/>
      <c r="AC40" s="1"/>
    </row>
    <row r="41">
      <c r="A41" s="5"/>
      <c r="B41" s="5"/>
      <c r="C41" s="5"/>
      <c r="D41" s="5"/>
      <c r="E41" s="5"/>
      <c r="F41" s="4"/>
      <c r="G41" s="2">
        <f t="shared" si="1"/>
        <v>0</v>
      </c>
      <c r="H41" s="1"/>
      <c r="I41" s="1"/>
      <c r="J41" s="1"/>
      <c r="K41" s="4"/>
      <c r="L41" s="45">
        <f t="shared" si="2"/>
        <v>0</v>
      </c>
      <c r="M41" s="1"/>
      <c r="N41" s="1"/>
      <c r="O41" s="1"/>
      <c r="P41" s="1"/>
      <c r="Q41" s="1"/>
      <c r="R41" s="1"/>
      <c r="S41" s="1"/>
      <c r="T41" s="1"/>
      <c r="U41" s="1"/>
      <c r="V41" s="1"/>
      <c r="W41" s="1"/>
      <c r="X41" s="1"/>
      <c r="Y41" s="1"/>
      <c r="Z41" s="1"/>
      <c r="AA41" s="1"/>
      <c r="AB41" s="1"/>
      <c r="AC41" s="1"/>
    </row>
    <row r="42">
      <c r="A42" s="5"/>
      <c r="B42" s="5"/>
      <c r="C42" s="5"/>
      <c r="D42" s="5"/>
      <c r="E42" s="5"/>
      <c r="F42" s="4"/>
      <c r="G42" s="2">
        <f t="shared" si="1"/>
        <v>0</v>
      </c>
      <c r="H42" s="1"/>
      <c r="I42" s="1"/>
      <c r="J42" s="1"/>
      <c r="K42" s="4"/>
      <c r="L42" s="45">
        <f t="shared" si="2"/>
        <v>0</v>
      </c>
      <c r="M42" s="1"/>
      <c r="N42" s="1"/>
      <c r="O42" s="1"/>
      <c r="P42" s="1"/>
      <c r="Q42" s="1"/>
      <c r="R42" s="1"/>
      <c r="S42" s="1"/>
      <c r="T42" s="1"/>
      <c r="U42" s="1"/>
      <c r="V42" s="1"/>
      <c r="W42" s="1"/>
      <c r="X42" s="1"/>
      <c r="Y42" s="1"/>
      <c r="Z42" s="1"/>
      <c r="AA42" s="1"/>
      <c r="AB42" s="1"/>
      <c r="AC42" s="1"/>
    </row>
    <row r="43">
      <c r="A43" s="5"/>
      <c r="B43" s="5"/>
      <c r="C43" s="5"/>
      <c r="D43" s="5"/>
      <c r="E43" s="5"/>
      <c r="F43" s="4"/>
      <c r="G43" s="2">
        <f t="shared" si="1"/>
        <v>0</v>
      </c>
      <c r="H43" s="1"/>
      <c r="I43" s="1"/>
      <c r="J43" s="1"/>
      <c r="K43" s="4"/>
      <c r="L43" s="45">
        <f t="shared" si="2"/>
        <v>0</v>
      </c>
      <c r="M43" s="1"/>
      <c r="N43" s="1"/>
      <c r="O43" s="1"/>
      <c r="P43" s="1"/>
      <c r="Q43" s="1"/>
      <c r="R43" s="1"/>
      <c r="S43" s="1"/>
      <c r="T43" s="1"/>
      <c r="U43" s="1"/>
      <c r="V43" s="1"/>
      <c r="W43" s="1"/>
      <c r="X43" s="1"/>
      <c r="Y43" s="1"/>
      <c r="Z43" s="1"/>
      <c r="AA43" s="1"/>
      <c r="AB43" s="1"/>
      <c r="AC43" s="1"/>
    </row>
    <row r="44" ht="15.75" customHeight="1">
      <c r="A44" s="5"/>
      <c r="B44" s="5"/>
      <c r="C44" s="5"/>
      <c r="D44" s="5"/>
      <c r="E44" s="5"/>
      <c r="F44" s="4"/>
      <c r="G44" s="2">
        <f t="shared" si="1"/>
        <v>0</v>
      </c>
      <c r="H44" s="44"/>
      <c r="I44" s="1"/>
      <c r="J44" s="1"/>
      <c r="K44" s="4"/>
      <c r="L44" s="45">
        <f t="shared" si="2"/>
        <v>0</v>
      </c>
      <c r="M44" s="1"/>
      <c r="N44" s="1"/>
      <c r="O44" s="1"/>
      <c r="P44" s="1"/>
      <c r="Q44" s="1"/>
      <c r="R44" s="1"/>
      <c r="S44" s="1"/>
      <c r="T44" s="1"/>
      <c r="U44" s="1"/>
      <c r="V44" s="1"/>
      <c r="W44" s="1"/>
      <c r="X44" s="1"/>
      <c r="Y44" s="1"/>
      <c r="Z44" s="1"/>
      <c r="AA44" s="1"/>
      <c r="AB44" s="1"/>
      <c r="AC44" s="1"/>
    </row>
    <row r="45">
      <c r="A45" s="5"/>
      <c r="B45" s="5"/>
      <c r="C45" s="5"/>
      <c r="D45" s="5"/>
      <c r="E45" s="5"/>
      <c r="F45" s="4"/>
      <c r="G45" s="2">
        <f t="shared" si="1"/>
        <v>0</v>
      </c>
      <c r="H45" s="1"/>
      <c r="I45" s="1"/>
      <c r="J45" s="1"/>
      <c r="K45" s="4"/>
      <c r="L45" s="45">
        <f t="shared" si="2"/>
        <v>0</v>
      </c>
      <c r="M45" s="1"/>
      <c r="N45" s="1"/>
      <c r="O45" s="1"/>
      <c r="P45" s="1"/>
      <c r="Q45" s="1"/>
      <c r="R45" s="1"/>
      <c r="S45" s="1"/>
      <c r="T45" s="1"/>
      <c r="U45" s="1"/>
      <c r="V45" s="1"/>
      <c r="W45" s="1"/>
      <c r="X45" s="1"/>
      <c r="Y45" s="1"/>
      <c r="Z45" s="1"/>
      <c r="AA45" s="1"/>
      <c r="AB45" s="1"/>
      <c r="AC45" s="1"/>
    </row>
    <row r="46">
      <c r="A46" s="5"/>
      <c r="B46" s="5"/>
      <c r="C46" s="5"/>
      <c r="D46" s="5"/>
      <c r="E46" s="5"/>
      <c r="F46" s="4"/>
      <c r="G46" s="2">
        <f t="shared" si="1"/>
        <v>0</v>
      </c>
      <c r="H46" s="1"/>
      <c r="I46" s="1"/>
      <c r="J46" s="1"/>
      <c r="K46" s="4"/>
      <c r="L46" s="45">
        <f t="shared" si="2"/>
        <v>0</v>
      </c>
      <c r="M46" s="1"/>
      <c r="N46" s="1"/>
      <c r="O46" s="1"/>
      <c r="P46" s="1"/>
      <c r="Q46" s="1"/>
      <c r="R46" s="1"/>
      <c r="S46" s="1"/>
      <c r="T46" s="1"/>
      <c r="U46" s="1"/>
      <c r="V46" s="1"/>
      <c r="W46" s="1"/>
      <c r="X46" s="1"/>
      <c r="Y46" s="1"/>
      <c r="Z46" s="1"/>
      <c r="AA46" s="1"/>
      <c r="AB46" s="1"/>
      <c r="AC46" s="1"/>
    </row>
    <row r="47">
      <c r="A47" s="5"/>
      <c r="B47" s="5"/>
      <c r="C47" s="5"/>
      <c r="D47" s="5"/>
      <c r="E47" s="5"/>
      <c r="F47" s="4"/>
      <c r="G47" s="2">
        <f t="shared" si="1"/>
        <v>0</v>
      </c>
      <c r="H47" s="1"/>
      <c r="I47" s="1"/>
      <c r="J47" s="1"/>
      <c r="K47" s="4"/>
      <c r="L47" s="45">
        <f t="shared" si="2"/>
        <v>0</v>
      </c>
      <c r="M47" s="1"/>
      <c r="N47" s="1"/>
      <c r="O47" s="1"/>
      <c r="P47" s="1"/>
      <c r="Q47" s="1"/>
      <c r="R47" s="1"/>
      <c r="S47" s="1"/>
      <c r="T47" s="1"/>
      <c r="U47" s="1"/>
      <c r="V47" s="1"/>
      <c r="W47" s="1"/>
      <c r="X47" s="1"/>
      <c r="Y47" s="1"/>
      <c r="Z47" s="1"/>
      <c r="AA47" s="1"/>
      <c r="AB47" s="1"/>
      <c r="AC47" s="1"/>
    </row>
    <row r="48">
      <c r="A48" s="5"/>
      <c r="B48" s="5"/>
      <c r="C48" s="5"/>
      <c r="D48" s="5"/>
      <c r="E48" s="5"/>
      <c r="F48" s="4"/>
      <c r="G48" s="2">
        <f t="shared" si="1"/>
        <v>0</v>
      </c>
      <c r="H48" s="1"/>
      <c r="I48" s="1"/>
      <c r="J48" s="1"/>
      <c r="K48" s="4"/>
      <c r="L48" s="45">
        <f t="shared" si="2"/>
        <v>0</v>
      </c>
      <c r="M48" s="1"/>
      <c r="N48" s="1"/>
      <c r="O48" s="1"/>
      <c r="P48" s="1"/>
      <c r="Q48" s="1"/>
      <c r="R48" s="1"/>
      <c r="S48" s="1"/>
      <c r="T48" s="1"/>
      <c r="U48" s="1"/>
      <c r="V48" s="1"/>
      <c r="W48" s="1"/>
      <c r="X48" s="1"/>
      <c r="Y48" s="1"/>
      <c r="Z48" s="1"/>
      <c r="AA48" s="1"/>
      <c r="AB48" s="1"/>
      <c r="AC48" s="1"/>
    </row>
    <row r="49">
      <c r="A49" s="5"/>
      <c r="B49" s="5"/>
      <c r="C49" s="5"/>
      <c r="D49" s="5"/>
      <c r="E49" s="5"/>
      <c r="F49" s="4"/>
      <c r="G49" s="2">
        <f t="shared" si="1"/>
        <v>0</v>
      </c>
      <c r="H49" s="1"/>
      <c r="I49" s="1"/>
      <c r="J49" s="1"/>
      <c r="K49" s="4"/>
      <c r="L49" s="45">
        <f t="shared" si="2"/>
        <v>0</v>
      </c>
      <c r="M49" s="1"/>
      <c r="N49" s="1"/>
      <c r="O49" s="1"/>
      <c r="P49" s="1"/>
      <c r="Q49" s="1"/>
      <c r="R49" s="1"/>
      <c r="S49" s="1"/>
      <c r="T49" s="1"/>
      <c r="U49" s="1"/>
      <c r="V49" s="1"/>
      <c r="W49" s="1"/>
      <c r="X49" s="1"/>
      <c r="Y49" s="1"/>
      <c r="Z49" s="1"/>
      <c r="AA49" s="1"/>
      <c r="AB49" s="1"/>
      <c r="AC49" s="1"/>
    </row>
    <row r="50">
      <c r="A50" s="5"/>
      <c r="B50" s="5"/>
      <c r="C50" s="5"/>
      <c r="D50" s="5"/>
      <c r="E50" s="5"/>
      <c r="F50" s="4"/>
      <c r="G50" s="2">
        <f t="shared" si="1"/>
        <v>0</v>
      </c>
      <c r="H50" s="1"/>
      <c r="I50" s="1"/>
      <c r="J50" s="1"/>
      <c r="K50" s="4"/>
      <c r="L50" s="45">
        <f t="shared" si="2"/>
        <v>0</v>
      </c>
      <c r="M50" s="1"/>
      <c r="N50" s="1"/>
      <c r="O50" s="1"/>
      <c r="P50" s="1"/>
      <c r="Q50" s="1"/>
      <c r="R50" s="1"/>
      <c r="S50" s="1"/>
      <c r="T50" s="1"/>
      <c r="U50" s="1"/>
      <c r="V50" s="1"/>
      <c r="W50" s="1"/>
      <c r="X50" s="1"/>
      <c r="Y50" s="1"/>
      <c r="Z50" s="1"/>
      <c r="AA50" s="1"/>
      <c r="AB50" s="1"/>
      <c r="AC50" s="1"/>
    </row>
    <row r="51">
      <c r="A51" s="1"/>
      <c r="B51" s="1"/>
      <c r="C51" s="1"/>
      <c r="D51" s="1"/>
      <c r="E51" s="1"/>
      <c r="F51" s="2"/>
      <c r="G51" s="2"/>
      <c r="H51" s="1"/>
      <c r="I51" s="1"/>
      <c r="J51" s="1"/>
      <c r="K51" s="4"/>
      <c r="L51" s="1"/>
      <c r="M51" s="1"/>
      <c r="N51" s="1"/>
      <c r="O51" s="1"/>
      <c r="P51" s="1"/>
      <c r="Q51" s="1"/>
      <c r="R51" s="1"/>
      <c r="S51" s="1"/>
      <c r="T51" s="1"/>
      <c r="U51" s="1"/>
      <c r="V51" s="1"/>
      <c r="W51" s="1"/>
      <c r="X51" s="1"/>
      <c r="Y51" s="1"/>
      <c r="Z51" s="1"/>
      <c r="AA51" s="1"/>
      <c r="AB51" s="1"/>
      <c r="AC51" s="1"/>
    </row>
    <row r="52">
      <c r="A52" s="1"/>
      <c r="B52" s="1"/>
      <c r="C52" s="1"/>
      <c r="D52" s="1"/>
      <c r="E52" s="1"/>
      <c r="F52" s="2"/>
      <c r="G52" s="2"/>
      <c r="H52" s="1"/>
      <c r="I52" s="1"/>
      <c r="J52" s="1"/>
      <c r="K52" s="4"/>
      <c r="L52" s="1"/>
      <c r="M52" s="1"/>
      <c r="N52" s="1"/>
      <c r="O52" s="1"/>
      <c r="P52" s="1"/>
      <c r="Q52" s="1"/>
      <c r="R52" s="1"/>
      <c r="S52" s="1"/>
      <c r="T52" s="1"/>
      <c r="U52" s="1"/>
      <c r="V52" s="1"/>
      <c r="W52" s="1"/>
      <c r="X52" s="1"/>
      <c r="Y52" s="1"/>
      <c r="Z52" s="1"/>
      <c r="AA52" s="1"/>
      <c r="AB52" s="1"/>
      <c r="AC52" s="1"/>
    </row>
    <row r="53">
      <c r="A53" s="1"/>
      <c r="B53" s="1"/>
      <c r="C53" s="1"/>
      <c r="D53" s="1"/>
      <c r="E53" s="1"/>
      <c r="F53" s="2"/>
      <c r="G53" s="2"/>
      <c r="H53" s="1"/>
      <c r="I53" s="1"/>
      <c r="J53" s="1"/>
      <c r="K53" s="4"/>
      <c r="L53" s="1"/>
      <c r="M53" s="1"/>
      <c r="N53" s="1"/>
      <c r="O53" s="1"/>
      <c r="P53" s="1"/>
      <c r="Q53" s="1"/>
      <c r="R53" s="1"/>
      <c r="S53" s="1"/>
      <c r="T53" s="1"/>
      <c r="U53" s="1"/>
      <c r="V53" s="1"/>
      <c r="W53" s="1"/>
      <c r="X53" s="1"/>
      <c r="Y53" s="1"/>
      <c r="Z53" s="1"/>
      <c r="AA53" s="1"/>
      <c r="AB53" s="1"/>
      <c r="AC53" s="1"/>
    </row>
    <row r="54">
      <c r="A54" s="1"/>
      <c r="B54" s="1"/>
      <c r="C54" s="1"/>
      <c r="D54" s="1"/>
      <c r="E54" s="1"/>
      <c r="F54" s="2"/>
      <c r="G54" s="2"/>
      <c r="H54" s="1"/>
      <c r="I54" s="1"/>
      <c r="J54" s="1"/>
      <c r="K54" s="4"/>
      <c r="L54" s="1"/>
      <c r="M54" s="1"/>
      <c r="N54" s="1"/>
      <c r="O54" s="1"/>
      <c r="P54" s="1"/>
      <c r="Q54" s="1"/>
      <c r="R54" s="1"/>
      <c r="S54" s="1"/>
      <c r="T54" s="1"/>
      <c r="U54" s="1"/>
      <c r="V54" s="1"/>
      <c r="W54" s="1"/>
      <c r="X54" s="1"/>
      <c r="Y54" s="1"/>
      <c r="Z54" s="1"/>
      <c r="AA54" s="1"/>
      <c r="AB54" s="1"/>
      <c r="AC54" s="1"/>
    </row>
    <row r="55">
      <c r="A55" s="1"/>
      <c r="B55" s="1"/>
      <c r="C55" s="1"/>
      <c r="D55" s="1"/>
      <c r="E55" s="1"/>
      <c r="F55" s="2"/>
      <c r="G55" s="2"/>
      <c r="H55" s="1"/>
      <c r="I55" s="1"/>
      <c r="J55" s="1"/>
      <c r="K55" s="4"/>
      <c r="L55" s="1"/>
      <c r="M55" s="1"/>
      <c r="N55" s="1"/>
      <c r="O55" s="1"/>
      <c r="P55" s="1"/>
      <c r="Q55" s="1"/>
      <c r="R55" s="1"/>
      <c r="S55" s="1"/>
      <c r="T55" s="1"/>
      <c r="U55" s="1"/>
      <c r="V55" s="1"/>
      <c r="W55" s="1"/>
      <c r="X55" s="1"/>
      <c r="Y55" s="1"/>
      <c r="Z55" s="1"/>
      <c r="AA55" s="1"/>
      <c r="AB55" s="1"/>
      <c r="AC55" s="1"/>
    </row>
    <row r="56">
      <c r="A56" s="1"/>
      <c r="B56" s="1"/>
      <c r="C56" s="1"/>
      <c r="D56" s="1"/>
      <c r="E56" s="1"/>
      <c r="F56" s="2"/>
      <c r="G56" s="2"/>
      <c r="H56" s="1"/>
      <c r="I56" s="1"/>
      <c r="J56" s="1"/>
      <c r="K56" s="4"/>
      <c r="L56" s="1"/>
      <c r="M56" s="1"/>
      <c r="N56" s="1"/>
      <c r="O56" s="1"/>
      <c r="P56" s="1"/>
      <c r="Q56" s="1"/>
      <c r="R56" s="1"/>
      <c r="S56" s="1"/>
      <c r="T56" s="1"/>
      <c r="U56" s="1"/>
      <c r="V56" s="1"/>
      <c r="W56" s="1"/>
      <c r="X56" s="1"/>
      <c r="Y56" s="1"/>
      <c r="Z56" s="1"/>
      <c r="AA56" s="1"/>
      <c r="AB56" s="1"/>
      <c r="AC56" s="1"/>
    </row>
    <row r="57">
      <c r="A57" s="1"/>
      <c r="B57" s="1"/>
      <c r="C57" s="1"/>
      <c r="D57" s="1"/>
      <c r="E57" s="1"/>
      <c r="F57" s="2"/>
      <c r="G57" s="2"/>
      <c r="H57" s="1"/>
      <c r="I57" s="1"/>
      <c r="J57" s="1"/>
      <c r="K57" s="4"/>
      <c r="L57" s="1"/>
      <c r="M57" s="1"/>
      <c r="N57" s="1"/>
      <c r="O57" s="1"/>
      <c r="P57" s="1"/>
      <c r="Q57" s="1"/>
      <c r="R57" s="1"/>
      <c r="S57" s="1"/>
      <c r="T57" s="1"/>
      <c r="U57" s="1"/>
      <c r="V57" s="1"/>
      <c r="W57" s="1"/>
      <c r="X57" s="1"/>
      <c r="Y57" s="1"/>
      <c r="Z57" s="1"/>
      <c r="AA57" s="1"/>
      <c r="AB57" s="1"/>
      <c r="AC57" s="1"/>
    </row>
    <row r="58">
      <c r="A58" s="1"/>
      <c r="B58" s="1"/>
      <c r="C58" s="1"/>
      <c r="D58" s="1"/>
      <c r="E58" s="1"/>
      <c r="F58" s="2"/>
      <c r="G58" s="2"/>
      <c r="H58" s="1"/>
      <c r="I58" s="1"/>
      <c r="J58" s="1"/>
      <c r="K58" s="4"/>
      <c r="L58" s="1"/>
      <c r="M58" s="1"/>
      <c r="N58" s="1"/>
      <c r="O58" s="1"/>
      <c r="P58" s="1"/>
      <c r="Q58" s="1"/>
      <c r="R58" s="1"/>
      <c r="S58" s="1"/>
      <c r="T58" s="1"/>
      <c r="U58" s="1"/>
      <c r="V58" s="1"/>
      <c r="W58" s="1"/>
      <c r="X58" s="1"/>
      <c r="Y58" s="1"/>
      <c r="Z58" s="1"/>
      <c r="AA58" s="1"/>
      <c r="AB58" s="1"/>
      <c r="AC58" s="1"/>
    </row>
    <row r="59">
      <c r="A59" s="1"/>
      <c r="B59" s="1"/>
      <c r="C59" s="1"/>
      <c r="D59" s="1"/>
      <c r="E59" s="1"/>
      <c r="F59" s="2"/>
      <c r="G59" s="2"/>
      <c r="H59" s="1"/>
      <c r="I59" s="1"/>
      <c r="J59" s="1"/>
      <c r="K59" s="4"/>
      <c r="L59" s="1"/>
      <c r="M59" s="1"/>
      <c r="N59" s="1"/>
      <c r="O59" s="1"/>
      <c r="P59" s="1"/>
      <c r="Q59" s="1"/>
      <c r="R59" s="1"/>
      <c r="S59" s="1"/>
      <c r="T59" s="1"/>
      <c r="U59" s="1"/>
      <c r="V59" s="1"/>
      <c r="W59" s="1"/>
      <c r="X59" s="1"/>
      <c r="Y59" s="1"/>
      <c r="Z59" s="1"/>
      <c r="AA59" s="1"/>
      <c r="AB59" s="1"/>
      <c r="AC59" s="1"/>
    </row>
    <row r="60">
      <c r="A60" s="1"/>
      <c r="B60" s="1"/>
      <c r="C60" s="1"/>
      <c r="D60" s="1"/>
      <c r="E60" s="1"/>
      <c r="F60" s="2"/>
      <c r="G60" s="2"/>
      <c r="H60" s="1"/>
      <c r="I60" s="1"/>
      <c r="J60" s="1"/>
      <c r="K60" s="4"/>
      <c r="L60" s="1"/>
      <c r="M60" s="1"/>
      <c r="N60" s="1"/>
      <c r="O60" s="1"/>
      <c r="P60" s="1"/>
      <c r="Q60" s="1"/>
      <c r="R60" s="1"/>
      <c r="S60" s="1"/>
      <c r="T60" s="1"/>
      <c r="U60" s="1"/>
      <c r="V60" s="1"/>
      <c r="W60" s="1"/>
      <c r="X60" s="1"/>
      <c r="Y60" s="1"/>
      <c r="Z60" s="1"/>
      <c r="AA60" s="1"/>
      <c r="AB60" s="1"/>
      <c r="AC60" s="1"/>
    </row>
    <row r="61">
      <c r="A61" s="1"/>
      <c r="B61" s="1"/>
      <c r="C61" s="1"/>
      <c r="D61" s="1"/>
      <c r="E61" s="1"/>
      <c r="F61" s="2"/>
      <c r="G61" s="2"/>
      <c r="H61" s="1"/>
      <c r="I61" s="1"/>
      <c r="J61" s="1"/>
      <c r="K61" s="4"/>
      <c r="L61" s="1"/>
      <c r="M61" s="1"/>
      <c r="N61" s="1"/>
      <c r="O61" s="1"/>
      <c r="P61" s="1"/>
      <c r="Q61" s="1"/>
      <c r="R61" s="1"/>
      <c r="S61" s="1"/>
      <c r="T61" s="1"/>
      <c r="U61" s="1"/>
      <c r="V61" s="1"/>
      <c r="W61" s="1"/>
      <c r="X61" s="1"/>
      <c r="Y61" s="1"/>
      <c r="Z61" s="1"/>
      <c r="AA61" s="1"/>
      <c r="AB61" s="1"/>
      <c r="AC61" s="1"/>
    </row>
    <row r="62">
      <c r="A62" s="1"/>
      <c r="B62" s="1"/>
      <c r="C62" s="1"/>
      <c r="D62" s="1"/>
      <c r="E62" s="1"/>
      <c r="F62" s="2"/>
      <c r="G62" s="2"/>
      <c r="H62" s="1"/>
      <c r="I62" s="1"/>
      <c r="J62" s="1"/>
      <c r="K62" s="4"/>
      <c r="L62" s="1"/>
      <c r="M62" s="1"/>
      <c r="N62" s="1"/>
      <c r="O62" s="1"/>
      <c r="P62" s="1"/>
      <c r="Q62" s="1"/>
      <c r="R62" s="1"/>
      <c r="S62" s="1"/>
      <c r="T62" s="1"/>
      <c r="U62" s="1"/>
      <c r="V62" s="1"/>
      <c r="W62" s="1"/>
      <c r="X62" s="1"/>
      <c r="Y62" s="1"/>
      <c r="Z62" s="1"/>
      <c r="AA62" s="1"/>
      <c r="AB62" s="1"/>
      <c r="AC62" s="1"/>
    </row>
    <row r="63">
      <c r="A63" s="1"/>
      <c r="B63" s="1"/>
      <c r="C63" s="1"/>
      <c r="D63" s="1"/>
      <c r="E63" s="1"/>
      <c r="F63" s="2"/>
      <c r="G63" s="2"/>
      <c r="H63" s="1"/>
      <c r="I63" s="1"/>
      <c r="J63" s="1"/>
      <c r="K63" s="4"/>
      <c r="L63" s="1"/>
      <c r="M63" s="1"/>
      <c r="N63" s="1"/>
      <c r="O63" s="1"/>
      <c r="P63" s="1"/>
      <c r="Q63" s="1"/>
      <c r="R63" s="1"/>
      <c r="S63" s="1"/>
      <c r="T63" s="1"/>
      <c r="U63" s="1"/>
      <c r="V63" s="1"/>
      <c r="W63" s="1"/>
      <c r="X63" s="1"/>
      <c r="Y63" s="1"/>
      <c r="Z63" s="1"/>
      <c r="AA63" s="1"/>
      <c r="AB63" s="1"/>
      <c r="AC63" s="1"/>
    </row>
    <row r="64">
      <c r="A64" s="1"/>
      <c r="B64" s="1"/>
      <c r="C64" s="1"/>
      <c r="D64" s="1"/>
      <c r="E64" s="1"/>
      <c r="F64" s="2"/>
      <c r="G64" s="2"/>
      <c r="H64" s="1"/>
      <c r="I64" s="1"/>
      <c r="J64" s="1"/>
      <c r="K64" s="4"/>
      <c r="L64" s="1"/>
      <c r="M64" s="1"/>
      <c r="N64" s="1"/>
      <c r="O64" s="1"/>
      <c r="P64" s="1"/>
      <c r="Q64" s="1"/>
      <c r="R64" s="1"/>
      <c r="S64" s="1"/>
      <c r="T64" s="1"/>
      <c r="U64" s="1"/>
      <c r="V64" s="1"/>
      <c r="W64" s="1"/>
      <c r="X64" s="1"/>
      <c r="Y64" s="1"/>
      <c r="Z64" s="1"/>
      <c r="AA64" s="1"/>
      <c r="AB64" s="1"/>
      <c r="AC64" s="1"/>
    </row>
    <row r="65">
      <c r="A65" s="1"/>
      <c r="B65" s="1"/>
      <c r="C65" s="1"/>
      <c r="D65" s="1"/>
      <c r="E65" s="1"/>
      <c r="F65" s="2"/>
      <c r="G65" s="2"/>
      <c r="H65" s="1"/>
      <c r="I65" s="1"/>
      <c r="J65" s="1"/>
      <c r="K65" s="4"/>
      <c r="L65" s="1"/>
      <c r="M65" s="1"/>
      <c r="N65" s="1"/>
      <c r="O65" s="1"/>
      <c r="P65" s="1"/>
      <c r="Q65" s="1"/>
      <c r="R65" s="1"/>
      <c r="S65" s="1"/>
      <c r="T65" s="1"/>
      <c r="U65" s="1"/>
      <c r="V65" s="1"/>
      <c r="W65" s="1"/>
      <c r="X65" s="1"/>
      <c r="Y65" s="1"/>
      <c r="Z65" s="1"/>
      <c r="AA65" s="1"/>
      <c r="AB65" s="1"/>
      <c r="AC65" s="1"/>
    </row>
    <row r="66">
      <c r="A66" s="1"/>
      <c r="B66" s="1"/>
      <c r="C66" s="1"/>
      <c r="D66" s="1"/>
      <c r="E66" s="1"/>
      <c r="F66" s="2"/>
      <c r="G66" s="2"/>
      <c r="H66" s="1"/>
      <c r="I66" s="1"/>
      <c r="J66" s="1"/>
      <c r="K66" s="4"/>
      <c r="L66" s="1"/>
      <c r="M66" s="1"/>
      <c r="N66" s="1"/>
      <c r="O66" s="1"/>
      <c r="P66" s="1"/>
      <c r="Q66" s="1"/>
      <c r="R66" s="1"/>
      <c r="S66" s="1"/>
      <c r="T66" s="1"/>
      <c r="U66" s="1"/>
      <c r="V66" s="1"/>
      <c r="W66" s="1"/>
      <c r="X66" s="1"/>
      <c r="Y66" s="1"/>
      <c r="Z66" s="1"/>
      <c r="AA66" s="1"/>
      <c r="AB66" s="1"/>
      <c r="AC66" s="1"/>
    </row>
    <row r="67">
      <c r="A67" s="1"/>
      <c r="B67" s="1"/>
      <c r="C67" s="1"/>
      <c r="D67" s="1"/>
      <c r="E67" s="1"/>
      <c r="F67" s="2"/>
      <c r="G67" s="2"/>
      <c r="H67" s="1"/>
      <c r="I67" s="1"/>
      <c r="J67" s="1"/>
      <c r="K67" s="4"/>
      <c r="L67" s="1"/>
      <c r="M67" s="1"/>
      <c r="N67" s="1"/>
      <c r="O67" s="1"/>
      <c r="P67" s="1"/>
      <c r="Q67" s="1"/>
      <c r="R67" s="1"/>
      <c r="S67" s="1"/>
      <c r="T67" s="1"/>
      <c r="U67" s="1"/>
      <c r="V67" s="1"/>
      <c r="W67" s="1"/>
      <c r="X67" s="1"/>
      <c r="Y67" s="1"/>
      <c r="Z67" s="1"/>
      <c r="AA67" s="1"/>
      <c r="AB67" s="1"/>
      <c r="AC67" s="1"/>
    </row>
    <row r="68">
      <c r="A68" s="1"/>
      <c r="B68" s="1"/>
      <c r="C68" s="1"/>
      <c r="D68" s="1"/>
      <c r="E68" s="1"/>
      <c r="F68" s="2"/>
      <c r="G68" s="2"/>
      <c r="H68" s="1"/>
      <c r="I68" s="1"/>
      <c r="J68" s="1"/>
      <c r="K68" s="4"/>
      <c r="L68" s="1"/>
      <c r="M68" s="1"/>
      <c r="N68" s="1"/>
      <c r="O68" s="1"/>
      <c r="P68" s="1"/>
      <c r="Q68" s="1"/>
      <c r="R68" s="1"/>
      <c r="S68" s="1"/>
      <c r="T68" s="1"/>
      <c r="U68" s="1"/>
      <c r="V68" s="1"/>
      <c r="W68" s="1"/>
      <c r="X68" s="1"/>
      <c r="Y68" s="1"/>
      <c r="Z68" s="1"/>
      <c r="AA68" s="1"/>
      <c r="AB68" s="1"/>
      <c r="AC68" s="1"/>
    </row>
    <row r="69">
      <c r="A69" s="1"/>
      <c r="B69" s="1"/>
      <c r="C69" s="1"/>
      <c r="D69" s="1"/>
      <c r="E69" s="1"/>
      <c r="F69" s="2"/>
      <c r="G69" s="2"/>
      <c r="H69" s="1"/>
      <c r="I69" s="1"/>
      <c r="J69" s="1"/>
      <c r="K69" s="4"/>
      <c r="L69" s="1"/>
      <c r="M69" s="1"/>
      <c r="N69" s="1"/>
      <c r="O69" s="1"/>
      <c r="P69" s="1"/>
      <c r="Q69" s="1"/>
      <c r="R69" s="1"/>
      <c r="S69" s="1"/>
      <c r="T69" s="1"/>
      <c r="U69" s="1"/>
      <c r="V69" s="1"/>
      <c r="W69" s="1"/>
      <c r="X69" s="1"/>
      <c r="Y69" s="1"/>
      <c r="Z69" s="1"/>
      <c r="AA69" s="1"/>
      <c r="AB69" s="1"/>
      <c r="AC69" s="1"/>
    </row>
    <row r="70">
      <c r="A70" s="1"/>
      <c r="B70" s="1"/>
      <c r="C70" s="1"/>
      <c r="D70" s="1"/>
      <c r="E70" s="1"/>
      <c r="F70" s="2"/>
      <c r="G70" s="2"/>
      <c r="H70" s="1"/>
      <c r="I70" s="1"/>
      <c r="J70" s="1"/>
      <c r="K70" s="4"/>
      <c r="L70" s="1"/>
      <c r="M70" s="1"/>
      <c r="N70" s="1"/>
      <c r="O70" s="1"/>
      <c r="P70" s="1"/>
      <c r="Q70" s="1"/>
      <c r="R70" s="1"/>
      <c r="S70" s="1"/>
      <c r="T70" s="1"/>
      <c r="U70" s="1"/>
      <c r="V70" s="1"/>
      <c r="W70" s="1"/>
      <c r="X70" s="1"/>
      <c r="Y70" s="1"/>
      <c r="Z70" s="1"/>
      <c r="AA70" s="1"/>
      <c r="AB70" s="1"/>
      <c r="AC70" s="1"/>
    </row>
    <row r="71">
      <c r="A71" s="1"/>
      <c r="B71" s="1"/>
      <c r="C71" s="1"/>
      <c r="D71" s="1"/>
      <c r="E71" s="1"/>
      <c r="F71" s="2"/>
      <c r="G71" s="2"/>
      <c r="H71" s="1"/>
      <c r="I71" s="1"/>
      <c r="J71" s="1"/>
      <c r="K71" s="4"/>
      <c r="L71" s="1"/>
      <c r="M71" s="1"/>
      <c r="N71" s="1"/>
      <c r="O71" s="1"/>
      <c r="P71" s="1"/>
      <c r="Q71" s="1"/>
      <c r="R71" s="1"/>
      <c r="S71" s="1"/>
      <c r="T71" s="1"/>
      <c r="U71" s="1"/>
      <c r="V71" s="1"/>
      <c r="W71" s="1"/>
      <c r="X71" s="1"/>
      <c r="Y71" s="1"/>
      <c r="Z71" s="1"/>
      <c r="AA71" s="1"/>
      <c r="AB71" s="1"/>
      <c r="AC71" s="1"/>
    </row>
    <row r="72">
      <c r="A72" s="1"/>
      <c r="B72" s="1"/>
      <c r="C72" s="1"/>
      <c r="D72" s="1"/>
      <c r="E72" s="1"/>
      <c r="F72" s="2"/>
      <c r="G72" s="2"/>
      <c r="H72" s="1"/>
      <c r="I72" s="1"/>
      <c r="J72" s="1"/>
      <c r="K72" s="4"/>
      <c r="L72" s="1"/>
      <c r="M72" s="1"/>
      <c r="N72" s="1"/>
      <c r="O72" s="1"/>
      <c r="P72" s="1"/>
      <c r="Q72" s="1"/>
      <c r="R72" s="1"/>
      <c r="S72" s="1"/>
      <c r="T72" s="1"/>
      <c r="U72" s="1"/>
      <c r="V72" s="1"/>
      <c r="W72" s="1"/>
      <c r="X72" s="1"/>
      <c r="Y72" s="1"/>
      <c r="Z72" s="1"/>
      <c r="AA72" s="1"/>
      <c r="AB72" s="1"/>
      <c r="AC72" s="1"/>
    </row>
    <row r="73">
      <c r="A73" s="1"/>
      <c r="B73" s="1"/>
      <c r="C73" s="1"/>
      <c r="D73" s="1"/>
      <c r="E73" s="1"/>
      <c r="F73" s="2"/>
      <c r="G73" s="2"/>
      <c r="H73" s="1"/>
      <c r="I73" s="1"/>
      <c r="J73" s="1"/>
      <c r="K73" s="4"/>
      <c r="L73" s="1"/>
      <c r="M73" s="1"/>
      <c r="N73" s="1"/>
      <c r="O73" s="1"/>
      <c r="P73" s="1"/>
      <c r="Q73" s="1"/>
      <c r="R73" s="1"/>
      <c r="S73" s="1"/>
      <c r="T73" s="1"/>
      <c r="U73" s="1"/>
      <c r="V73" s="1"/>
      <c r="W73" s="1"/>
      <c r="X73" s="1"/>
      <c r="Y73" s="1"/>
      <c r="Z73" s="1"/>
      <c r="AA73" s="1"/>
      <c r="AB73" s="1"/>
      <c r="AC73" s="1"/>
    </row>
    <row r="74">
      <c r="A74" s="1"/>
      <c r="B74" s="1"/>
      <c r="C74" s="1"/>
      <c r="D74" s="1"/>
      <c r="E74" s="1"/>
      <c r="F74" s="2"/>
      <c r="G74" s="2"/>
      <c r="H74" s="1"/>
      <c r="I74" s="1"/>
      <c r="J74" s="1"/>
      <c r="K74" s="4"/>
      <c r="L74" s="1"/>
      <c r="M74" s="1"/>
      <c r="N74" s="1"/>
      <c r="O74" s="1"/>
      <c r="P74" s="1"/>
      <c r="Q74" s="1"/>
      <c r="R74" s="1"/>
      <c r="S74" s="1"/>
      <c r="T74" s="1"/>
      <c r="U74" s="1"/>
      <c r="V74" s="1"/>
      <c r="W74" s="1"/>
      <c r="X74" s="1"/>
      <c r="Y74" s="1"/>
      <c r="Z74" s="1"/>
      <c r="AA74" s="1"/>
      <c r="AB74" s="1"/>
      <c r="AC74" s="1"/>
    </row>
    <row r="75">
      <c r="A75" s="1"/>
      <c r="B75" s="1"/>
      <c r="C75" s="1"/>
      <c r="D75" s="1"/>
      <c r="E75" s="1"/>
      <c r="F75" s="2"/>
      <c r="G75" s="2"/>
      <c r="H75" s="1"/>
      <c r="I75" s="1"/>
      <c r="J75" s="1"/>
      <c r="K75" s="4"/>
      <c r="L75" s="1"/>
      <c r="M75" s="1"/>
      <c r="N75" s="1"/>
      <c r="O75" s="1"/>
      <c r="P75" s="1"/>
      <c r="Q75" s="1"/>
      <c r="R75" s="1"/>
      <c r="S75" s="1"/>
      <c r="T75" s="1"/>
      <c r="U75" s="1"/>
      <c r="V75" s="1"/>
      <c r="W75" s="1"/>
      <c r="X75" s="1"/>
      <c r="Y75" s="1"/>
      <c r="Z75" s="1"/>
      <c r="AA75" s="1"/>
      <c r="AB75" s="1"/>
      <c r="AC75" s="1"/>
    </row>
    <row r="76">
      <c r="A76" s="1"/>
      <c r="B76" s="1"/>
      <c r="C76" s="1"/>
      <c r="D76" s="1"/>
      <c r="E76" s="1"/>
      <c r="F76" s="2"/>
      <c r="G76" s="2"/>
      <c r="H76" s="1"/>
      <c r="I76" s="1"/>
      <c r="J76" s="1"/>
      <c r="K76" s="4"/>
      <c r="L76" s="1"/>
      <c r="M76" s="1"/>
      <c r="N76" s="1"/>
      <c r="O76" s="1"/>
      <c r="P76" s="1"/>
      <c r="Q76" s="1"/>
      <c r="R76" s="1"/>
      <c r="S76" s="1"/>
      <c r="T76" s="1"/>
      <c r="U76" s="1"/>
      <c r="V76" s="1"/>
      <c r="W76" s="1"/>
      <c r="X76" s="1"/>
      <c r="Y76" s="1"/>
      <c r="Z76" s="1"/>
      <c r="AA76" s="1"/>
      <c r="AB76" s="1"/>
      <c r="AC76" s="1"/>
    </row>
    <row r="77">
      <c r="A77" s="1"/>
      <c r="B77" s="1"/>
      <c r="C77" s="1"/>
      <c r="D77" s="1"/>
      <c r="E77" s="1"/>
      <c r="F77" s="2"/>
      <c r="G77" s="2"/>
      <c r="H77" s="1"/>
      <c r="I77" s="1"/>
      <c r="J77" s="1"/>
      <c r="K77" s="4"/>
      <c r="L77" s="1"/>
      <c r="M77" s="1"/>
      <c r="N77" s="1"/>
      <c r="O77" s="1"/>
      <c r="P77" s="1"/>
      <c r="Q77" s="1"/>
      <c r="R77" s="1"/>
      <c r="S77" s="1"/>
      <c r="T77" s="1"/>
      <c r="U77" s="1"/>
      <c r="V77" s="1"/>
      <c r="W77" s="1"/>
      <c r="X77" s="1"/>
      <c r="Y77" s="1"/>
      <c r="Z77" s="1"/>
      <c r="AA77" s="1"/>
      <c r="AB77" s="1"/>
      <c r="AC77" s="1"/>
    </row>
    <row r="78">
      <c r="A78" s="1"/>
      <c r="B78" s="1"/>
      <c r="C78" s="1"/>
      <c r="D78" s="1"/>
      <c r="E78" s="1"/>
      <c r="F78" s="2"/>
      <c r="G78" s="2"/>
      <c r="H78" s="1"/>
      <c r="I78" s="1"/>
      <c r="J78" s="1"/>
      <c r="K78" s="4"/>
      <c r="L78" s="1"/>
      <c r="M78" s="1"/>
      <c r="N78" s="1"/>
      <c r="O78" s="1"/>
      <c r="P78" s="1"/>
      <c r="Q78" s="1"/>
      <c r="R78" s="1"/>
      <c r="S78" s="1"/>
      <c r="T78" s="1"/>
      <c r="U78" s="1"/>
      <c r="V78" s="1"/>
      <c r="W78" s="1"/>
      <c r="X78" s="1"/>
      <c r="Y78" s="1"/>
      <c r="Z78" s="1"/>
      <c r="AA78" s="1"/>
      <c r="AB78" s="1"/>
      <c r="AC78" s="1"/>
    </row>
    <row r="79">
      <c r="A79" s="1"/>
      <c r="B79" s="1"/>
      <c r="C79" s="1"/>
      <c r="D79" s="1"/>
      <c r="E79" s="1"/>
      <c r="F79" s="2"/>
      <c r="G79" s="2"/>
      <c r="H79" s="1"/>
      <c r="I79" s="1"/>
      <c r="J79" s="1"/>
      <c r="K79" s="4"/>
      <c r="L79" s="1"/>
      <c r="M79" s="1"/>
      <c r="N79" s="1"/>
      <c r="O79" s="1"/>
      <c r="P79" s="1"/>
      <c r="Q79" s="1"/>
      <c r="R79" s="1"/>
      <c r="S79" s="1"/>
      <c r="T79" s="1"/>
      <c r="U79" s="1"/>
      <c r="V79" s="1"/>
      <c r="W79" s="1"/>
      <c r="X79" s="1"/>
      <c r="Y79" s="1"/>
      <c r="Z79" s="1"/>
      <c r="AA79" s="1"/>
      <c r="AB79" s="1"/>
      <c r="AC79" s="1"/>
    </row>
    <row r="80">
      <c r="A80" s="1"/>
      <c r="B80" s="1"/>
      <c r="C80" s="1"/>
      <c r="D80" s="1"/>
      <c r="E80" s="1"/>
      <c r="F80" s="2"/>
      <c r="G80" s="2"/>
      <c r="H80" s="1"/>
      <c r="I80" s="1"/>
      <c r="J80" s="1"/>
      <c r="K80" s="4"/>
      <c r="L80" s="1"/>
      <c r="M80" s="1"/>
      <c r="N80" s="1"/>
      <c r="O80" s="1"/>
      <c r="P80" s="1"/>
      <c r="Q80" s="1"/>
      <c r="R80" s="1"/>
      <c r="S80" s="1"/>
      <c r="T80" s="1"/>
      <c r="U80" s="1"/>
      <c r="V80" s="1"/>
      <c r="W80" s="1"/>
      <c r="X80" s="1"/>
      <c r="Y80" s="1"/>
      <c r="Z80" s="1"/>
      <c r="AA80" s="1"/>
      <c r="AB80" s="1"/>
      <c r="AC80" s="1"/>
    </row>
    <row r="81">
      <c r="A81" s="1"/>
      <c r="B81" s="1"/>
      <c r="C81" s="1"/>
      <c r="D81" s="1"/>
      <c r="E81" s="1"/>
      <c r="F81" s="2"/>
      <c r="G81" s="2"/>
      <c r="H81" s="1"/>
      <c r="I81" s="1"/>
      <c r="J81" s="1"/>
      <c r="K81" s="4"/>
      <c r="L81" s="1"/>
      <c r="M81" s="1"/>
      <c r="N81" s="1"/>
      <c r="O81" s="1"/>
      <c r="P81" s="1"/>
      <c r="Q81" s="1"/>
      <c r="R81" s="1"/>
      <c r="S81" s="1"/>
      <c r="T81" s="1"/>
      <c r="U81" s="1"/>
      <c r="V81" s="1"/>
      <c r="W81" s="1"/>
      <c r="X81" s="1"/>
      <c r="Y81" s="1"/>
      <c r="Z81" s="1"/>
      <c r="AA81" s="1"/>
      <c r="AB81" s="1"/>
      <c r="AC81" s="1"/>
    </row>
    <row r="82">
      <c r="A82" s="1"/>
      <c r="B82" s="1"/>
      <c r="C82" s="1"/>
      <c r="D82" s="1"/>
      <c r="E82" s="1"/>
      <c r="F82" s="2"/>
      <c r="G82" s="2"/>
      <c r="H82" s="1"/>
      <c r="I82" s="1"/>
      <c r="J82" s="1"/>
      <c r="K82" s="4"/>
      <c r="L82" s="1"/>
      <c r="M82" s="1"/>
      <c r="N82" s="1"/>
      <c r="O82" s="1"/>
      <c r="P82" s="1"/>
      <c r="Q82" s="1"/>
      <c r="R82" s="1"/>
      <c r="S82" s="1"/>
      <c r="T82" s="1"/>
      <c r="U82" s="1"/>
      <c r="V82" s="1"/>
      <c r="W82" s="1"/>
      <c r="X82" s="1"/>
      <c r="Y82" s="1"/>
      <c r="Z82" s="1"/>
      <c r="AA82" s="1"/>
      <c r="AB82" s="1"/>
      <c r="AC82" s="1"/>
    </row>
    <row r="83">
      <c r="A83" s="1"/>
      <c r="B83" s="1"/>
      <c r="C83" s="1"/>
      <c r="D83" s="1"/>
      <c r="E83" s="1"/>
      <c r="F83" s="2"/>
      <c r="G83" s="2"/>
      <c r="H83" s="1"/>
      <c r="I83" s="1"/>
      <c r="J83" s="1"/>
      <c r="K83" s="4"/>
      <c r="L83" s="1"/>
      <c r="M83" s="1"/>
      <c r="N83" s="1"/>
      <c r="O83" s="1"/>
      <c r="P83" s="1"/>
      <c r="Q83" s="1"/>
      <c r="R83" s="1"/>
      <c r="S83" s="1"/>
      <c r="T83" s="1"/>
      <c r="U83" s="1"/>
      <c r="V83" s="1"/>
      <c r="W83" s="1"/>
      <c r="X83" s="1"/>
      <c r="Y83" s="1"/>
      <c r="Z83" s="1"/>
      <c r="AA83" s="1"/>
      <c r="AB83" s="1"/>
      <c r="AC83" s="1"/>
    </row>
    <row r="84">
      <c r="A84" s="1"/>
      <c r="B84" s="1"/>
      <c r="C84" s="1"/>
      <c r="D84" s="1"/>
      <c r="E84" s="1"/>
      <c r="F84" s="2"/>
      <c r="G84" s="2"/>
      <c r="H84" s="1"/>
      <c r="I84" s="1"/>
      <c r="J84" s="1"/>
      <c r="K84" s="4"/>
      <c r="L84" s="1"/>
      <c r="M84" s="1"/>
      <c r="N84" s="1"/>
      <c r="O84" s="1"/>
      <c r="P84" s="1"/>
      <c r="Q84" s="1"/>
      <c r="R84" s="1"/>
      <c r="S84" s="1"/>
      <c r="T84" s="1"/>
      <c r="U84" s="1"/>
      <c r="V84" s="1"/>
      <c r="W84" s="1"/>
      <c r="X84" s="1"/>
      <c r="Y84" s="1"/>
      <c r="Z84" s="1"/>
      <c r="AA84" s="1"/>
      <c r="AB84" s="1"/>
      <c r="AC84" s="1"/>
    </row>
    <row r="85">
      <c r="A85" s="1"/>
      <c r="B85" s="1"/>
      <c r="C85" s="1"/>
      <c r="D85" s="1"/>
      <c r="E85" s="1"/>
      <c r="F85" s="2"/>
      <c r="G85" s="2"/>
      <c r="H85" s="1"/>
      <c r="I85" s="1"/>
      <c r="J85" s="1"/>
      <c r="K85" s="4"/>
      <c r="L85" s="1"/>
      <c r="M85" s="1"/>
      <c r="N85" s="1"/>
      <c r="O85" s="1"/>
      <c r="P85" s="1"/>
      <c r="Q85" s="1"/>
      <c r="R85" s="1"/>
      <c r="S85" s="1"/>
      <c r="T85" s="1"/>
      <c r="U85" s="1"/>
      <c r="V85" s="1"/>
      <c r="W85" s="1"/>
      <c r="X85" s="1"/>
      <c r="Y85" s="1"/>
      <c r="Z85" s="1"/>
      <c r="AA85" s="1"/>
      <c r="AB85" s="1"/>
      <c r="AC85" s="1"/>
    </row>
    <row r="86">
      <c r="A86" s="1"/>
      <c r="B86" s="1"/>
      <c r="C86" s="1"/>
      <c r="D86" s="1"/>
      <c r="E86" s="1"/>
      <c r="F86" s="2"/>
      <c r="G86" s="2"/>
      <c r="H86" s="1"/>
      <c r="I86" s="1"/>
      <c r="J86" s="1"/>
      <c r="K86" s="4"/>
      <c r="L86" s="1"/>
      <c r="M86" s="1"/>
      <c r="N86" s="1"/>
      <c r="O86" s="1"/>
      <c r="P86" s="1"/>
      <c r="Q86" s="1"/>
      <c r="R86" s="1"/>
      <c r="S86" s="1"/>
      <c r="T86" s="1"/>
      <c r="U86" s="1"/>
      <c r="V86" s="1"/>
      <c r="W86" s="1"/>
      <c r="X86" s="1"/>
      <c r="Y86" s="1"/>
      <c r="Z86" s="1"/>
      <c r="AA86" s="1"/>
      <c r="AB86" s="1"/>
      <c r="AC86" s="1"/>
    </row>
    <row r="87">
      <c r="A87" s="1"/>
      <c r="B87" s="1"/>
      <c r="C87" s="1"/>
      <c r="D87" s="1"/>
      <c r="E87" s="1"/>
      <c r="F87" s="2"/>
      <c r="G87" s="2"/>
      <c r="H87" s="1"/>
      <c r="I87" s="1"/>
      <c r="J87" s="1"/>
      <c r="K87" s="4"/>
      <c r="L87" s="1"/>
      <c r="M87" s="1"/>
      <c r="N87" s="1"/>
      <c r="O87" s="1"/>
      <c r="P87" s="1"/>
      <c r="Q87" s="1"/>
      <c r="R87" s="1"/>
      <c r="S87" s="1"/>
      <c r="T87" s="1"/>
      <c r="U87" s="1"/>
      <c r="V87" s="1"/>
      <c r="W87" s="1"/>
      <c r="X87" s="1"/>
      <c r="Y87" s="1"/>
      <c r="Z87" s="1"/>
      <c r="AA87" s="1"/>
      <c r="AB87" s="1"/>
      <c r="AC87" s="1"/>
    </row>
    <row r="88">
      <c r="A88" s="1"/>
      <c r="B88" s="1"/>
      <c r="C88" s="1"/>
      <c r="D88" s="1"/>
      <c r="E88" s="1"/>
      <c r="F88" s="2"/>
      <c r="G88" s="2"/>
      <c r="H88" s="1"/>
      <c r="I88" s="1"/>
      <c r="J88" s="1"/>
      <c r="K88" s="4"/>
      <c r="L88" s="1"/>
      <c r="M88" s="1"/>
      <c r="N88" s="1"/>
      <c r="O88" s="1"/>
      <c r="P88" s="1"/>
      <c r="Q88" s="1"/>
      <c r="R88" s="1"/>
      <c r="S88" s="1"/>
      <c r="T88" s="1"/>
      <c r="U88" s="1"/>
      <c r="V88" s="1"/>
      <c r="W88" s="1"/>
      <c r="X88" s="1"/>
      <c r="Y88" s="1"/>
      <c r="Z88" s="1"/>
      <c r="AA88" s="1"/>
      <c r="AB88" s="1"/>
      <c r="AC88" s="1"/>
    </row>
    <row r="89">
      <c r="A89" s="1"/>
      <c r="B89" s="1"/>
      <c r="C89" s="1"/>
      <c r="D89" s="1"/>
      <c r="E89" s="1"/>
      <c r="F89" s="2"/>
      <c r="G89" s="2"/>
      <c r="H89" s="1"/>
      <c r="I89" s="1"/>
      <c r="J89" s="1"/>
      <c r="K89" s="4"/>
      <c r="L89" s="1"/>
      <c r="M89" s="1"/>
      <c r="N89" s="1"/>
      <c r="O89" s="1"/>
      <c r="P89" s="1"/>
      <c r="Q89" s="1"/>
      <c r="R89" s="1"/>
      <c r="S89" s="1"/>
      <c r="T89" s="1"/>
      <c r="U89" s="1"/>
      <c r="V89" s="1"/>
      <c r="W89" s="1"/>
      <c r="X89" s="1"/>
      <c r="Y89" s="1"/>
      <c r="Z89" s="1"/>
      <c r="AA89" s="1"/>
      <c r="AB89" s="1"/>
      <c r="AC89" s="1"/>
    </row>
    <row r="90">
      <c r="A90" s="1"/>
      <c r="B90" s="1"/>
      <c r="C90" s="1"/>
      <c r="D90" s="1"/>
      <c r="E90" s="1"/>
      <c r="F90" s="2"/>
      <c r="G90" s="2"/>
      <c r="H90" s="1"/>
      <c r="I90" s="1"/>
      <c r="J90" s="1"/>
      <c r="K90" s="4"/>
      <c r="L90" s="1"/>
      <c r="M90" s="1"/>
      <c r="N90" s="1"/>
      <c r="O90" s="1"/>
      <c r="P90" s="1"/>
      <c r="Q90" s="1"/>
      <c r="R90" s="1"/>
      <c r="S90" s="1"/>
      <c r="T90" s="1"/>
      <c r="U90" s="1"/>
      <c r="V90" s="1"/>
      <c r="W90" s="1"/>
      <c r="X90" s="1"/>
      <c r="Y90" s="1"/>
      <c r="Z90" s="1"/>
      <c r="AA90" s="1"/>
      <c r="AB90" s="1"/>
      <c r="AC90" s="1"/>
    </row>
    <row r="91">
      <c r="A91" s="1"/>
      <c r="B91" s="1"/>
      <c r="C91" s="1"/>
      <c r="D91" s="1"/>
      <c r="E91" s="1"/>
      <c r="F91" s="2"/>
      <c r="G91" s="2"/>
      <c r="H91" s="1"/>
      <c r="I91" s="1"/>
      <c r="J91" s="1"/>
      <c r="K91" s="4"/>
      <c r="L91" s="1"/>
      <c r="M91" s="1"/>
      <c r="N91" s="1"/>
      <c r="O91" s="1"/>
      <c r="P91" s="1"/>
      <c r="Q91" s="1"/>
      <c r="R91" s="1"/>
      <c r="S91" s="1"/>
      <c r="T91" s="1"/>
      <c r="U91" s="1"/>
      <c r="V91" s="1"/>
      <c r="W91" s="1"/>
      <c r="X91" s="1"/>
      <c r="Y91" s="1"/>
      <c r="Z91" s="1"/>
      <c r="AA91" s="1"/>
      <c r="AB91" s="1"/>
      <c r="AC91" s="1"/>
    </row>
    <row r="92">
      <c r="A92" s="1"/>
      <c r="B92" s="1"/>
      <c r="C92" s="1"/>
      <c r="D92" s="1"/>
      <c r="E92" s="1"/>
      <c r="F92" s="2"/>
      <c r="G92" s="2"/>
      <c r="H92" s="1"/>
      <c r="I92" s="1"/>
      <c r="J92" s="1"/>
      <c r="K92" s="4"/>
      <c r="L92" s="1"/>
      <c r="M92" s="1"/>
      <c r="N92" s="1"/>
      <c r="O92" s="1"/>
      <c r="P92" s="1"/>
      <c r="Q92" s="1"/>
      <c r="R92" s="1"/>
      <c r="S92" s="1"/>
      <c r="T92" s="1"/>
      <c r="U92" s="1"/>
      <c r="V92" s="1"/>
      <c r="W92" s="1"/>
      <c r="X92" s="1"/>
      <c r="Y92" s="1"/>
      <c r="Z92" s="1"/>
      <c r="AA92" s="1"/>
      <c r="AB92" s="1"/>
      <c r="AC92" s="1"/>
    </row>
    <row r="93">
      <c r="A93" s="1"/>
      <c r="B93" s="1"/>
      <c r="C93" s="1"/>
      <c r="D93" s="1"/>
      <c r="E93" s="1"/>
      <c r="F93" s="2"/>
      <c r="G93" s="2"/>
      <c r="H93" s="1"/>
      <c r="I93" s="1"/>
      <c r="J93" s="1"/>
      <c r="K93" s="4"/>
      <c r="L93" s="1"/>
      <c r="M93" s="1"/>
      <c r="N93" s="1"/>
      <c r="O93" s="1"/>
      <c r="P93" s="1"/>
      <c r="Q93" s="1"/>
      <c r="R93" s="1"/>
      <c r="S93" s="1"/>
      <c r="T93" s="1"/>
      <c r="U93" s="1"/>
      <c r="V93" s="1"/>
      <c r="W93" s="1"/>
      <c r="X93" s="1"/>
      <c r="Y93" s="1"/>
      <c r="Z93" s="1"/>
      <c r="AA93" s="1"/>
      <c r="AB93" s="1"/>
      <c r="AC93" s="1"/>
    </row>
    <row r="94">
      <c r="A94" s="1"/>
      <c r="B94" s="1"/>
      <c r="C94" s="1"/>
      <c r="D94" s="1"/>
      <c r="E94" s="1"/>
      <c r="F94" s="2"/>
      <c r="G94" s="2"/>
      <c r="H94" s="1"/>
      <c r="I94" s="1"/>
      <c r="J94" s="1"/>
      <c r="K94" s="4"/>
      <c r="L94" s="1"/>
      <c r="M94" s="1"/>
      <c r="N94" s="1"/>
      <c r="O94" s="1"/>
      <c r="P94" s="1"/>
      <c r="Q94" s="1"/>
      <c r="R94" s="1"/>
      <c r="S94" s="1"/>
      <c r="T94" s="1"/>
      <c r="U94" s="1"/>
      <c r="V94" s="1"/>
      <c r="W94" s="1"/>
      <c r="X94" s="1"/>
      <c r="Y94" s="1"/>
      <c r="Z94" s="1"/>
      <c r="AA94" s="1"/>
      <c r="AB94" s="1"/>
      <c r="AC94" s="1"/>
    </row>
    <row r="95">
      <c r="A95" s="1"/>
      <c r="B95" s="1"/>
      <c r="C95" s="1"/>
      <c r="D95" s="1"/>
      <c r="E95" s="1"/>
      <c r="F95" s="2"/>
      <c r="G95" s="2"/>
      <c r="H95" s="1"/>
      <c r="I95" s="1"/>
      <c r="J95" s="1"/>
      <c r="K95" s="4"/>
      <c r="L95" s="1"/>
      <c r="M95" s="1"/>
      <c r="N95" s="1"/>
      <c r="O95" s="1"/>
      <c r="P95" s="1"/>
      <c r="Q95" s="1"/>
      <c r="R95" s="1"/>
      <c r="S95" s="1"/>
      <c r="T95" s="1"/>
      <c r="U95" s="1"/>
      <c r="V95" s="1"/>
      <c r="W95" s="1"/>
      <c r="X95" s="1"/>
      <c r="Y95" s="1"/>
      <c r="Z95" s="1"/>
      <c r="AA95" s="1"/>
      <c r="AB95" s="1"/>
      <c r="AC95" s="1"/>
    </row>
    <row r="96">
      <c r="A96" s="1"/>
      <c r="B96" s="1"/>
      <c r="C96" s="1"/>
      <c r="D96" s="1"/>
      <c r="E96" s="1"/>
      <c r="F96" s="2"/>
      <c r="G96" s="2"/>
      <c r="H96" s="1"/>
      <c r="I96" s="1"/>
      <c r="J96" s="1"/>
      <c r="K96" s="4"/>
      <c r="L96" s="1"/>
      <c r="M96" s="1"/>
      <c r="N96" s="1"/>
      <c r="O96" s="1"/>
      <c r="P96" s="1"/>
      <c r="Q96" s="1"/>
      <c r="R96" s="1"/>
      <c r="S96" s="1"/>
      <c r="T96" s="1"/>
      <c r="U96" s="1"/>
      <c r="V96" s="1"/>
      <c r="W96" s="1"/>
      <c r="X96" s="1"/>
      <c r="Y96" s="1"/>
      <c r="Z96" s="1"/>
      <c r="AA96" s="1"/>
      <c r="AB96" s="1"/>
      <c r="AC96" s="1"/>
    </row>
    <row r="97">
      <c r="A97" s="1"/>
      <c r="B97" s="1"/>
      <c r="C97" s="1"/>
      <c r="D97" s="1"/>
      <c r="E97" s="1"/>
      <c r="F97" s="2"/>
      <c r="G97" s="2"/>
      <c r="H97" s="1"/>
      <c r="I97" s="1"/>
      <c r="J97" s="1"/>
      <c r="K97" s="4"/>
      <c r="L97" s="1"/>
      <c r="M97" s="1"/>
      <c r="N97" s="1"/>
      <c r="O97" s="1"/>
      <c r="P97" s="1"/>
      <c r="Q97" s="1"/>
      <c r="R97" s="1"/>
      <c r="S97" s="1"/>
      <c r="T97" s="1"/>
      <c r="U97" s="1"/>
      <c r="V97" s="1"/>
      <c r="W97" s="1"/>
      <c r="X97" s="1"/>
      <c r="Y97" s="1"/>
      <c r="Z97" s="1"/>
      <c r="AA97" s="1"/>
      <c r="AB97" s="1"/>
      <c r="AC97" s="1"/>
    </row>
    <row r="98">
      <c r="A98" s="1"/>
      <c r="B98" s="1"/>
      <c r="C98" s="1"/>
      <c r="D98" s="1"/>
      <c r="E98" s="1"/>
      <c r="F98" s="2"/>
      <c r="G98" s="2"/>
      <c r="H98" s="1"/>
      <c r="I98" s="1"/>
      <c r="J98" s="1"/>
      <c r="K98" s="4"/>
      <c r="L98" s="1"/>
      <c r="M98" s="1"/>
      <c r="N98" s="1"/>
      <c r="O98" s="1"/>
      <c r="P98" s="1"/>
      <c r="Q98" s="1"/>
      <c r="R98" s="1"/>
      <c r="S98" s="1"/>
      <c r="T98" s="1"/>
      <c r="U98" s="1"/>
      <c r="V98" s="1"/>
      <c r="W98" s="1"/>
      <c r="X98" s="1"/>
      <c r="Y98" s="1"/>
      <c r="Z98" s="1"/>
      <c r="AA98" s="1"/>
      <c r="AB98" s="1"/>
      <c r="AC98" s="1"/>
    </row>
    <row r="99">
      <c r="A99" s="1"/>
      <c r="B99" s="1"/>
      <c r="C99" s="1"/>
      <c r="D99" s="1"/>
      <c r="E99" s="1"/>
      <c r="F99" s="2"/>
      <c r="G99" s="2"/>
      <c r="H99" s="1"/>
      <c r="I99" s="1"/>
      <c r="J99" s="1"/>
      <c r="K99" s="4"/>
      <c r="L99" s="1"/>
      <c r="M99" s="1"/>
      <c r="N99" s="1"/>
      <c r="O99" s="1"/>
      <c r="P99" s="1"/>
      <c r="Q99" s="1"/>
      <c r="R99" s="1"/>
      <c r="S99" s="1"/>
      <c r="T99" s="1"/>
      <c r="U99" s="1"/>
      <c r="V99" s="1"/>
      <c r="W99" s="1"/>
      <c r="X99" s="1"/>
      <c r="Y99" s="1"/>
      <c r="Z99" s="1"/>
      <c r="AA99" s="1"/>
      <c r="AB99" s="1"/>
      <c r="AC99" s="1"/>
    </row>
    <row r="100">
      <c r="A100" s="1"/>
      <c r="B100" s="1"/>
      <c r="C100" s="1"/>
      <c r="D100" s="1"/>
      <c r="E100" s="1"/>
      <c r="F100" s="2"/>
      <c r="G100" s="2"/>
      <c r="H100" s="1"/>
      <c r="I100" s="1"/>
      <c r="J100" s="1"/>
      <c r="K100" s="4"/>
      <c r="L100" s="1"/>
      <c r="M100" s="1"/>
      <c r="N100" s="1"/>
      <c r="O100" s="1"/>
      <c r="P100" s="1"/>
      <c r="Q100" s="1"/>
      <c r="R100" s="1"/>
      <c r="S100" s="1"/>
      <c r="T100" s="1"/>
      <c r="U100" s="1"/>
      <c r="V100" s="1"/>
      <c r="W100" s="1"/>
      <c r="X100" s="1"/>
      <c r="Y100" s="1"/>
      <c r="Z100" s="1"/>
      <c r="AA100" s="1"/>
      <c r="AB100" s="1"/>
      <c r="AC100" s="1"/>
    </row>
    <row r="101">
      <c r="A101" s="1"/>
      <c r="B101" s="1"/>
      <c r="C101" s="1"/>
      <c r="D101" s="1"/>
      <c r="E101" s="1"/>
      <c r="F101" s="2"/>
      <c r="G101" s="2"/>
      <c r="H101" s="1"/>
      <c r="I101" s="1"/>
      <c r="J101" s="1"/>
      <c r="K101" s="4"/>
      <c r="L101" s="1"/>
      <c r="M101" s="1"/>
      <c r="N101" s="1"/>
      <c r="O101" s="1"/>
      <c r="P101" s="1"/>
      <c r="Q101" s="1"/>
      <c r="R101" s="1"/>
      <c r="S101" s="1"/>
      <c r="T101" s="1"/>
      <c r="U101" s="1"/>
      <c r="V101" s="1"/>
      <c r="W101" s="1"/>
      <c r="X101" s="1"/>
      <c r="Y101" s="1"/>
      <c r="Z101" s="1"/>
      <c r="AA101" s="1"/>
      <c r="AB101" s="1"/>
      <c r="AC101" s="1"/>
    </row>
    <row r="102">
      <c r="A102" s="1"/>
      <c r="B102" s="1"/>
      <c r="C102" s="1"/>
      <c r="D102" s="1"/>
      <c r="E102" s="1"/>
      <c r="F102" s="2"/>
      <c r="G102" s="2"/>
      <c r="H102" s="1"/>
      <c r="I102" s="1"/>
      <c r="J102" s="1"/>
      <c r="K102" s="4"/>
      <c r="L102" s="1"/>
      <c r="M102" s="1"/>
      <c r="N102" s="1"/>
      <c r="O102" s="1"/>
      <c r="P102" s="1"/>
      <c r="Q102" s="1"/>
      <c r="R102" s="1"/>
      <c r="S102" s="1"/>
      <c r="T102" s="1"/>
      <c r="U102" s="1"/>
      <c r="V102" s="1"/>
      <c r="W102" s="1"/>
      <c r="X102" s="1"/>
      <c r="Y102" s="1"/>
      <c r="Z102" s="1"/>
      <c r="AA102" s="1"/>
      <c r="AB102" s="1"/>
      <c r="AC102" s="1"/>
    </row>
    <row r="103">
      <c r="A103" s="1"/>
      <c r="B103" s="1"/>
      <c r="C103" s="1"/>
      <c r="D103" s="1"/>
      <c r="E103" s="1"/>
      <c r="F103" s="2"/>
      <c r="G103" s="2"/>
      <c r="H103" s="1"/>
      <c r="I103" s="1"/>
      <c r="J103" s="1"/>
      <c r="K103" s="4"/>
      <c r="L103" s="1"/>
      <c r="M103" s="1"/>
      <c r="N103" s="1"/>
      <c r="O103" s="1"/>
      <c r="P103" s="1"/>
      <c r="Q103" s="1"/>
      <c r="R103" s="1"/>
      <c r="S103" s="1"/>
      <c r="T103" s="1"/>
      <c r="U103" s="1"/>
      <c r="V103" s="1"/>
      <c r="W103" s="1"/>
      <c r="X103" s="1"/>
      <c r="Y103" s="1"/>
      <c r="Z103" s="1"/>
      <c r="AA103" s="1"/>
      <c r="AB103" s="1"/>
      <c r="AC103" s="1"/>
    </row>
    <row r="104">
      <c r="A104" s="1"/>
      <c r="B104" s="1"/>
      <c r="C104" s="1"/>
      <c r="D104" s="1"/>
      <c r="E104" s="1"/>
      <c r="F104" s="2"/>
      <c r="G104" s="2"/>
      <c r="H104" s="1"/>
      <c r="I104" s="1"/>
      <c r="J104" s="1"/>
      <c r="K104" s="4"/>
      <c r="L104" s="1"/>
      <c r="M104" s="1"/>
      <c r="N104" s="1"/>
      <c r="O104" s="1"/>
      <c r="P104" s="1"/>
      <c r="Q104" s="1"/>
      <c r="R104" s="1"/>
      <c r="S104" s="1"/>
      <c r="T104" s="1"/>
      <c r="U104" s="1"/>
      <c r="V104" s="1"/>
      <c r="W104" s="1"/>
      <c r="X104" s="1"/>
      <c r="Y104" s="1"/>
      <c r="Z104" s="1"/>
      <c r="AA104" s="1"/>
      <c r="AB104" s="1"/>
      <c r="AC104" s="1"/>
    </row>
    <row r="105">
      <c r="A105" s="1"/>
      <c r="B105" s="1"/>
      <c r="C105" s="1"/>
      <c r="D105" s="1"/>
      <c r="E105" s="1"/>
      <c r="F105" s="2"/>
      <c r="G105" s="2"/>
      <c r="H105" s="1"/>
      <c r="I105" s="1"/>
      <c r="J105" s="1"/>
      <c r="K105" s="4"/>
      <c r="L105" s="1"/>
      <c r="M105" s="1"/>
      <c r="N105" s="1"/>
      <c r="O105" s="1"/>
      <c r="P105" s="1"/>
      <c r="Q105" s="1"/>
      <c r="R105" s="1"/>
      <c r="S105" s="1"/>
      <c r="T105" s="1"/>
      <c r="U105" s="1"/>
      <c r="V105" s="1"/>
      <c r="W105" s="1"/>
      <c r="X105" s="1"/>
      <c r="Y105" s="1"/>
      <c r="Z105" s="1"/>
      <c r="AA105" s="1"/>
      <c r="AB105" s="1"/>
      <c r="AC105" s="1"/>
    </row>
    <row r="106">
      <c r="A106" s="1"/>
      <c r="B106" s="1"/>
      <c r="C106" s="1"/>
      <c r="D106" s="1"/>
      <c r="E106" s="1"/>
      <c r="F106" s="2"/>
      <c r="G106" s="2"/>
      <c r="H106" s="1"/>
      <c r="I106" s="1"/>
      <c r="J106" s="1"/>
      <c r="K106" s="4"/>
      <c r="L106" s="1"/>
      <c r="M106" s="1"/>
      <c r="N106" s="1"/>
      <c r="O106" s="1"/>
      <c r="P106" s="1"/>
      <c r="Q106" s="1"/>
      <c r="R106" s="1"/>
      <c r="S106" s="1"/>
      <c r="T106" s="1"/>
      <c r="U106" s="1"/>
      <c r="V106" s="1"/>
      <c r="W106" s="1"/>
      <c r="X106" s="1"/>
      <c r="Y106" s="1"/>
      <c r="Z106" s="1"/>
      <c r="AA106" s="1"/>
      <c r="AB106" s="1"/>
      <c r="AC106" s="1"/>
    </row>
    <row r="107">
      <c r="A107" s="1"/>
      <c r="B107" s="1"/>
      <c r="C107" s="1"/>
      <c r="D107" s="1"/>
      <c r="E107" s="1"/>
      <c r="F107" s="2"/>
      <c r="G107" s="2"/>
      <c r="H107" s="1"/>
      <c r="I107" s="1"/>
      <c r="J107" s="1"/>
      <c r="K107" s="4"/>
      <c r="L107" s="1"/>
      <c r="M107" s="1"/>
      <c r="N107" s="1"/>
      <c r="O107" s="1"/>
      <c r="P107" s="1"/>
      <c r="Q107" s="1"/>
      <c r="R107" s="1"/>
      <c r="S107" s="1"/>
      <c r="T107" s="1"/>
      <c r="U107" s="1"/>
      <c r="V107" s="1"/>
      <c r="W107" s="1"/>
      <c r="X107" s="1"/>
      <c r="Y107" s="1"/>
      <c r="Z107" s="1"/>
      <c r="AA107" s="1"/>
      <c r="AB107" s="1"/>
      <c r="AC107" s="1"/>
    </row>
    <row r="108">
      <c r="A108" s="1"/>
      <c r="B108" s="1"/>
      <c r="C108" s="1"/>
      <c r="D108" s="1"/>
      <c r="E108" s="1"/>
      <c r="F108" s="2"/>
      <c r="G108" s="2"/>
      <c r="H108" s="1"/>
      <c r="I108" s="1"/>
      <c r="J108" s="1"/>
      <c r="K108" s="4"/>
      <c r="L108" s="1"/>
      <c r="M108" s="1"/>
      <c r="N108" s="1"/>
      <c r="O108" s="1"/>
      <c r="P108" s="1"/>
      <c r="Q108" s="1"/>
      <c r="R108" s="1"/>
      <c r="S108" s="1"/>
      <c r="T108" s="1"/>
      <c r="U108" s="1"/>
      <c r="V108" s="1"/>
      <c r="W108" s="1"/>
      <c r="X108" s="1"/>
      <c r="Y108" s="1"/>
      <c r="Z108" s="1"/>
      <c r="AA108" s="1"/>
      <c r="AB108" s="1"/>
      <c r="AC108" s="1"/>
    </row>
    <row r="109">
      <c r="A109" s="1"/>
      <c r="B109" s="1"/>
      <c r="C109" s="1"/>
      <c r="D109" s="1"/>
      <c r="E109" s="1"/>
      <c r="F109" s="2"/>
      <c r="G109" s="2"/>
      <c r="H109" s="1"/>
      <c r="I109" s="1"/>
      <c r="J109" s="1"/>
      <c r="K109" s="4"/>
      <c r="L109" s="1"/>
      <c r="M109" s="1"/>
      <c r="N109" s="1"/>
      <c r="O109" s="1"/>
      <c r="P109" s="1"/>
      <c r="Q109" s="1"/>
      <c r="R109" s="1"/>
      <c r="S109" s="1"/>
      <c r="T109" s="1"/>
      <c r="U109" s="1"/>
      <c r="V109" s="1"/>
      <c r="W109" s="1"/>
      <c r="X109" s="1"/>
      <c r="Y109" s="1"/>
      <c r="Z109" s="1"/>
      <c r="AA109" s="1"/>
      <c r="AB109" s="1"/>
      <c r="AC109" s="1"/>
    </row>
    <row r="110">
      <c r="A110" s="1"/>
      <c r="B110" s="1"/>
      <c r="C110" s="1"/>
      <c r="D110" s="1"/>
      <c r="E110" s="1"/>
      <c r="F110" s="2"/>
      <c r="G110" s="2"/>
      <c r="H110" s="1"/>
      <c r="I110" s="1"/>
      <c r="J110" s="1"/>
      <c r="K110" s="4"/>
      <c r="L110" s="1"/>
      <c r="M110" s="1"/>
      <c r="N110" s="1"/>
      <c r="O110" s="1"/>
      <c r="P110" s="1"/>
      <c r="Q110" s="1"/>
      <c r="R110" s="1"/>
      <c r="S110" s="1"/>
      <c r="T110" s="1"/>
      <c r="U110" s="1"/>
      <c r="V110" s="1"/>
      <c r="W110" s="1"/>
      <c r="X110" s="1"/>
      <c r="Y110" s="1"/>
      <c r="Z110" s="1"/>
      <c r="AA110" s="1"/>
      <c r="AB110" s="1"/>
      <c r="AC110" s="1"/>
    </row>
    <row r="111">
      <c r="A111" s="1"/>
      <c r="B111" s="1"/>
      <c r="C111" s="1"/>
      <c r="D111" s="1"/>
      <c r="E111" s="1"/>
      <c r="F111" s="2"/>
      <c r="G111" s="2"/>
      <c r="H111" s="1"/>
      <c r="I111" s="1"/>
      <c r="J111" s="1"/>
      <c r="K111" s="4"/>
      <c r="L111" s="1"/>
      <c r="M111" s="1"/>
      <c r="N111" s="1"/>
      <c r="O111" s="1"/>
      <c r="P111" s="1"/>
      <c r="Q111" s="1"/>
      <c r="R111" s="1"/>
      <c r="S111" s="1"/>
      <c r="T111" s="1"/>
      <c r="U111" s="1"/>
      <c r="V111" s="1"/>
      <c r="W111" s="1"/>
      <c r="X111" s="1"/>
      <c r="Y111" s="1"/>
      <c r="Z111" s="1"/>
      <c r="AA111" s="1"/>
      <c r="AB111" s="1"/>
      <c r="AC111" s="1"/>
    </row>
    <row r="112">
      <c r="A112" s="1"/>
      <c r="B112" s="1"/>
      <c r="C112" s="1"/>
      <c r="D112" s="1"/>
      <c r="E112" s="1"/>
      <c r="F112" s="2"/>
      <c r="G112" s="2"/>
      <c r="H112" s="1"/>
      <c r="I112" s="1"/>
      <c r="J112" s="1"/>
      <c r="K112" s="4"/>
      <c r="L112" s="1"/>
      <c r="M112" s="1"/>
      <c r="N112" s="1"/>
      <c r="O112" s="1"/>
      <c r="P112" s="1"/>
      <c r="Q112" s="1"/>
      <c r="R112" s="1"/>
      <c r="S112" s="1"/>
      <c r="T112" s="1"/>
      <c r="U112" s="1"/>
      <c r="V112" s="1"/>
      <c r="W112" s="1"/>
      <c r="X112" s="1"/>
      <c r="Y112" s="1"/>
      <c r="Z112" s="1"/>
      <c r="AA112" s="1"/>
      <c r="AB112" s="1"/>
      <c r="AC112" s="1"/>
    </row>
    <row r="113">
      <c r="A113" s="1"/>
      <c r="B113" s="1"/>
      <c r="C113" s="1"/>
      <c r="D113" s="1"/>
      <c r="E113" s="1"/>
      <c r="F113" s="2"/>
      <c r="G113" s="2"/>
      <c r="H113" s="1"/>
      <c r="I113" s="1"/>
      <c r="J113" s="1"/>
      <c r="K113" s="4"/>
      <c r="L113" s="1"/>
      <c r="M113" s="1"/>
      <c r="N113" s="1"/>
      <c r="O113" s="1"/>
      <c r="P113" s="1"/>
      <c r="Q113" s="1"/>
      <c r="R113" s="1"/>
      <c r="S113" s="1"/>
      <c r="T113" s="1"/>
      <c r="U113" s="1"/>
      <c r="V113" s="1"/>
      <c r="W113" s="1"/>
      <c r="X113" s="1"/>
      <c r="Y113" s="1"/>
      <c r="Z113" s="1"/>
      <c r="AA113" s="1"/>
      <c r="AB113" s="1"/>
      <c r="AC113" s="1"/>
    </row>
    <row r="114">
      <c r="A114" s="1"/>
      <c r="B114" s="1"/>
      <c r="C114" s="1"/>
      <c r="D114" s="1"/>
      <c r="E114" s="1"/>
      <c r="F114" s="2"/>
      <c r="G114" s="2"/>
      <c r="H114" s="1"/>
      <c r="I114" s="1"/>
      <c r="J114" s="1"/>
      <c r="K114" s="4"/>
      <c r="L114" s="1"/>
      <c r="M114" s="1"/>
      <c r="N114" s="1"/>
      <c r="O114" s="1"/>
      <c r="P114" s="1"/>
      <c r="Q114" s="1"/>
      <c r="R114" s="1"/>
      <c r="S114" s="1"/>
      <c r="T114" s="1"/>
      <c r="U114" s="1"/>
      <c r="V114" s="1"/>
      <c r="W114" s="1"/>
      <c r="X114" s="1"/>
      <c r="Y114" s="1"/>
      <c r="Z114" s="1"/>
      <c r="AA114" s="1"/>
      <c r="AB114" s="1"/>
      <c r="AC114" s="1"/>
    </row>
    <row r="115">
      <c r="A115" s="1"/>
      <c r="B115" s="1"/>
      <c r="C115" s="1"/>
      <c r="D115" s="1"/>
      <c r="E115" s="1"/>
      <c r="F115" s="2"/>
      <c r="G115" s="2"/>
      <c r="H115" s="1"/>
      <c r="I115" s="1"/>
      <c r="J115" s="1"/>
      <c r="K115" s="4"/>
      <c r="L115" s="1"/>
      <c r="M115" s="1"/>
      <c r="N115" s="1"/>
      <c r="O115" s="1"/>
      <c r="P115" s="1"/>
      <c r="Q115" s="1"/>
      <c r="R115" s="1"/>
      <c r="S115" s="1"/>
      <c r="T115" s="1"/>
      <c r="U115" s="1"/>
      <c r="V115" s="1"/>
      <c r="W115" s="1"/>
      <c r="X115" s="1"/>
      <c r="Y115" s="1"/>
      <c r="Z115" s="1"/>
      <c r="AA115" s="1"/>
      <c r="AB115" s="1"/>
      <c r="AC115" s="1"/>
    </row>
    <row r="116">
      <c r="A116" s="1"/>
      <c r="B116" s="1"/>
      <c r="C116" s="1"/>
      <c r="D116" s="1"/>
      <c r="E116" s="1"/>
      <c r="F116" s="2"/>
      <c r="G116" s="2"/>
      <c r="H116" s="1"/>
      <c r="I116" s="1"/>
      <c r="J116" s="1"/>
      <c r="K116" s="4"/>
      <c r="L116" s="1"/>
      <c r="M116" s="1"/>
      <c r="N116" s="1"/>
      <c r="O116" s="1"/>
      <c r="P116" s="1"/>
      <c r="Q116" s="1"/>
      <c r="R116" s="1"/>
      <c r="S116" s="1"/>
      <c r="T116" s="1"/>
      <c r="U116" s="1"/>
      <c r="V116" s="1"/>
      <c r="W116" s="1"/>
      <c r="X116" s="1"/>
      <c r="Y116" s="1"/>
      <c r="Z116" s="1"/>
      <c r="AA116" s="1"/>
      <c r="AB116" s="1"/>
      <c r="AC116" s="1"/>
    </row>
    <row r="117">
      <c r="A117" s="1"/>
      <c r="B117" s="1"/>
      <c r="C117" s="1"/>
      <c r="D117" s="1"/>
      <c r="E117" s="1"/>
      <c r="F117" s="2"/>
      <c r="G117" s="2"/>
      <c r="H117" s="1"/>
      <c r="I117" s="1"/>
      <c r="J117" s="1"/>
      <c r="K117" s="4"/>
      <c r="L117" s="1"/>
      <c r="M117" s="1"/>
      <c r="N117" s="1"/>
      <c r="O117" s="1"/>
      <c r="P117" s="1"/>
      <c r="Q117" s="1"/>
      <c r="R117" s="1"/>
      <c r="S117" s="1"/>
      <c r="T117" s="1"/>
      <c r="U117" s="1"/>
      <c r="V117" s="1"/>
      <c r="W117" s="1"/>
      <c r="X117" s="1"/>
      <c r="Y117" s="1"/>
      <c r="Z117" s="1"/>
      <c r="AA117" s="1"/>
      <c r="AB117" s="1"/>
      <c r="AC117" s="1"/>
    </row>
    <row r="118">
      <c r="A118" s="1"/>
      <c r="B118" s="1"/>
      <c r="C118" s="1"/>
      <c r="D118" s="1"/>
      <c r="E118" s="1"/>
      <c r="F118" s="2"/>
      <c r="G118" s="2"/>
      <c r="H118" s="1"/>
      <c r="I118" s="1"/>
      <c r="J118" s="1"/>
      <c r="K118" s="4"/>
      <c r="L118" s="1"/>
      <c r="M118" s="1"/>
      <c r="N118" s="1"/>
      <c r="O118" s="1"/>
      <c r="P118" s="1"/>
      <c r="Q118" s="1"/>
      <c r="R118" s="1"/>
      <c r="S118" s="1"/>
      <c r="T118" s="1"/>
      <c r="U118" s="1"/>
      <c r="V118" s="1"/>
      <c r="W118" s="1"/>
      <c r="X118" s="1"/>
      <c r="Y118" s="1"/>
      <c r="Z118" s="1"/>
      <c r="AA118" s="1"/>
      <c r="AB118" s="1"/>
      <c r="AC118" s="1"/>
    </row>
    <row r="119">
      <c r="A119" s="1"/>
      <c r="B119" s="1"/>
      <c r="C119" s="1"/>
      <c r="D119" s="1"/>
      <c r="E119" s="1"/>
      <c r="F119" s="2"/>
      <c r="G119" s="2"/>
      <c r="H119" s="1"/>
      <c r="I119" s="1"/>
      <c r="J119" s="1"/>
      <c r="K119" s="4"/>
      <c r="L119" s="1"/>
      <c r="M119" s="1"/>
      <c r="N119" s="1"/>
      <c r="O119" s="1"/>
      <c r="P119" s="1"/>
      <c r="Q119" s="1"/>
      <c r="R119" s="1"/>
      <c r="S119" s="1"/>
      <c r="T119" s="1"/>
      <c r="U119" s="1"/>
      <c r="V119" s="1"/>
      <c r="W119" s="1"/>
      <c r="X119" s="1"/>
      <c r="Y119" s="1"/>
      <c r="Z119" s="1"/>
      <c r="AA119" s="1"/>
      <c r="AB119" s="1"/>
      <c r="AC119" s="1"/>
    </row>
    <row r="120">
      <c r="A120" s="1"/>
      <c r="B120" s="1"/>
      <c r="C120" s="1"/>
      <c r="D120" s="1"/>
      <c r="E120" s="1"/>
      <c r="F120" s="2"/>
      <c r="G120" s="2"/>
      <c r="H120" s="1"/>
      <c r="I120" s="1"/>
      <c r="J120" s="1"/>
      <c r="K120" s="4"/>
      <c r="L120" s="1"/>
      <c r="M120" s="1"/>
      <c r="N120" s="1"/>
      <c r="O120" s="1"/>
      <c r="P120" s="1"/>
      <c r="Q120" s="1"/>
      <c r="R120" s="1"/>
      <c r="S120" s="1"/>
      <c r="T120" s="1"/>
      <c r="U120" s="1"/>
      <c r="V120" s="1"/>
      <c r="W120" s="1"/>
      <c r="X120" s="1"/>
      <c r="Y120" s="1"/>
      <c r="Z120" s="1"/>
      <c r="AA120" s="1"/>
      <c r="AB120" s="1"/>
      <c r="AC120" s="1"/>
    </row>
    <row r="121">
      <c r="A121" s="1"/>
      <c r="B121" s="1"/>
      <c r="C121" s="1"/>
      <c r="D121" s="1"/>
      <c r="E121" s="1"/>
      <c r="F121" s="2"/>
      <c r="G121" s="2"/>
      <c r="H121" s="1"/>
      <c r="I121" s="1"/>
      <c r="J121" s="1"/>
      <c r="K121" s="4"/>
      <c r="L121" s="1"/>
      <c r="M121" s="1"/>
      <c r="N121" s="1"/>
      <c r="O121" s="1"/>
      <c r="P121" s="1"/>
      <c r="Q121" s="1"/>
      <c r="R121" s="1"/>
      <c r="S121" s="1"/>
      <c r="T121" s="1"/>
      <c r="U121" s="1"/>
      <c r="V121" s="1"/>
      <c r="W121" s="1"/>
      <c r="X121" s="1"/>
      <c r="Y121" s="1"/>
      <c r="Z121" s="1"/>
      <c r="AA121" s="1"/>
      <c r="AB121" s="1"/>
      <c r="AC121" s="1"/>
    </row>
    <row r="122">
      <c r="A122" s="1"/>
      <c r="B122" s="1"/>
      <c r="C122" s="1"/>
      <c r="D122" s="1"/>
      <c r="E122" s="1"/>
      <c r="F122" s="2"/>
      <c r="G122" s="2"/>
      <c r="H122" s="1"/>
      <c r="I122" s="1"/>
      <c r="J122" s="1"/>
      <c r="K122" s="4"/>
      <c r="L122" s="1"/>
      <c r="M122" s="1"/>
      <c r="N122" s="1"/>
      <c r="O122" s="1"/>
      <c r="P122" s="1"/>
      <c r="Q122" s="1"/>
      <c r="R122" s="1"/>
      <c r="S122" s="1"/>
      <c r="T122" s="1"/>
      <c r="U122" s="1"/>
      <c r="V122" s="1"/>
      <c r="W122" s="1"/>
      <c r="X122" s="1"/>
      <c r="Y122" s="1"/>
      <c r="Z122" s="1"/>
      <c r="AA122" s="1"/>
      <c r="AB122" s="1"/>
      <c r="AC122" s="1"/>
    </row>
    <row r="123">
      <c r="A123" s="1"/>
      <c r="B123" s="1"/>
      <c r="C123" s="1"/>
      <c r="D123" s="1"/>
      <c r="E123" s="1"/>
      <c r="F123" s="2"/>
      <c r="G123" s="2"/>
      <c r="H123" s="1"/>
      <c r="I123" s="1"/>
      <c r="J123" s="1"/>
      <c r="K123" s="4"/>
      <c r="L123" s="1"/>
      <c r="M123" s="1"/>
      <c r="N123" s="1"/>
      <c r="O123" s="1"/>
      <c r="P123" s="1"/>
      <c r="Q123" s="1"/>
      <c r="R123" s="1"/>
      <c r="S123" s="1"/>
      <c r="T123" s="1"/>
      <c r="U123" s="1"/>
      <c r="V123" s="1"/>
      <c r="W123" s="1"/>
      <c r="X123" s="1"/>
      <c r="Y123" s="1"/>
      <c r="Z123" s="1"/>
      <c r="AA123" s="1"/>
      <c r="AB123" s="1"/>
      <c r="AC123" s="1"/>
    </row>
    <row r="124">
      <c r="A124" s="1"/>
      <c r="B124" s="1"/>
      <c r="C124" s="1"/>
      <c r="D124" s="1"/>
      <c r="E124" s="1"/>
      <c r="F124" s="2"/>
      <c r="G124" s="2"/>
      <c r="H124" s="1"/>
      <c r="I124" s="1"/>
      <c r="J124" s="1"/>
      <c r="K124" s="4"/>
      <c r="L124" s="1"/>
      <c r="M124" s="1"/>
      <c r="N124" s="1"/>
      <c r="O124" s="1"/>
      <c r="P124" s="1"/>
      <c r="Q124" s="1"/>
      <c r="R124" s="1"/>
      <c r="S124" s="1"/>
      <c r="T124" s="1"/>
      <c r="U124" s="1"/>
      <c r="V124" s="1"/>
      <c r="W124" s="1"/>
      <c r="X124" s="1"/>
      <c r="Y124" s="1"/>
      <c r="Z124" s="1"/>
      <c r="AA124" s="1"/>
      <c r="AB124" s="1"/>
      <c r="AC124" s="1"/>
    </row>
    <row r="125">
      <c r="A125" s="1"/>
      <c r="B125" s="1"/>
      <c r="C125" s="1"/>
      <c r="D125" s="1"/>
      <c r="E125" s="1"/>
      <c r="F125" s="2"/>
      <c r="G125" s="2"/>
      <c r="H125" s="1"/>
      <c r="I125" s="1"/>
      <c r="J125" s="1"/>
      <c r="K125" s="4"/>
      <c r="L125" s="1"/>
      <c r="M125" s="1"/>
      <c r="N125" s="1"/>
      <c r="O125" s="1"/>
      <c r="P125" s="1"/>
      <c r="Q125" s="1"/>
      <c r="R125" s="1"/>
      <c r="S125" s="1"/>
      <c r="T125" s="1"/>
      <c r="U125" s="1"/>
      <c r="V125" s="1"/>
      <c r="W125" s="1"/>
      <c r="X125" s="1"/>
      <c r="Y125" s="1"/>
      <c r="Z125" s="1"/>
      <c r="AA125" s="1"/>
      <c r="AB125" s="1"/>
      <c r="AC125" s="1"/>
    </row>
    <row r="126">
      <c r="A126" s="1"/>
      <c r="B126" s="1"/>
      <c r="C126" s="1"/>
      <c r="D126" s="1"/>
      <c r="E126" s="1"/>
      <c r="F126" s="2"/>
      <c r="G126" s="2"/>
      <c r="H126" s="1"/>
      <c r="I126" s="1"/>
      <c r="J126" s="1"/>
      <c r="K126" s="4"/>
      <c r="L126" s="1"/>
      <c r="M126" s="1"/>
      <c r="N126" s="1"/>
      <c r="O126" s="1"/>
      <c r="P126" s="1"/>
      <c r="Q126" s="1"/>
      <c r="R126" s="1"/>
      <c r="S126" s="1"/>
      <c r="T126" s="1"/>
      <c r="U126" s="1"/>
      <c r="V126" s="1"/>
      <c r="W126" s="1"/>
      <c r="X126" s="1"/>
      <c r="Y126" s="1"/>
      <c r="Z126" s="1"/>
      <c r="AA126" s="1"/>
      <c r="AB126" s="1"/>
      <c r="AC126" s="1"/>
    </row>
    <row r="127">
      <c r="A127" s="1"/>
      <c r="B127" s="1"/>
      <c r="C127" s="1"/>
      <c r="D127" s="1"/>
      <c r="E127" s="1"/>
      <c r="F127" s="2"/>
      <c r="G127" s="2"/>
      <c r="H127" s="1"/>
      <c r="I127" s="1"/>
      <c r="J127" s="1"/>
      <c r="K127" s="4"/>
      <c r="L127" s="1"/>
      <c r="M127" s="1"/>
      <c r="N127" s="1"/>
      <c r="O127" s="1"/>
      <c r="P127" s="1"/>
      <c r="Q127" s="1"/>
      <c r="R127" s="1"/>
      <c r="S127" s="1"/>
      <c r="T127" s="1"/>
      <c r="U127" s="1"/>
      <c r="V127" s="1"/>
      <c r="W127" s="1"/>
      <c r="X127" s="1"/>
      <c r="Y127" s="1"/>
      <c r="Z127" s="1"/>
      <c r="AA127" s="1"/>
      <c r="AB127" s="1"/>
      <c r="AC127" s="1"/>
    </row>
    <row r="128">
      <c r="A128" s="1"/>
      <c r="B128" s="1"/>
      <c r="C128" s="1"/>
      <c r="D128" s="1"/>
      <c r="E128" s="1"/>
      <c r="F128" s="2"/>
      <c r="G128" s="2"/>
      <c r="H128" s="1"/>
      <c r="I128" s="1"/>
      <c r="J128" s="1"/>
      <c r="K128" s="4"/>
      <c r="L128" s="1"/>
      <c r="M128" s="1"/>
      <c r="N128" s="1"/>
      <c r="O128" s="1"/>
      <c r="P128" s="1"/>
      <c r="Q128" s="1"/>
      <c r="R128" s="1"/>
      <c r="S128" s="1"/>
      <c r="T128" s="1"/>
      <c r="U128" s="1"/>
      <c r="V128" s="1"/>
      <c r="W128" s="1"/>
      <c r="X128" s="1"/>
      <c r="Y128" s="1"/>
      <c r="Z128" s="1"/>
      <c r="AA128" s="1"/>
      <c r="AB128" s="1"/>
      <c r="AC128" s="1"/>
    </row>
    <row r="129">
      <c r="A129" s="1"/>
      <c r="B129" s="1"/>
      <c r="C129" s="1"/>
      <c r="D129" s="1"/>
      <c r="E129" s="1"/>
      <c r="F129" s="2"/>
      <c r="G129" s="2"/>
      <c r="H129" s="1"/>
      <c r="I129" s="1"/>
      <c r="J129" s="1"/>
      <c r="K129" s="4"/>
      <c r="L129" s="1"/>
      <c r="M129" s="1"/>
      <c r="N129" s="1"/>
      <c r="O129" s="1"/>
      <c r="P129" s="1"/>
      <c r="Q129" s="1"/>
      <c r="R129" s="1"/>
      <c r="S129" s="1"/>
      <c r="T129" s="1"/>
      <c r="U129" s="1"/>
      <c r="V129" s="1"/>
      <c r="W129" s="1"/>
      <c r="X129" s="1"/>
      <c r="Y129" s="1"/>
      <c r="Z129" s="1"/>
      <c r="AA129" s="1"/>
      <c r="AB129" s="1"/>
      <c r="AC129" s="1"/>
    </row>
    <row r="130">
      <c r="A130" s="1"/>
      <c r="B130" s="1"/>
      <c r="C130" s="1"/>
      <c r="D130" s="1"/>
      <c r="E130" s="1"/>
      <c r="F130" s="2"/>
      <c r="G130" s="2"/>
      <c r="H130" s="1"/>
      <c r="I130" s="1"/>
      <c r="J130" s="1"/>
      <c r="K130" s="4"/>
      <c r="L130" s="1"/>
      <c r="M130" s="1"/>
      <c r="N130" s="1"/>
      <c r="O130" s="1"/>
      <c r="P130" s="1"/>
      <c r="Q130" s="1"/>
      <c r="R130" s="1"/>
      <c r="S130" s="1"/>
      <c r="T130" s="1"/>
      <c r="U130" s="1"/>
      <c r="V130" s="1"/>
      <c r="W130" s="1"/>
      <c r="X130" s="1"/>
      <c r="Y130" s="1"/>
      <c r="Z130" s="1"/>
      <c r="AA130" s="1"/>
      <c r="AB130" s="1"/>
      <c r="AC130" s="1"/>
    </row>
    <row r="131">
      <c r="A131" s="1"/>
      <c r="B131" s="1"/>
      <c r="C131" s="1"/>
      <c r="D131" s="1"/>
      <c r="E131" s="1"/>
      <c r="F131" s="2"/>
      <c r="G131" s="2"/>
      <c r="H131" s="1"/>
      <c r="I131" s="1"/>
      <c r="J131" s="1"/>
      <c r="K131" s="4"/>
      <c r="L131" s="1"/>
      <c r="M131" s="1"/>
      <c r="N131" s="1"/>
      <c r="O131" s="1"/>
      <c r="P131" s="1"/>
      <c r="Q131" s="1"/>
      <c r="R131" s="1"/>
      <c r="S131" s="1"/>
      <c r="T131" s="1"/>
      <c r="U131" s="1"/>
      <c r="V131" s="1"/>
      <c r="W131" s="1"/>
      <c r="X131" s="1"/>
      <c r="Y131" s="1"/>
      <c r="Z131" s="1"/>
      <c r="AA131" s="1"/>
      <c r="AB131" s="1"/>
      <c r="AC131" s="1"/>
    </row>
    <row r="132">
      <c r="A132" s="1"/>
      <c r="B132" s="1"/>
      <c r="C132" s="1"/>
      <c r="D132" s="1"/>
      <c r="E132" s="1"/>
      <c r="F132" s="2"/>
      <c r="G132" s="2"/>
      <c r="H132" s="1"/>
      <c r="I132" s="1"/>
      <c r="J132" s="1"/>
      <c r="K132" s="4"/>
      <c r="L132" s="1"/>
      <c r="M132" s="1"/>
      <c r="N132" s="1"/>
      <c r="O132" s="1"/>
      <c r="P132" s="1"/>
      <c r="Q132" s="1"/>
      <c r="R132" s="1"/>
      <c r="S132" s="1"/>
      <c r="T132" s="1"/>
      <c r="U132" s="1"/>
      <c r="V132" s="1"/>
      <c r="W132" s="1"/>
      <c r="X132" s="1"/>
      <c r="Y132" s="1"/>
      <c r="Z132" s="1"/>
      <c r="AA132" s="1"/>
      <c r="AB132" s="1"/>
      <c r="AC132" s="1"/>
    </row>
    <row r="133">
      <c r="A133" s="1"/>
      <c r="B133" s="1"/>
      <c r="C133" s="1"/>
      <c r="D133" s="1"/>
      <c r="E133" s="1"/>
      <c r="F133" s="2"/>
      <c r="G133" s="2"/>
      <c r="H133" s="1"/>
      <c r="I133" s="1"/>
      <c r="J133" s="1"/>
      <c r="K133" s="4"/>
      <c r="L133" s="1"/>
      <c r="M133" s="1"/>
      <c r="N133" s="1"/>
      <c r="O133" s="1"/>
      <c r="P133" s="1"/>
      <c r="Q133" s="1"/>
      <c r="R133" s="1"/>
      <c r="S133" s="1"/>
      <c r="T133" s="1"/>
      <c r="U133" s="1"/>
      <c r="V133" s="1"/>
      <c r="W133" s="1"/>
      <c r="X133" s="1"/>
      <c r="Y133" s="1"/>
      <c r="Z133" s="1"/>
      <c r="AA133" s="1"/>
      <c r="AB133" s="1"/>
      <c r="AC133" s="1"/>
    </row>
    <row r="134">
      <c r="A134" s="1"/>
      <c r="B134" s="1"/>
      <c r="C134" s="1"/>
      <c r="D134" s="1"/>
      <c r="E134" s="1"/>
      <c r="F134" s="2"/>
      <c r="G134" s="2"/>
      <c r="H134" s="1"/>
      <c r="I134" s="1"/>
      <c r="J134" s="1"/>
      <c r="K134" s="4"/>
      <c r="L134" s="1"/>
      <c r="M134" s="1"/>
      <c r="N134" s="1"/>
      <c r="O134" s="1"/>
      <c r="P134" s="1"/>
      <c r="Q134" s="1"/>
      <c r="R134" s="1"/>
      <c r="S134" s="1"/>
      <c r="T134" s="1"/>
      <c r="U134" s="1"/>
      <c r="V134" s="1"/>
      <c r="W134" s="1"/>
      <c r="X134" s="1"/>
      <c r="Y134" s="1"/>
      <c r="Z134" s="1"/>
      <c r="AA134" s="1"/>
      <c r="AB134" s="1"/>
      <c r="AC134" s="1"/>
    </row>
    <row r="135">
      <c r="A135" s="1"/>
      <c r="B135" s="1"/>
      <c r="C135" s="1"/>
      <c r="D135" s="1"/>
      <c r="E135" s="1"/>
      <c r="F135" s="2"/>
      <c r="G135" s="2"/>
      <c r="H135" s="1"/>
      <c r="I135" s="1"/>
      <c r="J135" s="1"/>
      <c r="K135" s="4"/>
      <c r="L135" s="1"/>
      <c r="M135" s="1"/>
      <c r="N135" s="1"/>
      <c r="O135" s="1"/>
      <c r="P135" s="1"/>
      <c r="Q135" s="1"/>
      <c r="R135" s="1"/>
      <c r="S135" s="1"/>
      <c r="T135" s="1"/>
      <c r="U135" s="1"/>
      <c r="V135" s="1"/>
      <c r="W135" s="1"/>
      <c r="X135" s="1"/>
      <c r="Y135" s="1"/>
      <c r="Z135" s="1"/>
      <c r="AA135" s="1"/>
      <c r="AB135" s="1"/>
      <c r="AC135" s="1"/>
    </row>
    <row r="136">
      <c r="A136" s="1"/>
      <c r="B136" s="1"/>
      <c r="C136" s="1"/>
      <c r="D136" s="1"/>
      <c r="E136" s="1"/>
      <c r="F136" s="2"/>
      <c r="G136" s="2"/>
      <c r="H136" s="1"/>
      <c r="I136" s="1"/>
      <c r="J136" s="1"/>
      <c r="K136" s="4"/>
      <c r="L136" s="1"/>
      <c r="M136" s="1"/>
      <c r="N136" s="1"/>
      <c r="O136" s="1"/>
      <c r="P136" s="1"/>
      <c r="Q136" s="1"/>
      <c r="R136" s="1"/>
      <c r="S136" s="1"/>
      <c r="T136" s="1"/>
      <c r="U136" s="1"/>
      <c r="V136" s="1"/>
      <c r="W136" s="1"/>
      <c r="X136" s="1"/>
      <c r="Y136" s="1"/>
      <c r="Z136" s="1"/>
      <c r="AA136" s="1"/>
      <c r="AB136" s="1"/>
      <c r="AC136" s="1"/>
    </row>
    <row r="137">
      <c r="A137" s="1"/>
      <c r="B137" s="1"/>
      <c r="C137" s="1"/>
      <c r="D137" s="1"/>
      <c r="E137" s="1"/>
      <c r="F137" s="2"/>
      <c r="G137" s="2"/>
      <c r="H137" s="1"/>
      <c r="I137" s="1"/>
      <c r="J137" s="1"/>
      <c r="K137" s="4"/>
      <c r="L137" s="1"/>
      <c r="M137" s="1"/>
      <c r="N137" s="1"/>
      <c r="O137" s="1"/>
      <c r="P137" s="1"/>
      <c r="Q137" s="1"/>
      <c r="R137" s="1"/>
      <c r="S137" s="1"/>
      <c r="T137" s="1"/>
      <c r="U137" s="1"/>
      <c r="V137" s="1"/>
      <c r="W137" s="1"/>
      <c r="X137" s="1"/>
      <c r="Y137" s="1"/>
      <c r="Z137" s="1"/>
      <c r="AA137" s="1"/>
      <c r="AB137" s="1"/>
      <c r="AC137" s="1"/>
    </row>
    <row r="138">
      <c r="A138" s="1"/>
      <c r="B138" s="1"/>
      <c r="C138" s="1"/>
      <c r="D138" s="1"/>
      <c r="E138" s="1"/>
      <c r="F138" s="2"/>
      <c r="G138" s="2"/>
      <c r="H138" s="1"/>
      <c r="I138" s="1"/>
      <c r="J138" s="1"/>
      <c r="K138" s="4"/>
      <c r="L138" s="1"/>
      <c r="M138" s="1"/>
      <c r="N138" s="1"/>
      <c r="O138" s="1"/>
      <c r="P138" s="1"/>
      <c r="Q138" s="1"/>
      <c r="R138" s="1"/>
      <c r="S138" s="1"/>
      <c r="T138" s="1"/>
      <c r="U138" s="1"/>
      <c r="V138" s="1"/>
      <c r="W138" s="1"/>
      <c r="X138" s="1"/>
      <c r="Y138" s="1"/>
      <c r="Z138" s="1"/>
      <c r="AA138" s="1"/>
      <c r="AB138" s="1"/>
      <c r="AC138" s="1"/>
    </row>
    <row r="139">
      <c r="A139" s="1"/>
      <c r="B139" s="1"/>
      <c r="C139" s="1"/>
      <c r="D139" s="1"/>
      <c r="E139" s="1"/>
      <c r="F139" s="2"/>
      <c r="G139" s="2"/>
      <c r="H139" s="1"/>
      <c r="I139" s="1"/>
      <c r="J139" s="1"/>
      <c r="K139" s="4"/>
      <c r="L139" s="1"/>
      <c r="M139" s="1"/>
      <c r="N139" s="1"/>
      <c r="O139" s="1"/>
      <c r="P139" s="1"/>
      <c r="Q139" s="1"/>
      <c r="R139" s="1"/>
      <c r="S139" s="1"/>
      <c r="T139" s="1"/>
      <c r="U139" s="1"/>
      <c r="V139" s="1"/>
      <c r="W139" s="1"/>
      <c r="X139" s="1"/>
      <c r="Y139" s="1"/>
      <c r="Z139" s="1"/>
      <c r="AA139" s="1"/>
      <c r="AB139" s="1"/>
      <c r="AC139" s="1"/>
    </row>
    <row r="140">
      <c r="A140" s="1"/>
      <c r="B140" s="1"/>
      <c r="C140" s="1"/>
      <c r="D140" s="1"/>
      <c r="E140" s="1"/>
      <c r="F140" s="2"/>
      <c r="G140" s="2"/>
      <c r="H140" s="1"/>
      <c r="I140" s="1"/>
      <c r="J140" s="1"/>
      <c r="K140" s="4"/>
      <c r="L140" s="1"/>
      <c r="M140" s="1"/>
      <c r="N140" s="1"/>
      <c r="O140" s="1"/>
      <c r="P140" s="1"/>
      <c r="Q140" s="1"/>
      <c r="R140" s="1"/>
      <c r="S140" s="1"/>
      <c r="T140" s="1"/>
      <c r="U140" s="1"/>
      <c r="V140" s="1"/>
      <c r="W140" s="1"/>
      <c r="X140" s="1"/>
      <c r="Y140" s="1"/>
      <c r="Z140" s="1"/>
      <c r="AA140" s="1"/>
      <c r="AB140" s="1"/>
      <c r="AC140" s="1"/>
    </row>
    <row r="141">
      <c r="A141" s="1"/>
      <c r="B141" s="1"/>
      <c r="C141" s="1"/>
      <c r="D141" s="1"/>
      <c r="E141" s="1"/>
      <c r="F141" s="2"/>
      <c r="G141" s="2"/>
      <c r="H141" s="1"/>
      <c r="I141" s="1"/>
      <c r="J141" s="1"/>
      <c r="K141" s="4"/>
      <c r="L141" s="1"/>
      <c r="M141" s="1"/>
      <c r="N141" s="1"/>
      <c r="O141" s="1"/>
      <c r="P141" s="1"/>
      <c r="Q141" s="1"/>
      <c r="R141" s="1"/>
      <c r="S141" s="1"/>
      <c r="T141" s="1"/>
      <c r="U141" s="1"/>
      <c r="V141" s="1"/>
      <c r="W141" s="1"/>
      <c r="X141" s="1"/>
      <c r="Y141" s="1"/>
      <c r="Z141" s="1"/>
      <c r="AA141" s="1"/>
      <c r="AB141" s="1"/>
      <c r="AC141" s="1"/>
    </row>
    <row r="142">
      <c r="A142" s="1"/>
      <c r="B142" s="1"/>
      <c r="C142" s="1"/>
      <c r="D142" s="1"/>
      <c r="E142" s="1"/>
      <c r="F142" s="2"/>
      <c r="G142" s="2"/>
      <c r="H142" s="1"/>
      <c r="I142" s="1"/>
      <c r="J142" s="1"/>
      <c r="K142" s="4"/>
      <c r="L142" s="1"/>
      <c r="M142" s="1"/>
      <c r="N142" s="1"/>
      <c r="O142" s="1"/>
      <c r="P142" s="1"/>
      <c r="Q142" s="1"/>
      <c r="R142" s="1"/>
      <c r="S142" s="1"/>
      <c r="T142" s="1"/>
      <c r="U142" s="1"/>
      <c r="V142" s="1"/>
      <c r="W142" s="1"/>
      <c r="X142" s="1"/>
      <c r="Y142" s="1"/>
      <c r="Z142" s="1"/>
      <c r="AA142" s="1"/>
      <c r="AB142" s="1"/>
      <c r="AC142" s="1"/>
    </row>
    <row r="143">
      <c r="A143" s="1"/>
      <c r="B143" s="1"/>
      <c r="C143" s="1"/>
      <c r="D143" s="1"/>
      <c r="E143" s="1"/>
      <c r="F143" s="2"/>
      <c r="G143" s="2"/>
      <c r="H143" s="1"/>
      <c r="I143" s="1"/>
      <c r="J143" s="1"/>
      <c r="K143" s="4"/>
      <c r="L143" s="1"/>
      <c r="M143" s="1"/>
      <c r="N143" s="1"/>
      <c r="O143" s="1"/>
      <c r="P143" s="1"/>
      <c r="Q143" s="1"/>
      <c r="R143" s="1"/>
      <c r="S143" s="1"/>
      <c r="T143" s="1"/>
      <c r="U143" s="1"/>
      <c r="V143" s="1"/>
      <c r="W143" s="1"/>
      <c r="X143" s="1"/>
      <c r="Y143" s="1"/>
      <c r="Z143" s="1"/>
      <c r="AA143" s="1"/>
      <c r="AB143" s="1"/>
      <c r="AC143" s="1"/>
    </row>
    <row r="144">
      <c r="A144" s="1"/>
      <c r="B144" s="1"/>
      <c r="C144" s="1"/>
      <c r="D144" s="1"/>
      <c r="E144" s="1"/>
      <c r="F144" s="2"/>
      <c r="G144" s="2"/>
      <c r="H144" s="1"/>
      <c r="I144" s="1"/>
      <c r="J144" s="1"/>
      <c r="K144" s="4"/>
      <c r="L144" s="1"/>
      <c r="M144" s="1"/>
      <c r="N144" s="1"/>
      <c r="O144" s="1"/>
      <c r="P144" s="1"/>
      <c r="Q144" s="1"/>
      <c r="R144" s="1"/>
      <c r="S144" s="1"/>
      <c r="T144" s="1"/>
      <c r="U144" s="1"/>
      <c r="V144" s="1"/>
      <c r="W144" s="1"/>
      <c r="X144" s="1"/>
      <c r="Y144" s="1"/>
      <c r="Z144" s="1"/>
      <c r="AA144" s="1"/>
      <c r="AB144" s="1"/>
      <c r="AC144" s="1"/>
    </row>
    <row r="145">
      <c r="A145" s="1"/>
      <c r="B145" s="1"/>
      <c r="C145" s="1"/>
      <c r="D145" s="1"/>
      <c r="E145" s="1"/>
      <c r="F145" s="2"/>
      <c r="G145" s="2"/>
      <c r="H145" s="1"/>
      <c r="I145" s="1"/>
      <c r="J145" s="1"/>
      <c r="K145" s="4"/>
      <c r="L145" s="1"/>
      <c r="M145" s="1"/>
      <c r="N145" s="1"/>
      <c r="O145" s="1"/>
      <c r="P145" s="1"/>
      <c r="Q145" s="1"/>
      <c r="R145" s="1"/>
      <c r="S145" s="1"/>
      <c r="T145" s="1"/>
      <c r="U145" s="1"/>
      <c r="V145" s="1"/>
      <c r="W145" s="1"/>
      <c r="X145" s="1"/>
      <c r="Y145" s="1"/>
      <c r="Z145" s="1"/>
      <c r="AA145" s="1"/>
      <c r="AB145" s="1"/>
      <c r="AC145" s="1"/>
    </row>
    <row r="146">
      <c r="A146" s="1"/>
      <c r="B146" s="1"/>
      <c r="C146" s="1"/>
      <c r="D146" s="1"/>
      <c r="E146" s="1"/>
      <c r="F146" s="2"/>
      <c r="G146" s="2"/>
      <c r="H146" s="1"/>
      <c r="I146" s="1"/>
      <c r="J146" s="1"/>
      <c r="K146" s="4"/>
      <c r="L146" s="1"/>
      <c r="M146" s="1"/>
      <c r="N146" s="1"/>
      <c r="O146" s="1"/>
      <c r="P146" s="1"/>
      <c r="Q146" s="1"/>
      <c r="R146" s="1"/>
      <c r="S146" s="1"/>
      <c r="T146" s="1"/>
      <c r="U146" s="1"/>
      <c r="V146" s="1"/>
      <c r="W146" s="1"/>
      <c r="X146" s="1"/>
      <c r="Y146" s="1"/>
      <c r="Z146" s="1"/>
      <c r="AA146" s="1"/>
      <c r="AB146" s="1"/>
      <c r="AC146" s="1"/>
    </row>
    <row r="147">
      <c r="A147" s="1"/>
      <c r="B147" s="1"/>
      <c r="C147" s="1"/>
      <c r="D147" s="1"/>
      <c r="E147" s="1"/>
      <c r="F147" s="2"/>
      <c r="G147" s="2"/>
      <c r="H147" s="1"/>
      <c r="I147" s="1"/>
      <c r="J147" s="1"/>
      <c r="K147" s="4"/>
      <c r="L147" s="1"/>
      <c r="M147" s="1"/>
      <c r="N147" s="1"/>
      <c r="O147" s="1"/>
      <c r="P147" s="1"/>
      <c r="Q147" s="1"/>
      <c r="R147" s="1"/>
      <c r="S147" s="1"/>
      <c r="T147" s="1"/>
      <c r="U147" s="1"/>
      <c r="V147" s="1"/>
      <c r="W147" s="1"/>
      <c r="X147" s="1"/>
      <c r="Y147" s="1"/>
      <c r="Z147" s="1"/>
      <c r="AA147" s="1"/>
      <c r="AB147" s="1"/>
      <c r="AC147" s="1"/>
    </row>
    <row r="148">
      <c r="A148" s="1"/>
      <c r="B148" s="1"/>
      <c r="C148" s="1"/>
      <c r="D148" s="1"/>
      <c r="E148" s="1"/>
      <c r="F148" s="2"/>
      <c r="G148" s="2"/>
      <c r="H148" s="1"/>
      <c r="I148" s="1"/>
      <c r="J148" s="1"/>
      <c r="K148" s="4"/>
      <c r="L148" s="1"/>
      <c r="M148" s="1"/>
      <c r="N148" s="1"/>
      <c r="O148" s="1"/>
      <c r="P148" s="1"/>
      <c r="Q148" s="1"/>
      <c r="R148" s="1"/>
      <c r="S148" s="1"/>
      <c r="T148" s="1"/>
      <c r="U148" s="1"/>
      <c r="V148" s="1"/>
      <c r="W148" s="1"/>
      <c r="X148" s="1"/>
      <c r="Y148" s="1"/>
      <c r="Z148" s="1"/>
      <c r="AA148" s="1"/>
      <c r="AB148" s="1"/>
      <c r="AC148" s="1"/>
    </row>
    <row r="149">
      <c r="A149" s="1"/>
      <c r="B149" s="1"/>
      <c r="C149" s="1"/>
      <c r="D149" s="1"/>
      <c r="E149" s="1"/>
      <c r="F149" s="2"/>
      <c r="G149" s="2"/>
      <c r="H149" s="1"/>
      <c r="I149" s="1"/>
      <c r="J149" s="1"/>
      <c r="K149" s="4"/>
      <c r="L149" s="1"/>
      <c r="M149" s="1"/>
      <c r="N149" s="1"/>
      <c r="O149" s="1"/>
      <c r="P149" s="1"/>
      <c r="Q149" s="1"/>
      <c r="R149" s="1"/>
      <c r="S149" s="1"/>
      <c r="T149" s="1"/>
      <c r="U149" s="1"/>
      <c r="V149" s="1"/>
      <c r="W149" s="1"/>
      <c r="X149" s="1"/>
      <c r="Y149" s="1"/>
      <c r="Z149" s="1"/>
      <c r="AA149" s="1"/>
      <c r="AB149" s="1"/>
      <c r="AC149" s="1"/>
    </row>
    <row r="150">
      <c r="A150" s="1"/>
      <c r="B150" s="1"/>
      <c r="C150" s="1"/>
      <c r="D150" s="1"/>
      <c r="E150" s="1"/>
      <c r="F150" s="2"/>
      <c r="G150" s="2"/>
      <c r="H150" s="1"/>
      <c r="I150" s="1"/>
      <c r="J150" s="1"/>
      <c r="K150" s="4"/>
      <c r="L150" s="1"/>
      <c r="M150" s="1"/>
      <c r="N150" s="1"/>
      <c r="O150" s="1"/>
      <c r="P150" s="1"/>
      <c r="Q150" s="1"/>
      <c r="R150" s="1"/>
      <c r="S150" s="1"/>
      <c r="T150" s="1"/>
      <c r="U150" s="1"/>
      <c r="V150" s="1"/>
      <c r="W150" s="1"/>
      <c r="X150" s="1"/>
      <c r="Y150" s="1"/>
      <c r="Z150" s="1"/>
      <c r="AA150" s="1"/>
      <c r="AB150" s="1"/>
      <c r="AC150" s="1"/>
    </row>
    <row r="151">
      <c r="A151" s="1"/>
      <c r="B151" s="1"/>
      <c r="C151" s="1"/>
      <c r="D151" s="1"/>
      <c r="E151" s="1"/>
      <c r="F151" s="2"/>
      <c r="G151" s="2"/>
      <c r="H151" s="1"/>
      <c r="I151" s="1"/>
      <c r="J151" s="1"/>
      <c r="K151" s="4"/>
      <c r="L151" s="1"/>
      <c r="M151" s="1"/>
      <c r="N151" s="1"/>
      <c r="O151" s="1"/>
      <c r="P151" s="1"/>
      <c r="Q151" s="1"/>
      <c r="R151" s="1"/>
      <c r="S151" s="1"/>
      <c r="T151" s="1"/>
      <c r="U151" s="1"/>
      <c r="V151" s="1"/>
      <c r="W151" s="1"/>
      <c r="X151" s="1"/>
      <c r="Y151" s="1"/>
      <c r="Z151" s="1"/>
      <c r="AA151" s="1"/>
      <c r="AB151" s="1"/>
      <c r="AC151" s="1"/>
    </row>
    <row r="152">
      <c r="A152" s="1"/>
      <c r="B152" s="1"/>
      <c r="C152" s="1"/>
      <c r="D152" s="1"/>
      <c r="E152" s="1"/>
      <c r="F152" s="2"/>
      <c r="G152" s="2"/>
      <c r="H152" s="1"/>
      <c r="I152" s="1"/>
      <c r="J152" s="1"/>
      <c r="K152" s="4"/>
      <c r="L152" s="1"/>
      <c r="M152" s="1"/>
      <c r="N152" s="1"/>
      <c r="O152" s="1"/>
      <c r="P152" s="1"/>
      <c r="Q152" s="1"/>
      <c r="R152" s="1"/>
      <c r="S152" s="1"/>
      <c r="T152" s="1"/>
      <c r="U152" s="1"/>
      <c r="V152" s="1"/>
      <c r="W152" s="1"/>
      <c r="X152" s="1"/>
      <c r="Y152" s="1"/>
      <c r="Z152" s="1"/>
      <c r="AA152" s="1"/>
      <c r="AB152" s="1"/>
      <c r="AC152" s="1"/>
    </row>
    <row r="153">
      <c r="A153" s="1"/>
      <c r="B153" s="1"/>
      <c r="C153" s="1"/>
      <c r="D153" s="1"/>
      <c r="E153" s="1"/>
      <c r="F153" s="2"/>
      <c r="G153" s="2"/>
      <c r="H153" s="1"/>
      <c r="I153" s="1"/>
      <c r="J153" s="1"/>
      <c r="K153" s="4"/>
      <c r="L153" s="1"/>
      <c r="M153" s="1"/>
      <c r="N153" s="1"/>
      <c r="O153" s="1"/>
      <c r="P153" s="1"/>
      <c r="Q153" s="1"/>
      <c r="R153" s="1"/>
      <c r="S153" s="1"/>
      <c r="T153" s="1"/>
      <c r="U153" s="1"/>
      <c r="V153" s="1"/>
      <c r="W153" s="1"/>
      <c r="X153" s="1"/>
      <c r="Y153" s="1"/>
      <c r="Z153" s="1"/>
      <c r="AA153" s="1"/>
      <c r="AB153" s="1"/>
      <c r="AC153" s="1"/>
    </row>
    <row r="154">
      <c r="A154" s="1"/>
      <c r="B154" s="1"/>
      <c r="C154" s="1"/>
      <c r="D154" s="1"/>
      <c r="E154" s="1"/>
      <c r="F154" s="2"/>
      <c r="G154" s="2"/>
      <c r="H154" s="1"/>
      <c r="I154" s="1"/>
      <c r="J154" s="1"/>
      <c r="K154" s="4"/>
      <c r="L154" s="1"/>
      <c r="M154" s="1"/>
      <c r="N154" s="1"/>
      <c r="O154" s="1"/>
      <c r="P154" s="1"/>
      <c r="Q154" s="1"/>
      <c r="R154" s="1"/>
      <c r="S154" s="1"/>
      <c r="T154" s="1"/>
      <c r="U154" s="1"/>
      <c r="V154" s="1"/>
      <c r="W154" s="1"/>
      <c r="X154" s="1"/>
      <c r="Y154" s="1"/>
      <c r="Z154" s="1"/>
      <c r="AA154" s="1"/>
      <c r="AB154" s="1"/>
      <c r="AC154" s="1"/>
    </row>
    <row r="155">
      <c r="A155" s="1"/>
      <c r="B155" s="1"/>
      <c r="C155" s="1"/>
      <c r="D155" s="1"/>
      <c r="E155" s="1"/>
      <c r="F155" s="2"/>
      <c r="G155" s="2"/>
      <c r="H155" s="1"/>
      <c r="I155" s="1"/>
      <c r="J155" s="1"/>
      <c r="K155" s="4"/>
      <c r="L155" s="1"/>
      <c r="M155" s="1"/>
      <c r="N155" s="1"/>
      <c r="O155" s="1"/>
      <c r="P155" s="1"/>
      <c r="Q155" s="1"/>
      <c r="R155" s="1"/>
      <c r="S155" s="1"/>
      <c r="T155" s="1"/>
      <c r="U155" s="1"/>
      <c r="V155" s="1"/>
      <c r="W155" s="1"/>
      <c r="X155" s="1"/>
      <c r="Y155" s="1"/>
      <c r="Z155" s="1"/>
      <c r="AA155" s="1"/>
      <c r="AB155" s="1"/>
      <c r="AC155" s="1"/>
    </row>
    <row r="156">
      <c r="A156" s="1"/>
      <c r="B156" s="1"/>
      <c r="C156" s="1"/>
      <c r="D156" s="1"/>
      <c r="E156" s="1"/>
      <c r="F156" s="2"/>
      <c r="G156" s="2"/>
      <c r="H156" s="1"/>
      <c r="I156" s="1"/>
      <c r="J156" s="1"/>
      <c r="K156" s="4"/>
      <c r="L156" s="1"/>
      <c r="M156" s="1"/>
      <c r="N156" s="1"/>
      <c r="O156" s="1"/>
      <c r="P156" s="1"/>
      <c r="Q156" s="1"/>
      <c r="R156" s="1"/>
      <c r="S156" s="1"/>
      <c r="T156" s="1"/>
      <c r="U156" s="1"/>
      <c r="V156" s="1"/>
      <c r="W156" s="1"/>
      <c r="X156" s="1"/>
      <c r="Y156" s="1"/>
      <c r="Z156" s="1"/>
      <c r="AA156" s="1"/>
      <c r="AB156" s="1"/>
      <c r="AC156" s="1"/>
    </row>
    <row r="157">
      <c r="A157" s="1"/>
      <c r="B157" s="1"/>
      <c r="C157" s="1"/>
      <c r="D157" s="1"/>
      <c r="E157" s="1"/>
      <c r="F157" s="2"/>
      <c r="G157" s="2"/>
      <c r="H157" s="1"/>
      <c r="I157" s="1"/>
      <c r="J157" s="1"/>
      <c r="K157" s="4"/>
      <c r="L157" s="1"/>
      <c r="M157" s="1"/>
      <c r="N157" s="1"/>
      <c r="O157" s="1"/>
      <c r="P157" s="1"/>
      <c r="Q157" s="1"/>
      <c r="R157" s="1"/>
      <c r="S157" s="1"/>
      <c r="T157" s="1"/>
      <c r="U157" s="1"/>
      <c r="V157" s="1"/>
      <c r="W157" s="1"/>
      <c r="X157" s="1"/>
      <c r="Y157" s="1"/>
      <c r="Z157" s="1"/>
      <c r="AA157" s="1"/>
      <c r="AB157" s="1"/>
      <c r="AC157" s="1"/>
    </row>
    <row r="158">
      <c r="A158" s="1"/>
      <c r="B158" s="1"/>
      <c r="C158" s="1"/>
      <c r="D158" s="1"/>
      <c r="E158" s="1"/>
      <c r="F158" s="2"/>
      <c r="G158" s="2"/>
      <c r="H158" s="1"/>
      <c r="I158" s="1"/>
      <c r="J158" s="1"/>
      <c r="K158" s="4"/>
      <c r="L158" s="1"/>
      <c r="M158" s="1"/>
      <c r="N158" s="1"/>
      <c r="O158" s="1"/>
      <c r="P158" s="1"/>
      <c r="Q158" s="1"/>
      <c r="R158" s="1"/>
      <c r="S158" s="1"/>
      <c r="T158" s="1"/>
      <c r="U158" s="1"/>
      <c r="V158" s="1"/>
      <c r="W158" s="1"/>
      <c r="X158" s="1"/>
      <c r="Y158" s="1"/>
      <c r="Z158" s="1"/>
      <c r="AA158" s="1"/>
      <c r="AB158" s="1"/>
      <c r="AC158" s="1"/>
    </row>
    <row r="159">
      <c r="A159" s="1"/>
      <c r="B159" s="1"/>
      <c r="C159" s="1"/>
      <c r="D159" s="1"/>
      <c r="E159" s="1"/>
      <c r="F159" s="2"/>
      <c r="G159" s="2"/>
      <c r="H159" s="1"/>
      <c r="I159" s="1"/>
      <c r="J159" s="1"/>
      <c r="K159" s="4"/>
      <c r="L159" s="1"/>
      <c r="M159" s="1"/>
      <c r="N159" s="1"/>
      <c r="O159" s="1"/>
      <c r="P159" s="1"/>
      <c r="Q159" s="1"/>
      <c r="R159" s="1"/>
      <c r="S159" s="1"/>
      <c r="T159" s="1"/>
      <c r="U159" s="1"/>
      <c r="V159" s="1"/>
      <c r="W159" s="1"/>
      <c r="X159" s="1"/>
      <c r="Y159" s="1"/>
      <c r="Z159" s="1"/>
      <c r="AA159" s="1"/>
      <c r="AB159" s="1"/>
      <c r="AC159" s="1"/>
    </row>
    <row r="160">
      <c r="A160" s="1"/>
      <c r="B160" s="1"/>
      <c r="C160" s="1"/>
      <c r="D160" s="1"/>
      <c r="E160" s="1"/>
      <c r="F160" s="2"/>
      <c r="G160" s="2"/>
      <c r="H160" s="1"/>
      <c r="I160" s="1"/>
      <c r="J160" s="1"/>
      <c r="K160" s="4"/>
      <c r="L160" s="1"/>
      <c r="M160" s="1"/>
      <c r="N160" s="1"/>
      <c r="O160" s="1"/>
      <c r="P160" s="1"/>
      <c r="Q160" s="1"/>
      <c r="R160" s="1"/>
      <c r="S160" s="1"/>
      <c r="T160" s="1"/>
      <c r="U160" s="1"/>
      <c r="V160" s="1"/>
      <c r="W160" s="1"/>
      <c r="X160" s="1"/>
      <c r="Y160" s="1"/>
      <c r="Z160" s="1"/>
      <c r="AA160" s="1"/>
      <c r="AB160" s="1"/>
      <c r="AC160" s="1"/>
    </row>
    <row r="161">
      <c r="A161" s="1"/>
      <c r="B161" s="1"/>
      <c r="C161" s="1"/>
      <c r="D161" s="1"/>
      <c r="E161" s="1"/>
      <c r="F161" s="2"/>
      <c r="G161" s="2"/>
      <c r="H161" s="1"/>
      <c r="I161" s="1"/>
      <c r="J161" s="1"/>
      <c r="K161" s="4"/>
      <c r="L161" s="1"/>
      <c r="M161" s="1"/>
      <c r="N161" s="1"/>
      <c r="O161" s="1"/>
      <c r="P161" s="1"/>
      <c r="Q161" s="1"/>
      <c r="R161" s="1"/>
      <c r="S161" s="1"/>
      <c r="T161" s="1"/>
      <c r="U161" s="1"/>
      <c r="V161" s="1"/>
      <c r="W161" s="1"/>
      <c r="X161" s="1"/>
      <c r="Y161" s="1"/>
      <c r="Z161" s="1"/>
      <c r="AA161" s="1"/>
      <c r="AB161" s="1"/>
      <c r="AC161" s="1"/>
    </row>
    <row r="162">
      <c r="A162" s="1"/>
      <c r="B162" s="1"/>
      <c r="C162" s="1"/>
      <c r="D162" s="1"/>
      <c r="E162" s="1"/>
      <c r="F162" s="2"/>
      <c r="G162" s="2"/>
      <c r="H162" s="1"/>
      <c r="I162" s="1"/>
      <c r="J162" s="1"/>
      <c r="K162" s="4"/>
      <c r="L162" s="1"/>
      <c r="M162" s="1"/>
      <c r="N162" s="1"/>
      <c r="O162" s="1"/>
      <c r="P162" s="1"/>
      <c r="Q162" s="1"/>
      <c r="R162" s="1"/>
      <c r="S162" s="1"/>
      <c r="T162" s="1"/>
      <c r="U162" s="1"/>
      <c r="V162" s="1"/>
      <c r="W162" s="1"/>
      <c r="X162" s="1"/>
      <c r="Y162" s="1"/>
      <c r="Z162" s="1"/>
      <c r="AA162" s="1"/>
      <c r="AB162" s="1"/>
      <c r="AC162" s="1"/>
    </row>
    <row r="163">
      <c r="A163" s="1"/>
      <c r="B163" s="1"/>
      <c r="C163" s="1"/>
      <c r="D163" s="1"/>
      <c r="E163" s="1"/>
      <c r="F163" s="2"/>
      <c r="G163" s="2"/>
      <c r="H163" s="1"/>
      <c r="I163" s="1"/>
      <c r="J163" s="1"/>
      <c r="K163" s="4"/>
      <c r="L163" s="1"/>
      <c r="M163" s="1"/>
      <c r="N163" s="1"/>
      <c r="O163" s="1"/>
      <c r="P163" s="1"/>
      <c r="Q163" s="1"/>
      <c r="R163" s="1"/>
      <c r="S163" s="1"/>
      <c r="T163" s="1"/>
      <c r="U163" s="1"/>
      <c r="V163" s="1"/>
      <c r="W163" s="1"/>
      <c r="X163" s="1"/>
      <c r="Y163" s="1"/>
      <c r="Z163" s="1"/>
      <c r="AA163" s="1"/>
      <c r="AB163" s="1"/>
      <c r="AC163" s="1"/>
    </row>
    <row r="164">
      <c r="A164" s="1"/>
      <c r="B164" s="1"/>
      <c r="C164" s="1"/>
      <c r="D164" s="1"/>
      <c r="E164" s="1"/>
      <c r="F164" s="2"/>
      <c r="G164" s="2"/>
      <c r="H164" s="1"/>
      <c r="I164" s="1"/>
      <c r="J164" s="1"/>
      <c r="K164" s="4"/>
      <c r="L164" s="1"/>
      <c r="M164" s="1"/>
      <c r="N164" s="1"/>
      <c r="O164" s="1"/>
      <c r="P164" s="1"/>
      <c r="Q164" s="1"/>
      <c r="R164" s="1"/>
      <c r="S164" s="1"/>
      <c r="T164" s="1"/>
      <c r="U164" s="1"/>
      <c r="V164" s="1"/>
      <c r="W164" s="1"/>
      <c r="X164" s="1"/>
      <c r="Y164" s="1"/>
      <c r="Z164" s="1"/>
      <c r="AA164" s="1"/>
      <c r="AB164" s="1"/>
      <c r="AC164" s="1"/>
    </row>
    <row r="165">
      <c r="A165" s="1"/>
      <c r="B165" s="1"/>
      <c r="C165" s="1"/>
      <c r="D165" s="1"/>
      <c r="E165" s="1"/>
      <c r="F165" s="2"/>
      <c r="G165" s="2"/>
      <c r="H165" s="1"/>
      <c r="I165" s="1"/>
      <c r="J165" s="1"/>
      <c r="K165" s="4"/>
      <c r="L165" s="1"/>
      <c r="M165" s="1"/>
      <c r="N165" s="1"/>
      <c r="O165" s="1"/>
      <c r="P165" s="1"/>
      <c r="Q165" s="1"/>
      <c r="R165" s="1"/>
      <c r="S165" s="1"/>
      <c r="T165" s="1"/>
      <c r="U165" s="1"/>
      <c r="V165" s="1"/>
      <c r="W165" s="1"/>
      <c r="X165" s="1"/>
      <c r="Y165" s="1"/>
      <c r="Z165" s="1"/>
      <c r="AA165" s="1"/>
      <c r="AB165" s="1"/>
      <c r="AC165" s="1"/>
    </row>
    <row r="166">
      <c r="A166" s="1"/>
      <c r="B166" s="1"/>
      <c r="C166" s="1"/>
      <c r="D166" s="1"/>
      <c r="E166" s="1"/>
      <c r="F166" s="2"/>
      <c r="G166" s="2"/>
      <c r="H166" s="1"/>
      <c r="I166" s="1"/>
      <c r="J166" s="1"/>
      <c r="K166" s="4"/>
      <c r="L166" s="1"/>
      <c r="M166" s="1"/>
      <c r="N166" s="1"/>
      <c r="O166" s="1"/>
      <c r="P166" s="1"/>
      <c r="Q166" s="1"/>
      <c r="R166" s="1"/>
      <c r="S166" s="1"/>
      <c r="T166" s="1"/>
      <c r="U166" s="1"/>
      <c r="V166" s="1"/>
      <c r="W166" s="1"/>
      <c r="X166" s="1"/>
      <c r="Y166" s="1"/>
      <c r="Z166" s="1"/>
      <c r="AA166" s="1"/>
      <c r="AB166" s="1"/>
      <c r="AC166" s="1"/>
    </row>
    <row r="167">
      <c r="A167" s="1"/>
      <c r="B167" s="1"/>
      <c r="C167" s="1"/>
      <c r="D167" s="1"/>
      <c r="E167" s="1"/>
      <c r="F167" s="2"/>
      <c r="G167" s="2"/>
      <c r="H167" s="1"/>
      <c r="I167" s="1"/>
      <c r="J167" s="1"/>
      <c r="K167" s="4"/>
      <c r="L167" s="1"/>
      <c r="M167" s="1"/>
      <c r="N167" s="1"/>
      <c r="O167" s="1"/>
      <c r="P167" s="1"/>
      <c r="Q167" s="1"/>
      <c r="R167" s="1"/>
      <c r="S167" s="1"/>
      <c r="T167" s="1"/>
      <c r="U167" s="1"/>
      <c r="V167" s="1"/>
      <c r="W167" s="1"/>
      <c r="X167" s="1"/>
      <c r="Y167" s="1"/>
      <c r="Z167" s="1"/>
      <c r="AA167" s="1"/>
      <c r="AB167" s="1"/>
      <c r="AC167" s="1"/>
    </row>
    <row r="168">
      <c r="A168" s="1"/>
      <c r="B168" s="1"/>
      <c r="C168" s="1"/>
      <c r="D168" s="1"/>
      <c r="E168" s="1"/>
      <c r="F168" s="2"/>
      <c r="G168" s="2"/>
      <c r="H168" s="1"/>
      <c r="I168" s="1"/>
      <c r="J168" s="1"/>
      <c r="K168" s="4"/>
      <c r="L168" s="1"/>
      <c r="M168" s="1"/>
      <c r="N168" s="1"/>
      <c r="O168" s="1"/>
      <c r="P168" s="1"/>
      <c r="Q168" s="1"/>
      <c r="R168" s="1"/>
      <c r="S168" s="1"/>
      <c r="T168" s="1"/>
      <c r="U168" s="1"/>
      <c r="V168" s="1"/>
      <c r="W168" s="1"/>
      <c r="X168" s="1"/>
      <c r="Y168" s="1"/>
      <c r="Z168" s="1"/>
      <c r="AA168" s="1"/>
      <c r="AB168" s="1"/>
      <c r="AC168" s="1"/>
    </row>
    <row r="169">
      <c r="A169" s="1"/>
      <c r="B169" s="1"/>
      <c r="C169" s="1"/>
      <c r="D169" s="1"/>
      <c r="E169" s="1"/>
      <c r="F169" s="2"/>
      <c r="G169" s="2"/>
      <c r="H169" s="1"/>
      <c r="I169" s="1"/>
      <c r="J169" s="1"/>
      <c r="K169" s="4"/>
      <c r="L169" s="1"/>
      <c r="M169" s="1"/>
      <c r="N169" s="1"/>
      <c r="O169" s="1"/>
      <c r="P169" s="1"/>
      <c r="Q169" s="1"/>
      <c r="R169" s="1"/>
      <c r="S169" s="1"/>
      <c r="T169" s="1"/>
      <c r="U169" s="1"/>
      <c r="V169" s="1"/>
      <c r="W169" s="1"/>
      <c r="X169" s="1"/>
      <c r="Y169" s="1"/>
      <c r="Z169" s="1"/>
      <c r="AA169" s="1"/>
      <c r="AB169" s="1"/>
      <c r="AC169" s="1"/>
    </row>
    <row r="170">
      <c r="A170" s="1"/>
      <c r="B170" s="1"/>
      <c r="C170" s="1"/>
      <c r="D170" s="1"/>
      <c r="E170" s="1"/>
      <c r="F170" s="2"/>
      <c r="G170" s="2"/>
      <c r="H170" s="1"/>
      <c r="I170" s="1"/>
      <c r="J170" s="1"/>
      <c r="K170" s="4"/>
      <c r="L170" s="1"/>
      <c r="M170" s="1"/>
      <c r="N170" s="1"/>
      <c r="O170" s="1"/>
      <c r="P170" s="1"/>
      <c r="Q170" s="1"/>
      <c r="R170" s="1"/>
      <c r="S170" s="1"/>
      <c r="T170" s="1"/>
      <c r="U170" s="1"/>
      <c r="V170" s="1"/>
      <c r="W170" s="1"/>
      <c r="X170" s="1"/>
      <c r="Y170" s="1"/>
      <c r="Z170" s="1"/>
      <c r="AA170" s="1"/>
      <c r="AB170" s="1"/>
      <c r="AC170" s="1"/>
    </row>
    <row r="171">
      <c r="A171" s="1"/>
      <c r="B171" s="1"/>
      <c r="C171" s="1"/>
      <c r="D171" s="1"/>
      <c r="E171" s="1"/>
      <c r="F171" s="2"/>
      <c r="G171" s="2"/>
      <c r="H171" s="1"/>
      <c r="I171" s="1"/>
      <c r="J171" s="1"/>
      <c r="K171" s="4"/>
      <c r="L171" s="1"/>
      <c r="M171" s="1"/>
      <c r="N171" s="1"/>
      <c r="O171" s="1"/>
      <c r="P171" s="1"/>
      <c r="Q171" s="1"/>
      <c r="R171" s="1"/>
      <c r="S171" s="1"/>
      <c r="T171" s="1"/>
      <c r="U171" s="1"/>
      <c r="V171" s="1"/>
      <c r="W171" s="1"/>
      <c r="X171" s="1"/>
      <c r="Y171" s="1"/>
      <c r="Z171" s="1"/>
      <c r="AA171" s="1"/>
      <c r="AB171" s="1"/>
      <c r="AC171" s="1"/>
    </row>
    <row r="172">
      <c r="A172" s="1"/>
      <c r="B172" s="1"/>
      <c r="C172" s="1"/>
      <c r="D172" s="1"/>
      <c r="E172" s="1"/>
      <c r="F172" s="2"/>
      <c r="G172" s="2"/>
      <c r="H172" s="1"/>
      <c r="I172" s="1"/>
      <c r="J172" s="1"/>
      <c r="K172" s="4"/>
      <c r="L172" s="1"/>
      <c r="M172" s="1"/>
      <c r="N172" s="1"/>
      <c r="O172" s="1"/>
      <c r="P172" s="1"/>
      <c r="Q172" s="1"/>
      <c r="R172" s="1"/>
      <c r="S172" s="1"/>
      <c r="T172" s="1"/>
      <c r="U172" s="1"/>
      <c r="V172" s="1"/>
      <c r="W172" s="1"/>
      <c r="X172" s="1"/>
      <c r="Y172" s="1"/>
      <c r="Z172" s="1"/>
      <c r="AA172" s="1"/>
      <c r="AB172" s="1"/>
      <c r="AC172" s="1"/>
    </row>
    <row r="173">
      <c r="A173" s="1"/>
      <c r="B173" s="1"/>
      <c r="C173" s="1"/>
      <c r="D173" s="1"/>
      <c r="E173" s="1"/>
      <c r="F173" s="2"/>
      <c r="G173" s="2"/>
      <c r="H173" s="1"/>
      <c r="I173" s="1"/>
      <c r="J173" s="1"/>
      <c r="K173" s="4"/>
      <c r="L173" s="1"/>
      <c r="M173" s="1"/>
      <c r="N173" s="1"/>
      <c r="O173" s="1"/>
      <c r="P173" s="1"/>
      <c r="Q173" s="1"/>
      <c r="R173" s="1"/>
      <c r="S173" s="1"/>
      <c r="T173" s="1"/>
      <c r="U173" s="1"/>
      <c r="V173" s="1"/>
      <c r="W173" s="1"/>
      <c r="X173" s="1"/>
      <c r="Y173" s="1"/>
      <c r="Z173" s="1"/>
      <c r="AA173" s="1"/>
      <c r="AB173" s="1"/>
      <c r="AC173" s="1"/>
    </row>
    <row r="174">
      <c r="A174" s="1"/>
      <c r="B174" s="1"/>
      <c r="C174" s="1"/>
      <c r="D174" s="1"/>
      <c r="E174" s="1"/>
      <c r="F174" s="2"/>
      <c r="G174" s="2"/>
      <c r="H174" s="1"/>
      <c r="I174" s="1"/>
      <c r="J174" s="1"/>
      <c r="K174" s="4"/>
      <c r="L174" s="1"/>
      <c r="M174" s="1"/>
      <c r="N174" s="1"/>
      <c r="O174" s="1"/>
      <c r="P174" s="1"/>
      <c r="Q174" s="1"/>
      <c r="R174" s="1"/>
      <c r="S174" s="1"/>
      <c r="T174" s="1"/>
      <c r="U174" s="1"/>
      <c r="V174" s="1"/>
      <c r="W174" s="1"/>
      <c r="X174" s="1"/>
      <c r="Y174" s="1"/>
      <c r="Z174" s="1"/>
      <c r="AA174" s="1"/>
      <c r="AB174" s="1"/>
      <c r="AC174" s="1"/>
    </row>
    <row r="175">
      <c r="A175" s="1"/>
      <c r="B175" s="1"/>
      <c r="C175" s="1"/>
      <c r="D175" s="1"/>
      <c r="E175" s="1"/>
      <c r="F175" s="2"/>
      <c r="G175" s="2"/>
      <c r="H175" s="1"/>
      <c r="I175" s="1"/>
      <c r="J175" s="1"/>
      <c r="K175" s="4"/>
      <c r="L175" s="1"/>
      <c r="M175" s="1"/>
      <c r="N175" s="1"/>
      <c r="O175" s="1"/>
      <c r="P175" s="1"/>
      <c r="Q175" s="1"/>
      <c r="R175" s="1"/>
      <c r="S175" s="1"/>
      <c r="T175" s="1"/>
      <c r="U175" s="1"/>
      <c r="V175" s="1"/>
      <c r="W175" s="1"/>
      <c r="X175" s="1"/>
      <c r="Y175" s="1"/>
      <c r="Z175" s="1"/>
      <c r="AA175" s="1"/>
      <c r="AB175" s="1"/>
      <c r="AC175" s="1"/>
    </row>
    <row r="176">
      <c r="A176" s="1"/>
      <c r="B176" s="1"/>
      <c r="C176" s="1"/>
      <c r="D176" s="1"/>
      <c r="E176" s="1"/>
      <c r="F176" s="2"/>
      <c r="G176" s="2"/>
      <c r="H176" s="1"/>
      <c r="I176" s="1"/>
      <c r="J176" s="1"/>
      <c r="K176" s="4"/>
      <c r="L176" s="1"/>
      <c r="M176" s="1"/>
      <c r="N176" s="1"/>
      <c r="O176" s="1"/>
      <c r="P176" s="1"/>
      <c r="Q176" s="1"/>
      <c r="R176" s="1"/>
      <c r="S176" s="1"/>
      <c r="T176" s="1"/>
      <c r="U176" s="1"/>
      <c r="V176" s="1"/>
      <c r="W176" s="1"/>
      <c r="X176" s="1"/>
      <c r="Y176" s="1"/>
      <c r="Z176" s="1"/>
      <c r="AA176" s="1"/>
      <c r="AB176" s="1"/>
      <c r="AC176" s="1"/>
    </row>
    <row r="177">
      <c r="A177" s="1"/>
      <c r="B177" s="1"/>
      <c r="C177" s="1"/>
      <c r="D177" s="1"/>
      <c r="E177" s="1"/>
      <c r="F177" s="2"/>
      <c r="G177" s="2"/>
      <c r="H177" s="1"/>
      <c r="I177" s="1"/>
      <c r="J177" s="1"/>
      <c r="K177" s="4"/>
      <c r="L177" s="1"/>
      <c r="M177" s="1"/>
      <c r="N177" s="1"/>
      <c r="O177" s="1"/>
      <c r="P177" s="1"/>
      <c r="Q177" s="1"/>
      <c r="R177" s="1"/>
      <c r="S177" s="1"/>
      <c r="T177" s="1"/>
      <c r="U177" s="1"/>
      <c r="V177" s="1"/>
      <c r="W177" s="1"/>
      <c r="X177" s="1"/>
      <c r="Y177" s="1"/>
      <c r="Z177" s="1"/>
      <c r="AA177" s="1"/>
      <c r="AB177" s="1"/>
      <c r="AC177" s="1"/>
    </row>
    <row r="178">
      <c r="A178" s="1"/>
      <c r="B178" s="1"/>
      <c r="C178" s="1"/>
      <c r="D178" s="1"/>
      <c r="E178" s="1"/>
      <c r="F178" s="2"/>
      <c r="G178" s="2"/>
      <c r="H178" s="1"/>
      <c r="I178" s="1"/>
      <c r="J178" s="1"/>
      <c r="K178" s="4"/>
      <c r="L178" s="1"/>
      <c r="M178" s="1"/>
      <c r="N178" s="1"/>
      <c r="O178" s="1"/>
      <c r="P178" s="1"/>
      <c r="Q178" s="1"/>
      <c r="R178" s="1"/>
      <c r="S178" s="1"/>
      <c r="T178" s="1"/>
      <c r="U178" s="1"/>
      <c r="V178" s="1"/>
      <c r="W178" s="1"/>
      <c r="X178" s="1"/>
      <c r="Y178" s="1"/>
      <c r="Z178" s="1"/>
      <c r="AA178" s="1"/>
      <c r="AB178" s="1"/>
      <c r="AC178" s="1"/>
    </row>
    <row r="179">
      <c r="A179" s="1"/>
      <c r="B179" s="1"/>
      <c r="C179" s="1"/>
      <c r="D179" s="1"/>
      <c r="E179" s="1"/>
      <c r="F179" s="2"/>
      <c r="G179" s="2"/>
      <c r="H179" s="1"/>
      <c r="I179" s="1"/>
      <c r="J179" s="1"/>
      <c r="K179" s="4"/>
      <c r="L179" s="1"/>
      <c r="M179" s="1"/>
      <c r="N179" s="1"/>
      <c r="O179" s="1"/>
      <c r="P179" s="1"/>
      <c r="Q179" s="1"/>
      <c r="R179" s="1"/>
      <c r="S179" s="1"/>
      <c r="T179" s="1"/>
      <c r="U179" s="1"/>
      <c r="V179" s="1"/>
      <c r="W179" s="1"/>
      <c r="X179" s="1"/>
      <c r="Y179" s="1"/>
      <c r="Z179" s="1"/>
      <c r="AA179" s="1"/>
      <c r="AB179" s="1"/>
      <c r="AC179" s="1"/>
    </row>
    <row r="180">
      <c r="A180" s="1"/>
      <c r="B180" s="1"/>
      <c r="C180" s="1"/>
      <c r="D180" s="1"/>
      <c r="E180" s="1"/>
      <c r="F180" s="2"/>
      <c r="G180" s="2"/>
      <c r="H180" s="1"/>
      <c r="I180" s="1"/>
      <c r="J180" s="1"/>
      <c r="K180" s="4"/>
      <c r="L180" s="1"/>
      <c r="M180" s="1"/>
      <c r="N180" s="1"/>
      <c r="O180" s="1"/>
      <c r="P180" s="1"/>
      <c r="Q180" s="1"/>
      <c r="R180" s="1"/>
      <c r="S180" s="1"/>
      <c r="T180" s="1"/>
      <c r="U180" s="1"/>
      <c r="V180" s="1"/>
      <c r="W180" s="1"/>
      <c r="X180" s="1"/>
      <c r="Y180" s="1"/>
      <c r="Z180" s="1"/>
      <c r="AA180" s="1"/>
      <c r="AB180" s="1"/>
      <c r="AC180" s="1"/>
    </row>
    <row r="181">
      <c r="A181" s="1"/>
      <c r="B181" s="1"/>
      <c r="C181" s="1"/>
      <c r="D181" s="1"/>
      <c r="E181" s="1"/>
      <c r="F181" s="2"/>
      <c r="G181" s="2"/>
      <c r="H181" s="1"/>
      <c r="I181" s="1"/>
      <c r="J181" s="1"/>
      <c r="K181" s="4"/>
      <c r="L181" s="1"/>
      <c r="M181" s="1"/>
      <c r="N181" s="1"/>
      <c r="O181" s="1"/>
      <c r="P181" s="1"/>
      <c r="Q181" s="1"/>
      <c r="R181" s="1"/>
      <c r="S181" s="1"/>
      <c r="T181" s="1"/>
      <c r="U181" s="1"/>
      <c r="V181" s="1"/>
      <c r="W181" s="1"/>
      <c r="X181" s="1"/>
      <c r="Y181" s="1"/>
      <c r="Z181" s="1"/>
      <c r="AA181" s="1"/>
      <c r="AB181" s="1"/>
      <c r="AC181" s="1"/>
    </row>
    <row r="182">
      <c r="A182" s="1"/>
      <c r="B182" s="1"/>
      <c r="C182" s="1"/>
      <c r="D182" s="1"/>
      <c r="E182" s="1"/>
      <c r="F182" s="2"/>
      <c r="G182" s="2"/>
      <c r="H182" s="1"/>
      <c r="I182" s="1"/>
      <c r="J182" s="1"/>
      <c r="K182" s="4"/>
      <c r="L182" s="1"/>
      <c r="M182" s="1"/>
      <c r="N182" s="1"/>
      <c r="O182" s="1"/>
      <c r="P182" s="1"/>
      <c r="Q182" s="1"/>
      <c r="R182" s="1"/>
      <c r="S182" s="1"/>
      <c r="T182" s="1"/>
      <c r="U182" s="1"/>
      <c r="V182" s="1"/>
      <c r="W182" s="1"/>
      <c r="X182" s="1"/>
      <c r="Y182" s="1"/>
      <c r="Z182" s="1"/>
      <c r="AA182" s="1"/>
      <c r="AB182" s="1"/>
      <c r="AC182" s="1"/>
    </row>
    <row r="183">
      <c r="A183" s="1"/>
      <c r="B183" s="1"/>
      <c r="C183" s="1"/>
      <c r="D183" s="1"/>
      <c r="E183" s="1"/>
      <c r="F183" s="2"/>
      <c r="G183" s="2"/>
      <c r="H183" s="1"/>
      <c r="I183" s="1"/>
      <c r="J183" s="1"/>
      <c r="K183" s="4"/>
      <c r="L183" s="1"/>
      <c r="M183" s="1"/>
      <c r="N183" s="1"/>
      <c r="O183" s="1"/>
      <c r="P183" s="1"/>
      <c r="Q183" s="1"/>
      <c r="R183" s="1"/>
      <c r="S183" s="1"/>
      <c r="T183" s="1"/>
      <c r="U183" s="1"/>
      <c r="V183" s="1"/>
      <c r="W183" s="1"/>
      <c r="X183" s="1"/>
      <c r="Y183" s="1"/>
      <c r="Z183" s="1"/>
      <c r="AA183" s="1"/>
      <c r="AB183" s="1"/>
      <c r="AC183" s="1"/>
    </row>
    <row r="184">
      <c r="A184" s="1"/>
      <c r="B184" s="1"/>
      <c r="C184" s="1"/>
      <c r="D184" s="1"/>
      <c r="E184" s="1"/>
      <c r="F184" s="2"/>
      <c r="G184" s="2"/>
      <c r="H184" s="1"/>
      <c r="I184" s="1"/>
      <c r="J184" s="1"/>
      <c r="K184" s="4"/>
      <c r="L184" s="1"/>
      <c r="M184" s="1"/>
      <c r="N184" s="1"/>
      <c r="O184" s="1"/>
      <c r="P184" s="1"/>
      <c r="Q184" s="1"/>
      <c r="R184" s="1"/>
      <c r="S184" s="1"/>
      <c r="T184" s="1"/>
      <c r="U184" s="1"/>
      <c r="V184" s="1"/>
      <c r="W184" s="1"/>
      <c r="X184" s="1"/>
      <c r="Y184" s="1"/>
      <c r="Z184" s="1"/>
      <c r="AA184" s="1"/>
      <c r="AB184" s="1"/>
      <c r="AC184" s="1"/>
    </row>
    <row r="185">
      <c r="A185" s="1"/>
      <c r="B185" s="1"/>
      <c r="C185" s="1"/>
      <c r="D185" s="1"/>
      <c r="E185" s="1"/>
      <c r="F185" s="2"/>
      <c r="G185" s="2"/>
      <c r="H185" s="1"/>
      <c r="I185" s="1"/>
      <c r="J185" s="1"/>
      <c r="K185" s="4"/>
      <c r="L185" s="1"/>
      <c r="M185" s="1"/>
      <c r="N185" s="1"/>
      <c r="O185" s="1"/>
      <c r="P185" s="1"/>
      <c r="Q185" s="1"/>
      <c r="R185" s="1"/>
      <c r="S185" s="1"/>
      <c r="T185" s="1"/>
      <c r="U185" s="1"/>
      <c r="V185" s="1"/>
      <c r="W185" s="1"/>
      <c r="X185" s="1"/>
      <c r="Y185" s="1"/>
      <c r="Z185" s="1"/>
      <c r="AA185" s="1"/>
      <c r="AB185" s="1"/>
      <c r="AC185" s="1"/>
    </row>
    <row r="186">
      <c r="A186" s="1"/>
      <c r="B186" s="1"/>
      <c r="C186" s="1"/>
      <c r="D186" s="1"/>
      <c r="E186" s="1"/>
      <c r="F186" s="2"/>
      <c r="G186" s="2"/>
      <c r="H186" s="1"/>
      <c r="I186" s="1"/>
      <c r="J186" s="1"/>
      <c r="K186" s="4"/>
      <c r="L186" s="1"/>
      <c r="M186" s="1"/>
      <c r="N186" s="1"/>
      <c r="O186" s="1"/>
      <c r="P186" s="1"/>
      <c r="Q186" s="1"/>
      <c r="R186" s="1"/>
      <c r="S186" s="1"/>
      <c r="T186" s="1"/>
      <c r="U186" s="1"/>
      <c r="V186" s="1"/>
      <c r="W186" s="1"/>
      <c r="X186" s="1"/>
      <c r="Y186" s="1"/>
      <c r="Z186" s="1"/>
      <c r="AA186" s="1"/>
      <c r="AB186" s="1"/>
      <c r="AC186" s="1"/>
    </row>
    <row r="187">
      <c r="A187" s="1"/>
      <c r="B187" s="1"/>
      <c r="C187" s="1"/>
      <c r="D187" s="1"/>
      <c r="E187" s="1"/>
      <c r="F187" s="2"/>
      <c r="G187" s="2"/>
      <c r="H187" s="1"/>
      <c r="I187" s="1"/>
      <c r="J187" s="1"/>
      <c r="K187" s="4"/>
      <c r="L187" s="1"/>
      <c r="M187" s="1"/>
      <c r="N187" s="1"/>
      <c r="O187" s="1"/>
      <c r="P187" s="1"/>
      <c r="Q187" s="1"/>
      <c r="R187" s="1"/>
      <c r="S187" s="1"/>
      <c r="T187" s="1"/>
      <c r="U187" s="1"/>
      <c r="V187" s="1"/>
      <c r="W187" s="1"/>
      <c r="X187" s="1"/>
      <c r="Y187" s="1"/>
      <c r="Z187" s="1"/>
      <c r="AA187" s="1"/>
      <c r="AB187" s="1"/>
      <c r="AC187" s="1"/>
    </row>
    <row r="188">
      <c r="A188" s="1"/>
      <c r="B188" s="1"/>
      <c r="C188" s="1"/>
      <c r="D188" s="1"/>
      <c r="E188" s="1"/>
      <c r="F188" s="2"/>
      <c r="G188" s="2"/>
      <c r="H188" s="1"/>
      <c r="I188" s="1"/>
      <c r="J188" s="1"/>
      <c r="K188" s="4"/>
      <c r="L188" s="1"/>
      <c r="M188" s="1"/>
      <c r="N188" s="1"/>
      <c r="O188" s="1"/>
      <c r="P188" s="1"/>
      <c r="Q188" s="1"/>
      <c r="R188" s="1"/>
      <c r="S188" s="1"/>
      <c r="T188" s="1"/>
      <c r="U188" s="1"/>
      <c r="V188" s="1"/>
      <c r="W188" s="1"/>
      <c r="X188" s="1"/>
      <c r="Y188" s="1"/>
      <c r="Z188" s="1"/>
      <c r="AA188" s="1"/>
      <c r="AB188" s="1"/>
      <c r="AC188" s="1"/>
    </row>
    <row r="189">
      <c r="A189" s="1"/>
      <c r="B189" s="1"/>
      <c r="C189" s="1"/>
      <c r="D189" s="1"/>
      <c r="E189" s="1"/>
      <c r="F189" s="2"/>
      <c r="G189" s="2"/>
      <c r="H189" s="1"/>
      <c r="I189" s="1"/>
      <c r="J189" s="1"/>
      <c r="K189" s="4"/>
      <c r="L189" s="1"/>
      <c r="M189" s="1"/>
      <c r="N189" s="1"/>
      <c r="O189" s="1"/>
      <c r="P189" s="1"/>
      <c r="Q189" s="1"/>
      <c r="R189" s="1"/>
      <c r="S189" s="1"/>
      <c r="T189" s="1"/>
      <c r="U189" s="1"/>
      <c r="V189" s="1"/>
      <c r="W189" s="1"/>
      <c r="X189" s="1"/>
      <c r="Y189" s="1"/>
      <c r="Z189" s="1"/>
      <c r="AA189" s="1"/>
      <c r="AB189" s="1"/>
      <c r="AC189" s="1"/>
    </row>
    <row r="190">
      <c r="A190" s="1"/>
      <c r="B190" s="1"/>
      <c r="C190" s="1"/>
      <c r="D190" s="1"/>
      <c r="E190" s="1"/>
      <c r="F190" s="2"/>
      <c r="G190" s="2"/>
      <c r="H190" s="1"/>
      <c r="I190" s="1"/>
      <c r="J190" s="1"/>
      <c r="K190" s="4"/>
      <c r="L190" s="1"/>
      <c r="M190" s="1"/>
      <c r="N190" s="1"/>
      <c r="O190" s="1"/>
      <c r="P190" s="1"/>
      <c r="Q190" s="1"/>
      <c r="R190" s="1"/>
      <c r="S190" s="1"/>
      <c r="T190" s="1"/>
      <c r="U190" s="1"/>
      <c r="V190" s="1"/>
      <c r="W190" s="1"/>
      <c r="X190" s="1"/>
      <c r="Y190" s="1"/>
      <c r="Z190" s="1"/>
      <c r="AA190" s="1"/>
      <c r="AB190" s="1"/>
      <c r="AC190" s="1"/>
    </row>
    <row r="191">
      <c r="A191" s="1"/>
      <c r="B191" s="1"/>
      <c r="C191" s="1"/>
      <c r="D191" s="1"/>
      <c r="E191" s="1"/>
      <c r="F191" s="2"/>
      <c r="G191" s="2"/>
      <c r="H191" s="1"/>
      <c r="I191" s="1"/>
      <c r="J191" s="1"/>
      <c r="K191" s="4"/>
      <c r="L191" s="1"/>
      <c r="M191" s="1"/>
      <c r="N191" s="1"/>
      <c r="O191" s="1"/>
      <c r="P191" s="1"/>
      <c r="Q191" s="1"/>
      <c r="R191" s="1"/>
      <c r="S191" s="1"/>
      <c r="T191" s="1"/>
      <c r="U191" s="1"/>
      <c r="V191" s="1"/>
      <c r="W191" s="1"/>
      <c r="X191" s="1"/>
      <c r="Y191" s="1"/>
      <c r="Z191" s="1"/>
      <c r="AA191" s="1"/>
      <c r="AB191" s="1"/>
      <c r="AC191" s="1"/>
    </row>
    <row r="192">
      <c r="A192" s="1"/>
      <c r="B192" s="1"/>
      <c r="C192" s="1"/>
      <c r="D192" s="1"/>
      <c r="E192" s="1"/>
      <c r="F192" s="2"/>
      <c r="G192" s="2"/>
      <c r="H192" s="1"/>
      <c r="I192" s="1"/>
      <c r="J192" s="1"/>
      <c r="K192" s="4"/>
      <c r="L192" s="1"/>
      <c r="M192" s="1"/>
      <c r="N192" s="1"/>
      <c r="O192" s="1"/>
      <c r="P192" s="1"/>
      <c r="Q192" s="1"/>
      <c r="R192" s="1"/>
      <c r="S192" s="1"/>
      <c r="T192" s="1"/>
      <c r="U192" s="1"/>
      <c r="V192" s="1"/>
      <c r="W192" s="1"/>
      <c r="X192" s="1"/>
      <c r="Y192" s="1"/>
      <c r="Z192" s="1"/>
      <c r="AA192" s="1"/>
      <c r="AB192" s="1"/>
      <c r="AC192" s="1"/>
    </row>
    <row r="193">
      <c r="A193" s="1"/>
      <c r="B193" s="1"/>
      <c r="C193" s="1"/>
      <c r="D193" s="1"/>
      <c r="E193" s="1"/>
      <c r="F193" s="2"/>
      <c r="G193" s="2"/>
      <c r="H193" s="1"/>
      <c r="I193" s="1"/>
      <c r="J193" s="1"/>
      <c r="K193" s="4"/>
      <c r="L193" s="1"/>
      <c r="M193" s="1"/>
      <c r="N193" s="1"/>
      <c r="O193" s="1"/>
      <c r="P193" s="1"/>
      <c r="Q193" s="1"/>
      <c r="R193" s="1"/>
      <c r="S193" s="1"/>
      <c r="T193" s="1"/>
      <c r="U193" s="1"/>
      <c r="V193" s="1"/>
      <c r="W193" s="1"/>
      <c r="X193" s="1"/>
      <c r="Y193" s="1"/>
      <c r="Z193" s="1"/>
      <c r="AA193" s="1"/>
      <c r="AB193" s="1"/>
      <c r="AC193" s="1"/>
    </row>
    <row r="194">
      <c r="A194" s="1"/>
      <c r="B194" s="1"/>
      <c r="C194" s="1"/>
      <c r="D194" s="1"/>
      <c r="E194" s="1"/>
      <c r="F194" s="2"/>
      <c r="G194" s="2"/>
      <c r="H194" s="1"/>
      <c r="I194" s="1"/>
      <c r="J194" s="1"/>
      <c r="K194" s="4"/>
      <c r="L194" s="1"/>
      <c r="M194" s="1"/>
      <c r="N194" s="1"/>
      <c r="O194" s="1"/>
      <c r="P194" s="1"/>
      <c r="Q194" s="1"/>
      <c r="R194" s="1"/>
      <c r="S194" s="1"/>
      <c r="T194" s="1"/>
      <c r="U194" s="1"/>
      <c r="V194" s="1"/>
      <c r="W194" s="1"/>
      <c r="X194" s="1"/>
      <c r="Y194" s="1"/>
      <c r="Z194" s="1"/>
      <c r="AA194" s="1"/>
      <c r="AB194" s="1"/>
      <c r="AC194" s="1"/>
    </row>
    <row r="195">
      <c r="A195" s="1"/>
      <c r="B195" s="1"/>
      <c r="C195" s="1"/>
      <c r="D195" s="1"/>
      <c r="E195" s="1"/>
      <c r="F195" s="2"/>
      <c r="G195" s="2"/>
      <c r="H195" s="1"/>
      <c r="I195" s="1"/>
      <c r="J195" s="1"/>
      <c r="K195" s="4"/>
      <c r="L195" s="1"/>
      <c r="M195" s="1"/>
      <c r="N195" s="1"/>
      <c r="O195" s="1"/>
      <c r="P195" s="1"/>
      <c r="Q195" s="1"/>
      <c r="R195" s="1"/>
      <c r="S195" s="1"/>
      <c r="T195" s="1"/>
      <c r="U195" s="1"/>
      <c r="V195" s="1"/>
      <c r="W195" s="1"/>
      <c r="X195" s="1"/>
      <c r="Y195" s="1"/>
      <c r="Z195" s="1"/>
      <c r="AA195" s="1"/>
      <c r="AB195" s="1"/>
      <c r="AC195" s="1"/>
    </row>
    <row r="196">
      <c r="A196" s="1"/>
      <c r="B196" s="1"/>
      <c r="C196" s="1"/>
      <c r="D196" s="1"/>
      <c r="E196" s="1"/>
      <c r="F196" s="2"/>
      <c r="G196" s="2"/>
      <c r="H196" s="1"/>
      <c r="I196" s="1"/>
      <c r="J196" s="1"/>
      <c r="K196" s="4"/>
      <c r="L196" s="1"/>
      <c r="M196" s="1"/>
      <c r="N196" s="1"/>
      <c r="O196" s="1"/>
      <c r="P196" s="1"/>
      <c r="Q196" s="1"/>
      <c r="R196" s="1"/>
      <c r="S196" s="1"/>
      <c r="T196" s="1"/>
      <c r="U196" s="1"/>
      <c r="V196" s="1"/>
      <c r="W196" s="1"/>
      <c r="X196" s="1"/>
      <c r="Y196" s="1"/>
      <c r="Z196" s="1"/>
      <c r="AA196" s="1"/>
      <c r="AB196" s="1"/>
      <c r="AC196" s="1"/>
    </row>
    <row r="197">
      <c r="A197" s="1"/>
      <c r="B197" s="1"/>
      <c r="C197" s="1"/>
      <c r="D197" s="1"/>
      <c r="E197" s="1"/>
      <c r="F197" s="2"/>
      <c r="G197" s="2"/>
      <c r="H197" s="1"/>
      <c r="I197" s="1"/>
      <c r="J197" s="1"/>
      <c r="K197" s="4"/>
      <c r="L197" s="1"/>
      <c r="M197" s="1"/>
      <c r="N197" s="1"/>
      <c r="O197" s="1"/>
      <c r="P197" s="1"/>
      <c r="Q197" s="1"/>
      <c r="R197" s="1"/>
      <c r="S197" s="1"/>
      <c r="T197" s="1"/>
      <c r="U197" s="1"/>
      <c r="V197" s="1"/>
      <c r="W197" s="1"/>
      <c r="X197" s="1"/>
      <c r="Y197" s="1"/>
      <c r="Z197" s="1"/>
      <c r="AA197" s="1"/>
      <c r="AB197" s="1"/>
      <c r="AC197" s="1"/>
    </row>
    <row r="198">
      <c r="A198" s="1"/>
      <c r="B198" s="1"/>
      <c r="C198" s="1"/>
      <c r="D198" s="1"/>
      <c r="E198" s="1"/>
      <c r="F198" s="2"/>
      <c r="G198" s="2"/>
      <c r="H198" s="1"/>
      <c r="I198" s="1"/>
      <c r="J198" s="1"/>
      <c r="K198" s="4"/>
      <c r="L198" s="1"/>
      <c r="M198" s="1"/>
      <c r="N198" s="1"/>
      <c r="O198" s="1"/>
      <c r="P198" s="1"/>
      <c r="Q198" s="1"/>
      <c r="R198" s="1"/>
      <c r="S198" s="1"/>
      <c r="T198" s="1"/>
      <c r="U198" s="1"/>
      <c r="V198" s="1"/>
      <c r="W198" s="1"/>
      <c r="X198" s="1"/>
      <c r="Y198" s="1"/>
      <c r="Z198" s="1"/>
      <c r="AA198" s="1"/>
      <c r="AB198" s="1"/>
      <c r="AC198" s="1"/>
    </row>
    <row r="199">
      <c r="A199" s="1"/>
      <c r="B199" s="1"/>
      <c r="C199" s="1"/>
      <c r="D199" s="1"/>
      <c r="E199" s="1"/>
      <c r="F199" s="2"/>
      <c r="G199" s="2"/>
      <c r="H199" s="1"/>
      <c r="I199" s="1"/>
      <c r="J199" s="1"/>
      <c r="K199" s="4"/>
      <c r="L199" s="1"/>
      <c r="M199" s="1"/>
      <c r="N199" s="1"/>
      <c r="O199" s="1"/>
      <c r="P199" s="1"/>
      <c r="Q199" s="1"/>
      <c r="R199" s="1"/>
      <c r="S199" s="1"/>
      <c r="T199" s="1"/>
      <c r="U199" s="1"/>
      <c r="V199" s="1"/>
      <c r="W199" s="1"/>
      <c r="X199" s="1"/>
      <c r="Y199" s="1"/>
      <c r="Z199" s="1"/>
      <c r="AA199" s="1"/>
      <c r="AB199" s="1"/>
      <c r="AC199" s="1"/>
    </row>
    <row r="200">
      <c r="A200" s="1"/>
      <c r="B200" s="1"/>
      <c r="C200" s="1"/>
      <c r="D200" s="1"/>
      <c r="E200" s="1"/>
      <c r="F200" s="2"/>
      <c r="G200" s="2"/>
      <c r="H200" s="1"/>
      <c r="I200" s="1"/>
      <c r="J200" s="1"/>
      <c r="K200" s="4"/>
      <c r="L200" s="1"/>
      <c r="M200" s="1"/>
      <c r="N200" s="1"/>
      <c r="O200" s="1"/>
      <c r="P200" s="1"/>
      <c r="Q200" s="1"/>
      <c r="R200" s="1"/>
      <c r="S200" s="1"/>
      <c r="T200" s="1"/>
      <c r="U200" s="1"/>
      <c r="V200" s="1"/>
      <c r="W200" s="1"/>
      <c r="X200" s="1"/>
      <c r="Y200" s="1"/>
      <c r="Z200" s="1"/>
      <c r="AA200" s="1"/>
      <c r="AB200" s="1"/>
      <c r="AC200" s="1"/>
    </row>
    <row r="201">
      <c r="A201" s="1"/>
      <c r="B201" s="1"/>
      <c r="C201" s="1"/>
      <c r="D201" s="1"/>
      <c r="E201" s="1"/>
      <c r="F201" s="2"/>
      <c r="G201" s="2"/>
      <c r="H201" s="1"/>
      <c r="I201" s="1"/>
      <c r="J201" s="1"/>
      <c r="K201" s="4"/>
      <c r="L201" s="1"/>
      <c r="M201" s="1"/>
      <c r="N201" s="1"/>
      <c r="O201" s="1"/>
      <c r="P201" s="1"/>
      <c r="Q201" s="1"/>
      <c r="R201" s="1"/>
      <c r="S201" s="1"/>
      <c r="T201" s="1"/>
      <c r="U201" s="1"/>
      <c r="V201" s="1"/>
      <c r="W201" s="1"/>
      <c r="X201" s="1"/>
      <c r="Y201" s="1"/>
      <c r="Z201" s="1"/>
      <c r="AA201" s="1"/>
      <c r="AB201" s="1"/>
      <c r="AC201" s="1"/>
    </row>
    <row r="202">
      <c r="A202" s="1"/>
      <c r="B202" s="1"/>
      <c r="C202" s="1"/>
      <c r="D202" s="1"/>
      <c r="E202" s="1"/>
      <c r="F202" s="2"/>
      <c r="G202" s="2"/>
      <c r="H202" s="1"/>
      <c r="I202" s="1"/>
      <c r="J202" s="1"/>
      <c r="K202" s="4"/>
      <c r="L202" s="1"/>
      <c r="M202" s="1"/>
      <c r="N202" s="1"/>
      <c r="O202" s="1"/>
      <c r="P202" s="1"/>
      <c r="Q202" s="1"/>
      <c r="R202" s="1"/>
      <c r="S202" s="1"/>
      <c r="T202" s="1"/>
      <c r="U202" s="1"/>
      <c r="V202" s="1"/>
      <c r="W202" s="1"/>
      <c r="X202" s="1"/>
      <c r="Y202" s="1"/>
      <c r="Z202" s="1"/>
      <c r="AA202" s="1"/>
      <c r="AB202" s="1"/>
      <c r="AC202" s="1"/>
    </row>
    <row r="203">
      <c r="A203" s="1"/>
      <c r="B203" s="1"/>
      <c r="C203" s="1"/>
      <c r="D203" s="1"/>
      <c r="E203" s="1"/>
      <c r="F203" s="2"/>
      <c r="G203" s="2"/>
      <c r="H203" s="1"/>
      <c r="I203" s="1"/>
      <c r="J203" s="1"/>
      <c r="K203" s="4"/>
      <c r="L203" s="1"/>
      <c r="M203" s="1"/>
      <c r="N203" s="1"/>
      <c r="O203" s="1"/>
      <c r="P203" s="1"/>
      <c r="Q203" s="1"/>
      <c r="R203" s="1"/>
      <c r="S203" s="1"/>
      <c r="T203" s="1"/>
      <c r="U203" s="1"/>
      <c r="V203" s="1"/>
      <c r="W203" s="1"/>
      <c r="X203" s="1"/>
      <c r="Y203" s="1"/>
      <c r="Z203" s="1"/>
      <c r="AA203" s="1"/>
      <c r="AB203" s="1"/>
      <c r="AC203" s="1"/>
    </row>
    <row r="204">
      <c r="A204" s="1"/>
      <c r="B204" s="1"/>
      <c r="C204" s="1"/>
      <c r="D204" s="1"/>
      <c r="E204" s="1"/>
      <c r="F204" s="2"/>
      <c r="G204" s="2"/>
      <c r="H204" s="1"/>
      <c r="I204" s="1"/>
      <c r="J204" s="1"/>
      <c r="K204" s="4"/>
      <c r="L204" s="1"/>
      <c r="M204" s="1"/>
      <c r="N204" s="1"/>
      <c r="O204" s="1"/>
      <c r="P204" s="1"/>
      <c r="Q204" s="1"/>
      <c r="R204" s="1"/>
      <c r="S204" s="1"/>
      <c r="T204" s="1"/>
      <c r="U204" s="1"/>
      <c r="V204" s="1"/>
      <c r="W204" s="1"/>
      <c r="X204" s="1"/>
      <c r="Y204" s="1"/>
      <c r="Z204" s="1"/>
      <c r="AA204" s="1"/>
      <c r="AB204" s="1"/>
      <c r="AC204" s="1"/>
    </row>
    <row r="205">
      <c r="A205" s="1"/>
      <c r="B205" s="1"/>
      <c r="C205" s="1"/>
      <c r="D205" s="1"/>
      <c r="E205" s="1"/>
      <c r="F205" s="2"/>
      <c r="G205" s="2"/>
      <c r="H205" s="1"/>
      <c r="I205" s="1"/>
      <c r="J205" s="1"/>
      <c r="K205" s="4"/>
      <c r="L205" s="1"/>
      <c r="M205" s="1"/>
      <c r="N205" s="1"/>
      <c r="O205" s="1"/>
      <c r="P205" s="1"/>
      <c r="Q205" s="1"/>
      <c r="R205" s="1"/>
      <c r="S205" s="1"/>
      <c r="T205" s="1"/>
      <c r="U205" s="1"/>
      <c r="V205" s="1"/>
      <c r="W205" s="1"/>
      <c r="X205" s="1"/>
      <c r="Y205" s="1"/>
      <c r="Z205" s="1"/>
      <c r="AA205" s="1"/>
      <c r="AB205" s="1"/>
      <c r="AC205" s="1"/>
    </row>
    <row r="206">
      <c r="A206" s="1"/>
      <c r="B206" s="1"/>
      <c r="C206" s="1"/>
      <c r="D206" s="1"/>
      <c r="E206" s="1"/>
      <c r="F206" s="2"/>
      <c r="G206" s="2"/>
      <c r="H206" s="1"/>
      <c r="I206" s="1"/>
      <c r="J206" s="1"/>
      <c r="K206" s="4"/>
      <c r="L206" s="1"/>
      <c r="M206" s="1"/>
      <c r="N206" s="1"/>
      <c r="O206" s="1"/>
      <c r="P206" s="1"/>
      <c r="Q206" s="1"/>
      <c r="R206" s="1"/>
      <c r="S206" s="1"/>
      <c r="T206" s="1"/>
      <c r="U206" s="1"/>
      <c r="V206" s="1"/>
      <c r="W206" s="1"/>
      <c r="X206" s="1"/>
      <c r="Y206" s="1"/>
      <c r="Z206" s="1"/>
      <c r="AA206" s="1"/>
      <c r="AB206" s="1"/>
      <c r="AC206" s="1"/>
    </row>
    <row r="207">
      <c r="A207" s="1"/>
      <c r="B207" s="1"/>
      <c r="C207" s="1"/>
      <c r="D207" s="1"/>
      <c r="E207" s="1"/>
      <c r="F207" s="2"/>
      <c r="G207" s="2"/>
      <c r="H207" s="1"/>
      <c r="I207" s="1"/>
      <c r="J207" s="1"/>
      <c r="K207" s="4"/>
      <c r="L207" s="1"/>
      <c r="M207" s="1"/>
      <c r="N207" s="1"/>
      <c r="O207" s="1"/>
      <c r="P207" s="1"/>
      <c r="Q207" s="1"/>
      <c r="R207" s="1"/>
      <c r="S207" s="1"/>
      <c r="T207" s="1"/>
      <c r="U207" s="1"/>
      <c r="V207" s="1"/>
      <c r="W207" s="1"/>
      <c r="X207" s="1"/>
      <c r="Y207" s="1"/>
      <c r="Z207" s="1"/>
      <c r="AA207" s="1"/>
      <c r="AB207" s="1"/>
      <c r="AC207" s="1"/>
    </row>
    <row r="208">
      <c r="A208" s="1"/>
      <c r="B208" s="1"/>
      <c r="C208" s="1"/>
      <c r="D208" s="1"/>
      <c r="E208" s="1"/>
      <c r="F208" s="2"/>
      <c r="G208" s="2"/>
      <c r="H208" s="1"/>
      <c r="I208" s="1"/>
      <c r="J208" s="1"/>
      <c r="K208" s="4"/>
      <c r="L208" s="1"/>
      <c r="M208" s="1"/>
      <c r="N208" s="1"/>
      <c r="O208" s="1"/>
      <c r="P208" s="1"/>
      <c r="Q208" s="1"/>
      <c r="R208" s="1"/>
      <c r="S208" s="1"/>
      <c r="T208" s="1"/>
      <c r="U208" s="1"/>
      <c r="V208" s="1"/>
      <c r="W208" s="1"/>
      <c r="X208" s="1"/>
      <c r="Y208" s="1"/>
      <c r="Z208" s="1"/>
      <c r="AA208" s="1"/>
      <c r="AB208" s="1"/>
      <c r="AC208" s="1"/>
    </row>
    <row r="209">
      <c r="A209" s="1"/>
      <c r="B209" s="1"/>
      <c r="C209" s="1"/>
      <c r="D209" s="1"/>
      <c r="E209" s="1"/>
      <c r="F209" s="2"/>
      <c r="G209" s="2"/>
      <c r="H209" s="1"/>
      <c r="I209" s="1"/>
      <c r="J209" s="1"/>
      <c r="K209" s="4"/>
      <c r="L209" s="1"/>
      <c r="M209" s="1"/>
      <c r="N209" s="1"/>
      <c r="O209" s="1"/>
      <c r="P209" s="1"/>
      <c r="Q209" s="1"/>
      <c r="R209" s="1"/>
      <c r="S209" s="1"/>
      <c r="T209" s="1"/>
      <c r="U209" s="1"/>
      <c r="V209" s="1"/>
      <c r="W209" s="1"/>
      <c r="X209" s="1"/>
      <c r="Y209" s="1"/>
      <c r="Z209" s="1"/>
      <c r="AA209" s="1"/>
      <c r="AB209" s="1"/>
      <c r="AC209" s="1"/>
    </row>
    <row r="210">
      <c r="A210" s="1"/>
      <c r="B210" s="1"/>
      <c r="C210" s="1"/>
      <c r="D210" s="1"/>
      <c r="E210" s="1"/>
      <c r="F210" s="2"/>
      <c r="G210" s="2"/>
      <c r="H210" s="1"/>
      <c r="I210" s="1"/>
      <c r="J210" s="1"/>
      <c r="K210" s="4"/>
      <c r="L210" s="1"/>
      <c r="M210" s="1"/>
      <c r="N210" s="1"/>
      <c r="O210" s="1"/>
      <c r="P210" s="1"/>
      <c r="Q210" s="1"/>
      <c r="R210" s="1"/>
      <c r="S210" s="1"/>
      <c r="T210" s="1"/>
      <c r="U210" s="1"/>
      <c r="V210" s="1"/>
      <c r="W210" s="1"/>
      <c r="X210" s="1"/>
      <c r="Y210" s="1"/>
      <c r="Z210" s="1"/>
      <c r="AA210" s="1"/>
      <c r="AB210" s="1"/>
      <c r="AC210" s="1"/>
    </row>
    <row r="211">
      <c r="A211" s="1"/>
      <c r="B211" s="1"/>
      <c r="C211" s="1"/>
      <c r="D211" s="1"/>
      <c r="E211" s="1"/>
      <c r="F211" s="2"/>
      <c r="G211" s="2"/>
      <c r="H211" s="1"/>
      <c r="I211" s="1"/>
      <c r="J211" s="1"/>
      <c r="K211" s="4"/>
      <c r="L211" s="1"/>
      <c r="M211" s="1"/>
      <c r="N211" s="1"/>
      <c r="O211" s="1"/>
      <c r="P211" s="1"/>
      <c r="Q211" s="1"/>
      <c r="R211" s="1"/>
      <c r="S211" s="1"/>
      <c r="T211" s="1"/>
      <c r="U211" s="1"/>
      <c r="V211" s="1"/>
      <c r="W211" s="1"/>
      <c r="X211" s="1"/>
      <c r="Y211" s="1"/>
      <c r="Z211" s="1"/>
      <c r="AA211" s="1"/>
      <c r="AB211" s="1"/>
      <c r="AC211" s="1"/>
    </row>
    <row r="212">
      <c r="A212" s="1"/>
      <c r="B212" s="1"/>
      <c r="C212" s="1"/>
      <c r="D212" s="1"/>
      <c r="E212" s="1"/>
      <c r="F212" s="2"/>
      <c r="G212" s="2"/>
      <c r="H212" s="1"/>
      <c r="I212" s="1"/>
      <c r="J212" s="1"/>
      <c r="K212" s="4"/>
      <c r="L212" s="1"/>
      <c r="M212" s="1"/>
      <c r="N212" s="1"/>
      <c r="O212" s="1"/>
      <c r="P212" s="1"/>
      <c r="Q212" s="1"/>
      <c r="R212" s="1"/>
      <c r="S212" s="1"/>
      <c r="T212" s="1"/>
      <c r="U212" s="1"/>
      <c r="V212" s="1"/>
      <c r="W212" s="1"/>
      <c r="X212" s="1"/>
      <c r="Y212" s="1"/>
      <c r="Z212" s="1"/>
      <c r="AA212" s="1"/>
      <c r="AB212" s="1"/>
      <c r="AC212" s="1"/>
    </row>
    <row r="213">
      <c r="A213" s="1"/>
      <c r="B213" s="1"/>
      <c r="C213" s="1"/>
      <c r="D213" s="1"/>
      <c r="E213" s="1"/>
      <c r="F213" s="2"/>
      <c r="G213" s="2"/>
      <c r="H213" s="1"/>
      <c r="I213" s="1"/>
      <c r="J213" s="1"/>
      <c r="K213" s="4"/>
      <c r="L213" s="1"/>
      <c r="M213" s="1"/>
      <c r="N213" s="1"/>
      <c r="O213" s="1"/>
      <c r="P213" s="1"/>
      <c r="Q213" s="1"/>
      <c r="R213" s="1"/>
      <c r="S213" s="1"/>
      <c r="T213" s="1"/>
      <c r="U213" s="1"/>
      <c r="V213" s="1"/>
      <c r="W213" s="1"/>
      <c r="X213" s="1"/>
      <c r="Y213" s="1"/>
      <c r="Z213" s="1"/>
      <c r="AA213" s="1"/>
      <c r="AB213" s="1"/>
      <c r="AC213" s="1"/>
    </row>
    <row r="214">
      <c r="A214" s="1"/>
      <c r="B214" s="1"/>
      <c r="C214" s="1"/>
      <c r="D214" s="1"/>
      <c r="E214" s="1"/>
      <c r="F214" s="2"/>
      <c r="G214" s="2"/>
      <c r="H214" s="1"/>
      <c r="I214" s="1"/>
      <c r="J214" s="1"/>
      <c r="K214" s="4"/>
      <c r="L214" s="1"/>
      <c r="M214" s="1"/>
      <c r="N214" s="1"/>
      <c r="O214" s="1"/>
      <c r="P214" s="1"/>
      <c r="Q214" s="1"/>
      <c r="R214" s="1"/>
      <c r="S214" s="1"/>
      <c r="T214" s="1"/>
      <c r="U214" s="1"/>
      <c r="V214" s="1"/>
      <c r="W214" s="1"/>
      <c r="X214" s="1"/>
      <c r="Y214" s="1"/>
      <c r="Z214" s="1"/>
      <c r="AA214" s="1"/>
      <c r="AB214" s="1"/>
      <c r="AC214" s="1"/>
    </row>
    <row r="215">
      <c r="A215" s="1"/>
      <c r="B215" s="1"/>
      <c r="C215" s="1"/>
      <c r="D215" s="1"/>
      <c r="E215" s="1"/>
      <c r="F215" s="2"/>
      <c r="G215" s="2"/>
      <c r="H215" s="1"/>
      <c r="I215" s="1"/>
      <c r="J215" s="1"/>
      <c r="K215" s="4"/>
      <c r="L215" s="1"/>
      <c r="M215" s="1"/>
      <c r="N215" s="1"/>
      <c r="O215" s="1"/>
      <c r="P215" s="1"/>
      <c r="Q215" s="1"/>
      <c r="R215" s="1"/>
      <c r="S215" s="1"/>
      <c r="T215" s="1"/>
      <c r="U215" s="1"/>
      <c r="V215" s="1"/>
      <c r="W215" s="1"/>
      <c r="X215" s="1"/>
      <c r="Y215" s="1"/>
      <c r="Z215" s="1"/>
      <c r="AA215" s="1"/>
      <c r="AB215" s="1"/>
      <c r="AC215" s="1"/>
    </row>
    <row r="216">
      <c r="A216" s="1"/>
      <c r="B216" s="1"/>
      <c r="C216" s="1"/>
      <c r="D216" s="1"/>
      <c r="E216" s="1"/>
      <c r="F216" s="2"/>
      <c r="G216" s="2"/>
      <c r="H216" s="1"/>
      <c r="I216" s="1"/>
      <c r="J216" s="1"/>
      <c r="K216" s="4"/>
      <c r="L216" s="1"/>
      <c r="M216" s="1"/>
      <c r="N216" s="1"/>
      <c r="O216" s="1"/>
      <c r="P216" s="1"/>
      <c r="Q216" s="1"/>
      <c r="R216" s="1"/>
      <c r="S216" s="1"/>
      <c r="T216" s="1"/>
      <c r="U216" s="1"/>
      <c r="V216" s="1"/>
      <c r="W216" s="1"/>
      <c r="X216" s="1"/>
      <c r="Y216" s="1"/>
      <c r="Z216" s="1"/>
      <c r="AA216" s="1"/>
      <c r="AB216" s="1"/>
      <c r="AC216" s="1"/>
    </row>
    <row r="217">
      <c r="A217" s="1"/>
      <c r="B217" s="1"/>
      <c r="C217" s="1"/>
      <c r="D217" s="1"/>
      <c r="E217" s="1"/>
      <c r="F217" s="2"/>
      <c r="G217" s="2"/>
      <c r="H217" s="1"/>
      <c r="I217" s="1"/>
      <c r="J217" s="1"/>
      <c r="K217" s="4"/>
      <c r="L217" s="1"/>
      <c r="M217" s="1"/>
      <c r="N217" s="1"/>
      <c r="O217" s="1"/>
      <c r="P217" s="1"/>
      <c r="Q217" s="1"/>
      <c r="R217" s="1"/>
      <c r="S217" s="1"/>
      <c r="T217" s="1"/>
      <c r="U217" s="1"/>
      <c r="V217" s="1"/>
      <c r="W217" s="1"/>
      <c r="X217" s="1"/>
      <c r="Y217" s="1"/>
      <c r="Z217" s="1"/>
      <c r="AA217" s="1"/>
      <c r="AB217" s="1"/>
      <c r="AC217" s="1"/>
    </row>
    <row r="218">
      <c r="A218" s="1"/>
      <c r="B218" s="1"/>
      <c r="C218" s="1"/>
      <c r="D218" s="1"/>
      <c r="E218" s="1"/>
      <c r="F218" s="2"/>
      <c r="G218" s="2"/>
      <c r="H218" s="1"/>
      <c r="I218" s="1"/>
      <c r="J218" s="1"/>
      <c r="K218" s="4"/>
      <c r="L218" s="1"/>
      <c r="M218" s="1"/>
      <c r="N218" s="1"/>
      <c r="O218" s="1"/>
      <c r="P218" s="1"/>
      <c r="Q218" s="1"/>
      <c r="R218" s="1"/>
      <c r="S218" s="1"/>
      <c r="T218" s="1"/>
      <c r="U218" s="1"/>
      <c r="V218" s="1"/>
      <c r="W218" s="1"/>
      <c r="X218" s="1"/>
      <c r="Y218" s="1"/>
      <c r="Z218" s="1"/>
      <c r="AA218" s="1"/>
      <c r="AB218" s="1"/>
      <c r="AC218" s="1"/>
    </row>
    <row r="219">
      <c r="A219" s="1"/>
      <c r="B219" s="1"/>
      <c r="C219" s="1"/>
      <c r="D219" s="1"/>
      <c r="E219" s="1"/>
      <c r="F219" s="2"/>
      <c r="G219" s="2"/>
      <c r="H219" s="1"/>
      <c r="I219" s="1"/>
      <c r="J219" s="1"/>
      <c r="K219" s="4"/>
      <c r="L219" s="1"/>
      <c r="M219" s="1"/>
      <c r="N219" s="1"/>
      <c r="O219" s="1"/>
      <c r="P219" s="1"/>
      <c r="Q219" s="1"/>
      <c r="R219" s="1"/>
      <c r="S219" s="1"/>
      <c r="T219" s="1"/>
      <c r="U219" s="1"/>
      <c r="V219" s="1"/>
      <c r="W219" s="1"/>
      <c r="X219" s="1"/>
      <c r="Y219" s="1"/>
      <c r="Z219" s="1"/>
      <c r="AA219" s="1"/>
      <c r="AB219" s="1"/>
      <c r="AC219" s="1"/>
    </row>
    <row r="220">
      <c r="A220" s="1"/>
      <c r="B220" s="1"/>
      <c r="C220" s="1"/>
      <c r="D220" s="1"/>
      <c r="E220" s="1"/>
      <c r="F220" s="2"/>
      <c r="G220" s="2"/>
      <c r="H220" s="1"/>
      <c r="I220" s="1"/>
      <c r="J220" s="1"/>
      <c r="K220" s="4"/>
      <c r="L220" s="1"/>
      <c r="M220" s="1"/>
      <c r="N220" s="1"/>
      <c r="O220" s="1"/>
      <c r="P220" s="1"/>
      <c r="Q220" s="1"/>
      <c r="R220" s="1"/>
      <c r="S220" s="1"/>
      <c r="T220" s="1"/>
      <c r="U220" s="1"/>
      <c r="V220" s="1"/>
      <c r="W220" s="1"/>
      <c r="X220" s="1"/>
      <c r="Y220" s="1"/>
      <c r="Z220" s="1"/>
      <c r="AA220" s="1"/>
      <c r="AB220" s="1"/>
      <c r="AC220" s="1"/>
    </row>
    <row r="221">
      <c r="A221" s="1"/>
      <c r="B221" s="1"/>
      <c r="C221" s="1"/>
      <c r="D221" s="1"/>
      <c r="E221" s="1"/>
      <c r="F221" s="2"/>
      <c r="G221" s="2"/>
      <c r="H221" s="1"/>
      <c r="I221" s="1"/>
      <c r="J221" s="1"/>
      <c r="K221" s="4"/>
      <c r="L221" s="1"/>
      <c r="M221" s="1"/>
      <c r="N221" s="1"/>
      <c r="O221" s="1"/>
      <c r="P221" s="1"/>
      <c r="Q221" s="1"/>
      <c r="R221" s="1"/>
      <c r="S221" s="1"/>
      <c r="T221" s="1"/>
      <c r="U221" s="1"/>
      <c r="V221" s="1"/>
      <c r="W221" s="1"/>
      <c r="X221" s="1"/>
      <c r="Y221" s="1"/>
      <c r="Z221" s="1"/>
      <c r="AA221" s="1"/>
      <c r="AB221" s="1"/>
      <c r="AC221" s="1"/>
    </row>
    <row r="222">
      <c r="A222" s="1"/>
      <c r="B222" s="1"/>
      <c r="C222" s="1"/>
      <c r="D222" s="1"/>
      <c r="E222" s="1"/>
      <c r="F222" s="2"/>
      <c r="G222" s="2"/>
      <c r="H222" s="1"/>
      <c r="I222" s="1"/>
      <c r="J222" s="1"/>
      <c r="K222" s="4"/>
      <c r="L222" s="1"/>
      <c r="M222" s="1"/>
      <c r="N222" s="1"/>
      <c r="O222" s="1"/>
      <c r="P222" s="1"/>
      <c r="Q222" s="1"/>
      <c r="R222" s="1"/>
      <c r="S222" s="1"/>
      <c r="T222" s="1"/>
      <c r="U222" s="1"/>
      <c r="V222" s="1"/>
      <c r="W222" s="1"/>
      <c r="X222" s="1"/>
      <c r="Y222" s="1"/>
      <c r="Z222" s="1"/>
      <c r="AA222" s="1"/>
      <c r="AB222" s="1"/>
      <c r="AC222" s="1"/>
    </row>
    <row r="223">
      <c r="A223" s="1"/>
      <c r="B223" s="1"/>
      <c r="C223" s="1"/>
      <c r="D223" s="1"/>
      <c r="E223" s="1"/>
      <c r="F223" s="2"/>
      <c r="G223" s="2"/>
      <c r="H223" s="1"/>
      <c r="I223" s="1"/>
      <c r="J223" s="1"/>
      <c r="K223" s="4"/>
      <c r="L223" s="1"/>
      <c r="M223" s="1"/>
      <c r="N223" s="1"/>
      <c r="O223" s="1"/>
      <c r="P223" s="1"/>
      <c r="Q223" s="1"/>
      <c r="R223" s="1"/>
      <c r="S223" s="1"/>
      <c r="T223" s="1"/>
      <c r="U223" s="1"/>
      <c r="V223" s="1"/>
      <c r="W223" s="1"/>
      <c r="X223" s="1"/>
      <c r="Y223" s="1"/>
      <c r="Z223" s="1"/>
      <c r="AA223" s="1"/>
      <c r="AB223" s="1"/>
      <c r="AC223" s="1"/>
    </row>
    <row r="224">
      <c r="A224" s="1"/>
      <c r="B224" s="1"/>
      <c r="C224" s="1"/>
      <c r="D224" s="1"/>
      <c r="E224" s="1"/>
      <c r="F224" s="2"/>
      <c r="G224" s="2"/>
      <c r="H224" s="1"/>
      <c r="I224" s="1"/>
      <c r="J224" s="1"/>
      <c r="K224" s="4"/>
      <c r="L224" s="1"/>
      <c r="M224" s="1"/>
      <c r="N224" s="1"/>
      <c r="O224" s="1"/>
      <c r="P224" s="1"/>
      <c r="Q224" s="1"/>
      <c r="R224" s="1"/>
      <c r="S224" s="1"/>
      <c r="T224" s="1"/>
      <c r="U224" s="1"/>
      <c r="V224" s="1"/>
      <c r="W224" s="1"/>
      <c r="X224" s="1"/>
      <c r="Y224" s="1"/>
      <c r="Z224" s="1"/>
      <c r="AA224" s="1"/>
      <c r="AB224" s="1"/>
      <c r="AC224" s="1"/>
    </row>
    <row r="225">
      <c r="A225" s="1"/>
      <c r="B225" s="1"/>
      <c r="C225" s="1"/>
      <c r="D225" s="1"/>
      <c r="E225" s="1"/>
      <c r="F225" s="2"/>
      <c r="G225" s="2"/>
      <c r="H225" s="1"/>
      <c r="I225" s="1"/>
      <c r="J225" s="1"/>
      <c r="K225" s="4"/>
      <c r="L225" s="1"/>
      <c r="M225" s="1"/>
      <c r="N225" s="1"/>
      <c r="O225" s="1"/>
      <c r="P225" s="1"/>
      <c r="Q225" s="1"/>
      <c r="R225" s="1"/>
      <c r="S225" s="1"/>
      <c r="T225" s="1"/>
      <c r="U225" s="1"/>
      <c r="V225" s="1"/>
      <c r="W225" s="1"/>
      <c r="X225" s="1"/>
      <c r="Y225" s="1"/>
      <c r="Z225" s="1"/>
      <c r="AA225" s="1"/>
      <c r="AB225" s="1"/>
      <c r="AC225" s="1"/>
    </row>
    <row r="226">
      <c r="A226" s="1"/>
      <c r="B226" s="1"/>
      <c r="C226" s="1"/>
      <c r="D226" s="1"/>
      <c r="E226" s="1"/>
      <c r="F226" s="2"/>
      <c r="G226" s="2"/>
      <c r="H226" s="1"/>
      <c r="I226" s="1"/>
      <c r="J226" s="1"/>
      <c r="K226" s="4"/>
      <c r="L226" s="1"/>
      <c r="M226" s="1"/>
      <c r="N226" s="1"/>
      <c r="O226" s="1"/>
      <c r="P226" s="1"/>
      <c r="Q226" s="1"/>
      <c r="R226" s="1"/>
      <c r="S226" s="1"/>
      <c r="T226" s="1"/>
      <c r="U226" s="1"/>
      <c r="V226" s="1"/>
      <c r="W226" s="1"/>
      <c r="X226" s="1"/>
      <c r="Y226" s="1"/>
      <c r="Z226" s="1"/>
      <c r="AA226" s="1"/>
      <c r="AB226" s="1"/>
      <c r="AC226" s="1"/>
    </row>
    <row r="227">
      <c r="A227" s="1"/>
      <c r="B227" s="1"/>
      <c r="C227" s="1"/>
      <c r="D227" s="1"/>
      <c r="E227" s="1"/>
      <c r="F227" s="2"/>
      <c r="G227" s="2"/>
      <c r="H227" s="1"/>
      <c r="I227" s="1"/>
      <c r="J227" s="1"/>
      <c r="K227" s="4"/>
      <c r="L227" s="1"/>
      <c r="M227" s="1"/>
      <c r="N227" s="1"/>
      <c r="O227" s="1"/>
      <c r="P227" s="1"/>
      <c r="Q227" s="1"/>
      <c r="R227" s="1"/>
      <c r="S227" s="1"/>
      <c r="T227" s="1"/>
      <c r="U227" s="1"/>
      <c r="V227" s="1"/>
      <c r="W227" s="1"/>
      <c r="X227" s="1"/>
      <c r="Y227" s="1"/>
      <c r="Z227" s="1"/>
      <c r="AA227" s="1"/>
      <c r="AB227" s="1"/>
      <c r="AC227" s="1"/>
    </row>
    <row r="228">
      <c r="A228" s="1"/>
      <c r="B228" s="1"/>
      <c r="C228" s="1"/>
      <c r="D228" s="1"/>
      <c r="E228" s="1"/>
      <c r="F228" s="2"/>
      <c r="G228" s="2"/>
      <c r="H228" s="1"/>
      <c r="I228" s="1"/>
      <c r="J228" s="1"/>
      <c r="K228" s="4"/>
      <c r="L228" s="1"/>
      <c r="M228" s="1"/>
      <c r="N228" s="1"/>
      <c r="O228" s="1"/>
      <c r="P228" s="1"/>
      <c r="Q228" s="1"/>
      <c r="R228" s="1"/>
      <c r="S228" s="1"/>
      <c r="T228" s="1"/>
      <c r="U228" s="1"/>
      <c r="V228" s="1"/>
      <c r="W228" s="1"/>
      <c r="X228" s="1"/>
      <c r="Y228" s="1"/>
      <c r="Z228" s="1"/>
      <c r="AA228" s="1"/>
      <c r="AB228" s="1"/>
      <c r="AC228" s="1"/>
    </row>
    <row r="229">
      <c r="A229" s="1"/>
      <c r="B229" s="1"/>
      <c r="C229" s="1"/>
      <c r="D229" s="1"/>
      <c r="E229" s="1"/>
      <c r="F229" s="2"/>
      <c r="G229" s="2"/>
      <c r="H229" s="1"/>
      <c r="I229" s="1"/>
      <c r="J229" s="1"/>
      <c r="K229" s="4"/>
      <c r="L229" s="1"/>
      <c r="M229" s="1"/>
      <c r="N229" s="1"/>
      <c r="O229" s="1"/>
      <c r="P229" s="1"/>
      <c r="Q229" s="1"/>
      <c r="R229" s="1"/>
      <c r="S229" s="1"/>
      <c r="T229" s="1"/>
      <c r="U229" s="1"/>
      <c r="V229" s="1"/>
      <c r="W229" s="1"/>
      <c r="X229" s="1"/>
      <c r="Y229" s="1"/>
      <c r="Z229" s="1"/>
      <c r="AA229" s="1"/>
      <c r="AB229" s="1"/>
      <c r="AC229" s="1"/>
    </row>
    <row r="230">
      <c r="A230" s="1"/>
      <c r="B230" s="1"/>
      <c r="C230" s="1"/>
      <c r="D230" s="1"/>
      <c r="E230" s="1"/>
      <c r="F230" s="2"/>
      <c r="G230" s="2"/>
      <c r="H230" s="1"/>
      <c r="I230" s="1"/>
      <c r="J230" s="1"/>
      <c r="K230" s="4"/>
      <c r="L230" s="1"/>
      <c r="M230" s="1"/>
      <c r="N230" s="1"/>
      <c r="O230" s="1"/>
      <c r="P230" s="1"/>
      <c r="Q230" s="1"/>
      <c r="R230" s="1"/>
      <c r="S230" s="1"/>
      <c r="T230" s="1"/>
      <c r="U230" s="1"/>
      <c r="V230" s="1"/>
      <c r="W230" s="1"/>
      <c r="X230" s="1"/>
      <c r="Y230" s="1"/>
      <c r="Z230" s="1"/>
      <c r="AA230" s="1"/>
      <c r="AB230" s="1"/>
      <c r="AC230" s="1"/>
    </row>
    <row r="231">
      <c r="A231" s="1"/>
      <c r="B231" s="1"/>
      <c r="C231" s="1"/>
      <c r="D231" s="1"/>
      <c r="E231" s="1"/>
      <c r="F231" s="2"/>
      <c r="G231" s="2"/>
      <c r="H231" s="1"/>
      <c r="I231" s="1"/>
      <c r="J231" s="1"/>
      <c r="K231" s="4"/>
      <c r="L231" s="1"/>
      <c r="M231" s="1"/>
      <c r="N231" s="1"/>
      <c r="O231" s="1"/>
      <c r="P231" s="1"/>
      <c r="Q231" s="1"/>
      <c r="R231" s="1"/>
      <c r="S231" s="1"/>
      <c r="T231" s="1"/>
      <c r="U231" s="1"/>
      <c r="V231" s="1"/>
      <c r="W231" s="1"/>
      <c r="X231" s="1"/>
      <c r="Y231" s="1"/>
      <c r="Z231" s="1"/>
      <c r="AA231" s="1"/>
      <c r="AB231" s="1"/>
      <c r="AC231" s="1"/>
    </row>
    <row r="232">
      <c r="A232" s="1"/>
      <c r="B232" s="1"/>
      <c r="C232" s="1"/>
      <c r="D232" s="1"/>
      <c r="E232" s="1"/>
      <c r="F232" s="2"/>
      <c r="G232" s="2"/>
      <c r="H232" s="1"/>
      <c r="I232" s="1"/>
      <c r="J232" s="1"/>
      <c r="K232" s="4"/>
      <c r="L232" s="1"/>
      <c r="M232" s="1"/>
      <c r="N232" s="1"/>
      <c r="O232" s="1"/>
      <c r="P232" s="1"/>
      <c r="Q232" s="1"/>
      <c r="R232" s="1"/>
      <c r="S232" s="1"/>
      <c r="T232" s="1"/>
      <c r="U232" s="1"/>
      <c r="V232" s="1"/>
      <c r="W232" s="1"/>
      <c r="X232" s="1"/>
      <c r="Y232" s="1"/>
      <c r="Z232" s="1"/>
      <c r="AA232" s="1"/>
      <c r="AB232" s="1"/>
      <c r="AC232" s="1"/>
    </row>
    <row r="233">
      <c r="A233" s="1"/>
      <c r="B233" s="1"/>
      <c r="C233" s="1"/>
      <c r="D233" s="1"/>
      <c r="E233" s="1"/>
      <c r="F233" s="2"/>
      <c r="G233" s="2"/>
      <c r="H233" s="1"/>
      <c r="I233" s="1"/>
      <c r="J233" s="1"/>
      <c r="K233" s="4"/>
      <c r="L233" s="1"/>
      <c r="M233" s="1"/>
      <c r="N233" s="1"/>
      <c r="O233" s="1"/>
      <c r="P233" s="1"/>
      <c r="Q233" s="1"/>
      <c r="R233" s="1"/>
      <c r="S233" s="1"/>
      <c r="T233" s="1"/>
      <c r="U233" s="1"/>
      <c r="V233" s="1"/>
      <c r="W233" s="1"/>
      <c r="X233" s="1"/>
      <c r="Y233" s="1"/>
      <c r="Z233" s="1"/>
      <c r="AA233" s="1"/>
      <c r="AB233" s="1"/>
      <c r="AC233" s="1"/>
    </row>
    <row r="234">
      <c r="A234" s="1"/>
      <c r="B234" s="1"/>
      <c r="C234" s="1"/>
      <c r="D234" s="1"/>
      <c r="E234" s="1"/>
      <c r="F234" s="2"/>
      <c r="G234" s="2"/>
      <c r="H234" s="1"/>
      <c r="I234" s="1"/>
      <c r="J234" s="1"/>
      <c r="K234" s="4"/>
      <c r="L234" s="1"/>
      <c r="M234" s="1"/>
      <c r="N234" s="1"/>
      <c r="O234" s="1"/>
      <c r="P234" s="1"/>
      <c r="Q234" s="1"/>
      <c r="R234" s="1"/>
      <c r="S234" s="1"/>
      <c r="T234" s="1"/>
      <c r="U234" s="1"/>
      <c r="V234" s="1"/>
      <c r="W234" s="1"/>
      <c r="X234" s="1"/>
      <c r="Y234" s="1"/>
      <c r="Z234" s="1"/>
      <c r="AA234" s="1"/>
      <c r="AB234" s="1"/>
      <c r="AC234" s="1"/>
    </row>
    <row r="235">
      <c r="A235" s="1"/>
      <c r="B235" s="1"/>
      <c r="C235" s="1"/>
      <c r="D235" s="1"/>
      <c r="E235" s="1"/>
      <c r="F235" s="2"/>
      <c r="G235" s="2"/>
      <c r="H235" s="1"/>
      <c r="I235" s="1"/>
      <c r="J235" s="1"/>
      <c r="K235" s="4"/>
      <c r="L235" s="1"/>
      <c r="M235" s="1"/>
      <c r="N235" s="1"/>
      <c r="O235" s="1"/>
      <c r="P235" s="1"/>
      <c r="Q235" s="1"/>
      <c r="R235" s="1"/>
      <c r="S235" s="1"/>
      <c r="T235" s="1"/>
      <c r="U235" s="1"/>
      <c r="V235" s="1"/>
      <c r="W235" s="1"/>
      <c r="X235" s="1"/>
      <c r="Y235" s="1"/>
      <c r="Z235" s="1"/>
      <c r="AA235" s="1"/>
      <c r="AB235" s="1"/>
      <c r="AC235" s="1"/>
    </row>
    <row r="236">
      <c r="A236" s="1"/>
      <c r="B236" s="1"/>
      <c r="C236" s="1"/>
      <c r="D236" s="1"/>
      <c r="E236" s="1"/>
      <c r="F236" s="2"/>
      <c r="G236" s="2"/>
      <c r="H236" s="1"/>
      <c r="I236" s="1"/>
      <c r="J236" s="1"/>
      <c r="K236" s="4"/>
      <c r="L236" s="1"/>
      <c r="M236" s="1"/>
      <c r="N236" s="1"/>
      <c r="O236" s="1"/>
      <c r="P236" s="1"/>
      <c r="Q236" s="1"/>
      <c r="R236" s="1"/>
      <c r="S236" s="1"/>
      <c r="T236" s="1"/>
      <c r="U236" s="1"/>
      <c r="V236" s="1"/>
      <c r="W236" s="1"/>
      <c r="X236" s="1"/>
      <c r="Y236" s="1"/>
      <c r="Z236" s="1"/>
      <c r="AA236" s="1"/>
      <c r="AB236" s="1"/>
      <c r="AC236" s="1"/>
    </row>
    <row r="237">
      <c r="A237" s="1"/>
      <c r="B237" s="1"/>
      <c r="C237" s="1"/>
      <c r="D237" s="1"/>
      <c r="E237" s="1"/>
      <c r="F237" s="2"/>
      <c r="G237" s="2"/>
      <c r="H237" s="1"/>
      <c r="I237" s="1"/>
      <c r="J237" s="1"/>
      <c r="K237" s="4"/>
      <c r="L237" s="1"/>
      <c r="M237" s="1"/>
      <c r="N237" s="1"/>
      <c r="O237" s="1"/>
      <c r="P237" s="1"/>
      <c r="Q237" s="1"/>
      <c r="R237" s="1"/>
      <c r="S237" s="1"/>
      <c r="T237" s="1"/>
      <c r="U237" s="1"/>
      <c r="V237" s="1"/>
      <c r="W237" s="1"/>
      <c r="X237" s="1"/>
      <c r="Y237" s="1"/>
      <c r="Z237" s="1"/>
      <c r="AA237" s="1"/>
      <c r="AB237" s="1"/>
      <c r="AC237" s="1"/>
    </row>
    <row r="238">
      <c r="A238" s="1"/>
      <c r="B238" s="1"/>
      <c r="C238" s="1"/>
      <c r="D238" s="1"/>
      <c r="E238" s="1"/>
      <c r="F238" s="2"/>
      <c r="G238" s="2"/>
      <c r="H238" s="1"/>
      <c r="I238" s="1"/>
      <c r="J238" s="1"/>
      <c r="K238" s="4"/>
      <c r="L238" s="1"/>
      <c r="M238" s="1"/>
      <c r="N238" s="1"/>
      <c r="O238" s="1"/>
      <c r="P238" s="1"/>
      <c r="Q238" s="1"/>
      <c r="R238" s="1"/>
      <c r="S238" s="1"/>
      <c r="T238" s="1"/>
      <c r="U238" s="1"/>
      <c r="V238" s="1"/>
      <c r="W238" s="1"/>
      <c r="X238" s="1"/>
      <c r="Y238" s="1"/>
      <c r="Z238" s="1"/>
      <c r="AA238" s="1"/>
      <c r="AB238" s="1"/>
      <c r="AC238" s="1"/>
    </row>
    <row r="239">
      <c r="A239" s="1"/>
      <c r="B239" s="1"/>
      <c r="C239" s="1"/>
      <c r="D239" s="1"/>
      <c r="E239" s="1"/>
      <c r="F239" s="2"/>
      <c r="G239" s="2"/>
      <c r="H239" s="1"/>
      <c r="I239" s="1"/>
      <c r="J239" s="1"/>
      <c r="K239" s="4"/>
      <c r="L239" s="1"/>
      <c r="M239" s="1"/>
      <c r="N239" s="1"/>
      <c r="O239" s="1"/>
      <c r="P239" s="1"/>
      <c r="Q239" s="1"/>
      <c r="R239" s="1"/>
      <c r="S239" s="1"/>
      <c r="T239" s="1"/>
      <c r="U239" s="1"/>
      <c r="V239" s="1"/>
      <c r="W239" s="1"/>
      <c r="X239" s="1"/>
      <c r="Y239" s="1"/>
      <c r="Z239" s="1"/>
      <c r="AA239" s="1"/>
      <c r="AB239" s="1"/>
      <c r="AC239" s="1"/>
    </row>
    <row r="240">
      <c r="A240" s="1"/>
      <c r="B240" s="1"/>
      <c r="C240" s="1"/>
      <c r="D240" s="1"/>
      <c r="E240" s="1"/>
      <c r="F240" s="2"/>
      <c r="G240" s="2"/>
      <c r="H240" s="1"/>
      <c r="I240" s="1"/>
      <c r="J240" s="1"/>
      <c r="K240" s="4"/>
      <c r="L240" s="1"/>
      <c r="M240" s="1"/>
      <c r="N240" s="1"/>
      <c r="O240" s="1"/>
      <c r="P240" s="1"/>
      <c r="Q240" s="1"/>
      <c r="R240" s="1"/>
      <c r="S240" s="1"/>
      <c r="T240" s="1"/>
      <c r="U240" s="1"/>
      <c r="V240" s="1"/>
      <c r="W240" s="1"/>
      <c r="X240" s="1"/>
      <c r="Y240" s="1"/>
      <c r="Z240" s="1"/>
      <c r="AA240" s="1"/>
      <c r="AB240" s="1"/>
      <c r="AC240" s="1"/>
    </row>
    <row r="241">
      <c r="A241" s="1"/>
      <c r="B241" s="1"/>
      <c r="C241" s="1"/>
      <c r="D241" s="1"/>
      <c r="E241" s="1"/>
      <c r="F241" s="2"/>
      <c r="G241" s="2"/>
      <c r="H241" s="1"/>
      <c r="I241" s="1"/>
      <c r="J241" s="1"/>
      <c r="K241" s="4"/>
      <c r="L241" s="1"/>
      <c r="M241" s="1"/>
      <c r="N241" s="1"/>
      <c r="O241" s="1"/>
      <c r="P241" s="1"/>
      <c r="Q241" s="1"/>
      <c r="R241" s="1"/>
      <c r="S241" s="1"/>
      <c r="T241" s="1"/>
      <c r="U241" s="1"/>
      <c r="V241" s="1"/>
      <c r="W241" s="1"/>
      <c r="X241" s="1"/>
      <c r="Y241" s="1"/>
      <c r="Z241" s="1"/>
      <c r="AA241" s="1"/>
      <c r="AB241" s="1"/>
      <c r="AC241" s="1"/>
    </row>
    <row r="242">
      <c r="A242" s="1"/>
      <c r="B242" s="1"/>
      <c r="C242" s="1"/>
      <c r="D242" s="1"/>
      <c r="E242" s="1"/>
      <c r="F242" s="2"/>
      <c r="G242" s="2"/>
      <c r="H242" s="1"/>
      <c r="I242" s="1"/>
      <c r="J242" s="1"/>
      <c r="K242" s="4"/>
      <c r="L242" s="1"/>
      <c r="M242" s="1"/>
      <c r="N242" s="1"/>
      <c r="O242" s="1"/>
      <c r="P242" s="1"/>
      <c r="Q242" s="1"/>
      <c r="R242" s="1"/>
      <c r="S242" s="1"/>
      <c r="T242" s="1"/>
      <c r="U242" s="1"/>
      <c r="V242" s="1"/>
      <c r="W242" s="1"/>
      <c r="X242" s="1"/>
      <c r="Y242" s="1"/>
      <c r="Z242" s="1"/>
      <c r="AA242" s="1"/>
      <c r="AB242" s="1"/>
      <c r="AC242" s="1"/>
    </row>
    <row r="243">
      <c r="A243" s="1"/>
      <c r="B243" s="1"/>
      <c r="C243" s="1"/>
      <c r="D243" s="1"/>
      <c r="E243" s="1"/>
      <c r="F243" s="2"/>
      <c r="G243" s="2"/>
      <c r="H243" s="1"/>
      <c r="I243" s="1"/>
      <c r="J243" s="1"/>
      <c r="K243" s="4"/>
      <c r="L243" s="1"/>
      <c r="M243" s="1"/>
      <c r="N243" s="1"/>
      <c r="O243" s="1"/>
      <c r="P243" s="1"/>
      <c r="Q243" s="1"/>
      <c r="R243" s="1"/>
      <c r="S243" s="1"/>
      <c r="T243" s="1"/>
      <c r="U243" s="1"/>
      <c r="V243" s="1"/>
      <c r="W243" s="1"/>
      <c r="X243" s="1"/>
      <c r="Y243" s="1"/>
      <c r="Z243" s="1"/>
      <c r="AA243" s="1"/>
      <c r="AB243" s="1"/>
      <c r="AC243" s="1"/>
    </row>
    <row r="244">
      <c r="A244" s="1"/>
      <c r="B244" s="1"/>
      <c r="C244" s="1"/>
      <c r="D244" s="1"/>
      <c r="E244" s="1"/>
      <c r="F244" s="2"/>
      <c r="G244" s="2"/>
      <c r="H244" s="1"/>
      <c r="I244" s="1"/>
      <c r="J244" s="1"/>
      <c r="K244" s="4"/>
      <c r="L244" s="1"/>
      <c r="M244" s="1"/>
      <c r="N244" s="1"/>
      <c r="O244" s="1"/>
      <c r="P244" s="1"/>
      <c r="Q244" s="1"/>
      <c r="R244" s="1"/>
      <c r="S244" s="1"/>
      <c r="T244" s="1"/>
      <c r="U244" s="1"/>
      <c r="V244" s="1"/>
      <c r="W244" s="1"/>
      <c r="X244" s="1"/>
      <c r="Y244" s="1"/>
      <c r="Z244" s="1"/>
      <c r="AA244" s="1"/>
      <c r="AB244" s="1"/>
      <c r="AC244" s="1"/>
    </row>
    <row r="245">
      <c r="A245" s="1"/>
      <c r="B245" s="1"/>
      <c r="C245" s="1"/>
      <c r="D245" s="1"/>
      <c r="E245" s="1"/>
      <c r="F245" s="2"/>
      <c r="G245" s="2"/>
      <c r="H245" s="1"/>
      <c r="I245" s="1"/>
      <c r="J245" s="1"/>
      <c r="K245" s="4"/>
      <c r="L245" s="1"/>
      <c r="M245" s="1"/>
      <c r="N245" s="1"/>
      <c r="O245" s="1"/>
      <c r="P245" s="1"/>
      <c r="Q245" s="1"/>
      <c r="R245" s="1"/>
      <c r="S245" s="1"/>
      <c r="T245" s="1"/>
      <c r="U245" s="1"/>
      <c r="V245" s="1"/>
      <c r="W245" s="1"/>
      <c r="X245" s="1"/>
      <c r="Y245" s="1"/>
      <c r="Z245" s="1"/>
      <c r="AA245" s="1"/>
      <c r="AB245" s="1"/>
      <c r="AC245" s="1"/>
    </row>
    <row r="246">
      <c r="A246" s="1"/>
      <c r="B246" s="1"/>
      <c r="C246" s="1"/>
      <c r="D246" s="1"/>
      <c r="E246" s="1"/>
      <c r="F246" s="2"/>
      <c r="G246" s="2"/>
      <c r="H246" s="1"/>
      <c r="I246" s="1"/>
      <c r="J246" s="1"/>
      <c r="K246" s="4"/>
      <c r="L246" s="1"/>
      <c r="M246" s="1"/>
      <c r="N246" s="1"/>
      <c r="O246" s="1"/>
      <c r="P246" s="1"/>
      <c r="Q246" s="1"/>
      <c r="R246" s="1"/>
      <c r="S246" s="1"/>
      <c r="T246" s="1"/>
      <c r="U246" s="1"/>
      <c r="V246" s="1"/>
      <c r="W246" s="1"/>
      <c r="X246" s="1"/>
      <c r="Y246" s="1"/>
      <c r="Z246" s="1"/>
      <c r="AA246" s="1"/>
      <c r="AB246" s="1"/>
      <c r="AC246" s="1"/>
    </row>
    <row r="247">
      <c r="A247" s="1"/>
      <c r="B247" s="1"/>
      <c r="C247" s="1"/>
      <c r="D247" s="1"/>
      <c r="E247" s="1"/>
      <c r="F247" s="2"/>
      <c r="G247" s="2"/>
      <c r="H247" s="1"/>
      <c r="I247" s="1"/>
      <c r="J247" s="1"/>
      <c r="K247" s="4"/>
      <c r="L247" s="1"/>
      <c r="M247" s="1"/>
      <c r="N247" s="1"/>
      <c r="O247" s="1"/>
      <c r="P247" s="1"/>
      <c r="Q247" s="1"/>
      <c r="R247" s="1"/>
      <c r="S247" s="1"/>
      <c r="T247" s="1"/>
      <c r="U247" s="1"/>
      <c r="V247" s="1"/>
      <c r="W247" s="1"/>
      <c r="X247" s="1"/>
      <c r="Y247" s="1"/>
      <c r="Z247" s="1"/>
      <c r="AA247" s="1"/>
      <c r="AB247" s="1"/>
      <c r="AC247" s="1"/>
    </row>
    <row r="248">
      <c r="A248" s="1"/>
      <c r="B248" s="1"/>
      <c r="C248" s="1"/>
      <c r="D248" s="1"/>
      <c r="E248" s="1"/>
      <c r="F248" s="2"/>
      <c r="G248" s="2"/>
      <c r="H248" s="1"/>
      <c r="I248" s="1"/>
      <c r="J248" s="1"/>
      <c r="K248" s="4"/>
      <c r="L248" s="1"/>
      <c r="M248" s="1"/>
      <c r="N248" s="1"/>
      <c r="O248" s="1"/>
      <c r="P248" s="1"/>
      <c r="Q248" s="1"/>
      <c r="R248" s="1"/>
      <c r="S248" s="1"/>
      <c r="T248" s="1"/>
      <c r="U248" s="1"/>
      <c r="V248" s="1"/>
      <c r="W248" s="1"/>
      <c r="X248" s="1"/>
      <c r="Y248" s="1"/>
      <c r="Z248" s="1"/>
      <c r="AA248" s="1"/>
      <c r="AB248" s="1"/>
      <c r="AC248" s="1"/>
    </row>
    <row r="249">
      <c r="A249" s="1"/>
      <c r="B249" s="1"/>
      <c r="C249" s="1"/>
      <c r="D249" s="1"/>
      <c r="E249" s="1"/>
      <c r="F249" s="2"/>
      <c r="G249" s="2"/>
      <c r="H249" s="1"/>
      <c r="I249" s="1"/>
      <c r="J249" s="1"/>
      <c r="K249" s="4"/>
      <c r="L249" s="1"/>
      <c r="M249" s="1"/>
      <c r="N249" s="1"/>
      <c r="O249" s="1"/>
      <c r="P249" s="1"/>
      <c r="Q249" s="1"/>
      <c r="R249" s="1"/>
      <c r="S249" s="1"/>
      <c r="T249" s="1"/>
      <c r="U249" s="1"/>
      <c r="V249" s="1"/>
      <c r="W249" s="1"/>
      <c r="X249" s="1"/>
      <c r="Y249" s="1"/>
      <c r="Z249" s="1"/>
      <c r="AA249" s="1"/>
      <c r="AB249" s="1"/>
      <c r="AC249" s="1"/>
    </row>
    <row r="250">
      <c r="A250" s="1"/>
      <c r="B250" s="1"/>
      <c r="C250" s="1"/>
      <c r="D250" s="1"/>
      <c r="E250" s="1"/>
      <c r="F250" s="2"/>
      <c r="G250" s="2"/>
      <c r="H250" s="1"/>
      <c r="I250" s="1"/>
      <c r="J250" s="1"/>
      <c r="K250" s="4"/>
      <c r="L250" s="1"/>
      <c r="M250" s="1"/>
      <c r="N250" s="1"/>
      <c r="O250" s="1"/>
      <c r="P250" s="1"/>
      <c r="Q250" s="1"/>
      <c r="R250" s="1"/>
      <c r="S250" s="1"/>
      <c r="T250" s="1"/>
      <c r="U250" s="1"/>
      <c r="V250" s="1"/>
      <c r="W250" s="1"/>
      <c r="X250" s="1"/>
      <c r="Y250" s="1"/>
      <c r="Z250" s="1"/>
      <c r="AA250" s="1"/>
      <c r="AB250" s="1"/>
      <c r="AC250" s="1"/>
    </row>
    <row r="251">
      <c r="A251" s="1"/>
      <c r="B251" s="1"/>
      <c r="C251" s="1"/>
      <c r="D251" s="1"/>
      <c r="E251" s="1"/>
      <c r="F251" s="2"/>
      <c r="G251" s="2"/>
      <c r="H251" s="1"/>
      <c r="I251" s="1"/>
      <c r="J251" s="1"/>
      <c r="K251" s="4"/>
      <c r="L251" s="1"/>
      <c r="M251" s="1"/>
      <c r="N251" s="1"/>
      <c r="O251" s="1"/>
      <c r="P251" s="1"/>
      <c r="Q251" s="1"/>
      <c r="R251" s="1"/>
      <c r="S251" s="1"/>
      <c r="T251" s="1"/>
      <c r="U251" s="1"/>
      <c r="V251" s="1"/>
      <c r="W251" s="1"/>
      <c r="X251" s="1"/>
      <c r="Y251" s="1"/>
      <c r="Z251" s="1"/>
      <c r="AA251" s="1"/>
      <c r="AB251" s="1"/>
      <c r="AC251" s="1"/>
    </row>
    <row r="252">
      <c r="A252" s="1"/>
      <c r="B252" s="1"/>
      <c r="C252" s="1"/>
      <c r="D252" s="1"/>
      <c r="E252" s="1"/>
      <c r="F252" s="2"/>
      <c r="G252" s="2"/>
      <c r="H252" s="1"/>
      <c r="I252" s="1"/>
      <c r="J252" s="1"/>
      <c r="K252" s="4"/>
      <c r="L252" s="1"/>
      <c r="M252" s="1"/>
      <c r="N252" s="1"/>
      <c r="O252" s="1"/>
      <c r="P252" s="1"/>
      <c r="Q252" s="1"/>
      <c r="R252" s="1"/>
      <c r="S252" s="1"/>
      <c r="T252" s="1"/>
      <c r="U252" s="1"/>
      <c r="V252" s="1"/>
      <c r="W252" s="1"/>
      <c r="X252" s="1"/>
      <c r="Y252" s="1"/>
      <c r="Z252" s="1"/>
      <c r="AA252" s="1"/>
      <c r="AB252" s="1"/>
      <c r="AC252" s="1"/>
    </row>
    <row r="253">
      <c r="A253" s="1"/>
      <c r="B253" s="1"/>
      <c r="C253" s="1"/>
      <c r="D253" s="1"/>
      <c r="E253" s="1"/>
      <c r="F253" s="2"/>
      <c r="G253" s="2"/>
      <c r="H253" s="1"/>
      <c r="I253" s="1"/>
      <c r="J253" s="1"/>
      <c r="K253" s="4"/>
      <c r="L253" s="1"/>
      <c r="M253" s="1"/>
      <c r="N253" s="1"/>
      <c r="O253" s="1"/>
      <c r="P253" s="1"/>
      <c r="Q253" s="1"/>
      <c r="R253" s="1"/>
      <c r="S253" s="1"/>
      <c r="T253" s="1"/>
      <c r="U253" s="1"/>
      <c r="V253" s="1"/>
      <c r="W253" s="1"/>
      <c r="X253" s="1"/>
      <c r="Y253" s="1"/>
      <c r="Z253" s="1"/>
      <c r="AA253" s="1"/>
      <c r="AB253" s="1"/>
      <c r="AC253" s="1"/>
    </row>
    <row r="254">
      <c r="A254" s="1"/>
      <c r="B254" s="1"/>
      <c r="C254" s="1"/>
      <c r="D254" s="1"/>
      <c r="E254" s="1"/>
      <c r="F254" s="2"/>
      <c r="G254" s="2"/>
      <c r="H254" s="1"/>
      <c r="I254" s="1"/>
      <c r="J254" s="1"/>
      <c r="K254" s="4"/>
      <c r="L254" s="1"/>
      <c r="M254" s="1"/>
      <c r="N254" s="1"/>
      <c r="O254" s="1"/>
      <c r="P254" s="1"/>
      <c r="Q254" s="1"/>
      <c r="R254" s="1"/>
      <c r="S254" s="1"/>
      <c r="T254" s="1"/>
      <c r="U254" s="1"/>
      <c r="V254" s="1"/>
      <c r="W254" s="1"/>
      <c r="X254" s="1"/>
      <c r="Y254" s="1"/>
      <c r="Z254" s="1"/>
      <c r="AA254" s="1"/>
      <c r="AB254" s="1"/>
      <c r="AC254" s="1"/>
    </row>
    <row r="255">
      <c r="A255" s="1"/>
      <c r="B255" s="1"/>
      <c r="C255" s="1"/>
      <c r="D255" s="1"/>
      <c r="E255" s="1"/>
      <c r="F255" s="2"/>
      <c r="G255" s="2"/>
      <c r="H255" s="1"/>
      <c r="I255" s="1"/>
      <c r="J255" s="1"/>
      <c r="K255" s="4"/>
      <c r="L255" s="1"/>
      <c r="M255" s="1"/>
      <c r="N255" s="1"/>
      <c r="O255" s="1"/>
      <c r="P255" s="1"/>
      <c r="Q255" s="1"/>
      <c r="R255" s="1"/>
      <c r="S255" s="1"/>
      <c r="T255" s="1"/>
      <c r="U255" s="1"/>
      <c r="V255" s="1"/>
      <c r="W255" s="1"/>
      <c r="X255" s="1"/>
      <c r="Y255" s="1"/>
      <c r="Z255" s="1"/>
      <c r="AA255" s="1"/>
      <c r="AB255" s="1"/>
      <c r="AC255" s="1"/>
    </row>
    <row r="256">
      <c r="A256" s="1"/>
      <c r="B256" s="1"/>
      <c r="C256" s="1"/>
      <c r="D256" s="1"/>
      <c r="E256" s="1"/>
      <c r="F256" s="2"/>
      <c r="G256" s="2"/>
      <c r="H256" s="1"/>
      <c r="I256" s="1"/>
      <c r="J256" s="1"/>
      <c r="K256" s="4"/>
      <c r="L256" s="1"/>
      <c r="M256" s="1"/>
      <c r="N256" s="1"/>
      <c r="O256" s="1"/>
      <c r="P256" s="1"/>
      <c r="Q256" s="1"/>
      <c r="R256" s="1"/>
      <c r="S256" s="1"/>
      <c r="T256" s="1"/>
      <c r="U256" s="1"/>
      <c r="V256" s="1"/>
      <c r="W256" s="1"/>
      <c r="X256" s="1"/>
      <c r="Y256" s="1"/>
      <c r="Z256" s="1"/>
      <c r="AA256" s="1"/>
      <c r="AB256" s="1"/>
      <c r="AC256" s="1"/>
    </row>
    <row r="257">
      <c r="A257" s="1"/>
      <c r="B257" s="1"/>
      <c r="C257" s="1"/>
      <c r="D257" s="1"/>
      <c r="E257" s="1"/>
      <c r="F257" s="2"/>
      <c r="G257" s="2"/>
      <c r="H257" s="1"/>
      <c r="I257" s="1"/>
      <c r="J257" s="1"/>
      <c r="K257" s="4"/>
      <c r="L257" s="1"/>
      <c r="M257" s="1"/>
      <c r="N257" s="1"/>
      <c r="O257" s="1"/>
      <c r="P257" s="1"/>
      <c r="Q257" s="1"/>
      <c r="R257" s="1"/>
      <c r="S257" s="1"/>
      <c r="T257" s="1"/>
      <c r="U257" s="1"/>
      <c r="V257" s="1"/>
      <c r="W257" s="1"/>
      <c r="X257" s="1"/>
      <c r="Y257" s="1"/>
      <c r="Z257" s="1"/>
      <c r="AA257" s="1"/>
      <c r="AB257" s="1"/>
      <c r="AC257" s="1"/>
    </row>
    <row r="258">
      <c r="A258" s="1"/>
      <c r="B258" s="1"/>
      <c r="C258" s="1"/>
      <c r="D258" s="1"/>
      <c r="E258" s="1"/>
      <c r="F258" s="2"/>
      <c r="G258" s="2"/>
      <c r="H258" s="1"/>
      <c r="I258" s="1"/>
      <c r="J258" s="1"/>
      <c r="K258" s="4"/>
      <c r="L258" s="1"/>
      <c r="M258" s="1"/>
      <c r="N258" s="1"/>
      <c r="O258" s="1"/>
      <c r="P258" s="1"/>
      <c r="Q258" s="1"/>
      <c r="R258" s="1"/>
      <c r="S258" s="1"/>
      <c r="T258" s="1"/>
      <c r="U258" s="1"/>
      <c r="V258" s="1"/>
      <c r="W258" s="1"/>
      <c r="X258" s="1"/>
      <c r="Y258" s="1"/>
      <c r="Z258" s="1"/>
      <c r="AA258" s="1"/>
      <c r="AB258" s="1"/>
      <c r="AC258" s="1"/>
    </row>
    <row r="259">
      <c r="A259" s="1"/>
      <c r="B259" s="1"/>
      <c r="C259" s="1"/>
      <c r="D259" s="1"/>
      <c r="E259" s="1"/>
      <c r="F259" s="2"/>
      <c r="G259" s="2"/>
      <c r="H259" s="1"/>
      <c r="I259" s="1"/>
      <c r="J259" s="1"/>
      <c r="K259" s="4"/>
      <c r="L259" s="1"/>
      <c r="M259" s="1"/>
      <c r="N259" s="1"/>
      <c r="O259" s="1"/>
      <c r="P259" s="1"/>
      <c r="Q259" s="1"/>
      <c r="R259" s="1"/>
      <c r="S259" s="1"/>
      <c r="T259" s="1"/>
      <c r="U259" s="1"/>
      <c r="V259" s="1"/>
      <c r="W259" s="1"/>
      <c r="X259" s="1"/>
      <c r="Y259" s="1"/>
      <c r="Z259" s="1"/>
      <c r="AA259" s="1"/>
      <c r="AB259" s="1"/>
      <c r="AC259" s="1"/>
    </row>
    <row r="260">
      <c r="A260" s="1"/>
      <c r="B260" s="1"/>
      <c r="C260" s="1"/>
      <c r="D260" s="1"/>
      <c r="E260" s="1"/>
      <c r="F260" s="2"/>
      <c r="G260" s="2"/>
      <c r="H260" s="1"/>
      <c r="I260" s="1"/>
      <c r="J260" s="1"/>
      <c r="K260" s="4"/>
      <c r="L260" s="1"/>
      <c r="M260" s="1"/>
      <c r="N260" s="1"/>
      <c r="O260" s="1"/>
      <c r="P260" s="1"/>
      <c r="Q260" s="1"/>
      <c r="R260" s="1"/>
      <c r="S260" s="1"/>
      <c r="T260" s="1"/>
      <c r="U260" s="1"/>
      <c r="V260" s="1"/>
      <c r="W260" s="1"/>
      <c r="X260" s="1"/>
      <c r="Y260" s="1"/>
      <c r="Z260" s="1"/>
      <c r="AA260" s="1"/>
      <c r="AB260" s="1"/>
      <c r="AC260" s="1"/>
    </row>
    <row r="261">
      <c r="A261" s="1"/>
      <c r="B261" s="1"/>
      <c r="C261" s="1"/>
      <c r="D261" s="1"/>
      <c r="E261" s="1"/>
      <c r="F261" s="2"/>
      <c r="G261" s="2"/>
      <c r="H261" s="1"/>
      <c r="I261" s="1"/>
      <c r="J261" s="1"/>
      <c r="K261" s="4"/>
      <c r="L261" s="1"/>
      <c r="M261" s="1"/>
      <c r="N261" s="1"/>
      <c r="O261" s="1"/>
      <c r="P261" s="1"/>
      <c r="Q261" s="1"/>
      <c r="R261" s="1"/>
      <c r="S261" s="1"/>
      <c r="T261" s="1"/>
      <c r="U261" s="1"/>
      <c r="V261" s="1"/>
      <c r="W261" s="1"/>
      <c r="X261" s="1"/>
      <c r="Y261" s="1"/>
      <c r="Z261" s="1"/>
      <c r="AA261" s="1"/>
      <c r="AB261" s="1"/>
      <c r="AC261" s="1"/>
    </row>
    <row r="262">
      <c r="A262" s="1"/>
      <c r="B262" s="1"/>
      <c r="C262" s="1"/>
      <c r="D262" s="1"/>
      <c r="E262" s="1"/>
      <c r="F262" s="2"/>
      <c r="G262" s="2"/>
      <c r="H262" s="1"/>
      <c r="I262" s="1"/>
      <c r="J262" s="1"/>
      <c r="K262" s="4"/>
      <c r="L262" s="1"/>
      <c r="M262" s="1"/>
      <c r="N262" s="1"/>
      <c r="O262" s="1"/>
      <c r="P262" s="1"/>
      <c r="Q262" s="1"/>
      <c r="R262" s="1"/>
      <c r="S262" s="1"/>
      <c r="T262" s="1"/>
      <c r="U262" s="1"/>
      <c r="V262" s="1"/>
      <c r="W262" s="1"/>
      <c r="X262" s="1"/>
      <c r="Y262" s="1"/>
      <c r="Z262" s="1"/>
      <c r="AA262" s="1"/>
      <c r="AB262" s="1"/>
      <c r="AC262" s="1"/>
    </row>
    <row r="263">
      <c r="A263" s="1"/>
      <c r="B263" s="1"/>
      <c r="C263" s="1"/>
      <c r="D263" s="1"/>
      <c r="E263" s="1"/>
      <c r="F263" s="2"/>
      <c r="G263" s="2"/>
      <c r="H263" s="1"/>
      <c r="I263" s="1"/>
      <c r="J263" s="1"/>
      <c r="K263" s="4"/>
      <c r="L263" s="1"/>
      <c r="M263" s="1"/>
      <c r="N263" s="1"/>
      <c r="O263" s="1"/>
      <c r="P263" s="1"/>
      <c r="Q263" s="1"/>
      <c r="R263" s="1"/>
      <c r="S263" s="1"/>
      <c r="T263" s="1"/>
      <c r="U263" s="1"/>
      <c r="V263" s="1"/>
      <c r="W263" s="1"/>
      <c r="X263" s="1"/>
      <c r="Y263" s="1"/>
      <c r="Z263" s="1"/>
      <c r="AA263" s="1"/>
      <c r="AB263" s="1"/>
      <c r="AC263" s="1"/>
    </row>
    <row r="264">
      <c r="A264" s="1"/>
      <c r="B264" s="1"/>
      <c r="C264" s="1"/>
      <c r="D264" s="1"/>
      <c r="E264" s="1"/>
      <c r="F264" s="2"/>
      <c r="G264" s="2"/>
      <c r="H264" s="1"/>
      <c r="I264" s="1"/>
      <c r="J264" s="1"/>
      <c r="K264" s="4"/>
      <c r="L264" s="1"/>
      <c r="M264" s="1"/>
      <c r="N264" s="1"/>
      <c r="O264" s="1"/>
      <c r="P264" s="1"/>
      <c r="Q264" s="1"/>
      <c r="R264" s="1"/>
      <c r="S264" s="1"/>
      <c r="T264" s="1"/>
      <c r="U264" s="1"/>
      <c r="V264" s="1"/>
      <c r="W264" s="1"/>
      <c r="X264" s="1"/>
      <c r="Y264" s="1"/>
      <c r="Z264" s="1"/>
      <c r="AA264" s="1"/>
      <c r="AB264" s="1"/>
      <c r="AC264" s="1"/>
    </row>
    <row r="265">
      <c r="A265" s="1"/>
      <c r="B265" s="1"/>
      <c r="C265" s="1"/>
      <c r="D265" s="1"/>
      <c r="E265" s="1"/>
      <c r="F265" s="2"/>
      <c r="G265" s="2"/>
      <c r="H265" s="1"/>
      <c r="I265" s="1"/>
      <c r="J265" s="1"/>
      <c r="K265" s="4"/>
      <c r="L265" s="1"/>
      <c r="M265" s="1"/>
      <c r="N265" s="1"/>
      <c r="O265" s="1"/>
      <c r="P265" s="1"/>
      <c r="Q265" s="1"/>
      <c r="R265" s="1"/>
      <c r="S265" s="1"/>
      <c r="T265" s="1"/>
      <c r="U265" s="1"/>
      <c r="V265" s="1"/>
      <c r="W265" s="1"/>
      <c r="X265" s="1"/>
      <c r="Y265" s="1"/>
      <c r="Z265" s="1"/>
      <c r="AA265" s="1"/>
      <c r="AB265" s="1"/>
      <c r="AC265" s="1"/>
    </row>
    <row r="266">
      <c r="A266" s="1"/>
      <c r="B266" s="1"/>
      <c r="C266" s="1"/>
      <c r="D266" s="1"/>
      <c r="E266" s="1"/>
      <c r="F266" s="2"/>
      <c r="G266" s="2"/>
      <c r="H266" s="1"/>
      <c r="I266" s="1"/>
      <c r="J266" s="1"/>
      <c r="K266" s="4"/>
      <c r="L266" s="1"/>
      <c r="M266" s="1"/>
      <c r="N266" s="1"/>
      <c r="O266" s="1"/>
      <c r="P266" s="1"/>
      <c r="Q266" s="1"/>
      <c r="R266" s="1"/>
      <c r="S266" s="1"/>
      <c r="T266" s="1"/>
      <c r="U266" s="1"/>
      <c r="V266" s="1"/>
      <c r="W266" s="1"/>
      <c r="X266" s="1"/>
      <c r="Y266" s="1"/>
      <c r="Z266" s="1"/>
      <c r="AA266" s="1"/>
      <c r="AB266" s="1"/>
      <c r="AC266" s="1"/>
    </row>
    <row r="267">
      <c r="A267" s="1"/>
      <c r="B267" s="1"/>
      <c r="C267" s="1"/>
      <c r="D267" s="1"/>
      <c r="E267" s="1"/>
      <c r="F267" s="2"/>
      <c r="G267" s="2"/>
      <c r="H267" s="1"/>
      <c r="I267" s="1"/>
      <c r="J267" s="1"/>
      <c r="K267" s="4"/>
      <c r="L267" s="1"/>
      <c r="M267" s="1"/>
      <c r="N267" s="1"/>
      <c r="O267" s="1"/>
      <c r="P267" s="1"/>
      <c r="Q267" s="1"/>
      <c r="R267" s="1"/>
      <c r="S267" s="1"/>
      <c r="T267" s="1"/>
      <c r="U267" s="1"/>
      <c r="V267" s="1"/>
      <c r="W267" s="1"/>
      <c r="X267" s="1"/>
      <c r="Y267" s="1"/>
      <c r="Z267" s="1"/>
      <c r="AA267" s="1"/>
      <c r="AB267" s="1"/>
      <c r="AC267" s="1"/>
    </row>
    <row r="268">
      <c r="A268" s="1"/>
      <c r="B268" s="1"/>
      <c r="C268" s="1"/>
      <c r="D268" s="1"/>
      <c r="E268" s="1"/>
      <c r="F268" s="2"/>
      <c r="G268" s="2"/>
      <c r="H268" s="1"/>
      <c r="I268" s="1"/>
      <c r="J268" s="1"/>
      <c r="K268" s="4"/>
      <c r="L268" s="1"/>
      <c r="M268" s="1"/>
      <c r="N268" s="1"/>
      <c r="O268" s="1"/>
      <c r="P268" s="1"/>
      <c r="Q268" s="1"/>
      <c r="R268" s="1"/>
      <c r="S268" s="1"/>
      <c r="T268" s="1"/>
      <c r="U268" s="1"/>
      <c r="V268" s="1"/>
      <c r="W268" s="1"/>
      <c r="X268" s="1"/>
      <c r="Y268" s="1"/>
      <c r="Z268" s="1"/>
      <c r="AA268" s="1"/>
      <c r="AB268" s="1"/>
      <c r="AC268" s="1"/>
    </row>
    <row r="269">
      <c r="A269" s="1"/>
      <c r="B269" s="1"/>
      <c r="C269" s="1"/>
      <c r="D269" s="1"/>
      <c r="E269" s="1"/>
      <c r="F269" s="2"/>
      <c r="G269" s="2"/>
      <c r="H269" s="1"/>
      <c r="I269" s="1"/>
      <c r="J269" s="1"/>
      <c r="K269" s="4"/>
      <c r="L269" s="1"/>
      <c r="M269" s="1"/>
      <c r="N269" s="1"/>
      <c r="O269" s="1"/>
      <c r="P269" s="1"/>
      <c r="Q269" s="1"/>
      <c r="R269" s="1"/>
      <c r="S269" s="1"/>
      <c r="T269" s="1"/>
      <c r="U269" s="1"/>
      <c r="V269" s="1"/>
      <c r="W269" s="1"/>
      <c r="X269" s="1"/>
      <c r="Y269" s="1"/>
      <c r="Z269" s="1"/>
      <c r="AA269" s="1"/>
      <c r="AB269" s="1"/>
      <c r="AC269" s="1"/>
    </row>
    <row r="270">
      <c r="A270" s="1"/>
      <c r="B270" s="1"/>
      <c r="C270" s="1"/>
      <c r="D270" s="1"/>
      <c r="E270" s="1"/>
      <c r="F270" s="2"/>
      <c r="G270" s="2"/>
      <c r="H270" s="1"/>
      <c r="I270" s="1"/>
      <c r="J270" s="1"/>
      <c r="K270" s="4"/>
      <c r="L270" s="1"/>
      <c r="M270" s="1"/>
      <c r="N270" s="1"/>
      <c r="O270" s="1"/>
      <c r="P270" s="1"/>
      <c r="Q270" s="1"/>
      <c r="R270" s="1"/>
      <c r="S270" s="1"/>
      <c r="T270" s="1"/>
      <c r="U270" s="1"/>
      <c r="V270" s="1"/>
      <c r="W270" s="1"/>
      <c r="X270" s="1"/>
      <c r="Y270" s="1"/>
      <c r="Z270" s="1"/>
      <c r="AA270" s="1"/>
      <c r="AB270" s="1"/>
      <c r="AC270" s="1"/>
    </row>
    <row r="271">
      <c r="A271" s="1"/>
      <c r="B271" s="1"/>
      <c r="C271" s="1"/>
      <c r="D271" s="1"/>
      <c r="E271" s="1"/>
      <c r="F271" s="2"/>
      <c r="G271" s="2"/>
      <c r="H271" s="1"/>
      <c r="I271" s="1"/>
      <c r="J271" s="1"/>
      <c r="K271" s="4"/>
      <c r="L271" s="1"/>
      <c r="M271" s="1"/>
      <c r="N271" s="1"/>
      <c r="O271" s="1"/>
      <c r="P271" s="1"/>
      <c r="Q271" s="1"/>
      <c r="R271" s="1"/>
      <c r="S271" s="1"/>
      <c r="T271" s="1"/>
      <c r="U271" s="1"/>
      <c r="V271" s="1"/>
      <c r="W271" s="1"/>
      <c r="X271" s="1"/>
      <c r="Y271" s="1"/>
      <c r="Z271" s="1"/>
      <c r="AA271" s="1"/>
      <c r="AB271" s="1"/>
      <c r="AC271" s="1"/>
    </row>
    <row r="272">
      <c r="A272" s="1"/>
      <c r="B272" s="1"/>
      <c r="C272" s="1"/>
      <c r="D272" s="1"/>
      <c r="E272" s="1"/>
      <c r="F272" s="2"/>
      <c r="G272" s="2"/>
      <c r="H272" s="1"/>
      <c r="I272" s="1"/>
      <c r="J272" s="1"/>
      <c r="K272" s="4"/>
      <c r="L272" s="1"/>
      <c r="M272" s="1"/>
      <c r="N272" s="1"/>
      <c r="O272" s="1"/>
      <c r="P272" s="1"/>
      <c r="Q272" s="1"/>
      <c r="R272" s="1"/>
      <c r="S272" s="1"/>
      <c r="T272" s="1"/>
      <c r="U272" s="1"/>
      <c r="V272" s="1"/>
      <c r="W272" s="1"/>
      <c r="X272" s="1"/>
      <c r="Y272" s="1"/>
      <c r="Z272" s="1"/>
      <c r="AA272" s="1"/>
      <c r="AB272" s="1"/>
      <c r="AC272" s="1"/>
    </row>
    <row r="273">
      <c r="A273" s="1"/>
      <c r="B273" s="1"/>
      <c r="C273" s="1"/>
      <c r="D273" s="1"/>
      <c r="E273" s="1"/>
      <c r="F273" s="2"/>
      <c r="G273" s="2"/>
      <c r="H273" s="1"/>
      <c r="I273" s="1"/>
      <c r="J273" s="1"/>
      <c r="K273" s="4"/>
      <c r="L273" s="1"/>
      <c r="M273" s="1"/>
      <c r="N273" s="1"/>
      <c r="O273" s="1"/>
      <c r="P273" s="1"/>
      <c r="Q273" s="1"/>
      <c r="R273" s="1"/>
      <c r="S273" s="1"/>
      <c r="T273" s="1"/>
      <c r="U273" s="1"/>
      <c r="V273" s="1"/>
      <c r="W273" s="1"/>
      <c r="X273" s="1"/>
      <c r="Y273" s="1"/>
      <c r="Z273" s="1"/>
      <c r="AA273" s="1"/>
      <c r="AB273" s="1"/>
      <c r="AC273" s="1"/>
    </row>
    <row r="274">
      <c r="A274" s="1"/>
      <c r="B274" s="1"/>
      <c r="C274" s="1"/>
      <c r="D274" s="1"/>
      <c r="E274" s="1"/>
      <c r="F274" s="2"/>
      <c r="G274" s="2"/>
      <c r="H274" s="1"/>
      <c r="I274" s="1"/>
      <c r="J274" s="1"/>
      <c r="K274" s="4"/>
      <c r="L274" s="1"/>
      <c r="M274" s="1"/>
      <c r="N274" s="1"/>
      <c r="O274" s="1"/>
      <c r="P274" s="1"/>
      <c r="Q274" s="1"/>
      <c r="R274" s="1"/>
      <c r="S274" s="1"/>
      <c r="T274" s="1"/>
      <c r="U274" s="1"/>
      <c r="V274" s="1"/>
      <c r="W274" s="1"/>
      <c r="X274" s="1"/>
      <c r="Y274" s="1"/>
      <c r="Z274" s="1"/>
      <c r="AA274" s="1"/>
      <c r="AB274" s="1"/>
      <c r="AC274" s="1"/>
    </row>
    <row r="275">
      <c r="A275" s="1"/>
      <c r="B275" s="1"/>
      <c r="C275" s="1"/>
      <c r="D275" s="1"/>
      <c r="E275" s="1"/>
      <c r="F275" s="2"/>
      <c r="G275" s="2"/>
      <c r="H275" s="1"/>
      <c r="I275" s="1"/>
      <c r="J275" s="1"/>
      <c r="K275" s="4"/>
      <c r="L275" s="1"/>
      <c r="M275" s="1"/>
      <c r="N275" s="1"/>
      <c r="O275" s="1"/>
      <c r="P275" s="1"/>
      <c r="Q275" s="1"/>
      <c r="R275" s="1"/>
      <c r="S275" s="1"/>
      <c r="T275" s="1"/>
      <c r="U275" s="1"/>
      <c r="V275" s="1"/>
      <c r="W275" s="1"/>
      <c r="X275" s="1"/>
      <c r="Y275" s="1"/>
      <c r="Z275" s="1"/>
      <c r="AA275" s="1"/>
      <c r="AB275" s="1"/>
      <c r="AC275" s="1"/>
    </row>
    <row r="276">
      <c r="A276" s="1"/>
      <c r="B276" s="1"/>
      <c r="C276" s="1"/>
      <c r="D276" s="1"/>
      <c r="E276" s="1"/>
      <c r="F276" s="2"/>
      <c r="G276" s="2"/>
      <c r="H276" s="1"/>
      <c r="I276" s="1"/>
      <c r="J276" s="1"/>
      <c r="K276" s="4"/>
      <c r="L276" s="1"/>
      <c r="M276" s="1"/>
      <c r="N276" s="1"/>
      <c r="O276" s="1"/>
      <c r="P276" s="1"/>
      <c r="Q276" s="1"/>
      <c r="R276" s="1"/>
      <c r="S276" s="1"/>
      <c r="T276" s="1"/>
      <c r="U276" s="1"/>
      <c r="V276" s="1"/>
      <c r="W276" s="1"/>
      <c r="X276" s="1"/>
      <c r="Y276" s="1"/>
      <c r="Z276" s="1"/>
      <c r="AA276" s="1"/>
      <c r="AB276" s="1"/>
      <c r="AC276" s="1"/>
    </row>
    <row r="277">
      <c r="A277" s="1"/>
      <c r="B277" s="1"/>
      <c r="C277" s="1"/>
      <c r="D277" s="1"/>
      <c r="E277" s="1"/>
      <c r="F277" s="2"/>
      <c r="G277" s="2"/>
      <c r="H277" s="1"/>
      <c r="I277" s="1"/>
      <c r="J277" s="1"/>
      <c r="K277" s="4"/>
      <c r="L277" s="1"/>
      <c r="M277" s="1"/>
      <c r="N277" s="1"/>
      <c r="O277" s="1"/>
      <c r="P277" s="1"/>
      <c r="Q277" s="1"/>
      <c r="R277" s="1"/>
      <c r="S277" s="1"/>
      <c r="T277" s="1"/>
      <c r="U277" s="1"/>
      <c r="V277" s="1"/>
      <c r="W277" s="1"/>
      <c r="X277" s="1"/>
      <c r="Y277" s="1"/>
      <c r="Z277" s="1"/>
      <c r="AA277" s="1"/>
      <c r="AB277" s="1"/>
      <c r="AC277" s="1"/>
    </row>
    <row r="278">
      <c r="A278" s="1"/>
      <c r="B278" s="1"/>
      <c r="C278" s="1"/>
      <c r="D278" s="1"/>
      <c r="E278" s="1"/>
      <c r="F278" s="2"/>
      <c r="G278" s="2"/>
      <c r="H278" s="1"/>
      <c r="I278" s="1"/>
      <c r="J278" s="1"/>
      <c r="K278" s="4"/>
      <c r="L278" s="1"/>
      <c r="M278" s="1"/>
      <c r="N278" s="1"/>
      <c r="O278" s="1"/>
      <c r="P278" s="1"/>
      <c r="Q278" s="1"/>
      <c r="R278" s="1"/>
      <c r="S278" s="1"/>
      <c r="T278" s="1"/>
      <c r="U278" s="1"/>
      <c r="V278" s="1"/>
      <c r="W278" s="1"/>
      <c r="X278" s="1"/>
      <c r="Y278" s="1"/>
      <c r="Z278" s="1"/>
      <c r="AA278" s="1"/>
      <c r="AB278" s="1"/>
      <c r="AC278" s="1"/>
    </row>
    <row r="279">
      <c r="A279" s="1"/>
      <c r="B279" s="1"/>
      <c r="C279" s="1"/>
      <c r="D279" s="1"/>
      <c r="E279" s="1"/>
      <c r="F279" s="2"/>
      <c r="G279" s="2"/>
      <c r="H279" s="1"/>
      <c r="I279" s="1"/>
      <c r="J279" s="1"/>
      <c r="K279" s="4"/>
      <c r="L279" s="1"/>
      <c r="M279" s="1"/>
      <c r="N279" s="1"/>
      <c r="O279" s="1"/>
      <c r="P279" s="1"/>
      <c r="Q279" s="1"/>
      <c r="R279" s="1"/>
      <c r="S279" s="1"/>
      <c r="T279" s="1"/>
      <c r="U279" s="1"/>
      <c r="V279" s="1"/>
      <c r="W279" s="1"/>
      <c r="X279" s="1"/>
      <c r="Y279" s="1"/>
      <c r="Z279" s="1"/>
      <c r="AA279" s="1"/>
      <c r="AB279" s="1"/>
      <c r="AC279" s="1"/>
    </row>
    <row r="280">
      <c r="A280" s="1"/>
      <c r="B280" s="1"/>
      <c r="C280" s="1"/>
      <c r="D280" s="1"/>
      <c r="E280" s="1"/>
      <c r="F280" s="2"/>
      <c r="G280" s="2"/>
      <c r="H280" s="1"/>
      <c r="I280" s="1"/>
      <c r="J280" s="1"/>
      <c r="K280" s="4"/>
      <c r="L280" s="1"/>
      <c r="M280" s="1"/>
      <c r="N280" s="1"/>
      <c r="O280" s="1"/>
      <c r="P280" s="1"/>
      <c r="Q280" s="1"/>
      <c r="R280" s="1"/>
      <c r="S280" s="1"/>
      <c r="T280" s="1"/>
      <c r="U280" s="1"/>
      <c r="V280" s="1"/>
      <c r="W280" s="1"/>
      <c r="X280" s="1"/>
      <c r="Y280" s="1"/>
      <c r="Z280" s="1"/>
      <c r="AA280" s="1"/>
      <c r="AB280" s="1"/>
      <c r="AC280" s="1"/>
    </row>
    <row r="281">
      <c r="A281" s="1"/>
      <c r="B281" s="1"/>
      <c r="C281" s="1"/>
      <c r="D281" s="1"/>
      <c r="E281" s="1"/>
      <c r="F281" s="2"/>
      <c r="G281" s="2"/>
      <c r="H281" s="1"/>
      <c r="I281" s="1"/>
      <c r="J281" s="1"/>
      <c r="K281" s="4"/>
      <c r="L281" s="1"/>
      <c r="M281" s="1"/>
      <c r="N281" s="1"/>
      <c r="O281" s="1"/>
      <c r="P281" s="1"/>
      <c r="Q281" s="1"/>
      <c r="R281" s="1"/>
      <c r="S281" s="1"/>
      <c r="T281" s="1"/>
      <c r="U281" s="1"/>
      <c r="V281" s="1"/>
      <c r="W281" s="1"/>
      <c r="X281" s="1"/>
      <c r="Y281" s="1"/>
      <c r="Z281" s="1"/>
      <c r="AA281" s="1"/>
      <c r="AB281" s="1"/>
      <c r="AC281" s="1"/>
    </row>
    <row r="282">
      <c r="A282" s="1"/>
      <c r="B282" s="1"/>
      <c r="C282" s="1"/>
      <c r="D282" s="1"/>
      <c r="E282" s="1"/>
      <c r="F282" s="2"/>
      <c r="G282" s="2"/>
      <c r="H282" s="1"/>
      <c r="I282" s="1"/>
      <c r="J282" s="1"/>
      <c r="K282" s="4"/>
      <c r="L282" s="1"/>
      <c r="M282" s="1"/>
      <c r="N282" s="1"/>
      <c r="O282" s="1"/>
      <c r="P282" s="1"/>
      <c r="Q282" s="1"/>
      <c r="R282" s="1"/>
      <c r="S282" s="1"/>
      <c r="T282" s="1"/>
      <c r="U282" s="1"/>
      <c r="V282" s="1"/>
      <c r="W282" s="1"/>
      <c r="X282" s="1"/>
      <c r="Y282" s="1"/>
      <c r="Z282" s="1"/>
      <c r="AA282" s="1"/>
      <c r="AB282" s="1"/>
      <c r="AC282" s="1"/>
    </row>
    <row r="283">
      <c r="A283" s="1"/>
      <c r="B283" s="1"/>
      <c r="C283" s="1"/>
      <c r="D283" s="1"/>
      <c r="E283" s="1"/>
      <c r="F283" s="2"/>
      <c r="G283" s="2"/>
      <c r="H283" s="1"/>
      <c r="I283" s="1"/>
      <c r="J283" s="1"/>
      <c r="K283" s="4"/>
      <c r="L283" s="1"/>
      <c r="M283" s="1"/>
      <c r="N283" s="1"/>
      <c r="O283" s="1"/>
      <c r="P283" s="1"/>
      <c r="Q283" s="1"/>
      <c r="R283" s="1"/>
      <c r="S283" s="1"/>
      <c r="T283" s="1"/>
      <c r="U283" s="1"/>
      <c r="V283" s="1"/>
      <c r="W283" s="1"/>
      <c r="X283" s="1"/>
      <c r="Y283" s="1"/>
      <c r="Z283" s="1"/>
      <c r="AA283" s="1"/>
      <c r="AB283" s="1"/>
      <c r="AC283" s="1"/>
    </row>
    <row r="284">
      <c r="A284" s="1"/>
      <c r="B284" s="1"/>
      <c r="C284" s="1"/>
      <c r="D284" s="1"/>
      <c r="E284" s="1"/>
      <c r="F284" s="2"/>
      <c r="G284" s="2"/>
      <c r="H284" s="1"/>
      <c r="I284" s="1"/>
      <c r="J284" s="1"/>
      <c r="K284" s="4"/>
      <c r="L284" s="1"/>
      <c r="M284" s="1"/>
      <c r="N284" s="1"/>
      <c r="O284" s="1"/>
      <c r="P284" s="1"/>
      <c r="Q284" s="1"/>
      <c r="R284" s="1"/>
      <c r="S284" s="1"/>
      <c r="T284" s="1"/>
      <c r="U284" s="1"/>
      <c r="V284" s="1"/>
      <c r="W284" s="1"/>
      <c r="X284" s="1"/>
      <c r="Y284" s="1"/>
      <c r="Z284" s="1"/>
      <c r="AA284" s="1"/>
      <c r="AB284" s="1"/>
      <c r="AC284" s="1"/>
    </row>
    <row r="285">
      <c r="A285" s="1"/>
      <c r="B285" s="1"/>
      <c r="C285" s="1"/>
      <c r="D285" s="1"/>
      <c r="E285" s="1"/>
      <c r="F285" s="2"/>
      <c r="G285" s="2"/>
      <c r="H285" s="1"/>
      <c r="I285" s="1"/>
      <c r="J285" s="1"/>
      <c r="K285" s="4"/>
      <c r="L285" s="1"/>
      <c r="M285" s="1"/>
      <c r="N285" s="1"/>
      <c r="O285" s="1"/>
      <c r="P285" s="1"/>
      <c r="Q285" s="1"/>
      <c r="R285" s="1"/>
      <c r="S285" s="1"/>
      <c r="T285" s="1"/>
      <c r="U285" s="1"/>
      <c r="V285" s="1"/>
      <c r="W285" s="1"/>
      <c r="X285" s="1"/>
      <c r="Y285" s="1"/>
      <c r="Z285" s="1"/>
      <c r="AA285" s="1"/>
      <c r="AB285" s="1"/>
      <c r="AC285" s="1"/>
    </row>
    <row r="286">
      <c r="A286" s="1"/>
      <c r="B286" s="1"/>
      <c r="C286" s="1"/>
      <c r="D286" s="1"/>
      <c r="E286" s="1"/>
      <c r="F286" s="2"/>
      <c r="G286" s="2"/>
      <c r="H286" s="1"/>
      <c r="I286" s="1"/>
      <c r="J286" s="1"/>
      <c r="K286" s="4"/>
      <c r="L286" s="1"/>
      <c r="M286" s="1"/>
      <c r="N286" s="1"/>
      <c r="O286" s="1"/>
      <c r="P286" s="1"/>
      <c r="Q286" s="1"/>
      <c r="R286" s="1"/>
      <c r="S286" s="1"/>
      <c r="T286" s="1"/>
      <c r="U286" s="1"/>
      <c r="V286" s="1"/>
      <c r="W286" s="1"/>
      <c r="X286" s="1"/>
      <c r="Y286" s="1"/>
      <c r="Z286" s="1"/>
      <c r="AA286" s="1"/>
      <c r="AB286" s="1"/>
      <c r="AC286" s="1"/>
    </row>
    <row r="287">
      <c r="A287" s="1"/>
      <c r="B287" s="1"/>
      <c r="C287" s="1"/>
      <c r="D287" s="1"/>
      <c r="E287" s="1"/>
      <c r="F287" s="2"/>
      <c r="G287" s="2"/>
      <c r="H287" s="1"/>
      <c r="I287" s="1"/>
      <c r="J287" s="1"/>
      <c r="K287" s="4"/>
      <c r="L287" s="1"/>
      <c r="M287" s="1"/>
      <c r="N287" s="1"/>
      <c r="O287" s="1"/>
      <c r="P287" s="1"/>
      <c r="Q287" s="1"/>
      <c r="R287" s="1"/>
      <c r="S287" s="1"/>
      <c r="T287" s="1"/>
      <c r="U287" s="1"/>
      <c r="V287" s="1"/>
      <c r="W287" s="1"/>
      <c r="X287" s="1"/>
      <c r="Y287" s="1"/>
      <c r="Z287" s="1"/>
      <c r="AA287" s="1"/>
      <c r="AB287" s="1"/>
      <c r="AC287" s="1"/>
    </row>
    <row r="288">
      <c r="A288" s="1"/>
      <c r="B288" s="1"/>
      <c r="C288" s="1"/>
      <c r="D288" s="1"/>
      <c r="E288" s="1"/>
      <c r="F288" s="2"/>
      <c r="G288" s="2"/>
      <c r="H288" s="1"/>
      <c r="I288" s="1"/>
      <c r="J288" s="1"/>
      <c r="K288" s="4"/>
      <c r="L288" s="1"/>
      <c r="M288" s="1"/>
      <c r="N288" s="1"/>
      <c r="O288" s="1"/>
      <c r="P288" s="1"/>
      <c r="Q288" s="1"/>
      <c r="R288" s="1"/>
      <c r="S288" s="1"/>
      <c r="T288" s="1"/>
      <c r="U288" s="1"/>
      <c r="V288" s="1"/>
      <c r="W288" s="1"/>
      <c r="X288" s="1"/>
      <c r="Y288" s="1"/>
      <c r="Z288" s="1"/>
      <c r="AA288" s="1"/>
      <c r="AB288" s="1"/>
      <c r="AC288" s="1"/>
    </row>
    <row r="289">
      <c r="A289" s="1"/>
      <c r="B289" s="1"/>
      <c r="C289" s="1"/>
      <c r="D289" s="1"/>
      <c r="E289" s="1"/>
      <c r="F289" s="2"/>
      <c r="G289" s="2"/>
      <c r="H289" s="1"/>
      <c r="I289" s="1"/>
      <c r="J289" s="1"/>
      <c r="K289" s="4"/>
      <c r="L289" s="1"/>
      <c r="M289" s="1"/>
      <c r="N289" s="1"/>
      <c r="O289" s="1"/>
      <c r="P289" s="1"/>
      <c r="Q289" s="1"/>
      <c r="R289" s="1"/>
      <c r="S289" s="1"/>
      <c r="T289" s="1"/>
      <c r="U289" s="1"/>
      <c r="V289" s="1"/>
      <c r="W289" s="1"/>
      <c r="X289" s="1"/>
      <c r="Y289" s="1"/>
      <c r="Z289" s="1"/>
      <c r="AA289" s="1"/>
      <c r="AB289" s="1"/>
      <c r="AC289" s="1"/>
    </row>
    <row r="290">
      <c r="A290" s="1"/>
      <c r="B290" s="1"/>
      <c r="C290" s="1"/>
      <c r="D290" s="1"/>
      <c r="E290" s="1"/>
      <c r="F290" s="2"/>
      <c r="G290" s="2"/>
      <c r="H290" s="1"/>
      <c r="I290" s="1"/>
      <c r="J290" s="1"/>
      <c r="K290" s="4"/>
      <c r="L290" s="1"/>
      <c r="M290" s="1"/>
      <c r="N290" s="1"/>
      <c r="O290" s="1"/>
      <c r="P290" s="1"/>
      <c r="Q290" s="1"/>
      <c r="R290" s="1"/>
      <c r="S290" s="1"/>
      <c r="T290" s="1"/>
      <c r="U290" s="1"/>
      <c r="V290" s="1"/>
      <c r="W290" s="1"/>
      <c r="X290" s="1"/>
      <c r="Y290" s="1"/>
      <c r="Z290" s="1"/>
      <c r="AA290" s="1"/>
      <c r="AB290" s="1"/>
      <c r="AC290" s="1"/>
    </row>
    <row r="291">
      <c r="A291" s="1"/>
      <c r="B291" s="1"/>
      <c r="C291" s="1"/>
      <c r="D291" s="1"/>
      <c r="E291" s="1"/>
      <c r="F291" s="2"/>
      <c r="G291" s="2"/>
      <c r="H291" s="1"/>
      <c r="I291" s="1"/>
      <c r="J291" s="1"/>
      <c r="K291" s="4"/>
      <c r="L291" s="1"/>
      <c r="M291" s="1"/>
      <c r="N291" s="1"/>
      <c r="O291" s="1"/>
      <c r="P291" s="1"/>
      <c r="Q291" s="1"/>
      <c r="R291" s="1"/>
      <c r="S291" s="1"/>
      <c r="T291" s="1"/>
      <c r="U291" s="1"/>
      <c r="V291" s="1"/>
      <c r="W291" s="1"/>
      <c r="X291" s="1"/>
      <c r="Y291" s="1"/>
      <c r="Z291" s="1"/>
      <c r="AA291" s="1"/>
      <c r="AB291" s="1"/>
      <c r="AC291" s="1"/>
    </row>
    <row r="292">
      <c r="A292" s="1"/>
      <c r="B292" s="1"/>
      <c r="C292" s="1"/>
      <c r="D292" s="1"/>
      <c r="E292" s="1"/>
      <c r="F292" s="2"/>
      <c r="G292" s="2"/>
      <c r="H292" s="1"/>
      <c r="I292" s="1"/>
      <c r="J292" s="1"/>
      <c r="K292" s="4"/>
      <c r="L292" s="1"/>
      <c r="M292" s="1"/>
      <c r="N292" s="1"/>
      <c r="O292" s="1"/>
      <c r="P292" s="1"/>
      <c r="Q292" s="1"/>
      <c r="R292" s="1"/>
      <c r="S292" s="1"/>
      <c r="T292" s="1"/>
      <c r="U292" s="1"/>
      <c r="V292" s="1"/>
      <c r="W292" s="1"/>
      <c r="X292" s="1"/>
      <c r="Y292" s="1"/>
      <c r="Z292" s="1"/>
      <c r="AA292" s="1"/>
      <c r="AB292" s="1"/>
      <c r="AC292" s="1"/>
    </row>
    <row r="293">
      <c r="A293" s="1"/>
      <c r="B293" s="1"/>
      <c r="C293" s="1"/>
      <c r="D293" s="1"/>
      <c r="E293" s="1"/>
      <c r="F293" s="2"/>
      <c r="G293" s="2"/>
      <c r="H293" s="1"/>
      <c r="I293" s="1"/>
      <c r="J293" s="1"/>
      <c r="K293" s="4"/>
      <c r="L293" s="1"/>
      <c r="M293" s="1"/>
      <c r="N293" s="1"/>
      <c r="O293" s="1"/>
      <c r="P293" s="1"/>
      <c r="Q293" s="1"/>
      <c r="R293" s="1"/>
      <c r="S293" s="1"/>
      <c r="T293" s="1"/>
      <c r="U293" s="1"/>
      <c r="V293" s="1"/>
      <c r="W293" s="1"/>
      <c r="X293" s="1"/>
      <c r="Y293" s="1"/>
      <c r="Z293" s="1"/>
      <c r="AA293" s="1"/>
      <c r="AB293" s="1"/>
      <c r="AC293" s="1"/>
    </row>
    <row r="294">
      <c r="A294" s="1"/>
      <c r="B294" s="1"/>
      <c r="C294" s="1"/>
      <c r="D294" s="1"/>
      <c r="E294" s="1"/>
      <c r="F294" s="2"/>
      <c r="G294" s="2"/>
      <c r="H294" s="1"/>
      <c r="I294" s="1"/>
      <c r="J294" s="1"/>
      <c r="K294" s="4"/>
      <c r="L294" s="1"/>
      <c r="M294" s="1"/>
      <c r="N294" s="1"/>
      <c r="O294" s="1"/>
      <c r="P294" s="1"/>
      <c r="Q294" s="1"/>
      <c r="R294" s="1"/>
      <c r="S294" s="1"/>
      <c r="T294" s="1"/>
      <c r="U294" s="1"/>
      <c r="V294" s="1"/>
      <c r="W294" s="1"/>
      <c r="X294" s="1"/>
      <c r="Y294" s="1"/>
      <c r="Z294" s="1"/>
      <c r="AA294" s="1"/>
      <c r="AB294" s="1"/>
      <c r="AC294" s="1"/>
    </row>
    <row r="295">
      <c r="A295" s="1"/>
      <c r="B295" s="1"/>
      <c r="C295" s="1"/>
      <c r="D295" s="1"/>
      <c r="E295" s="1"/>
      <c r="F295" s="2"/>
      <c r="G295" s="2"/>
      <c r="H295" s="1"/>
      <c r="I295" s="1"/>
      <c r="J295" s="1"/>
      <c r="K295" s="4"/>
      <c r="L295" s="1"/>
      <c r="M295" s="1"/>
      <c r="N295" s="1"/>
      <c r="O295" s="1"/>
      <c r="P295" s="1"/>
      <c r="Q295" s="1"/>
      <c r="R295" s="1"/>
      <c r="S295" s="1"/>
      <c r="T295" s="1"/>
      <c r="U295" s="1"/>
      <c r="V295" s="1"/>
      <c r="W295" s="1"/>
      <c r="X295" s="1"/>
      <c r="Y295" s="1"/>
      <c r="Z295" s="1"/>
      <c r="AA295" s="1"/>
      <c r="AB295" s="1"/>
      <c r="AC295" s="1"/>
    </row>
    <row r="296">
      <c r="A296" s="1"/>
      <c r="B296" s="1"/>
      <c r="C296" s="1"/>
      <c r="D296" s="1"/>
      <c r="E296" s="1"/>
      <c r="F296" s="2"/>
      <c r="G296" s="2"/>
      <c r="H296" s="1"/>
      <c r="I296" s="1"/>
      <c r="J296" s="1"/>
      <c r="K296" s="4"/>
      <c r="L296" s="1"/>
      <c r="M296" s="1"/>
      <c r="N296" s="1"/>
      <c r="O296" s="1"/>
      <c r="P296" s="1"/>
      <c r="Q296" s="1"/>
      <c r="R296" s="1"/>
      <c r="S296" s="1"/>
      <c r="T296" s="1"/>
      <c r="U296" s="1"/>
      <c r="V296" s="1"/>
      <c r="W296" s="1"/>
      <c r="X296" s="1"/>
      <c r="Y296" s="1"/>
      <c r="Z296" s="1"/>
      <c r="AA296" s="1"/>
      <c r="AB296" s="1"/>
      <c r="AC296" s="1"/>
    </row>
    <row r="297">
      <c r="A297" s="1"/>
      <c r="B297" s="1"/>
      <c r="C297" s="1"/>
      <c r="D297" s="1"/>
      <c r="E297" s="1"/>
      <c r="F297" s="2"/>
      <c r="G297" s="2"/>
      <c r="H297" s="1"/>
      <c r="I297" s="1"/>
      <c r="J297" s="1"/>
      <c r="K297" s="4"/>
      <c r="L297" s="1"/>
      <c r="M297" s="1"/>
      <c r="N297" s="1"/>
      <c r="O297" s="1"/>
      <c r="P297" s="1"/>
      <c r="Q297" s="1"/>
      <c r="R297" s="1"/>
      <c r="S297" s="1"/>
      <c r="T297" s="1"/>
      <c r="U297" s="1"/>
      <c r="V297" s="1"/>
      <c r="W297" s="1"/>
      <c r="X297" s="1"/>
      <c r="Y297" s="1"/>
      <c r="Z297" s="1"/>
      <c r="AA297" s="1"/>
      <c r="AB297" s="1"/>
      <c r="AC297" s="1"/>
    </row>
    <row r="298">
      <c r="A298" s="1"/>
      <c r="B298" s="1"/>
      <c r="C298" s="1"/>
      <c r="D298" s="1"/>
      <c r="E298" s="1"/>
      <c r="F298" s="2"/>
      <c r="G298" s="2"/>
      <c r="H298" s="1"/>
      <c r="I298" s="1"/>
      <c r="J298" s="1"/>
      <c r="K298" s="4"/>
      <c r="L298" s="1"/>
      <c r="M298" s="1"/>
      <c r="N298" s="1"/>
      <c r="O298" s="1"/>
      <c r="P298" s="1"/>
      <c r="Q298" s="1"/>
      <c r="R298" s="1"/>
      <c r="S298" s="1"/>
      <c r="T298" s="1"/>
      <c r="U298" s="1"/>
      <c r="V298" s="1"/>
      <c r="W298" s="1"/>
      <c r="X298" s="1"/>
      <c r="Y298" s="1"/>
      <c r="Z298" s="1"/>
      <c r="AA298" s="1"/>
      <c r="AB298" s="1"/>
      <c r="AC298" s="1"/>
    </row>
    <row r="299">
      <c r="A299" s="1"/>
      <c r="B299" s="1"/>
      <c r="C299" s="1"/>
      <c r="D299" s="1"/>
      <c r="E299" s="1"/>
      <c r="F299" s="2"/>
      <c r="G299" s="2"/>
      <c r="H299" s="1"/>
      <c r="I299" s="1"/>
      <c r="J299" s="1"/>
      <c r="K299" s="4"/>
      <c r="L299" s="1"/>
      <c r="M299" s="1"/>
      <c r="N299" s="1"/>
      <c r="O299" s="1"/>
      <c r="P299" s="1"/>
      <c r="Q299" s="1"/>
      <c r="R299" s="1"/>
      <c r="S299" s="1"/>
      <c r="T299" s="1"/>
      <c r="U299" s="1"/>
      <c r="V299" s="1"/>
      <c r="W299" s="1"/>
      <c r="X299" s="1"/>
      <c r="Y299" s="1"/>
      <c r="Z299" s="1"/>
      <c r="AA299" s="1"/>
      <c r="AB299" s="1"/>
      <c r="AC299" s="1"/>
    </row>
    <row r="300">
      <c r="A300" s="1"/>
      <c r="B300" s="1"/>
      <c r="C300" s="1"/>
      <c r="D300" s="1"/>
      <c r="E300" s="1"/>
      <c r="F300" s="2"/>
      <c r="G300" s="2"/>
      <c r="H300" s="1"/>
      <c r="I300" s="1"/>
      <c r="J300" s="1"/>
      <c r="K300" s="4"/>
      <c r="L300" s="1"/>
      <c r="M300" s="1"/>
      <c r="N300" s="1"/>
      <c r="O300" s="1"/>
      <c r="P300" s="1"/>
      <c r="Q300" s="1"/>
      <c r="R300" s="1"/>
      <c r="S300" s="1"/>
      <c r="T300" s="1"/>
      <c r="U300" s="1"/>
      <c r="V300" s="1"/>
      <c r="W300" s="1"/>
      <c r="X300" s="1"/>
      <c r="Y300" s="1"/>
      <c r="Z300" s="1"/>
      <c r="AA300" s="1"/>
      <c r="AB300" s="1"/>
      <c r="AC300" s="1"/>
    </row>
    <row r="301">
      <c r="A301" s="1"/>
      <c r="B301" s="1"/>
      <c r="C301" s="1"/>
      <c r="D301" s="1"/>
      <c r="E301" s="1"/>
      <c r="F301" s="2"/>
      <c r="G301" s="2"/>
      <c r="H301" s="1"/>
      <c r="I301" s="1"/>
      <c r="J301" s="1"/>
      <c r="K301" s="4"/>
      <c r="L301" s="1"/>
      <c r="M301" s="1"/>
      <c r="N301" s="1"/>
      <c r="O301" s="1"/>
      <c r="P301" s="1"/>
      <c r="Q301" s="1"/>
      <c r="R301" s="1"/>
      <c r="S301" s="1"/>
      <c r="T301" s="1"/>
      <c r="U301" s="1"/>
      <c r="V301" s="1"/>
      <c r="W301" s="1"/>
      <c r="X301" s="1"/>
      <c r="Y301" s="1"/>
      <c r="Z301" s="1"/>
      <c r="AA301" s="1"/>
      <c r="AB301" s="1"/>
      <c r="AC301" s="1"/>
    </row>
    <row r="302">
      <c r="A302" s="1"/>
      <c r="B302" s="1"/>
      <c r="C302" s="1"/>
      <c r="D302" s="1"/>
      <c r="E302" s="1"/>
      <c r="F302" s="2"/>
      <c r="G302" s="2"/>
      <c r="H302" s="1"/>
      <c r="I302" s="1"/>
      <c r="J302" s="1"/>
      <c r="K302" s="4"/>
      <c r="L302" s="1"/>
      <c r="M302" s="1"/>
      <c r="N302" s="1"/>
      <c r="O302" s="1"/>
      <c r="P302" s="1"/>
      <c r="Q302" s="1"/>
      <c r="R302" s="1"/>
      <c r="S302" s="1"/>
      <c r="T302" s="1"/>
      <c r="U302" s="1"/>
      <c r="V302" s="1"/>
      <c r="W302" s="1"/>
      <c r="X302" s="1"/>
      <c r="Y302" s="1"/>
      <c r="Z302" s="1"/>
      <c r="AA302" s="1"/>
      <c r="AB302" s="1"/>
      <c r="AC302" s="1"/>
    </row>
    <row r="303">
      <c r="A303" s="1"/>
      <c r="B303" s="1"/>
      <c r="C303" s="1"/>
      <c r="D303" s="1"/>
      <c r="E303" s="1"/>
      <c r="F303" s="2"/>
      <c r="G303" s="2"/>
      <c r="H303" s="1"/>
      <c r="I303" s="1"/>
      <c r="J303" s="1"/>
      <c r="K303" s="4"/>
      <c r="L303" s="1"/>
      <c r="M303" s="1"/>
      <c r="N303" s="1"/>
      <c r="O303" s="1"/>
      <c r="P303" s="1"/>
      <c r="Q303" s="1"/>
      <c r="R303" s="1"/>
      <c r="S303" s="1"/>
      <c r="T303" s="1"/>
      <c r="U303" s="1"/>
      <c r="V303" s="1"/>
      <c r="W303" s="1"/>
      <c r="X303" s="1"/>
      <c r="Y303" s="1"/>
      <c r="Z303" s="1"/>
      <c r="AA303" s="1"/>
      <c r="AB303" s="1"/>
      <c r="AC303" s="1"/>
    </row>
    <row r="304">
      <c r="A304" s="1"/>
      <c r="B304" s="1"/>
      <c r="C304" s="1"/>
      <c r="D304" s="1"/>
      <c r="E304" s="1"/>
      <c r="F304" s="2"/>
      <c r="G304" s="2"/>
      <c r="H304" s="1"/>
      <c r="I304" s="1"/>
      <c r="J304" s="1"/>
      <c r="K304" s="4"/>
      <c r="L304" s="1"/>
      <c r="M304" s="1"/>
      <c r="N304" s="1"/>
      <c r="O304" s="1"/>
      <c r="P304" s="1"/>
      <c r="Q304" s="1"/>
      <c r="R304" s="1"/>
      <c r="S304" s="1"/>
      <c r="T304" s="1"/>
      <c r="U304" s="1"/>
      <c r="V304" s="1"/>
      <c r="W304" s="1"/>
      <c r="X304" s="1"/>
      <c r="Y304" s="1"/>
      <c r="Z304" s="1"/>
      <c r="AA304" s="1"/>
      <c r="AB304" s="1"/>
      <c r="AC304" s="1"/>
    </row>
    <row r="305">
      <c r="A305" s="1"/>
      <c r="B305" s="1"/>
      <c r="C305" s="1"/>
      <c r="D305" s="1"/>
      <c r="E305" s="1"/>
      <c r="F305" s="2"/>
      <c r="G305" s="2"/>
      <c r="H305" s="1"/>
      <c r="I305" s="1"/>
      <c r="J305" s="1"/>
      <c r="K305" s="4"/>
      <c r="L305" s="1"/>
      <c r="M305" s="1"/>
      <c r="N305" s="1"/>
      <c r="O305" s="1"/>
      <c r="P305" s="1"/>
      <c r="Q305" s="1"/>
      <c r="R305" s="1"/>
      <c r="S305" s="1"/>
      <c r="T305" s="1"/>
      <c r="U305" s="1"/>
      <c r="V305" s="1"/>
      <c r="W305" s="1"/>
      <c r="X305" s="1"/>
      <c r="Y305" s="1"/>
      <c r="Z305" s="1"/>
      <c r="AA305" s="1"/>
      <c r="AB305" s="1"/>
      <c r="AC305" s="1"/>
    </row>
    <row r="306">
      <c r="A306" s="1"/>
      <c r="B306" s="1"/>
      <c r="C306" s="1"/>
      <c r="D306" s="1"/>
      <c r="E306" s="1"/>
      <c r="F306" s="2"/>
      <c r="G306" s="2"/>
      <c r="H306" s="1"/>
      <c r="I306" s="1"/>
      <c r="J306" s="1"/>
      <c r="K306" s="4"/>
      <c r="L306" s="1"/>
      <c r="M306" s="1"/>
      <c r="N306" s="1"/>
      <c r="O306" s="1"/>
      <c r="P306" s="1"/>
      <c r="Q306" s="1"/>
      <c r="R306" s="1"/>
      <c r="S306" s="1"/>
      <c r="T306" s="1"/>
      <c r="U306" s="1"/>
      <c r="V306" s="1"/>
      <c r="W306" s="1"/>
      <c r="X306" s="1"/>
      <c r="Y306" s="1"/>
      <c r="Z306" s="1"/>
      <c r="AA306" s="1"/>
      <c r="AB306" s="1"/>
      <c r="AC306" s="1"/>
    </row>
    <row r="307">
      <c r="A307" s="1"/>
      <c r="B307" s="1"/>
      <c r="C307" s="1"/>
      <c r="D307" s="1"/>
      <c r="E307" s="1"/>
      <c r="F307" s="2"/>
      <c r="G307" s="2"/>
      <c r="H307" s="1"/>
      <c r="I307" s="1"/>
      <c r="J307" s="1"/>
      <c r="K307" s="4"/>
      <c r="L307" s="1"/>
      <c r="M307" s="1"/>
      <c r="N307" s="1"/>
      <c r="O307" s="1"/>
      <c r="P307" s="1"/>
      <c r="Q307" s="1"/>
      <c r="R307" s="1"/>
      <c r="S307" s="1"/>
      <c r="T307" s="1"/>
      <c r="U307" s="1"/>
      <c r="V307" s="1"/>
      <c r="W307" s="1"/>
      <c r="X307" s="1"/>
      <c r="Y307" s="1"/>
      <c r="Z307" s="1"/>
      <c r="AA307" s="1"/>
      <c r="AB307" s="1"/>
      <c r="AC307" s="1"/>
    </row>
    <row r="308">
      <c r="A308" s="1"/>
      <c r="B308" s="1"/>
      <c r="C308" s="1"/>
      <c r="D308" s="1"/>
      <c r="E308" s="1"/>
      <c r="F308" s="2"/>
      <c r="G308" s="2"/>
      <c r="H308" s="1"/>
      <c r="I308" s="1"/>
      <c r="J308" s="1"/>
      <c r="K308" s="4"/>
      <c r="L308" s="1"/>
      <c r="M308" s="1"/>
      <c r="N308" s="1"/>
      <c r="O308" s="1"/>
      <c r="P308" s="1"/>
      <c r="Q308" s="1"/>
      <c r="R308" s="1"/>
      <c r="S308" s="1"/>
      <c r="T308" s="1"/>
      <c r="U308" s="1"/>
      <c r="V308" s="1"/>
      <c r="W308" s="1"/>
      <c r="X308" s="1"/>
      <c r="Y308" s="1"/>
      <c r="Z308" s="1"/>
      <c r="AA308" s="1"/>
      <c r="AB308" s="1"/>
      <c r="AC308" s="1"/>
    </row>
    <row r="309">
      <c r="A309" s="1"/>
      <c r="B309" s="1"/>
      <c r="C309" s="1"/>
      <c r="D309" s="1"/>
      <c r="E309" s="1"/>
      <c r="F309" s="2"/>
      <c r="G309" s="2"/>
      <c r="H309" s="1"/>
      <c r="I309" s="1"/>
      <c r="J309" s="1"/>
      <c r="K309" s="4"/>
      <c r="L309" s="1"/>
      <c r="M309" s="1"/>
      <c r="N309" s="1"/>
      <c r="O309" s="1"/>
      <c r="P309" s="1"/>
      <c r="Q309" s="1"/>
      <c r="R309" s="1"/>
      <c r="S309" s="1"/>
      <c r="T309" s="1"/>
      <c r="U309" s="1"/>
      <c r="V309" s="1"/>
      <c r="W309" s="1"/>
      <c r="X309" s="1"/>
      <c r="Y309" s="1"/>
      <c r="Z309" s="1"/>
      <c r="AA309" s="1"/>
      <c r="AB309" s="1"/>
      <c r="AC309" s="1"/>
    </row>
    <row r="310">
      <c r="A310" s="1"/>
      <c r="B310" s="1"/>
      <c r="C310" s="1"/>
      <c r="D310" s="1"/>
      <c r="E310" s="1"/>
      <c r="F310" s="2"/>
      <c r="G310" s="2"/>
      <c r="H310" s="1"/>
      <c r="I310" s="1"/>
      <c r="J310" s="1"/>
      <c r="K310" s="4"/>
      <c r="L310" s="1"/>
      <c r="M310" s="1"/>
      <c r="N310" s="1"/>
      <c r="O310" s="1"/>
      <c r="P310" s="1"/>
      <c r="Q310" s="1"/>
      <c r="R310" s="1"/>
      <c r="S310" s="1"/>
      <c r="T310" s="1"/>
      <c r="U310" s="1"/>
      <c r="V310" s="1"/>
      <c r="W310" s="1"/>
      <c r="X310" s="1"/>
      <c r="Y310" s="1"/>
      <c r="Z310" s="1"/>
      <c r="AA310" s="1"/>
      <c r="AB310" s="1"/>
      <c r="AC310" s="1"/>
    </row>
    <row r="311">
      <c r="A311" s="1"/>
      <c r="B311" s="1"/>
      <c r="C311" s="1"/>
      <c r="D311" s="1"/>
      <c r="E311" s="1"/>
      <c r="F311" s="2"/>
      <c r="G311" s="2"/>
      <c r="H311" s="1"/>
      <c r="I311" s="1"/>
      <c r="J311" s="1"/>
      <c r="K311" s="4"/>
      <c r="L311" s="1"/>
      <c r="M311" s="1"/>
      <c r="N311" s="1"/>
      <c r="O311" s="1"/>
      <c r="P311" s="1"/>
      <c r="Q311" s="1"/>
      <c r="R311" s="1"/>
      <c r="S311" s="1"/>
      <c r="T311" s="1"/>
      <c r="U311" s="1"/>
      <c r="V311" s="1"/>
      <c r="W311" s="1"/>
      <c r="X311" s="1"/>
      <c r="Y311" s="1"/>
      <c r="Z311" s="1"/>
      <c r="AA311" s="1"/>
      <c r="AB311" s="1"/>
      <c r="AC311" s="1"/>
    </row>
    <row r="312">
      <c r="A312" s="1"/>
      <c r="B312" s="1"/>
      <c r="C312" s="1"/>
      <c r="D312" s="1"/>
      <c r="E312" s="1"/>
      <c r="F312" s="2"/>
      <c r="G312" s="2"/>
      <c r="H312" s="1"/>
      <c r="I312" s="1"/>
      <c r="J312" s="1"/>
      <c r="K312" s="4"/>
      <c r="L312" s="1"/>
      <c r="M312" s="1"/>
      <c r="N312" s="1"/>
      <c r="O312" s="1"/>
      <c r="P312" s="1"/>
      <c r="Q312" s="1"/>
      <c r="R312" s="1"/>
      <c r="S312" s="1"/>
      <c r="T312" s="1"/>
      <c r="U312" s="1"/>
      <c r="V312" s="1"/>
      <c r="W312" s="1"/>
      <c r="X312" s="1"/>
      <c r="Y312" s="1"/>
      <c r="Z312" s="1"/>
      <c r="AA312" s="1"/>
      <c r="AB312" s="1"/>
      <c r="AC312" s="1"/>
    </row>
    <row r="313">
      <c r="A313" s="1"/>
      <c r="B313" s="1"/>
      <c r="C313" s="1"/>
      <c r="D313" s="1"/>
      <c r="E313" s="1"/>
      <c r="F313" s="2"/>
      <c r="G313" s="2"/>
      <c r="H313" s="1"/>
      <c r="I313" s="1"/>
      <c r="J313" s="1"/>
      <c r="K313" s="4"/>
      <c r="L313" s="1"/>
      <c r="M313" s="1"/>
      <c r="N313" s="1"/>
      <c r="O313" s="1"/>
      <c r="P313" s="1"/>
      <c r="Q313" s="1"/>
      <c r="R313" s="1"/>
      <c r="S313" s="1"/>
      <c r="T313" s="1"/>
      <c r="U313" s="1"/>
      <c r="V313" s="1"/>
      <c r="W313" s="1"/>
      <c r="X313" s="1"/>
      <c r="Y313" s="1"/>
      <c r="Z313" s="1"/>
      <c r="AA313" s="1"/>
      <c r="AB313" s="1"/>
      <c r="AC313" s="1"/>
    </row>
    <row r="314">
      <c r="A314" s="1"/>
      <c r="B314" s="1"/>
      <c r="C314" s="1"/>
      <c r="D314" s="1"/>
      <c r="E314" s="1"/>
      <c r="F314" s="2"/>
      <c r="G314" s="2"/>
      <c r="H314" s="1"/>
      <c r="I314" s="1"/>
      <c r="J314" s="1"/>
      <c r="K314" s="4"/>
      <c r="L314" s="1"/>
      <c r="M314" s="1"/>
      <c r="N314" s="1"/>
      <c r="O314" s="1"/>
      <c r="P314" s="1"/>
      <c r="Q314" s="1"/>
      <c r="R314" s="1"/>
      <c r="S314" s="1"/>
      <c r="T314" s="1"/>
      <c r="U314" s="1"/>
      <c r="V314" s="1"/>
      <c r="W314" s="1"/>
      <c r="X314" s="1"/>
      <c r="Y314" s="1"/>
      <c r="Z314" s="1"/>
      <c r="AA314" s="1"/>
      <c r="AB314" s="1"/>
      <c r="AC314" s="1"/>
    </row>
    <row r="315">
      <c r="A315" s="1"/>
      <c r="B315" s="1"/>
      <c r="C315" s="1"/>
      <c r="D315" s="1"/>
      <c r="E315" s="1"/>
      <c r="F315" s="2"/>
      <c r="G315" s="2"/>
      <c r="H315" s="1"/>
      <c r="I315" s="1"/>
      <c r="J315" s="1"/>
      <c r="K315" s="4"/>
      <c r="L315" s="1"/>
      <c r="M315" s="1"/>
      <c r="N315" s="1"/>
      <c r="O315" s="1"/>
      <c r="P315" s="1"/>
      <c r="Q315" s="1"/>
      <c r="R315" s="1"/>
      <c r="S315" s="1"/>
      <c r="T315" s="1"/>
      <c r="U315" s="1"/>
      <c r="V315" s="1"/>
      <c r="W315" s="1"/>
      <c r="X315" s="1"/>
      <c r="Y315" s="1"/>
      <c r="Z315" s="1"/>
      <c r="AA315" s="1"/>
      <c r="AB315" s="1"/>
      <c r="AC315" s="1"/>
    </row>
    <row r="316">
      <c r="A316" s="1"/>
      <c r="B316" s="1"/>
      <c r="C316" s="1"/>
      <c r="D316" s="1"/>
      <c r="E316" s="1"/>
      <c r="F316" s="2"/>
      <c r="G316" s="2"/>
      <c r="H316" s="1"/>
      <c r="I316" s="1"/>
      <c r="J316" s="1"/>
      <c r="K316" s="4"/>
      <c r="L316" s="1"/>
      <c r="M316" s="1"/>
      <c r="N316" s="1"/>
      <c r="O316" s="1"/>
      <c r="P316" s="1"/>
      <c r="Q316" s="1"/>
      <c r="R316" s="1"/>
      <c r="S316" s="1"/>
      <c r="T316" s="1"/>
      <c r="U316" s="1"/>
      <c r="V316" s="1"/>
      <c r="W316" s="1"/>
      <c r="X316" s="1"/>
      <c r="Y316" s="1"/>
      <c r="Z316" s="1"/>
      <c r="AA316" s="1"/>
      <c r="AB316" s="1"/>
      <c r="AC316" s="1"/>
    </row>
    <row r="317">
      <c r="A317" s="1"/>
      <c r="B317" s="1"/>
      <c r="C317" s="1"/>
      <c r="D317" s="1"/>
      <c r="E317" s="1"/>
      <c r="F317" s="2"/>
      <c r="G317" s="2"/>
      <c r="H317" s="1"/>
      <c r="I317" s="1"/>
      <c r="J317" s="1"/>
      <c r="K317" s="4"/>
      <c r="L317" s="1"/>
      <c r="M317" s="1"/>
      <c r="N317" s="1"/>
      <c r="O317" s="1"/>
      <c r="P317" s="1"/>
      <c r="Q317" s="1"/>
      <c r="R317" s="1"/>
      <c r="S317" s="1"/>
      <c r="T317" s="1"/>
      <c r="U317" s="1"/>
      <c r="V317" s="1"/>
      <c r="W317" s="1"/>
      <c r="X317" s="1"/>
      <c r="Y317" s="1"/>
      <c r="Z317" s="1"/>
      <c r="AA317" s="1"/>
      <c r="AB317" s="1"/>
      <c r="AC317" s="1"/>
    </row>
    <row r="318">
      <c r="A318" s="1"/>
      <c r="B318" s="1"/>
      <c r="C318" s="1"/>
      <c r="D318" s="1"/>
      <c r="E318" s="1"/>
      <c r="F318" s="2"/>
      <c r="G318" s="2"/>
      <c r="H318" s="1"/>
      <c r="I318" s="1"/>
      <c r="J318" s="1"/>
      <c r="K318" s="4"/>
      <c r="L318" s="1"/>
      <c r="M318" s="1"/>
      <c r="N318" s="1"/>
      <c r="O318" s="1"/>
      <c r="P318" s="1"/>
      <c r="Q318" s="1"/>
      <c r="R318" s="1"/>
      <c r="S318" s="1"/>
      <c r="T318" s="1"/>
      <c r="U318" s="1"/>
      <c r="V318" s="1"/>
      <c r="W318" s="1"/>
      <c r="X318" s="1"/>
      <c r="Y318" s="1"/>
      <c r="Z318" s="1"/>
      <c r="AA318" s="1"/>
      <c r="AB318" s="1"/>
      <c r="AC318" s="1"/>
    </row>
    <row r="319">
      <c r="A319" s="1"/>
      <c r="B319" s="1"/>
      <c r="C319" s="1"/>
      <c r="D319" s="1"/>
      <c r="E319" s="1"/>
      <c r="F319" s="2"/>
      <c r="G319" s="2"/>
      <c r="H319" s="1"/>
      <c r="I319" s="1"/>
      <c r="J319" s="1"/>
      <c r="K319" s="4"/>
      <c r="L319" s="1"/>
      <c r="M319" s="1"/>
      <c r="N319" s="1"/>
      <c r="O319" s="1"/>
      <c r="P319" s="1"/>
      <c r="Q319" s="1"/>
      <c r="R319" s="1"/>
      <c r="S319" s="1"/>
      <c r="T319" s="1"/>
      <c r="U319" s="1"/>
      <c r="V319" s="1"/>
      <c r="W319" s="1"/>
      <c r="X319" s="1"/>
      <c r="Y319" s="1"/>
      <c r="Z319" s="1"/>
      <c r="AA319" s="1"/>
      <c r="AB319" s="1"/>
      <c r="AC319" s="1"/>
    </row>
    <row r="320">
      <c r="A320" s="1"/>
      <c r="B320" s="1"/>
      <c r="C320" s="1"/>
      <c r="D320" s="1"/>
      <c r="E320" s="1"/>
      <c r="F320" s="2"/>
      <c r="G320" s="2"/>
      <c r="H320" s="1"/>
      <c r="I320" s="1"/>
      <c r="J320" s="1"/>
      <c r="K320" s="4"/>
      <c r="L320" s="1"/>
      <c r="M320" s="1"/>
      <c r="N320" s="1"/>
      <c r="O320" s="1"/>
      <c r="P320" s="1"/>
      <c r="Q320" s="1"/>
      <c r="R320" s="1"/>
      <c r="S320" s="1"/>
      <c r="T320" s="1"/>
      <c r="U320" s="1"/>
      <c r="V320" s="1"/>
      <c r="W320" s="1"/>
      <c r="X320" s="1"/>
      <c r="Y320" s="1"/>
      <c r="Z320" s="1"/>
      <c r="AA320" s="1"/>
      <c r="AB320" s="1"/>
      <c r="AC320" s="1"/>
    </row>
    <row r="321">
      <c r="A321" s="1"/>
      <c r="B321" s="1"/>
      <c r="C321" s="1"/>
      <c r="D321" s="1"/>
      <c r="E321" s="1"/>
      <c r="F321" s="2"/>
      <c r="G321" s="2"/>
      <c r="H321" s="1"/>
      <c r="I321" s="1"/>
      <c r="J321" s="1"/>
      <c r="K321" s="4"/>
      <c r="L321" s="1"/>
      <c r="M321" s="1"/>
      <c r="N321" s="1"/>
      <c r="O321" s="1"/>
      <c r="P321" s="1"/>
      <c r="Q321" s="1"/>
      <c r="R321" s="1"/>
      <c r="S321" s="1"/>
      <c r="T321" s="1"/>
      <c r="U321" s="1"/>
      <c r="V321" s="1"/>
      <c r="W321" s="1"/>
      <c r="X321" s="1"/>
      <c r="Y321" s="1"/>
      <c r="Z321" s="1"/>
      <c r="AA321" s="1"/>
      <c r="AB321" s="1"/>
      <c r="AC321" s="1"/>
    </row>
    <row r="322">
      <c r="A322" s="1"/>
      <c r="B322" s="1"/>
      <c r="C322" s="1"/>
      <c r="D322" s="1"/>
      <c r="E322" s="1"/>
      <c r="F322" s="2"/>
      <c r="G322" s="2"/>
      <c r="H322" s="1"/>
      <c r="I322" s="1"/>
      <c r="J322" s="1"/>
      <c r="K322" s="4"/>
      <c r="L322" s="1"/>
      <c r="M322" s="1"/>
      <c r="N322" s="1"/>
      <c r="O322" s="1"/>
      <c r="P322" s="1"/>
      <c r="Q322" s="1"/>
      <c r="R322" s="1"/>
      <c r="S322" s="1"/>
      <c r="T322" s="1"/>
      <c r="U322" s="1"/>
      <c r="V322" s="1"/>
      <c r="W322" s="1"/>
      <c r="X322" s="1"/>
      <c r="Y322" s="1"/>
      <c r="Z322" s="1"/>
      <c r="AA322" s="1"/>
      <c r="AB322" s="1"/>
      <c r="AC322" s="1"/>
    </row>
    <row r="323">
      <c r="A323" s="1"/>
      <c r="B323" s="1"/>
      <c r="C323" s="1"/>
      <c r="D323" s="1"/>
      <c r="E323" s="1"/>
      <c r="F323" s="2"/>
      <c r="G323" s="2"/>
      <c r="H323" s="1"/>
      <c r="I323" s="1"/>
      <c r="J323" s="1"/>
      <c r="K323" s="4"/>
      <c r="L323" s="1"/>
      <c r="M323" s="1"/>
      <c r="N323" s="1"/>
      <c r="O323" s="1"/>
      <c r="P323" s="1"/>
      <c r="Q323" s="1"/>
      <c r="R323" s="1"/>
      <c r="S323" s="1"/>
      <c r="T323" s="1"/>
      <c r="U323" s="1"/>
      <c r="V323" s="1"/>
      <c r="W323" s="1"/>
      <c r="X323" s="1"/>
      <c r="Y323" s="1"/>
      <c r="Z323" s="1"/>
      <c r="AA323" s="1"/>
      <c r="AB323" s="1"/>
      <c r="AC323" s="1"/>
    </row>
    <row r="324">
      <c r="A324" s="1"/>
      <c r="B324" s="1"/>
      <c r="C324" s="1"/>
      <c r="D324" s="1"/>
      <c r="E324" s="1"/>
      <c r="F324" s="2"/>
      <c r="G324" s="2"/>
      <c r="H324" s="1"/>
      <c r="I324" s="1"/>
      <c r="J324" s="1"/>
      <c r="K324" s="4"/>
      <c r="L324" s="1"/>
      <c r="M324" s="1"/>
      <c r="N324" s="1"/>
      <c r="O324" s="1"/>
      <c r="P324" s="1"/>
      <c r="Q324" s="1"/>
      <c r="R324" s="1"/>
      <c r="S324" s="1"/>
      <c r="T324" s="1"/>
      <c r="U324" s="1"/>
      <c r="V324" s="1"/>
      <c r="W324" s="1"/>
      <c r="X324" s="1"/>
      <c r="Y324" s="1"/>
      <c r="Z324" s="1"/>
      <c r="AA324" s="1"/>
      <c r="AB324" s="1"/>
      <c r="AC324" s="1"/>
    </row>
    <row r="325">
      <c r="A325" s="1"/>
      <c r="B325" s="1"/>
      <c r="C325" s="1"/>
      <c r="D325" s="1"/>
      <c r="E325" s="1"/>
      <c r="F325" s="2"/>
      <c r="G325" s="2"/>
      <c r="H325" s="1"/>
      <c r="I325" s="1"/>
      <c r="J325" s="1"/>
      <c r="K325" s="4"/>
      <c r="L325" s="1"/>
      <c r="M325" s="1"/>
      <c r="N325" s="1"/>
      <c r="O325" s="1"/>
      <c r="P325" s="1"/>
      <c r="Q325" s="1"/>
      <c r="R325" s="1"/>
      <c r="S325" s="1"/>
      <c r="T325" s="1"/>
      <c r="U325" s="1"/>
      <c r="V325" s="1"/>
      <c r="W325" s="1"/>
      <c r="X325" s="1"/>
      <c r="Y325" s="1"/>
      <c r="Z325" s="1"/>
      <c r="AA325" s="1"/>
      <c r="AB325" s="1"/>
      <c r="AC325" s="1"/>
    </row>
    <row r="326">
      <c r="A326" s="1"/>
      <c r="B326" s="1"/>
      <c r="C326" s="1"/>
      <c r="D326" s="1"/>
      <c r="E326" s="1"/>
      <c r="F326" s="2"/>
      <c r="G326" s="2"/>
      <c r="H326" s="1"/>
      <c r="I326" s="1"/>
      <c r="J326" s="1"/>
      <c r="K326" s="4"/>
      <c r="L326" s="1"/>
      <c r="M326" s="1"/>
      <c r="N326" s="1"/>
      <c r="O326" s="1"/>
      <c r="P326" s="1"/>
      <c r="Q326" s="1"/>
      <c r="R326" s="1"/>
      <c r="S326" s="1"/>
      <c r="T326" s="1"/>
      <c r="U326" s="1"/>
      <c r="V326" s="1"/>
      <c r="W326" s="1"/>
      <c r="X326" s="1"/>
      <c r="Y326" s="1"/>
      <c r="Z326" s="1"/>
      <c r="AA326" s="1"/>
      <c r="AB326" s="1"/>
      <c r="AC326" s="1"/>
    </row>
    <row r="327">
      <c r="A327" s="1"/>
      <c r="B327" s="1"/>
      <c r="C327" s="1"/>
      <c r="D327" s="1"/>
      <c r="E327" s="1"/>
      <c r="F327" s="2"/>
      <c r="G327" s="2"/>
      <c r="H327" s="1"/>
      <c r="I327" s="1"/>
      <c r="J327" s="1"/>
      <c r="K327" s="4"/>
      <c r="L327" s="1"/>
      <c r="M327" s="1"/>
      <c r="N327" s="1"/>
      <c r="O327" s="1"/>
      <c r="P327" s="1"/>
      <c r="Q327" s="1"/>
      <c r="R327" s="1"/>
      <c r="S327" s="1"/>
      <c r="T327" s="1"/>
      <c r="U327" s="1"/>
      <c r="V327" s="1"/>
      <c r="W327" s="1"/>
      <c r="X327" s="1"/>
      <c r="Y327" s="1"/>
      <c r="Z327" s="1"/>
      <c r="AA327" s="1"/>
      <c r="AB327" s="1"/>
      <c r="AC327" s="1"/>
    </row>
    <row r="328">
      <c r="A328" s="1"/>
      <c r="B328" s="1"/>
      <c r="C328" s="1"/>
      <c r="D328" s="1"/>
      <c r="E328" s="1"/>
      <c r="F328" s="2"/>
      <c r="G328" s="2"/>
      <c r="H328" s="1"/>
      <c r="I328" s="1"/>
      <c r="J328" s="1"/>
      <c r="K328" s="4"/>
      <c r="L328" s="1"/>
      <c r="M328" s="1"/>
      <c r="N328" s="1"/>
      <c r="O328" s="1"/>
      <c r="P328" s="1"/>
      <c r="Q328" s="1"/>
      <c r="R328" s="1"/>
      <c r="S328" s="1"/>
      <c r="T328" s="1"/>
      <c r="U328" s="1"/>
      <c r="V328" s="1"/>
      <c r="W328" s="1"/>
      <c r="X328" s="1"/>
      <c r="Y328" s="1"/>
      <c r="Z328" s="1"/>
      <c r="AA328" s="1"/>
      <c r="AB328" s="1"/>
      <c r="AC328" s="1"/>
    </row>
    <row r="329">
      <c r="A329" s="1"/>
      <c r="B329" s="1"/>
      <c r="C329" s="1"/>
      <c r="D329" s="1"/>
      <c r="E329" s="1"/>
      <c r="F329" s="2"/>
      <c r="G329" s="2"/>
      <c r="H329" s="1"/>
      <c r="I329" s="1"/>
      <c r="J329" s="1"/>
      <c r="K329" s="4"/>
      <c r="L329" s="1"/>
      <c r="M329" s="1"/>
      <c r="N329" s="1"/>
      <c r="O329" s="1"/>
      <c r="P329" s="1"/>
      <c r="Q329" s="1"/>
      <c r="R329" s="1"/>
      <c r="S329" s="1"/>
      <c r="T329" s="1"/>
      <c r="U329" s="1"/>
      <c r="V329" s="1"/>
      <c r="W329" s="1"/>
      <c r="X329" s="1"/>
      <c r="Y329" s="1"/>
      <c r="Z329" s="1"/>
      <c r="AA329" s="1"/>
      <c r="AB329" s="1"/>
      <c r="AC329" s="1"/>
    </row>
    <row r="330">
      <c r="A330" s="1"/>
      <c r="B330" s="1"/>
      <c r="C330" s="1"/>
      <c r="D330" s="1"/>
      <c r="E330" s="1"/>
      <c r="F330" s="2"/>
      <c r="G330" s="2"/>
      <c r="H330" s="1"/>
      <c r="I330" s="1"/>
      <c r="J330" s="1"/>
      <c r="K330" s="4"/>
      <c r="L330" s="1"/>
      <c r="M330" s="1"/>
      <c r="N330" s="1"/>
      <c r="O330" s="1"/>
      <c r="P330" s="1"/>
      <c r="Q330" s="1"/>
      <c r="R330" s="1"/>
      <c r="S330" s="1"/>
      <c r="T330" s="1"/>
      <c r="U330" s="1"/>
      <c r="V330" s="1"/>
      <c r="W330" s="1"/>
      <c r="X330" s="1"/>
      <c r="Y330" s="1"/>
      <c r="Z330" s="1"/>
      <c r="AA330" s="1"/>
      <c r="AB330" s="1"/>
      <c r="AC330" s="1"/>
    </row>
    <row r="331">
      <c r="A331" s="1"/>
      <c r="B331" s="1"/>
      <c r="C331" s="1"/>
      <c r="D331" s="1"/>
      <c r="E331" s="1"/>
      <c r="F331" s="2"/>
      <c r="G331" s="2"/>
      <c r="H331" s="1"/>
      <c r="I331" s="1"/>
      <c r="J331" s="1"/>
      <c r="K331" s="4"/>
      <c r="L331" s="1"/>
      <c r="M331" s="1"/>
      <c r="N331" s="1"/>
      <c r="O331" s="1"/>
      <c r="P331" s="1"/>
      <c r="Q331" s="1"/>
      <c r="R331" s="1"/>
      <c r="S331" s="1"/>
      <c r="T331" s="1"/>
      <c r="U331" s="1"/>
      <c r="V331" s="1"/>
      <c r="W331" s="1"/>
      <c r="X331" s="1"/>
      <c r="Y331" s="1"/>
      <c r="Z331" s="1"/>
      <c r="AA331" s="1"/>
      <c r="AB331" s="1"/>
      <c r="AC331" s="1"/>
    </row>
    <row r="332">
      <c r="A332" s="1"/>
      <c r="B332" s="1"/>
      <c r="C332" s="1"/>
      <c r="D332" s="1"/>
      <c r="E332" s="1"/>
      <c r="F332" s="2"/>
      <c r="G332" s="2"/>
      <c r="H332" s="1"/>
      <c r="I332" s="1"/>
      <c r="J332" s="1"/>
      <c r="K332" s="4"/>
      <c r="L332" s="1"/>
      <c r="M332" s="1"/>
      <c r="N332" s="1"/>
      <c r="O332" s="1"/>
      <c r="P332" s="1"/>
      <c r="Q332" s="1"/>
      <c r="R332" s="1"/>
      <c r="S332" s="1"/>
      <c r="T332" s="1"/>
      <c r="U332" s="1"/>
      <c r="V332" s="1"/>
      <c r="W332" s="1"/>
      <c r="X332" s="1"/>
      <c r="Y332" s="1"/>
      <c r="Z332" s="1"/>
      <c r="AA332" s="1"/>
      <c r="AB332" s="1"/>
      <c r="AC332" s="1"/>
    </row>
    <row r="333">
      <c r="A333" s="1"/>
      <c r="B333" s="1"/>
      <c r="C333" s="1"/>
      <c r="D333" s="1"/>
      <c r="E333" s="1"/>
      <c r="F333" s="2"/>
      <c r="G333" s="2"/>
      <c r="H333" s="1"/>
      <c r="I333" s="1"/>
      <c r="J333" s="1"/>
      <c r="K333" s="4"/>
      <c r="L333" s="1"/>
      <c r="M333" s="1"/>
      <c r="N333" s="1"/>
      <c r="O333" s="1"/>
      <c r="P333" s="1"/>
      <c r="Q333" s="1"/>
      <c r="R333" s="1"/>
      <c r="S333" s="1"/>
      <c r="T333" s="1"/>
      <c r="U333" s="1"/>
      <c r="V333" s="1"/>
      <c r="W333" s="1"/>
      <c r="X333" s="1"/>
      <c r="Y333" s="1"/>
      <c r="Z333" s="1"/>
      <c r="AA333" s="1"/>
      <c r="AB333" s="1"/>
      <c r="AC333" s="1"/>
    </row>
    <row r="334">
      <c r="A334" s="1"/>
      <c r="B334" s="1"/>
      <c r="C334" s="1"/>
      <c r="D334" s="1"/>
      <c r="E334" s="1"/>
      <c r="F334" s="2"/>
      <c r="G334" s="2"/>
      <c r="H334" s="1"/>
      <c r="I334" s="1"/>
      <c r="J334" s="1"/>
      <c r="K334" s="4"/>
      <c r="L334" s="1"/>
      <c r="M334" s="1"/>
      <c r="N334" s="1"/>
      <c r="O334" s="1"/>
      <c r="P334" s="1"/>
      <c r="Q334" s="1"/>
      <c r="R334" s="1"/>
      <c r="S334" s="1"/>
      <c r="T334" s="1"/>
      <c r="U334" s="1"/>
      <c r="V334" s="1"/>
      <c r="W334" s="1"/>
      <c r="X334" s="1"/>
      <c r="Y334" s="1"/>
      <c r="Z334" s="1"/>
      <c r="AA334" s="1"/>
      <c r="AB334" s="1"/>
      <c r="AC334" s="1"/>
    </row>
    <row r="335">
      <c r="A335" s="1"/>
      <c r="B335" s="1"/>
      <c r="C335" s="1"/>
      <c r="D335" s="1"/>
      <c r="E335" s="1"/>
      <c r="F335" s="2"/>
      <c r="G335" s="2"/>
      <c r="H335" s="1"/>
      <c r="I335" s="1"/>
      <c r="J335" s="1"/>
      <c r="K335" s="4"/>
      <c r="L335" s="1"/>
      <c r="M335" s="1"/>
      <c r="N335" s="1"/>
      <c r="O335" s="1"/>
      <c r="P335" s="1"/>
      <c r="Q335" s="1"/>
      <c r="R335" s="1"/>
      <c r="S335" s="1"/>
      <c r="T335" s="1"/>
      <c r="U335" s="1"/>
      <c r="V335" s="1"/>
      <c r="W335" s="1"/>
      <c r="X335" s="1"/>
      <c r="Y335" s="1"/>
      <c r="Z335" s="1"/>
      <c r="AA335" s="1"/>
      <c r="AB335" s="1"/>
      <c r="AC335" s="1"/>
    </row>
    <row r="336">
      <c r="A336" s="1"/>
      <c r="B336" s="1"/>
      <c r="C336" s="1"/>
      <c r="D336" s="1"/>
      <c r="E336" s="1"/>
      <c r="F336" s="2"/>
      <c r="G336" s="2"/>
      <c r="H336" s="1"/>
      <c r="I336" s="1"/>
      <c r="J336" s="1"/>
      <c r="K336" s="4"/>
      <c r="L336" s="1"/>
      <c r="M336" s="1"/>
      <c r="N336" s="1"/>
      <c r="O336" s="1"/>
      <c r="P336" s="1"/>
      <c r="Q336" s="1"/>
      <c r="R336" s="1"/>
      <c r="S336" s="1"/>
      <c r="T336" s="1"/>
      <c r="U336" s="1"/>
      <c r="V336" s="1"/>
      <c r="W336" s="1"/>
      <c r="X336" s="1"/>
      <c r="Y336" s="1"/>
      <c r="Z336" s="1"/>
      <c r="AA336" s="1"/>
      <c r="AB336" s="1"/>
      <c r="AC336" s="1"/>
    </row>
    <row r="337">
      <c r="A337" s="1"/>
      <c r="B337" s="1"/>
      <c r="C337" s="1"/>
      <c r="D337" s="1"/>
      <c r="E337" s="1"/>
      <c r="F337" s="2"/>
      <c r="G337" s="2"/>
      <c r="H337" s="1"/>
      <c r="I337" s="1"/>
      <c r="J337" s="1"/>
      <c r="K337" s="4"/>
      <c r="L337" s="1"/>
      <c r="M337" s="1"/>
      <c r="N337" s="1"/>
      <c r="O337" s="1"/>
      <c r="P337" s="1"/>
      <c r="Q337" s="1"/>
      <c r="R337" s="1"/>
      <c r="S337" s="1"/>
      <c r="T337" s="1"/>
      <c r="U337" s="1"/>
      <c r="V337" s="1"/>
      <c r="W337" s="1"/>
      <c r="X337" s="1"/>
      <c r="Y337" s="1"/>
      <c r="Z337" s="1"/>
      <c r="AA337" s="1"/>
      <c r="AB337" s="1"/>
      <c r="AC337" s="1"/>
    </row>
    <row r="338">
      <c r="A338" s="1"/>
      <c r="B338" s="1"/>
      <c r="C338" s="1"/>
      <c r="D338" s="1"/>
      <c r="E338" s="1"/>
      <c r="F338" s="2"/>
      <c r="G338" s="2"/>
      <c r="H338" s="1"/>
      <c r="I338" s="1"/>
      <c r="J338" s="1"/>
      <c r="K338" s="4"/>
      <c r="L338" s="1"/>
      <c r="M338" s="1"/>
      <c r="N338" s="1"/>
      <c r="O338" s="1"/>
      <c r="P338" s="1"/>
      <c r="Q338" s="1"/>
      <c r="R338" s="1"/>
      <c r="S338" s="1"/>
      <c r="T338" s="1"/>
      <c r="U338" s="1"/>
      <c r="V338" s="1"/>
      <c r="W338" s="1"/>
      <c r="X338" s="1"/>
      <c r="Y338" s="1"/>
      <c r="Z338" s="1"/>
      <c r="AA338" s="1"/>
      <c r="AB338" s="1"/>
      <c r="AC338" s="1"/>
    </row>
    <row r="339">
      <c r="A339" s="1"/>
      <c r="B339" s="1"/>
      <c r="C339" s="1"/>
      <c r="D339" s="1"/>
      <c r="E339" s="1"/>
      <c r="F339" s="2"/>
      <c r="G339" s="2"/>
      <c r="H339" s="1"/>
      <c r="I339" s="1"/>
      <c r="J339" s="1"/>
      <c r="K339" s="4"/>
      <c r="L339" s="1"/>
      <c r="M339" s="1"/>
      <c r="N339" s="1"/>
      <c r="O339" s="1"/>
      <c r="P339" s="1"/>
      <c r="Q339" s="1"/>
      <c r="R339" s="1"/>
      <c r="S339" s="1"/>
      <c r="T339" s="1"/>
      <c r="U339" s="1"/>
      <c r="V339" s="1"/>
      <c r="W339" s="1"/>
      <c r="X339" s="1"/>
      <c r="Y339" s="1"/>
      <c r="Z339" s="1"/>
      <c r="AA339" s="1"/>
      <c r="AB339" s="1"/>
      <c r="AC339" s="1"/>
    </row>
    <row r="340">
      <c r="A340" s="1"/>
      <c r="B340" s="1"/>
      <c r="C340" s="1"/>
      <c r="D340" s="1"/>
      <c r="E340" s="1"/>
      <c r="F340" s="2"/>
      <c r="G340" s="2"/>
      <c r="H340" s="1"/>
      <c r="I340" s="1"/>
      <c r="J340" s="1"/>
      <c r="K340" s="4"/>
      <c r="L340" s="1"/>
      <c r="M340" s="1"/>
      <c r="N340" s="1"/>
      <c r="O340" s="1"/>
      <c r="P340" s="1"/>
      <c r="Q340" s="1"/>
      <c r="R340" s="1"/>
      <c r="S340" s="1"/>
      <c r="T340" s="1"/>
      <c r="U340" s="1"/>
      <c r="V340" s="1"/>
      <c r="W340" s="1"/>
      <c r="X340" s="1"/>
      <c r="Y340" s="1"/>
      <c r="Z340" s="1"/>
      <c r="AA340" s="1"/>
      <c r="AB340" s="1"/>
      <c r="AC340" s="1"/>
    </row>
    <row r="341">
      <c r="A341" s="1"/>
      <c r="B341" s="1"/>
      <c r="C341" s="1"/>
      <c r="D341" s="1"/>
      <c r="E341" s="1"/>
      <c r="F341" s="2"/>
      <c r="G341" s="2"/>
      <c r="H341" s="1"/>
      <c r="I341" s="1"/>
      <c r="J341" s="1"/>
      <c r="K341" s="4"/>
      <c r="L341" s="1"/>
      <c r="M341" s="1"/>
      <c r="N341" s="1"/>
      <c r="O341" s="1"/>
      <c r="P341" s="1"/>
      <c r="Q341" s="1"/>
      <c r="R341" s="1"/>
      <c r="S341" s="1"/>
      <c r="T341" s="1"/>
      <c r="U341" s="1"/>
      <c r="V341" s="1"/>
      <c r="W341" s="1"/>
      <c r="X341" s="1"/>
      <c r="Y341" s="1"/>
      <c r="Z341" s="1"/>
      <c r="AA341" s="1"/>
      <c r="AB341" s="1"/>
      <c r="AC341" s="1"/>
    </row>
    <row r="342">
      <c r="A342" s="1"/>
      <c r="B342" s="1"/>
      <c r="C342" s="1"/>
      <c r="D342" s="1"/>
      <c r="E342" s="1"/>
      <c r="F342" s="2"/>
      <c r="G342" s="2"/>
      <c r="H342" s="1"/>
      <c r="I342" s="1"/>
      <c r="J342" s="1"/>
      <c r="K342" s="4"/>
      <c r="L342" s="1"/>
      <c r="M342" s="1"/>
      <c r="N342" s="1"/>
      <c r="O342" s="1"/>
      <c r="P342" s="1"/>
      <c r="Q342" s="1"/>
      <c r="R342" s="1"/>
      <c r="S342" s="1"/>
      <c r="T342" s="1"/>
      <c r="U342" s="1"/>
      <c r="V342" s="1"/>
      <c r="W342" s="1"/>
      <c r="X342" s="1"/>
      <c r="Y342" s="1"/>
      <c r="Z342" s="1"/>
      <c r="AA342" s="1"/>
      <c r="AB342" s="1"/>
      <c r="AC342" s="1"/>
    </row>
    <row r="343">
      <c r="A343" s="1"/>
      <c r="B343" s="1"/>
      <c r="C343" s="1"/>
      <c r="D343" s="1"/>
      <c r="E343" s="1"/>
      <c r="F343" s="2"/>
      <c r="G343" s="2"/>
      <c r="H343" s="1"/>
      <c r="I343" s="1"/>
      <c r="J343" s="1"/>
      <c r="K343" s="4"/>
      <c r="L343" s="1"/>
      <c r="M343" s="1"/>
      <c r="N343" s="1"/>
      <c r="O343" s="1"/>
      <c r="P343" s="1"/>
      <c r="Q343" s="1"/>
      <c r="R343" s="1"/>
      <c r="S343" s="1"/>
      <c r="T343" s="1"/>
      <c r="U343" s="1"/>
      <c r="V343" s="1"/>
      <c r="W343" s="1"/>
      <c r="X343" s="1"/>
      <c r="Y343" s="1"/>
      <c r="Z343" s="1"/>
      <c r="AA343" s="1"/>
      <c r="AB343" s="1"/>
      <c r="AC343" s="1"/>
    </row>
    <row r="344">
      <c r="A344" s="1"/>
      <c r="B344" s="1"/>
      <c r="C344" s="1"/>
      <c r="D344" s="1"/>
      <c r="E344" s="1"/>
      <c r="F344" s="2"/>
      <c r="G344" s="2"/>
      <c r="H344" s="1"/>
      <c r="I344" s="1"/>
      <c r="J344" s="1"/>
      <c r="K344" s="4"/>
      <c r="L344" s="1"/>
      <c r="M344" s="1"/>
      <c r="N344" s="1"/>
      <c r="O344" s="1"/>
      <c r="P344" s="1"/>
      <c r="Q344" s="1"/>
      <c r="R344" s="1"/>
      <c r="S344" s="1"/>
      <c r="T344" s="1"/>
      <c r="U344" s="1"/>
      <c r="V344" s="1"/>
      <c r="W344" s="1"/>
      <c r="X344" s="1"/>
      <c r="Y344" s="1"/>
      <c r="Z344" s="1"/>
      <c r="AA344" s="1"/>
      <c r="AB344" s="1"/>
      <c r="AC344" s="1"/>
    </row>
    <row r="345">
      <c r="A345" s="1"/>
      <c r="B345" s="1"/>
      <c r="C345" s="1"/>
      <c r="D345" s="1"/>
      <c r="E345" s="1"/>
      <c r="F345" s="2"/>
      <c r="G345" s="2"/>
      <c r="H345" s="1"/>
      <c r="I345" s="1"/>
      <c r="J345" s="1"/>
      <c r="K345" s="4"/>
      <c r="L345" s="1"/>
      <c r="M345" s="1"/>
      <c r="N345" s="1"/>
      <c r="O345" s="1"/>
      <c r="P345" s="1"/>
      <c r="Q345" s="1"/>
      <c r="R345" s="1"/>
      <c r="S345" s="1"/>
      <c r="T345" s="1"/>
      <c r="U345" s="1"/>
      <c r="V345" s="1"/>
      <c r="W345" s="1"/>
      <c r="X345" s="1"/>
      <c r="Y345" s="1"/>
      <c r="Z345" s="1"/>
      <c r="AA345" s="1"/>
      <c r="AB345" s="1"/>
      <c r="AC345" s="1"/>
    </row>
    <row r="346">
      <c r="A346" s="1"/>
      <c r="B346" s="1"/>
      <c r="C346" s="1"/>
      <c r="D346" s="1"/>
      <c r="E346" s="1"/>
      <c r="F346" s="2"/>
      <c r="G346" s="2"/>
      <c r="H346" s="1"/>
      <c r="I346" s="1"/>
      <c r="J346" s="1"/>
      <c r="K346" s="4"/>
      <c r="L346" s="1"/>
      <c r="M346" s="1"/>
      <c r="N346" s="1"/>
      <c r="O346" s="1"/>
      <c r="P346" s="1"/>
      <c r="Q346" s="1"/>
      <c r="R346" s="1"/>
      <c r="S346" s="1"/>
      <c r="T346" s="1"/>
      <c r="U346" s="1"/>
      <c r="V346" s="1"/>
      <c r="W346" s="1"/>
      <c r="X346" s="1"/>
      <c r="Y346" s="1"/>
      <c r="Z346" s="1"/>
      <c r="AA346" s="1"/>
      <c r="AB346" s="1"/>
      <c r="AC346" s="1"/>
    </row>
    <row r="347">
      <c r="A347" s="1"/>
      <c r="B347" s="1"/>
      <c r="C347" s="1"/>
      <c r="D347" s="1"/>
      <c r="E347" s="1"/>
      <c r="F347" s="2"/>
      <c r="G347" s="2"/>
      <c r="H347" s="1"/>
      <c r="I347" s="1"/>
      <c r="J347" s="1"/>
      <c r="K347" s="4"/>
      <c r="L347" s="1"/>
      <c r="M347" s="1"/>
      <c r="N347" s="1"/>
      <c r="O347" s="1"/>
      <c r="P347" s="1"/>
      <c r="Q347" s="1"/>
      <c r="R347" s="1"/>
      <c r="S347" s="1"/>
      <c r="T347" s="1"/>
      <c r="U347" s="1"/>
      <c r="V347" s="1"/>
      <c r="W347" s="1"/>
      <c r="X347" s="1"/>
      <c r="Y347" s="1"/>
      <c r="Z347" s="1"/>
      <c r="AA347" s="1"/>
      <c r="AB347" s="1"/>
      <c r="AC347" s="1"/>
    </row>
    <row r="348">
      <c r="A348" s="1"/>
      <c r="B348" s="1"/>
      <c r="C348" s="1"/>
      <c r="D348" s="1"/>
      <c r="E348" s="1"/>
      <c r="F348" s="2"/>
      <c r="G348" s="2"/>
      <c r="H348" s="1"/>
      <c r="I348" s="1"/>
      <c r="J348" s="1"/>
      <c r="K348" s="4"/>
      <c r="L348" s="1"/>
      <c r="M348" s="1"/>
      <c r="N348" s="1"/>
      <c r="O348" s="1"/>
      <c r="P348" s="1"/>
      <c r="Q348" s="1"/>
      <c r="R348" s="1"/>
      <c r="S348" s="1"/>
      <c r="T348" s="1"/>
      <c r="U348" s="1"/>
      <c r="V348" s="1"/>
      <c r="W348" s="1"/>
      <c r="X348" s="1"/>
      <c r="Y348" s="1"/>
      <c r="Z348" s="1"/>
      <c r="AA348" s="1"/>
      <c r="AB348" s="1"/>
      <c r="AC348" s="1"/>
    </row>
    <row r="349">
      <c r="A349" s="1"/>
      <c r="B349" s="1"/>
      <c r="C349" s="1"/>
      <c r="D349" s="1"/>
      <c r="E349" s="1"/>
      <c r="F349" s="2"/>
      <c r="G349" s="2"/>
      <c r="H349" s="1"/>
      <c r="I349" s="1"/>
      <c r="J349" s="1"/>
      <c r="K349" s="4"/>
      <c r="L349" s="1"/>
      <c r="M349" s="1"/>
      <c r="N349" s="1"/>
      <c r="O349" s="1"/>
      <c r="P349" s="1"/>
      <c r="Q349" s="1"/>
      <c r="R349" s="1"/>
      <c r="S349" s="1"/>
      <c r="T349" s="1"/>
      <c r="U349" s="1"/>
      <c r="V349" s="1"/>
      <c r="W349" s="1"/>
      <c r="X349" s="1"/>
      <c r="Y349" s="1"/>
      <c r="Z349" s="1"/>
      <c r="AA349" s="1"/>
      <c r="AB349" s="1"/>
      <c r="AC349" s="1"/>
    </row>
    <row r="350">
      <c r="A350" s="1"/>
      <c r="B350" s="1"/>
      <c r="C350" s="1"/>
      <c r="D350" s="1"/>
      <c r="E350" s="1"/>
      <c r="F350" s="2"/>
      <c r="G350" s="2"/>
      <c r="H350" s="1"/>
      <c r="I350" s="1"/>
      <c r="J350" s="1"/>
      <c r="K350" s="4"/>
      <c r="L350" s="1"/>
      <c r="M350" s="1"/>
      <c r="N350" s="1"/>
      <c r="O350" s="1"/>
      <c r="P350" s="1"/>
      <c r="Q350" s="1"/>
      <c r="R350" s="1"/>
      <c r="S350" s="1"/>
      <c r="T350" s="1"/>
      <c r="U350" s="1"/>
      <c r="V350" s="1"/>
      <c r="W350" s="1"/>
      <c r="X350" s="1"/>
      <c r="Y350" s="1"/>
      <c r="Z350" s="1"/>
      <c r="AA350" s="1"/>
      <c r="AB350" s="1"/>
      <c r="AC350" s="1"/>
    </row>
    <row r="351">
      <c r="A351" s="1"/>
      <c r="B351" s="1"/>
      <c r="C351" s="1"/>
      <c r="D351" s="1"/>
      <c r="E351" s="1"/>
      <c r="F351" s="2"/>
      <c r="G351" s="2"/>
      <c r="H351" s="1"/>
      <c r="I351" s="1"/>
      <c r="J351" s="1"/>
      <c r="K351" s="4"/>
      <c r="L351" s="1"/>
      <c r="M351" s="1"/>
      <c r="N351" s="1"/>
      <c r="O351" s="1"/>
      <c r="P351" s="1"/>
      <c r="Q351" s="1"/>
      <c r="R351" s="1"/>
      <c r="S351" s="1"/>
      <c r="T351" s="1"/>
      <c r="U351" s="1"/>
      <c r="V351" s="1"/>
      <c r="W351" s="1"/>
      <c r="X351" s="1"/>
      <c r="Y351" s="1"/>
      <c r="Z351" s="1"/>
      <c r="AA351" s="1"/>
      <c r="AB351" s="1"/>
      <c r="AC351" s="1"/>
    </row>
    <row r="352">
      <c r="A352" s="1"/>
      <c r="B352" s="1"/>
      <c r="C352" s="1"/>
      <c r="D352" s="1"/>
      <c r="E352" s="1"/>
      <c r="F352" s="2"/>
      <c r="G352" s="2"/>
      <c r="H352" s="1"/>
      <c r="I352" s="1"/>
      <c r="J352" s="1"/>
      <c r="K352" s="4"/>
      <c r="L352" s="1"/>
      <c r="M352" s="1"/>
      <c r="N352" s="1"/>
      <c r="O352" s="1"/>
      <c r="P352" s="1"/>
      <c r="Q352" s="1"/>
      <c r="R352" s="1"/>
      <c r="S352" s="1"/>
      <c r="T352" s="1"/>
      <c r="U352" s="1"/>
      <c r="V352" s="1"/>
      <c r="W352" s="1"/>
      <c r="X352" s="1"/>
      <c r="Y352" s="1"/>
      <c r="Z352" s="1"/>
      <c r="AA352" s="1"/>
      <c r="AB352" s="1"/>
      <c r="AC352" s="1"/>
    </row>
    <row r="353">
      <c r="A353" s="1"/>
      <c r="B353" s="1"/>
      <c r="C353" s="1"/>
      <c r="D353" s="1"/>
      <c r="E353" s="1"/>
      <c r="F353" s="2"/>
      <c r="G353" s="2"/>
      <c r="H353" s="1"/>
      <c r="I353" s="1"/>
      <c r="J353" s="1"/>
      <c r="K353" s="4"/>
      <c r="L353" s="1"/>
      <c r="M353" s="1"/>
      <c r="N353" s="1"/>
      <c r="O353" s="1"/>
      <c r="P353" s="1"/>
      <c r="Q353" s="1"/>
      <c r="R353" s="1"/>
      <c r="S353" s="1"/>
      <c r="T353" s="1"/>
      <c r="U353" s="1"/>
      <c r="V353" s="1"/>
      <c r="W353" s="1"/>
      <c r="X353" s="1"/>
      <c r="Y353" s="1"/>
      <c r="Z353" s="1"/>
      <c r="AA353" s="1"/>
      <c r="AB353" s="1"/>
      <c r="AC353" s="1"/>
    </row>
    <row r="354">
      <c r="A354" s="1"/>
      <c r="B354" s="1"/>
      <c r="C354" s="1"/>
      <c r="D354" s="1"/>
      <c r="E354" s="1"/>
      <c r="F354" s="2"/>
      <c r="G354" s="2"/>
      <c r="H354" s="1"/>
      <c r="I354" s="1"/>
      <c r="J354" s="1"/>
      <c r="K354" s="4"/>
      <c r="L354" s="1"/>
      <c r="M354" s="1"/>
      <c r="N354" s="1"/>
      <c r="O354" s="1"/>
      <c r="P354" s="1"/>
      <c r="Q354" s="1"/>
      <c r="R354" s="1"/>
      <c r="S354" s="1"/>
      <c r="T354" s="1"/>
      <c r="U354" s="1"/>
      <c r="V354" s="1"/>
      <c r="W354" s="1"/>
      <c r="X354" s="1"/>
      <c r="Y354" s="1"/>
      <c r="Z354" s="1"/>
      <c r="AA354" s="1"/>
      <c r="AB354" s="1"/>
      <c r="AC354" s="1"/>
    </row>
    <row r="355">
      <c r="A355" s="1"/>
      <c r="B355" s="1"/>
      <c r="C355" s="1"/>
      <c r="D355" s="1"/>
      <c r="E355" s="1"/>
      <c r="F355" s="2"/>
      <c r="G355" s="2"/>
      <c r="H355" s="1"/>
      <c r="I355" s="1"/>
      <c r="J355" s="1"/>
      <c r="K355" s="4"/>
      <c r="L355" s="1"/>
      <c r="M355" s="1"/>
      <c r="N355" s="1"/>
      <c r="O355" s="1"/>
      <c r="P355" s="1"/>
      <c r="Q355" s="1"/>
      <c r="R355" s="1"/>
      <c r="S355" s="1"/>
      <c r="T355" s="1"/>
      <c r="U355" s="1"/>
      <c r="V355" s="1"/>
      <c r="W355" s="1"/>
      <c r="X355" s="1"/>
      <c r="Y355" s="1"/>
      <c r="Z355" s="1"/>
      <c r="AA355" s="1"/>
      <c r="AB355" s="1"/>
      <c r="AC355" s="1"/>
    </row>
    <row r="356">
      <c r="A356" s="1"/>
      <c r="B356" s="1"/>
      <c r="C356" s="1"/>
      <c r="D356" s="1"/>
      <c r="E356" s="1"/>
      <c r="F356" s="2"/>
      <c r="G356" s="2"/>
      <c r="H356" s="1"/>
      <c r="I356" s="1"/>
      <c r="J356" s="1"/>
      <c r="K356" s="4"/>
      <c r="L356" s="1"/>
      <c r="M356" s="1"/>
      <c r="N356" s="1"/>
      <c r="O356" s="1"/>
      <c r="P356" s="1"/>
      <c r="Q356" s="1"/>
      <c r="R356" s="1"/>
      <c r="S356" s="1"/>
      <c r="T356" s="1"/>
      <c r="U356" s="1"/>
      <c r="V356" s="1"/>
      <c r="W356" s="1"/>
      <c r="X356" s="1"/>
      <c r="Y356" s="1"/>
      <c r="Z356" s="1"/>
      <c r="AA356" s="1"/>
      <c r="AB356" s="1"/>
      <c r="AC356" s="1"/>
    </row>
    <row r="357">
      <c r="A357" s="1"/>
      <c r="B357" s="1"/>
      <c r="C357" s="1"/>
      <c r="D357" s="1"/>
      <c r="E357" s="1"/>
      <c r="F357" s="2"/>
      <c r="G357" s="2"/>
      <c r="H357" s="1"/>
      <c r="I357" s="1"/>
      <c r="J357" s="1"/>
      <c r="K357" s="4"/>
      <c r="L357" s="1"/>
      <c r="M357" s="1"/>
      <c r="N357" s="1"/>
      <c r="O357" s="1"/>
      <c r="P357" s="1"/>
      <c r="Q357" s="1"/>
      <c r="R357" s="1"/>
      <c r="S357" s="1"/>
      <c r="T357" s="1"/>
      <c r="U357" s="1"/>
      <c r="V357" s="1"/>
      <c r="W357" s="1"/>
      <c r="X357" s="1"/>
      <c r="Y357" s="1"/>
      <c r="Z357" s="1"/>
      <c r="AA357" s="1"/>
      <c r="AB357" s="1"/>
      <c r="AC357" s="1"/>
    </row>
    <row r="358">
      <c r="A358" s="1"/>
      <c r="B358" s="1"/>
      <c r="C358" s="1"/>
      <c r="D358" s="1"/>
      <c r="E358" s="1"/>
      <c r="F358" s="2"/>
      <c r="G358" s="2"/>
      <c r="H358" s="1"/>
      <c r="I358" s="1"/>
      <c r="J358" s="1"/>
      <c r="K358" s="4"/>
      <c r="L358" s="1"/>
      <c r="M358" s="1"/>
      <c r="N358" s="1"/>
      <c r="O358" s="1"/>
      <c r="P358" s="1"/>
      <c r="Q358" s="1"/>
      <c r="R358" s="1"/>
      <c r="S358" s="1"/>
      <c r="T358" s="1"/>
      <c r="U358" s="1"/>
      <c r="V358" s="1"/>
      <c r="W358" s="1"/>
      <c r="X358" s="1"/>
      <c r="Y358" s="1"/>
      <c r="Z358" s="1"/>
      <c r="AA358" s="1"/>
      <c r="AB358" s="1"/>
      <c r="AC358" s="1"/>
    </row>
    <row r="359">
      <c r="A359" s="1"/>
      <c r="B359" s="1"/>
      <c r="C359" s="1"/>
      <c r="D359" s="1"/>
      <c r="E359" s="1"/>
      <c r="F359" s="2"/>
      <c r="G359" s="2"/>
      <c r="H359" s="1"/>
      <c r="I359" s="1"/>
      <c r="J359" s="1"/>
      <c r="K359" s="4"/>
      <c r="L359" s="1"/>
      <c r="M359" s="1"/>
      <c r="N359" s="1"/>
      <c r="O359" s="1"/>
      <c r="P359" s="1"/>
      <c r="Q359" s="1"/>
      <c r="R359" s="1"/>
      <c r="S359" s="1"/>
      <c r="T359" s="1"/>
      <c r="U359" s="1"/>
      <c r="V359" s="1"/>
      <c r="W359" s="1"/>
      <c r="X359" s="1"/>
      <c r="Y359" s="1"/>
      <c r="Z359" s="1"/>
      <c r="AA359" s="1"/>
      <c r="AB359" s="1"/>
      <c r="AC359" s="1"/>
    </row>
    <row r="360">
      <c r="A360" s="1"/>
      <c r="B360" s="1"/>
      <c r="C360" s="1"/>
      <c r="D360" s="1"/>
      <c r="E360" s="1"/>
      <c r="F360" s="2"/>
      <c r="G360" s="2"/>
      <c r="H360" s="1"/>
      <c r="I360" s="1"/>
      <c r="J360" s="1"/>
      <c r="K360" s="4"/>
      <c r="L360" s="1"/>
      <c r="M360" s="1"/>
      <c r="N360" s="1"/>
      <c r="O360" s="1"/>
      <c r="P360" s="1"/>
      <c r="Q360" s="1"/>
      <c r="R360" s="1"/>
      <c r="S360" s="1"/>
      <c r="T360" s="1"/>
      <c r="U360" s="1"/>
      <c r="V360" s="1"/>
      <c r="W360" s="1"/>
      <c r="X360" s="1"/>
      <c r="Y360" s="1"/>
      <c r="Z360" s="1"/>
      <c r="AA360" s="1"/>
      <c r="AB360" s="1"/>
      <c r="AC360" s="1"/>
    </row>
    <row r="361">
      <c r="A361" s="1"/>
      <c r="B361" s="1"/>
      <c r="C361" s="1"/>
      <c r="D361" s="1"/>
      <c r="E361" s="1"/>
      <c r="F361" s="2"/>
      <c r="G361" s="2"/>
      <c r="H361" s="1"/>
      <c r="I361" s="1"/>
      <c r="J361" s="1"/>
      <c r="K361" s="4"/>
      <c r="L361" s="1"/>
      <c r="M361" s="1"/>
      <c r="N361" s="1"/>
      <c r="O361" s="1"/>
      <c r="P361" s="1"/>
      <c r="Q361" s="1"/>
      <c r="R361" s="1"/>
      <c r="S361" s="1"/>
      <c r="T361" s="1"/>
      <c r="U361" s="1"/>
      <c r="V361" s="1"/>
      <c r="W361" s="1"/>
      <c r="X361" s="1"/>
      <c r="Y361" s="1"/>
      <c r="Z361" s="1"/>
      <c r="AA361" s="1"/>
      <c r="AB361" s="1"/>
      <c r="AC361" s="1"/>
    </row>
    <row r="362">
      <c r="A362" s="1"/>
      <c r="B362" s="1"/>
      <c r="C362" s="1"/>
      <c r="D362" s="1"/>
      <c r="E362" s="1"/>
      <c r="F362" s="2"/>
      <c r="G362" s="2"/>
      <c r="H362" s="1"/>
      <c r="I362" s="1"/>
      <c r="J362" s="1"/>
      <c r="K362" s="4"/>
      <c r="L362" s="1"/>
      <c r="M362" s="1"/>
      <c r="N362" s="1"/>
      <c r="O362" s="1"/>
      <c r="P362" s="1"/>
      <c r="Q362" s="1"/>
      <c r="R362" s="1"/>
      <c r="S362" s="1"/>
      <c r="T362" s="1"/>
      <c r="U362" s="1"/>
      <c r="V362" s="1"/>
      <c r="W362" s="1"/>
      <c r="X362" s="1"/>
      <c r="Y362" s="1"/>
      <c r="Z362" s="1"/>
      <c r="AA362" s="1"/>
      <c r="AB362" s="1"/>
      <c r="AC362" s="1"/>
    </row>
    <row r="363">
      <c r="A363" s="1"/>
      <c r="B363" s="1"/>
      <c r="C363" s="1"/>
      <c r="D363" s="1"/>
      <c r="E363" s="1"/>
      <c r="F363" s="2"/>
      <c r="G363" s="2"/>
      <c r="H363" s="1"/>
      <c r="I363" s="1"/>
      <c r="J363" s="1"/>
      <c r="K363" s="4"/>
      <c r="L363" s="1"/>
      <c r="M363" s="1"/>
      <c r="N363" s="1"/>
      <c r="O363" s="1"/>
      <c r="P363" s="1"/>
      <c r="Q363" s="1"/>
      <c r="R363" s="1"/>
      <c r="S363" s="1"/>
      <c r="T363" s="1"/>
      <c r="U363" s="1"/>
      <c r="V363" s="1"/>
      <c r="W363" s="1"/>
      <c r="X363" s="1"/>
      <c r="Y363" s="1"/>
      <c r="Z363" s="1"/>
      <c r="AA363" s="1"/>
      <c r="AB363" s="1"/>
      <c r="AC363" s="1"/>
    </row>
    <row r="364">
      <c r="A364" s="1"/>
      <c r="B364" s="1"/>
      <c r="C364" s="1"/>
      <c r="D364" s="1"/>
      <c r="E364" s="1"/>
      <c r="F364" s="2"/>
      <c r="G364" s="2"/>
      <c r="H364" s="1"/>
      <c r="I364" s="1"/>
      <c r="J364" s="1"/>
      <c r="K364" s="4"/>
      <c r="L364" s="1"/>
      <c r="M364" s="1"/>
      <c r="N364" s="1"/>
      <c r="O364" s="1"/>
      <c r="P364" s="1"/>
      <c r="Q364" s="1"/>
      <c r="R364" s="1"/>
      <c r="S364" s="1"/>
      <c r="T364" s="1"/>
      <c r="U364" s="1"/>
      <c r="V364" s="1"/>
      <c r="W364" s="1"/>
      <c r="X364" s="1"/>
      <c r="Y364" s="1"/>
      <c r="Z364" s="1"/>
      <c r="AA364" s="1"/>
      <c r="AB364" s="1"/>
      <c r="AC364" s="1"/>
    </row>
    <row r="365">
      <c r="A365" s="1"/>
      <c r="B365" s="1"/>
      <c r="C365" s="1"/>
      <c r="D365" s="1"/>
      <c r="E365" s="1"/>
      <c r="F365" s="2"/>
      <c r="G365" s="2"/>
      <c r="H365" s="1"/>
      <c r="I365" s="1"/>
      <c r="J365" s="1"/>
      <c r="K365" s="4"/>
      <c r="L365" s="1"/>
      <c r="M365" s="1"/>
      <c r="N365" s="1"/>
      <c r="O365" s="1"/>
      <c r="P365" s="1"/>
      <c r="Q365" s="1"/>
      <c r="R365" s="1"/>
      <c r="S365" s="1"/>
      <c r="T365" s="1"/>
      <c r="U365" s="1"/>
      <c r="V365" s="1"/>
      <c r="W365" s="1"/>
      <c r="X365" s="1"/>
      <c r="Y365" s="1"/>
      <c r="Z365" s="1"/>
      <c r="AA365" s="1"/>
      <c r="AB365" s="1"/>
      <c r="AC365" s="1"/>
    </row>
    <row r="366">
      <c r="A366" s="1"/>
      <c r="B366" s="1"/>
      <c r="C366" s="1"/>
      <c r="D366" s="1"/>
      <c r="E366" s="1"/>
      <c r="F366" s="2"/>
      <c r="G366" s="2"/>
      <c r="H366" s="1"/>
      <c r="I366" s="1"/>
      <c r="J366" s="1"/>
      <c r="K366" s="4"/>
      <c r="L366" s="1"/>
      <c r="M366" s="1"/>
      <c r="N366" s="1"/>
      <c r="O366" s="1"/>
      <c r="P366" s="1"/>
      <c r="Q366" s="1"/>
      <c r="R366" s="1"/>
      <c r="S366" s="1"/>
      <c r="T366" s="1"/>
      <c r="U366" s="1"/>
      <c r="V366" s="1"/>
      <c r="W366" s="1"/>
      <c r="X366" s="1"/>
      <c r="Y366" s="1"/>
      <c r="Z366" s="1"/>
      <c r="AA366" s="1"/>
      <c r="AB366" s="1"/>
      <c r="AC366" s="1"/>
    </row>
    <row r="367">
      <c r="A367" s="1"/>
      <c r="B367" s="1"/>
      <c r="C367" s="1"/>
      <c r="D367" s="1"/>
      <c r="E367" s="1"/>
      <c r="F367" s="2"/>
      <c r="G367" s="2"/>
      <c r="H367" s="1"/>
      <c r="I367" s="1"/>
      <c r="J367" s="1"/>
      <c r="K367" s="4"/>
      <c r="L367" s="1"/>
      <c r="M367" s="1"/>
      <c r="N367" s="1"/>
      <c r="O367" s="1"/>
      <c r="P367" s="1"/>
      <c r="Q367" s="1"/>
      <c r="R367" s="1"/>
      <c r="S367" s="1"/>
      <c r="T367" s="1"/>
      <c r="U367" s="1"/>
      <c r="V367" s="1"/>
      <c r="W367" s="1"/>
      <c r="X367" s="1"/>
      <c r="Y367" s="1"/>
      <c r="Z367" s="1"/>
      <c r="AA367" s="1"/>
      <c r="AB367" s="1"/>
      <c r="AC367" s="1"/>
    </row>
    <row r="368">
      <c r="A368" s="1"/>
      <c r="B368" s="1"/>
      <c r="C368" s="1"/>
      <c r="D368" s="1"/>
      <c r="E368" s="1"/>
      <c r="F368" s="2"/>
      <c r="G368" s="2"/>
      <c r="H368" s="1"/>
      <c r="I368" s="1"/>
      <c r="J368" s="1"/>
      <c r="K368" s="4"/>
      <c r="L368" s="1"/>
      <c r="M368" s="1"/>
      <c r="N368" s="1"/>
      <c r="O368" s="1"/>
      <c r="P368" s="1"/>
      <c r="Q368" s="1"/>
      <c r="R368" s="1"/>
      <c r="S368" s="1"/>
      <c r="T368" s="1"/>
      <c r="U368" s="1"/>
      <c r="V368" s="1"/>
      <c r="W368" s="1"/>
      <c r="X368" s="1"/>
      <c r="Y368" s="1"/>
      <c r="Z368" s="1"/>
      <c r="AA368" s="1"/>
      <c r="AB368" s="1"/>
      <c r="AC368" s="1"/>
    </row>
    <row r="369">
      <c r="A369" s="1"/>
      <c r="B369" s="1"/>
      <c r="C369" s="1"/>
      <c r="D369" s="1"/>
      <c r="E369" s="1"/>
      <c r="F369" s="2"/>
      <c r="G369" s="2"/>
      <c r="H369" s="1"/>
      <c r="I369" s="1"/>
      <c r="J369" s="1"/>
      <c r="K369" s="4"/>
      <c r="L369" s="1"/>
      <c r="M369" s="1"/>
      <c r="N369" s="1"/>
      <c r="O369" s="1"/>
      <c r="P369" s="1"/>
      <c r="Q369" s="1"/>
      <c r="R369" s="1"/>
      <c r="S369" s="1"/>
      <c r="T369" s="1"/>
      <c r="U369" s="1"/>
      <c r="V369" s="1"/>
      <c r="W369" s="1"/>
      <c r="X369" s="1"/>
      <c r="Y369" s="1"/>
      <c r="Z369" s="1"/>
      <c r="AA369" s="1"/>
      <c r="AB369" s="1"/>
      <c r="AC369" s="1"/>
    </row>
    <row r="370">
      <c r="A370" s="1"/>
      <c r="B370" s="1"/>
      <c r="C370" s="1"/>
      <c r="D370" s="1"/>
      <c r="E370" s="1"/>
      <c r="F370" s="2"/>
      <c r="G370" s="2"/>
      <c r="H370" s="1"/>
      <c r="I370" s="1"/>
      <c r="J370" s="1"/>
      <c r="K370" s="4"/>
      <c r="L370" s="1"/>
      <c r="M370" s="1"/>
      <c r="N370" s="1"/>
      <c r="O370" s="1"/>
      <c r="P370" s="1"/>
      <c r="Q370" s="1"/>
      <c r="R370" s="1"/>
      <c r="S370" s="1"/>
      <c r="T370" s="1"/>
      <c r="U370" s="1"/>
      <c r="V370" s="1"/>
      <c r="W370" s="1"/>
      <c r="X370" s="1"/>
      <c r="Y370" s="1"/>
      <c r="Z370" s="1"/>
      <c r="AA370" s="1"/>
      <c r="AB370" s="1"/>
      <c r="AC370" s="1"/>
    </row>
    <row r="371">
      <c r="A371" s="1"/>
      <c r="B371" s="1"/>
      <c r="C371" s="1"/>
      <c r="D371" s="1"/>
      <c r="E371" s="1"/>
      <c r="F371" s="2"/>
      <c r="G371" s="2"/>
      <c r="H371" s="1"/>
      <c r="I371" s="1"/>
      <c r="J371" s="1"/>
      <c r="K371" s="4"/>
      <c r="L371" s="1"/>
      <c r="M371" s="1"/>
      <c r="N371" s="1"/>
      <c r="O371" s="1"/>
      <c r="P371" s="1"/>
      <c r="Q371" s="1"/>
      <c r="R371" s="1"/>
      <c r="S371" s="1"/>
      <c r="T371" s="1"/>
      <c r="U371" s="1"/>
      <c r="V371" s="1"/>
      <c r="W371" s="1"/>
      <c r="X371" s="1"/>
      <c r="Y371" s="1"/>
      <c r="Z371" s="1"/>
      <c r="AA371" s="1"/>
      <c r="AB371" s="1"/>
      <c r="AC371" s="1"/>
    </row>
    <row r="372">
      <c r="A372" s="1"/>
      <c r="B372" s="1"/>
      <c r="C372" s="1"/>
      <c r="D372" s="1"/>
      <c r="E372" s="1"/>
      <c r="F372" s="2"/>
      <c r="G372" s="2"/>
      <c r="H372" s="1"/>
      <c r="I372" s="1"/>
      <c r="J372" s="1"/>
      <c r="K372" s="4"/>
      <c r="L372" s="1"/>
      <c r="M372" s="1"/>
      <c r="N372" s="1"/>
      <c r="O372" s="1"/>
      <c r="P372" s="1"/>
      <c r="Q372" s="1"/>
      <c r="R372" s="1"/>
      <c r="S372" s="1"/>
      <c r="T372" s="1"/>
      <c r="U372" s="1"/>
      <c r="V372" s="1"/>
      <c r="W372" s="1"/>
      <c r="X372" s="1"/>
      <c r="Y372" s="1"/>
      <c r="Z372" s="1"/>
      <c r="AA372" s="1"/>
      <c r="AB372" s="1"/>
      <c r="AC372" s="1"/>
    </row>
    <row r="373">
      <c r="A373" s="1"/>
      <c r="B373" s="1"/>
      <c r="C373" s="1"/>
      <c r="D373" s="1"/>
      <c r="E373" s="1"/>
      <c r="F373" s="2"/>
      <c r="G373" s="2"/>
      <c r="H373" s="1"/>
      <c r="I373" s="1"/>
      <c r="J373" s="1"/>
      <c r="K373" s="4"/>
      <c r="L373" s="1"/>
      <c r="M373" s="1"/>
      <c r="N373" s="1"/>
      <c r="O373" s="1"/>
      <c r="P373" s="1"/>
      <c r="Q373" s="1"/>
      <c r="R373" s="1"/>
      <c r="S373" s="1"/>
      <c r="T373" s="1"/>
      <c r="U373" s="1"/>
      <c r="V373" s="1"/>
      <c r="W373" s="1"/>
      <c r="X373" s="1"/>
      <c r="Y373" s="1"/>
      <c r="Z373" s="1"/>
      <c r="AA373" s="1"/>
      <c r="AB373" s="1"/>
      <c r="AC373" s="1"/>
    </row>
    <row r="374">
      <c r="A374" s="1"/>
      <c r="B374" s="1"/>
      <c r="C374" s="1"/>
      <c r="D374" s="1"/>
      <c r="E374" s="1"/>
      <c r="F374" s="2"/>
      <c r="G374" s="2"/>
      <c r="H374" s="1"/>
      <c r="I374" s="1"/>
      <c r="J374" s="1"/>
      <c r="K374" s="4"/>
      <c r="L374" s="1"/>
      <c r="M374" s="1"/>
      <c r="N374" s="1"/>
      <c r="O374" s="1"/>
      <c r="P374" s="1"/>
      <c r="Q374" s="1"/>
      <c r="R374" s="1"/>
      <c r="S374" s="1"/>
      <c r="T374" s="1"/>
      <c r="U374" s="1"/>
      <c r="V374" s="1"/>
      <c r="W374" s="1"/>
      <c r="X374" s="1"/>
      <c r="Y374" s="1"/>
      <c r="Z374" s="1"/>
      <c r="AA374" s="1"/>
      <c r="AB374" s="1"/>
      <c r="AC374" s="1"/>
    </row>
    <row r="375">
      <c r="A375" s="1"/>
      <c r="B375" s="1"/>
      <c r="C375" s="1"/>
      <c r="D375" s="1"/>
      <c r="E375" s="1"/>
      <c r="F375" s="2"/>
      <c r="G375" s="2"/>
      <c r="H375" s="1"/>
      <c r="I375" s="1"/>
      <c r="J375" s="1"/>
      <c r="K375" s="4"/>
      <c r="L375" s="1"/>
      <c r="M375" s="1"/>
      <c r="N375" s="1"/>
      <c r="O375" s="1"/>
      <c r="P375" s="1"/>
      <c r="Q375" s="1"/>
      <c r="R375" s="1"/>
      <c r="S375" s="1"/>
      <c r="T375" s="1"/>
      <c r="U375" s="1"/>
      <c r="V375" s="1"/>
      <c r="W375" s="1"/>
      <c r="X375" s="1"/>
      <c r="Y375" s="1"/>
      <c r="Z375" s="1"/>
      <c r="AA375" s="1"/>
      <c r="AB375" s="1"/>
      <c r="AC375" s="1"/>
    </row>
    <row r="376">
      <c r="A376" s="1"/>
      <c r="B376" s="1"/>
      <c r="C376" s="1"/>
      <c r="D376" s="1"/>
      <c r="E376" s="1"/>
      <c r="F376" s="2"/>
      <c r="G376" s="2"/>
      <c r="H376" s="1"/>
      <c r="I376" s="1"/>
      <c r="J376" s="1"/>
      <c r="K376" s="4"/>
      <c r="L376" s="1"/>
      <c r="M376" s="1"/>
      <c r="N376" s="1"/>
      <c r="O376" s="1"/>
      <c r="P376" s="1"/>
      <c r="Q376" s="1"/>
      <c r="R376" s="1"/>
      <c r="S376" s="1"/>
      <c r="T376" s="1"/>
      <c r="U376" s="1"/>
      <c r="V376" s="1"/>
      <c r="W376" s="1"/>
      <c r="X376" s="1"/>
      <c r="Y376" s="1"/>
      <c r="Z376" s="1"/>
      <c r="AA376" s="1"/>
      <c r="AB376" s="1"/>
      <c r="AC376" s="1"/>
    </row>
    <row r="377">
      <c r="A377" s="1"/>
      <c r="B377" s="1"/>
      <c r="C377" s="1"/>
      <c r="D377" s="1"/>
      <c r="E377" s="1"/>
      <c r="F377" s="2"/>
      <c r="G377" s="2"/>
      <c r="H377" s="1"/>
      <c r="I377" s="1"/>
      <c r="J377" s="1"/>
      <c r="K377" s="4"/>
      <c r="L377" s="1"/>
      <c r="M377" s="1"/>
      <c r="N377" s="1"/>
      <c r="O377" s="1"/>
      <c r="P377" s="1"/>
      <c r="Q377" s="1"/>
      <c r="R377" s="1"/>
      <c r="S377" s="1"/>
      <c r="T377" s="1"/>
      <c r="U377" s="1"/>
      <c r="V377" s="1"/>
      <c r="W377" s="1"/>
      <c r="X377" s="1"/>
      <c r="Y377" s="1"/>
      <c r="Z377" s="1"/>
      <c r="AA377" s="1"/>
      <c r="AB377" s="1"/>
      <c r="AC377" s="1"/>
    </row>
    <row r="378">
      <c r="A378" s="1"/>
      <c r="B378" s="1"/>
      <c r="C378" s="1"/>
      <c r="D378" s="1"/>
      <c r="E378" s="1"/>
      <c r="F378" s="2"/>
      <c r="G378" s="2"/>
      <c r="H378" s="1"/>
      <c r="I378" s="1"/>
      <c r="J378" s="1"/>
      <c r="K378" s="4"/>
      <c r="L378" s="1"/>
      <c r="M378" s="1"/>
      <c r="N378" s="1"/>
      <c r="O378" s="1"/>
      <c r="P378" s="1"/>
      <c r="Q378" s="1"/>
      <c r="R378" s="1"/>
      <c r="S378" s="1"/>
      <c r="T378" s="1"/>
      <c r="U378" s="1"/>
      <c r="V378" s="1"/>
      <c r="W378" s="1"/>
      <c r="X378" s="1"/>
      <c r="Y378" s="1"/>
      <c r="Z378" s="1"/>
      <c r="AA378" s="1"/>
      <c r="AB378" s="1"/>
      <c r="AC378" s="1"/>
    </row>
    <row r="379">
      <c r="A379" s="1"/>
      <c r="B379" s="1"/>
      <c r="C379" s="1"/>
      <c r="D379" s="1"/>
      <c r="E379" s="1"/>
      <c r="F379" s="2"/>
      <c r="G379" s="2"/>
      <c r="H379" s="1"/>
      <c r="I379" s="1"/>
      <c r="J379" s="1"/>
      <c r="K379" s="4"/>
      <c r="L379" s="1"/>
      <c r="M379" s="1"/>
      <c r="N379" s="1"/>
      <c r="O379" s="1"/>
      <c r="P379" s="1"/>
      <c r="Q379" s="1"/>
      <c r="R379" s="1"/>
      <c r="S379" s="1"/>
      <c r="T379" s="1"/>
      <c r="U379" s="1"/>
      <c r="V379" s="1"/>
      <c r="W379" s="1"/>
      <c r="X379" s="1"/>
      <c r="Y379" s="1"/>
      <c r="Z379" s="1"/>
      <c r="AA379" s="1"/>
      <c r="AB379" s="1"/>
      <c r="AC379" s="1"/>
    </row>
    <row r="380">
      <c r="A380" s="1"/>
      <c r="B380" s="1"/>
      <c r="C380" s="1"/>
      <c r="D380" s="1"/>
      <c r="E380" s="1"/>
      <c r="F380" s="2"/>
      <c r="G380" s="2"/>
      <c r="H380" s="1"/>
      <c r="I380" s="1"/>
      <c r="J380" s="1"/>
      <c r="K380" s="4"/>
      <c r="L380" s="1"/>
      <c r="M380" s="1"/>
      <c r="N380" s="1"/>
      <c r="O380" s="1"/>
      <c r="P380" s="1"/>
      <c r="Q380" s="1"/>
      <c r="R380" s="1"/>
      <c r="S380" s="1"/>
      <c r="T380" s="1"/>
      <c r="U380" s="1"/>
      <c r="V380" s="1"/>
      <c r="W380" s="1"/>
      <c r="X380" s="1"/>
      <c r="Y380" s="1"/>
      <c r="Z380" s="1"/>
      <c r="AA380" s="1"/>
      <c r="AB380" s="1"/>
      <c r="AC380" s="1"/>
    </row>
    <row r="381">
      <c r="A381" s="1"/>
      <c r="B381" s="1"/>
      <c r="C381" s="1"/>
      <c r="D381" s="1"/>
      <c r="E381" s="1"/>
      <c r="F381" s="2"/>
      <c r="G381" s="2"/>
      <c r="H381" s="1"/>
      <c r="I381" s="1"/>
      <c r="J381" s="1"/>
      <c r="K381" s="4"/>
      <c r="L381" s="1"/>
      <c r="M381" s="1"/>
      <c r="N381" s="1"/>
      <c r="O381" s="1"/>
      <c r="P381" s="1"/>
      <c r="Q381" s="1"/>
      <c r="R381" s="1"/>
      <c r="S381" s="1"/>
      <c r="T381" s="1"/>
      <c r="U381" s="1"/>
      <c r="V381" s="1"/>
      <c r="W381" s="1"/>
      <c r="X381" s="1"/>
      <c r="Y381" s="1"/>
      <c r="Z381" s="1"/>
      <c r="AA381" s="1"/>
      <c r="AB381" s="1"/>
      <c r="AC381" s="1"/>
    </row>
    <row r="382">
      <c r="A382" s="1"/>
      <c r="B382" s="1"/>
      <c r="C382" s="1"/>
      <c r="D382" s="1"/>
      <c r="E382" s="1"/>
      <c r="F382" s="2"/>
      <c r="G382" s="2"/>
      <c r="H382" s="1"/>
      <c r="I382" s="1"/>
      <c r="J382" s="1"/>
      <c r="K382" s="4"/>
      <c r="L382" s="1"/>
      <c r="M382" s="1"/>
      <c r="N382" s="1"/>
      <c r="O382" s="1"/>
      <c r="P382" s="1"/>
      <c r="Q382" s="1"/>
      <c r="R382" s="1"/>
      <c r="S382" s="1"/>
      <c r="T382" s="1"/>
      <c r="U382" s="1"/>
      <c r="V382" s="1"/>
      <c r="W382" s="1"/>
      <c r="X382" s="1"/>
      <c r="Y382" s="1"/>
      <c r="Z382" s="1"/>
      <c r="AA382" s="1"/>
      <c r="AB382" s="1"/>
      <c r="AC382" s="1"/>
    </row>
    <row r="383">
      <c r="A383" s="1"/>
      <c r="B383" s="1"/>
      <c r="C383" s="1"/>
      <c r="D383" s="1"/>
      <c r="E383" s="1"/>
      <c r="F383" s="2"/>
      <c r="G383" s="2"/>
      <c r="H383" s="1"/>
      <c r="I383" s="1"/>
      <c r="J383" s="1"/>
      <c r="K383" s="4"/>
      <c r="L383" s="1"/>
      <c r="M383" s="1"/>
      <c r="N383" s="1"/>
      <c r="O383" s="1"/>
      <c r="P383" s="1"/>
      <c r="Q383" s="1"/>
      <c r="R383" s="1"/>
      <c r="S383" s="1"/>
      <c r="T383" s="1"/>
      <c r="U383" s="1"/>
      <c r="V383" s="1"/>
      <c r="W383" s="1"/>
      <c r="X383" s="1"/>
      <c r="Y383" s="1"/>
      <c r="Z383" s="1"/>
      <c r="AA383" s="1"/>
      <c r="AB383" s="1"/>
      <c r="AC383" s="1"/>
    </row>
    <row r="384">
      <c r="A384" s="1"/>
      <c r="B384" s="1"/>
      <c r="C384" s="1"/>
      <c r="D384" s="1"/>
      <c r="E384" s="1"/>
      <c r="F384" s="2"/>
      <c r="G384" s="2"/>
      <c r="H384" s="1"/>
      <c r="I384" s="1"/>
      <c r="J384" s="1"/>
      <c r="K384" s="4"/>
      <c r="L384" s="1"/>
      <c r="M384" s="1"/>
      <c r="N384" s="1"/>
      <c r="O384" s="1"/>
      <c r="P384" s="1"/>
      <c r="Q384" s="1"/>
      <c r="R384" s="1"/>
      <c r="S384" s="1"/>
      <c r="T384" s="1"/>
      <c r="U384" s="1"/>
      <c r="V384" s="1"/>
      <c r="W384" s="1"/>
      <c r="X384" s="1"/>
      <c r="Y384" s="1"/>
      <c r="Z384" s="1"/>
      <c r="AA384" s="1"/>
      <c r="AB384" s="1"/>
      <c r="AC384" s="1"/>
    </row>
    <row r="385">
      <c r="A385" s="1"/>
      <c r="B385" s="1"/>
      <c r="C385" s="1"/>
      <c r="D385" s="1"/>
      <c r="E385" s="1"/>
      <c r="F385" s="2"/>
      <c r="G385" s="2"/>
      <c r="H385" s="1"/>
      <c r="I385" s="1"/>
      <c r="J385" s="1"/>
      <c r="K385" s="4"/>
      <c r="L385" s="1"/>
      <c r="M385" s="1"/>
      <c r="N385" s="1"/>
      <c r="O385" s="1"/>
      <c r="P385" s="1"/>
      <c r="Q385" s="1"/>
      <c r="R385" s="1"/>
      <c r="S385" s="1"/>
      <c r="T385" s="1"/>
      <c r="U385" s="1"/>
      <c r="V385" s="1"/>
      <c r="W385" s="1"/>
      <c r="X385" s="1"/>
      <c r="Y385" s="1"/>
      <c r="Z385" s="1"/>
      <c r="AA385" s="1"/>
      <c r="AB385" s="1"/>
      <c r="AC385" s="1"/>
    </row>
    <row r="386">
      <c r="A386" s="1"/>
      <c r="B386" s="1"/>
      <c r="C386" s="1"/>
      <c r="D386" s="1"/>
      <c r="E386" s="1"/>
      <c r="F386" s="2"/>
      <c r="G386" s="2"/>
      <c r="H386" s="1"/>
      <c r="I386" s="1"/>
      <c r="J386" s="1"/>
      <c r="K386" s="4"/>
      <c r="L386" s="1"/>
      <c r="M386" s="1"/>
      <c r="N386" s="1"/>
      <c r="O386" s="1"/>
      <c r="P386" s="1"/>
      <c r="Q386" s="1"/>
      <c r="R386" s="1"/>
      <c r="S386" s="1"/>
      <c r="T386" s="1"/>
      <c r="U386" s="1"/>
      <c r="V386" s="1"/>
      <c r="W386" s="1"/>
      <c r="X386" s="1"/>
      <c r="Y386" s="1"/>
      <c r="Z386" s="1"/>
      <c r="AA386" s="1"/>
      <c r="AB386" s="1"/>
      <c r="AC386" s="1"/>
    </row>
    <row r="387">
      <c r="A387" s="1"/>
      <c r="B387" s="1"/>
      <c r="C387" s="1"/>
      <c r="D387" s="1"/>
      <c r="E387" s="1"/>
      <c r="F387" s="2"/>
      <c r="G387" s="2"/>
      <c r="H387" s="1"/>
      <c r="I387" s="1"/>
      <c r="J387" s="1"/>
      <c r="K387" s="4"/>
      <c r="L387" s="1"/>
      <c r="M387" s="1"/>
      <c r="N387" s="1"/>
      <c r="O387" s="1"/>
      <c r="P387" s="1"/>
      <c r="Q387" s="1"/>
      <c r="R387" s="1"/>
      <c r="S387" s="1"/>
      <c r="T387" s="1"/>
      <c r="U387" s="1"/>
      <c r="V387" s="1"/>
      <c r="W387" s="1"/>
      <c r="X387" s="1"/>
      <c r="Y387" s="1"/>
      <c r="Z387" s="1"/>
      <c r="AA387" s="1"/>
      <c r="AB387" s="1"/>
      <c r="AC387" s="1"/>
    </row>
    <row r="388">
      <c r="A388" s="1"/>
      <c r="B388" s="1"/>
      <c r="C388" s="1"/>
      <c r="D388" s="1"/>
      <c r="E388" s="1"/>
      <c r="F388" s="2"/>
      <c r="G388" s="2"/>
      <c r="H388" s="1"/>
      <c r="I388" s="1"/>
      <c r="J388" s="1"/>
      <c r="K388" s="4"/>
      <c r="L388" s="1"/>
      <c r="M388" s="1"/>
      <c r="N388" s="1"/>
      <c r="O388" s="1"/>
      <c r="P388" s="1"/>
      <c r="Q388" s="1"/>
      <c r="R388" s="1"/>
      <c r="S388" s="1"/>
      <c r="T388" s="1"/>
      <c r="U388" s="1"/>
      <c r="V388" s="1"/>
      <c r="W388" s="1"/>
      <c r="X388" s="1"/>
      <c r="Y388" s="1"/>
      <c r="Z388" s="1"/>
      <c r="AA388" s="1"/>
      <c r="AB388" s="1"/>
      <c r="AC388" s="1"/>
    </row>
    <row r="389">
      <c r="A389" s="1"/>
      <c r="B389" s="1"/>
      <c r="C389" s="1"/>
      <c r="D389" s="1"/>
      <c r="E389" s="1"/>
      <c r="F389" s="2"/>
      <c r="G389" s="2"/>
      <c r="H389" s="1"/>
      <c r="I389" s="1"/>
      <c r="J389" s="1"/>
      <c r="K389" s="4"/>
      <c r="L389" s="1"/>
      <c r="M389" s="1"/>
      <c r="N389" s="1"/>
      <c r="O389" s="1"/>
      <c r="P389" s="1"/>
      <c r="Q389" s="1"/>
      <c r="R389" s="1"/>
      <c r="S389" s="1"/>
      <c r="T389" s="1"/>
      <c r="U389" s="1"/>
      <c r="V389" s="1"/>
      <c r="W389" s="1"/>
      <c r="X389" s="1"/>
      <c r="Y389" s="1"/>
      <c r="Z389" s="1"/>
      <c r="AA389" s="1"/>
      <c r="AB389" s="1"/>
      <c r="AC389" s="1"/>
    </row>
    <row r="390">
      <c r="A390" s="1"/>
      <c r="B390" s="1"/>
      <c r="C390" s="1"/>
      <c r="D390" s="1"/>
      <c r="E390" s="1"/>
      <c r="F390" s="2"/>
      <c r="G390" s="2"/>
      <c r="H390" s="1"/>
      <c r="I390" s="1"/>
      <c r="J390" s="1"/>
      <c r="K390" s="4"/>
      <c r="L390" s="1"/>
      <c r="M390" s="1"/>
      <c r="N390" s="1"/>
      <c r="O390" s="1"/>
      <c r="P390" s="1"/>
      <c r="Q390" s="1"/>
      <c r="R390" s="1"/>
      <c r="S390" s="1"/>
      <c r="T390" s="1"/>
      <c r="U390" s="1"/>
      <c r="V390" s="1"/>
      <c r="W390" s="1"/>
      <c r="X390" s="1"/>
      <c r="Y390" s="1"/>
      <c r="Z390" s="1"/>
      <c r="AA390" s="1"/>
      <c r="AB390" s="1"/>
      <c r="AC390" s="1"/>
    </row>
    <row r="391">
      <c r="A391" s="1"/>
      <c r="B391" s="1"/>
      <c r="C391" s="1"/>
      <c r="D391" s="1"/>
      <c r="E391" s="1"/>
      <c r="F391" s="2"/>
      <c r="G391" s="2"/>
      <c r="H391" s="1"/>
      <c r="I391" s="1"/>
      <c r="J391" s="1"/>
      <c r="K391" s="4"/>
      <c r="L391" s="1"/>
      <c r="M391" s="1"/>
      <c r="N391" s="1"/>
      <c r="O391" s="1"/>
      <c r="P391" s="1"/>
      <c r="Q391" s="1"/>
      <c r="R391" s="1"/>
      <c r="S391" s="1"/>
      <c r="T391" s="1"/>
      <c r="U391" s="1"/>
      <c r="V391" s="1"/>
      <c r="W391" s="1"/>
      <c r="X391" s="1"/>
      <c r="Y391" s="1"/>
      <c r="Z391" s="1"/>
      <c r="AA391" s="1"/>
      <c r="AB391" s="1"/>
      <c r="AC391" s="1"/>
    </row>
    <row r="392">
      <c r="A392" s="1"/>
      <c r="B392" s="1"/>
      <c r="C392" s="1"/>
      <c r="D392" s="1"/>
      <c r="E392" s="1"/>
      <c r="F392" s="2"/>
      <c r="G392" s="2"/>
      <c r="H392" s="1"/>
      <c r="I392" s="1"/>
      <c r="J392" s="1"/>
      <c r="K392" s="4"/>
      <c r="L392" s="1"/>
      <c r="M392" s="1"/>
      <c r="N392" s="1"/>
      <c r="O392" s="1"/>
      <c r="P392" s="1"/>
      <c r="Q392" s="1"/>
      <c r="R392" s="1"/>
      <c r="S392" s="1"/>
      <c r="T392" s="1"/>
      <c r="U392" s="1"/>
      <c r="V392" s="1"/>
      <c r="W392" s="1"/>
      <c r="X392" s="1"/>
      <c r="Y392" s="1"/>
      <c r="Z392" s="1"/>
      <c r="AA392" s="1"/>
      <c r="AB392" s="1"/>
      <c r="AC392" s="1"/>
    </row>
    <row r="393">
      <c r="A393" s="1"/>
      <c r="B393" s="1"/>
      <c r="C393" s="1"/>
      <c r="D393" s="1"/>
      <c r="E393" s="1"/>
      <c r="F393" s="2"/>
      <c r="G393" s="2"/>
      <c r="H393" s="1"/>
      <c r="I393" s="1"/>
      <c r="J393" s="1"/>
      <c r="K393" s="4"/>
      <c r="L393" s="1"/>
      <c r="M393" s="1"/>
      <c r="N393" s="1"/>
      <c r="O393" s="1"/>
      <c r="P393" s="1"/>
      <c r="Q393" s="1"/>
      <c r="R393" s="1"/>
      <c r="S393" s="1"/>
      <c r="T393" s="1"/>
      <c r="U393" s="1"/>
      <c r="V393" s="1"/>
      <c r="W393" s="1"/>
      <c r="X393" s="1"/>
      <c r="Y393" s="1"/>
      <c r="Z393" s="1"/>
      <c r="AA393" s="1"/>
      <c r="AB393" s="1"/>
      <c r="AC393" s="1"/>
    </row>
    <row r="394">
      <c r="A394" s="1"/>
      <c r="B394" s="1"/>
      <c r="C394" s="1"/>
      <c r="D394" s="1"/>
      <c r="E394" s="1"/>
      <c r="F394" s="2"/>
      <c r="G394" s="2"/>
      <c r="H394" s="1"/>
      <c r="I394" s="1"/>
      <c r="J394" s="1"/>
      <c r="K394" s="4"/>
      <c r="L394" s="1"/>
      <c r="M394" s="1"/>
      <c r="N394" s="1"/>
      <c r="O394" s="1"/>
      <c r="P394" s="1"/>
      <c r="Q394" s="1"/>
      <c r="R394" s="1"/>
      <c r="S394" s="1"/>
      <c r="T394" s="1"/>
      <c r="U394" s="1"/>
      <c r="V394" s="1"/>
      <c r="W394" s="1"/>
      <c r="X394" s="1"/>
      <c r="Y394" s="1"/>
      <c r="Z394" s="1"/>
      <c r="AA394" s="1"/>
      <c r="AB394" s="1"/>
      <c r="AC394" s="1"/>
    </row>
    <row r="395">
      <c r="A395" s="1"/>
      <c r="B395" s="1"/>
      <c r="C395" s="1"/>
      <c r="D395" s="1"/>
      <c r="E395" s="1"/>
      <c r="F395" s="2"/>
      <c r="G395" s="2"/>
      <c r="H395" s="1"/>
      <c r="I395" s="1"/>
      <c r="J395" s="1"/>
      <c r="K395" s="4"/>
      <c r="L395" s="1"/>
      <c r="M395" s="1"/>
      <c r="N395" s="1"/>
      <c r="O395" s="1"/>
      <c r="P395" s="1"/>
      <c r="Q395" s="1"/>
      <c r="R395" s="1"/>
      <c r="S395" s="1"/>
      <c r="T395" s="1"/>
      <c r="U395" s="1"/>
      <c r="V395" s="1"/>
      <c r="W395" s="1"/>
      <c r="X395" s="1"/>
      <c r="Y395" s="1"/>
      <c r="Z395" s="1"/>
      <c r="AA395" s="1"/>
      <c r="AB395" s="1"/>
      <c r="AC395" s="1"/>
    </row>
    <row r="396">
      <c r="A396" s="1"/>
      <c r="B396" s="1"/>
      <c r="C396" s="1"/>
      <c r="D396" s="1"/>
      <c r="E396" s="1"/>
      <c r="F396" s="2"/>
      <c r="G396" s="2"/>
      <c r="H396" s="1"/>
      <c r="I396" s="1"/>
      <c r="J396" s="1"/>
      <c r="K396" s="4"/>
      <c r="L396" s="1"/>
      <c r="M396" s="1"/>
      <c r="N396" s="1"/>
      <c r="O396" s="1"/>
      <c r="P396" s="1"/>
      <c r="Q396" s="1"/>
      <c r="R396" s="1"/>
      <c r="S396" s="1"/>
      <c r="T396" s="1"/>
      <c r="U396" s="1"/>
      <c r="V396" s="1"/>
      <c r="W396" s="1"/>
      <c r="X396" s="1"/>
      <c r="Y396" s="1"/>
      <c r="Z396" s="1"/>
      <c r="AA396" s="1"/>
      <c r="AB396" s="1"/>
      <c r="AC396" s="1"/>
    </row>
    <row r="397">
      <c r="A397" s="1"/>
      <c r="B397" s="1"/>
      <c r="C397" s="1"/>
      <c r="D397" s="1"/>
      <c r="E397" s="1"/>
      <c r="F397" s="2"/>
      <c r="G397" s="2"/>
      <c r="H397" s="1"/>
      <c r="I397" s="1"/>
      <c r="J397" s="1"/>
      <c r="K397" s="4"/>
      <c r="L397" s="1"/>
      <c r="M397" s="1"/>
      <c r="N397" s="1"/>
      <c r="O397" s="1"/>
      <c r="P397" s="1"/>
      <c r="Q397" s="1"/>
      <c r="R397" s="1"/>
      <c r="S397" s="1"/>
      <c r="T397" s="1"/>
      <c r="U397" s="1"/>
      <c r="V397" s="1"/>
      <c r="W397" s="1"/>
      <c r="X397" s="1"/>
      <c r="Y397" s="1"/>
      <c r="Z397" s="1"/>
      <c r="AA397" s="1"/>
      <c r="AB397" s="1"/>
      <c r="AC397" s="1"/>
    </row>
    <row r="398">
      <c r="A398" s="1"/>
      <c r="B398" s="1"/>
      <c r="C398" s="1"/>
      <c r="D398" s="1"/>
      <c r="E398" s="1"/>
      <c r="F398" s="2"/>
      <c r="G398" s="2"/>
      <c r="H398" s="1"/>
      <c r="I398" s="1"/>
      <c r="J398" s="1"/>
      <c r="K398" s="4"/>
      <c r="L398" s="1"/>
      <c r="M398" s="1"/>
      <c r="N398" s="1"/>
      <c r="O398" s="1"/>
      <c r="P398" s="1"/>
      <c r="Q398" s="1"/>
      <c r="R398" s="1"/>
      <c r="S398" s="1"/>
      <c r="T398" s="1"/>
      <c r="U398" s="1"/>
      <c r="V398" s="1"/>
      <c r="W398" s="1"/>
      <c r="X398" s="1"/>
      <c r="Y398" s="1"/>
      <c r="Z398" s="1"/>
      <c r="AA398" s="1"/>
      <c r="AB398" s="1"/>
      <c r="AC398" s="1"/>
    </row>
    <row r="399">
      <c r="A399" s="1"/>
      <c r="B399" s="1"/>
      <c r="C399" s="1"/>
      <c r="D399" s="1"/>
      <c r="E399" s="1"/>
      <c r="F399" s="2"/>
      <c r="G399" s="2"/>
      <c r="H399" s="1"/>
      <c r="I399" s="1"/>
      <c r="J399" s="1"/>
      <c r="K399" s="4"/>
      <c r="L399" s="1"/>
      <c r="M399" s="1"/>
      <c r="N399" s="1"/>
      <c r="O399" s="1"/>
      <c r="P399" s="1"/>
      <c r="Q399" s="1"/>
      <c r="R399" s="1"/>
      <c r="S399" s="1"/>
      <c r="T399" s="1"/>
      <c r="U399" s="1"/>
      <c r="V399" s="1"/>
      <c r="W399" s="1"/>
      <c r="X399" s="1"/>
      <c r="Y399" s="1"/>
      <c r="Z399" s="1"/>
      <c r="AA399" s="1"/>
      <c r="AB399" s="1"/>
      <c r="AC399" s="1"/>
    </row>
    <row r="400">
      <c r="A400" s="1"/>
      <c r="B400" s="1"/>
      <c r="C400" s="1"/>
      <c r="D400" s="1"/>
      <c r="E400" s="1"/>
      <c r="F400" s="2"/>
      <c r="G400" s="2"/>
      <c r="H400" s="1"/>
      <c r="I400" s="1"/>
      <c r="J400" s="1"/>
      <c r="K400" s="4"/>
      <c r="L400" s="1"/>
      <c r="M400" s="1"/>
      <c r="N400" s="1"/>
      <c r="O400" s="1"/>
      <c r="P400" s="1"/>
      <c r="Q400" s="1"/>
      <c r="R400" s="1"/>
      <c r="S400" s="1"/>
      <c r="T400" s="1"/>
      <c r="U400" s="1"/>
      <c r="V400" s="1"/>
      <c r="W400" s="1"/>
      <c r="X400" s="1"/>
      <c r="Y400" s="1"/>
      <c r="Z400" s="1"/>
      <c r="AA400" s="1"/>
      <c r="AB400" s="1"/>
      <c r="AC400" s="1"/>
    </row>
    <row r="401">
      <c r="A401" s="1"/>
      <c r="B401" s="1"/>
      <c r="C401" s="1"/>
      <c r="D401" s="1"/>
      <c r="E401" s="1"/>
      <c r="F401" s="2"/>
      <c r="G401" s="2"/>
      <c r="H401" s="1"/>
      <c r="I401" s="1"/>
      <c r="J401" s="1"/>
      <c r="K401" s="4"/>
      <c r="L401" s="1"/>
      <c r="M401" s="1"/>
      <c r="N401" s="1"/>
      <c r="O401" s="1"/>
      <c r="P401" s="1"/>
      <c r="Q401" s="1"/>
      <c r="R401" s="1"/>
      <c r="S401" s="1"/>
      <c r="T401" s="1"/>
      <c r="U401" s="1"/>
      <c r="V401" s="1"/>
      <c r="W401" s="1"/>
      <c r="X401" s="1"/>
      <c r="Y401" s="1"/>
      <c r="Z401" s="1"/>
      <c r="AA401" s="1"/>
      <c r="AB401" s="1"/>
      <c r="AC401" s="1"/>
    </row>
    <row r="402">
      <c r="A402" s="1"/>
      <c r="B402" s="1"/>
      <c r="C402" s="1"/>
      <c r="D402" s="1"/>
      <c r="E402" s="1"/>
      <c r="F402" s="2"/>
      <c r="G402" s="2"/>
      <c r="H402" s="1"/>
      <c r="I402" s="1"/>
      <c r="J402" s="1"/>
      <c r="K402" s="4"/>
      <c r="L402" s="1"/>
      <c r="M402" s="1"/>
      <c r="N402" s="1"/>
      <c r="O402" s="1"/>
      <c r="P402" s="1"/>
      <c r="Q402" s="1"/>
      <c r="R402" s="1"/>
      <c r="S402" s="1"/>
      <c r="T402" s="1"/>
      <c r="U402" s="1"/>
      <c r="V402" s="1"/>
      <c r="W402" s="1"/>
      <c r="X402" s="1"/>
      <c r="Y402" s="1"/>
      <c r="Z402" s="1"/>
      <c r="AA402" s="1"/>
      <c r="AB402" s="1"/>
      <c r="AC402" s="1"/>
    </row>
    <row r="403">
      <c r="A403" s="1"/>
      <c r="B403" s="1"/>
      <c r="C403" s="1"/>
      <c r="D403" s="1"/>
      <c r="E403" s="1"/>
      <c r="F403" s="2"/>
      <c r="G403" s="2"/>
      <c r="H403" s="1"/>
      <c r="I403" s="1"/>
      <c r="J403" s="1"/>
      <c r="K403" s="4"/>
      <c r="L403" s="1"/>
      <c r="M403" s="1"/>
      <c r="N403" s="1"/>
      <c r="O403" s="1"/>
      <c r="P403" s="1"/>
      <c r="Q403" s="1"/>
      <c r="R403" s="1"/>
      <c r="S403" s="1"/>
      <c r="T403" s="1"/>
      <c r="U403" s="1"/>
      <c r="V403" s="1"/>
      <c r="W403" s="1"/>
      <c r="X403" s="1"/>
      <c r="Y403" s="1"/>
      <c r="Z403" s="1"/>
      <c r="AA403" s="1"/>
      <c r="AB403" s="1"/>
      <c r="AC403" s="1"/>
    </row>
    <row r="404">
      <c r="A404" s="1"/>
      <c r="B404" s="1"/>
      <c r="C404" s="1"/>
      <c r="D404" s="1"/>
      <c r="E404" s="1"/>
      <c r="F404" s="2"/>
      <c r="G404" s="2"/>
      <c r="H404" s="1"/>
      <c r="I404" s="1"/>
      <c r="J404" s="1"/>
      <c r="K404" s="4"/>
      <c r="L404" s="1"/>
      <c r="M404" s="1"/>
      <c r="N404" s="1"/>
      <c r="O404" s="1"/>
      <c r="P404" s="1"/>
      <c r="Q404" s="1"/>
      <c r="R404" s="1"/>
      <c r="S404" s="1"/>
      <c r="T404" s="1"/>
      <c r="U404" s="1"/>
      <c r="V404" s="1"/>
      <c r="W404" s="1"/>
      <c r="X404" s="1"/>
      <c r="Y404" s="1"/>
      <c r="Z404" s="1"/>
      <c r="AA404" s="1"/>
      <c r="AB404" s="1"/>
      <c r="AC404" s="1"/>
    </row>
    <row r="405">
      <c r="A405" s="1"/>
      <c r="B405" s="1"/>
      <c r="C405" s="1"/>
      <c r="D405" s="1"/>
      <c r="E405" s="1"/>
      <c r="F405" s="2"/>
      <c r="G405" s="2"/>
      <c r="H405" s="1"/>
      <c r="I405" s="1"/>
      <c r="J405" s="1"/>
      <c r="K405" s="4"/>
      <c r="L405" s="1"/>
      <c r="M405" s="1"/>
      <c r="N405" s="1"/>
      <c r="O405" s="1"/>
      <c r="P405" s="1"/>
      <c r="Q405" s="1"/>
      <c r="R405" s="1"/>
      <c r="S405" s="1"/>
      <c r="T405" s="1"/>
      <c r="U405" s="1"/>
      <c r="V405" s="1"/>
      <c r="W405" s="1"/>
      <c r="X405" s="1"/>
      <c r="Y405" s="1"/>
      <c r="Z405" s="1"/>
      <c r="AA405" s="1"/>
      <c r="AB405" s="1"/>
      <c r="AC405" s="1"/>
    </row>
    <row r="406">
      <c r="A406" s="1"/>
      <c r="B406" s="1"/>
      <c r="C406" s="1"/>
      <c r="D406" s="1"/>
      <c r="E406" s="1"/>
      <c r="F406" s="2"/>
      <c r="G406" s="2"/>
      <c r="H406" s="1"/>
      <c r="I406" s="1"/>
      <c r="J406" s="1"/>
      <c r="K406" s="4"/>
      <c r="L406" s="1"/>
      <c r="M406" s="1"/>
      <c r="N406" s="1"/>
      <c r="O406" s="1"/>
      <c r="P406" s="1"/>
      <c r="Q406" s="1"/>
      <c r="R406" s="1"/>
      <c r="S406" s="1"/>
      <c r="T406" s="1"/>
      <c r="U406" s="1"/>
      <c r="V406" s="1"/>
      <c r="W406" s="1"/>
      <c r="X406" s="1"/>
      <c r="Y406" s="1"/>
      <c r="Z406" s="1"/>
      <c r="AA406" s="1"/>
      <c r="AB406" s="1"/>
      <c r="AC406" s="1"/>
    </row>
    <row r="407">
      <c r="A407" s="1"/>
      <c r="B407" s="1"/>
      <c r="C407" s="1"/>
      <c r="D407" s="1"/>
      <c r="E407" s="1"/>
      <c r="F407" s="2"/>
      <c r="G407" s="2"/>
      <c r="H407" s="1"/>
      <c r="I407" s="1"/>
      <c r="J407" s="1"/>
      <c r="K407" s="4"/>
      <c r="L407" s="1"/>
      <c r="M407" s="1"/>
      <c r="N407" s="1"/>
      <c r="O407" s="1"/>
      <c r="P407" s="1"/>
      <c r="Q407" s="1"/>
      <c r="R407" s="1"/>
      <c r="S407" s="1"/>
      <c r="T407" s="1"/>
      <c r="U407" s="1"/>
      <c r="V407" s="1"/>
      <c r="W407" s="1"/>
      <c r="X407" s="1"/>
      <c r="Y407" s="1"/>
      <c r="Z407" s="1"/>
      <c r="AA407" s="1"/>
      <c r="AB407" s="1"/>
      <c r="AC407" s="1"/>
    </row>
    <row r="408">
      <c r="A408" s="1"/>
      <c r="B408" s="1"/>
      <c r="C408" s="1"/>
      <c r="D408" s="1"/>
      <c r="E408" s="1"/>
      <c r="F408" s="2"/>
      <c r="G408" s="2"/>
      <c r="H408" s="1"/>
      <c r="I408" s="1"/>
      <c r="J408" s="1"/>
      <c r="K408" s="4"/>
      <c r="L408" s="1"/>
      <c r="M408" s="1"/>
      <c r="N408" s="1"/>
      <c r="O408" s="1"/>
      <c r="P408" s="1"/>
      <c r="Q408" s="1"/>
      <c r="R408" s="1"/>
      <c r="S408" s="1"/>
      <c r="T408" s="1"/>
      <c r="U408" s="1"/>
      <c r="V408" s="1"/>
      <c r="W408" s="1"/>
      <c r="X408" s="1"/>
      <c r="Y408" s="1"/>
      <c r="Z408" s="1"/>
      <c r="AA408" s="1"/>
      <c r="AB408" s="1"/>
      <c r="AC408" s="1"/>
    </row>
    <row r="409">
      <c r="A409" s="1"/>
      <c r="B409" s="1"/>
      <c r="C409" s="1"/>
      <c r="D409" s="1"/>
      <c r="E409" s="1"/>
      <c r="F409" s="2"/>
      <c r="G409" s="2"/>
      <c r="H409" s="1"/>
      <c r="I409" s="1"/>
      <c r="J409" s="1"/>
      <c r="K409" s="4"/>
      <c r="L409" s="1"/>
      <c r="M409" s="1"/>
      <c r="N409" s="1"/>
      <c r="O409" s="1"/>
      <c r="P409" s="1"/>
      <c r="Q409" s="1"/>
      <c r="R409" s="1"/>
      <c r="S409" s="1"/>
      <c r="T409" s="1"/>
      <c r="U409" s="1"/>
      <c r="V409" s="1"/>
      <c r="W409" s="1"/>
      <c r="X409" s="1"/>
      <c r="Y409" s="1"/>
      <c r="Z409" s="1"/>
      <c r="AA409" s="1"/>
      <c r="AB409" s="1"/>
      <c r="AC409" s="1"/>
    </row>
    <row r="410">
      <c r="A410" s="1"/>
      <c r="B410" s="1"/>
      <c r="C410" s="1"/>
      <c r="D410" s="1"/>
      <c r="E410" s="1"/>
      <c r="F410" s="2"/>
      <c r="G410" s="2"/>
      <c r="H410" s="1"/>
      <c r="I410" s="1"/>
      <c r="J410" s="1"/>
      <c r="K410" s="4"/>
      <c r="L410" s="1"/>
      <c r="M410" s="1"/>
      <c r="N410" s="1"/>
      <c r="O410" s="1"/>
      <c r="P410" s="1"/>
      <c r="Q410" s="1"/>
      <c r="R410" s="1"/>
      <c r="S410" s="1"/>
      <c r="T410" s="1"/>
      <c r="U410" s="1"/>
      <c r="V410" s="1"/>
      <c r="W410" s="1"/>
      <c r="X410" s="1"/>
      <c r="Y410" s="1"/>
      <c r="Z410" s="1"/>
      <c r="AA410" s="1"/>
      <c r="AB410" s="1"/>
      <c r="AC410" s="1"/>
    </row>
    <row r="411">
      <c r="A411" s="1"/>
      <c r="B411" s="1"/>
      <c r="C411" s="1"/>
      <c r="D411" s="1"/>
      <c r="E411" s="1"/>
      <c r="F411" s="2"/>
      <c r="G411" s="2"/>
      <c r="H411" s="1"/>
      <c r="I411" s="1"/>
      <c r="J411" s="1"/>
      <c r="K411" s="4"/>
      <c r="L411" s="1"/>
      <c r="M411" s="1"/>
      <c r="N411" s="1"/>
      <c r="O411" s="1"/>
      <c r="P411" s="1"/>
      <c r="Q411" s="1"/>
      <c r="R411" s="1"/>
      <c r="S411" s="1"/>
      <c r="T411" s="1"/>
      <c r="U411" s="1"/>
      <c r="V411" s="1"/>
      <c r="W411" s="1"/>
      <c r="X411" s="1"/>
      <c r="Y411" s="1"/>
      <c r="Z411" s="1"/>
      <c r="AA411" s="1"/>
      <c r="AB411" s="1"/>
      <c r="AC411" s="1"/>
    </row>
    <row r="412">
      <c r="A412" s="1"/>
      <c r="B412" s="1"/>
      <c r="C412" s="1"/>
      <c r="D412" s="1"/>
      <c r="E412" s="1"/>
      <c r="F412" s="2"/>
      <c r="G412" s="2"/>
      <c r="H412" s="1"/>
      <c r="I412" s="1"/>
      <c r="J412" s="1"/>
      <c r="K412" s="4"/>
      <c r="L412" s="1"/>
      <c r="M412" s="1"/>
      <c r="N412" s="1"/>
      <c r="O412" s="1"/>
      <c r="P412" s="1"/>
      <c r="Q412" s="1"/>
      <c r="R412" s="1"/>
      <c r="S412" s="1"/>
      <c r="T412" s="1"/>
      <c r="U412" s="1"/>
      <c r="V412" s="1"/>
      <c r="W412" s="1"/>
      <c r="X412" s="1"/>
      <c r="Y412" s="1"/>
      <c r="Z412" s="1"/>
      <c r="AA412" s="1"/>
      <c r="AB412" s="1"/>
      <c r="AC412" s="1"/>
    </row>
    <row r="413">
      <c r="A413" s="1"/>
      <c r="B413" s="1"/>
      <c r="C413" s="1"/>
      <c r="D413" s="1"/>
      <c r="E413" s="1"/>
      <c r="F413" s="2"/>
      <c r="G413" s="2"/>
      <c r="H413" s="1"/>
      <c r="I413" s="1"/>
      <c r="J413" s="1"/>
      <c r="K413" s="4"/>
      <c r="L413" s="1"/>
      <c r="M413" s="1"/>
      <c r="N413" s="1"/>
      <c r="O413" s="1"/>
      <c r="P413" s="1"/>
      <c r="Q413" s="1"/>
      <c r="R413" s="1"/>
      <c r="S413" s="1"/>
      <c r="T413" s="1"/>
      <c r="U413" s="1"/>
      <c r="V413" s="1"/>
      <c r="W413" s="1"/>
      <c r="X413" s="1"/>
      <c r="Y413" s="1"/>
      <c r="Z413" s="1"/>
      <c r="AA413" s="1"/>
      <c r="AB413" s="1"/>
      <c r="AC413" s="1"/>
    </row>
    <row r="414">
      <c r="A414" s="1"/>
      <c r="B414" s="1"/>
      <c r="C414" s="1"/>
      <c r="D414" s="1"/>
      <c r="E414" s="1"/>
      <c r="F414" s="2"/>
      <c r="G414" s="2"/>
      <c r="H414" s="1"/>
      <c r="I414" s="1"/>
      <c r="J414" s="1"/>
      <c r="K414" s="4"/>
      <c r="L414" s="1"/>
      <c r="M414" s="1"/>
      <c r="N414" s="1"/>
      <c r="O414" s="1"/>
      <c r="P414" s="1"/>
      <c r="Q414" s="1"/>
      <c r="R414" s="1"/>
      <c r="S414" s="1"/>
      <c r="T414" s="1"/>
      <c r="U414" s="1"/>
      <c r="V414" s="1"/>
      <c r="W414" s="1"/>
      <c r="X414" s="1"/>
      <c r="Y414" s="1"/>
      <c r="Z414" s="1"/>
      <c r="AA414" s="1"/>
      <c r="AB414" s="1"/>
      <c r="AC414" s="1"/>
    </row>
    <row r="415">
      <c r="A415" s="1"/>
      <c r="B415" s="1"/>
      <c r="C415" s="1"/>
      <c r="D415" s="1"/>
      <c r="E415" s="1"/>
      <c r="F415" s="2"/>
      <c r="G415" s="2"/>
      <c r="H415" s="1"/>
      <c r="I415" s="1"/>
      <c r="J415" s="1"/>
      <c r="K415" s="4"/>
      <c r="L415" s="1"/>
      <c r="M415" s="1"/>
      <c r="N415" s="1"/>
      <c r="O415" s="1"/>
      <c r="P415" s="1"/>
      <c r="Q415" s="1"/>
      <c r="R415" s="1"/>
      <c r="S415" s="1"/>
      <c r="T415" s="1"/>
      <c r="U415" s="1"/>
      <c r="V415" s="1"/>
      <c r="W415" s="1"/>
      <c r="X415" s="1"/>
      <c r="Y415" s="1"/>
      <c r="Z415" s="1"/>
      <c r="AA415" s="1"/>
      <c r="AB415" s="1"/>
      <c r="AC415" s="1"/>
    </row>
    <row r="416">
      <c r="A416" s="1"/>
      <c r="B416" s="1"/>
      <c r="C416" s="1"/>
      <c r="D416" s="1"/>
      <c r="E416" s="1"/>
      <c r="F416" s="2"/>
      <c r="G416" s="2"/>
      <c r="H416" s="1"/>
      <c r="I416" s="1"/>
      <c r="J416" s="1"/>
      <c r="K416" s="4"/>
      <c r="L416" s="1"/>
      <c r="M416" s="1"/>
      <c r="N416" s="1"/>
      <c r="O416" s="1"/>
      <c r="P416" s="1"/>
      <c r="Q416" s="1"/>
      <c r="R416" s="1"/>
      <c r="S416" s="1"/>
      <c r="T416" s="1"/>
      <c r="U416" s="1"/>
      <c r="V416" s="1"/>
      <c r="W416" s="1"/>
      <c r="X416" s="1"/>
      <c r="Y416" s="1"/>
      <c r="Z416" s="1"/>
      <c r="AA416" s="1"/>
      <c r="AB416" s="1"/>
      <c r="AC416" s="1"/>
    </row>
    <row r="417">
      <c r="A417" s="1"/>
      <c r="B417" s="1"/>
      <c r="C417" s="1"/>
      <c r="D417" s="1"/>
      <c r="E417" s="1"/>
      <c r="F417" s="2"/>
      <c r="G417" s="2"/>
      <c r="H417" s="1"/>
      <c r="I417" s="1"/>
      <c r="J417" s="1"/>
      <c r="K417" s="4"/>
      <c r="L417" s="1"/>
      <c r="M417" s="1"/>
      <c r="N417" s="1"/>
      <c r="O417" s="1"/>
      <c r="P417" s="1"/>
      <c r="Q417" s="1"/>
      <c r="R417" s="1"/>
      <c r="S417" s="1"/>
      <c r="T417" s="1"/>
      <c r="U417" s="1"/>
      <c r="V417" s="1"/>
      <c r="W417" s="1"/>
      <c r="X417" s="1"/>
      <c r="Y417" s="1"/>
      <c r="Z417" s="1"/>
      <c r="AA417" s="1"/>
      <c r="AB417" s="1"/>
      <c r="AC417" s="1"/>
    </row>
    <row r="418">
      <c r="A418" s="1"/>
      <c r="B418" s="1"/>
      <c r="C418" s="1"/>
      <c r="D418" s="1"/>
      <c r="E418" s="1"/>
      <c r="F418" s="2"/>
      <c r="G418" s="2"/>
      <c r="H418" s="1"/>
      <c r="I418" s="1"/>
      <c r="J418" s="1"/>
      <c r="K418" s="4"/>
      <c r="L418" s="1"/>
      <c r="M418" s="1"/>
      <c r="N418" s="1"/>
      <c r="O418" s="1"/>
      <c r="P418" s="1"/>
      <c r="Q418" s="1"/>
      <c r="R418" s="1"/>
      <c r="S418" s="1"/>
      <c r="T418" s="1"/>
      <c r="U418" s="1"/>
      <c r="V418" s="1"/>
      <c r="W418" s="1"/>
      <c r="X418" s="1"/>
      <c r="Y418" s="1"/>
      <c r="Z418" s="1"/>
      <c r="AA418" s="1"/>
      <c r="AB418" s="1"/>
      <c r="AC418" s="1"/>
    </row>
    <row r="419">
      <c r="A419" s="1"/>
      <c r="B419" s="1"/>
      <c r="C419" s="1"/>
      <c r="D419" s="1"/>
      <c r="E419" s="1"/>
      <c r="F419" s="2"/>
      <c r="G419" s="2"/>
      <c r="H419" s="1"/>
      <c r="I419" s="1"/>
      <c r="J419" s="1"/>
      <c r="K419" s="4"/>
      <c r="L419" s="1"/>
      <c r="M419" s="1"/>
      <c r="N419" s="1"/>
      <c r="O419" s="1"/>
      <c r="P419" s="1"/>
      <c r="Q419" s="1"/>
      <c r="R419" s="1"/>
      <c r="S419" s="1"/>
      <c r="T419" s="1"/>
      <c r="U419" s="1"/>
      <c r="V419" s="1"/>
      <c r="W419" s="1"/>
      <c r="X419" s="1"/>
      <c r="Y419" s="1"/>
      <c r="Z419" s="1"/>
      <c r="AA419" s="1"/>
      <c r="AB419" s="1"/>
      <c r="AC419" s="1"/>
    </row>
    <row r="420">
      <c r="A420" s="1"/>
      <c r="B420" s="1"/>
      <c r="C420" s="1"/>
      <c r="D420" s="1"/>
      <c r="E420" s="1"/>
      <c r="F420" s="2"/>
      <c r="G420" s="2"/>
      <c r="H420" s="1"/>
      <c r="I420" s="1"/>
      <c r="J420" s="1"/>
      <c r="K420" s="4"/>
      <c r="L420" s="1"/>
      <c r="M420" s="1"/>
      <c r="N420" s="1"/>
      <c r="O420" s="1"/>
      <c r="P420" s="1"/>
      <c r="Q420" s="1"/>
      <c r="R420" s="1"/>
      <c r="S420" s="1"/>
      <c r="T420" s="1"/>
      <c r="U420" s="1"/>
      <c r="V420" s="1"/>
      <c r="W420" s="1"/>
      <c r="X420" s="1"/>
      <c r="Y420" s="1"/>
      <c r="Z420" s="1"/>
      <c r="AA420" s="1"/>
      <c r="AB420" s="1"/>
      <c r="AC420" s="1"/>
    </row>
    <row r="421">
      <c r="A421" s="1"/>
      <c r="B421" s="1"/>
      <c r="C421" s="1"/>
      <c r="D421" s="1"/>
      <c r="E421" s="1"/>
      <c r="F421" s="2"/>
      <c r="G421" s="2"/>
      <c r="H421" s="1"/>
      <c r="I421" s="1"/>
      <c r="J421" s="1"/>
      <c r="K421" s="4"/>
      <c r="L421" s="1"/>
      <c r="M421" s="1"/>
      <c r="N421" s="1"/>
      <c r="O421" s="1"/>
      <c r="P421" s="1"/>
      <c r="Q421" s="1"/>
      <c r="R421" s="1"/>
      <c r="S421" s="1"/>
      <c r="T421" s="1"/>
      <c r="U421" s="1"/>
      <c r="V421" s="1"/>
      <c r="W421" s="1"/>
      <c r="X421" s="1"/>
      <c r="Y421" s="1"/>
      <c r="Z421" s="1"/>
      <c r="AA421" s="1"/>
      <c r="AB421" s="1"/>
      <c r="AC421" s="1"/>
    </row>
    <row r="422">
      <c r="A422" s="1"/>
      <c r="B422" s="1"/>
      <c r="C422" s="1"/>
      <c r="D422" s="1"/>
      <c r="E422" s="1"/>
      <c r="F422" s="2"/>
      <c r="G422" s="2"/>
      <c r="H422" s="1"/>
      <c r="I422" s="1"/>
      <c r="J422" s="1"/>
      <c r="K422" s="4"/>
      <c r="L422" s="1"/>
      <c r="M422" s="1"/>
      <c r="N422" s="1"/>
      <c r="O422" s="1"/>
      <c r="P422" s="1"/>
      <c r="Q422" s="1"/>
      <c r="R422" s="1"/>
      <c r="S422" s="1"/>
      <c r="T422" s="1"/>
      <c r="U422" s="1"/>
      <c r="V422" s="1"/>
      <c r="W422" s="1"/>
      <c r="X422" s="1"/>
      <c r="Y422" s="1"/>
      <c r="Z422" s="1"/>
      <c r="AA422" s="1"/>
      <c r="AB422" s="1"/>
      <c r="AC422" s="1"/>
    </row>
    <row r="423">
      <c r="A423" s="1"/>
      <c r="B423" s="1"/>
      <c r="C423" s="1"/>
      <c r="D423" s="1"/>
      <c r="E423" s="1"/>
      <c r="F423" s="2"/>
      <c r="G423" s="2"/>
      <c r="H423" s="1"/>
      <c r="I423" s="1"/>
      <c r="J423" s="1"/>
      <c r="K423" s="4"/>
      <c r="L423" s="1"/>
      <c r="M423" s="1"/>
      <c r="N423" s="1"/>
      <c r="O423" s="1"/>
      <c r="P423" s="1"/>
      <c r="Q423" s="1"/>
      <c r="R423" s="1"/>
      <c r="S423" s="1"/>
      <c r="T423" s="1"/>
      <c r="U423" s="1"/>
      <c r="V423" s="1"/>
      <c r="W423" s="1"/>
      <c r="X423" s="1"/>
      <c r="Y423" s="1"/>
      <c r="Z423" s="1"/>
      <c r="AA423" s="1"/>
      <c r="AB423" s="1"/>
      <c r="AC423" s="1"/>
    </row>
    <row r="424">
      <c r="A424" s="1"/>
      <c r="B424" s="1"/>
      <c r="C424" s="1"/>
      <c r="D424" s="1"/>
      <c r="E424" s="1"/>
      <c r="F424" s="2"/>
      <c r="G424" s="2"/>
      <c r="H424" s="1"/>
      <c r="I424" s="1"/>
      <c r="J424" s="1"/>
      <c r="K424" s="4"/>
      <c r="L424" s="1"/>
      <c r="M424" s="1"/>
      <c r="N424" s="1"/>
      <c r="O424" s="1"/>
      <c r="P424" s="1"/>
      <c r="Q424" s="1"/>
      <c r="R424" s="1"/>
      <c r="S424" s="1"/>
      <c r="T424" s="1"/>
      <c r="U424" s="1"/>
      <c r="V424" s="1"/>
      <c r="W424" s="1"/>
      <c r="X424" s="1"/>
      <c r="Y424" s="1"/>
      <c r="Z424" s="1"/>
      <c r="AA424" s="1"/>
      <c r="AB424" s="1"/>
      <c r="AC424" s="1"/>
    </row>
    <row r="425">
      <c r="A425" s="1"/>
      <c r="B425" s="1"/>
      <c r="C425" s="1"/>
      <c r="D425" s="1"/>
      <c r="E425" s="1"/>
      <c r="F425" s="2"/>
      <c r="G425" s="2"/>
      <c r="H425" s="1"/>
      <c r="I425" s="1"/>
      <c r="J425" s="1"/>
      <c r="K425" s="4"/>
      <c r="L425" s="1"/>
      <c r="M425" s="1"/>
      <c r="N425" s="1"/>
      <c r="O425" s="1"/>
      <c r="P425" s="1"/>
      <c r="Q425" s="1"/>
      <c r="R425" s="1"/>
      <c r="S425" s="1"/>
      <c r="T425" s="1"/>
      <c r="U425" s="1"/>
      <c r="V425" s="1"/>
      <c r="W425" s="1"/>
      <c r="X425" s="1"/>
      <c r="Y425" s="1"/>
      <c r="Z425" s="1"/>
      <c r="AA425" s="1"/>
      <c r="AB425" s="1"/>
      <c r="AC425" s="1"/>
    </row>
    <row r="426">
      <c r="A426" s="1"/>
      <c r="B426" s="1"/>
      <c r="C426" s="1"/>
      <c r="D426" s="1"/>
      <c r="E426" s="1"/>
      <c r="F426" s="2"/>
      <c r="G426" s="2"/>
      <c r="H426" s="1"/>
      <c r="I426" s="1"/>
      <c r="J426" s="1"/>
      <c r="K426" s="4"/>
      <c r="L426" s="1"/>
      <c r="M426" s="1"/>
      <c r="N426" s="1"/>
      <c r="O426" s="1"/>
      <c r="P426" s="1"/>
      <c r="Q426" s="1"/>
      <c r="R426" s="1"/>
      <c r="S426" s="1"/>
      <c r="T426" s="1"/>
      <c r="U426" s="1"/>
      <c r="V426" s="1"/>
      <c r="W426" s="1"/>
      <c r="X426" s="1"/>
      <c r="Y426" s="1"/>
      <c r="Z426" s="1"/>
      <c r="AA426" s="1"/>
      <c r="AB426" s="1"/>
      <c r="AC426" s="1"/>
    </row>
    <row r="427">
      <c r="A427" s="1"/>
      <c r="B427" s="1"/>
      <c r="C427" s="1"/>
      <c r="D427" s="1"/>
      <c r="E427" s="1"/>
      <c r="F427" s="2"/>
      <c r="G427" s="2"/>
      <c r="H427" s="1"/>
      <c r="I427" s="1"/>
      <c r="J427" s="1"/>
      <c r="K427" s="4"/>
      <c r="L427" s="1"/>
      <c r="M427" s="1"/>
      <c r="N427" s="1"/>
      <c r="O427" s="1"/>
      <c r="P427" s="1"/>
      <c r="Q427" s="1"/>
      <c r="R427" s="1"/>
      <c r="S427" s="1"/>
      <c r="T427" s="1"/>
      <c r="U427" s="1"/>
      <c r="V427" s="1"/>
      <c r="W427" s="1"/>
      <c r="X427" s="1"/>
      <c r="Y427" s="1"/>
      <c r="Z427" s="1"/>
      <c r="AA427" s="1"/>
      <c r="AB427" s="1"/>
      <c r="AC427" s="1"/>
    </row>
    <row r="428">
      <c r="A428" s="1"/>
      <c r="B428" s="1"/>
      <c r="C428" s="1"/>
      <c r="D428" s="1"/>
      <c r="E428" s="1"/>
      <c r="F428" s="2"/>
      <c r="G428" s="2"/>
      <c r="H428" s="1"/>
      <c r="I428" s="1"/>
      <c r="J428" s="1"/>
      <c r="K428" s="4"/>
      <c r="L428" s="1"/>
      <c r="M428" s="1"/>
      <c r="N428" s="1"/>
      <c r="O428" s="1"/>
      <c r="P428" s="1"/>
      <c r="Q428" s="1"/>
      <c r="R428" s="1"/>
      <c r="S428" s="1"/>
      <c r="T428" s="1"/>
      <c r="U428" s="1"/>
      <c r="V428" s="1"/>
      <c r="W428" s="1"/>
      <c r="X428" s="1"/>
      <c r="Y428" s="1"/>
      <c r="Z428" s="1"/>
      <c r="AA428" s="1"/>
      <c r="AB428" s="1"/>
      <c r="AC428" s="1"/>
    </row>
    <row r="429">
      <c r="A429" s="1"/>
      <c r="B429" s="1"/>
      <c r="C429" s="1"/>
      <c r="D429" s="1"/>
      <c r="E429" s="1"/>
      <c r="F429" s="2"/>
      <c r="G429" s="2"/>
      <c r="H429" s="1"/>
      <c r="I429" s="1"/>
      <c r="J429" s="1"/>
      <c r="K429" s="4"/>
      <c r="L429" s="1"/>
      <c r="M429" s="1"/>
      <c r="N429" s="1"/>
      <c r="O429" s="1"/>
      <c r="P429" s="1"/>
      <c r="Q429" s="1"/>
      <c r="R429" s="1"/>
      <c r="S429" s="1"/>
      <c r="T429" s="1"/>
      <c r="U429" s="1"/>
      <c r="V429" s="1"/>
      <c r="W429" s="1"/>
      <c r="X429" s="1"/>
      <c r="Y429" s="1"/>
      <c r="Z429" s="1"/>
      <c r="AA429" s="1"/>
      <c r="AB429" s="1"/>
      <c r="AC429" s="1"/>
    </row>
    <row r="430">
      <c r="A430" s="1"/>
      <c r="B430" s="1"/>
      <c r="C430" s="1"/>
      <c r="D430" s="1"/>
      <c r="E430" s="1"/>
      <c r="F430" s="2"/>
      <c r="G430" s="2"/>
      <c r="H430" s="1"/>
      <c r="I430" s="1"/>
      <c r="J430" s="1"/>
      <c r="K430" s="4"/>
      <c r="L430" s="1"/>
      <c r="M430" s="1"/>
      <c r="N430" s="1"/>
      <c r="O430" s="1"/>
      <c r="P430" s="1"/>
      <c r="Q430" s="1"/>
      <c r="R430" s="1"/>
      <c r="S430" s="1"/>
      <c r="T430" s="1"/>
      <c r="U430" s="1"/>
      <c r="V430" s="1"/>
      <c r="W430" s="1"/>
      <c r="X430" s="1"/>
      <c r="Y430" s="1"/>
      <c r="Z430" s="1"/>
      <c r="AA430" s="1"/>
      <c r="AB430" s="1"/>
      <c r="AC430" s="1"/>
    </row>
    <row r="431">
      <c r="A431" s="1"/>
      <c r="B431" s="1"/>
      <c r="C431" s="1"/>
      <c r="D431" s="1"/>
      <c r="E431" s="1"/>
      <c r="F431" s="2"/>
      <c r="G431" s="2"/>
      <c r="H431" s="1"/>
      <c r="I431" s="1"/>
      <c r="J431" s="1"/>
      <c r="K431" s="4"/>
      <c r="L431" s="1"/>
      <c r="M431" s="1"/>
      <c r="N431" s="1"/>
      <c r="O431" s="1"/>
      <c r="P431" s="1"/>
      <c r="Q431" s="1"/>
      <c r="R431" s="1"/>
      <c r="S431" s="1"/>
      <c r="T431" s="1"/>
      <c r="U431" s="1"/>
      <c r="V431" s="1"/>
      <c r="W431" s="1"/>
      <c r="X431" s="1"/>
      <c r="Y431" s="1"/>
      <c r="Z431" s="1"/>
      <c r="AA431" s="1"/>
      <c r="AB431" s="1"/>
      <c r="AC431" s="1"/>
    </row>
    <row r="432">
      <c r="A432" s="1"/>
      <c r="B432" s="1"/>
      <c r="C432" s="1"/>
      <c r="D432" s="1"/>
      <c r="E432" s="1"/>
      <c r="F432" s="2"/>
      <c r="G432" s="2"/>
      <c r="H432" s="1"/>
      <c r="I432" s="1"/>
      <c r="J432" s="1"/>
      <c r="K432" s="4"/>
      <c r="L432" s="1"/>
      <c r="M432" s="1"/>
      <c r="N432" s="1"/>
      <c r="O432" s="1"/>
      <c r="P432" s="1"/>
      <c r="Q432" s="1"/>
      <c r="R432" s="1"/>
      <c r="S432" s="1"/>
      <c r="T432" s="1"/>
      <c r="U432" s="1"/>
      <c r="V432" s="1"/>
      <c r="W432" s="1"/>
      <c r="X432" s="1"/>
      <c r="Y432" s="1"/>
      <c r="Z432" s="1"/>
      <c r="AA432" s="1"/>
      <c r="AB432" s="1"/>
      <c r="AC432" s="1"/>
    </row>
    <row r="433">
      <c r="A433" s="1"/>
      <c r="B433" s="1"/>
      <c r="C433" s="1"/>
      <c r="D433" s="1"/>
      <c r="E433" s="1"/>
      <c r="F433" s="2"/>
      <c r="G433" s="2"/>
      <c r="H433" s="1"/>
      <c r="I433" s="1"/>
      <c r="J433" s="1"/>
      <c r="K433" s="4"/>
      <c r="L433" s="1"/>
      <c r="M433" s="1"/>
      <c r="N433" s="1"/>
      <c r="O433" s="1"/>
      <c r="P433" s="1"/>
      <c r="Q433" s="1"/>
      <c r="R433" s="1"/>
      <c r="S433" s="1"/>
      <c r="T433" s="1"/>
      <c r="U433" s="1"/>
      <c r="V433" s="1"/>
      <c r="W433" s="1"/>
      <c r="X433" s="1"/>
      <c r="Y433" s="1"/>
      <c r="Z433" s="1"/>
      <c r="AA433" s="1"/>
      <c r="AB433" s="1"/>
      <c r="AC433" s="1"/>
    </row>
    <row r="434">
      <c r="A434" s="1"/>
      <c r="B434" s="1"/>
      <c r="C434" s="1"/>
      <c r="D434" s="1"/>
      <c r="E434" s="1"/>
      <c r="F434" s="2"/>
      <c r="G434" s="2"/>
      <c r="H434" s="1"/>
      <c r="I434" s="1"/>
      <c r="J434" s="1"/>
      <c r="K434" s="4"/>
      <c r="L434" s="1"/>
      <c r="M434" s="1"/>
      <c r="N434" s="1"/>
      <c r="O434" s="1"/>
      <c r="P434" s="1"/>
      <c r="Q434" s="1"/>
      <c r="R434" s="1"/>
      <c r="S434" s="1"/>
      <c r="T434" s="1"/>
      <c r="U434" s="1"/>
      <c r="V434" s="1"/>
      <c r="W434" s="1"/>
      <c r="X434" s="1"/>
      <c r="Y434" s="1"/>
      <c r="Z434" s="1"/>
      <c r="AA434" s="1"/>
      <c r="AB434" s="1"/>
      <c r="AC434" s="1"/>
    </row>
    <row r="435">
      <c r="A435" s="1"/>
      <c r="B435" s="1"/>
      <c r="C435" s="1"/>
      <c r="D435" s="1"/>
      <c r="E435" s="1"/>
      <c r="F435" s="2"/>
      <c r="G435" s="2"/>
      <c r="H435" s="1"/>
      <c r="I435" s="1"/>
      <c r="J435" s="1"/>
      <c r="K435" s="4"/>
      <c r="L435" s="1"/>
      <c r="M435" s="1"/>
      <c r="N435" s="1"/>
      <c r="O435" s="1"/>
      <c r="P435" s="1"/>
      <c r="Q435" s="1"/>
      <c r="R435" s="1"/>
      <c r="S435" s="1"/>
      <c r="T435" s="1"/>
      <c r="U435" s="1"/>
      <c r="V435" s="1"/>
      <c r="W435" s="1"/>
      <c r="X435" s="1"/>
      <c r="Y435" s="1"/>
      <c r="Z435" s="1"/>
      <c r="AA435" s="1"/>
      <c r="AB435" s="1"/>
      <c r="AC435" s="1"/>
    </row>
    <row r="436">
      <c r="A436" s="1"/>
      <c r="B436" s="1"/>
      <c r="C436" s="1"/>
      <c r="D436" s="1"/>
      <c r="E436" s="1"/>
      <c r="F436" s="2"/>
      <c r="G436" s="2"/>
      <c r="H436" s="1"/>
      <c r="I436" s="1"/>
      <c r="J436" s="1"/>
      <c r="K436" s="4"/>
      <c r="L436" s="1"/>
      <c r="M436" s="1"/>
      <c r="N436" s="1"/>
      <c r="O436" s="1"/>
      <c r="P436" s="1"/>
      <c r="Q436" s="1"/>
      <c r="R436" s="1"/>
      <c r="S436" s="1"/>
      <c r="T436" s="1"/>
      <c r="U436" s="1"/>
      <c r="V436" s="1"/>
      <c r="W436" s="1"/>
      <c r="X436" s="1"/>
      <c r="Y436" s="1"/>
      <c r="Z436" s="1"/>
      <c r="AA436" s="1"/>
      <c r="AB436" s="1"/>
      <c r="AC436" s="1"/>
    </row>
    <row r="437">
      <c r="A437" s="1"/>
      <c r="B437" s="1"/>
      <c r="C437" s="1"/>
      <c r="D437" s="1"/>
      <c r="E437" s="1"/>
      <c r="F437" s="2"/>
      <c r="G437" s="2"/>
      <c r="H437" s="1"/>
      <c r="I437" s="1"/>
      <c r="J437" s="1"/>
      <c r="K437" s="4"/>
      <c r="L437" s="1"/>
      <c r="M437" s="1"/>
      <c r="N437" s="1"/>
      <c r="O437" s="1"/>
      <c r="P437" s="1"/>
      <c r="Q437" s="1"/>
      <c r="R437" s="1"/>
      <c r="S437" s="1"/>
      <c r="T437" s="1"/>
      <c r="U437" s="1"/>
      <c r="V437" s="1"/>
      <c r="W437" s="1"/>
      <c r="X437" s="1"/>
      <c r="Y437" s="1"/>
      <c r="Z437" s="1"/>
      <c r="AA437" s="1"/>
      <c r="AB437" s="1"/>
      <c r="AC437" s="1"/>
    </row>
    <row r="438">
      <c r="A438" s="1"/>
      <c r="B438" s="1"/>
      <c r="C438" s="1"/>
      <c r="D438" s="1"/>
      <c r="E438" s="1"/>
      <c r="F438" s="2"/>
      <c r="G438" s="2"/>
      <c r="H438" s="1"/>
      <c r="I438" s="1"/>
      <c r="J438" s="1"/>
      <c r="K438" s="4"/>
      <c r="L438" s="1"/>
      <c r="M438" s="1"/>
      <c r="N438" s="1"/>
      <c r="O438" s="1"/>
      <c r="P438" s="1"/>
      <c r="Q438" s="1"/>
      <c r="R438" s="1"/>
      <c r="S438" s="1"/>
      <c r="T438" s="1"/>
      <c r="U438" s="1"/>
      <c r="V438" s="1"/>
      <c r="W438" s="1"/>
      <c r="X438" s="1"/>
      <c r="Y438" s="1"/>
      <c r="Z438" s="1"/>
      <c r="AA438" s="1"/>
      <c r="AB438" s="1"/>
      <c r="AC438" s="1"/>
    </row>
    <row r="439">
      <c r="A439" s="1"/>
      <c r="B439" s="1"/>
      <c r="C439" s="1"/>
      <c r="D439" s="1"/>
      <c r="E439" s="1"/>
      <c r="F439" s="2"/>
      <c r="G439" s="2"/>
      <c r="H439" s="1"/>
      <c r="I439" s="1"/>
      <c r="J439" s="1"/>
      <c r="K439" s="4"/>
      <c r="L439" s="1"/>
      <c r="M439" s="1"/>
      <c r="N439" s="1"/>
      <c r="O439" s="1"/>
      <c r="P439" s="1"/>
      <c r="Q439" s="1"/>
      <c r="R439" s="1"/>
      <c r="S439" s="1"/>
      <c r="T439" s="1"/>
      <c r="U439" s="1"/>
      <c r="V439" s="1"/>
      <c r="W439" s="1"/>
      <c r="X439" s="1"/>
      <c r="Y439" s="1"/>
      <c r="Z439" s="1"/>
      <c r="AA439" s="1"/>
      <c r="AB439" s="1"/>
      <c r="AC439" s="1"/>
    </row>
    <row r="440">
      <c r="A440" s="1"/>
      <c r="B440" s="1"/>
      <c r="C440" s="1"/>
      <c r="D440" s="1"/>
      <c r="E440" s="1"/>
      <c r="F440" s="2"/>
      <c r="G440" s="2"/>
      <c r="H440" s="1"/>
      <c r="I440" s="1"/>
      <c r="J440" s="1"/>
      <c r="K440" s="4"/>
      <c r="L440" s="1"/>
      <c r="M440" s="1"/>
      <c r="N440" s="1"/>
      <c r="O440" s="1"/>
      <c r="P440" s="1"/>
      <c r="Q440" s="1"/>
      <c r="R440" s="1"/>
      <c r="S440" s="1"/>
      <c r="T440" s="1"/>
      <c r="U440" s="1"/>
      <c r="V440" s="1"/>
      <c r="W440" s="1"/>
      <c r="X440" s="1"/>
      <c r="Y440" s="1"/>
      <c r="Z440" s="1"/>
      <c r="AA440" s="1"/>
      <c r="AB440" s="1"/>
      <c r="AC440" s="1"/>
    </row>
    <row r="441">
      <c r="A441" s="1"/>
      <c r="B441" s="1"/>
      <c r="C441" s="1"/>
      <c r="D441" s="1"/>
      <c r="E441" s="1"/>
      <c r="F441" s="2"/>
      <c r="G441" s="2"/>
      <c r="H441" s="1"/>
      <c r="I441" s="1"/>
      <c r="J441" s="1"/>
      <c r="K441" s="4"/>
      <c r="L441" s="1"/>
      <c r="M441" s="1"/>
      <c r="N441" s="1"/>
      <c r="O441" s="1"/>
      <c r="P441" s="1"/>
      <c r="Q441" s="1"/>
      <c r="R441" s="1"/>
      <c r="S441" s="1"/>
      <c r="T441" s="1"/>
      <c r="U441" s="1"/>
      <c r="V441" s="1"/>
      <c r="W441" s="1"/>
      <c r="X441" s="1"/>
      <c r="Y441" s="1"/>
      <c r="Z441" s="1"/>
      <c r="AA441" s="1"/>
      <c r="AB441" s="1"/>
      <c r="AC441" s="1"/>
    </row>
    <row r="442">
      <c r="A442" s="1"/>
      <c r="B442" s="1"/>
      <c r="C442" s="1"/>
      <c r="D442" s="1"/>
      <c r="E442" s="1"/>
      <c r="F442" s="2"/>
      <c r="G442" s="2"/>
      <c r="H442" s="1"/>
      <c r="I442" s="1"/>
      <c r="J442" s="1"/>
      <c r="K442" s="4"/>
      <c r="L442" s="1"/>
      <c r="M442" s="1"/>
      <c r="N442" s="1"/>
      <c r="O442" s="1"/>
      <c r="P442" s="1"/>
      <c r="Q442" s="1"/>
      <c r="R442" s="1"/>
      <c r="S442" s="1"/>
      <c r="T442" s="1"/>
      <c r="U442" s="1"/>
      <c r="V442" s="1"/>
      <c r="W442" s="1"/>
      <c r="X442" s="1"/>
      <c r="Y442" s="1"/>
      <c r="Z442" s="1"/>
      <c r="AA442" s="1"/>
      <c r="AB442" s="1"/>
      <c r="AC442" s="1"/>
    </row>
    <row r="443">
      <c r="A443" s="1"/>
      <c r="B443" s="1"/>
      <c r="C443" s="1"/>
      <c r="D443" s="1"/>
      <c r="E443" s="1"/>
      <c r="F443" s="2"/>
      <c r="G443" s="2"/>
      <c r="H443" s="1"/>
      <c r="I443" s="1"/>
      <c r="J443" s="1"/>
      <c r="K443" s="4"/>
      <c r="L443" s="1"/>
      <c r="M443" s="1"/>
      <c r="N443" s="1"/>
      <c r="O443" s="1"/>
      <c r="P443" s="1"/>
      <c r="Q443" s="1"/>
      <c r="R443" s="1"/>
      <c r="S443" s="1"/>
      <c r="T443" s="1"/>
      <c r="U443" s="1"/>
      <c r="V443" s="1"/>
      <c r="W443" s="1"/>
      <c r="X443" s="1"/>
      <c r="Y443" s="1"/>
      <c r="Z443" s="1"/>
      <c r="AA443" s="1"/>
      <c r="AB443" s="1"/>
      <c r="AC443" s="1"/>
    </row>
    <row r="444">
      <c r="A444" s="1"/>
      <c r="B444" s="1"/>
      <c r="C444" s="1"/>
      <c r="D444" s="1"/>
      <c r="E444" s="1"/>
      <c r="F444" s="2"/>
      <c r="G444" s="2"/>
      <c r="H444" s="1"/>
      <c r="I444" s="1"/>
      <c r="J444" s="1"/>
      <c r="K444" s="4"/>
      <c r="L444" s="1"/>
      <c r="M444" s="1"/>
      <c r="N444" s="1"/>
      <c r="O444" s="1"/>
      <c r="P444" s="1"/>
      <c r="Q444" s="1"/>
      <c r="R444" s="1"/>
      <c r="S444" s="1"/>
      <c r="T444" s="1"/>
      <c r="U444" s="1"/>
      <c r="V444" s="1"/>
      <c r="W444" s="1"/>
      <c r="X444" s="1"/>
      <c r="Y444" s="1"/>
      <c r="Z444" s="1"/>
      <c r="AA444" s="1"/>
      <c r="AB444" s="1"/>
      <c r="AC444" s="1"/>
    </row>
    <row r="445">
      <c r="A445" s="1"/>
      <c r="B445" s="1"/>
      <c r="C445" s="1"/>
      <c r="D445" s="1"/>
      <c r="E445" s="1"/>
      <c r="F445" s="2"/>
      <c r="G445" s="2"/>
      <c r="H445" s="1"/>
      <c r="I445" s="1"/>
      <c r="J445" s="1"/>
      <c r="K445" s="4"/>
      <c r="L445" s="1"/>
      <c r="M445" s="1"/>
      <c r="N445" s="1"/>
      <c r="O445" s="1"/>
      <c r="P445" s="1"/>
      <c r="Q445" s="1"/>
      <c r="R445" s="1"/>
      <c r="S445" s="1"/>
      <c r="T445" s="1"/>
      <c r="U445" s="1"/>
      <c r="V445" s="1"/>
      <c r="W445" s="1"/>
      <c r="X445" s="1"/>
      <c r="Y445" s="1"/>
      <c r="Z445" s="1"/>
      <c r="AA445" s="1"/>
      <c r="AB445" s="1"/>
      <c r="AC445" s="1"/>
    </row>
    <row r="446">
      <c r="A446" s="1"/>
      <c r="B446" s="1"/>
      <c r="C446" s="1"/>
      <c r="D446" s="1"/>
      <c r="E446" s="1"/>
      <c r="F446" s="2"/>
      <c r="G446" s="2"/>
      <c r="H446" s="1"/>
      <c r="I446" s="1"/>
      <c r="J446" s="1"/>
      <c r="K446" s="4"/>
      <c r="L446" s="1"/>
      <c r="M446" s="1"/>
      <c r="N446" s="1"/>
      <c r="O446" s="1"/>
      <c r="P446" s="1"/>
      <c r="Q446" s="1"/>
      <c r="R446" s="1"/>
      <c r="S446" s="1"/>
      <c r="T446" s="1"/>
      <c r="U446" s="1"/>
      <c r="V446" s="1"/>
      <c r="W446" s="1"/>
      <c r="X446" s="1"/>
      <c r="Y446" s="1"/>
      <c r="Z446" s="1"/>
      <c r="AA446" s="1"/>
      <c r="AB446" s="1"/>
      <c r="AC446" s="1"/>
    </row>
    <row r="447">
      <c r="A447" s="1"/>
      <c r="B447" s="1"/>
      <c r="C447" s="1"/>
      <c r="D447" s="1"/>
      <c r="E447" s="1"/>
      <c r="F447" s="2"/>
      <c r="G447" s="2"/>
      <c r="H447" s="1"/>
      <c r="I447" s="1"/>
      <c r="J447" s="1"/>
      <c r="K447" s="4"/>
      <c r="L447" s="1"/>
      <c r="M447" s="1"/>
      <c r="N447" s="1"/>
      <c r="O447" s="1"/>
      <c r="P447" s="1"/>
      <c r="Q447" s="1"/>
      <c r="R447" s="1"/>
      <c r="S447" s="1"/>
      <c r="T447" s="1"/>
      <c r="U447" s="1"/>
      <c r="V447" s="1"/>
      <c r="W447" s="1"/>
      <c r="X447" s="1"/>
      <c r="Y447" s="1"/>
      <c r="Z447" s="1"/>
      <c r="AA447" s="1"/>
      <c r="AB447" s="1"/>
      <c r="AC447" s="1"/>
    </row>
    <row r="448">
      <c r="A448" s="1"/>
      <c r="B448" s="1"/>
      <c r="C448" s="1"/>
      <c r="D448" s="1"/>
      <c r="E448" s="1"/>
      <c r="F448" s="2"/>
      <c r="G448" s="2"/>
      <c r="H448" s="1"/>
      <c r="I448" s="1"/>
      <c r="J448" s="1"/>
      <c r="K448" s="4"/>
      <c r="L448" s="1"/>
      <c r="M448" s="1"/>
      <c r="N448" s="1"/>
      <c r="O448" s="1"/>
      <c r="P448" s="1"/>
      <c r="Q448" s="1"/>
      <c r="R448" s="1"/>
      <c r="S448" s="1"/>
      <c r="T448" s="1"/>
      <c r="U448" s="1"/>
      <c r="V448" s="1"/>
      <c r="W448" s="1"/>
      <c r="X448" s="1"/>
      <c r="Y448" s="1"/>
      <c r="Z448" s="1"/>
      <c r="AA448" s="1"/>
      <c r="AB448" s="1"/>
      <c r="AC448" s="1"/>
    </row>
    <row r="449">
      <c r="A449" s="1"/>
      <c r="B449" s="1"/>
      <c r="C449" s="1"/>
      <c r="D449" s="1"/>
      <c r="E449" s="1"/>
      <c r="F449" s="2"/>
      <c r="G449" s="2"/>
      <c r="H449" s="1"/>
      <c r="I449" s="1"/>
      <c r="J449" s="1"/>
      <c r="K449" s="4"/>
      <c r="L449" s="1"/>
      <c r="M449" s="1"/>
      <c r="N449" s="1"/>
      <c r="O449" s="1"/>
      <c r="P449" s="1"/>
      <c r="Q449" s="1"/>
      <c r="R449" s="1"/>
      <c r="S449" s="1"/>
      <c r="T449" s="1"/>
      <c r="U449" s="1"/>
      <c r="V449" s="1"/>
      <c r="W449" s="1"/>
      <c r="X449" s="1"/>
      <c r="Y449" s="1"/>
      <c r="Z449" s="1"/>
      <c r="AA449" s="1"/>
      <c r="AB449" s="1"/>
      <c r="AC449" s="1"/>
    </row>
    <row r="450">
      <c r="A450" s="1"/>
      <c r="B450" s="1"/>
      <c r="C450" s="1"/>
      <c r="D450" s="1"/>
      <c r="E450" s="1"/>
      <c r="F450" s="2"/>
      <c r="G450" s="2"/>
      <c r="H450" s="1"/>
      <c r="I450" s="1"/>
      <c r="J450" s="1"/>
      <c r="K450" s="4"/>
      <c r="L450" s="1"/>
      <c r="M450" s="1"/>
      <c r="N450" s="1"/>
      <c r="O450" s="1"/>
      <c r="P450" s="1"/>
      <c r="Q450" s="1"/>
      <c r="R450" s="1"/>
      <c r="S450" s="1"/>
      <c r="T450" s="1"/>
      <c r="U450" s="1"/>
      <c r="V450" s="1"/>
      <c r="W450" s="1"/>
      <c r="X450" s="1"/>
      <c r="Y450" s="1"/>
      <c r="Z450" s="1"/>
      <c r="AA450" s="1"/>
      <c r="AB450" s="1"/>
      <c r="AC450" s="1"/>
    </row>
    <row r="451">
      <c r="A451" s="1"/>
      <c r="B451" s="1"/>
      <c r="C451" s="1"/>
      <c r="D451" s="1"/>
      <c r="E451" s="1"/>
      <c r="F451" s="2"/>
      <c r="G451" s="2"/>
      <c r="H451" s="1"/>
      <c r="I451" s="1"/>
      <c r="J451" s="1"/>
      <c r="K451" s="4"/>
      <c r="L451" s="1"/>
      <c r="M451" s="1"/>
      <c r="N451" s="1"/>
      <c r="O451" s="1"/>
      <c r="P451" s="1"/>
      <c r="Q451" s="1"/>
      <c r="R451" s="1"/>
      <c r="S451" s="1"/>
      <c r="T451" s="1"/>
      <c r="U451" s="1"/>
      <c r="V451" s="1"/>
      <c r="W451" s="1"/>
      <c r="X451" s="1"/>
      <c r="Y451" s="1"/>
      <c r="Z451" s="1"/>
      <c r="AA451" s="1"/>
      <c r="AB451" s="1"/>
      <c r="AC451" s="1"/>
    </row>
    <row r="452">
      <c r="A452" s="1"/>
      <c r="B452" s="1"/>
      <c r="C452" s="1"/>
      <c r="D452" s="1"/>
      <c r="E452" s="1"/>
      <c r="F452" s="2"/>
      <c r="G452" s="2"/>
      <c r="H452" s="1"/>
      <c r="I452" s="1"/>
      <c r="J452" s="1"/>
      <c r="K452" s="4"/>
      <c r="L452" s="1"/>
      <c r="M452" s="1"/>
      <c r="N452" s="1"/>
      <c r="O452" s="1"/>
      <c r="P452" s="1"/>
      <c r="Q452" s="1"/>
      <c r="R452" s="1"/>
      <c r="S452" s="1"/>
      <c r="T452" s="1"/>
      <c r="U452" s="1"/>
      <c r="V452" s="1"/>
      <c r="W452" s="1"/>
      <c r="X452" s="1"/>
      <c r="Y452" s="1"/>
      <c r="Z452" s="1"/>
      <c r="AA452" s="1"/>
      <c r="AB452" s="1"/>
      <c r="AC452" s="1"/>
    </row>
    <row r="453">
      <c r="A453" s="1"/>
      <c r="B453" s="1"/>
      <c r="C453" s="1"/>
      <c r="D453" s="1"/>
      <c r="E453" s="1"/>
      <c r="F453" s="2"/>
      <c r="G453" s="2"/>
      <c r="H453" s="1"/>
      <c r="I453" s="1"/>
      <c r="J453" s="1"/>
      <c r="K453" s="4"/>
      <c r="L453" s="1"/>
      <c r="M453" s="1"/>
      <c r="N453" s="1"/>
      <c r="O453" s="1"/>
      <c r="P453" s="1"/>
      <c r="Q453" s="1"/>
      <c r="R453" s="1"/>
      <c r="S453" s="1"/>
      <c r="T453" s="1"/>
      <c r="U453" s="1"/>
      <c r="V453" s="1"/>
      <c r="W453" s="1"/>
      <c r="X453" s="1"/>
      <c r="Y453" s="1"/>
      <c r="Z453" s="1"/>
      <c r="AA453" s="1"/>
      <c r="AB453" s="1"/>
      <c r="AC453" s="1"/>
    </row>
    <row r="454">
      <c r="A454" s="1"/>
      <c r="B454" s="1"/>
      <c r="C454" s="1"/>
      <c r="D454" s="1"/>
      <c r="E454" s="1"/>
      <c r="F454" s="2"/>
      <c r="G454" s="2"/>
      <c r="H454" s="1"/>
      <c r="I454" s="1"/>
      <c r="J454" s="1"/>
      <c r="K454" s="4"/>
      <c r="L454" s="1"/>
      <c r="M454" s="1"/>
      <c r="N454" s="1"/>
      <c r="O454" s="1"/>
      <c r="P454" s="1"/>
      <c r="Q454" s="1"/>
      <c r="R454" s="1"/>
      <c r="S454" s="1"/>
      <c r="T454" s="1"/>
      <c r="U454" s="1"/>
      <c r="V454" s="1"/>
      <c r="W454" s="1"/>
      <c r="X454" s="1"/>
      <c r="Y454" s="1"/>
      <c r="Z454" s="1"/>
      <c r="AA454" s="1"/>
      <c r="AB454" s="1"/>
      <c r="AC454" s="1"/>
    </row>
    <row r="455">
      <c r="A455" s="1"/>
      <c r="B455" s="1"/>
      <c r="C455" s="1"/>
      <c r="D455" s="1"/>
      <c r="E455" s="1"/>
      <c r="F455" s="2"/>
      <c r="G455" s="2"/>
      <c r="H455" s="1"/>
      <c r="I455" s="1"/>
      <c r="J455" s="1"/>
      <c r="K455" s="4"/>
      <c r="L455" s="1"/>
      <c r="M455" s="1"/>
      <c r="N455" s="1"/>
      <c r="O455" s="1"/>
      <c r="P455" s="1"/>
      <c r="Q455" s="1"/>
      <c r="R455" s="1"/>
      <c r="S455" s="1"/>
      <c r="T455" s="1"/>
      <c r="U455" s="1"/>
      <c r="V455" s="1"/>
      <c r="W455" s="1"/>
      <c r="X455" s="1"/>
      <c r="Y455" s="1"/>
      <c r="Z455" s="1"/>
      <c r="AA455" s="1"/>
      <c r="AB455" s="1"/>
      <c r="AC455" s="1"/>
    </row>
    <row r="456">
      <c r="A456" s="1"/>
      <c r="B456" s="1"/>
      <c r="C456" s="1"/>
      <c r="D456" s="1"/>
      <c r="E456" s="1"/>
      <c r="F456" s="2"/>
      <c r="G456" s="2"/>
      <c r="H456" s="1"/>
      <c r="I456" s="1"/>
      <c r="J456" s="1"/>
      <c r="K456" s="4"/>
      <c r="L456" s="1"/>
      <c r="M456" s="1"/>
      <c r="N456" s="1"/>
      <c r="O456" s="1"/>
      <c r="P456" s="1"/>
      <c r="Q456" s="1"/>
      <c r="R456" s="1"/>
      <c r="S456" s="1"/>
      <c r="T456" s="1"/>
      <c r="U456" s="1"/>
      <c r="V456" s="1"/>
      <c r="W456" s="1"/>
      <c r="X456" s="1"/>
      <c r="Y456" s="1"/>
      <c r="Z456" s="1"/>
      <c r="AA456" s="1"/>
      <c r="AB456" s="1"/>
      <c r="AC456" s="1"/>
    </row>
    <row r="457">
      <c r="A457" s="1"/>
      <c r="B457" s="1"/>
      <c r="C457" s="1"/>
      <c r="D457" s="1"/>
      <c r="E457" s="1"/>
      <c r="F457" s="2"/>
      <c r="G457" s="2"/>
      <c r="H457" s="1"/>
      <c r="I457" s="1"/>
      <c r="J457" s="1"/>
      <c r="K457" s="4"/>
      <c r="L457" s="1"/>
      <c r="M457" s="1"/>
      <c r="N457" s="1"/>
      <c r="O457" s="1"/>
      <c r="P457" s="1"/>
      <c r="Q457" s="1"/>
      <c r="R457" s="1"/>
      <c r="S457" s="1"/>
      <c r="T457" s="1"/>
      <c r="U457" s="1"/>
      <c r="V457" s="1"/>
      <c r="W457" s="1"/>
      <c r="X457" s="1"/>
      <c r="Y457" s="1"/>
      <c r="Z457" s="1"/>
      <c r="AA457" s="1"/>
      <c r="AB457" s="1"/>
      <c r="AC457" s="1"/>
    </row>
    <row r="458">
      <c r="A458" s="1"/>
      <c r="B458" s="1"/>
      <c r="C458" s="1"/>
      <c r="D458" s="1"/>
      <c r="E458" s="1"/>
      <c r="F458" s="2"/>
      <c r="G458" s="2"/>
      <c r="H458" s="1"/>
      <c r="I458" s="1"/>
      <c r="J458" s="1"/>
      <c r="K458" s="4"/>
      <c r="L458" s="1"/>
      <c r="M458" s="1"/>
      <c r="N458" s="1"/>
      <c r="O458" s="1"/>
      <c r="P458" s="1"/>
      <c r="Q458" s="1"/>
      <c r="R458" s="1"/>
      <c r="S458" s="1"/>
      <c r="T458" s="1"/>
      <c r="U458" s="1"/>
      <c r="V458" s="1"/>
      <c r="W458" s="1"/>
      <c r="X458" s="1"/>
      <c r="Y458" s="1"/>
      <c r="Z458" s="1"/>
      <c r="AA458" s="1"/>
      <c r="AB458" s="1"/>
      <c r="AC458" s="1"/>
    </row>
    <row r="459">
      <c r="A459" s="1"/>
      <c r="B459" s="1"/>
      <c r="C459" s="1"/>
      <c r="D459" s="1"/>
      <c r="E459" s="1"/>
      <c r="F459" s="2"/>
      <c r="G459" s="2"/>
      <c r="H459" s="1"/>
      <c r="I459" s="1"/>
      <c r="J459" s="1"/>
      <c r="K459" s="4"/>
      <c r="L459" s="1"/>
      <c r="M459" s="1"/>
      <c r="N459" s="1"/>
      <c r="O459" s="1"/>
      <c r="P459" s="1"/>
      <c r="Q459" s="1"/>
      <c r="R459" s="1"/>
      <c r="S459" s="1"/>
      <c r="T459" s="1"/>
      <c r="U459" s="1"/>
      <c r="V459" s="1"/>
      <c r="W459" s="1"/>
      <c r="X459" s="1"/>
      <c r="Y459" s="1"/>
      <c r="Z459" s="1"/>
      <c r="AA459" s="1"/>
      <c r="AB459" s="1"/>
      <c r="AC459" s="1"/>
    </row>
    <row r="460">
      <c r="A460" s="1"/>
      <c r="B460" s="1"/>
      <c r="C460" s="1"/>
      <c r="D460" s="1"/>
      <c r="E460" s="1"/>
      <c r="F460" s="2"/>
      <c r="G460" s="2"/>
      <c r="H460" s="1"/>
      <c r="I460" s="1"/>
      <c r="J460" s="1"/>
      <c r="K460" s="4"/>
      <c r="L460" s="1"/>
      <c r="M460" s="1"/>
      <c r="N460" s="1"/>
      <c r="O460" s="1"/>
      <c r="P460" s="1"/>
      <c r="Q460" s="1"/>
      <c r="R460" s="1"/>
      <c r="S460" s="1"/>
      <c r="T460" s="1"/>
      <c r="U460" s="1"/>
      <c r="V460" s="1"/>
      <c r="W460" s="1"/>
      <c r="X460" s="1"/>
      <c r="Y460" s="1"/>
      <c r="Z460" s="1"/>
      <c r="AA460" s="1"/>
      <c r="AB460" s="1"/>
      <c r="AC460" s="1"/>
    </row>
    <row r="461">
      <c r="A461" s="1"/>
      <c r="B461" s="1"/>
      <c r="C461" s="1"/>
      <c r="D461" s="1"/>
      <c r="E461" s="1"/>
      <c r="F461" s="2"/>
      <c r="G461" s="2"/>
      <c r="H461" s="1"/>
      <c r="I461" s="1"/>
      <c r="J461" s="1"/>
      <c r="K461" s="4"/>
      <c r="L461" s="1"/>
      <c r="M461" s="1"/>
      <c r="N461" s="1"/>
      <c r="O461" s="1"/>
      <c r="P461" s="1"/>
      <c r="Q461" s="1"/>
      <c r="R461" s="1"/>
      <c r="S461" s="1"/>
      <c r="T461" s="1"/>
      <c r="U461" s="1"/>
      <c r="V461" s="1"/>
      <c r="W461" s="1"/>
      <c r="X461" s="1"/>
      <c r="Y461" s="1"/>
      <c r="Z461" s="1"/>
      <c r="AA461" s="1"/>
      <c r="AB461" s="1"/>
      <c r="AC461" s="1"/>
    </row>
    <row r="462">
      <c r="A462" s="1"/>
      <c r="B462" s="1"/>
      <c r="C462" s="1"/>
      <c r="D462" s="1"/>
      <c r="E462" s="1"/>
      <c r="F462" s="2"/>
      <c r="G462" s="2"/>
      <c r="H462" s="1"/>
      <c r="I462" s="1"/>
      <c r="J462" s="1"/>
      <c r="K462" s="4"/>
      <c r="L462" s="1"/>
      <c r="M462" s="1"/>
      <c r="N462" s="1"/>
      <c r="O462" s="1"/>
      <c r="P462" s="1"/>
      <c r="Q462" s="1"/>
      <c r="R462" s="1"/>
      <c r="S462" s="1"/>
      <c r="T462" s="1"/>
      <c r="U462" s="1"/>
      <c r="V462" s="1"/>
      <c r="W462" s="1"/>
      <c r="X462" s="1"/>
      <c r="Y462" s="1"/>
      <c r="Z462" s="1"/>
      <c r="AA462" s="1"/>
      <c r="AB462" s="1"/>
      <c r="AC462" s="1"/>
    </row>
    <row r="463">
      <c r="A463" s="1"/>
      <c r="B463" s="1"/>
      <c r="C463" s="1"/>
      <c r="D463" s="1"/>
      <c r="E463" s="1"/>
      <c r="F463" s="2"/>
      <c r="G463" s="2"/>
      <c r="H463" s="1"/>
      <c r="I463" s="1"/>
      <c r="J463" s="1"/>
      <c r="K463" s="4"/>
      <c r="L463" s="1"/>
      <c r="M463" s="1"/>
      <c r="N463" s="1"/>
      <c r="O463" s="1"/>
      <c r="P463" s="1"/>
      <c r="Q463" s="1"/>
      <c r="R463" s="1"/>
      <c r="S463" s="1"/>
      <c r="T463" s="1"/>
      <c r="U463" s="1"/>
      <c r="V463" s="1"/>
      <c r="W463" s="1"/>
      <c r="X463" s="1"/>
      <c r="Y463" s="1"/>
      <c r="Z463" s="1"/>
      <c r="AA463" s="1"/>
      <c r="AB463" s="1"/>
      <c r="AC463" s="1"/>
    </row>
    <row r="464">
      <c r="A464" s="1"/>
      <c r="B464" s="1"/>
      <c r="C464" s="1"/>
      <c r="D464" s="1"/>
      <c r="E464" s="1"/>
      <c r="F464" s="2"/>
      <c r="G464" s="2"/>
      <c r="H464" s="1"/>
      <c r="I464" s="1"/>
      <c r="J464" s="1"/>
      <c r="K464" s="4"/>
      <c r="L464" s="1"/>
      <c r="M464" s="1"/>
      <c r="N464" s="1"/>
      <c r="O464" s="1"/>
      <c r="P464" s="1"/>
      <c r="Q464" s="1"/>
      <c r="R464" s="1"/>
      <c r="S464" s="1"/>
      <c r="T464" s="1"/>
      <c r="U464" s="1"/>
      <c r="V464" s="1"/>
      <c r="W464" s="1"/>
      <c r="X464" s="1"/>
      <c r="Y464" s="1"/>
      <c r="Z464" s="1"/>
      <c r="AA464" s="1"/>
      <c r="AB464" s="1"/>
      <c r="AC464" s="1"/>
    </row>
    <row r="465">
      <c r="A465" s="1"/>
      <c r="B465" s="1"/>
      <c r="C465" s="1"/>
      <c r="D465" s="1"/>
      <c r="E465" s="1"/>
      <c r="F465" s="2"/>
      <c r="G465" s="2"/>
      <c r="H465" s="1"/>
      <c r="I465" s="1"/>
      <c r="J465" s="1"/>
      <c r="K465" s="4"/>
      <c r="L465" s="1"/>
      <c r="M465" s="1"/>
      <c r="N465" s="1"/>
      <c r="O465" s="1"/>
      <c r="P465" s="1"/>
      <c r="Q465" s="1"/>
      <c r="R465" s="1"/>
      <c r="S465" s="1"/>
      <c r="T465" s="1"/>
      <c r="U465" s="1"/>
      <c r="V465" s="1"/>
      <c r="W465" s="1"/>
      <c r="X465" s="1"/>
      <c r="Y465" s="1"/>
      <c r="Z465" s="1"/>
      <c r="AA465" s="1"/>
      <c r="AB465" s="1"/>
      <c r="AC465" s="1"/>
    </row>
    <row r="466">
      <c r="A466" s="1"/>
      <c r="B466" s="1"/>
      <c r="C466" s="1"/>
      <c r="D466" s="1"/>
      <c r="E466" s="1"/>
      <c r="F466" s="2"/>
      <c r="G466" s="2"/>
      <c r="H466" s="1"/>
      <c r="I466" s="1"/>
      <c r="J466" s="1"/>
      <c r="K466" s="4"/>
      <c r="L466" s="1"/>
      <c r="M466" s="1"/>
      <c r="N466" s="1"/>
      <c r="O466" s="1"/>
      <c r="P466" s="1"/>
      <c r="Q466" s="1"/>
      <c r="R466" s="1"/>
      <c r="S466" s="1"/>
      <c r="T466" s="1"/>
      <c r="U466" s="1"/>
      <c r="V466" s="1"/>
      <c r="W466" s="1"/>
      <c r="X466" s="1"/>
      <c r="Y466" s="1"/>
      <c r="Z466" s="1"/>
      <c r="AA466" s="1"/>
      <c r="AB466" s="1"/>
      <c r="AC466" s="1"/>
    </row>
    <row r="467">
      <c r="A467" s="1"/>
      <c r="B467" s="1"/>
      <c r="C467" s="1"/>
      <c r="D467" s="1"/>
      <c r="E467" s="1"/>
      <c r="F467" s="2"/>
      <c r="G467" s="2"/>
      <c r="H467" s="1"/>
      <c r="I467" s="1"/>
      <c r="J467" s="1"/>
      <c r="K467" s="4"/>
      <c r="L467" s="1"/>
      <c r="M467" s="1"/>
      <c r="N467" s="1"/>
      <c r="O467" s="1"/>
      <c r="P467" s="1"/>
      <c r="Q467" s="1"/>
      <c r="R467" s="1"/>
      <c r="S467" s="1"/>
      <c r="T467" s="1"/>
      <c r="U467" s="1"/>
      <c r="V467" s="1"/>
      <c r="W467" s="1"/>
      <c r="X467" s="1"/>
      <c r="Y467" s="1"/>
      <c r="Z467" s="1"/>
      <c r="AA467" s="1"/>
      <c r="AB467" s="1"/>
      <c r="AC467" s="1"/>
    </row>
    <row r="468">
      <c r="A468" s="1"/>
      <c r="B468" s="1"/>
      <c r="C468" s="1"/>
      <c r="D468" s="1"/>
      <c r="E468" s="1"/>
      <c r="F468" s="2"/>
      <c r="G468" s="2"/>
      <c r="H468" s="1"/>
      <c r="I468" s="1"/>
      <c r="J468" s="1"/>
      <c r="K468" s="4"/>
      <c r="L468" s="1"/>
      <c r="M468" s="1"/>
      <c r="N468" s="1"/>
      <c r="O468" s="1"/>
      <c r="P468" s="1"/>
      <c r="Q468" s="1"/>
      <c r="R468" s="1"/>
      <c r="S468" s="1"/>
      <c r="T468" s="1"/>
      <c r="U468" s="1"/>
      <c r="V468" s="1"/>
      <c r="W468" s="1"/>
      <c r="X468" s="1"/>
      <c r="Y468" s="1"/>
      <c r="Z468" s="1"/>
      <c r="AA468" s="1"/>
      <c r="AB468" s="1"/>
      <c r="AC468" s="1"/>
    </row>
    <row r="469">
      <c r="A469" s="1"/>
      <c r="B469" s="1"/>
      <c r="C469" s="1"/>
      <c r="D469" s="1"/>
      <c r="E469" s="1"/>
      <c r="F469" s="2"/>
      <c r="G469" s="2"/>
      <c r="H469" s="1"/>
      <c r="I469" s="1"/>
      <c r="J469" s="1"/>
      <c r="K469" s="4"/>
      <c r="L469" s="1"/>
      <c r="M469" s="1"/>
      <c r="N469" s="1"/>
      <c r="O469" s="1"/>
      <c r="P469" s="1"/>
      <c r="Q469" s="1"/>
      <c r="R469" s="1"/>
      <c r="S469" s="1"/>
      <c r="T469" s="1"/>
      <c r="U469" s="1"/>
      <c r="V469" s="1"/>
      <c r="W469" s="1"/>
      <c r="X469" s="1"/>
      <c r="Y469" s="1"/>
      <c r="Z469" s="1"/>
      <c r="AA469" s="1"/>
      <c r="AB469" s="1"/>
      <c r="AC469" s="1"/>
    </row>
    <row r="470">
      <c r="A470" s="1"/>
      <c r="B470" s="1"/>
      <c r="C470" s="1"/>
      <c r="D470" s="1"/>
      <c r="E470" s="1"/>
      <c r="F470" s="2"/>
      <c r="G470" s="2"/>
      <c r="H470" s="1"/>
      <c r="I470" s="1"/>
      <c r="J470" s="1"/>
      <c r="K470" s="4"/>
      <c r="L470" s="1"/>
      <c r="M470" s="1"/>
      <c r="N470" s="1"/>
      <c r="O470" s="1"/>
      <c r="P470" s="1"/>
      <c r="Q470" s="1"/>
      <c r="R470" s="1"/>
      <c r="S470" s="1"/>
      <c r="T470" s="1"/>
      <c r="U470" s="1"/>
      <c r="V470" s="1"/>
      <c r="W470" s="1"/>
      <c r="X470" s="1"/>
      <c r="Y470" s="1"/>
      <c r="Z470" s="1"/>
      <c r="AA470" s="1"/>
      <c r="AB470" s="1"/>
      <c r="AC470" s="1"/>
    </row>
    <row r="471">
      <c r="A471" s="1"/>
      <c r="B471" s="1"/>
      <c r="C471" s="1"/>
      <c r="D471" s="1"/>
      <c r="E471" s="1"/>
      <c r="F471" s="2"/>
      <c r="G471" s="2"/>
      <c r="H471" s="1"/>
      <c r="I471" s="1"/>
      <c r="J471" s="1"/>
      <c r="K471" s="4"/>
      <c r="L471" s="1"/>
      <c r="M471" s="1"/>
      <c r="N471" s="1"/>
      <c r="O471" s="1"/>
      <c r="P471" s="1"/>
      <c r="Q471" s="1"/>
      <c r="R471" s="1"/>
      <c r="S471" s="1"/>
      <c r="T471" s="1"/>
      <c r="U471" s="1"/>
      <c r="V471" s="1"/>
      <c r="W471" s="1"/>
      <c r="X471" s="1"/>
      <c r="Y471" s="1"/>
      <c r="Z471" s="1"/>
      <c r="AA471" s="1"/>
      <c r="AB471" s="1"/>
      <c r="AC471" s="1"/>
    </row>
    <row r="472">
      <c r="A472" s="1"/>
      <c r="B472" s="1"/>
      <c r="C472" s="1"/>
      <c r="D472" s="1"/>
      <c r="E472" s="1"/>
      <c r="F472" s="2"/>
      <c r="G472" s="2"/>
      <c r="H472" s="1"/>
      <c r="I472" s="1"/>
      <c r="J472" s="1"/>
      <c r="K472" s="4"/>
      <c r="L472" s="1"/>
      <c r="M472" s="1"/>
      <c r="N472" s="1"/>
      <c r="O472" s="1"/>
      <c r="P472" s="1"/>
      <c r="Q472" s="1"/>
      <c r="R472" s="1"/>
      <c r="S472" s="1"/>
      <c r="T472" s="1"/>
      <c r="U472" s="1"/>
      <c r="V472" s="1"/>
      <c r="W472" s="1"/>
      <c r="X472" s="1"/>
      <c r="Y472" s="1"/>
      <c r="Z472" s="1"/>
      <c r="AA472" s="1"/>
      <c r="AB472" s="1"/>
      <c r="AC472" s="1"/>
    </row>
    <row r="473">
      <c r="A473" s="1"/>
      <c r="B473" s="1"/>
      <c r="C473" s="1"/>
      <c r="D473" s="1"/>
      <c r="E473" s="1"/>
      <c r="F473" s="2"/>
      <c r="G473" s="2"/>
      <c r="H473" s="1"/>
      <c r="I473" s="1"/>
      <c r="J473" s="1"/>
      <c r="K473" s="4"/>
      <c r="L473" s="1"/>
      <c r="M473" s="1"/>
      <c r="N473" s="1"/>
      <c r="O473" s="1"/>
      <c r="P473" s="1"/>
      <c r="Q473" s="1"/>
      <c r="R473" s="1"/>
      <c r="S473" s="1"/>
      <c r="T473" s="1"/>
      <c r="U473" s="1"/>
      <c r="V473" s="1"/>
      <c r="W473" s="1"/>
      <c r="X473" s="1"/>
      <c r="Y473" s="1"/>
      <c r="Z473" s="1"/>
      <c r="AA473" s="1"/>
      <c r="AB473" s="1"/>
      <c r="AC473" s="1"/>
    </row>
    <row r="474">
      <c r="A474" s="1"/>
      <c r="B474" s="1"/>
      <c r="C474" s="1"/>
      <c r="D474" s="1"/>
      <c r="E474" s="1"/>
      <c r="F474" s="2"/>
      <c r="G474" s="2"/>
      <c r="H474" s="1"/>
      <c r="I474" s="1"/>
      <c r="J474" s="1"/>
      <c r="K474" s="4"/>
      <c r="L474" s="1"/>
      <c r="M474" s="1"/>
      <c r="N474" s="1"/>
      <c r="O474" s="1"/>
      <c r="P474" s="1"/>
      <c r="Q474" s="1"/>
      <c r="R474" s="1"/>
      <c r="S474" s="1"/>
      <c r="T474" s="1"/>
      <c r="U474" s="1"/>
      <c r="V474" s="1"/>
      <c r="W474" s="1"/>
      <c r="X474" s="1"/>
      <c r="Y474" s="1"/>
      <c r="Z474" s="1"/>
      <c r="AA474" s="1"/>
      <c r="AB474" s="1"/>
      <c r="AC474" s="1"/>
    </row>
    <row r="475">
      <c r="A475" s="1"/>
      <c r="B475" s="1"/>
      <c r="C475" s="1"/>
      <c r="D475" s="1"/>
      <c r="E475" s="1"/>
      <c r="F475" s="2"/>
      <c r="G475" s="2"/>
      <c r="H475" s="1"/>
      <c r="I475" s="1"/>
      <c r="J475" s="1"/>
      <c r="K475" s="4"/>
      <c r="L475" s="1"/>
      <c r="M475" s="1"/>
      <c r="N475" s="1"/>
      <c r="O475" s="1"/>
      <c r="P475" s="1"/>
      <c r="Q475" s="1"/>
      <c r="R475" s="1"/>
      <c r="S475" s="1"/>
      <c r="T475" s="1"/>
      <c r="U475" s="1"/>
      <c r="V475" s="1"/>
      <c r="W475" s="1"/>
      <c r="X475" s="1"/>
      <c r="Y475" s="1"/>
      <c r="Z475" s="1"/>
      <c r="AA475" s="1"/>
      <c r="AB475" s="1"/>
      <c r="AC475" s="1"/>
    </row>
    <row r="476">
      <c r="A476" s="1"/>
      <c r="B476" s="1"/>
      <c r="C476" s="1"/>
      <c r="D476" s="1"/>
      <c r="E476" s="1"/>
      <c r="F476" s="2"/>
      <c r="G476" s="2"/>
      <c r="H476" s="1"/>
      <c r="I476" s="1"/>
      <c r="J476" s="1"/>
      <c r="K476" s="4"/>
      <c r="L476" s="1"/>
      <c r="M476" s="1"/>
      <c r="N476" s="1"/>
      <c r="O476" s="1"/>
      <c r="P476" s="1"/>
      <c r="Q476" s="1"/>
      <c r="R476" s="1"/>
      <c r="S476" s="1"/>
      <c r="T476" s="1"/>
      <c r="U476" s="1"/>
      <c r="V476" s="1"/>
      <c r="W476" s="1"/>
      <c r="X476" s="1"/>
      <c r="Y476" s="1"/>
      <c r="Z476" s="1"/>
      <c r="AA476" s="1"/>
      <c r="AB476" s="1"/>
      <c r="AC476" s="1"/>
    </row>
    <row r="477">
      <c r="A477" s="1"/>
      <c r="B477" s="1"/>
      <c r="C477" s="1"/>
      <c r="D477" s="1"/>
      <c r="E477" s="1"/>
      <c r="F477" s="2"/>
      <c r="G477" s="2"/>
      <c r="H477" s="1"/>
      <c r="I477" s="1"/>
      <c r="J477" s="1"/>
      <c r="K477" s="4"/>
      <c r="L477" s="1"/>
      <c r="M477" s="1"/>
      <c r="N477" s="1"/>
      <c r="O477" s="1"/>
      <c r="P477" s="1"/>
      <c r="Q477" s="1"/>
      <c r="R477" s="1"/>
      <c r="S477" s="1"/>
      <c r="T477" s="1"/>
      <c r="U477" s="1"/>
      <c r="V477" s="1"/>
      <c r="W477" s="1"/>
      <c r="X477" s="1"/>
      <c r="Y477" s="1"/>
      <c r="Z477" s="1"/>
      <c r="AA477" s="1"/>
      <c r="AB477" s="1"/>
      <c r="AC477" s="1"/>
    </row>
    <row r="478">
      <c r="A478" s="1"/>
      <c r="B478" s="1"/>
      <c r="C478" s="1"/>
      <c r="D478" s="1"/>
      <c r="E478" s="1"/>
      <c r="F478" s="2"/>
      <c r="G478" s="2"/>
      <c r="H478" s="1"/>
      <c r="I478" s="1"/>
      <c r="J478" s="1"/>
      <c r="K478" s="4"/>
      <c r="L478" s="1"/>
      <c r="M478" s="1"/>
      <c r="N478" s="1"/>
      <c r="O478" s="1"/>
      <c r="P478" s="1"/>
      <c r="Q478" s="1"/>
      <c r="R478" s="1"/>
      <c r="S478" s="1"/>
      <c r="T478" s="1"/>
      <c r="U478" s="1"/>
      <c r="V478" s="1"/>
      <c r="W478" s="1"/>
      <c r="X478" s="1"/>
      <c r="Y478" s="1"/>
      <c r="Z478" s="1"/>
      <c r="AA478" s="1"/>
      <c r="AB478" s="1"/>
      <c r="AC478" s="1"/>
    </row>
    <row r="479">
      <c r="A479" s="1"/>
      <c r="B479" s="1"/>
      <c r="C479" s="1"/>
      <c r="D479" s="1"/>
      <c r="E479" s="1"/>
      <c r="F479" s="2"/>
      <c r="G479" s="2"/>
      <c r="H479" s="1"/>
      <c r="I479" s="1"/>
      <c r="J479" s="1"/>
      <c r="K479" s="4"/>
      <c r="L479" s="1"/>
      <c r="M479" s="1"/>
      <c r="N479" s="1"/>
      <c r="O479" s="1"/>
      <c r="P479" s="1"/>
      <c r="Q479" s="1"/>
      <c r="R479" s="1"/>
      <c r="S479" s="1"/>
      <c r="T479" s="1"/>
      <c r="U479" s="1"/>
      <c r="V479" s="1"/>
      <c r="W479" s="1"/>
      <c r="X479" s="1"/>
      <c r="Y479" s="1"/>
      <c r="Z479" s="1"/>
      <c r="AA479" s="1"/>
      <c r="AB479" s="1"/>
      <c r="AC479" s="1"/>
    </row>
    <row r="480">
      <c r="A480" s="1"/>
      <c r="B480" s="1"/>
      <c r="C480" s="1"/>
      <c r="D480" s="1"/>
      <c r="E480" s="1"/>
      <c r="F480" s="2"/>
      <c r="G480" s="2"/>
      <c r="H480" s="1"/>
      <c r="I480" s="1"/>
      <c r="J480" s="1"/>
      <c r="K480" s="4"/>
      <c r="L480" s="1"/>
      <c r="M480" s="1"/>
      <c r="N480" s="1"/>
      <c r="O480" s="1"/>
      <c r="P480" s="1"/>
      <c r="Q480" s="1"/>
      <c r="R480" s="1"/>
      <c r="S480" s="1"/>
      <c r="T480" s="1"/>
      <c r="U480" s="1"/>
      <c r="V480" s="1"/>
      <c r="W480" s="1"/>
      <c r="X480" s="1"/>
      <c r="Y480" s="1"/>
      <c r="Z480" s="1"/>
      <c r="AA480" s="1"/>
      <c r="AB480" s="1"/>
      <c r="AC480" s="1"/>
    </row>
    <row r="481">
      <c r="A481" s="1"/>
      <c r="B481" s="1"/>
      <c r="C481" s="1"/>
      <c r="D481" s="1"/>
      <c r="E481" s="1"/>
      <c r="F481" s="2"/>
      <c r="G481" s="2"/>
      <c r="H481" s="1"/>
      <c r="I481" s="1"/>
      <c r="J481" s="1"/>
      <c r="K481" s="4"/>
      <c r="L481" s="1"/>
      <c r="M481" s="1"/>
      <c r="N481" s="1"/>
      <c r="O481" s="1"/>
      <c r="P481" s="1"/>
      <c r="Q481" s="1"/>
      <c r="R481" s="1"/>
      <c r="S481" s="1"/>
      <c r="T481" s="1"/>
      <c r="U481" s="1"/>
      <c r="V481" s="1"/>
      <c r="W481" s="1"/>
      <c r="X481" s="1"/>
      <c r="Y481" s="1"/>
      <c r="Z481" s="1"/>
      <c r="AA481" s="1"/>
      <c r="AB481" s="1"/>
      <c r="AC481" s="1"/>
    </row>
    <row r="482">
      <c r="A482" s="1"/>
      <c r="B482" s="1"/>
      <c r="C482" s="1"/>
      <c r="D482" s="1"/>
      <c r="E482" s="1"/>
      <c r="F482" s="2"/>
      <c r="G482" s="2"/>
      <c r="H482" s="1"/>
      <c r="I482" s="1"/>
      <c r="J482" s="1"/>
      <c r="K482" s="4"/>
      <c r="L482" s="1"/>
      <c r="M482" s="1"/>
      <c r="N482" s="1"/>
      <c r="O482" s="1"/>
      <c r="P482" s="1"/>
      <c r="Q482" s="1"/>
      <c r="R482" s="1"/>
      <c r="S482" s="1"/>
      <c r="T482" s="1"/>
      <c r="U482" s="1"/>
      <c r="V482" s="1"/>
      <c r="W482" s="1"/>
      <c r="X482" s="1"/>
      <c r="Y482" s="1"/>
      <c r="Z482" s="1"/>
      <c r="AA482" s="1"/>
      <c r="AB482" s="1"/>
      <c r="AC482" s="1"/>
    </row>
    <row r="483">
      <c r="A483" s="1"/>
      <c r="B483" s="1"/>
      <c r="C483" s="1"/>
      <c r="D483" s="1"/>
      <c r="E483" s="1"/>
      <c r="F483" s="2"/>
      <c r="G483" s="2"/>
      <c r="H483" s="1"/>
      <c r="I483" s="1"/>
      <c r="J483" s="1"/>
      <c r="K483" s="4"/>
      <c r="L483" s="1"/>
      <c r="M483" s="1"/>
      <c r="N483" s="1"/>
      <c r="O483" s="1"/>
      <c r="P483" s="1"/>
      <c r="Q483" s="1"/>
      <c r="R483" s="1"/>
      <c r="S483" s="1"/>
      <c r="T483" s="1"/>
      <c r="U483" s="1"/>
      <c r="V483" s="1"/>
      <c r="W483" s="1"/>
      <c r="X483" s="1"/>
      <c r="Y483" s="1"/>
      <c r="Z483" s="1"/>
      <c r="AA483" s="1"/>
      <c r="AB483" s="1"/>
      <c r="AC483" s="1"/>
    </row>
    <row r="484">
      <c r="A484" s="1"/>
      <c r="B484" s="1"/>
      <c r="C484" s="1"/>
      <c r="D484" s="1"/>
      <c r="E484" s="1"/>
      <c r="F484" s="2"/>
      <c r="G484" s="2"/>
      <c r="H484" s="1"/>
      <c r="I484" s="1"/>
      <c r="J484" s="1"/>
      <c r="K484" s="4"/>
      <c r="L484" s="1"/>
      <c r="M484" s="1"/>
      <c r="N484" s="1"/>
      <c r="O484" s="1"/>
      <c r="P484" s="1"/>
      <c r="Q484" s="1"/>
      <c r="R484" s="1"/>
      <c r="S484" s="1"/>
      <c r="T484" s="1"/>
      <c r="U484" s="1"/>
      <c r="V484" s="1"/>
      <c r="W484" s="1"/>
      <c r="X484" s="1"/>
      <c r="Y484" s="1"/>
      <c r="Z484" s="1"/>
      <c r="AA484" s="1"/>
      <c r="AB484" s="1"/>
      <c r="AC484" s="1"/>
    </row>
    <row r="485">
      <c r="A485" s="1"/>
      <c r="B485" s="1"/>
      <c r="C485" s="1"/>
      <c r="D485" s="1"/>
      <c r="E485" s="1"/>
      <c r="F485" s="2"/>
      <c r="G485" s="2"/>
      <c r="H485" s="1"/>
      <c r="I485" s="1"/>
      <c r="J485" s="1"/>
      <c r="K485" s="4"/>
      <c r="L485" s="1"/>
      <c r="M485" s="1"/>
      <c r="N485" s="1"/>
      <c r="O485" s="1"/>
      <c r="P485" s="1"/>
      <c r="Q485" s="1"/>
      <c r="R485" s="1"/>
      <c r="S485" s="1"/>
      <c r="T485" s="1"/>
      <c r="U485" s="1"/>
      <c r="V485" s="1"/>
      <c r="W485" s="1"/>
      <c r="X485" s="1"/>
      <c r="Y485" s="1"/>
      <c r="Z485" s="1"/>
      <c r="AA485" s="1"/>
      <c r="AB485" s="1"/>
      <c r="AC485" s="1"/>
    </row>
    <row r="486">
      <c r="A486" s="1"/>
      <c r="B486" s="1"/>
      <c r="C486" s="1"/>
      <c r="D486" s="1"/>
      <c r="E486" s="1"/>
      <c r="F486" s="2"/>
      <c r="G486" s="2"/>
      <c r="H486" s="1"/>
      <c r="I486" s="1"/>
      <c r="J486" s="1"/>
      <c r="K486" s="4"/>
      <c r="L486" s="1"/>
      <c r="M486" s="1"/>
      <c r="N486" s="1"/>
      <c r="O486" s="1"/>
      <c r="P486" s="1"/>
      <c r="Q486" s="1"/>
      <c r="R486" s="1"/>
      <c r="S486" s="1"/>
      <c r="T486" s="1"/>
      <c r="U486" s="1"/>
      <c r="V486" s="1"/>
      <c r="W486" s="1"/>
      <c r="X486" s="1"/>
      <c r="Y486" s="1"/>
      <c r="Z486" s="1"/>
      <c r="AA486" s="1"/>
      <c r="AB486" s="1"/>
      <c r="AC486" s="1"/>
    </row>
    <row r="487">
      <c r="A487" s="1"/>
      <c r="B487" s="1"/>
      <c r="C487" s="1"/>
      <c r="D487" s="1"/>
      <c r="E487" s="1"/>
      <c r="F487" s="2"/>
      <c r="G487" s="2"/>
      <c r="H487" s="1"/>
      <c r="I487" s="1"/>
      <c r="J487" s="1"/>
      <c r="K487" s="4"/>
      <c r="L487" s="1"/>
      <c r="M487" s="1"/>
      <c r="N487" s="1"/>
      <c r="O487" s="1"/>
      <c r="P487" s="1"/>
      <c r="Q487" s="1"/>
      <c r="R487" s="1"/>
      <c r="S487" s="1"/>
      <c r="T487" s="1"/>
      <c r="U487" s="1"/>
      <c r="V487" s="1"/>
      <c r="W487" s="1"/>
      <c r="X487" s="1"/>
      <c r="Y487" s="1"/>
      <c r="Z487" s="1"/>
      <c r="AA487" s="1"/>
      <c r="AB487" s="1"/>
      <c r="AC487" s="1"/>
    </row>
    <row r="488">
      <c r="A488" s="1"/>
      <c r="B488" s="1"/>
      <c r="C488" s="1"/>
      <c r="D488" s="1"/>
      <c r="E488" s="1"/>
      <c r="F488" s="2"/>
      <c r="G488" s="2"/>
      <c r="H488" s="1"/>
      <c r="I488" s="1"/>
      <c r="J488" s="1"/>
      <c r="K488" s="4"/>
      <c r="L488" s="1"/>
      <c r="M488" s="1"/>
      <c r="N488" s="1"/>
      <c r="O488" s="1"/>
      <c r="P488" s="1"/>
      <c r="Q488" s="1"/>
      <c r="R488" s="1"/>
      <c r="S488" s="1"/>
      <c r="T488" s="1"/>
      <c r="U488" s="1"/>
      <c r="V488" s="1"/>
      <c r="W488" s="1"/>
      <c r="X488" s="1"/>
      <c r="Y488" s="1"/>
      <c r="Z488" s="1"/>
      <c r="AA488" s="1"/>
      <c r="AB488" s="1"/>
      <c r="AC488" s="1"/>
    </row>
    <row r="489">
      <c r="A489" s="1"/>
      <c r="B489" s="1"/>
      <c r="C489" s="1"/>
      <c r="D489" s="1"/>
      <c r="E489" s="1"/>
      <c r="F489" s="2"/>
      <c r="G489" s="2"/>
      <c r="H489" s="1"/>
      <c r="I489" s="1"/>
      <c r="J489" s="1"/>
      <c r="K489" s="4"/>
      <c r="L489" s="1"/>
      <c r="M489" s="1"/>
      <c r="N489" s="1"/>
      <c r="O489" s="1"/>
      <c r="P489" s="1"/>
      <c r="Q489" s="1"/>
      <c r="R489" s="1"/>
      <c r="S489" s="1"/>
      <c r="T489" s="1"/>
      <c r="U489" s="1"/>
      <c r="V489" s="1"/>
      <c r="W489" s="1"/>
      <c r="X489" s="1"/>
      <c r="Y489" s="1"/>
      <c r="Z489" s="1"/>
      <c r="AA489" s="1"/>
      <c r="AB489" s="1"/>
      <c r="AC489" s="1"/>
    </row>
    <row r="490">
      <c r="A490" s="1"/>
      <c r="B490" s="1"/>
      <c r="C490" s="1"/>
      <c r="D490" s="1"/>
      <c r="E490" s="1"/>
      <c r="F490" s="2"/>
      <c r="G490" s="2"/>
      <c r="H490" s="1"/>
      <c r="I490" s="1"/>
      <c r="J490" s="1"/>
      <c r="K490" s="4"/>
      <c r="L490" s="1"/>
      <c r="M490" s="1"/>
      <c r="N490" s="1"/>
      <c r="O490" s="1"/>
      <c r="P490" s="1"/>
      <c r="Q490" s="1"/>
      <c r="R490" s="1"/>
      <c r="S490" s="1"/>
      <c r="T490" s="1"/>
      <c r="U490" s="1"/>
      <c r="V490" s="1"/>
      <c r="W490" s="1"/>
      <c r="X490" s="1"/>
      <c r="Y490" s="1"/>
      <c r="Z490" s="1"/>
      <c r="AA490" s="1"/>
      <c r="AB490" s="1"/>
      <c r="AC490" s="1"/>
    </row>
    <row r="491">
      <c r="A491" s="1"/>
      <c r="B491" s="1"/>
      <c r="C491" s="1"/>
      <c r="D491" s="1"/>
      <c r="E491" s="1"/>
      <c r="F491" s="2"/>
      <c r="G491" s="2"/>
      <c r="H491" s="1"/>
      <c r="I491" s="1"/>
      <c r="J491" s="1"/>
      <c r="K491" s="4"/>
      <c r="L491" s="1"/>
      <c r="M491" s="1"/>
      <c r="N491" s="1"/>
      <c r="O491" s="1"/>
      <c r="P491" s="1"/>
      <c r="Q491" s="1"/>
      <c r="R491" s="1"/>
      <c r="S491" s="1"/>
      <c r="T491" s="1"/>
      <c r="U491" s="1"/>
      <c r="V491" s="1"/>
      <c r="W491" s="1"/>
      <c r="X491" s="1"/>
      <c r="Y491" s="1"/>
      <c r="Z491" s="1"/>
      <c r="AA491" s="1"/>
      <c r="AB491" s="1"/>
      <c r="AC491" s="1"/>
    </row>
    <row r="492">
      <c r="A492" s="1"/>
      <c r="B492" s="1"/>
      <c r="C492" s="1"/>
      <c r="D492" s="1"/>
      <c r="E492" s="1"/>
      <c r="F492" s="2"/>
      <c r="G492" s="2"/>
      <c r="H492" s="1"/>
      <c r="I492" s="1"/>
      <c r="J492" s="1"/>
      <c r="K492" s="4"/>
      <c r="L492" s="1"/>
      <c r="M492" s="1"/>
      <c r="N492" s="1"/>
      <c r="O492" s="1"/>
      <c r="P492" s="1"/>
      <c r="Q492" s="1"/>
      <c r="R492" s="1"/>
      <c r="S492" s="1"/>
      <c r="T492" s="1"/>
      <c r="U492" s="1"/>
      <c r="V492" s="1"/>
      <c r="W492" s="1"/>
      <c r="X492" s="1"/>
      <c r="Y492" s="1"/>
      <c r="Z492" s="1"/>
      <c r="AA492" s="1"/>
      <c r="AB492" s="1"/>
      <c r="AC492" s="1"/>
    </row>
    <row r="493">
      <c r="A493" s="1"/>
      <c r="B493" s="1"/>
      <c r="C493" s="1"/>
      <c r="D493" s="1"/>
      <c r="E493" s="1"/>
      <c r="F493" s="2"/>
      <c r="G493" s="2"/>
      <c r="H493" s="1"/>
      <c r="I493" s="1"/>
      <c r="J493" s="1"/>
      <c r="K493" s="4"/>
      <c r="L493" s="1"/>
      <c r="M493" s="1"/>
      <c r="N493" s="1"/>
      <c r="O493" s="1"/>
      <c r="P493" s="1"/>
      <c r="Q493" s="1"/>
      <c r="R493" s="1"/>
      <c r="S493" s="1"/>
      <c r="T493" s="1"/>
      <c r="U493" s="1"/>
      <c r="V493" s="1"/>
      <c r="W493" s="1"/>
      <c r="X493" s="1"/>
      <c r="Y493" s="1"/>
      <c r="Z493" s="1"/>
      <c r="AA493" s="1"/>
      <c r="AB493" s="1"/>
      <c r="AC493" s="1"/>
    </row>
    <row r="494">
      <c r="A494" s="1"/>
      <c r="B494" s="1"/>
      <c r="C494" s="1"/>
      <c r="D494" s="1"/>
      <c r="E494" s="1"/>
      <c r="F494" s="2"/>
      <c r="G494" s="2"/>
      <c r="H494" s="1"/>
      <c r="I494" s="1"/>
      <c r="J494" s="1"/>
      <c r="K494" s="4"/>
      <c r="L494" s="1"/>
      <c r="M494" s="1"/>
      <c r="N494" s="1"/>
      <c r="O494" s="1"/>
      <c r="P494" s="1"/>
      <c r="Q494" s="1"/>
      <c r="R494" s="1"/>
      <c r="S494" s="1"/>
      <c r="T494" s="1"/>
      <c r="U494" s="1"/>
      <c r="V494" s="1"/>
      <c r="W494" s="1"/>
      <c r="X494" s="1"/>
      <c r="Y494" s="1"/>
      <c r="Z494" s="1"/>
      <c r="AA494" s="1"/>
      <c r="AB494" s="1"/>
      <c r="AC494" s="1"/>
    </row>
    <row r="495">
      <c r="A495" s="1"/>
      <c r="B495" s="1"/>
      <c r="C495" s="1"/>
      <c r="D495" s="1"/>
      <c r="E495" s="1"/>
      <c r="F495" s="2"/>
      <c r="G495" s="2"/>
      <c r="H495" s="1"/>
      <c r="I495" s="1"/>
      <c r="J495" s="1"/>
      <c r="K495" s="4"/>
      <c r="L495" s="1"/>
      <c r="M495" s="1"/>
      <c r="N495" s="1"/>
      <c r="O495" s="1"/>
      <c r="P495" s="1"/>
      <c r="Q495" s="1"/>
      <c r="R495" s="1"/>
      <c r="S495" s="1"/>
      <c r="T495" s="1"/>
      <c r="U495" s="1"/>
      <c r="V495" s="1"/>
      <c r="W495" s="1"/>
      <c r="X495" s="1"/>
      <c r="Y495" s="1"/>
      <c r="Z495" s="1"/>
      <c r="AA495" s="1"/>
      <c r="AB495" s="1"/>
      <c r="AC495" s="1"/>
    </row>
    <row r="496">
      <c r="A496" s="1"/>
      <c r="B496" s="1"/>
      <c r="C496" s="1"/>
      <c r="D496" s="1"/>
      <c r="E496" s="1"/>
      <c r="F496" s="2"/>
      <c r="G496" s="2"/>
      <c r="H496" s="1"/>
      <c r="I496" s="1"/>
      <c r="J496" s="1"/>
      <c r="K496" s="4"/>
      <c r="L496" s="1"/>
      <c r="M496" s="1"/>
      <c r="N496" s="1"/>
      <c r="O496" s="1"/>
      <c r="P496" s="1"/>
      <c r="Q496" s="1"/>
      <c r="R496" s="1"/>
      <c r="S496" s="1"/>
      <c r="T496" s="1"/>
      <c r="U496" s="1"/>
      <c r="V496" s="1"/>
      <c r="W496" s="1"/>
      <c r="X496" s="1"/>
      <c r="Y496" s="1"/>
      <c r="Z496" s="1"/>
      <c r="AA496" s="1"/>
      <c r="AB496" s="1"/>
      <c r="AC496" s="1"/>
    </row>
    <row r="497">
      <c r="A497" s="1"/>
      <c r="B497" s="1"/>
      <c r="C497" s="1"/>
      <c r="D497" s="1"/>
      <c r="E497" s="1"/>
      <c r="F497" s="2"/>
      <c r="G497" s="2"/>
      <c r="H497" s="1"/>
      <c r="I497" s="1"/>
      <c r="J497" s="1"/>
      <c r="K497" s="4"/>
      <c r="L497" s="1"/>
      <c r="M497" s="1"/>
      <c r="N497" s="1"/>
      <c r="O497" s="1"/>
      <c r="P497" s="1"/>
      <c r="Q497" s="1"/>
      <c r="R497" s="1"/>
      <c r="S497" s="1"/>
      <c r="T497" s="1"/>
      <c r="U497" s="1"/>
      <c r="V497" s="1"/>
      <c r="W497" s="1"/>
      <c r="X497" s="1"/>
      <c r="Y497" s="1"/>
      <c r="Z497" s="1"/>
      <c r="AA497" s="1"/>
      <c r="AB497" s="1"/>
      <c r="AC497" s="1"/>
    </row>
    <row r="498">
      <c r="A498" s="1"/>
      <c r="B498" s="1"/>
      <c r="C498" s="1"/>
      <c r="D498" s="1"/>
      <c r="E498" s="1"/>
      <c r="F498" s="2"/>
      <c r="G498" s="2"/>
      <c r="H498" s="1"/>
      <c r="I498" s="1"/>
      <c r="J498" s="1"/>
      <c r="K498" s="4"/>
      <c r="L498" s="1"/>
      <c r="M498" s="1"/>
      <c r="N498" s="1"/>
      <c r="O498" s="1"/>
      <c r="P498" s="1"/>
      <c r="Q498" s="1"/>
      <c r="R498" s="1"/>
      <c r="S498" s="1"/>
      <c r="T498" s="1"/>
      <c r="U498" s="1"/>
      <c r="V498" s="1"/>
      <c r="W498" s="1"/>
      <c r="X498" s="1"/>
      <c r="Y498" s="1"/>
      <c r="Z498" s="1"/>
      <c r="AA498" s="1"/>
      <c r="AB498" s="1"/>
      <c r="AC498" s="1"/>
    </row>
    <row r="499">
      <c r="A499" s="1"/>
      <c r="B499" s="1"/>
      <c r="C499" s="1"/>
      <c r="D499" s="1"/>
      <c r="E499" s="1"/>
      <c r="F499" s="2"/>
      <c r="G499" s="2"/>
      <c r="H499" s="1"/>
      <c r="I499" s="1"/>
      <c r="J499" s="1"/>
      <c r="K499" s="4"/>
      <c r="L499" s="1"/>
      <c r="M499" s="1"/>
      <c r="N499" s="1"/>
      <c r="O499" s="1"/>
      <c r="P499" s="1"/>
      <c r="Q499" s="1"/>
      <c r="R499" s="1"/>
      <c r="S499" s="1"/>
      <c r="T499" s="1"/>
      <c r="U499" s="1"/>
      <c r="V499" s="1"/>
      <c r="W499" s="1"/>
      <c r="X499" s="1"/>
      <c r="Y499" s="1"/>
      <c r="Z499" s="1"/>
      <c r="AA499" s="1"/>
      <c r="AB499" s="1"/>
      <c r="AC499" s="1"/>
    </row>
    <row r="500">
      <c r="A500" s="1"/>
      <c r="B500" s="1"/>
      <c r="C500" s="1"/>
      <c r="D500" s="1"/>
      <c r="E500" s="1"/>
      <c r="F500" s="2"/>
      <c r="G500" s="2"/>
      <c r="H500" s="1"/>
      <c r="I500" s="1"/>
      <c r="J500" s="1"/>
      <c r="K500" s="4"/>
      <c r="L500" s="1"/>
      <c r="M500" s="1"/>
      <c r="N500" s="1"/>
      <c r="O500" s="1"/>
      <c r="P500" s="1"/>
      <c r="Q500" s="1"/>
      <c r="R500" s="1"/>
      <c r="S500" s="1"/>
      <c r="T500" s="1"/>
      <c r="U500" s="1"/>
      <c r="V500" s="1"/>
      <c r="W500" s="1"/>
      <c r="X500" s="1"/>
      <c r="Y500" s="1"/>
      <c r="Z500" s="1"/>
      <c r="AA500" s="1"/>
      <c r="AB500" s="1"/>
      <c r="AC500" s="1"/>
    </row>
    <row r="501">
      <c r="A501" s="1"/>
      <c r="B501" s="1"/>
      <c r="C501" s="1"/>
      <c r="D501" s="1"/>
      <c r="E501" s="1"/>
      <c r="F501" s="2"/>
      <c r="G501" s="2"/>
      <c r="H501" s="1"/>
      <c r="I501" s="1"/>
      <c r="J501" s="1"/>
      <c r="K501" s="4"/>
      <c r="L501" s="1"/>
      <c r="M501" s="1"/>
      <c r="N501" s="1"/>
      <c r="O501" s="1"/>
      <c r="P501" s="1"/>
      <c r="Q501" s="1"/>
      <c r="R501" s="1"/>
      <c r="S501" s="1"/>
      <c r="T501" s="1"/>
      <c r="U501" s="1"/>
      <c r="V501" s="1"/>
      <c r="W501" s="1"/>
      <c r="X501" s="1"/>
      <c r="Y501" s="1"/>
      <c r="Z501" s="1"/>
      <c r="AA501" s="1"/>
      <c r="AB501" s="1"/>
      <c r="AC501" s="1"/>
    </row>
    <row r="502">
      <c r="A502" s="1"/>
      <c r="B502" s="1"/>
      <c r="C502" s="1"/>
      <c r="D502" s="1"/>
      <c r="E502" s="1"/>
      <c r="F502" s="2"/>
      <c r="G502" s="2"/>
      <c r="H502" s="1"/>
      <c r="I502" s="1"/>
      <c r="J502" s="1"/>
      <c r="K502" s="4"/>
      <c r="L502" s="1"/>
      <c r="M502" s="1"/>
      <c r="N502" s="1"/>
      <c r="O502" s="1"/>
      <c r="P502" s="1"/>
      <c r="Q502" s="1"/>
      <c r="R502" s="1"/>
      <c r="S502" s="1"/>
      <c r="T502" s="1"/>
      <c r="U502" s="1"/>
      <c r="V502" s="1"/>
      <c r="W502" s="1"/>
      <c r="X502" s="1"/>
      <c r="Y502" s="1"/>
      <c r="Z502" s="1"/>
      <c r="AA502" s="1"/>
      <c r="AB502" s="1"/>
      <c r="AC502" s="1"/>
    </row>
    <row r="503">
      <c r="A503" s="1"/>
      <c r="B503" s="1"/>
      <c r="C503" s="1"/>
      <c r="D503" s="1"/>
      <c r="E503" s="1"/>
      <c r="F503" s="2"/>
      <c r="G503" s="2"/>
      <c r="H503" s="1"/>
      <c r="I503" s="1"/>
      <c r="J503" s="1"/>
      <c r="K503" s="4"/>
      <c r="L503" s="1"/>
      <c r="M503" s="1"/>
      <c r="N503" s="1"/>
      <c r="O503" s="1"/>
      <c r="P503" s="1"/>
      <c r="Q503" s="1"/>
      <c r="R503" s="1"/>
      <c r="S503" s="1"/>
      <c r="T503" s="1"/>
      <c r="U503" s="1"/>
      <c r="V503" s="1"/>
      <c r="W503" s="1"/>
      <c r="X503" s="1"/>
      <c r="Y503" s="1"/>
      <c r="Z503" s="1"/>
      <c r="AA503" s="1"/>
      <c r="AB503" s="1"/>
      <c r="AC503" s="1"/>
    </row>
    <row r="504">
      <c r="A504" s="1"/>
      <c r="B504" s="1"/>
      <c r="C504" s="1"/>
      <c r="D504" s="1"/>
      <c r="E504" s="1"/>
      <c r="F504" s="2"/>
      <c r="G504" s="2"/>
      <c r="H504" s="1"/>
      <c r="I504" s="1"/>
      <c r="J504" s="1"/>
      <c r="K504" s="4"/>
      <c r="L504" s="1"/>
      <c r="M504" s="1"/>
      <c r="N504" s="1"/>
      <c r="O504" s="1"/>
      <c r="P504" s="1"/>
      <c r="Q504" s="1"/>
      <c r="R504" s="1"/>
      <c r="S504" s="1"/>
      <c r="T504" s="1"/>
      <c r="U504" s="1"/>
      <c r="V504" s="1"/>
      <c r="W504" s="1"/>
      <c r="X504" s="1"/>
      <c r="Y504" s="1"/>
      <c r="Z504" s="1"/>
      <c r="AA504" s="1"/>
      <c r="AB504" s="1"/>
      <c r="AC504" s="1"/>
    </row>
    <row r="505">
      <c r="A505" s="1"/>
      <c r="B505" s="1"/>
      <c r="C505" s="1"/>
      <c r="D505" s="1"/>
      <c r="E505" s="1"/>
      <c r="F505" s="2"/>
      <c r="G505" s="2"/>
      <c r="H505" s="1"/>
      <c r="I505" s="1"/>
      <c r="J505" s="1"/>
      <c r="K505" s="4"/>
      <c r="L505" s="1"/>
      <c r="M505" s="1"/>
      <c r="N505" s="1"/>
      <c r="O505" s="1"/>
      <c r="P505" s="1"/>
      <c r="Q505" s="1"/>
      <c r="R505" s="1"/>
      <c r="S505" s="1"/>
      <c r="T505" s="1"/>
      <c r="U505" s="1"/>
      <c r="V505" s="1"/>
      <c r="W505" s="1"/>
      <c r="X505" s="1"/>
      <c r="Y505" s="1"/>
      <c r="Z505" s="1"/>
      <c r="AA505" s="1"/>
      <c r="AB505" s="1"/>
      <c r="AC505" s="1"/>
    </row>
    <row r="506">
      <c r="A506" s="1"/>
      <c r="B506" s="1"/>
      <c r="C506" s="1"/>
      <c r="D506" s="1"/>
      <c r="E506" s="1"/>
      <c r="F506" s="2"/>
      <c r="G506" s="2"/>
      <c r="H506" s="1"/>
      <c r="I506" s="1"/>
      <c r="J506" s="1"/>
      <c r="K506" s="4"/>
      <c r="L506" s="1"/>
      <c r="M506" s="1"/>
      <c r="N506" s="1"/>
      <c r="O506" s="1"/>
      <c r="P506" s="1"/>
      <c r="Q506" s="1"/>
      <c r="R506" s="1"/>
      <c r="S506" s="1"/>
      <c r="T506" s="1"/>
      <c r="U506" s="1"/>
      <c r="V506" s="1"/>
      <c r="W506" s="1"/>
      <c r="X506" s="1"/>
      <c r="Y506" s="1"/>
      <c r="Z506" s="1"/>
      <c r="AA506" s="1"/>
      <c r="AB506" s="1"/>
      <c r="AC506" s="1"/>
    </row>
    <row r="507">
      <c r="A507" s="1"/>
      <c r="B507" s="1"/>
      <c r="C507" s="1"/>
      <c r="D507" s="1"/>
      <c r="E507" s="1"/>
      <c r="F507" s="2"/>
      <c r="G507" s="2"/>
      <c r="H507" s="1"/>
      <c r="I507" s="1"/>
      <c r="J507" s="1"/>
      <c r="K507" s="4"/>
      <c r="L507" s="1"/>
      <c r="M507" s="1"/>
      <c r="N507" s="1"/>
      <c r="O507" s="1"/>
      <c r="P507" s="1"/>
      <c r="Q507" s="1"/>
      <c r="R507" s="1"/>
      <c r="S507" s="1"/>
      <c r="T507" s="1"/>
      <c r="U507" s="1"/>
      <c r="V507" s="1"/>
      <c r="W507" s="1"/>
      <c r="X507" s="1"/>
      <c r="Y507" s="1"/>
      <c r="Z507" s="1"/>
      <c r="AA507" s="1"/>
      <c r="AB507" s="1"/>
      <c r="AC507" s="1"/>
    </row>
    <row r="508">
      <c r="A508" s="1"/>
      <c r="B508" s="1"/>
      <c r="C508" s="1"/>
      <c r="D508" s="1"/>
      <c r="E508" s="1"/>
      <c r="F508" s="2"/>
      <c r="G508" s="2"/>
      <c r="H508" s="1"/>
      <c r="I508" s="1"/>
      <c r="J508" s="1"/>
      <c r="K508" s="4"/>
      <c r="L508" s="1"/>
      <c r="M508" s="1"/>
      <c r="N508" s="1"/>
      <c r="O508" s="1"/>
      <c r="P508" s="1"/>
      <c r="Q508" s="1"/>
      <c r="R508" s="1"/>
      <c r="S508" s="1"/>
      <c r="T508" s="1"/>
      <c r="U508" s="1"/>
      <c r="V508" s="1"/>
      <c r="W508" s="1"/>
      <c r="X508" s="1"/>
      <c r="Y508" s="1"/>
      <c r="Z508" s="1"/>
      <c r="AA508" s="1"/>
      <c r="AB508" s="1"/>
      <c r="AC508" s="1"/>
    </row>
    <row r="509">
      <c r="A509" s="1"/>
      <c r="B509" s="1"/>
      <c r="C509" s="1"/>
      <c r="D509" s="1"/>
      <c r="E509" s="1"/>
      <c r="F509" s="2"/>
      <c r="G509" s="2"/>
      <c r="H509" s="1"/>
      <c r="I509" s="1"/>
      <c r="J509" s="1"/>
      <c r="K509" s="4"/>
      <c r="L509" s="1"/>
      <c r="M509" s="1"/>
      <c r="N509" s="1"/>
      <c r="O509" s="1"/>
      <c r="P509" s="1"/>
      <c r="Q509" s="1"/>
      <c r="R509" s="1"/>
      <c r="S509" s="1"/>
      <c r="T509" s="1"/>
      <c r="U509" s="1"/>
      <c r="V509" s="1"/>
      <c r="W509" s="1"/>
      <c r="X509" s="1"/>
      <c r="Y509" s="1"/>
      <c r="Z509" s="1"/>
      <c r="AA509" s="1"/>
      <c r="AB509" s="1"/>
      <c r="AC509" s="1"/>
    </row>
    <row r="510">
      <c r="A510" s="1"/>
      <c r="B510" s="1"/>
      <c r="C510" s="1"/>
      <c r="D510" s="1"/>
      <c r="E510" s="1"/>
      <c r="F510" s="2"/>
      <c r="G510" s="2"/>
      <c r="H510" s="1"/>
      <c r="I510" s="1"/>
      <c r="J510" s="1"/>
      <c r="K510" s="4"/>
      <c r="L510" s="1"/>
      <c r="M510" s="1"/>
      <c r="N510" s="1"/>
      <c r="O510" s="1"/>
      <c r="P510" s="1"/>
      <c r="Q510" s="1"/>
      <c r="R510" s="1"/>
      <c r="S510" s="1"/>
      <c r="T510" s="1"/>
      <c r="U510" s="1"/>
      <c r="V510" s="1"/>
      <c r="W510" s="1"/>
      <c r="X510" s="1"/>
      <c r="Y510" s="1"/>
      <c r="Z510" s="1"/>
      <c r="AA510" s="1"/>
      <c r="AB510" s="1"/>
      <c r="AC510" s="1"/>
    </row>
    <row r="511">
      <c r="A511" s="1"/>
      <c r="B511" s="1"/>
      <c r="C511" s="1"/>
      <c r="D511" s="1"/>
      <c r="E511" s="1"/>
      <c r="F511" s="2"/>
      <c r="G511" s="2"/>
      <c r="H511" s="1"/>
      <c r="I511" s="1"/>
      <c r="J511" s="1"/>
      <c r="K511" s="4"/>
      <c r="L511" s="1"/>
      <c r="M511" s="1"/>
      <c r="N511" s="1"/>
      <c r="O511" s="1"/>
      <c r="P511" s="1"/>
      <c r="Q511" s="1"/>
      <c r="R511" s="1"/>
      <c r="S511" s="1"/>
      <c r="T511" s="1"/>
      <c r="U511" s="1"/>
      <c r="V511" s="1"/>
      <c r="W511" s="1"/>
      <c r="X511" s="1"/>
      <c r="Y511" s="1"/>
      <c r="Z511" s="1"/>
      <c r="AA511" s="1"/>
      <c r="AB511" s="1"/>
      <c r="AC511" s="1"/>
    </row>
    <row r="512">
      <c r="A512" s="1"/>
      <c r="B512" s="1"/>
      <c r="C512" s="1"/>
      <c r="D512" s="1"/>
      <c r="E512" s="1"/>
      <c r="F512" s="2"/>
      <c r="G512" s="2"/>
      <c r="H512" s="1"/>
      <c r="I512" s="1"/>
      <c r="J512" s="1"/>
      <c r="K512" s="4"/>
      <c r="L512" s="1"/>
      <c r="M512" s="1"/>
      <c r="N512" s="1"/>
      <c r="O512" s="1"/>
      <c r="P512" s="1"/>
      <c r="Q512" s="1"/>
      <c r="R512" s="1"/>
      <c r="S512" s="1"/>
      <c r="T512" s="1"/>
      <c r="U512" s="1"/>
      <c r="V512" s="1"/>
      <c r="W512" s="1"/>
      <c r="X512" s="1"/>
      <c r="Y512" s="1"/>
      <c r="Z512" s="1"/>
      <c r="AA512" s="1"/>
      <c r="AB512" s="1"/>
      <c r="AC512" s="1"/>
    </row>
    <row r="513">
      <c r="A513" s="1"/>
      <c r="B513" s="1"/>
      <c r="C513" s="1"/>
      <c r="D513" s="1"/>
      <c r="E513" s="1"/>
      <c r="F513" s="2"/>
      <c r="G513" s="2"/>
      <c r="H513" s="1"/>
      <c r="I513" s="1"/>
      <c r="J513" s="1"/>
      <c r="K513" s="4"/>
      <c r="L513" s="1"/>
      <c r="M513" s="1"/>
      <c r="N513" s="1"/>
      <c r="O513" s="1"/>
      <c r="P513" s="1"/>
      <c r="Q513" s="1"/>
      <c r="R513" s="1"/>
      <c r="S513" s="1"/>
      <c r="T513" s="1"/>
      <c r="U513" s="1"/>
      <c r="V513" s="1"/>
      <c r="W513" s="1"/>
      <c r="X513" s="1"/>
      <c r="Y513" s="1"/>
      <c r="Z513" s="1"/>
      <c r="AA513" s="1"/>
      <c r="AB513" s="1"/>
      <c r="AC513" s="1"/>
    </row>
    <row r="514">
      <c r="A514" s="1"/>
      <c r="B514" s="1"/>
      <c r="C514" s="1"/>
      <c r="D514" s="1"/>
      <c r="E514" s="1"/>
      <c r="F514" s="2"/>
      <c r="G514" s="2"/>
      <c r="H514" s="1"/>
      <c r="I514" s="1"/>
      <c r="J514" s="1"/>
      <c r="K514" s="4"/>
      <c r="L514" s="1"/>
      <c r="M514" s="1"/>
      <c r="N514" s="1"/>
      <c r="O514" s="1"/>
      <c r="P514" s="1"/>
      <c r="Q514" s="1"/>
      <c r="R514" s="1"/>
      <c r="S514" s="1"/>
      <c r="T514" s="1"/>
      <c r="U514" s="1"/>
      <c r="V514" s="1"/>
      <c r="W514" s="1"/>
      <c r="X514" s="1"/>
      <c r="Y514" s="1"/>
      <c r="Z514" s="1"/>
      <c r="AA514" s="1"/>
      <c r="AB514" s="1"/>
      <c r="AC514" s="1"/>
    </row>
    <row r="515">
      <c r="A515" s="1"/>
      <c r="B515" s="1"/>
      <c r="C515" s="1"/>
      <c r="D515" s="1"/>
      <c r="E515" s="1"/>
      <c r="F515" s="2"/>
      <c r="G515" s="2"/>
      <c r="H515" s="1"/>
      <c r="I515" s="1"/>
      <c r="J515" s="1"/>
      <c r="K515" s="4"/>
      <c r="L515" s="1"/>
      <c r="M515" s="1"/>
      <c r="N515" s="1"/>
      <c r="O515" s="1"/>
      <c r="P515" s="1"/>
      <c r="Q515" s="1"/>
      <c r="R515" s="1"/>
      <c r="S515" s="1"/>
      <c r="T515" s="1"/>
      <c r="U515" s="1"/>
      <c r="V515" s="1"/>
      <c r="W515" s="1"/>
      <c r="X515" s="1"/>
      <c r="Y515" s="1"/>
      <c r="Z515" s="1"/>
      <c r="AA515" s="1"/>
      <c r="AB515" s="1"/>
      <c r="AC515" s="1"/>
    </row>
    <row r="516">
      <c r="A516" s="1"/>
      <c r="B516" s="1"/>
      <c r="C516" s="1"/>
      <c r="D516" s="1"/>
      <c r="E516" s="1"/>
      <c r="F516" s="2"/>
      <c r="G516" s="2"/>
      <c r="H516" s="1"/>
      <c r="I516" s="1"/>
      <c r="J516" s="1"/>
      <c r="K516" s="4"/>
      <c r="L516" s="1"/>
      <c r="M516" s="1"/>
      <c r="N516" s="1"/>
      <c r="O516" s="1"/>
      <c r="P516" s="1"/>
      <c r="Q516" s="1"/>
      <c r="R516" s="1"/>
      <c r="S516" s="1"/>
      <c r="T516" s="1"/>
      <c r="U516" s="1"/>
      <c r="V516" s="1"/>
      <c r="W516" s="1"/>
      <c r="X516" s="1"/>
      <c r="Y516" s="1"/>
      <c r="Z516" s="1"/>
      <c r="AA516" s="1"/>
      <c r="AB516" s="1"/>
      <c r="AC516" s="1"/>
    </row>
    <row r="517">
      <c r="A517" s="1"/>
      <c r="B517" s="1"/>
      <c r="C517" s="1"/>
      <c r="D517" s="1"/>
      <c r="E517" s="1"/>
      <c r="F517" s="2"/>
      <c r="G517" s="2"/>
      <c r="H517" s="1"/>
      <c r="I517" s="1"/>
      <c r="J517" s="1"/>
      <c r="K517" s="4"/>
      <c r="L517" s="1"/>
      <c r="M517" s="1"/>
      <c r="N517" s="1"/>
      <c r="O517" s="1"/>
      <c r="P517" s="1"/>
      <c r="Q517" s="1"/>
      <c r="R517" s="1"/>
      <c r="S517" s="1"/>
      <c r="T517" s="1"/>
      <c r="U517" s="1"/>
      <c r="V517" s="1"/>
      <c r="W517" s="1"/>
      <c r="X517" s="1"/>
      <c r="Y517" s="1"/>
      <c r="Z517" s="1"/>
      <c r="AA517" s="1"/>
      <c r="AB517" s="1"/>
      <c r="AC517" s="1"/>
    </row>
    <row r="518">
      <c r="A518" s="1"/>
      <c r="B518" s="1"/>
      <c r="C518" s="1"/>
      <c r="D518" s="1"/>
      <c r="E518" s="1"/>
      <c r="F518" s="2"/>
      <c r="G518" s="2"/>
      <c r="H518" s="1"/>
      <c r="I518" s="1"/>
      <c r="J518" s="1"/>
      <c r="K518" s="4"/>
      <c r="L518" s="1"/>
      <c r="M518" s="1"/>
      <c r="N518" s="1"/>
      <c r="O518" s="1"/>
      <c r="P518" s="1"/>
      <c r="Q518" s="1"/>
      <c r="R518" s="1"/>
      <c r="S518" s="1"/>
      <c r="T518" s="1"/>
      <c r="U518" s="1"/>
      <c r="V518" s="1"/>
      <c r="W518" s="1"/>
      <c r="X518" s="1"/>
      <c r="Y518" s="1"/>
      <c r="Z518" s="1"/>
      <c r="AA518" s="1"/>
      <c r="AB518" s="1"/>
      <c r="AC518" s="1"/>
    </row>
    <row r="519">
      <c r="A519" s="1"/>
      <c r="B519" s="1"/>
      <c r="C519" s="1"/>
      <c r="D519" s="1"/>
      <c r="E519" s="1"/>
      <c r="F519" s="2"/>
      <c r="G519" s="2"/>
      <c r="H519" s="1"/>
      <c r="I519" s="1"/>
      <c r="J519" s="1"/>
      <c r="K519" s="4"/>
      <c r="L519" s="1"/>
      <c r="M519" s="1"/>
      <c r="N519" s="1"/>
      <c r="O519" s="1"/>
      <c r="P519" s="1"/>
      <c r="Q519" s="1"/>
      <c r="R519" s="1"/>
      <c r="S519" s="1"/>
      <c r="T519" s="1"/>
      <c r="U519" s="1"/>
      <c r="V519" s="1"/>
      <c r="W519" s="1"/>
      <c r="X519" s="1"/>
      <c r="Y519" s="1"/>
      <c r="Z519" s="1"/>
      <c r="AA519" s="1"/>
      <c r="AB519" s="1"/>
      <c r="AC519" s="1"/>
    </row>
    <row r="520">
      <c r="A520" s="1"/>
      <c r="B520" s="1"/>
      <c r="C520" s="1"/>
      <c r="D520" s="1"/>
      <c r="E520" s="1"/>
      <c r="F520" s="2"/>
      <c r="G520" s="2"/>
      <c r="H520" s="1"/>
      <c r="I520" s="1"/>
      <c r="J520" s="1"/>
      <c r="K520" s="4"/>
      <c r="L520" s="1"/>
      <c r="M520" s="1"/>
      <c r="N520" s="1"/>
      <c r="O520" s="1"/>
      <c r="P520" s="1"/>
      <c r="Q520" s="1"/>
      <c r="R520" s="1"/>
      <c r="S520" s="1"/>
      <c r="T520" s="1"/>
      <c r="U520" s="1"/>
      <c r="V520" s="1"/>
      <c r="W520" s="1"/>
      <c r="X520" s="1"/>
      <c r="Y520" s="1"/>
      <c r="Z520" s="1"/>
      <c r="AA520" s="1"/>
      <c r="AB520" s="1"/>
      <c r="AC520" s="1"/>
    </row>
    <row r="521">
      <c r="A521" s="1"/>
      <c r="B521" s="1"/>
      <c r="C521" s="1"/>
      <c r="D521" s="1"/>
      <c r="E521" s="1"/>
      <c r="F521" s="2"/>
      <c r="G521" s="2"/>
      <c r="H521" s="1"/>
      <c r="I521" s="1"/>
      <c r="J521" s="1"/>
      <c r="K521" s="4"/>
      <c r="L521" s="1"/>
      <c r="M521" s="1"/>
      <c r="N521" s="1"/>
      <c r="O521" s="1"/>
      <c r="P521" s="1"/>
      <c r="Q521" s="1"/>
      <c r="R521" s="1"/>
      <c r="S521" s="1"/>
      <c r="T521" s="1"/>
      <c r="U521" s="1"/>
      <c r="V521" s="1"/>
      <c r="W521" s="1"/>
      <c r="X521" s="1"/>
      <c r="Y521" s="1"/>
      <c r="Z521" s="1"/>
      <c r="AA521" s="1"/>
      <c r="AB521" s="1"/>
      <c r="AC521" s="1"/>
    </row>
    <row r="522">
      <c r="A522" s="1"/>
      <c r="B522" s="1"/>
      <c r="C522" s="1"/>
      <c r="D522" s="1"/>
      <c r="E522" s="1"/>
      <c r="F522" s="2"/>
      <c r="G522" s="2"/>
      <c r="H522" s="1"/>
      <c r="I522" s="1"/>
      <c r="J522" s="1"/>
      <c r="K522" s="4"/>
      <c r="L522" s="1"/>
      <c r="M522" s="1"/>
      <c r="N522" s="1"/>
      <c r="O522" s="1"/>
      <c r="P522" s="1"/>
      <c r="Q522" s="1"/>
      <c r="R522" s="1"/>
      <c r="S522" s="1"/>
      <c r="T522" s="1"/>
      <c r="U522" s="1"/>
      <c r="V522" s="1"/>
      <c r="W522" s="1"/>
      <c r="X522" s="1"/>
      <c r="Y522" s="1"/>
      <c r="Z522" s="1"/>
      <c r="AA522" s="1"/>
      <c r="AB522" s="1"/>
      <c r="AC522" s="1"/>
    </row>
    <row r="523">
      <c r="A523" s="1"/>
      <c r="B523" s="1"/>
      <c r="C523" s="1"/>
      <c r="D523" s="1"/>
      <c r="E523" s="1"/>
      <c r="F523" s="2"/>
      <c r="G523" s="2"/>
      <c r="H523" s="1"/>
      <c r="I523" s="1"/>
      <c r="J523" s="1"/>
      <c r="K523" s="4"/>
      <c r="L523" s="1"/>
      <c r="M523" s="1"/>
      <c r="N523" s="1"/>
      <c r="O523" s="1"/>
      <c r="P523" s="1"/>
      <c r="Q523" s="1"/>
      <c r="R523" s="1"/>
      <c r="S523" s="1"/>
      <c r="T523" s="1"/>
      <c r="U523" s="1"/>
      <c r="V523" s="1"/>
      <c r="W523" s="1"/>
      <c r="X523" s="1"/>
      <c r="Y523" s="1"/>
      <c r="Z523" s="1"/>
      <c r="AA523" s="1"/>
      <c r="AB523" s="1"/>
      <c r="AC523" s="1"/>
    </row>
    <row r="524">
      <c r="A524" s="1"/>
      <c r="B524" s="1"/>
      <c r="C524" s="1"/>
      <c r="D524" s="1"/>
      <c r="E524" s="1"/>
      <c r="F524" s="2"/>
      <c r="G524" s="2"/>
      <c r="H524" s="1"/>
      <c r="I524" s="1"/>
      <c r="J524" s="1"/>
      <c r="K524" s="4"/>
      <c r="L524" s="1"/>
      <c r="M524" s="1"/>
      <c r="N524" s="1"/>
      <c r="O524" s="1"/>
      <c r="P524" s="1"/>
      <c r="Q524" s="1"/>
      <c r="R524" s="1"/>
      <c r="S524" s="1"/>
      <c r="T524" s="1"/>
      <c r="U524" s="1"/>
      <c r="V524" s="1"/>
      <c r="W524" s="1"/>
      <c r="X524" s="1"/>
      <c r="Y524" s="1"/>
      <c r="Z524" s="1"/>
      <c r="AA524" s="1"/>
      <c r="AB524" s="1"/>
      <c r="AC524" s="1"/>
    </row>
    <row r="525">
      <c r="A525" s="1"/>
      <c r="B525" s="1"/>
      <c r="C525" s="1"/>
      <c r="D525" s="1"/>
      <c r="E525" s="1"/>
      <c r="F525" s="2"/>
      <c r="G525" s="2"/>
      <c r="H525" s="1"/>
      <c r="I525" s="1"/>
      <c r="J525" s="1"/>
      <c r="K525" s="4"/>
      <c r="L525" s="1"/>
      <c r="M525" s="1"/>
      <c r="N525" s="1"/>
      <c r="O525" s="1"/>
      <c r="P525" s="1"/>
      <c r="Q525" s="1"/>
      <c r="R525" s="1"/>
      <c r="S525" s="1"/>
      <c r="T525" s="1"/>
      <c r="U525" s="1"/>
      <c r="V525" s="1"/>
      <c r="W525" s="1"/>
      <c r="X525" s="1"/>
      <c r="Y525" s="1"/>
      <c r="Z525" s="1"/>
      <c r="AA525" s="1"/>
      <c r="AB525" s="1"/>
      <c r="AC525" s="1"/>
    </row>
    <row r="526">
      <c r="A526" s="1"/>
      <c r="B526" s="1"/>
      <c r="C526" s="1"/>
      <c r="D526" s="1"/>
      <c r="E526" s="1"/>
      <c r="F526" s="2"/>
      <c r="G526" s="2"/>
      <c r="H526" s="1"/>
      <c r="I526" s="1"/>
      <c r="J526" s="1"/>
      <c r="K526" s="4"/>
      <c r="L526" s="1"/>
      <c r="M526" s="1"/>
      <c r="N526" s="1"/>
      <c r="O526" s="1"/>
      <c r="P526" s="1"/>
      <c r="Q526" s="1"/>
      <c r="R526" s="1"/>
      <c r="S526" s="1"/>
      <c r="T526" s="1"/>
      <c r="U526" s="1"/>
      <c r="V526" s="1"/>
      <c r="W526" s="1"/>
      <c r="X526" s="1"/>
      <c r="Y526" s="1"/>
      <c r="Z526" s="1"/>
      <c r="AA526" s="1"/>
      <c r="AB526" s="1"/>
      <c r="AC526" s="1"/>
    </row>
    <row r="527">
      <c r="A527" s="1"/>
      <c r="B527" s="1"/>
      <c r="C527" s="1"/>
      <c r="D527" s="1"/>
      <c r="E527" s="1"/>
      <c r="F527" s="2"/>
      <c r="G527" s="2"/>
      <c r="H527" s="1"/>
      <c r="I527" s="1"/>
      <c r="J527" s="1"/>
      <c r="K527" s="4"/>
      <c r="L527" s="1"/>
      <c r="M527" s="1"/>
      <c r="N527" s="1"/>
      <c r="O527" s="1"/>
      <c r="P527" s="1"/>
      <c r="Q527" s="1"/>
      <c r="R527" s="1"/>
      <c r="S527" s="1"/>
      <c r="T527" s="1"/>
      <c r="U527" s="1"/>
      <c r="V527" s="1"/>
      <c r="W527" s="1"/>
      <c r="X527" s="1"/>
      <c r="Y527" s="1"/>
      <c r="Z527" s="1"/>
      <c r="AA527" s="1"/>
      <c r="AB527" s="1"/>
      <c r="AC527" s="1"/>
    </row>
    <row r="528">
      <c r="A528" s="1"/>
      <c r="B528" s="1"/>
      <c r="C528" s="1"/>
      <c r="D528" s="1"/>
      <c r="E528" s="1"/>
      <c r="F528" s="2"/>
      <c r="G528" s="2"/>
      <c r="H528" s="1"/>
      <c r="I528" s="1"/>
      <c r="J528" s="1"/>
      <c r="K528" s="4"/>
      <c r="L528" s="1"/>
      <c r="M528" s="1"/>
      <c r="N528" s="1"/>
      <c r="O528" s="1"/>
      <c r="P528" s="1"/>
      <c r="Q528" s="1"/>
      <c r="R528" s="1"/>
      <c r="S528" s="1"/>
      <c r="T528" s="1"/>
      <c r="U528" s="1"/>
      <c r="V528" s="1"/>
      <c r="W528" s="1"/>
      <c r="X528" s="1"/>
      <c r="Y528" s="1"/>
      <c r="Z528" s="1"/>
      <c r="AA528" s="1"/>
      <c r="AB528" s="1"/>
      <c r="AC528" s="1"/>
    </row>
    <row r="529">
      <c r="A529" s="1"/>
      <c r="B529" s="1"/>
      <c r="C529" s="1"/>
      <c r="D529" s="1"/>
      <c r="E529" s="1"/>
      <c r="F529" s="2"/>
      <c r="G529" s="2"/>
      <c r="H529" s="1"/>
      <c r="I529" s="1"/>
      <c r="J529" s="1"/>
      <c r="K529" s="4"/>
      <c r="L529" s="1"/>
      <c r="M529" s="1"/>
      <c r="N529" s="1"/>
      <c r="O529" s="1"/>
      <c r="P529" s="1"/>
      <c r="Q529" s="1"/>
      <c r="R529" s="1"/>
      <c r="S529" s="1"/>
      <c r="T529" s="1"/>
      <c r="U529" s="1"/>
      <c r="V529" s="1"/>
      <c r="W529" s="1"/>
      <c r="X529" s="1"/>
      <c r="Y529" s="1"/>
      <c r="Z529" s="1"/>
      <c r="AA529" s="1"/>
      <c r="AB529" s="1"/>
      <c r="AC529" s="1"/>
    </row>
    <row r="530">
      <c r="A530" s="1"/>
      <c r="B530" s="1"/>
      <c r="C530" s="1"/>
      <c r="D530" s="1"/>
      <c r="E530" s="1"/>
      <c r="F530" s="2"/>
      <c r="G530" s="2"/>
      <c r="H530" s="1"/>
      <c r="I530" s="1"/>
      <c r="J530" s="1"/>
      <c r="K530" s="4"/>
      <c r="L530" s="1"/>
      <c r="M530" s="1"/>
      <c r="N530" s="1"/>
      <c r="O530" s="1"/>
      <c r="P530" s="1"/>
      <c r="Q530" s="1"/>
      <c r="R530" s="1"/>
      <c r="S530" s="1"/>
      <c r="T530" s="1"/>
      <c r="U530" s="1"/>
      <c r="V530" s="1"/>
      <c r="W530" s="1"/>
      <c r="X530" s="1"/>
      <c r="Y530" s="1"/>
      <c r="Z530" s="1"/>
      <c r="AA530" s="1"/>
      <c r="AB530" s="1"/>
      <c r="AC530" s="1"/>
    </row>
    <row r="531">
      <c r="A531" s="1"/>
      <c r="B531" s="1"/>
      <c r="C531" s="1"/>
      <c r="D531" s="1"/>
      <c r="E531" s="1"/>
      <c r="F531" s="2"/>
      <c r="G531" s="2"/>
      <c r="H531" s="1"/>
      <c r="I531" s="1"/>
      <c r="J531" s="1"/>
      <c r="K531" s="4"/>
      <c r="L531" s="1"/>
      <c r="M531" s="1"/>
      <c r="N531" s="1"/>
      <c r="O531" s="1"/>
      <c r="P531" s="1"/>
      <c r="Q531" s="1"/>
      <c r="R531" s="1"/>
      <c r="S531" s="1"/>
      <c r="T531" s="1"/>
      <c r="U531" s="1"/>
      <c r="V531" s="1"/>
      <c r="W531" s="1"/>
      <c r="X531" s="1"/>
      <c r="Y531" s="1"/>
      <c r="Z531" s="1"/>
      <c r="AA531" s="1"/>
      <c r="AB531" s="1"/>
      <c r="AC531" s="1"/>
    </row>
    <row r="532">
      <c r="A532" s="1"/>
      <c r="B532" s="1"/>
      <c r="C532" s="1"/>
      <c r="D532" s="1"/>
      <c r="E532" s="1"/>
      <c r="F532" s="2"/>
      <c r="G532" s="2"/>
      <c r="H532" s="1"/>
      <c r="I532" s="1"/>
      <c r="J532" s="1"/>
      <c r="K532" s="4"/>
      <c r="L532" s="1"/>
      <c r="M532" s="1"/>
      <c r="N532" s="1"/>
      <c r="O532" s="1"/>
      <c r="P532" s="1"/>
      <c r="Q532" s="1"/>
      <c r="R532" s="1"/>
      <c r="S532" s="1"/>
      <c r="T532" s="1"/>
      <c r="U532" s="1"/>
      <c r="V532" s="1"/>
      <c r="W532" s="1"/>
      <c r="X532" s="1"/>
      <c r="Y532" s="1"/>
      <c r="Z532" s="1"/>
      <c r="AA532" s="1"/>
      <c r="AB532" s="1"/>
      <c r="AC532" s="1"/>
    </row>
    <row r="533">
      <c r="A533" s="1"/>
      <c r="B533" s="1"/>
      <c r="C533" s="1"/>
      <c r="D533" s="1"/>
      <c r="E533" s="1"/>
      <c r="F533" s="2"/>
      <c r="G533" s="2"/>
      <c r="H533" s="1"/>
      <c r="I533" s="1"/>
      <c r="J533" s="1"/>
      <c r="K533" s="4"/>
      <c r="L533" s="1"/>
      <c r="M533" s="1"/>
      <c r="N533" s="1"/>
      <c r="O533" s="1"/>
      <c r="P533" s="1"/>
      <c r="Q533" s="1"/>
      <c r="R533" s="1"/>
      <c r="S533" s="1"/>
      <c r="T533" s="1"/>
      <c r="U533" s="1"/>
      <c r="V533" s="1"/>
      <c r="W533" s="1"/>
      <c r="X533" s="1"/>
      <c r="Y533" s="1"/>
      <c r="Z533" s="1"/>
      <c r="AA533" s="1"/>
      <c r="AB533" s="1"/>
      <c r="AC533" s="1"/>
    </row>
    <row r="534">
      <c r="A534" s="1"/>
      <c r="B534" s="1"/>
      <c r="C534" s="1"/>
      <c r="D534" s="1"/>
      <c r="E534" s="1"/>
      <c r="F534" s="2"/>
      <c r="G534" s="2"/>
      <c r="H534" s="1"/>
      <c r="I534" s="1"/>
      <c r="J534" s="1"/>
      <c r="K534" s="4"/>
      <c r="L534" s="1"/>
      <c r="M534" s="1"/>
      <c r="N534" s="1"/>
      <c r="O534" s="1"/>
      <c r="P534" s="1"/>
      <c r="Q534" s="1"/>
      <c r="R534" s="1"/>
      <c r="S534" s="1"/>
      <c r="T534" s="1"/>
      <c r="U534" s="1"/>
      <c r="V534" s="1"/>
      <c r="W534" s="1"/>
      <c r="X534" s="1"/>
      <c r="Y534" s="1"/>
      <c r="Z534" s="1"/>
      <c r="AA534" s="1"/>
      <c r="AB534" s="1"/>
      <c r="AC534" s="1"/>
    </row>
    <row r="535">
      <c r="A535" s="1"/>
      <c r="B535" s="1"/>
      <c r="C535" s="1"/>
      <c r="D535" s="1"/>
      <c r="E535" s="1"/>
      <c r="F535" s="2"/>
      <c r="G535" s="2"/>
      <c r="H535" s="1"/>
      <c r="I535" s="1"/>
      <c r="J535" s="1"/>
      <c r="K535" s="4"/>
      <c r="L535" s="1"/>
      <c r="M535" s="1"/>
      <c r="N535" s="1"/>
      <c r="O535" s="1"/>
      <c r="P535" s="1"/>
      <c r="Q535" s="1"/>
      <c r="R535" s="1"/>
      <c r="S535" s="1"/>
      <c r="T535" s="1"/>
      <c r="U535" s="1"/>
      <c r="V535" s="1"/>
      <c r="W535" s="1"/>
      <c r="X535" s="1"/>
      <c r="Y535" s="1"/>
      <c r="Z535" s="1"/>
      <c r="AA535" s="1"/>
      <c r="AB535" s="1"/>
      <c r="AC535" s="1"/>
    </row>
    <row r="536">
      <c r="A536" s="1"/>
      <c r="B536" s="1"/>
      <c r="C536" s="1"/>
      <c r="D536" s="1"/>
      <c r="E536" s="1"/>
      <c r="F536" s="2"/>
      <c r="G536" s="2"/>
      <c r="H536" s="1"/>
      <c r="I536" s="1"/>
      <c r="J536" s="1"/>
      <c r="K536" s="4"/>
      <c r="L536" s="1"/>
      <c r="M536" s="1"/>
      <c r="N536" s="1"/>
      <c r="O536" s="1"/>
      <c r="P536" s="1"/>
      <c r="Q536" s="1"/>
      <c r="R536" s="1"/>
      <c r="S536" s="1"/>
      <c r="T536" s="1"/>
      <c r="U536" s="1"/>
      <c r="V536" s="1"/>
      <c r="W536" s="1"/>
      <c r="X536" s="1"/>
      <c r="Y536" s="1"/>
      <c r="Z536" s="1"/>
      <c r="AA536" s="1"/>
      <c r="AB536" s="1"/>
      <c r="AC536" s="1"/>
    </row>
    <row r="537">
      <c r="A537" s="1"/>
      <c r="B537" s="1"/>
      <c r="C537" s="1"/>
      <c r="D537" s="1"/>
      <c r="E537" s="1"/>
      <c r="F537" s="2"/>
      <c r="G537" s="2"/>
      <c r="H537" s="1"/>
      <c r="I537" s="1"/>
      <c r="J537" s="1"/>
      <c r="K537" s="4"/>
      <c r="L537" s="1"/>
      <c r="M537" s="1"/>
      <c r="N537" s="1"/>
      <c r="O537" s="1"/>
      <c r="P537" s="1"/>
      <c r="Q537" s="1"/>
      <c r="R537" s="1"/>
      <c r="S537" s="1"/>
      <c r="T537" s="1"/>
      <c r="U537" s="1"/>
      <c r="V537" s="1"/>
      <c r="W537" s="1"/>
      <c r="X537" s="1"/>
      <c r="Y537" s="1"/>
      <c r="Z537" s="1"/>
      <c r="AA537" s="1"/>
      <c r="AB537" s="1"/>
      <c r="AC537" s="1"/>
    </row>
    <row r="538">
      <c r="A538" s="1"/>
      <c r="B538" s="1"/>
      <c r="C538" s="1"/>
      <c r="D538" s="1"/>
      <c r="E538" s="1"/>
      <c r="F538" s="2"/>
      <c r="G538" s="2"/>
      <c r="H538" s="1"/>
      <c r="I538" s="1"/>
      <c r="J538" s="1"/>
      <c r="K538" s="4"/>
      <c r="L538" s="1"/>
      <c r="M538" s="1"/>
      <c r="N538" s="1"/>
      <c r="O538" s="1"/>
      <c r="P538" s="1"/>
      <c r="Q538" s="1"/>
      <c r="R538" s="1"/>
      <c r="S538" s="1"/>
      <c r="T538" s="1"/>
      <c r="U538" s="1"/>
      <c r="V538" s="1"/>
      <c r="W538" s="1"/>
      <c r="X538" s="1"/>
      <c r="Y538" s="1"/>
      <c r="Z538" s="1"/>
      <c r="AA538" s="1"/>
      <c r="AB538" s="1"/>
      <c r="AC538" s="1"/>
    </row>
    <row r="539">
      <c r="A539" s="1"/>
      <c r="B539" s="1"/>
      <c r="C539" s="1"/>
      <c r="D539" s="1"/>
      <c r="E539" s="1"/>
      <c r="F539" s="2"/>
      <c r="G539" s="2"/>
      <c r="H539" s="1"/>
      <c r="I539" s="1"/>
      <c r="J539" s="1"/>
      <c r="K539" s="4"/>
      <c r="L539" s="1"/>
      <c r="M539" s="1"/>
      <c r="N539" s="1"/>
      <c r="O539" s="1"/>
      <c r="P539" s="1"/>
      <c r="Q539" s="1"/>
      <c r="R539" s="1"/>
      <c r="S539" s="1"/>
      <c r="T539" s="1"/>
      <c r="U539" s="1"/>
      <c r="V539" s="1"/>
      <c r="W539" s="1"/>
      <c r="X539" s="1"/>
      <c r="Y539" s="1"/>
      <c r="Z539" s="1"/>
      <c r="AA539" s="1"/>
      <c r="AB539" s="1"/>
      <c r="AC539" s="1"/>
    </row>
    <row r="540">
      <c r="A540" s="1"/>
      <c r="B540" s="1"/>
      <c r="C540" s="1"/>
      <c r="D540" s="1"/>
      <c r="E540" s="1"/>
      <c r="F540" s="2"/>
      <c r="G540" s="2"/>
      <c r="H540" s="1"/>
      <c r="I540" s="1"/>
      <c r="J540" s="1"/>
      <c r="K540" s="4"/>
      <c r="L540" s="1"/>
      <c r="M540" s="1"/>
      <c r="N540" s="1"/>
      <c r="O540" s="1"/>
      <c r="P540" s="1"/>
      <c r="Q540" s="1"/>
      <c r="R540" s="1"/>
      <c r="S540" s="1"/>
      <c r="T540" s="1"/>
      <c r="U540" s="1"/>
      <c r="V540" s="1"/>
      <c r="W540" s="1"/>
      <c r="X540" s="1"/>
      <c r="Y540" s="1"/>
      <c r="Z540" s="1"/>
      <c r="AA540" s="1"/>
      <c r="AB540" s="1"/>
      <c r="AC540" s="1"/>
    </row>
    <row r="541">
      <c r="A541" s="1"/>
      <c r="B541" s="1"/>
      <c r="C541" s="1"/>
      <c r="D541" s="1"/>
      <c r="E541" s="1"/>
      <c r="F541" s="2"/>
      <c r="G541" s="2"/>
      <c r="H541" s="1"/>
      <c r="I541" s="1"/>
      <c r="J541" s="1"/>
      <c r="K541" s="4"/>
      <c r="L541" s="1"/>
      <c r="M541" s="1"/>
      <c r="N541" s="1"/>
      <c r="O541" s="1"/>
      <c r="P541" s="1"/>
      <c r="Q541" s="1"/>
      <c r="R541" s="1"/>
      <c r="S541" s="1"/>
      <c r="T541" s="1"/>
      <c r="U541" s="1"/>
      <c r="V541" s="1"/>
      <c r="W541" s="1"/>
      <c r="X541" s="1"/>
      <c r="Y541" s="1"/>
      <c r="Z541" s="1"/>
      <c r="AA541" s="1"/>
      <c r="AB541" s="1"/>
      <c r="AC541" s="1"/>
    </row>
    <row r="542">
      <c r="A542" s="1"/>
      <c r="B542" s="1"/>
      <c r="C542" s="1"/>
      <c r="D542" s="1"/>
      <c r="E542" s="1"/>
      <c r="F542" s="2"/>
      <c r="G542" s="2"/>
      <c r="H542" s="1"/>
      <c r="I542" s="1"/>
      <c r="J542" s="1"/>
      <c r="K542" s="4"/>
      <c r="L542" s="1"/>
      <c r="M542" s="1"/>
      <c r="N542" s="1"/>
      <c r="O542" s="1"/>
      <c r="P542" s="1"/>
      <c r="Q542" s="1"/>
      <c r="R542" s="1"/>
      <c r="S542" s="1"/>
      <c r="T542" s="1"/>
      <c r="U542" s="1"/>
      <c r="V542" s="1"/>
      <c r="W542" s="1"/>
      <c r="X542" s="1"/>
      <c r="Y542" s="1"/>
      <c r="Z542" s="1"/>
      <c r="AA542" s="1"/>
      <c r="AB542" s="1"/>
      <c r="AC542" s="1"/>
    </row>
    <row r="543">
      <c r="A543" s="1"/>
      <c r="B543" s="1"/>
      <c r="C543" s="1"/>
      <c r="D543" s="1"/>
      <c r="E543" s="1"/>
      <c r="F543" s="2"/>
      <c r="G543" s="2"/>
      <c r="H543" s="1"/>
      <c r="I543" s="1"/>
      <c r="J543" s="1"/>
      <c r="K543" s="4"/>
      <c r="L543" s="1"/>
      <c r="M543" s="1"/>
      <c r="N543" s="1"/>
      <c r="O543" s="1"/>
      <c r="P543" s="1"/>
      <c r="Q543" s="1"/>
      <c r="R543" s="1"/>
      <c r="S543" s="1"/>
      <c r="T543" s="1"/>
      <c r="U543" s="1"/>
      <c r="V543" s="1"/>
      <c r="W543" s="1"/>
      <c r="X543" s="1"/>
      <c r="Y543" s="1"/>
      <c r="Z543" s="1"/>
      <c r="AA543" s="1"/>
      <c r="AB543" s="1"/>
      <c r="AC543" s="1"/>
    </row>
    <row r="544">
      <c r="A544" s="1"/>
      <c r="B544" s="1"/>
      <c r="C544" s="1"/>
      <c r="D544" s="1"/>
      <c r="E544" s="1"/>
      <c r="F544" s="2"/>
      <c r="G544" s="2"/>
      <c r="H544" s="1"/>
      <c r="I544" s="1"/>
      <c r="J544" s="1"/>
      <c r="K544" s="4"/>
      <c r="L544" s="1"/>
      <c r="M544" s="1"/>
      <c r="N544" s="1"/>
      <c r="O544" s="1"/>
      <c r="P544" s="1"/>
      <c r="Q544" s="1"/>
      <c r="R544" s="1"/>
      <c r="S544" s="1"/>
      <c r="T544" s="1"/>
      <c r="U544" s="1"/>
      <c r="V544" s="1"/>
      <c r="W544" s="1"/>
      <c r="X544" s="1"/>
      <c r="Y544" s="1"/>
      <c r="Z544" s="1"/>
      <c r="AA544" s="1"/>
      <c r="AB544" s="1"/>
      <c r="AC544" s="1"/>
    </row>
    <row r="545">
      <c r="A545" s="1"/>
      <c r="B545" s="1"/>
      <c r="C545" s="1"/>
      <c r="D545" s="1"/>
      <c r="E545" s="1"/>
      <c r="F545" s="2"/>
      <c r="G545" s="2"/>
      <c r="H545" s="1"/>
      <c r="I545" s="1"/>
      <c r="J545" s="1"/>
      <c r="K545" s="4"/>
      <c r="L545" s="1"/>
      <c r="M545" s="1"/>
      <c r="N545" s="1"/>
      <c r="O545" s="1"/>
      <c r="P545" s="1"/>
      <c r="Q545" s="1"/>
      <c r="R545" s="1"/>
      <c r="S545" s="1"/>
      <c r="T545" s="1"/>
      <c r="U545" s="1"/>
      <c r="V545" s="1"/>
      <c r="W545" s="1"/>
      <c r="X545" s="1"/>
      <c r="Y545" s="1"/>
      <c r="Z545" s="1"/>
      <c r="AA545" s="1"/>
      <c r="AB545" s="1"/>
      <c r="AC545" s="1"/>
    </row>
    <row r="546">
      <c r="A546" s="1"/>
      <c r="B546" s="1"/>
      <c r="C546" s="1"/>
      <c r="D546" s="1"/>
      <c r="E546" s="1"/>
      <c r="F546" s="2"/>
      <c r="G546" s="2"/>
      <c r="H546" s="1"/>
      <c r="I546" s="1"/>
      <c r="J546" s="1"/>
      <c r="K546" s="4"/>
      <c r="L546" s="1"/>
      <c r="M546" s="1"/>
      <c r="N546" s="1"/>
      <c r="O546" s="1"/>
      <c r="P546" s="1"/>
      <c r="Q546" s="1"/>
      <c r="R546" s="1"/>
      <c r="S546" s="1"/>
      <c r="T546" s="1"/>
      <c r="U546" s="1"/>
      <c r="V546" s="1"/>
      <c r="W546" s="1"/>
      <c r="X546" s="1"/>
      <c r="Y546" s="1"/>
      <c r="Z546" s="1"/>
      <c r="AA546" s="1"/>
      <c r="AB546" s="1"/>
      <c r="AC546" s="1"/>
    </row>
    <row r="547">
      <c r="A547" s="1"/>
      <c r="B547" s="1"/>
      <c r="C547" s="1"/>
      <c r="D547" s="1"/>
      <c r="E547" s="1"/>
      <c r="F547" s="2"/>
      <c r="G547" s="2"/>
      <c r="H547" s="1"/>
      <c r="I547" s="1"/>
      <c r="J547" s="1"/>
      <c r="K547" s="4"/>
      <c r="L547" s="1"/>
      <c r="M547" s="1"/>
      <c r="N547" s="1"/>
      <c r="O547" s="1"/>
      <c r="P547" s="1"/>
      <c r="Q547" s="1"/>
      <c r="R547" s="1"/>
      <c r="S547" s="1"/>
      <c r="T547" s="1"/>
      <c r="U547" s="1"/>
      <c r="V547" s="1"/>
      <c r="W547" s="1"/>
      <c r="X547" s="1"/>
      <c r="Y547" s="1"/>
      <c r="Z547" s="1"/>
      <c r="AA547" s="1"/>
      <c r="AB547" s="1"/>
      <c r="AC547" s="1"/>
    </row>
    <row r="548">
      <c r="A548" s="1"/>
      <c r="B548" s="1"/>
      <c r="C548" s="1"/>
      <c r="D548" s="1"/>
      <c r="E548" s="1"/>
      <c r="F548" s="2"/>
      <c r="G548" s="2"/>
      <c r="H548" s="1"/>
      <c r="I548" s="1"/>
      <c r="J548" s="1"/>
      <c r="K548" s="4"/>
      <c r="L548" s="1"/>
      <c r="M548" s="1"/>
      <c r="N548" s="1"/>
      <c r="O548" s="1"/>
      <c r="P548" s="1"/>
      <c r="Q548" s="1"/>
      <c r="R548" s="1"/>
      <c r="S548" s="1"/>
      <c r="T548" s="1"/>
      <c r="U548" s="1"/>
      <c r="V548" s="1"/>
      <c r="W548" s="1"/>
      <c r="X548" s="1"/>
      <c r="Y548" s="1"/>
      <c r="Z548" s="1"/>
      <c r="AA548" s="1"/>
      <c r="AB548" s="1"/>
      <c r="AC548" s="1"/>
    </row>
    <row r="549">
      <c r="A549" s="1"/>
      <c r="B549" s="1"/>
      <c r="C549" s="1"/>
      <c r="D549" s="1"/>
      <c r="E549" s="1"/>
      <c r="F549" s="2"/>
      <c r="G549" s="2"/>
      <c r="H549" s="1"/>
      <c r="I549" s="1"/>
      <c r="J549" s="1"/>
      <c r="K549" s="4"/>
      <c r="L549" s="1"/>
      <c r="M549" s="1"/>
      <c r="N549" s="1"/>
      <c r="O549" s="1"/>
      <c r="P549" s="1"/>
      <c r="Q549" s="1"/>
      <c r="R549" s="1"/>
      <c r="S549" s="1"/>
      <c r="T549" s="1"/>
      <c r="U549" s="1"/>
      <c r="V549" s="1"/>
      <c r="W549" s="1"/>
      <c r="X549" s="1"/>
      <c r="Y549" s="1"/>
      <c r="Z549" s="1"/>
      <c r="AA549" s="1"/>
      <c r="AB549" s="1"/>
      <c r="AC549" s="1"/>
    </row>
    <row r="550">
      <c r="A550" s="1"/>
      <c r="B550" s="1"/>
      <c r="C550" s="1"/>
      <c r="D550" s="1"/>
      <c r="E550" s="1"/>
      <c r="F550" s="2"/>
      <c r="G550" s="2"/>
      <c r="H550" s="1"/>
      <c r="I550" s="1"/>
      <c r="J550" s="1"/>
      <c r="K550" s="4"/>
      <c r="L550" s="1"/>
      <c r="M550" s="1"/>
      <c r="N550" s="1"/>
      <c r="O550" s="1"/>
      <c r="P550" s="1"/>
      <c r="Q550" s="1"/>
      <c r="R550" s="1"/>
      <c r="S550" s="1"/>
      <c r="T550" s="1"/>
      <c r="U550" s="1"/>
      <c r="V550" s="1"/>
      <c r="W550" s="1"/>
      <c r="X550" s="1"/>
      <c r="Y550" s="1"/>
      <c r="Z550" s="1"/>
      <c r="AA550" s="1"/>
      <c r="AB550" s="1"/>
      <c r="AC550" s="1"/>
    </row>
    <row r="551">
      <c r="A551" s="1"/>
      <c r="B551" s="1"/>
      <c r="C551" s="1"/>
      <c r="D551" s="1"/>
      <c r="E551" s="1"/>
      <c r="F551" s="2"/>
      <c r="G551" s="2"/>
      <c r="H551" s="1"/>
      <c r="I551" s="1"/>
      <c r="J551" s="1"/>
      <c r="K551" s="4"/>
      <c r="L551" s="1"/>
      <c r="M551" s="1"/>
      <c r="N551" s="1"/>
      <c r="O551" s="1"/>
      <c r="P551" s="1"/>
      <c r="Q551" s="1"/>
      <c r="R551" s="1"/>
      <c r="S551" s="1"/>
      <c r="T551" s="1"/>
      <c r="U551" s="1"/>
      <c r="V551" s="1"/>
      <c r="W551" s="1"/>
      <c r="X551" s="1"/>
      <c r="Y551" s="1"/>
      <c r="Z551" s="1"/>
      <c r="AA551" s="1"/>
      <c r="AB551" s="1"/>
      <c r="AC551" s="1"/>
    </row>
    <row r="552">
      <c r="A552" s="1"/>
      <c r="B552" s="1"/>
      <c r="C552" s="1"/>
      <c r="D552" s="1"/>
      <c r="E552" s="1"/>
      <c r="F552" s="2"/>
      <c r="G552" s="2"/>
      <c r="H552" s="1"/>
      <c r="I552" s="1"/>
      <c r="J552" s="1"/>
      <c r="K552" s="4"/>
      <c r="L552" s="1"/>
      <c r="M552" s="1"/>
      <c r="N552" s="1"/>
      <c r="O552" s="1"/>
      <c r="P552" s="1"/>
      <c r="Q552" s="1"/>
      <c r="R552" s="1"/>
      <c r="S552" s="1"/>
      <c r="T552" s="1"/>
      <c r="U552" s="1"/>
      <c r="V552" s="1"/>
      <c r="W552" s="1"/>
      <c r="X552" s="1"/>
      <c r="Y552" s="1"/>
      <c r="Z552" s="1"/>
      <c r="AA552" s="1"/>
      <c r="AB552" s="1"/>
      <c r="AC552" s="1"/>
    </row>
    <row r="553">
      <c r="A553" s="1"/>
      <c r="B553" s="1"/>
      <c r="C553" s="1"/>
      <c r="D553" s="1"/>
      <c r="E553" s="1"/>
      <c r="F553" s="2"/>
      <c r="G553" s="2"/>
      <c r="H553" s="1"/>
      <c r="I553" s="1"/>
      <c r="J553" s="1"/>
      <c r="K553" s="4"/>
      <c r="L553" s="1"/>
      <c r="M553" s="1"/>
      <c r="N553" s="1"/>
      <c r="O553" s="1"/>
      <c r="P553" s="1"/>
      <c r="Q553" s="1"/>
      <c r="R553" s="1"/>
      <c r="S553" s="1"/>
      <c r="T553" s="1"/>
      <c r="U553" s="1"/>
      <c r="V553" s="1"/>
      <c r="W553" s="1"/>
      <c r="X553" s="1"/>
      <c r="Y553" s="1"/>
      <c r="Z553" s="1"/>
      <c r="AA553" s="1"/>
      <c r="AB553" s="1"/>
      <c r="AC553" s="1"/>
    </row>
    <row r="554">
      <c r="A554" s="1"/>
      <c r="B554" s="1"/>
      <c r="C554" s="1"/>
      <c r="D554" s="1"/>
      <c r="E554" s="1"/>
      <c r="F554" s="2"/>
      <c r="G554" s="2"/>
      <c r="H554" s="1"/>
      <c r="I554" s="1"/>
      <c r="J554" s="1"/>
      <c r="K554" s="4"/>
      <c r="L554" s="1"/>
      <c r="M554" s="1"/>
      <c r="N554" s="1"/>
      <c r="O554" s="1"/>
      <c r="P554" s="1"/>
      <c r="Q554" s="1"/>
      <c r="R554" s="1"/>
      <c r="S554" s="1"/>
      <c r="T554" s="1"/>
      <c r="U554" s="1"/>
      <c r="V554" s="1"/>
      <c r="W554" s="1"/>
      <c r="X554" s="1"/>
      <c r="Y554" s="1"/>
      <c r="Z554" s="1"/>
      <c r="AA554" s="1"/>
      <c r="AB554" s="1"/>
      <c r="AC554" s="1"/>
    </row>
    <row r="555">
      <c r="A555" s="1"/>
      <c r="B555" s="1"/>
      <c r="C555" s="1"/>
      <c r="D555" s="1"/>
      <c r="E555" s="1"/>
      <c r="F555" s="2"/>
      <c r="G555" s="2"/>
      <c r="H555" s="1"/>
      <c r="I555" s="1"/>
      <c r="J555" s="1"/>
      <c r="K555" s="4"/>
      <c r="L555" s="1"/>
      <c r="M555" s="1"/>
      <c r="N555" s="1"/>
      <c r="O555" s="1"/>
      <c r="P555" s="1"/>
      <c r="Q555" s="1"/>
      <c r="R555" s="1"/>
      <c r="S555" s="1"/>
      <c r="T555" s="1"/>
      <c r="U555" s="1"/>
      <c r="V555" s="1"/>
      <c r="W555" s="1"/>
      <c r="X555" s="1"/>
      <c r="Y555" s="1"/>
      <c r="Z555" s="1"/>
      <c r="AA555" s="1"/>
      <c r="AB555" s="1"/>
      <c r="AC555" s="1"/>
    </row>
    <row r="556">
      <c r="A556" s="1"/>
      <c r="B556" s="1"/>
      <c r="C556" s="1"/>
      <c r="D556" s="1"/>
      <c r="E556" s="1"/>
      <c r="F556" s="2"/>
      <c r="G556" s="2"/>
      <c r="H556" s="1"/>
      <c r="I556" s="1"/>
      <c r="J556" s="1"/>
      <c r="K556" s="4"/>
      <c r="L556" s="1"/>
      <c r="M556" s="1"/>
      <c r="N556" s="1"/>
      <c r="O556" s="1"/>
      <c r="P556" s="1"/>
      <c r="Q556" s="1"/>
      <c r="R556" s="1"/>
      <c r="S556" s="1"/>
      <c r="T556" s="1"/>
      <c r="U556" s="1"/>
      <c r="V556" s="1"/>
      <c r="W556" s="1"/>
      <c r="X556" s="1"/>
      <c r="Y556" s="1"/>
      <c r="Z556" s="1"/>
      <c r="AA556" s="1"/>
      <c r="AB556" s="1"/>
      <c r="AC556" s="1"/>
    </row>
    <row r="557">
      <c r="A557" s="1"/>
      <c r="B557" s="1"/>
      <c r="C557" s="1"/>
      <c r="D557" s="1"/>
      <c r="E557" s="1"/>
      <c r="F557" s="2"/>
      <c r="G557" s="2"/>
      <c r="H557" s="1"/>
      <c r="I557" s="1"/>
      <c r="J557" s="1"/>
      <c r="K557" s="4"/>
      <c r="L557" s="1"/>
      <c r="M557" s="1"/>
      <c r="N557" s="1"/>
      <c r="O557" s="1"/>
      <c r="P557" s="1"/>
      <c r="Q557" s="1"/>
      <c r="R557" s="1"/>
      <c r="S557" s="1"/>
      <c r="T557" s="1"/>
      <c r="U557" s="1"/>
      <c r="V557" s="1"/>
      <c r="W557" s="1"/>
      <c r="X557" s="1"/>
      <c r="Y557" s="1"/>
      <c r="Z557" s="1"/>
      <c r="AA557" s="1"/>
      <c r="AB557" s="1"/>
      <c r="AC557" s="1"/>
    </row>
    <row r="558">
      <c r="A558" s="1"/>
      <c r="B558" s="1"/>
      <c r="C558" s="1"/>
      <c r="D558" s="1"/>
      <c r="E558" s="1"/>
      <c r="F558" s="2"/>
      <c r="G558" s="2"/>
      <c r="H558" s="1"/>
      <c r="I558" s="1"/>
      <c r="J558" s="1"/>
      <c r="K558" s="4"/>
      <c r="L558" s="1"/>
      <c r="M558" s="1"/>
      <c r="N558" s="1"/>
      <c r="O558" s="1"/>
      <c r="P558" s="1"/>
      <c r="Q558" s="1"/>
      <c r="R558" s="1"/>
      <c r="S558" s="1"/>
      <c r="T558" s="1"/>
      <c r="U558" s="1"/>
      <c r="V558" s="1"/>
      <c r="W558" s="1"/>
      <c r="X558" s="1"/>
      <c r="Y558" s="1"/>
      <c r="Z558" s="1"/>
      <c r="AA558" s="1"/>
      <c r="AB558" s="1"/>
      <c r="AC558" s="1"/>
    </row>
    <row r="559">
      <c r="A559" s="1"/>
      <c r="B559" s="1"/>
      <c r="C559" s="1"/>
      <c r="D559" s="1"/>
      <c r="E559" s="1"/>
      <c r="F559" s="2"/>
      <c r="G559" s="2"/>
      <c r="H559" s="1"/>
      <c r="I559" s="1"/>
      <c r="J559" s="1"/>
      <c r="K559" s="4"/>
      <c r="L559" s="1"/>
      <c r="M559" s="1"/>
      <c r="N559" s="1"/>
      <c r="O559" s="1"/>
      <c r="P559" s="1"/>
      <c r="Q559" s="1"/>
      <c r="R559" s="1"/>
      <c r="S559" s="1"/>
      <c r="T559" s="1"/>
      <c r="U559" s="1"/>
      <c r="V559" s="1"/>
      <c r="W559" s="1"/>
      <c r="X559" s="1"/>
      <c r="Y559" s="1"/>
      <c r="Z559" s="1"/>
      <c r="AA559" s="1"/>
      <c r="AB559" s="1"/>
      <c r="AC559" s="1"/>
    </row>
    <row r="560">
      <c r="A560" s="1"/>
      <c r="B560" s="1"/>
      <c r="C560" s="1"/>
      <c r="D560" s="1"/>
      <c r="E560" s="1"/>
      <c r="F560" s="2"/>
      <c r="G560" s="2"/>
      <c r="H560" s="1"/>
      <c r="I560" s="1"/>
      <c r="J560" s="1"/>
      <c r="K560" s="4"/>
      <c r="L560" s="1"/>
      <c r="M560" s="1"/>
      <c r="N560" s="1"/>
      <c r="O560" s="1"/>
      <c r="P560" s="1"/>
      <c r="Q560" s="1"/>
      <c r="R560" s="1"/>
      <c r="S560" s="1"/>
      <c r="T560" s="1"/>
      <c r="U560" s="1"/>
      <c r="V560" s="1"/>
      <c r="W560" s="1"/>
      <c r="X560" s="1"/>
      <c r="Y560" s="1"/>
      <c r="Z560" s="1"/>
      <c r="AA560" s="1"/>
      <c r="AB560" s="1"/>
      <c r="AC560" s="1"/>
    </row>
    <row r="561">
      <c r="A561" s="1"/>
      <c r="B561" s="1"/>
      <c r="C561" s="1"/>
      <c r="D561" s="1"/>
      <c r="E561" s="1"/>
      <c r="F561" s="2"/>
      <c r="G561" s="2"/>
      <c r="H561" s="1"/>
      <c r="I561" s="1"/>
      <c r="J561" s="1"/>
      <c r="K561" s="4"/>
      <c r="L561" s="1"/>
      <c r="M561" s="1"/>
      <c r="N561" s="1"/>
      <c r="O561" s="1"/>
      <c r="P561" s="1"/>
      <c r="Q561" s="1"/>
      <c r="R561" s="1"/>
      <c r="S561" s="1"/>
      <c r="T561" s="1"/>
      <c r="U561" s="1"/>
      <c r="V561" s="1"/>
      <c r="W561" s="1"/>
      <c r="X561" s="1"/>
      <c r="Y561" s="1"/>
      <c r="Z561" s="1"/>
      <c r="AA561" s="1"/>
      <c r="AB561" s="1"/>
      <c r="AC561" s="1"/>
    </row>
    <row r="562">
      <c r="A562" s="1"/>
      <c r="B562" s="1"/>
      <c r="C562" s="1"/>
      <c r="D562" s="1"/>
      <c r="E562" s="1"/>
      <c r="F562" s="2"/>
      <c r="G562" s="2"/>
      <c r="H562" s="1"/>
      <c r="I562" s="1"/>
      <c r="J562" s="1"/>
      <c r="K562" s="4"/>
      <c r="L562" s="1"/>
      <c r="M562" s="1"/>
      <c r="N562" s="1"/>
      <c r="O562" s="1"/>
      <c r="P562" s="1"/>
      <c r="Q562" s="1"/>
      <c r="R562" s="1"/>
      <c r="S562" s="1"/>
      <c r="T562" s="1"/>
      <c r="U562" s="1"/>
      <c r="V562" s="1"/>
      <c r="W562" s="1"/>
      <c r="X562" s="1"/>
      <c r="Y562" s="1"/>
      <c r="Z562" s="1"/>
      <c r="AA562" s="1"/>
      <c r="AB562" s="1"/>
      <c r="AC562" s="1"/>
    </row>
    <row r="563">
      <c r="A563" s="1"/>
      <c r="B563" s="1"/>
      <c r="C563" s="1"/>
      <c r="D563" s="1"/>
      <c r="E563" s="1"/>
      <c r="F563" s="2"/>
      <c r="G563" s="2"/>
      <c r="H563" s="1"/>
      <c r="I563" s="1"/>
      <c r="J563" s="1"/>
      <c r="K563" s="4"/>
      <c r="L563" s="1"/>
      <c r="M563" s="1"/>
      <c r="N563" s="1"/>
      <c r="O563" s="1"/>
      <c r="P563" s="1"/>
      <c r="Q563" s="1"/>
      <c r="R563" s="1"/>
      <c r="S563" s="1"/>
      <c r="T563" s="1"/>
      <c r="U563" s="1"/>
      <c r="V563" s="1"/>
      <c r="W563" s="1"/>
      <c r="X563" s="1"/>
      <c r="Y563" s="1"/>
      <c r="Z563" s="1"/>
      <c r="AA563" s="1"/>
      <c r="AB563" s="1"/>
      <c r="AC563" s="1"/>
    </row>
    <row r="564">
      <c r="A564" s="1"/>
      <c r="B564" s="1"/>
      <c r="C564" s="1"/>
      <c r="D564" s="1"/>
      <c r="E564" s="1"/>
      <c r="F564" s="2"/>
      <c r="G564" s="2"/>
      <c r="H564" s="1"/>
      <c r="I564" s="1"/>
      <c r="J564" s="1"/>
      <c r="K564" s="4"/>
      <c r="L564" s="1"/>
      <c r="M564" s="1"/>
      <c r="N564" s="1"/>
      <c r="O564" s="1"/>
      <c r="P564" s="1"/>
      <c r="Q564" s="1"/>
      <c r="R564" s="1"/>
      <c r="S564" s="1"/>
      <c r="T564" s="1"/>
      <c r="U564" s="1"/>
      <c r="V564" s="1"/>
      <c r="W564" s="1"/>
      <c r="X564" s="1"/>
      <c r="Y564" s="1"/>
      <c r="Z564" s="1"/>
      <c r="AA564" s="1"/>
      <c r="AB564" s="1"/>
      <c r="AC564" s="1"/>
    </row>
    <row r="565">
      <c r="A565" s="1"/>
      <c r="B565" s="1"/>
      <c r="C565" s="1"/>
      <c r="D565" s="1"/>
      <c r="E565" s="1"/>
      <c r="F565" s="2"/>
      <c r="G565" s="2"/>
      <c r="H565" s="1"/>
      <c r="I565" s="1"/>
      <c r="J565" s="1"/>
      <c r="K565" s="4"/>
      <c r="L565" s="1"/>
      <c r="M565" s="1"/>
      <c r="N565" s="1"/>
      <c r="O565" s="1"/>
      <c r="P565" s="1"/>
      <c r="Q565" s="1"/>
      <c r="R565" s="1"/>
      <c r="S565" s="1"/>
      <c r="T565" s="1"/>
      <c r="U565" s="1"/>
      <c r="V565" s="1"/>
      <c r="W565" s="1"/>
      <c r="X565" s="1"/>
      <c r="Y565" s="1"/>
      <c r="Z565" s="1"/>
      <c r="AA565" s="1"/>
      <c r="AB565" s="1"/>
      <c r="AC565" s="1"/>
    </row>
    <row r="566">
      <c r="A566" s="1"/>
      <c r="B566" s="1"/>
      <c r="C566" s="1"/>
      <c r="D566" s="1"/>
      <c r="E566" s="1"/>
      <c r="F566" s="2"/>
      <c r="G566" s="2"/>
      <c r="H566" s="1"/>
      <c r="I566" s="1"/>
      <c r="J566" s="1"/>
      <c r="K566" s="4"/>
      <c r="L566" s="1"/>
      <c r="M566" s="1"/>
      <c r="N566" s="1"/>
      <c r="O566" s="1"/>
      <c r="P566" s="1"/>
      <c r="Q566" s="1"/>
      <c r="R566" s="1"/>
      <c r="S566" s="1"/>
      <c r="T566" s="1"/>
      <c r="U566" s="1"/>
      <c r="V566" s="1"/>
      <c r="W566" s="1"/>
      <c r="X566" s="1"/>
      <c r="Y566" s="1"/>
      <c r="Z566" s="1"/>
      <c r="AA566" s="1"/>
      <c r="AB566" s="1"/>
      <c r="AC566" s="1"/>
    </row>
    <row r="567">
      <c r="A567" s="1"/>
      <c r="B567" s="1"/>
      <c r="C567" s="1"/>
      <c r="D567" s="1"/>
      <c r="E567" s="1"/>
      <c r="F567" s="2"/>
      <c r="G567" s="2"/>
      <c r="H567" s="1"/>
      <c r="I567" s="1"/>
      <c r="J567" s="1"/>
      <c r="K567" s="4"/>
      <c r="L567" s="1"/>
      <c r="M567" s="1"/>
      <c r="N567" s="1"/>
      <c r="O567" s="1"/>
      <c r="P567" s="1"/>
      <c r="Q567" s="1"/>
      <c r="R567" s="1"/>
      <c r="S567" s="1"/>
      <c r="T567" s="1"/>
      <c r="U567" s="1"/>
      <c r="V567" s="1"/>
      <c r="W567" s="1"/>
      <c r="X567" s="1"/>
      <c r="Y567" s="1"/>
      <c r="Z567" s="1"/>
      <c r="AA567" s="1"/>
      <c r="AB567" s="1"/>
      <c r="AC567" s="1"/>
    </row>
    <row r="568">
      <c r="A568" s="1"/>
      <c r="B568" s="1"/>
      <c r="C568" s="1"/>
      <c r="D568" s="1"/>
      <c r="E568" s="1"/>
      <c r="F568" s="2"/>
      <c r="G568" s="2"/>
      <c r="H568" s="1"/>
      <c r="I568" s="1"/>
      <c r="J568" s="1"/>
      <c r="K568" s="4"/>
      <c r="L568" s="1"/>
      <c r="M568" s="1"/>
      <c r="N568" s="1"/>
      <c r="O568" s="1"/>
      <c r="P568" s="1"/>
      <c r="Q568" s="1"/>
      <c r="R568" s="1"/>
      <c r="S568" s="1"/>
      <c r="T568" s="1"/>
      <c r="U568" s="1"/>
      <c r="V568" s="1"/>
      <c r="W568" s="1"/>
      <c r="X568" s="1"/>
      <c r="Y568" s="1"/>
      <c r="Z568" s="1"/>
      <c r="AA568" s="1"/>
      <c r="AB568" s="1"/>
      <c r="AC568" s="1"/>
    </row>
    <row r="569">
      <c r="A569" s="1"/>
      <c r="B569" s="1"/>
      <c r="C569" s="1"/>
      <c r="D569" s="1"/>
      <c r="E569" s="1"/>
      <c r="F569" s="2"/>
      <c r="G569" s="2"/>
      <c r="H569" s="1"/>
      <c r="I569" s="1"/>
      <c r="J569" s="1"/>
      <c r="K569" s="4"/>
      <c r="L569" s="1"/>
      <c r="M569" s="1"/>
      <c r="N569" s="1"/>
      <c r="O569" s="1"/>
      <c r="P569" s="1"/>
      <c r="Q569" s="1"/>
      <c r="R569" s="1"/>
      <c r="S569" s="1"/>
      <c r="T569" s="1"/>
      <c r="U569" s="1"/>
      <c r="V569" s="1"/>
      <c r="W569" s="1"/>
      <c r="X569" s="1"/>
      <c r="Y569" s="1"/>
      <c r="Z569" s="1"/>
      <c r="AA569" s="1"/>
      <c r="AB569" s="1"/>
      <c r="AC569" s="1"/>
    </row>
    <row r="570">
      <c r="A570" s="1"/>
      <c r="B570" s="1"/>
      <c r="C570" s="1"/>
      <c r="D570" s="1"/>
      <c r="E570" s="1"/>
      <c r="F570" s="2"/>
      <c r="G570" s="2"/>
      <c r="H570" s="1"/>
      <c r="I570" s="1"/>
      <c r="J570" s="1"/>
      <c r="K570" s="4"/>
      <c r="L570" s="1"/>
      <c r="M570" s="1"/>
      <c r="N570" s="1"/>
      <c r="O570" s="1"/>
      <c r="P570" s="1"/>
      <c r="Q570" s="1"/>
      <c r="R570" s="1"/>
      <c r="S570" s="1"/>
      <c r="T570" s="1"/>
      <c r="U570" s="1"/>
      <c r="V570" s="1"/>
      <c r="W570" s="1"/>
      <c r="X570" s="1"/>
      <c r="Y570" s="1"/>
      <c r="Z570" s="1"/>
      <c r="AA570" s="1"/>
      <c r="AB570" s="1"/>
      <c r="AC570" s="1"/>
    </row>
    <row r="571">
      <c r="A571" s="1"/>
      <c r="B571" s="1"/>
      <c r="C571" s="1"/>
      <c r="D571" s="1"/>
      <c r="E571" s="1"/>
      <c r="F571" s="2"/>
      <c r="G571" s="2"/>
      <c r="H571" s="1"/>
      <c r="I571" s="1"/>
      <c r="J571" s="1"/>
      <c r="K571" s="4"/>
      <c r="L571" s="1"/>
      <c r="M571" s="1"/>
      <c r="N571" s="1"/>
      <c r="O571" s="1"/>
      <c r="P571" s="1"/>
      <c r="Q571" s="1"/>
      <c r="R571" s="1"/>
      <c r="S571" s="1"/>
      <c r="T571" s="1"/>
      <c r="U571" s="1"/>
      <c r="V571" s="1"/>
      <c r="W571" s="1"/>
      <c r="X571" s="1"/>
      <c r="Y571" s="1"/>
      <c r="Z571" s="1"/>
      <c r="AA571" s="1"/>
      <c r="AB571" s="1"/>
      <c r="AC571" s="1"/>
    </row>
    <row r="572">
      <c r="A572" s="1"/>
      <c r="B572" s="1"/>
      <c r="C572" s="1"/>
      <c r="D572" s="1"/>
      <c r="E572" s="1"/>
      <c r="F572" s="2"/>
      <c r="G572" s="2"/>
      <c r="H572" s="1"/>
      <c r="I572" s="1"/>
      <c r="J572" s="1"/>
      <c r="K572" s="4"/>
      <c r="L572" s="1"/>
      <c r="M572" s="1"/>
      <c r="N572" s="1"/>
      <c r="O572" s="1"/>
      <c r="P572" s="1"/>
      <c r="Q572" s="1"/>
      <c r="R572" s="1"/>
      <c r="S572" s="1"/>
      <c r="T572" s="1"/>
      <c r="U572" s="1"/>
      <c r="V572" s="1"/>
      <c r="W572" s="1"/>
      <c r="X572" s="1"/>
      <c r="Y572" s="1"/>
      <c r="Z572" s="1"/>
      <c r="AA572" s="1"/>
      <c r="AB572" s="1"/>
      <c r="AC572" s="1"/>
    </row>
    <row r="573">
      <c r="A573" s="1"/>
      <c r="B573" s="1"/>
      <c r="C573" s="1"/>
      <c r="D573" s="1"/>
      <c r="E573" s="1"/>
      <c r="F573" s="2"/>
      <c r="G573" s="2"/>
      <c r="H573" s="1"/>
      <c r="I573" s="1"/>
      <c r="J573" s="1"/>
      <c r="K573" s="4"/>
      <c r="L573" s="1"/>
      <c r="M573" s="1"/>
      <c r="N573" s="1"/>
      <c r="O573" s="1"/>
      <c r="P573" s="1"/>
      <c r="Q573" s="1"/>
      <c r="R573" s="1"/>
      <c r="S573" s="1"/>
      <c r="T573" s="1"/>
      <c r="U573" s="1"/>
      <c r="V573" s="1"/>
      <c r="W573" s="1"/>
      <c r="X573" s="1"/>
      <c r="Y573" s="1"/>
      <c r="Z573" s="1"/>
      <c r="AA573" s="1"/>
      <c r="AB573" s="1"/>
      <c r="AC573" s="1"/>
    </row>
    <row r="574">
      <c r="A574" s="1"/>
      <c r="B574" s="1"/>
      <c r="C574" s="1"/>
      <c r="D574" s="1"/>
      <c r="E574" s="1"/>
      <c r="F574" s="2"/>
      <c r="G574" s="2"/>
      <c r="H574" s="1"/>
      <c r="I574" s="1"/>
      <c r="J574" s="1"/>
      <c r="K574" s="4"/>
      <c r="L574" s="1"/>
      <c r="M574" s="1"/>
      <c r="N574" s="1"/>
      <c r="O574" s="1"/>
      <c r="P574" s="1"/>
      <c r="Q574" s="1"/>
      <c r="R574" s="1"/>
      <c r="S574" s="1"/>
      <c r="T574" s="1"/>
      <c r="U574" s="1"/>
      <c r="V574" s="1"/>
      <c r="W574" s="1"/>
      <c r="X574" s="1"/>
      <c r="Y574" s="1"/>
      <c r="Z574" s="1"/>
      <c r="AA574" s="1"/>
      <c r="AB574" s="1"/>
      <c r="AC574" s="1"/>
    </row>
    <row r="575">
      <c r="A575" s="1"/>
      <c r="B575" s="1"/>
      <c r="C575" s="1"/>
      <c r="D575" s="1"/>
      <c r="E575" s="1"/>
      <c r="F575" s="2"/>
      <c r="G575" s="2"/>
      <c r="H575" s="1"/>
      <c r="I575" s="1"/>
      <c r="J575" s="1"/>
      <c r="K575" s="4"/>
      <c r="L575" s="1"/>
      <c r="M575" s="1"/>
      <c r="N575" s="1"/>
      <c r="O575" s="1"/>
      <c r="P575" s="1"/>
      <c r="Q575" s="1"/>
      <c r="R575" s="1"/>
      <c r="S575" s="1"/>
      <c r="T575" s="1"/>
      <c r="U575" s="1"/>
      <c r="V575" s="1"/>
      <c r="W575" s="1"/>
      <c r="X575" s="1"/>
      <c r="Y575" s="1"/>
      <c r="Z575" s="1"/>
      <c r="AA575" s="1"/>
      <c r="AB575" s="1"/>
      <c r="AC575" s="1"/>
    </row>
    <row r="576">
      <c r="A576" s="1"/>
      <c r="B576" s="1"/>
      <c r="C576" s="1"/>
      <c r="D576" s="1"/>
      <c r="E576" s="1"/>
      <c r="F576" s="2"/>
      <c r="G576" s="2"/>
      <c r="H576" s="1"/>
      <c r="I576" s="1"/>
      <c r="J576" s="1"/>
      <c r="K576" s="4"/>
      <c r="L576" s="1"/>
      <c r="M576" s="1"/>
      <c r="N576" s="1"/>
      <c r="O576" s="1"/>
      <c r="P576" s="1"/>
      <c r="Q576" s="1"/>
      <c r="R576" s="1"/>
      <c r="S576" s="1"/>
      <c r="T576" s="1"/>
      <c r="U576" s="1"/>
      <c r="V576" s="1"/>
      <c r="W576" s="1"/>
      <c r="X576" s="1"/>
      <c r="Y576" s="1"/>
      <c r="Z576" s="1"/>
      <c r="AA576" s="1"/>
      <c r="AB576" s="1"/>
      <c r="AC576" s="1"/>
    </row>
    <row r="577">
      <c r="A577" s="1"/>
      <c r="B577" s="1"/>
      <c r="C577" s="1"/>
      <c r="D577" s="1"/>
      <c r="E577" s="1"/>
      <c r="F577" s="2"/>
      <c r="G577" s="2"/>
      <c r="H577" s="1"/>
      <c r="I577" s="1"/>
      <c r="J577" s="1"/>
      <c r="K577" s="4"/>
      <c r="L577" s="1"/>
      <c r="M577" s="1"/>
      <c r="N577" s="1"/>
      <c r="O577" s="1"/>
      <c r="P577" s="1"/>
      <c r="Q577" s="1"/>
      <c r="R577" s="1"/>
      <c r="S577" s="1"/>
      <c r="T577" s="1"/>
      <c r="U577" s="1"/>
      <c r="V577" s="1"/>
      <c r="W577" s="1"/>
      <c r="X577" s="1"/>
      <c r="Y577" s="1"/>
      <c r="Z577" s="1"/>
      <c r="AA577" s="1"/>
      <c r="AB577" s="1"/>
      <c r="AC577" s="1"/>
    </row>
    <row r="578">
      <c r="A578" s="1"/>
      <c r="B578" s="1"/>
      <c r="C578" s="1"/>
      <c r="D578" s="1"/>
      <c r="E578" s="1"/>
      <c r="F578" s="2"/>
      <c r="G578" s="2"/>
      <c r="H578" s="1"/>
      <c r="I578" s="1"/>
      <c r="J578" s="1"/>
      <c r="K578" s="4"/>
      <c r="L578" s="1"/>
      <c r="M578" s="1"/>
      <c r="N578" s="1"/>
      <c r="O578" s="1"/>
      <c r="P578" s="1"/>
      <c r="Q578" s="1"/>
      <c r="R578" s="1"/>
      <c r="S578" s="1"/>
      <c r="T578" s="1"/>
      <c r="U578" s="1"/>
      <c r="V578" s="1"/>
      <c r="W578" s="1"/>
      <c r="X578" s="1"/>
      <c r="Y578" s="1"/>
      <c r="Z578" s="1"/>
      <c r="AA578" s="1"/>
      <c r="AB578" s="1"/>
      <c r="AC578" s="1"/>
    </row>
    <row r="579">
      <c r="A579" s="1"/>
      <c r="B579" s="1"/>
      <c r="C579" s="1"/>
      <c r="D579" s="1"/>
      <c r="E579" s="1"/>
      <c r="F579" s="2"/>
      <c r="G579" s="2"/>
      <c r="H579" s="1"/>
      <c r="I579" s="1"/>
      <c r="J579" s="1"/>
      <c r="K579" s="4"/>
      <c r="L579" s="1"/>
      <c r="M579" s="1"/>
      <c r="N579" s="1"/>
      <c r="O579" s="1"/>
      <c r="P579" s="1"/>
      <c r="Q579" s="1"/>
      <c r="R579" s="1"/>
      <c r="S579" s="1"/>
      <c r="T579" s="1"/>
      <c r="U579" s="1"/>
      <c r="V579" s="1"/>
      <c r="W579" s="1"/>
      <c r="X579" s="1"/>
      <c r="Y579" s="1"/>
      <c r="Z579" s="1"/>
      <c r="AA579" s="1"/>
      <c r="AB579" s="1"/>
      <c r="AC579" s="1"/>
    </row>
    <row r="580">
      <c r="A580" s="1"/>
      <c r="B580" s="1"/>
      <c r="C580" s="1"/>
      <c r="D580" s="1"/>
      <c r="E580" s="1"/>
      <c r="F580" s="2"/>
      <c r="G580" s="2"/>
      <c r="H580" s="1"/>
      <c r="I580" s="1"/>
      <c r="J580" s="1"/>
      <c r="K580" s="4"/>
      <c r="L580" s="1"/>
      <c r="M580" s="1"/>
      <c r="N580" s="1"/>
      <c r="O580" s="1"/>
      <c r="P580" s="1"/>
      <c r="Q580" s="1"/>
      <c r="R580" s="1"/>
      <c r="S580" s="1"/>
      <c r="T580" s="1"/>
      <c r="U580" s="1"/>
      <c r="V580" s="1"/>
      <c r="W580" s="1"/>
      <c r="X580" s="1"/>
      <c r="Y580" s="1"/>
      <c r="Z580" s="1"/>
      <c r="AA580" s="1"/>
      <c r="AB580" s="1"/>
      <c r="AC580" s="1"/>
    </row>
    <row r="581">
      <c r="A581" s="1"/>
      <c r="B581" s="1"/>
      <c r="C581" s="1"/>
      <c r="D581" s="1"/>
      <c r="E581" s="1"/>
      <c r="F581" s="2"/>
      <c r="G581" s="2"/>
      <c r="H581" s="1"/>
      <c r="I581" s="1"/>
      <c r="J581" s="1"/>
      <c r="K581" s="4"/>
      <c r="L581" s="1"/>
      <c r="M581" s="1"/>
      <c r="N581" s="1"/>
      <c r="O581" s="1"/>
      <c r="P581" s="1"/>
      <c r="Q581" s="1"/>
      <c r="R581" s="1"/>
      <c r="S581" s="1"/>
      <c r="T581" s="1"/>
      <c r="U581" s="1"/>
      <c r="V581" s="1"/>
      <c r="W581" s="1"/>
      <c r="X581" s="1"/>
      <c r="Y581" s="1"/>
      <c r="Z581" s="1"/>
      <c r="AA581" s="1"/>
      <c r="AB581" s="1"/>
      <c r="AC581" s="1"/>
    </row>
    <row r="582">
      <c r="A582" s="1"/>
      <c r="B582" s="1"/>
      <c r="C582" s="1"/>
      <c r="D582" s="1"/>
      <c r="E582" s="1"/>
      <c r="F582" s="2"/>
      <c r="G582" s="2"/>
      <c r="H582" s="1"/>
      <c r="I582" s="1"/>
      <c r="J582" s="1"/>
      <c r="K582" s="4"/>
      <c r="L582" s="1"/>
      <c r="M582" s="1"/>
      <c r="N582" s="1"/>
      <c r="O582" s="1"/>
      <c r="P582" s="1"/>
      <c r="Q582" s="1"/>
      <c r="R582" s="1"/>
      <c r="S582" s="1"/>
      <c r="T582" s="1"/>
      <c r="U582" s="1"/>
      <c r="V582" s="1"/>
      <c r="W582" s="1"/>
      <c r="X582" s="1"/>
      <c r="Y582" s="1"/>
      <c r="Z582" s="1"/>
      <c r="AA582" s="1"/>
      <c r="AB582" s="1"/>
      <c r="AC582" s="1"/>
    </row>
    <row r="583">
      <c r="A583" s="1"/>
      <c r="B583" s="1"/>
      <c r="C583" s="1"/>
      <c r="D583" s="1"/>
      <c r="E583" s="1"/>
      <c r="F583" s="2"/>
      <c r="G583" s="2"/>
      <c r="H583" s="1"/>
      <c r="I583" s="1"/>
      <c r="J583" s="1"/>
      <c r="K583" s="4"/>
      <c r="L583" s="1"/>
      <c r="M583" s="1"/>
      <c r="N583" s="1"/>
      <c r="O583" s="1"/>
      <c r="P583" s="1"/>
      <c r="Q583" s="1"/>
      <c r="R583" s="1"/>
      <c r="S583" s="1"/>
      <c r="T583" s="1"/>
      <c r="U583" s="1"/>
      <c r="V583" s="1"/>
      <c r="W583" s="1"/>
      <c r="X583" s="1"/>
      <c r="Y583" s="1"/>
      <c r="Z583" s="1"/>
      <c r="AA583" s="1"/>
      <c r="AB583" s="1"/>
      <c r="AC583" s="1"/>
    </row>
    <row r="584">
      <c r="A584" s="1"/>
      <c r="B584" s="1"/>
      <c r="C584" s="1"/>
      <c r="D584" s="1"/>
      <c r="E584" s="1"/>
      <c r="F584" s="2"/>
      <c r="G584" s="2"/>
      <c r="H584" s="1"/>
      <c r="I584" s="1"/>
      <c r="J584" s="1"/>
      <c r="K584" s="4"/>
      <c r="L584" s="1"/>
      <c r="M584" s="1"/>
      <c r="N584" s="1"/>
      <c r="O584" s="1"/>
      <c r="P584" s="1"/>
      <c r="Q584" s="1"/>
      <c r="R584" s="1"/>
      <c r="S584" s="1"/>
      <c r="T584" s="1"/>
      <c r="U584" s="1"/>
      <c r="V584" s="1"/>
      <c r="W584" s="1"/>
      <c r="X584" s="1"/>
      <c r="Y584" s="1"/>
      <c r="Z584" s="1"/>
      <c r="AA584" s="1"/>
      <c r="AB584" s="1"/>
      <c r="AC584" s="1"/>
    </row>
    <row r="585">
      <c r="A585" s="1"/>
      <c r="B585" s="1"/>
      <c r="C585" s="1"/>
      <c r="D585" s="1"/>
      <c r="E585" s="1"/>
      <c r="F585" s="2"/>
      <c r="G585" s="2"/>
      <c r="H585" s="1"/>
      <c r="I585" s="1"/>
      <c r="J585" s="1"/>
      <c r="K585" s="4"/>
      <c r="L585" s="1"/>
      <c r="M585" s="1"/>
      <c r="N585" s="1"/>
      <c r="O585" s="1"/>
      <c r="P585" s="1"/>
      <c r="Q585" s="1"/>
      <c r="R585" s="1"/>
      <c r="S585" s="1"/>
      <c r="T585" s="1"/>
      <c r="U585" s="1"/>
      <c r="V585" s="1"/>
      <c r="W585" s="1"/>
      <c r="X585" s="1"/>
      <c r="Y585" s="1"/>
      <c r="Z585" s="1"/>
      <c r="AA585" s="1"/>
      <c r="AB585" s="1"/>
      <c r="AC585" s="1"/>
    </row>
    <row r="586">
      <c r="A586" s="1"/>
      <c r="B586" s="1"/>
      <c r="C586" s="1"/>
      <c r="D586" s="1"/>
      <c r="E586" s="1"/>
      <c r="F586" s="2"/>
      <c r="G586" s="2"/>
      <c r="H586" s="1"/>
      <c r="I586" s="1"/>
      <c r="J586" s="1"/>
      <c r="K586" s="4"/>
      <c r="L586" s="1"/>
      <c r="M586" s="1"/>
      <c r="N586" s="1"/>
      <c r="O586" s="1"/>
      <c r="P586" s="1"/>
      <c r="Q586" s="1"/>
      <c r="R586" s="1"/>
      <c r="S586" s="1"/>
      <c r="T586" s="1"/>
      <c r="U586" s="1"/>
      <c r="V586" s="1"/>
      <c r="W586" s="1"/>
      <c r="X586" s="1"/>
      <c r="Y586" s="1"/>
      <c r="Z586" s="1"/>
      <c r="AA586" s="1"/>
      <c r="AB586" s="1"/>
      <c r="AC586" s="1"/>
    </row>
    <row r="587">
      <c r="A587" s="1"/>
      <c r="B587" s="1"/>
      <c r="C587" s="1"/>
      <c r="D587" s="1"/>
      <c r="E587" s="1"/>
      <c r="F587" s="2"/>
      <c r="G587" s="2"/>
      <c r="H587" s="1"/>
      <c r="I587" s="1"/>
      <c r="J587" s="1"/>
      <c r="K587" s="4"/>
      <c r="L587" s="1"/>
      <c r="M587" s="1"/>
      <c r="N587" s="1"/>
      <c r="O587" s="1"/>
      <c r="P587" s="1"/>
      <c r="Q587" s="1"/>
      <c r="R587" s="1"/>
      <c r="S587" s="1"/>
      <c r="T587" s="1"/>
      <c r="U587" s="1"/>
      <c r="V587" s="1"/>
      <c r="W587" s="1"/>
      <c r="X587" s="1"/>
      <c r="Y587" s="1"/>
      <c r="Z587" s="1"/>
      <c r="AA587" s="1"/>
      <c r="AB587" s="1"/>
      <c r="AC587" s="1"/>
    </row>
    <row r="588">
      <c r="A588" s="1"/>
      <c r="B588" s="1"/>
      <c r="C588" s="1"/>
      <c r="D588" s="1"/>
      <c r="E588" s="1"/>
      <c r="F588" s="2"/>
      <c r="G588" s="2"/>
      <c r="H588" s="1"/>
      <c r="I588" s="1"/>
      <c r="J588" s="1"/>
      <c r="K588" s="4"/>
      <c r="L588" s="1"/>
      <c r="M588" s="1"/>
      <c r="N588" s="1"/>
      <c r="O588" s="1"/>
      <c r="P588" s="1"/>
      <c r="Q588" s="1"/>
      <c r="R588" s="1"/>
      <c r="S588" s="1"/>
      <c r="T588" s="1"/>
      <c r="U588" s="1"/>
      <c r="V588" s="1"/>
      <c r="W588" s="1"/>
      <c r="X588" s="1"/>
      <c r="Y588" s="1"/>
      <c r="Z588" s="1"/>
      <c r="AA588" s="1"/>
      <c r="AB588" s="1"/>
      <c r="AC588" s="1"/>
    </row>
    <row r="589">
      <c r="A589" s="1"/>
      <c r="B589" s="1"/>
      <c r="C589" s="1"/>
      <c r="D589" s="1"/>
      <c r="E589" s="1"/>
      <c r="F589" s="2"/>
      <c r="G589" s="2"/>
      <c r="H589" s="1"/>
      <c r="I589" s="1"/>
      <c r="J589" s="1"/>
      <c r="K589" s="4"/>
      <c r="L589" s="1"/>
      <c r="M589" s="1"/>
      <c r="N589" s="1"/>
      <c r="O589" s="1"/>
      <c r="P589" s="1"/>
      <c r="Q589" s="1"/>
      <c r="R589" s="1"/>
      <c r="S589" s="1"/>
      <c r="T589" s="1"/>
      <c r="U589" s="1"/>
      <c r="V589" s="1"/>
      <c r="W589" s="1"/>
      <c r="X589" s="1"/>
      <c r="Y589" s="1"/>
      <c r="Z589" s="1"/>
      <c r="AA589" s="1"/>
      <c r="AB589" s="1"/>
      <c r="AC589" s="1"/>
    </row>
    <row r="590">
      <c r="A590" s="1"/>
      <c r="B590" s="1"/>
      <c r="C590" s="1"/>
      <c r="D590" s="1"/>
      <c r="E590" s="1"/>
      <c r="F590" s="2"/>
      <c r="G590" s="2"/>
      <c r="H590" s="1"/>
      <c r="I590" s="1"/>
      <c r="J590" s="1"/>
      <c r="K590" s="4"/>
      <c r="L590" s="1"/>
      <c r="M590" s="1"/>
      <c r="N590" s="1"/>
      <c r="O590" s="1"/>
      <c r="P590" s="1"/>
      <c r="Q590" s="1"/>
      <c r="R590" s="1"/>
      <c r="S590" s="1"/>
      <c r="T590" s="1"/>
      <c r="U590" s="1"/>
      <c r="V590" s="1"/>
      <c r="W590" s="1"/>
      <c r="X590" s="1"/>
      <c r="Y590" s="1"/>
      <c r="Z590" s="1"/>
      <c r="AA590" s="1"/>
      <c r="AB590" s="1"/>
      <c r="AC590" s="1"/>
    </row>
    <row r="591">
      <c r="A591" s="1"/>
      <c r="B591" s="1"/>
      <c r="C591" s="1"/>
      <c r="D591" s="1"/>
      <c r="E591" s="1"/>
      <c r="F591" s="2"/>
      <c r="G591" s="2"/>
      <c r="H591" s="1"/>
      <c r="I591" s="1"/>
      <c r="J591" s="1"/>
      <c r="K591" s="4"/>
      <c r="L591" s="1"/>
      <c r="M591" s="1"/>
      <c r="N591" s="1"/>
      <c r="O591" s="1"/>
      <c r="P591" s="1"/>
      <c r="Q591" s="1"/>
      <c r="R591" s="1"/>
      <c r="S591" s="1"/>
      <c r="T591" s="1"/>
      <c r="U591" s="1"/>
      <c r="V591" s="1"/>
      <c r="W591" s="1"/>
      <c r="X591" s="1"/>
      <c r="Y591" s="1"/>
      <c r="Z591" s="1"/>
      <c r="AA591" s="1"/>
      <c r="AB591" s="1"/>
      <c r="AC591" s="1"/>
    </row>
    <row r="592">
      <c r="A592" s="1"/>
      <c r="B592" s="1"/>
      <c r="C592" s="1"/>
      <c r="D592" s="1"/>
      <c r="E592" s="1"/>
      <c r="F592" s="2"/>
      <c r="G592" s="2"/>
      <c r="H592" s="1"/>
      <c r="I592" s="1"/>
      <c r="J592" s="1"/>
      <c r="K592" s="4"/>
      <c r="L592" s="1"/>
      <c r="M592" s="1"/>
      <c r="N592" s="1"/>
      <c r="O592" s="1"/>
      <c r="P592" s="1"/>
      <c r="Q592" s="1"/>
      <c r="R592" s="1"/>
      <c r="S592" s="1"/>
      <c r="T592" s="1"/>
      <c r="U592" s="1"/>
      <c r="V592" s="1"/>
      <c r="W592" s="1"/>
      <c r="X592" s="1"/>
      <c r="Y592" s="1"/>
      <c r="Z592" s="1"/>
      <c r="AA592" s="1"/>
      <c r="AB592" s="1"/>
      <c r="AC592" s="1"/>
    </row>
    <row r="593">
      <c r="A593" s="1"/>
      <c r="B593" s="1"/>
      <c r="C593" s="1"/>
      <c r="D593" s="1"/>
      <c r="E593" s="1"/>
      <c r="F593" s="2"/>
      <c r="G593" s="2"/>
      <c r="H593" s="1"/>
      <c r="I593" s="1"/>
      <c r="J593" s="1"/>
      <c r="K593" s="4"/>
      <c r="L593" s="1"/>
      <c r="M593" s="1"/>
      <c r="N593" s="1"/>
      <c r="O593" s="1"/>
      <c r="P593" s="1"/>
      <c r="Q593" s="1"/>
      <c r="R593" s="1"/>
      <c r="S593" s="1"/>
      <c r="T593" s="1"/>
      <c r="U593" s="1"/>
      <c r="V593" s="1"/>
      <c r="W593" s="1"/>
      <c r="X593" s="1"/>
      <c r="Y593" s="1"/>
      <c r="Z593" s="1"/>
      <c r="AA593" s="1"/>
      <c r="AB593" s="1"/>
      <c r="AC593" s="1"/>
    </row>
    <row r="594">
      <c r="A594" s="1"/>
      <c r="B594" s="1"/>
      <c r="C594" s="1"/>
      <c r="D594" s="1"/>
      <c r="E594" s="1"/>
      <c r="F594" s="2"/>
      <c r="G594" s="2"/>
      <c r="H594" s="1"/>
      <c r="I594" s="1"/>
      <c r="J594" s="1"/>
      <c r="K594" s="4"/>
      <c r="L594" s="1"/>
      <c r="M594" s="1"/>
      <c r="N594" s="1"/>
      <c r="O594" s="1"/>
      <c r="P594" s="1"/>
      <c r="Q594" s="1"/>
      <c r="R594" s="1"/>
      <c r="S594" s="1"/>
      <c r="T594" s="1"/>
      <c r="U594" s="1"/>
      <c r="V594" s="1"/>
      <c r="W594" s="1"/>
      <c r="X594" s="1"/>
      <c r="Y594" s="1"/>
      <c r="Z594" s="1"/>
      <c r="AA594" s="1"/>
      <c r="AB594" s="1"/>
      <c r="AC594" s="1"/>
    </row>
    <row r="595">
      <c r="A595" s="1"/>
      <c r="B595" s="1"/>
      <c r="C595" s="1"/>
      <c r="D595" s="1"/>
      <c r="E595" s="1"/>
      <c r="F595" s="2"/>
      <c r="G595" s="2"/>
      <c r="H595" s="1"/>
      <c r="I595" s="1"/>
      <c r="J595" s="1"/>
      <c r="K595" s="4"/>
      <c r="L595" s="1"/>
      <c r="M595" s="1"/>
      <c r="N595" s="1"/>
      <c r="O595" s="1"/>
      <c r="P595" s="1"/>
      <c r="Q595" s="1"/>
      <c r="R595" s="1"/>
      <c r="S595" s="1"/>
      <c r="T595" s="1"/>
      <c r="U595" s="1"/>
      <c r="V595" s="1"/>
      <c r="W595" s="1"/>
      <c r="X595" s="1"/>
      <c r="Y595" s="1"/>
      <c r="Z595" s="1"/>
      <c r="AA595" s="1"/>
      <c r="AB595" s="1"/>
      <c r="AC595" s="1"/>
    </row>
    <row r="596">
      <c r="A596" s="1"/>
      <c r="B596" s="1"/>
      <c r="C596" s="1"/>
      <c r="D596" s="1"/>
      <c r="E596" s="1"/>
      <c r="F596" s="2"/>
      <c r="G596" s="2"/>
      <c r="H596" s="1"/>
      <c r="I596" s="1"/>
      <c r="J596" s="1"/>
      <c r="K596" s="4"/>
      <c r="L596" s="1"/>
      <c r="M596" s="1"/>
      <c r="N596" s="1"/>
      <c r="O596" s="1"/>
      <c r="P596" s="1"/>
      <c r="Q596" s="1"/>
      <c r="R596" s="1"/>
      <c r="S596" s="1"/>
      <c r="T596" s="1"/>
      <c r="U596" s="1"/>
      <c r="V596" s="1"/>
      <c r="W596" s="1"/>
      <c r="X596" s="1"/>
      <c r="Y596" s="1"/>
      <c r="Z596" s="1"/>
      <c r="AA596" s="1"/>
      <c r="AB596" s="1"/>
      <c r="AC596" s="1"/>
    </row>
    <row r="597">
      <c r="A597" s="1"/>
      <c r="B597" s="1"/>
      <c r="C597" s="1"/>
      <c r="D597" s="1"/>
      <c r="E597" s="1"/>
      <c r="F597" s="2"/>
      <c r="G597" s="2"/>
      <c r="H597" s="1"/>
      <c r="I597" s="1"/>
      <c r="J597" s="1"/>
      <c r="K597" s="4"/>
      <c r="L597" s="1"/>
      <c r="M597" s="1"/>
      <c r="N597" s="1"/>
      <c r="O597" s="1"/>
      <c r="P597" s="1"/>
      <c r="Q597" s="1"/>
      <c r="R597" s="1"/>
      <c r="S597" s="1"/>
      <c r="T597" s="1"/>
      <c r="U597" s="1"/>
      <c r="V597" s="1"/>
      <c r="W597" s="1"/>
      <c r="X597" s="1"/>
      <c r="Y597" s="1"/>
      <c r="Z597" s="1"/>
      <c r="AA597" s="1"/>
      <c r="AB597" s="1"/>
      <c r="AC597" s="1"/>
    </row>
    <row r="598">
      <c r="A598" s="1"/>
      <c r="B598" s="1"/>
      <c r="C598" s="1"/>
      <c r="D598" s="1"/>
      <c r="E598" s="1"/>
      <c r="F598" s="2"/>
      <c r="G598" s="2"/>
      <c r="H598" s="1"/>
      <c r="I598" s="1"/>
      <c r="J598" s="1"/>
      <c r="K598" s="4"/>
      <c r="L598" s="1"/>
      <c r="M598" s="1"/>
      <c r="N598" s="1"/>
      <c r="O598" s="1"/>
      <c r="P598" s="1"/>
      <c r="Q598" s="1"/>
      <c r="R598" s="1"/>
      <c r="S598" s="1"/>
      <c r="T598" s="1"/>
      <c r="U598" s="1"/>
      <c r="V598" s="1"/>
      <c r="W598" s="1"/>
      <c r="X598" s="1"/>
      <c r="Y598" s="1"/>
      <c r="Z598" s="1"/>
      <c r="AA598" s="1"/>
      <c r="AB598" s="1"/>
      <c r="AC598" s="1"/>
    </row>
    <row r="599">
      <c r="A599" s="1"/>
      <c r="B599" s="1"/>
      <c r="C599" s="1"/>
      <c r="D599" s="1"/>
      <c r="E599" s="1"/>
      <c r="F599" s="2"/>
      <c r="G599" s="2"/>
      <c r="H599" s="1"/>
      <c r="I599" s="1"/>
      <c r="J599" s="1"/>
      <c r="K599" s="4"/>
      <c r="L599" s="1"/>
      <c r="M599" s="1"/>
      <c r="N599" s="1"/>
      <c r="O599" s="1"/>
      <c r="P599" s="1"/>
      <c r="Q599" s="1"/>
      <c r="R599" s="1"/>
      <c r="S599" s="1"/>
      <c r="T599" s="1"/>
      <c r="U599" s="1"/>
      <c r="V599" s="1"/>
      <c r="W599" s="1"/>
      <c r="X599" s="1"/>
      <c r="Y599" s="1"/>
      <c r="Z599" s="1"/>
      <c r="AA599" s="1"/>
      <c r="AB599" s="1"/>
      <c r="AC599" s="1"/>
    </row>
    <row r="600">
      <c r="A600" s="1"/>
      <c r="B600" s="1"/>
      <c r="C600" s="1"/>
      <c r="D600" s="1"/>
      <c r="E600" s="1"/>
      <c r="F600" s="2"/>
      <c r="G600" s="2"/>
      <c r="H600" s="1"/>
      <c r="I600" s="1"/>
      <c r="J600" s="1"/>
      <c r="K600" s="4"/>
      <c r="L600" s="1"/>
      <c r="M600" s="1"/>
      <c r="N600" s="1"/>
      <c r="O600" s="1"/>
      <c r="P600" s="1"/>
      <c r="Q600" s="1"/>
      <c r="R600" s="1"/>
      <c r="S600" s="1"/>
      <c r="T600" s="1"/>
      <c r="U600" s="1"/>
      <c r="V600" s="1"/>
      <c r="W600" s="1"/>
      <c r="X600" s="1"/>
      <c r="Y600" s="1"/>
      <c r="Z600" s="1"/>
      <c r="AA600" s="1"/>
      <c r="AB600" s="1"/>
      <c r="AC600" s="1"/>
    </row>
    <row r="601">
      <c r="A601" s="1"/>
      <c r="B601" s="1"/>
      <c r="C601" s="1"/>
      <c r="D601" s="1"/>
      <c r="E601" s="1"/>
      <c r="F601" s="2"/>
      <c r="G601" s="2"/>
      <c r="H601" s="1"/>
      <c r="I601" s="1"/>
      <c r="J601" s="1"/>
      <c r="K601" s="4"/>
      <c r="L601" s="1"/>
      <c r="M601" s="1"/>
      <c r="N601" s="1"/>
      <c r="O601" s="1"/>
      <c r="P601" s="1"/>
      <c r="Q601" s="1"/>
      <c r="R601" s="1"/>
      <c r="S601" s="1"/>
      <c r="T601" s="1"/>
      <c r="U601" s="1"/>
      <c r="V601" s="1"/>
      <c r="W601" s="1"/>
      <c r="X601" s="1"/>
      <c r="Y601" s="1"/>
      <c r="Z601" s="1"/>
      <c r="AA601" s="1"/>
      <c r="AB601" s="1"/>
      <c r="AC601" s="1"/>
    </row>
    <row r="602">
      <c r="A602" s="1"/>
      <c r="B602" s="1"/>
      <c r="C602" s="1"/>
      <c r="D602" s="1"/>
      <c r="E602" s="1"/>
      <c r="F602" s="2"/>
      <c r="G602" s="2"/>
      <c r="H602" s="1"/>
      <c r="I602" s="1"/>
      <c r="J602" s="1"/>
      <c r="K602" s="4"/>
      <c r="L602" s="1"/>
      <c r="M602" s="1"/>
      <c r="N602" s="1"/>
      <c r="O602" s="1"/>
      <c r="P602" s="1"/>
      <c r="Q602" s="1"/>
      <c r="R602" s="1"/>
      <c r="S602" s="1"/>
      <c r="T602" s="1"/>
      <c r="U602" s="1"/>
      <c r="V602" s="1"/>
      <c r="W602" s="1"/>
      <c r="X602" s="1"/>
      <c r="Y602" s="1"/>
      <c r="Z602" s="1"/>
      <c r="AA602" s="1"/>
      <c r="AB602" s="1"/>
      <c r="AC602" s="1"/>
    </row>
    <row r="603">
      <c r="A603" s="1"/>
      <c r="B603" s="1"/>
      <c r="C603" s="1"/>
      <c r="D603" s="1"/>
      <c r="E603" s="1"/>
      <c r="F603" s="2"/>
      <c r="G603" s="2"/>
      <c r="H603" s="1"/>
      <c r="I603" s="1"/>
      <c r="J603" s="1"/>
      <c r="K603" s="4"/>
      <c r="L603" s="1"/>
      <c r="M603" s="1"/>
      <c r="N603" s="1"/>
      <c r="O603" s="1"/>
      <c r="P603" s="1"/>
      <c r="Q603" s="1"/>
      <c r="R603" s="1"/>
      <c r="S603" s="1"/>
      <c r="T603" s="1"/>
      <c r="U603" s="1"/>
      <c r="V603" s="1"/>
      <c r="W603" s="1"/>
      <c r="X603" s="1"/>
      <c r="Y603" s="1"/>
      <c r="Z603" s="1"/>
      <c r="AA603" s="1"/>
      <c r="AB603" s="1"/>
      <c r="AC603" s="1"/>
    </row>
    <row r="604">
      <c r="A604" s="1"/>
      <c r="B604" s="1"/>
      <c r="C604" s="1"/>
      <c r="D604" s="1"/>
      <c r="E604" s="1"/>
      <c r="F604" s="2"/>
      <c r="G604" s="2"/>
      <c r="H604" s="1"/>
      <c r="I604" s="1"/>
      <c r="J604" s="1"/>
      <c r="K604" s="4"/>
      <c r="L604" s="1"/>
      <c r="M604" s="1"/>
      <c r="N604" s="1"/>
      <c r="O604" s="1"/>
      <c r="P604" s="1"/>
      <c r="Q604" s="1"/>
      <c r="R604" s="1"/>
      <c r="S604" s="1"/>
      <c r="T604" s="1"/>
      <c r="U604" s="1"/>
      <c r="V604" s="1"/>
      <c r="W604" s="1"/>
      <c r="X604" s="1"/>
      <c r="Y604" s="1"/>
      <c r="Z604" s="1"/>
      <c r="AA604" s="1"/>
      <c r="AB604" s="1"/>
      <c r="AC604" s="1"/>
    </row>
    <row r="605">
      <c r="A605" s="1"/>
      <c r="B605" s="1"/>
      <c r="C605" s="1"/>
      <c r="D605" s="1"/>
      <c r="E605" s="1"/>
      <c r="F605" s="2"/>
      <c r="G605" s="2"/>
      <c r="H605" s="1"/>
      <c r="I605" s="1"/>
      <c r="J605" s="1"/>
      <c r="K605" s="4"/>
      <c r="L605" s="1"/>
      <c r="M605" s="1"/>
      <c r="N605" s="1"/>
      <c r="O605" s="1"/>
      <c r="P605" s="1"/>
      <c r="Q605" s="1"/>
      <c r="R605" s="1"/>
      <c r="S605" s="1"/>
      <c r="T605" s="1"/>
      <c r="U605" s="1"/>
      <c r="V605" s="1"/>
      <c r="W605" s="1"/>
      <c r="X605" s="1"/>
      <c r="Y605" s="1"/>
      <c r="Z605" s="1"/>
      <c r="AA605" s="1"/>
      <c r="AB605" s="1"/>
      <c r="AC605" s="1"/>
    </row>
    <row r="606">
      <c r="A606" s="1"/>
      <c r="B606" s="1"/>
      <c r="C606" s="1"/>
      <c r="D606" s="1"/>
      <c r="E606" s="1"/>
      <c r="F606" s="2"/>
      <c r="G606" s="2"/>
      <c r="H606" s="1"/>
      <c r="I606" s="1"/>
      <c r="J606" s="1"/>
      <c r="K606" s="4"/>
      <c r="L606" s="1"/>
      <c r="M606" s="1"/>
      <c r="N606" s="1"/>
      <c r="O606" s="1"/>
      <c r="P606" s="1"/>
      <c r="Q606" s="1"/>
      <c r="R606" s="1"/>
      <c r="S606" s="1"/>
      <c r="T606" s="1"/>
      <c r="U606" s="1"/>
      <c r="V606" s="1"/>
      <c r="W606" s="1"/>
      <c r="X606" s="1"/>
      <c r="Y606" s="1"/>
      <c r="Z606" s="1"/>
      <c r="AA606" s="1"/>
      <c r="AB606" s="1"/>
      <c r="AC606" s="1"/>
    </row>
    <row r="607">
      <c r="A607" s="1"/>
      <c r="B607" s="1"/>
      <c r="C607" s="1"/>
      <c r="D607" s="1"/>
      <c r="E607" s="1"/>
      <c r="F607" s="2"/>
      <c r="G607" s="2"/>
      <c r="H607" s="1"/>
      <c r="I607" s="1"/>
      <c r="J607" s="1"/>
      <c r="K607" s="4"/>
      <c r="L607" s="1"/>
      <c r="M607" s="1"/>
      <c r="N607" s="1"/>
      <c r="O607" s="1"/>
      <c r="P607" s="1"/>
      <c r="Q607" s="1"/>
      <c r="R607" s="1"/>
      <c r="S607" s="1"/>
      <c r="T607" s="1"/>
      <c r="U607" s="1"/>
      <c r="V607" s="1"/>
      <c r="W607" s="1"/>
      <c r="X607" s="1"/>
      <c r="Y607" s="1"/>
      <c r="Z607" s="1"/>
      <c r="AA607" s="1"/>
      <c r="AB607" s="1"/>
      <c r="AC607" s="1"/>
    </row>
    <row r="608">
      <c r="A608" s="1"/>
      <c r="B608" s="1"/>
      <c r="C608" s="1"/>
      <c r="D608" s="1"/>
      <c r="E608" s="1"/>
      <c r="F608" s="2"/>
      <c r="G608" s="2"/>
      <c r="H608" s="1"/>
      <c r="I608" s="1"/>
      <c r="J608" s="1"/>
      <c r="K608" s="4"/>
      <c r="L608" s="1"/>
      <c r="M608" s="1"/>
      <c r="N608" s="1"/>
      <c r="O608" s="1"/>
      <c r="P608" s="1"/>
      <c r="Q608" s="1"/>
      <c r="R608" s="1"/>
      <c r="S608" s="1"/>
      <c r="T608" s="1"/>
      <c r="U608" s="1"/>
      <c r="V608" s="1"/>
      <c r="W608" s="1"/>
      <c r="X608" s="1"/>
      <c r="Y608" s="1"/>
      <c r="Z608" s="1"/>
      <c r="AA608" s="1"/>
      <c r="AB608" s="1"/>
      <c r="AC608" s="1"/>
    </row>
    <row r="609">
      <c r="A609" s="1"/>
      <c r="B609" s="1"/>
      <c r="C609" s="1"/>
      <c r="D609" s="1"/>
      <c r="E609" s="1"/>
      <c r="F609" s="2"/>
      <c r="G609" s="2"/>
      <c r="H609" s="1"/>
      <c r="I609" s="1"/>
      <c r="J609" s="1"/>
      <c r="K609" s="4"/>
      <c r="L609" s="1"/>
      <c r="M609" s="1"/>
      <c r="N609" s="1"/>
      <c r="O609" s="1"/>
      <c r="P609" s="1"/>
      <c r="Q609" s="1"/>
      <c r="R609" s="1"/>
      <c r="S609" s="1"/>
      <c r="T609" s="1"/>
      <c r="U609" s="1"/>
      <c r="V609" s="1"/>
      <c r="W609" s="1"/>
      <c r="X609" s="1"/>
      <c r="Y609" s="1"/>
      <c r="Z609" s="1"/>
      <c r="AA609" s="1"/>
      <c r="AB609" s="1"/>
      <c r="AC609" s="1"/>
    </row>
    <row r="610">
      <c r="A610" s="1"/>
      <c r="B610" s="1"/>
      <c r="C610" s="1"/>
      <c r="D610" s="1"/>
      <c r="E610" s="1"/>
      <c r="F610" s="2"/>
      <c r="G610" s="2"/>
      <c r="H610" s="1"/>
      <c r="I610" s="1"/>
      <c r="J610" s="1"/>
      <c r="K610" s="4"/>
      <c r="L610" s="1"/>
      <c r="M610" s="1"/>
      <c r="N610" s="1"/>
      <c r="O610" s="1"/>
      <c r="P610" s="1"/>
      <c r="Q610" s="1"/>
      <c r="R610" s="1"/>
      <c r="S610" s="1"/>
      <c r="T610" s="1"/>
      <c r="U610" s="1"/>
      <c r="V610" s="1"/>
      <c r="W610" s="1"/>
      <c r="X610" s="1"/>
      <c r="Y610" s="1"/>
      <c r="Z610" s="1"/>
      <c r="AA610" s="1"/>
      <c r="AB610" s="1"/>
      <c r="AC610" s="1"/>
    </row>
    <row r="611">
      <c r="A611" s="1"/>
      <c r="B611" s="1"/>
      <c r="C611" s="1"/>
      <c r="D611" s="1"/>
      <c r="E611" s="1"/>
      <c r="F611" s="2"/>
      <c r="G611" s="2"/>
      <c r="H611" s="1"/>
      <c r="I611" s="1"/>
      <c r="J611" s="1"/>
      <c r="K611" s="4"/>
      <c r="L611" s="1"/>
      <c r="M611" s="1"/>
      <c r="N611" s="1"/>
      <c r="O611" s="1"/>
      <c r="P611" s="1"/>
      <c r="Q611" s="1"/>
      <c r="R611" s="1"/>
      <c r="S611" s="1"/>
      <c r="T611" s="1"/>
      <c r="U611" s="1"/>
      <c r="V611" s="1"/>
      <c r="W611" s="1"/>
      <c r="X611" s="1"/>
      <c r="Y611" s="1"/>
      <c r="Z611" s="1"/>
      <c r="AA611" s="1"/>
      <c r="AB611" s="1"/>
      <c r="AC611" s="1"/>
    </row>
    <row r="612">
      <c r="A612" s="1"/>
      <c r="B612" s="1"/>
      <c r="C612" s="1"/>
      <c r="D612" s="1"/>
      <c r="E612" s="1"/>
      <c r="F612" s="2"/>
      <c r="G612" s="2"/>
      <c r="H612" s="1"/>
      <c r="I612" s="1"/>
      <c r="J612" s="1"/>
      <c r="K612" s="4"/>
      <c r="L612" s="1"/>
      <c r="M612" s="1"/>
      <c r="N612" s="1"/>
      <c r="O612" s="1"/>
      <c r="P612" s="1"/>
      <c r="Q612" s="1"/>
      <c r="R612" s="1"/>
      <c r="S612" s="1"/>
      <c r="T612" s="1"/>
      <c r="U612" s="1"/>
      <c r="V612" s="1"/>
      <c r="W612" s="1"/>
      <c r="X612" s="1"/>
      <c r="Y612" s="1"/>
      <c r="Z612" s="1"/>
      <c r="AA612" s="1"/>
      <c r="AB612" s="1"/>
      <c r="AC612" s="1"/>
    </row>
    <row r="613">
      <c r="A613" s="1"/>
      <c r="B613" s="1"/>
      <c r="C613" s="1"/>
      <c r="D613" s="1"/>
      <c r="E613" s="1"/>
      <c r="F613" s="2"/>
      <c r="G613" s="2"/>
      <c r="H613" s="1"/>
      <c r="I613" s="1"/>
      <c r="J613" s="1"/>
      <c r="K613" s="4"/>
      <c r="L613" s="1"/>
      <c r="M613" s="1"/>
      <c r="N613" s="1"/>
      <c r="O613" s="1"/>
      <c r="P613" s="1"/>
      <c r="Q613" s="1"/>
      <c r="R613" s="1"/>
      <c r="S613" s="1"/>
      <c r="T613" s="1"/>
      <c r="U613" s="1"/>
      <c r="V613" s="1"/>
      <c r="W613" s="1"/>
      <c r="X613" s="1"/>
      <c r="Y613" s="1"/>
      <c r="Z613" s="1"/>
      <c r="AA613" s="1"/>
      <c r="AB613" s="1"/>
      <c r="AC613" s="1"/>
    </row>
    <row r="614">
      <c r="A614" s="1"/>
      <c r="B614" s="1"/>
      <c r="C614" s="1"/>
      <c r="D614" s="1"/>
      <c r="E614" s="1"/>
      <c r="F614" s="2"/>
      <c r="G614" s="2"/>
      <c r="H614" s="1"/>
      <c r="I614" s="1"/>
      <c r="J614" s="1"/>
      <c r="K614" s="4"/>
      <c r="L614" s="1"/>
      <c r="M614" s="1"/>
      <c r="N614" s="1"/>
      <c r="O614" s="1"/>
      <c r="P614" s="1"/>
      <c r="Q614" s="1"/>
      <c r="R614" s="1"/>
      <c r="S614" s="1"/>
      <c r="T614" s="1"/>
      <c r="U614" s="1"/>
      <c r="V614" s="1"/>
      <c r="W614" s="1"/>
      <c r="X614" s="1"/>
      <c r="Y614" s="1"/>
      <c r="Z614" s="1"/>
      <c r="AA614" s="1"/>
      <c r="AB614" s="1"/>
      <c r="AC614" s="1"/>
    </row>
    <row r="615">
      <c r="A615" s="1"/>
      <c r="B615" s="1"/>
      <c r="C615" s="1"/>
      <c r="D615" s="1"/>
      <c r="E615" s="1"/>
      <c r="F615" s="2"/>
      <c r="G615" s="2"/>
      <c r="H615" s="1"/>
      <c r="I615" s="1"/>
      <c r="J615" s="1"/>
      <c r="K615" s="4"/>
      <c r="L615" s="1"/>
      <c r="M615" s="1"/>
      <c r="N615" s="1"/>
      <c r="O615" s="1"/>
      <c r="P615" s="1"/>
      <c r="Q615" s="1"/>
      <c r="R615" s="1"/>
      <c r="S615" s="1"/>
      <c r="T615" s="1"/>
      <c r="U615" s="1"/>
      <c r="V615" s="1"/>
      <c r="W615" s="1"/>
      <c r="X615" s="1"/>
      <c r="Y615" s="1"/>
      <c r="Z615" s="1"/>
      <c r="AA615" s="1"/>
      <c r="AB615" s="1"/>
      <c r="AC615" s="1"/>
    </row>
    <row r="616">
      <c r="A616" s="1"/>
      <c r="B616" s="1"/>
      <c r="C616" s="1"/>
      <c r="D616" s="1"/>
      <c r="E616" s="1"/>
      <c r="F616" s="2"/>
      <c r="G616" s="2"/>
      <c r="H616" s="1"/>
      <c r="I616" s="1"/>
      <c r="J616" s="1"/>
      <c r="K616" s="4"/>
      <c r="L616" s="1"/>
      <c r="M616" s="1"/>
      <c r="N616" s="1"/>
      <c r="O616" s="1"/>
      <c r="P616" s="1"/>
      <c r="Q616" s="1"/>
      <c r="R616" s="1"/>
      <c r="S616" s="1"/>
      <c r="T616" s="1"/>
      <c r="U616" s="1"/>
      <c r="V616" s="1"/>
      <c r="W616" s="1"/>
      <c r="X616" s="1"/>
      <c r="Y616" s="1"/>
      <c r="Z616" s="1"/>
      <c r="AA616" s="1"/>
      <c r="AB616" s="1"/>
      <c r="AC616" s="1"/>
    </row>
    <row r="617">
      <c r="A617" s="1"/>
      <c r="B617" s="1"/>
      <c r="C617" s="1"/>
      <c r="D617" s="1"/>
      <c r="E617" s="1"/>
      <c r="F617" s="2"/>
      <c r="G617" s="2"/>
      <c r="H617" s="1"/>
      <c r="I617" s="1"/>
      <c r="J617" s="1"/>
      <c r="K617" s="4"/>
      <c r="L617" s="1"/>
      <c r="M617" s="1"/>
      <c r="N617" s="1"/>
      <c r="O617" s="1"/>
      <c r="P617" s="1"/>
      <c r="Q617" s="1"/>
      <c r="R617" s="1"/>
      <c r="S617" s="1"/>
      <c r="T617" s="1"/>
      <c r="U617" s="1"/>
      <c r="V617" s="1"/>
      <c r="W617" s="1"/>
      <c r="X617" s="1"/>
      <c r="Y617" s="1"/>
      <c r="Z617" s="1"/>
      <c r="AA617" s="1"/>
      <c r="AB617" s="1"/>
      <c r="AC617" s="1"/>
    </row>
    <row r="618">
      <c r="A618" s="1"/>
      <c r="B618" s="1"/>
      <c r="C618" s="1"/>
      <c r="D618" s="1"/>
      <c r="E618" s="1"/>
      <c r="F618" s="2"/>
      <c r="G618" s="2"/>
      <c r="H618" s="1"/>
      <c r="I618" s="1"/>
      <c r="J618" s="1"/>
      <c r="K618" s="4"/>
      <c r="L618" s="1"/>
      <c r="M618" s="1"/>
      <c r="N618" s="1"/>
      <c r="O618" s="1"/>
      <c r="P618" s="1"/>
      <c r="Q618" s="1"/>
      <c r="R618" s="1"/>
      <c r="S618" s="1"/>
      <c r="T618" s="1"/>
      <c r="U618" s="1"/>
      <c r="V618" s="1"/>
      <c r="W618" s="1"/>
      <c r="X618" s="1"/>
      <c r="Y618" s="1"/>
      <c r="Z618" s="1"/>
      <c r="AA618" s="1"/>
      <c r="AB618" s="1"/>
      <c r="AC618" s="1"/>
    </row>
    <row r="619">
      <c r="A619" s="1"/>
      <c r="B619" s="1"/>
      <c r="C619" s="1"/>
      <c r="D619" s="1"/>
      <c r="E619" s="1"/>
      <c r="F619" s="2"/>
      <c r="G619" s="2"/>
      <c r="H619" s="1"/>
      <c r="I619" s="1"/>
      <c r="J619" s="1"/>
      <c r="K619" s="4"/>
      <c r="L619" s="1"/>
      <c r="M619" s="1"/>
      <c r="N619" s="1"/>
      <c r="O619" s="1"/>
      <c r="P619" s="1"/>
      <c r="Q619" s="1"/>
      <c r="R619" s="1"/>
      <c r="S619" s="1"/>
      <c r="T619" s="1"/>
      <c r="U619" s="1"/>
      <c r="V619" s="1"/>
      <c r="W619" s="1"/>
      <c r="X619" s="1"/>
      <c r="Y619" s="1"/>
      <c r="Z619" s="1"/>
      <c r="AA619" s="1"/>
      <c r="AB619" s="1"/>
      <c r="AC619" s="1"/>
    </row>
    <row r="620">
      <c r="A620" s="1"/>
      <c r="B620" s="1"/>
      <c r="C620" s="1"/>
      <c r="D620" s="1"/>
      <c r="E620" s="1"/>
      <c r="F620" s="2"/>
      <c r="G620" s="2"/>
      <c r="H620" s="1"/>
      <c r="I620" s="1"/>
      <c r="J620" s="1"/>
      <c r="K620" s="4"/>
      <c r="L620" s="1"/>
      <c r="M620" s="1"/>
      <c r="N620" s="1"/>
      <c r="O620" s="1"/>
      <c r="P620" s="1"/>
      <c r="Q620" s="1"/>
      <c r="R620" s="1"/>
      <c r="S620" s="1"/>
      <c r="T620" s="1"/>
      <c r="U620" s="1"/>
      <c r="V620" s="1"/>
      <c r="W620" s="1"/>
      <c r="X620" s="1"/>
      <c r="Y620" s="1"/>
      <c r="Z620" s="1"/>
      <c r="AA620" s="1"/>
      <c r="AB620" s="1"/>
      <c r="AC620" s="1"/>
    </row>
    <row r="621">
      <c r="A621" s="1"/>
      <c r="B621" s="1"/>
      <c r="C621" s="1"/>
      <c r="D621" s="1"/>
      <c r="E621" s="1"/>
      <c r="F621" s="2"/>
      <c r="G621" s="2"/>
      <c r="H621" s="1"/>
      <c r="I621" s="1"/>
      <c r="J621" s="1"/>
      <c r="K621" s="4"/>
      <c r="L621" s="1"/>
      <c r="M621" s="1"/>
      <c r="N621" s="1"/>
      <c r="O621" s="1"/>
      <c r="P621" s="1"/>
      <c r="Q621" s="1"/>
      <c r="R621" s="1"/>
      <c r="S621" s="1"/>
      <c r="T621" s="1"/>
      <c r="U621" s="1"/>
      <c r="V621" s="1"/>
      <c r="W621" s="1"/>
      <c r="X621" s="1"/>
      <c r="Y621" s="1"/>
      <c r="Z621" s="1"/>
      <c r="AA621" s="1"/>
      <c r="AB621" s="1"/>
      <c r="AC621" s="1"/>
    </row>
    <row r="622">
      <c r="A622" s="1"/>
      <c r="B622" s="1"/>
      <c r="C622" s="1"/>
      <c r="D622" s="1"/>
      <c r="E622" s="1"/>
      <c r="F622" s="2"/>
      <c r="G622" s="2"/>
      <c r="H622" s="1"/>
      <c r="I622" s="1"/>
      <c r="J622" s="1"/>
      <c r="K622" s="4"/>
      <c r="L622" s="1"/>
      <c r="M622" s="1"/>
      <c r="N622" s="1"/>
      <c r="O622" s="1"/>
      <c r="P622" s="1"/>
      <c r="Q622" s="1"/>
      <c r="R622" s="1"/>
      <c r="S622" s="1"/>
      <c r="T622" s="1"/>
      <c r="U622" s="1"/>
      <c r="V622" s="1"/>
      <c r="W622" s="1"/>
      <c r="X622" s="1"/>
      <c r="Y622" s="1"/>
      <c r="Z622" s="1"/>
      <c r="AA622" s="1"/>
      <c r="AB622" s="1"/>
      <c r="AC622" s="1"/>
    </row>
    <row r="623">
      <c r="A623" s="1"/>
      <c r="B623" s="1"/>
      <c r="C623" s="1"/>
      <c r="D623" s="1"/>
      <c r="E623" s="1"/>
      <c r="F623" s="2"/>
      <c r="G623" s="2"/>
      <c r="H623" s="1"/>
      <c r="I623" s="1"/>
      <c r="J623" s="1"/>
      <c r="K623" s="4"/>
      <c r="L623" s="1"/>
      <c r="M623" s="1"/>
      <c r="N623" s="1"/>
      <c r="O623" s="1"/>
      <c r="P623" s="1"/>
      <c r="Q623" s="1"/>
      <c r="R623" s="1"/>
      <c r="S623" s="1"/>
      <c r="T623" s="1"/>
      <c r="U623" s="1"/>
      <c r="V623" s="1"/>
      <c r="W623" s="1"/>
      <c r="X623" s="1"/>
      <c r="Y623" s="1"/>
      <c r="Z623" s="1"/>
      <c r="AA623" s="1"/>
      <c r="AB623" s="1"/>
      <c r="AC623" s="1"/>
    </row>
    <row r="624">
      <c r="A624" s="1"/>
      <c r="B624" s="1"/>
      <c r="C624" s="1"/>
      <c r="D624" s="1"/>
      <c r="E624" s="1"/>
      <c r="F624" s="2"/>
      <c r="G624" s="2"/>
      <c r="H624" s="1"/>
      <c r="I624" s="1"/>
      <c r="J624" s="1"/>
      <c r="K624" s="4"/>
      <c r="L624" s="1"/>
      <c r="M624" s="1"/>
      <c r="N624" s="1"/>
      <c r="O624" s="1"/>
      <c r="P624" s="1"/>
      <c r="Q624" s="1"/>
      <c r="R624" s="1"/>
      <c r="S624" s="1"/>
      <c r="T624" s="1"/>
      <c r="U624" s="1"/>
      <c r="V624" s="1"/>
      <c r="W624" s="1"/>
      <c r="X624" s="1"/>
      <c r="Y624" s="1"/>
      <c r="Z624" s="1"/>
      <c r="AA624" s="1"/>
      <c r="AB624" s="1"/>
      <c r="AC624" s="1"/>
    </row>
    <row r="625">
      <c r="A625" s="1"/>
      <c r="B625" s="1"/>
      <c r="C625" s="1"/>
      <c r="D625" s="1"/>
      <c r="E625" s="1"/>
      <c r="F625" s="2"/>
      <c r="G625" s="2"/>
      <c r="H625" s="1"/>
      <c r="I625" s="1"/>
      <c r="J625" s="1"/>
      <c r="K625" s="4"/>
      <c r="L625" s="1"/>
      <c r="M625" s="1"/>
      <c r="N625" s="1"/>
      <c r="O625" s="1"/>
      <c r="P625" s="1"/>
      <c r="Q625" s="1"/>
      <c r="R625" s="1"/>
      <c r="S625" s="1"/>
      <c r="T625" s="1"/>
      <c r="U625" s="1"/>
      <c r="V625" s="1"/>
      <c r="W625" s="1"/>
      <c r="X625" s="1"/>
      <c r="Y625" s="1"/>
      <c r="Z625" s="1"/>
      <c r="AA625" s="1"/>
      <c r="AB625" s="1"/>
      <c r="AC625" s="1"/>
    </row>
    <row r="626">
      <c r="A626" s="1"/>
      <c r="B626" s="1"/>
      <c r="C626" s="1"/>
      <c r="D626" s="1"/>
      <c r="E626" s="1"/>
      <c r="F626" s="2"/>
      <c r="G626" s="2"/>
      <c r="H626" s="1"/>
      <c r="I626" s="1"/>
      <c r="J626" s="1"/>
      <c r="K626" s="4"/>
      <c r="L626" s="1"/>
      <c r="M626" s="1"/>
      <c r="N626" s="1"/>
      <c r="O626" s="1"/>
      <c r="P626" s="1"/>
      <c r="Q626" s="1"/>
      <c r="R626" s="1"/>
      <c r="S626" s="1"/>
      <c r="T626" s="1"/>
      <c r="U626" s="1"/>
      <c r="V626" s="1"/>
      <c r="W626" s="1"/>
      <c r="X626" s="1"/>
      <c r="Y626" s="1"/>
      <c r="Z626" s="1"/>
      <c r="AA626" s="1"/>
      <c r="AB626" s="1"/>
      <c r="AC626" s="1"/>
    </row>
    <row r="627">
      <c r="A627" s="1"/>
      <c r="B627" s="1"/>
      <c r="C627" s="1"/>
      <c r="D627" s="1"/>
      <c r="E627" s="1"/>
      <c r="F627" s="2"/>
      <c r="G627" s="2"/>
      <c r="H627" s="1"/>
      <c r="I627" s="1"/>
      <c r="J627" s="1"/>
      <c r="K627" s="4"/>
      <c r="L627" s="1"/>
      <c r="M627" s="1"/>
      <c r="N627" s="1"/>
      <c r="O627" s="1"/>
      <c r="P627" s="1"/>
      <c r="Q627" s="1"/>
      <c r="R627" s="1"/>
      <c r="S627" s="1"/>
      <c r="T627" s="1"/>
      <c r="U627" s="1"/>
      <c r="V627" s="1"/>
      <c r="W627" s="1"/>
      <c r="X627" s="1"/>
      <c r="Y627" s="1"/>
      <c r="Z627" s="1"/>
      <c r="AA627" s="1"/>
      <c r="AB627" s="1"/>
      <c r="AC627" s="1"/>
    </row>
    <row r="628">
      <c r="A628" s="1"/>
      <c r="B628" s="1"/>
      <c r="C628" s="1"/>
      <c r="D628" s="1"/>
      <c r="E628" s="1"/>
      <c r="F628" s="2"/>
      <c r="G628" s="2"/>
      <c r="H628" s="1"/>
      <c r="I628" s="1"/>
      <c r="J628" s="1"/>
      <c r="K628" s="4"/>
      <c r="L628" s="1"/>
      <c r="M628" s="1"/>
      <c r="N628" s="1"/>
      <c r="O628" s="1"/>
      <c r="P628" s="1"/>
      <c r="Q628" s="1"/>
      <c r="R628" s="1"/>
      <c r="S628" s="1"/>
      <c r="T628" s="1"/>
      <c r="U628" s="1"/>
      <c r="V628" s="1"/>
      <c r="W628" s="1"/>
      <c r="X628" s="1"/>
      <c r="Y628" s="1"/>
      <c r="Z628" s="1"/>
      <c r="AA628" s="1"/>
      <c r="AB628" s="1"/>
      <c r="AC628" s="1"/>
    </row>
    <row r="629">
      <c r="A629" s="1"/>
      <c r="B629" s="1"/>
      <c r="C629" s="1"/>
      <c r="D629" s="1"/>
      <c r="E629" s="1"/>
      <c r="F629" s="2"/>
      <c r="G629" s="2"/>
      <c r="H629" s="1"/>
      <c r="I629" s="1"/>
      <c r="J629" s="1"/>
      <c r="K629" s="4"/>
      <c r="L629" s="1"/>
      <c r="M629" s="1"/>
      <c r="N629" s="1"/>
      <c r="O629" s="1"/>
      <c r="P629" s="1"/>
      <c r="Q629" s="1"/>
      <c r="R629" s="1"/>
      <c r="S629" s="1"/>
      <c r="T629" s="1"/>
      <c r="U629" s="1"/>
      <c r="V629" s="1"/>
      <c r="W629" s="1"/>
      <c r="X629" s="1"/>
      <c r="Y629" s="1"/>
      <c r="Z629" s="1"/>
      <c r="AA629" s="1"/>
      <c r="AB629" s="1"/>
      <c r="AC629" s="1"/>
    </row>
    <row r="630">
      <c r="A630" s="1"/>
      <c r="B630" s="1"/>
      <c r="C630" s="1"/>
      <c r="D630" s="1"/>
      <c r="E630" s="1"/>
      <c r="F630" s="2"/>
      <c r="G630" s="2"/>
      <c r="H630" s="1"/>
      <c r="I630" s="1"/>
      <c r="J630" s="1"/>
      <c r="K630" s="4"/>
      <c r="L630" s="1"/>
      <c r="M630" s="1"/>
      <c r="N630" s="1"/>
      <c r="O630" s="1"/>
      <c r="P630" s="1"/>
      <c r="Q630" s="1"/>
      <c r="R630" s="1"/>
      <c r="S630" s="1"/>
      <c r="T630" s="1"/>
      <c r="U630" s="1"/>
      <c r="V630" s="1"/>
      <c r="W630" s="1"/>
      <c r="X630" s="1"/>
      <c r="Y630" s="1"/>
      <c r="Z630" s="1"/>
      <c r="AA630" s="1"/>
      <c r="AB630" s="1"/>
      <c r="AC630" s="1"/>
    </row>
    <row r="631">
      <c r="A631" s="1"/>
      <c r="B631" s="1"/>
      <c r="C631" s="1"/>
      <c r="D631" s="1"/>
      <c r="E631" s="1"/>
      <c r="F631" s="2"/>
      <c r="G631" s="2"/>
      <c r="H631" s="1"/>
      <c r="I631" s="1"/>
      <c r="J631" s="1"/>
      <c r="K631" s="4"/>
      <c r="L631" s="1"/>
      <c r="M631" s="1"/>
      <c r="N631" s="1"/>
      <c r="O631" s="1"/>
      <c r="P631" s="1"/>
      <c r="Q631" s="1"/>
      <c r="R631" s="1"/>
      <c r="S631" s="1"/>
      <c r="T631" s="1"/>
      <c r="U631" s="1"/>
      <c r="V631" s="1"/>
      <c r="W631" s="1"/>
      <c r="X631" s="1"/>
      <c r="Y631" s="1"/>
      <c r="Z631" s="1"/>
      <c r="AA631" s="1"/>
      <c r="AB631" s="1"/>
      <c r="AC631" s="1"/>
    </row>
    <row r="632">
      <c r="A632" s="1"/>
      <c r="B632" s="1"/>
      <c r="C632" s="1"/>
      <c r="D632" s="1"/>
      <c r="E632" s="1"/>
      <c r="F632" s="2"/>
      <c r="G632" s="2"/>
      <c r="H632" s="1"/>
      <c r="I632" s="1"/>
      <c r="J632" s="1"/>
      <c r="K632" s="4"/>
      <c r="L632" s="1"/>
      <c r="M632" s="1"/>
      <c r="N632" s="1"/>
      <c r="O632" s="1"/>
      <c r="P632" s="1"/>
      <c r="Q632" s="1"/>
      <c r="R632" s="1"/>
      <c r="S632" s="1"/>
      <c r="T632" s="1"/>
      <c r="U632" s="1"/>
      <c r="V632" s="1"/>
      <c r="W632" s="1"/>
      <c r="X632" s="1"/>
      <c r="Y632" s="1"/>
      <c r="Z632" s="1"/>
      <c r="AA632" s="1"/>
      <c r="AB632" s="1"/>
      <c r="AC632" s="1"/>
    </row>
    <row r="633">
      <c r="A633" s="1"/>
      <c r="B633" s="1"/>
      <c r="C633" s="1"/>
      <c r="D633" s="1"/>
      <c r="E633" s="1"/>
      <c r="F633" s="2"/>
      <c r="G633" s="2"/>
      <c r="H633" s="1"/>
      <c r="I633" s="1"/>
      <c r="J633" s="1"/>
      <c r="K633" s="4"/>
      <c r="L633" s="1"/>
      <c r="M633" s="1"/>
      <c r="N633" s="1"/>
      <c r="O633" s="1"/>
      <c r="P633" s="1"/>
      <c r="Q633" s="1"/>
      <c r="R633" s="1"/>
      <c r="S633" s="1"/>
      <c r="T633" s="1"/>
      <c r="U633" s="1"/>
      <c r="V633" s="1"/>
      <c r="W633" s="1"/>
      <c r="X633" s="1"/>
      <c r="Y633" s="1"/>
      <c r="Z633" s="1"/>
      <c r="AA633" s="1"/>
      <c r="AB633" s="1"/>
      <c r="AC633" s="1"/>
    </row>
    <row r="634">
      <c r="A634" s="1"/>
      <c r="B634" s="1"/>
      <c r="C634" s="1"/>
      <c r="D634" s="1"/>
      <c r="E634" s="1"/>
      <c r="F634" s="2"/>
      <c r="G634" s="2"/>
      <c r="H634" s="1"/>
      <c r="I634" s="1"/>
      <c r="J634" s="1"/>
      <c r="K634" s="4"/>
      <c r="L634" s="1"/>
      <c r="M634" s="1"/>
      <c r="N634" s="1"/>
      <c r="O634" s="1"/>
      <c r="P634" s="1"/>
      <c r="Q634" s="1"/>
      <c r="R634" s="1"/>
      <c r="S634" s="1"/>
      <c r="T634" s="1"/>
      <c r="U634" s="1"/>
      <c r="V634" s="1"/>
      <c r="W634" s="1"/>
      <c r="X634" s="1"/>
      <c r="Y634" s="1"/>
      <c r="Z634" s="1"/>
      <c r="AA634" s="1"/>
      <c r="AB634" s="1"/>
      <c r="AC634" s="1"/>
    </row>
    <row r="635">
      <c r="A635" s="1"/>
      <c r="B635" s="1"/>
      <c r="C635" s="1"/>
      <c r="D635" s="1"/>
      <c r="E635" s="1"/>
      <c r="F635" s="2"/>
      <c r="G635" s="2"/>
      <c r="H635" s="1"/>
      <c r="I635" s="1"/>
      <c r="J635" s="1"/>
      <c r="K635" s="4"/>
      <c r="L635" s="1"/>
      <c r="M635" s="1"/>
      <c r="N635" s="1"/>
      <c r="O635" s="1"/>
      <c r="P635" s="1"/>
      <c r="Q635" s="1"/>
      <c r="R635" s="1"/>
      <c r="S635" s="1"/>
      <c r="T635" s="1"/>
      <c r="U635" s="1"/>
      <c r="V635" s="1"/>
      <c r="W635" s="1"/>
      <c r="X635" s="1"/>
      <c r="Y635" s="1"/>
      <c r="Z635" s="1"/>
      <c r="AA635" s="1"/>
      <c r="AB635" s="1"/>
      <c r="AC635" s="1"/>
    </row>
    <row r="636">
      <c r="A636" s="1"/>
      <c r="B636" s="1"/>
      <c r="C636" s="1"/>
      <c r="D636" s="1"/>
      <c r="E636" s="1"/>
      <c r="F636" s="2"/>
      <c r="G636" s="2"/>
      <c r="H636" s="1"/>
      <c r="I636" s="1"/>
      <c r="J636" s="1"/>
      <c r="K636" s="4"/>
      <c r="L636" s="1"/>
      <c r="M636" s="1"/>
      <c r="N636" s="1"/>
      <c r="O636" s="1"/>
      <c r="P636" s="1"/>
      <c r="Q636" s="1"/>
      <c r="R636" s="1"/>
      <c r="S636" s="1"/>
      <c r="T636" s="1"/>
      <c r="U636" s="1"/>
      <c r="V636" s="1"/>
      <c r="W636" s="1"/>
      <c r="X636" s="1"/>
      <c r="Y636" s="1"/>
      <c r="Z636" s="1"/>
      <c r="AA636" s="1"/>
      <c r="AB636" s="1"/>
      <c r="AC636" s="1"/>
    </row>
    <row r="637">
      <c r="A637" s="1"/>
      <c r="B637" s="1"/>
      <c r="C637" s="1"/>
      <c r="D637" s="1"/>
      <c r="E637" s="1"/>
      <c r="F637" s="2"/>
      <c r="G637" s="2"/>
      <c r="H637" s="1"/>
      <c r="I637" s="1"/>
      <c r="J637" s="1"/>
      <c r="K637" s="4"/>
      <c r="L637" s="1"/>
      <c r="M637" s="1"/>
      <c r="N637" s="1"/>
      <c r="O637" s="1"/>
      <c r="P637" s="1"/>
      <c r="Q637" s="1"/>
      <c r="R637" s="1"/>
      <c r="S637" s="1"/>
      <c r="T637" s="1"/>
      <c r="U637" s="1"/>
      <c r="V637" s="1"/>
      <c r="W637" s="1"/>
      <c r="X637" s="1"/>
      <c r="Y637" s="1"/>
      <c r="Z637" s="1"/>
      <c r="AA637" s="1"/>
      <c r="AB637" s="1"/>
      <c r="AC637" s="1"/>
    </row>
    <row r="638">
      <c r="A638" s="1"/>
      <c r="B638" s="1"/>
      <c r="C638" s="1"/>
      <c r="D638" s="1"/>
      <c r="E638" s="1"/>
      <c r="F638" s="2"/>
      <c r="G638" s="2"/>
      <c r="H638" s="1"/>
      <c r="I638" s="1"/>
      <c r="J638" s="1"/>
      <c r="K638" s="4"/>
      <c r="L638" s="1"/>
      <c r="M638" s="1"/>
      <c r="N638" s="1"/>
      <c r="O638" s="1"/>
      <c r="P638" s="1"/>
      <c r="Q638" s="1"/>
      <c r="R638" s="1"/>
      <c r="S638" s="1"/>
      <c r="T638" s="1"/>
      <c r="U638" s="1"/>
      <c r="V638" s="1"/>
      <c r="W638" s="1"/>
      <c r="X638" s="1"/>
      <c r="Y638" s="1"/>
      <c r="Z638" s="1"/>
      <c r="AA638" s="1"/>
      <c r="AB638" s="1"/>
      <c r="AC638" s="1"/>
    </row>
    <row r="639">
      <c r="A639" s="1"/>
      <c r="B639" s="1"/>
      <c r="C639" s="1"/>
      <c r="D639" s="1"/>
      <c r="E639" s="1"/>
      <c r="F639" s="2"/>
      <c r="G639" s="2"/>
      <c r="H639" s="1"/>
      <c r="I639" s="1"/>
      <c r="J639" s="1"/>
      <c r="K639" s="4"/>
      <c r="L639" s="1"/>
      <c r="M639" s="1"/>
      <c r="N639" s="1"/>
      <c r="O639" s="1"/>
      <c r="P639" s="1"/>
      <c r="Q639" s="1"/>
      <c r="R639" s="1"/>
      <c r="S639" s="1"/>
      <c r="T639" s="1"/>
      <c r="U639" s="1"/>
      <c r="V639" s="1"/>
      <c r="W639" s="1"/>
      <c r="X639" s="1"/>
      <c r="Y639" s="1"/>
      <c r="Z639" s="1"/>
      <c r="AA639" s="1"/>
      <c r="AB639" s="1"/>
      <c r="AC639" s="1"/>
    </row>
    <row r="640">
      <c r="A640" s="1"/>
      <c r="B640" s="1"/>
      <c r="C640" s="1"/>
      <c r="D640" s="1"/>
      <c r="E640" s="1"/>
      <c r="F640" s="2"/>
      <c r="G640" s="2"/>
      <c r="H640" s="1"/>
      <c r="I640" s="1"/>
      <c r="J640" s="1"/>
      <c r="K640" s="4"/>
      <c r="L640" s="1"/>
      <c r="M640" s="1"/>
      <c r="N640" s="1"/>
      <c r="O640" s="1"/>
      <c r="P640" s="1"/>
      <c r="Q640" s="1"/>
      <c r="R640" s="1"/>
      <c r="S640" s="1"/>
      <c r="T640" s="1"/>
      <c r="U640" s="1"/>
      <c r="V640" s="1"/>
      <c r="W640" s="1"/>
      <c r="X640" s="1"/>
      <c r="Y640" s="1"/>
      <c r="Z640" s="1"/>
      <c r="AA640" s="1"/>
      <c r="AB640" s="1"/>
      <c r="AC640" s="1"/>
    </row>
    <row r="641">
      <c r="A641" s="1"/>
      <c r="B641" s="1"/>
      <c r="C641" s="1"/>
      <c r="D641" s="1"/>
      <c r="E641" s="1"/>
      <c r="F641" s="2"/>
      <c r="G641" s="2"/>
      <c r="H641" s="1"/>
      <c r="I641" s="1"/>
      <c r="J641" s="1"/>
      <c r="K641" s="4"/>
      <c r="L641" s="1"/>
      <c r="M641" s="1"/>
      <c r="N641" s="1"/>
      <c r="O641" s="1"/>
      <c r="P641" s="1"/>
      <c r="Q641" s="1"/>
      <c r="R641" s="1"/>
      <c r="S641" s="1"/>
      <c r="T641" s="1"/>
      <c r="U641" s="1"/>
      <c r="V641" s="1"/>
      <c r="W641" s="1"/>
      <c r="X641" s="1"/>
      <c r="Y641" s="1"/>
      <c r="Z641" s="1"/>
      <c r="AA641" s="1"/>
      <c r="AB641" s="1"/>
      <c r="AC641" s="1"/>
    </row>
    <row r="642">
      <c r="A642" s="1"/>
      <c r="B642" s="1"/>
      <c r="C642" s="1"/>
      <c r="D642" s="1"/>
      <c r="E642" s="1"/>
      <c r="F642" s="2"/>
      <c r="G642" s="2"/>
      <c r="H642" s="1"/>
      <c r="I642" s="1"/>
      <c r="J642" s="1"/>
      <c r="K642" s="4"/>
      <c r="L642" s="1"/>
      <c r="M642" s="1"/>
      <c r="N642" s="1"/>
      <c r="O642" s="1"/>
      <c r="P642" s="1"/>
      <c r="Q642" s="1"/>
      <c r="R642" s="1"/>
      <c r="S642" s="1"/>
      <c r="T642" s="1"/>
      <c r="U642" s="1"/>
      <c r="V642" s="1"/>
      <c r="W642" s="1"/>
      <c r="X642" s="1"/>
      <c r="Y642" s="1"/>
      <c r="Z642" s="1"/>
      <c r="AA642" s="1"/>
      <c r="AB642" s="1"/>
      <c r="AC642" s="1"/>
    </row>
    <row r="643">
      <c r="A643" s="1"/>
      <c r="B643" s="1"/>
      <c r="C643" s="1"/>
      <c r="D643" s="1"/>
      <c r="E643" s="1"/>
      <c r="F643" s="2"/>
      <c r="G643" s="2"/>
      <c r="H643" s="1"/>
      <c r="I643" s="1"/>
      <c r="J643" s="1"/>
      <c r="K643" s="4"/>
      <c r="L643" s="1"/>
      <c r="M643" s="1"/>
      <c r="N643" s="1"/>
      <c r="O643" s="1"/>
      <c r="P643" s="1"/>
      <c r="Q643" s="1"/>
      <c r="R643" s="1"/>
      <c r="S643" s="1"/>
      <c r="T643" s="1"/>
      <c r="U643" s="1"/>
      <c r="V643" s="1"/>
      <c r="W643" s="1"/>
      <c r="X643" s="1"/>
      <c r="Y643" s="1"/>
      <c r="Z643" s="1"/>
      <c r="AA643" s="1"/>
      <c r="AB643" s="1"/>
      <c r="AC643" s="1"/>
    </row>
    <row r="644">
      <c r="A644" s="1"/>
      <c r="B644" s="1"/>
      <c r="C644" s="1"/>
      <c r="D644" s="1"/>
      <c r="E644" s="1"/>
      <c r="F644" s="2"/>
      <c r="G644" s="2"/>
      <c r="H644" s="1"/>
      <c r="I644" s="1"/>
      <c r="J644" s="1"/>
      <c r="K644" s="4"/>
      <c r="L644" s="1"/>
      <c r="M644" s="1"/>
      <c r="N644" s="1"/>
      <c r="O644" s="1"/>
      <c r="P644" s="1"/>
      <c r="Q644" s="1"/>
      <c r="R644" s="1"/>
      <c r="S644" s="1"/>
      <c r="T644" s="1"/>
      <c r="U644" s="1"/>
      <c r="V644" s="1"/>
      <c r="W644" s="1"/>
      <c r="X644" s="1"/>
      <c r="Y644" s="1"/>
      <c r="Z644" s="1"/>
      <c r="AA644" s="1"/>
      <c r="AB644" s="1"/>
      <c r="AC644" s="1"/>
    </row>
    <row r="645">
      <c r="A645" s="1"/>
      <c r="B645" s="1"/>
      <c r="C645" s="1"/>
      <c r="D645" s="1"/>
      <c r="E645" s="1"/>
      <c r="F645" s="2"/>
      <c r="G645" s="2"/>
      <c r="H645" s="1"/>
      <c r="I645" s="1"/>
      <c r="J645" s="1"/>
      <c r="K645" s="4"/>
      <c r="L645" s="1"/>
      <c r="M645" s="1"/>
      <c r="N645" s="1"/>
      <c r="O645" s="1"/>
      <c r="P645" s="1"/>
      <c r="Q645" s="1"/>
      <c r="R645" s="1"/>
      <c r="S645" s="1"/>
      <c r="T645" s="1"/>
      <c r="U645" s="1"/>
      <c r="V645" s="1"/>
      <c r="W645" s="1"/>
      <c r="X645" s="1"/>
      <c r="Y645" s="1"/>
      <c r="Z645" s="1"/>
      <c r="AA645" s="1"/>
      <c r="AB645" s="1"/>
      <c r="AC645" s="1"/>
    </row>
    <row r="646">
      <c r="A646" s="1"/>
      <c r="B646" s="1"/>
      <c r="C646" s="1"/>
      <c r="D646" s="1"/>
      <c r="E646" s="1"/>
      <c r="F646" s="2"/>
      <c r="G646" s="2"/>
      <c r="H646" s="1"/>
      <c r="I646" s="1"/>
      <c r="J646" s="1"/>
      <c r="K646" s="4"/>
      <c r="L646" s="1"/>
      <c r="M646" s="1"/>
      <c r="N646" s="1"/>
      <c r="O646" s="1"/>
      <c r="P646" s="1"/>
      <c r="Q646" s="1"/>
      <c r="R646" s="1"/>
      <c r="S646" s="1"/>
      <c r="T646" s="1"/>
      <c r="U646" s="1"/>
      <c r="V646" s="1"/>
      <c r="W646" s="1"/>
      <c r="X646" s="1"/>
      <c r="Y646" s="1"/>
      <c r="Z646" s="1"/>
      <c r="AA646" s="1"/>
      <c r="AB646" s="1"/>
      <c r="AC646" s="1"/>
    </row>
    <row r="647">
      <c r="A647" s="1"/>
      <c r="B647" s="1"/>
      <c r="C647" s="1"/>
      <c r="D647" s="1"/>
      <c r="E647" s="1"/>
      <c r="F647" s="2"/>
      <c r="G647" s="2"/>
      <c r="H647" s="1"/>
      <c r="I647" s="1"/>
      <c r="J647" s="1"/>
      <c r="K647" s="4"/>
      <c r="L647" s="1"/>
      <c r="M647" s="1"/>
      <c r="N647" s="1"/>
      <c r="O647" s="1"/>
      <c r="P647" s="1"/>
      <c r="Q647" s="1"/>
      <c r="R647" s="1"/>
      <c r="S647" s="1"/>
      <c r="T647" s="1"/>
      <c r="U647" s="1"/>
      <c r="V647" s="1"/>
      <c r="W647" s="1"/>
      <c r="X647" s="1"/>
      <c r="Y647" s="1"/>
      <c r="Z647" s="1"/>
      <c r="AA647" s="1"/>
      <c r="AB647" s="1"/>
      <c r="AC647" s="1"/>
    </row>
    <row r="648">
      <c r="A648" s="1"/>
      <c r="B648" s="1"/>
      <c r="C648" s="1"/>
      <c r="D648" s="1"/>
      <c r="E648" s="1"/>
      <c r="F648" s="2"/>
      <c r="G648" s="2"/>
      <c r="H648" s="1"/>
      <c r="I648" s="1"/>
      <c r="J648" s="1"/>
      <c r="K648" s="4"/>
      <c r="L648" s="1"/>
      <c r="M648" s="1"/>
      <c r="N648" s="1"/>
      <c r="O648" s="1"/>
      <c r="P648" s="1"/>
      <c r="Q648" s="1"/>
      <c r="R648" s="1"/>
      <c r="S648" s="1"/>
      <c r="T648" s="1"/>
      <c r="U648" s="1"/>
      <c r="V648" s="1"/>
      <c r="W648" s="1"/>
      <c r="X648" s="1"/>
      <c r="Y648" s="1"/>
      <c r="Z648" s="1"/>
      <c r="AA648" s="1"/>
      <c r="AB648" s="1"/>
      <c r="AC648" s="1"/>
    </row>
    <row r="649">
      <c r="A649" s="1"/>
      <c r="B649" s="1"/>
      <c r="C649" s="1"/>
      <c r="D649" s="1"/>
      <c r="E649" s="1"/>
      <c r="F649" s="2"/>
      <c r="G649" s="2"/>
      <c r="H649" s="1"/>
      <c r="I649" s="1"/>
      <c r="J649" s="1"/>
      <c r="K649" s="4"/>
      <c r="L649" s="1"/>
      <c r="M649" s="1"/>
      <c r="N649" s="1"/>
      <c r="O649" s="1"/>
      <c r="P649" s="1"/>
      <c r="Q649" s="1"/>
      <c r="R649" s="1"/>
      <c r="S649" s="1"/>
      <c r="T649" s="1"/>
      <c r="U649" s="1"/>
      <c r="V649" s="1"/>
      <c r="W649" s="1"/>
      <c r="X649" s="1"/>
      <c r="Y649" s="1"/>
      <c r="Z649" s="1"/>
      <c r="AA649" s="1"/>
      <c r="AB649" s="1"/>
      <c r="AC649" s="1"/>
    </row>
    <row r="650">
      <c r="A650" s="1"/>
      <c r="B650" s="1"/>
      <c r="C650" s="1"/>
      <c r="D650" s="1"/>
      <c r="E650" s="1"/>
      <c r="F650" s="2"/>
      <c r="G650" s="2"/>
      <c r="H650" s="1"/>
      <c r="I650" s="1"/>
      <c r="J650" s="1"/>
      <c r="K650" s="4"/>
      <c r="L650" s="1"/>
      <c r="M650" s="1"/>
      <c r="N650" s="1"/>
      <c r="O650" s="1"/>
      <c r="P650" s="1"/>
      <c r="Q650" s="1"/>
      <c r="R650" s="1"/>
      <c r="S650" s="1"/>
      <c r="T650" s="1"/>
      <c r="U650" s="1"/>
      <c r="V650" s="1"/>
      <c r="W650" s="1"/>
      <c r="X650" s="1"/>
      <c r="Y650" s="1"/>
      <c r="Z650" s="1"/>
      <c r="AA650" s="1"/>
      <c r="AB650" s="1"/>
      <c r="AC650" s="1"/>
    </row>
    <row r="651">
      <c r="A651" s="1"/>
      <c r="B651" s="1"/>
      <c r="C651" s="1"/>
      <c r="D651" s="1"/>
      <c r="E651" s="1"/>
      <c r="F651" s="2"/>
      <c r="G651" s="2"/>
      <c r="H651" s="1"/>
      <c r="I651" s="1"/>
      <c r="J651" s="1"/>
      <c r="K651" s="4"/>
      <c r="L651" s="1"/>
      <c r="M651" s="1"/>
      <c r="N651" s="1"/>
      <c r="O651" s="1"/>
      <c r="P651" s="1"/>
      <c r="Q651" s="1"/>
      <c r="R651" s="1"/>
      <c r="S651" s="1"/>
      <c r="T651" s="1"/>
      <c r="U651" s="1"/>
      <c r="V651" s="1"/>
      <c r="W651" s="1"/>
      <c r="X651" s="1"/>
      <c r="Y651" s="1"/>
      <c r="Z651" s="1"/>
      <c r="AA651" s="1"/>
      <c r="AB651" s="1"/>
      <c r="AC651" s="1"/>
    </row>
    <row r="652">
      <c r="A652" s="1"/>
      <c r="B652" s="1"/>
      <c r="C652" s="1"/>
      <c r="D652" s="1"/>
      <c r="E652" s="1"/>
      <c r="F652" s="2"/>
      <c r="G652" s="2"/>
      <c r="H652" s="1"/>
      <c r="I652" s="1"/>
      <c r="J652" s="1"/>
      <c r="K652" s="4"/>
      <c r="L652" s="1"/>
      <c r="M652" s="1"/>
      <c r="N652" s="1"/>
      <c r="O652" s="1"/>
      <c r="P652" s="1"/>
      <c r="Q652" s="1"/>
      <c r="R652" s="1"/>
      <c r="S652" s="1"/>
      <c r="T652" s="1"/>
      <c r="U652" s="1"/>
      <c r="V652" s="1"/>
      <c r="W652" s="1"/>
      <c r="X652" s="1"/>
      <c r="Y652" s="1"/>
      <c r="Z652" s="1"/>
      <c r="AA652" s="1"/>
      <c r="AB652" s="1"/>
      <c r="AC652" s="1"/>
    </row>
    <row r="653">
      <c r="A653" s="1"/>
      <c r="B653" s="1"/>
      <c r="C653" s="1"/>
      <c r="D653" s="1"/>
      <c r="E653" s="1"/>
      <c r="F653" s="2"/>
      <c r="G653" s="2"/>
      <c r="H653" s="1"/>
      <c r="I653" s="1"/>
      <c r="J653" s="1"/>
      <c r="K653" s="4"/>
      <c r="L653" s="1"/>
      <c r="M653" s="1"/>
      <c r="N653" s="1"/>
      <c r="O653" s="1"/>
      <c r="P653" s="1"/>
      <c r="Q653" s="1"/>
      <c r="R653" s="1"/>
      <c r="S653" s="1"/>
      <c r="T653" s="1"/>
      <c r="U653" s="1"/>
      <c r="V653" s="1"/>
      <c r="W653" s="1"/>
      <c r="X653" s="1"/>
      <c r="Y653" s="1"/>
      <c r="Z653" s="1"/>
      <c r="AA653" s="1"/>
      <c r="AB653" s="1"/>
      <c r="AC653" s="1"/>
    </row>
    <row r="654">
      <c r="A654" s="1"/>
      <c r="B654" s="1"/>
      <c r="C654" s="1"/>
      <c r="D654" s="1"/>
      <c r="E654" s="1"/>
      <c r="F654" s="2"/>
      <c r="G654" s="2"/>
      <c r="H654" s="1"/>
      <c r="I654" s="1"/>
      <c r="J654" s="1"/>
      <c r="K654" s="4"/>
      <c r="L654" s="1"/>
      <c r="M654" s="1"/>
      <c r="N654" s="1"/>
      <c r="O654" s="1"/>
      <c r="P654" s="1"/>
      <c r="Q654" s="1"/>
      <c r="R654" s="1"/>
      <c r="S654" s="1"/>
      <c r="T654" s="1"/>
      <c r="U654" s="1"/>
      <c r="V654" s="1"/>
      <c r="W654" s="1"/>
      <c r="X654" s="1"/>
      <c r="Y654" s="1"/>
      <c r="Z654" s="1"/>
      <c r="AA654" s="1"/>
      <c r="AB654" s="1"/>
      <c r="AC654" s="1"/>
    </row>
    <row r="655">
      <c r="A655" s="1"/>
      <c r="B655" s="1"/>
      <c r="C655" s="1"/>
      <c r="D655" s="1"/>
      <c r="E655" s="1"/>
      <c r="F655" s="2"/>
      <c r="G655" s="2"/>
      <c r="H655" s="1"/>
      <c r="I655" s="1"/>
      <c r="J655" s="1"/>
      <c r="K655" s="4"/>
      <c r="L655" s="1"/>
      <c r="M655" s="1"/>
      <c r="N655" s="1"/>
      <c r="O655" s="1"/>
      <c r="P655" s="1"/>
      <c r="Q655" s="1"/>
      <c r="R655" s="1"/>
      <c r="S655" s="1"/>
      <c r="T655" s="1"/>
      <c r="U655" s="1"/>
      <c r="V655" s="1"/>
      <c r="W655" s="1"/>
      <c r="X655" s="1"/>
      <c r="Y655" s="1"/>
      <c r="Z655" s="1"/>
      <c r="AA655" s="1"/>
      <c r="AB655" s="1"/>
      <c r="AC655" s="1"/>
    </row>
    <row r="656">
      <c r="A656" s="1"/>
      <c r="B656" s="1"/>
      <c r="C656" s="1"/>
      <c r="D656" s="1"/>
      <c r="E656" s="1"/>
      <c r="F656" s="2"/>
      <c r="G656" s="2"/>
      <c r="H656" s="1"/>
      <c r="I656" s="1"/>
      <c r="J656" s="1"/>
      <c r="K656" s="4"/>
      <c r="L656" s="1"/>
      <c r="M656" s="1"/>
      <c r="N656" s="1"/>
      <c r="O656" s="1"/>
      <c r="P656" s="1"/>
      <c r="Q656" s="1"/>
      <c r="R656" s="1"/>
      <c r="S656" s="1"/>
      <c r="T656" s="1"/>
      <c r="U656" s="1"/>
      <c r="V656" s="1"/>
      <c r="W656" s="1"/>
      <c r="X656" s="1"/>
      <c r="Y656" s="1"/>
      <c r="Z656" s="1"/>
      <c r="AA656" s="1"/>
      <c r="AB656" s="1"/>
      <c r="AC656" s="1"/>
    </row>
    <row r="657">
      <c r="A657" s="1"/>
      <c r="B657" s="1"/>
      <c r="C657" s="1"/>
      <c r="D657" s="1"/>
      <c r="E657" s="1"/>
      <c r="F657" s="2"/>
      <c r="G657" s="2"/>
      <c r="H657" s="1"/>
      <c r="I657" s="1"/>
      <c r="J657" s="1"/>
      <c r="K657" s="4"/>
      <c r="L657" s="1"/>
      <c r="M657" s="1"/>
      <c r="N657" s="1"/>
      <c r="O657" s="1"/>
      <c r="P657" s="1"/>
      <c r="Q657" s="1"/>
      <c r="R657" s="1"/>
      <c r="S657" s="1"/>
      <c r="T657" s="1"/>
      <c r="U657" s="1"/>
      <c r="V657" s="1"/>
      <c r="W657" s="1"/>
      <c r="X657" s="1"/>
      <c r="Y657" s="1"/>
      <c r="Z657" s="1"/>
      <c r="AA657" s="1"/>
      <c r="AB657" s="1"/>
      <c r="AC657" s="1"/>
    </row>
    <row r="658">
      <c r="A658" s="1"/>
      <c r="B658" s="1"/>
      <c r="C658" s="1"/>
      <c r="D658" s="1"/>
      <c r="E658" s="1"/>
      <c r="F658" s="2"/>
      <c r="G658" s="2"/>
      <c r="H658" s="1"/>
      <c r="I658" s="1"/>
      <c r="J658" s="1"/>
      <c r="K658" s="4"/>
      <c r="L658" s="1"/>
      <c r="M658" s="1"/>
      <c r="N658" s="1"/>
      <c r="O658" s="1"/>
      <c r="P658" s="1"/>
      <c r="Q658" s="1"/>
      <c r="R658" s="1"/>
      <c r="S658" s="1"/>
      <c r="T658" s="1"/>
      <c r="U658" s="1"/>
      <c r="V658" s="1"/>
      <c r="W658" s="1"/>
      <c r="X658" s="1"/>
      <c r="Y658" s="1"/>
      <c r="Z658" s="1"/>
      <c r="AA658" s="1"/>
      <c r="AB658" s="1"/>
      <c r="AC658" s="1"/>
    </row>
    <row r="659">
      <c r="A659" s="1"/>
      <c r="B659" s="1"/>
      <c r="C659" s="1"/>
      <c r="D659" s="1"/>
      <c r="E659" s="1"/>
      <c r="F659" s="2"/>
      <c r="G659" s="2"/>
      <c r="H659" s="1"/>
      <c r="I659" s="1"/>
      <c r="J659" s="1"/>
      <c r="K659" s="4"/>
      <c r="L659" s="1"/>
      <c r="M659" s="1"/>
      <c r="N659" s="1"/>
      <c r="O659" s="1"/>
      <c r="P659" s="1"/>
      <c r="Q659" s="1"/>
      <c r="R659" s="1"/>
      <c r="S659" s="1"/>
      <c r="T659" s="1"/>
      <c r="U659" s="1"/>
      <c r="V659" s="1"/>
      <c r="W659" s="1"/>
      <c r="X659" s="1"/>
      <c r="Y659" s="1"/>
      <c r="Z659" s="1"/>
      <c r="AA659" s="1"/>
      <c r="AB659" s="1"/>
      <c r="AC659" s="1"/>
    </row>
    <row r="660">
      <c r="A660" s="1"/>
      <c r="B660" s="1"/>
      <c r="C660" s="1"/>
      <c r="D660" s="1"/>
      <c r="E660" s="1"/>
      <c r="F660" s="2"/>
      <c r="G660" s="2"/>
      <c r="H660" s="1"/>
      <c r="I660" s="1"/>
      <c r="J660" s="1"/>
      <c r="K660" s="4"/>
      <c r="L660" s="1"/>
      <c r="M660" s="1"/>
      <c r="N660" s="1"/>
      <c r="O660" s="1"/>
      <c r="P660" s="1"/>
      <c r="Q660" s="1"/>
      <c r="R660" s="1"/>
      <c r="S660" s="1"/>
      <c r="T660" s="1"/>
      <c r="U660" s="1"/>
      <c r="V660" s="1"/>
      <c r="W660" s="1"/>
      <c r="X660" s="1"/>
      <c r="Y660" s="1"/>
      <c r="Z660" s="1"/>
      <c r="AA660" s="1"/>
      <c r="AB660" s="1"/>
      <c r="AC660" s="1"/>
    </row>
    <row r="661">
      <c r="A661" s="1"/>
      <c r="B661" s="1"/>
      <c r="C661" s="1"/>
      <c r="D661" s="1"/>
      <c r="E661" s="1"/>
      <c r="F661" s="2"/>
      <c r="G661" s="2"/>
      <c r="H661" s="1"/>
      <c r="I661" s="1"/>
      <c r="J661" s="1"/>
      <c r="K661" s="4"/>
      <c r="L661" s="1"/>
      <c r="M661" s="1"/>
      <c r="N661" s="1"/>
      <c r="O661" s="1"/>
      <c r="P661" s="1"/>
      <c r="Q661" s="1"/>
      <c r="R661" s="1"/>
      <c r="S661" s="1"/>
      <c r="T661" s="1"/>
      <c r="U661" s="1"/>
      <c r="V661" s="1"/>
      <c r="W661" s="1"/>
      <c r="X661" s="1"/>
      <c r="Y661" s="1"/>
      <c r="Z661" s="1"/>
      <c r="AA661" s="1"/>
      <c r="AB661" s="1"/>
      <c r="AC661" s="1"/>
    </row>
    <row r="662">
      <c r="A662" s="1"/>
      <c r="B662" s="1"/>
      <c r="C662" s="1"/>
      <c r="D662" s="1"/>
      <c r="E662" s="1"/>
      <c r="F662" s="2"/>
      <c r="G662" s="2"/>
      <c r="H662" s="1"/>
      <c r="I662" s="1"/>
      <c r="J662" s="1"/>
      <c r="K662" s="4"/>
      <c r="L662" s="1"/>
      <c r="M662" s="1"/>
      <c r="N662" s="1"/>
      <c r="O662" s="1"/>
      <c r="P662" s="1"/>
      <c r="Q662" s="1"/>
      <c r="R662" s="1"/>
      <c r="S662" s="1"/>
      <c r="T662" s="1"/>
      <c r="U662" s="1"/>
      <c r="V662" s="1"/>
      <c r="W662" s="1"/>
      <c r="X662" s="1"/>
      <c r="Y662" s="1"/>
      <c r="Z662" s="1"/>
      <c r="AA662" s="1"/>
      <c r="AB662" s="1"/>
      <c r="AC662" s="1"/>
    </row>
    <row r="663">
      <c r="A663" s="1"/>
      <c r="B663" s="1"/>
      <c r="C663" s="1"/>
      <c r="D663" s="1"/>
      <c r="E663" s="1"/>
      <c r="F663" s="2"/>
      <c r="G663" s="2"/>
      <c r="H663" s="1"/>
      <c r="I663" s="1"/>
      <c r="J663" s="1"/>
      <c r="K663" s="4"/>
      <c r="L663" s="1"/>
      <c r="M663" s="1"/>
      <c r="N663" s="1"/>
      <c r="O663" s="1"/>
      <c r="P663" s="1"/>
      <c r="Q663" s="1"/>
      <c r="R663" s="1"/>
      <c r="S663" s="1"/>
      <c r="T663" s="1"/>
      <c r="U663" s="1"/>
      <c r="V663" s="1"/>
      <c r="W663" s="1"/>
      <c r="X663" s="1"/>
      <c r="Y663" s="1"/>
      <c r="Z663" s="1"/>
      <c r="AA663" s="1"/>
      <c r="AB663" s="1"/>
      <c r="AC663" s="1"/>
    </row>
    <row r="664">
      <c r="A664" s="1"/>
      <c r="B664" s="1"/>
      <c r="C664" s="1"/>
      <c r="D664" s="1"/>
      <c r="E664" s="1"/>
      <c r="F664" s="2"/>
      <c r="G664" s="2"/>
      <c r="H664" s="1"/>
      <c r="I664" s="1"/>
      <c r="J664" s="1"/>
      <c r="K664" s="4"/>
      <c r="L664" s="1"/>
      <c r="M664" s="1"/>
      <c r="N664" s="1"/>
      <c r="O664" s="1"/>
      <c r="P664" s="1"/>
      <c r="Q664" s="1"/>
      <c r="R664" s="1"/>
      <c r="S664" s="1"/>
      <c r="T664" s="1"/>
      <c r="U664" s="1"/>
      <c r="V664" s="1"/>
      <c r="W664" s="1"/>
      <c r="X664" s="1"/>
      <c r="Y664" s="1"/>
      <c r="Z664" s="1"/>
      <c r="AA664" s="1"/>
      <c r="AB664" s="1"/>
      <c r="AC664" s="1"/>
    </row>
    <row r="665">
      <c r="A665" s="1"/>
      <c r="B665" s="1"/>
      <c r="C665" s="1"/>
      <c r="D665" s="1"/>
      <c r="E665" s="1"/>
      <c r="F665" s="2"/>
      <c r="G665" s="2"/>
      <c r="H665" s="1"/>
      <c r="I665" s="1"/>
      <c r="J665" s="1"/>
      <c r="K665" s="4"/>
      <c r="L665" s="1"/>
      <c r="M665" s="1"/>
      <c r="N665" s="1"/>
      <c r="O665" s="1"/>
      <c r="P665" s="1"/>
      <c r="Q665" s="1"/>
      <c r="R665" s="1"/>
      <c r="S665" s="1"/>
      <c r="T665" s="1"/>
      <c r="U665" s="1"/>
      <c r="V665" s="1"/>
      <c r="W665" s="1"/>
      <c r="X665" s="1"/>
      <c r="Y665" s="1"/>
      <c r="Z665" s="1"/>
      <c r="AA665" s="1"/>
      <c r="AB665" s="1"/>
      <c r="AC665" s="1"/>
    </row>
    <row r="666">
      <c r="A666" s="1"/>
      <c r="B666" s="1"/>
      <c r="C666" s="1"/>
      <c r="D666" s="1"/>
      <c r="E666" s="1"/>
      <c r="F666" s="2"/>
      <c r="G666" s="2"/>
      <c r="H666" s="1"/>
      <c r="I666" s="1"/>
      <c r="J666" s="1"/>
      <c r="K666" s="4"/>
      <c r="L666" s="1"/>
      <c r="M666" s="1"/>
      <c r="N666" s="1"/>
      <c r="O666" s="1"/>
      <c r="P666" s="1"/>
      <c r="Q666" s="1"/>
      <c r="R666" s="1"/>
      <c r="S666" s="1"/>
      <c r="T666" s="1"/>
      <c r="U666" s="1"/>
      <c r="V666" s="1"/>
      <c r="W666" s="1"/>
      <c r="X666" s="1"/>
      <c r="Y666" s="1"/>
      <c r="Z666" s="1"/>
      <c r="AA666" s="1"/>
      <c r="AB666" s="1"/>
      <c r="AC666" s="1"/>
    </row>
    <row r="667">
      <c r="A667" s="1"/>
      <c r="B667" s="1"/>
      <c r="C667" s="1"/>
      <c r="D667" s="1"/>
      <c r="E667" s="1"/>
      <c r="F667" s="2"/>
      <c r="G667" s="2"/>
      <c r="H667" s="1"/>
      <c r="I667" s="1"/>
      <c r="J667" s="1"/>
      <c r="K667" s="4"/>
      <c r="L667" s="1"/>
      <c r="M667" s="1"/>
      <c r="N667" s="1"/>
      <c r="O667" s="1"/>
      <c r="P667" s="1"/>
      <c r="Q667" s="1"/>
      <c r="R667" s="1"/>
      <c r="S667" s="1"/>
      <c r="T667" s="1"/>
      <c r="U667" s="1"/>
      <c r="V667" s="1"/>
      <c r="W667" s="1"/>
      <c r="X667" s="1"/>
      <c r="Y667" s="1"/>
      <c r="Z667" s="1"/>
      <c r="AA667" s="1"/>
      <c r="AB667" s="1"/>
      <c r="AC667" s="1"/>
    </row>
    <row r="668">
      <c r="A668" s="1"/>
      <c r="B668" s="1"/>
      <c r="C668" s="1"/>
      <c r="D668" s="1"/>
      <c r="E668" s="1"/>
      <c r="F668" s="2"/>
      <c r="G668" s="2"/>
      <c r="H668" s="1"/>
      <c r="I668" s="1"/>
      <c r="J668" s="1"/>
      <c r="K668" s="4"/>
      <c r="L668" s="1"/>
      <c r="M668" s="1"/>
      <c r="N668" s="1"/>
      <c r="O668" s="1"/>
      <c r="P668" s="1"/>
      <c r="Q668" s="1"/>
      <c r="R668" s="1"/>
      <c r="S668" s="1"/>
      <c r="T668" s="1"/>
      <c r="U668" s="1"/>
      <c r="V668" s="1"/>
      <c r="W668" s="1"/>
      <c r="X668" s="1"/>
      <c r="Y668" s="1"/>
      <c r="Z668" s="1"/>
      <c r="AA668" s="1"/>
      <c r="AB668" s="1"/>
      <c r="AC668" s="1"/>
    </row>
    <row r="669">
      <c r="A669" s="1"/>
      <c r="B669" s="1"/>
      <c r="C669" s="1"/>
      <c r="D669" s="1"/>
      <c r="E669" s="1"/>
      <c r="F669" s="2"/>
      <c r="G669" s="2"/>
      <c r="H669" s="1"/>
      <c r="I669" s="1"/>
      <c r="J669" s="1"/>
      <c r="K669" s="4"/>
      <c r="L669" s="1"/>
      <c r="M669" s="1"/>
      <c r="N669" s="1"/>
      <c r="O669" s="1"/>
      <c r="P669" s="1"/>
      <c r="Q669" s="1"/>
      <c r="R669" s="1"/>
      <c r="S669" s="1"/>
      <c r="T669" s="1"/>
      <c r="U669" s="1"/>
      <c r="V669" s="1"/>
      <c r="W669" s="1"/>
      <c r="X669" s="1"/>
      <c r="Y669" s="1"/>
      <c r="Z669" s="1"/>
      <c r="AA669" s="1"/>
      <c r="AB669" s="1"/>
      <c r="AC669" s="1"/>
    </row>
    <row r="670">
      <c r="A670" s="1"/>
      <c r="B670" s="1"/>
      <c r="C670" s="1"/>
      <c r="D670" s="1"/>
      <c r="E670" s="1"/>
      <c r="F670" s="2"/>
      <c r="G670" s="2"/>
      <c r="H670" s="1"/>
      <c r="I670" s="1"/>
      <c r="J670" s="1"/>
      <c r="K670" s="4"/>
      <c r="L670" s="1"/>
      <c r="M670" s="1"/>
      <c r="N670" s="1"/>
      <c r="O670" s="1"/>
      <c r="P670" s="1"/>
      <c r="Q670" s="1"/>
      <c r="R670" s="1"/>
      <c r="S670" s="1"/>
      <c r="T670" s="1"/>
      <c r="U670" s="1"/>
      <c r="V670" s="1"/>
      <c r="W670" s="1"/>
      <c r="X670" s="1"/>
      <c r="Y670" s="1"/>
      <c r="Z670" s="1"/>
      <c r="AA670" s="1"/>
      <c r="AB670" s="1"/>
      <c r="AC670" s="1"/>
    </row>
    <row r="671">
      <c r="A671" s="1"/>
      <c r="B671" s="1"/>
      <c r="C671" s="1"/>
      <c r="D671" s="1"/>
      <c r="E671" s="1"/>
      <c r="F671" s="2"/>
      <c r="G671" s="2"/>
      <c r="H671" s="1"/>
      <c r="I671" s="1"/>
      <c r="J671" s="1"/>
      <c r="K671" s="4"/>
      <c r="L671" s="1"/>
      <c r="M671" s="1"/>
      <c r="N671" s="1"/>
      <c r="O671" s="1"/>
      <c r="P671" s="1"/>
      <c r="Q671" s="1"/>
      <c r="R671" s="1"/>
      <c r="S671" s="1"/>
      <c r="T671" s="1"/>
      <c r="U671" s="1"/>
      <c r="V671" s="1"/>
      <c r="W671" s="1"/>
      <c r="X671" s="1"/>
      <c r="Y671" s="1"/>
      <c r="Z671" s="1"/>
      <c r="AA671" s="1"/>
      <c r="AB671" s="1"/>
      <c r="AC671" s="1"/>
    </row>
    <row r="672">
      <c r="A672" s="1"/>
      <c r="B672" s="1"/>
      <c r="C672" s="1"/>
      <c r="D672" s="1"/>
      <c r="E672" s="1"/>
      <c r="F672" s="2"/>
      <c r="G672" s="2"/>
      <c r="H672" s="1"/>
      <c r="I672" s="1"/>
      <c r="J672" s="1"/>
      <c r="K672" s="4"/>
      <c r="L672" s="1"/>
      <c r="M672" s="1"/>
      <c r="N672" s="1"/>
      <c r="O672" s="1"/>
      <c r="P672" s="1"/>
      <c r="Q672" s="1"/>
      <c r="R672" s="1"/>
      <c r="S672" s="1"/>
      <c r="T672" s="1"/>
      <c r="U672" s="1"/>
      <c r="V672" s="1"/>
      <c r="W672" s="1"/>
      <c r="X672" s="1"/>
      <c r="Y672" s="1"/>
      <c r="Z672" s="1"/>
      <c r="AA672" s="1"/>
      <c r="AB672" s="1"/>
      <c r="AC672" s="1"/>
    </row>
    <row r="673">
      <c r="A673" s="1"/>
      <c r="B673" s="1"/>
      <c r="C673" s="1"/>
      <c r="D673" s="1"/>
      <c r="E673" s="1"/>
      <c r="F673" s="2"/>
      <c r="G673" s="2"/>
      <c r="H673" s="1"/>
      <c r="I673" s="1"/>
      <c r="J673" s="1"/>
      <c r="K673" s="4"/>
      <c r="L673" s="1"/>
      <c r="M673" s="1"/>
      <c r="N673" s="1"/>
      <c r="O673" s="1"/>
      <c r="P673" s="1"/>
      <c r="Q673" s="1"/>
      <c r="R673" s="1"/>
      <c r="S673" s="1"/>
      <c r="T673" s="1"/>
      <c r="U673" s="1"/>
      <c r="V673" s="1"/>
      <c r="W673" s="1"/>
      <c r="X673" s="1"/>
      <c r="Y673" s="1"/>
      <c r="Z673" s="1"/>
      <c r="AA673" s="1"/>
      <c r="AB673" s="1"/>
      <c r="AC673" s="1"/>
    </row>
    <row r="674">
      <c r="A674" s="1"/>
      <c r="B674" s="1"/>
      <c r="C674" s="1"/>
      <c r="D674" s="1"/>
      <c r="E674" s="1"/>
      <c r="F674" s="2"/>
      <c r="G674" s="2"/>
      <c r="H674" s="1"/>
      <c r="I674" s="1"/>
      <c r="J674" s="1"/>
      <c r="K674" s="4"/>
      <c r="L674" s="1"/>
      <c r="M674" s="1"/>
      <c r="N674" s="1"/>
      <c r="O674" s="1"/>
      <c r="P674" s="1"/>
      <c r="Q674" s="1"/>
      <c r="R674" s="1"/>
      <c r="S674" s="1"/>
      <c r="T674" s="1"/>
      <c r="U674" s="1"/>
      <c r="V674" s="1"/>
      <c r="W674" s="1"/>
      <c r="X674" s="1"/>
      <c r="Y674" s="1"/>
      <c r="Z674" s="1"/>
      <c r="AA674" s="1"/>
      <c r="AB674" s="1"/>
      <c r="AC674" s="1"/>
    </row>
    <row r="675">
      <c r="A675" s="1"/>
      <c r="B675" s="1"/>
      <c r="C675" s="1"/>
      <c r="D675" s="1"/>
      <c r="E675" s="1"/>
      <c r="F675" s="2"/>
      <c r="G675" s="2"/>
      <c r="H675" s="1"/>
      <c r="I675" s="1"/>
      <c r="J675" s="1"/>
      <c r="K675" s="4"/>
      <c r="L675" s="1"/>
      <c r="M675" s="1"/>
      <c r="N675" s="1"/>
      <c r="O675" s="1"/>
      <c r="P675" s="1"/>
      <c r="Q675" s="1"/>
      <c r="R675" s="1"/>
      <c r="S675" s="1"/>
      <c r="T675" s="1"/>
      <c r="U675" s="1"/>
      <c r="V675" s="1"/>
      <c r="W675" s="1"/>
      <c r="X675" s="1"/>
      <c r="Y675" s="1"/>
      <c r="Z675" s="1"/>
      <c r="AA675" s="1"/>
      <c r="AB675" s="1"/>
      <c r="AC675" s="1"/>
    </row>
    <row r="676">
      <c r="A676" s="1"/>
      <c r="B676" s="1"/>
      <c r="C676" s="1"/>
      <c r="D676" s="1"/>
      <c r="E676" s="1"/>
      <c r="F676" s="2"/>
      <c r="G676" s="2"/>
      <c r="H676" s="1"/>
      <c r="I676" s="1"/>
      <c r="J676" s="1"/>
      <c r="K676" s="4"/>
      <c r="L676" s="1"/>
      <c r="M676" s="1"/>
      <c r="N676" s="1"/>
      <c r="O676" s="1"/>
      <c r="P676" s="1"/>
      <c r="Q676" s="1"/>
      <c r="R676" s="1"/>
      <c r="S676" s="1"/>
      <c r="T676" s="1"/>
      <c r="U676" s="1"/>
      <c r="V676" s="1"/>
      <c r="W676" s="1"/>
      <c r="X676" s="1"/>
      <c r="Y676" s="1"/>
      <c r="Z676" s="1"/>
      <c r="AA676" s="1"/>
      <c r="AB676" s="1"/>
      <c r="AC676" s="1"/>
    </row>
    <row r="677">
      <c r="A677" s="1"/>
      <c r="B677" s="1"/>
      <c r="C677" s="1"/>
      <c r="D677" s="1"/>
      <c r="E677" s="1"/>
      <c r="F677" s="2"/>
      <c r="G677" s="2"/>
      <c r="H677" s="1"/>
      <c r="I677" s="1"/>
      <c r="J677" s="1"/>
      <c r="K677" s="4"/>
      <c r="L677" s="1"/>
      <c r="M677" s="1"/>
      <c r="N677" s="1"/>
      <c r="O677" s="1"/>
      <c r="P677" s="1"/>
      <c r="Q677" s="1"/>
      <c r="R677" s="1"/>
      <c r="S677" s="1"/>
      <c r="T677" s="1"/>
      <c r="U677" s="1"/>
      <c r="V677" s="1"/>
      <c r="W677" s="1"/>
      <c r="X677" s="1"/>
      <c r="Y677" s="1"/>
      <c r="Z677" s="1"/>
      <c r="AA677" s="1"/>
      <c r="AB677" s="1"/>
      <c r="AC677" s="1"/>
    </row>
    <row r="678">
      <c r="A678" s="1"/>
      <c r="B678" s="1"/>
      <c r="C678" s="1"/>
      <c r="D678" s="1"/>
      <c r="E678" s="1"/>
      <c r="F678" s="2"/>
      <c r="G678" s="2"/>
      <c r="H678" s="1"/>
      <c r="I678" s="1"/>
      <c r="J678" s="1"/>
      <c r="K678" s="4"/>
      <c r="L678" s="1"/>
      <c r="M678" s="1"/>
      <c r="N678" s="1"/>
      <c r="O678" s="1"/>
      <c r="P678" s="1"/>
      <c r="Q678" s="1"/>
      <c r="R678" s="1"/>
      <c r="S678" s="1"/>
      <c r="T678" s="1"/>
      <c r="U678" s="1"/>
      <c r="V678" s="1"/>
      <c r="W678" s="1"/>
      <c r="X678" s="1"/>
      <c r="Y678" s="1"/>
      <c r="Z678" s="1"/>
      <c r="AA678" s="1"/>
      <c r="AB678" s="1"/>
      <c r="AC678" s="1"/>
    </row>
    <row r="679">
      <c r="A679" s="1"/>
      <c r="B679" s="1"/>
      <c r="C679" s="1"/>
      <c r="D679" s="1"/>
      <c r="E679" s="1"/>
      <c r="F679" s="2"/>
      <c r="G679" s="2"/>
      <c r="H679" s="1"/>
      <c r="I679" s="1"/>
      <c r="J679" s="1"/>
      <c r="K679" s="4"/>
      <c r="L679" s="1"/>
      <c r="M679" s="1"/>
      <c r="N679" s="1"/>
      <c r="O679" s="1"/>
      <c r="P679" s="1"/>
      <c r="Q679" s="1"/>
      <c r="R679" s="1"/>
      <c r="S679" s="1"/>
      <c r="T679" s="1"/>
      <c r="U679" s="1"/>
      <c r="V679" s="1"/>
      <c r="W679" s="1"/>
      <c r="X679" s="1"/>
      <c r="Y679" s="1"/>
      <c r="Z679" s="1"/>
      <c r="AA679" s="1"/>
      <c r="AB679" s="1"/>
      <c r="AC679" s="1"/>
    </row>
    <row r="680">
      <c r="A680" s="1"/>
      <c r="B680" s="1"/>
      <c r="C680" s="1"/>
      <c r="D680" s="1"/>
      <c r="E680" s="1"/>
      <c r="F680" s="2"/>
      <c r="G680" s="2"/>
      <c r="H680" s="1"/>
      <c r="I680" s="1"/>
      <c r="J680" s="1"/>
      <c r="K680" s="4"/>
      <c r="L680" s="1"/>
      <c r="M680" s="1"/>
      <c r="N680" s="1"/>
      <c r="O680" s="1"/>
      <c r="P680" s="1"/>
      <c r="Q680" s="1"/>
      <c r="R680" s="1"/>
      <c r="S680" s="1"/>
      <c r="T680" s="1"/>
      <c r="U680" s="1"/>
      <c r="V680" s="1"/>
      <c r="W680" s="1"/>
      <c r="X680" s="1"/>
      <c r="Y680" s="1"/>
      <c r="Z680" s="1"/>
      <c r="AA680" s="1"/>
      <c r="AB680" s="1"/>
      <c r="AC680" s="1"/>
    </row>
    <row r="681">
      <c r="A681" s="1"/>
      <c r="B681" s="1"/>
      <c r="C681" s="1"/>
      <c r="D681" s="1"/>
      <c r="E681" s="1"/>
      <c r="F681" s="2"/>
      <c r="G681" s="2"/>
      <c r="H681" s="1"/>
      <c r="I681" s="1"/>
      <c r="J681" s="1"/>
      <c r="K681" s="4"/>
      <c r="L681" s="1"/>
      <c r="M681" s="1"/>
      <c r="N681" s="1"/>
      <c r="O681" s="1"/>
      <c r="P681" s="1"/>
      <c r="Q681" s="1"/>
      <c r="R681" s="1"/>
      <c r="S681" s="1"/>
      <c r="T681" s="1"/>
      <c r="U681" s="1"/>
      <c r="V681" s="1"/>
      <c r="W681" s="1"/>
      <c r="X681" s="1"/>
      <c r="Y681" s="1"/>
      <c r="Z681" s="1"/>
      <c r="AA681" s="1"/>
      <c r="AB681" s="1"/>
      <c r="AC681" s="1"/>
    </row>
    <row r="682">
      <c r="A682" s="1"/>
      <c r="B682" s="1"/>
      <c r="C682" s="1"/>
      <c r="D682" s="1"/>
      <c r="E682" s="1"/>
      <c r="F682" s="2"/>
      <c r="G682" s="2"/>
      <c r="H682" s="1"/>
      <c r="I682" s="1"/>
      <c r="J682" s="1"/>
      <c r="K682" s="4"/>
      <c r="L682" s="1"/>
      <c r="M682" s="1"/>
      <c r="N682" s="1"/>
      <c r="O682" s="1"/>
      <c r="P682" s="1"/>
      <c r="Q682" s="1"/>
      <c r="R682" s="1"/>
      <c r="S682" s="1"/>
      <c r="T682" s="1"/>
      <c r="U682" s="1"/>
      <c r="V682" s="1"/>
      <c r="W682" s="1"/>
      <c r="X682" s="1"/>
      <c r="Y682" s="1"/>
      <c r="Z682" s="1"/>
      <c r="AA682" s="1"/>
      <c r="AB682" s="1"/>
      <c r="AC682" s="1"/>
    </row>
    <row r="683">
      <c r="A683" s="1"/>
      <c r="B683" s="1"/>
      <c r="C683" s="1"/>
      <c r="D683" s="1"/>
      <c r="E683" s="1"/>
      <c r="F683" s="2"/>
      <c r="G683" s="2"/>
      <c r="H683" s="1"/>
      <c r="I683" s="1"/>
      <c r="J683" s="1"/>
      <c r="K683" s="4"/>
      <c r="L683" s="1"/>
      <c r="M683" s="1"/>
      <c r="N683" s="1"/>
      <c r="O683" s="1"/>
      <c r="P683" s="1"/>
      <c r="Q683" s="1"/>
      <c r="R683" s="1"/>
      <c r="S683" s="1"/>
      <c r="T683" s="1"/>
      <c r="U683" s="1"/>
      <c r="V683" s="1"/>
      <c r="W683" s="1"/>
      <c r="X683" s="1"/>
      <c r="Y683" s="1"/>
      <c r="Z683" s="1"/>
      <c r="AA683" s="1"/>
      <c r="AB683" s="1"/>
      <c r="AC683" s="1"/>
    </row>
    <row r="684">
      <c r="A684" s="1"/>
      <c r="B684" s="1"/>
      <c r="C684" s="1"/>
      <c r="D684" s="1"/>
      <c r="E684" s="1"/>
      <c r="F684" s="2"/>
      <c r="G684" s="2"/>
      <c r="H684" s="1"/>
      <c r="I684" s="1"/>
      <c r="J684" s="1"/>
      <c r="K684" s="4"/>
      <c r="L684" s="1"/>
      <c r="M684" s="1"/>
      <c r="N684" s="1"/>
      <c r="O684" s="1"/>
      <c r="P684" s="1"/>
      <c r="Q684" s="1"/>
      <c r="R684" s="1"/>
      <c r="S684" s="1"/>
      <c r="T684" s="1"/>
      <c r="U684" s="1"/>
      <c r="V684" s="1"/>
      <c r="W684" s="1"/>
      <c r="X684" s="1"/>
      <c r="Y684" s="1"/>
      <c r="Z684" s="1"/>
      <c r="AA684" s="1"/>
      <c r="AB684" s="1"/>
      <c r="AC684" s="1"/>
    </row>
    <row r="685">
      <c r="A685" s="1"/>
      <c r="B685" s="1"/>
      <c r="C685" s="1"/>
      <c r="D685" s="1"/>
      <c r="E685" s="1"/>
      <c r="F685" s="2"/>
      <c r="G685" s="2"/>
      <c r="H685" s="1"/>
      <c r="I685" s="1"/>
      <c r="J685" s="1"/>
      <c r="K685" s="4"/>
      <c r="L685" s="1"/>
      <c r="M685" s="1"/>
      <c r="N685" s="1"/>
      <c r="O685" s="1"/>
      <c r="P685" s="1"/>
      <c r="Q685" s="1"/>
      <c r="R685" s="1"/>
      <c r="S685" s="1"/>
      <c r="T685" s="1"/>
      <c r="U685" s="1"/>
      <c r="V685" s="1"/>
      <c r="W685" s="1"/>
      <c r="X685" s="1"/>
      <c r="Y685" s="1"/>
      <c r="Z685" s="1"/>
      <c r="AA685" s="1"/>
      <c r="AB685" s="1"/>
      <c r="AC685" s="1"/>
    </row>
    <row r="686">
      <c r="A686" s="1"/>
      <c r="B686" s="1"/>
      <c r="C686" s="1"/>
      <c r="D686" s="1"/>
      <c r="E686" s="1"/>
      <c r="F686" s="2"/>
      <c r="G686" s="2"/>
      <c r="H686" s="1"/>
      <c r="I686" s="1"/>
      <c r="J686" s="1"/>
      <c r="K686" s="4"/>
      <c r="L686" s="1"/>
      <c r="M686" s="1"/>
      <c r="N686" s="1"/>
      <c r="O686" s="1"/>
      <c r="P686" s="1"/>
      <c r="Q686" s="1"/>
      <c r="R686" s="1"/>
      <c r="S686" s="1"/>
      <c r="T686" s="1"/>
      <c r="U686" s="1"/>
      <c r="V686" s="1"/>
      <c r="W686" s="1"/>
      <c r="X686" s="1"/>
      <c r="Y686" s="1"/>
      <c r="Z686" s="1"/>
      <c r="AA686" s="1"/>
      <c r="AB686" s="1"/>
      <c r="AC686" s="1"/>
    </row>
    <row r="687">
      <c r="A687" s="1"/>
      <c r="B687" s="1"/>
      <c r="C687" s="1"/>
      <c r="D687" s="1"/>
      <c r="E687" s="1"/>
      <c r="F687" s="2"/>
      <c r="G687" s="2"/>
      <c r="H687" s="1"/>
      <c r="I687" s="1"/>
      <c r="J687" s="1"/>
      <c r="K687" s="4"/>
      <c r="L687" s="1"/>
      <c r="M687" s="1"/>
      <c r="N687" s="1"/>
      <c r="O687" s="1"/>
      <c r="P687" s="1"/>
      <c r="Q687" s="1"/>
      <c r="R687" s="1"/>
      <c r="S687" s="1"/>
      <c r="T687" s="1"/>
      <c r="U687" s="1"/>
      <c r="V687" s="1"/>
      <c r="W687" s="1"/>
      <c r="X687" s="1"/>
      <c r="Y687" s="1"/>
      <c r="Z687" s="1"/>
      <c r="AA687" s="1"/>
      <c r="AB687" s="1"/>
      <c r="AC687" s="1"/>
    </row>
    <row r="688">
      <c r="A688" s="1"/>
      <c r="B688" s="1"/>
      <c r="C688" s="1"/>
      <c r="D688" s="1"/>
      <c r="E688" s="1"/>
      <c r="F688" s="2"/>
      <c r="G688" s="2"/>
      <c r="H688" s="1"/>
      <c r="I688" s="1"/>
      <c r="J688" s="1"/>
      <c r="K688" s="4"/>
      <c r="L688" s="1"/>
      <c r="M688" s="1"/>
      <c r="N688" s="1"/>
      <c r="O688" s="1"/>
      <c r="P688" s="1"/>
      <c r="Q688" s="1"/>
      <c r="R688" s="1"/>
      <c r="S688" s="1"/>
      <c r="T688" s="1"/>
      <c r="U688" s="1"/>
      <c r="V688" s="1"/>
      <c r="W688" s="1"/>
      <c r="X688" s="1"/>
      <c r="Y688" s="1"/>
      <c r="Z688" s="1"/>
      <c r="AA688" s="1"/>
      <c r="AB688" s="1"/>
      <c r="AC688" s="1"/>
    </row>
    <row r="689">
      <c r="A689" s="1"/>
      <c r="B689" s="1"/>
      <c r="C689" s="1"/>
      <c r="D689" s="1"/>
      <c r="E689" s="1"/>
      <c r="F689" s="2"/>
      <c r="G689" s="2"/>
      <c r="H689" s="1"/>
      <c r="I689" s="1"/>
      <c r="J689" s="1"/>
      <c r="K689" s="4"/>
      <c r="L689" s="1"/>
      <c r="M689" s="1"/>
      <c r="N689" s="1"/>
      <c r="O689" s="1"/>
      <c r="P689" s="1"/>
      <c r="Q689" s="1"/>
      <c r="R689" s="1"/>
      <c r="S689" s="1"/>
      <c r="T689" s="1"/>
      <c r="U689" s="1"/>
      <c r="V689" s="1"/>
      <c r="W689" s="1"/>
      <c r="X689" s="1"/>
      <c r="Y689" s="1"/>
      <c r="Z689" s="1"/>
      <c r="AA689" s="1"/>
      <c r="AB689" s="1"/>
      <c r="AC689" s="1"/>
    </row>
    <row r="690">
      <c r="A690" s="1"/>
      <c r="B690" s="1"/>
      <c r="C690" s="1"/>
      <c r="D690" s="1"/>
      <c r="E690" s="1"/>
      <c r="F690" s="2"/>
      <c r="G690" s="2"/>
      <c r="H690" s="1"/>
      <c r="I690" s="1"/>
      <c r="J690" s="1"/>
      <c r="K690" s="4"/>
      <c r="L690" s="1"/>
      <c r="M690" s="1"/>
      <c r="N690" s="1"/>
      <c r="O690" s="1"/>
      <c r="P690" s="1"/>
      <c r="Q690" s="1"/>
      <c r="R690" s="1"/>
      <c r="S690" s="1"/>
      <c r="T690" s="1"/>
      <c r="U690" s="1"/>
      <c r="V690" s="1"/>
      <c r="W690" s="1"/>
      <c r="X690" s="1"/>
      <c r="Y690" s="1"/>
      <c r="Z690" s="1"/>
      <c r="AA690" s="1"/>
      <c r="AB690" s="1"/>
      <c r="AC690" s="1"/>
    </row>
    <row r="691">
      <c r="A691" s="1"/>
      <c r="B691" s="1"/>
      <c r="C691" s="1"/>
      <c r="D691" s="1"/>
      <c r="E691" s="1"/>
      <c r="F691" s="2"/>
      <c r="G691" s="2"/>
      <c r="H691" s="1"/>
      <c r="I691" s="1"/>
      <c r="J691" s="1"/>
      <c r="K691" s="4"/>
      <c r="L691" s="1"/>
      <c r="M691" s="1"/>
      <c r="N691" s="1"/>
      <c r="O691" s="1"/>
      <c r="P691" s="1"/>
      <c r="Q691" s="1"/>
      <c r="R691" s="1"/>
      <c r="S691" s="1"/>
      <c r="T691" s="1"/>
      <c r="U691" s="1"/>
      <c r="V691" s="1"/>
      <c r="W691" s="1"/>
      <c r="X691" s="1"/>
      <c r="Y691" s="1"/>
      <c r="Z691" s="1"/>
      <c r="AA691" s="1"/>
      <c r="AB691" s="1"/>
      <c r="AC691" s="1"/>
    </row>
    <row r="692">
      <c r="A692" s="1"/>
      <c r="B692" s="1"/>
      <c r="C692" s="1"/>
      <c r="D692" s="1"/>
      <c r="E692" s="1"/>
      <c r="F692" s="2"/>
      <c r="G692" s="2"/>
      <c r="H692" s="1"/>
      <c r="I692" s="1"/>
      <c r="J692" s="1"/>
      <c r="K692" s="4"/>
      <c r="L692" s="1"/>
      <c r="M692" s="1"/>
      <c r="N692" s="1"/>
      <c r="O692" s="1"/>
      <c r="P692" s="1"/>
      <c r="Q692" s="1"/>
      <c r="R692" s="1"/>
      <c r="S692" s="1"/>
      <c r="T692" s="1"/>
      <c r="U692" s="1"/>
      <c r="V692" s="1"/>
      <c r="W692" s="1"/>
      <c r="X692" s="1"/>
      <c r="Y692" s="1"/>
      <c r="Z692" s="1"/>
      <c r="AA692" s="1"/>
      <c r="AB692" s="1"/>
      <c r="AC692" s="1"/>
    </row>
    <row r="693">
      <c r="A693" s="1"/>
      <c r="B693" s="1"/>
      <c r="C693" s="1"/>
      <c r="D693" s="1"/>
      <c r="E693" s="1"/>
      <c r="F693" s="2"/>
      <c r="G693" s="2"/>
      <c r="H693" s="1"/>
      <c r="I693" s="1"/>
      <c r="J693" s="1"/>
      <c r="K693" s="4"/>
      <c r="L693" s="1"/>
      <c r="M693" s="1"/>
      <c r="N693" s="1"/>
      <c r="O693" s="1"/>
      <c r="P693" s="1"/>
      <c r="Q693" s="1"/>
      <c r="R693" s="1"/>
      <c r="S693" s="1"/>
      <c r="T693" s="1"/>
      <c r="U693" s="1"/>
      <c r="V693" s="1"/>
      <c r="W693" s="1"/>
      <c r="X693" s="1"/>
      <c r="Y693" s="1"/>
      <c r="Z693" s="1"/>
      <c r="AA693" s="1"/>
      <c r="AB693" s="1"/>
      <c r="AC693" s="1"/>
    </row>
    <row r="694">
      <c r="A694" s="1"/>
      <c r="B694" s="1"/>
      <c r="C694" s="1"/>
      <c r="D694" s="1"/>
      <c r="E694" s="1"/>
      <c r="F694" s="2"/>
      <c r="G694" s="2"/>
      <c r="H694" s="1"/>
      <c r="I694" s="1"/>
      <c r="J694" s="1"/>
      <c r="K694" s="4"/>
      <c r="L694" s="1"/>
      <c r="M694" s="1"/>
      <c r="N694" s="1"/>
      <c r="O694" s="1"/>
      <c r="P694" s="1"/>
      <c r="Q694" s="1"/>
      <c r="R694" s="1"/>
      <c r="S694" s="1"/>
      <c r="T694" s="1"/>
      <c r="U694" s="1"/>
      <c r="V694" s="1"/>
      <c r="W694" s="1"/>
      <c r="X694" s="1"/>
      <c r="Y694" s="1"/>
      <c r="Z694" s="1"/>
      <c r="AA694" s="1"/>
      <c r="AB694" s="1"/>
      <c r="AC694" s="1"/>
    </row>
    <row r="695">
      <c r="A695" s="1"/>
      <c r="B695" s="1"/>
      <c r="C695" s="1"/>
      <c r="D695" s="1"/>
      <c r="E695" s="1"/>
      <c r="F695" s="2"/>
      <c r="G695" s="2"/>
      <c r="H695" s="1"/>
      <c r="I695" s="1"/>
      <c r="J695" s="1"/>
      <c r="K695" s="4"/>
      <c r="L695" s="1"/>
      <c r="M695" s="1"/>
      <c r="N695" s="1"/>
      <c r="O695" s="1"/>
      <c r="P695" s="1"/>
      <c r="Q695" s="1"/>
      <c r="R695" s="1"/>
      <c r="S695" s="1"/>
      <c r="T695" s="1"/>
      <c r="U695" s="1"/>
      <c r="V695" s="1"/>
      <c r="W695" s="1"/>
      <c r="X695" s="1"/>
      <c r="Y695" s="1"/>
      <c r="Z695" s="1"/>
      <c r="AA695" s="1"/>
      <c r="AB695" s="1"/>
      <c r="AC695" s="1"/>
    </row>
    <row r="696">
      <c r="A696" s="1"/>
      <c r="B696" s="1"/>
      <c r="C696" s="1"/>
      <c r="D696" s="1"/>
      <c r="E696" s="1"/>
      <c r="F696" s="2"/>
      <c r="G696" s="2"/>
      <c r="H696" s="1"/>
      <c r="I696" s="1"/>
      <c r="J696" s="1"/>
      <c r="K696" s="4"/>
      <c r="L696" s="1"/>
      <c r="M696" s="1"/>
      <c r="N696" s="1"/>
      <c r="O696" s="1"/>
      <c r="P696" s="1"/>
      <c r="Q696" s="1"/>
      <c r="R696" s="1"/>
      <c r="S696" s="1"/>
      <c r="T696" s="1"/>
      <c r="U696" s="1"/>
      <c r="V696" s="1"/>
      <c r="W696" s="1"/>
      <c r="X696" s="1"/>
      <c r="Y696" s="1"/>
      <c r="Z696" s="1"/>
      <c r="AA696" s="1"/>
      <c r="AB696" s="1"/>
      <c r="AC696" s="1"/>
    </row>
    <row r="697">
      <c r="A697" s="1"/>
      <c r="B697" s="1"/>
      <c r="C697" s="1"/>
      <c r="D697" s="1"/>
      <c r="E697" s="1"/>
      <c r="F697" s="2"/>
      <c r="G697" s="2"/>
      <c r="H697" s="1"/>
      <c r="I697" s="1"/>
      <c r="J697" s="1"/>
      <c r="K697" s="4"/>
      <c r="L697" s="1"/>
      <c r="M697" s="1"/>
      <c r="N697" s="1"/>
      <c r="O697" s="1"/>
      <c r="P697" s="1"/>
      <c r="Q697" s="1"/>
      <c r="R697" s="1"/>
      <c r="S697" s="1"/>
      <c r="T697" s="1"/>
      <c r="U697" s="1"/>
      <c r="V697" s="1"/>
      <c r="W697" s="1"/>
      <c r="X697" s="1"/>
      <c r="Y697" s="1"/>
      <c r="Z697" s="1"/>
      <c r="AA697" s="1"/>
      <c r="AB697" s="1"/>
      <c r="AC697" s="1"/>
    </row>
    <row r="698">
      <c r="A698" s="1"/>
      <c r="B698" s="1"/>
      <c r="C698" s="1"/>
      <c r="D698" s="1"/>
      <c r="E698" s="1"/>
      <c r="F698" s="2"/>
      <c r="G698" s="2"/>
      <c r="H698" s="1"/>
      <c r="I698" s="1"/>
      <c r="J698" s="1"/>
      <c r="K698" s="4"/>
      <c r="L698" s="1"/>
      <c r="M698" s="1"/>
      <c r="N698" s="1"/>
      <c r="O698" s="1"/>
      <c r="P698" s="1"/>
      <c r="Q698" s="1"/>
      <c r="R698" s="1"/>
      <c r="S698" s="1"/>
      <c r="T698" s="1"/>
      <c r="U698" s="1"/>
      <c r="V698" s="1"/>
      <c r="W698" s="1"/>
      <c r="X698" s="1"/>
      <c r="Y698" s="1"/>
      <c r="Z698" s="1"/>
      <c r="AA698" s="1"/>
      <c r="AB698" s="1"/>
      <c r="AC698" s="1"/>
    </row>
    <row r="699">
      <c r="A699" s="1"/>
      <c r="B699" s="1"/>
      <c r="C699" s="1"/>
      <c r="D699" s="1"/>
      <c r="E699" s="1"/>
      <c r="F699" s="2"/>
      <c r="G699" s="2"/>
      <c r="H699" s="1"/>
      <c r="I699" s="1"/>
      <c r="J699" s="1"/>
      <c r="K699" s="4"/>
      <c r="L699" s="1"/>
      <c r="M699" s="1"/>
      <c r="N699" s="1"/>
      <c r="O699" s="1"/>
      <c r="P699" s="1"/>
      <c r="Q699" s="1"/>
      <c r="R699" s="1"/>
      <c r="S699" s="1"/>
      <c r="T699" s="1"/>
      <c r="U699" s="1"/>
      <c r="V699" s="1"/>
      <c r="W699" s="1"/>
      <c r="X699" s="1"/>
      <c r="Y699" s="1"/>
      <c r="Z699" s="1"/>
      <c r="AA699" s="1"/>
      <c r="AB699" s="1"/>
      <c r="AC699" s="1"/>
    </row>
    <row r="700">
      <c r="A700" s="1"/>
      <c r="B700" s="1"/>
      <c r="C700" s="1"/>
      <c r="D700" s="1"/>
      <c r="E700" s="1"/>
      <c r="F700" s="2"/>
      <c r="G700" s="2"/>
      <c r="H700" s="1"/>
      <c r="I700" s="1"/>
      <c r="J700" s="1"/>
      <c r="K700" s="4"/>
      <c r="L700" s="1"/>
      <c r="M700" s="1"/>
      <c r="N700" s="1"/>
      <c r="O700" s="1"/>
      <c r="P700" s="1"/>
      <c r="Q700" s="1"/>
      <c r="R700" s="1"/>
      <c r="S700" s="1"/>
      <c r="T700" s="1"/>
      <c r="U700" s="1"/>
      <c r="V700" s="1"/>
      <c r="W700" s="1"/>
      <c r="X700" s="1"/>
      <c r="Y700" s="1"/>
      <c r="Z700" s="1"/>
      <c r="AA700" s="1"/>
      <c r="AB700" s="1"/>
      <c r="AC700" s="1"/>
    </row>
    <row r="701">
      <c r="A701" s="1"/>
      <c r="B701" s="1"/>
      <c r="C701" s="1"/>
      <c r="D701" s="1"/>
      <c r="E701" s="1"/>
      <c r="F701" s="2"/>
      <c r="G701" s="2"/>
      <c r="H701" s="1"/>
      <c r="I701" s="1"/>
      <c r="J701" s="1"/>
      <c r="K701" s="4"/>
      <c r="L701" s="1"/>
      <c r="M701" s="1"/>
      <c r="N701" s="1"/>
      <c r="O701" s="1"/>
      <c r="P701" s="1"/>
      <c r="Q701" s="1"/>
      <c r="R701" s="1"/>
      <c r="S701" s="1"/>
      <c r="T701" s="1"/>
      <c r="U701" s="1"/>
      <c r="V701" s="1"/>
      <c r="W701" s="1"/>
      <c r="X701" s="1"/>
      <c r="Y701" s="1"/>
      <c r="Z701" s="1"/>
      <c r="AA701" s="1"/>
      <c r="AB701" s="1"/>
      <c r="AC701" s="1"/>
    </row>
    <row r="702">
      <c r="A702" s="1"/>
      <c r="B702" s="1"/>
      <c r="C702" s="1"/>
      <c r="D702" s="1"/>
      <c r="E702" s="1"/>
      <c r="F702" s="2"/>
      <c r="G702" s="2"/>
      <c r="H702" s="1"/>
      <c r="I702" s="1"/>
      <c r="J702" s="1"/>
      <c r="K702" s="4"/>
      <c r="L702" s="1"/>
      <c r="M702" s="1"/>
      <c r="N702" s="1"/>
      <c r="O702" s="1"/>
      <c r="P702" s="1"/>
      <c r="Q702" s="1"/>
      <c r="R702" s="1"/>
      <c r="S702" s="1"/>
      <c r="T702" s="1"/>
      <c r="U702" s="1"/>
      <c r="V702" s="1"/>
      <c r="W702" s="1"/>
      <c r="X702" s="1"/>
      <c r="Y702" s="1"/>
      <c r="Z702" s="1"/>
      <c r="AA702" s="1"/>
      <c r="AB702" s="1"/>
      <c r="AC702" s="1"/>
    </row>
    <row r="703">
      <c r="A703" s="1"/>
      <c r="B703" s="1"/>
      <c r="C703" s="1"/>
      <c r="D703" s="1"/>
      <c r="E703" s="1"/>
      <c r="F703" s="2"/>
      <c r="G703" s="2"/>
      <c r="H703" s="1"/>
      <c r="I703" s="1"/>
      <c r="J703" s="1"/>
      <c r="K703" s="4"/>
      <c r="L703" s="1"/>
      <c r="M703" s="1"/>
      <c r="N703" s="1"/>
      <c r="O703" s="1"/>
      <c r="P703" s="1"/>
      <c r="Q703" s="1"/>
      <c r="R703" s="1"/>
      <c r="S703" s="1"/>
      <c r="T703" s="1"/>
      <c r="U703" s="1"/>
      <c r="V703" s="1"/>
      <c r="W703" s="1"/>
      <c r="X703" s="1"/>
      <c r="Y703" s="1"/>
      <c r="Z703" s="1"/>
      <c r="AA703" s="1"/>
      <c r="AB703" s="1"/>
      <c r="AC703" s="1"/>
    </row>
    <row r="704">
      <c r="A704" s="1"/>
      <c r="B704" s="1"/>
      <c r="C704" s="1"/>
      <c r="D704" s="1"/>
      <c r="E704" s="1"/>
      <c r="F704" s="2"/>
      <c r="G704" s="2"/>
      <c r="H704" s="1"/>
      <c r="I704" s="1"/>
      <c r="J704" s="1"/>
      <c r="K704" s="4"/>
      <c r="L704" s="1"/>
      <c r="M704" s="1"/>
      <c r="N704" s="1"/>
      <c r="O704" s="1"/>
      <c r="P704" s="1"/>
      <c r="Q704" s="1"/>
      <c r="R704" s="1"/>
      <c r="S704" s="1"/>
      <c r="T704" s="1"/>
      <c r="U704" s="1"/>
      <c r="V704" s="1"/>
      <c r="W704" s="1"/>
      <c r="X704" s="1"/>
      <c r="Y704" s="1"/>
      <c r="Z704" s="1"/>
      <c r="AA704" s="1"/>
      <c r="AB704" s="1"/>
      <c r="AC704" s="1"/>
    </row>
    <row r="705">
      <c r="A705" s="1"/>
      <c r="B705" s="1"/>
      <c r="C705" s="1"/>
      <c r="D705" s="1"/>
      <c r="E705" s="1"/>
      <c r="F705" s="2"/>
      <c r="G705" s="2"/>
      <c r="H705" s="1"/>
      <c r="I705" s="1"/>
      <c r="J705" s="1"/>
      <c r="K705" s="4"/>
      <c r="L705" s="1"/>
      <c r="M705" s="1"/>
      <c r="N705" s="1"/>
      <c r="O705" s="1"/>
      <c r="P705" s="1"/>
      <c r="Q705" s="1"/>
      <c r="R705" s="1"/>
      <c r="S705" s="1"/>
      <c r="T705" s="1"/>
      <c r="U705" s="1"/>
      <c r="V705" s="1"/>
      <c r="W705" s="1"/>
      <c r="X705" s="1"/>
      <c r="Y705" s="1"/>
      <c r="Z705" s="1"/>
      <c r="AA705" s="1"/>
      <c r="AB705" s="1"/>
      <c r="AC705" s="1"/>
    </row>
    <row r="706">
      <c r="A706" s="1"/>
      <c r="B706" s="1"/>
      <c r="C706" s="1"/>
      <c r="D706" s="1"/>
      <c r="E706" s="1"/>
      <c r="F706" s="2"/>
      <c r="G706" s="2"/>
      <c r="H706" s="1"/>
      <c r="I706" s="1"/>
      <c r="J706" s="1"/>
      <c r="K706" s="4"/>
      <c r="L706" s="1"/>
      <c r="M706" s="1"/>
      <c r="N706" s="1"/>
      <c r="O706" s="1"/>
      <c r="P706" s="1"/>
      <c r="Q706" s="1"/>
      <c r="R706" s="1"/>
      <c r="S706" s="1"/>
      <c r="T706" s="1"/>
      <c r="U706" s="1"/>
      <c r="V706" s="1"/>
      <c r="W706" s="1"/>
      <c r="X706" s="1"/>
      <c r="Y706" s="1"/>
      <c r="Z706" s="1"/>
      <c r="AA706" s="1"/>
      <c r="AB706" s="1"/>
      <c r="AC706" s="1"/>
    </row>
    <row r="707">
      <c r="A707" s="1"/>
      <c r="B707" s="1"/>
      <c r="C707" s="1"/>
      <c r="D707" s="1"/>
      <c r="E707" s="1"/>
      <c r="F707" s="2"/>
      <c r="G707" s="2"/>
      <c r="H707" s="1"/>
      <c r="I707" s="1"/>
      <c r="J707" s="1"/>
      <c r="K707" s="4"/>
      <c r="L707" s="1"/>
      <c r="M707" s="1"/>
      <c r="N707" s="1"/>
      <c r="O707" s="1"/>
      <c r="P707" s="1"/>
      <c r="Q707" s="1"/>
      <c r="R707" s="1"/>
      <c r="S707" s="1"/>
      <c r="T707" s="1"/>
      <c r="U707" s="1"/>
      <c r="V707" s="1"/>
      <c r="W707" s="1"/>
      <c r="X707" s="1"/>
      <c r="Y707" s="1"/>
      <c r="Z707" s="1"/>
      <c r="AA707" s="1"/>
      <c r="AB707" s="1"/>
      <c r="AC707" s="1"/>
    </row>
    <row r="708">
      <c r="A708" s="1"/>
      <c r="B708" s="1"/>
      <c r="C708" s="1"/>
      <c r="D708" s="1"/>
      <c r="E708" s="1"/>
      <c r="F708" s="2"/>
      <c r="G708" s="2"/>
      <c r="H708" s="1"/>
      <c r="I708" s="1"/>
      <c r="J708" s="1"/>
      <c r="K708" s="4"/>
      <c r="L708" s="1"/>
      <c r="M708" s="1"/>
      <c r="N708" s="1"/>
      <c r="O708" s="1"/>
      <c r="P708" s="1"/>
      <c r="Q708" s="1"/>
      <c r="R708" s="1"/>
      <c r="S708" s="1"/>
      <c r="T708" s="1"/>
      <c r="U708" s="1"/>
      <c r="V708" s="1"/>
      <c r="W708" s="1"/>
      <c r="X708" s="1"/>
      <c r="Y708" s="1"/>
      <c r="Z708" s="1"/>
      <c r="AA708" s="1"/>
      <c r="AB708" s="1"/>
      <c r="AC708" s="1"/>
    </row>
    <row r="709">
      <c r="A709" s="1"/>
      <c r="B709" s="1"/>
      <c r="C709" s="1"/>
      <c r="D709" s="1"/>
      <c r="E709" s="1"/>
      <c r="F709" s="2"/>
      <c r="G709" s="2"/>
      <c r="H709" s="1"/>
      <c r="I709" s="1"/>
      <c r="J709" s="1"/>
      <c r="K709" s="4"/>
      <c r="L709" s="1"/>
      <c r="M709" s="1"/>
      <c r="N709" s="1"/>
      <c r="O709" s="1"/>
      <c r="P709" s="1"/>
      <c r="Q709" s="1"/>
      <c r="R709" s="1"/>
      <c r="S709" s="1"/>
      <c r="T709" s="1"/>
      <c r="U709" s="1"/>
      <c r="V709" s="1"/>
      <c r="W709" s="1"/>
      <c r="X709" s="1"/>
      <c r="Y709" s="1"/>
      <c r="Z709" s="1"/>
      <c r="AA709" s="1"/>
      <c r="AB709" s="1"/>
      <c r="AC709" s="1"/>
    </row>
    <row r="710">
      <c r="A710" s="1"/>
      <c r="B710" s="1"/>
      <c r="C710" s="1"/>
      <c r="D710" s="1"/>
      <c r="E710" s="1"/>
      <c r="F710" s="2"/>
      <c r="G710" s="2"/>
      <c r="H710" s="1"/>
      <c r="I710" s="1"/>
      <c r="J710" s="1"/>
      <c r="K710" s="4"/>
      <c r="L710" s="1"/>
      <c r="M710" s="1"/>
      <c r="N710" s="1"/>
      <c r="O710" s="1"/>
      <c r="P710" s="1"/>
      <c r="Q710" s="1"/>
      <c r="R710" s="1"/>
      <c r="S710" s="1"/>
      <c r="T710" s="1"/>
      <c r="U710" s="1"/>
      <c r="V710" s="1"/>
      <c r="W710" s="1"/>
      <c r="X710" s="1"/>
      <c r="Y710" s="1"/>
      <c r="Z710" s="1"/>
      <c r="AA710" s="1"/>
      <c r="AB710" s="1"/>
      <c r="AC710" s="1"/>
    </row>
    <row r="711">
      <c r="A711" s="1"/>
      <c r="B711" s="1"/>
      <c r="C711" s="1"/>
      <c r="D711" s="1"/>
      <c r="E711" s="1"/>
      <c r="F711" s="2"/>
      <c r="G711" s="2"/>
      <c r="H711" s="1"/>
      <c r="I711" s="1"/>
      <c r="J711" s="1"/>
      <c r="K711" s="4"/>
      <c r="L711" s="1"/>
      <c r="M711" s="1"/>
      <c r="N711" s="1"/>
      <c r="O711" s="1"/>
      <c r="P711" s="1"/>
      <c r="Q711" s="1"/>
      <c r="R711" s="1"/>
      <c r="S711" s="1"/>
      <c r="T711" s="1"/>
      <c r="U711" s="1"/>
      <c r="V711" s="1"/>
      <c r="W711" s="1"/>
      <c r="X711" s="1"/>
      <c r="Y711" s="1"/>
      <c r="Z711" s="1"/>
      <c r="AA711" s="1"/>
      <c r="AB711" s="1"/>
      <c r="AC711" s="1"/>
    </row>
    <row r="712">
      <c r="A712" s="1"/>
      <c r="B712" s="1"/>
      <c r="C712" s="1"/>
      <c r="D712" s="1"/>
      <c r="E712" s="1"/>
      <c r="F712" s="2"/>
      <c r="G712" s="2"/>
      <c r="H712" s="1"/>
      <c r="I712" s="1"/>
      <c r="J712" s="1"/>
      <c r="K712" s="4"/>
      <c r="L712" s="1"/>
      <c r="M712" s="1"/>
      <c r="N712" s="1"/>
      <c r="O712" s="1"/>
      <c r="P712" s="1"/>
      <c r="Q712" s="1"/>
      <c r="R712" s="1"/>
      <c r="S712" s="1"/>
      <c r="T712" s="1"/>
      <c r="U712" s="1"/>
      <c r="V712" s="1"/>
      <c r="W712" s="1"/>
      <c r="X712" s="1"/>
      <c r="Y712" s="1"/>
      <c r="Z712" s="1"/>
      <c r="AA712" s="1"/>
      <c r="AB712" s="1"/>
      <c r="AC712" s="1"/>
    </row>
    <row r="713">
      <c r="A713" s="1"/>
      <c r="B713" s="1"/>
      <c r="C713" s="1"/>
      <c r="D713" s="1"/>
      <c r="E713" s="1"/>
      <c r="F713" s="2"/>
      <c r="G713" s="2"/>
      <c r="H713" s="1"/>
      <c r="I713" s="1"/>
      <c r="J713" s="1"/>
      <c r="K713" s="4"/>
      <c r="L713" s="1"/>
      <c r="M713" s="1"/>
      <c r="N713" s="1"/>
      <c r="O713" s="1"/>
      <c r="P713" s="1"/>
      <c r="Q713" s="1"/>
      <c r="R713" s="1"/>
      <c r="S713" s="1"/>
      <c r="T713" s="1"/>
      <c r="U713" s="1"/>
      <c r="V713" s="1"/>
      <c r="W713" s="1"/>
      <c r="X713" s="1"/>
      <c r="Y713" s="1"/>
      <c r="Z713" s="1"/>
      <c r="AA713" s="1"/>
      <c r="AB713" s="1"/>
      <c r="AC713" s="1"/>
    </row>
    <row r="714">
      <c r="A714" s="1"/>
      <c r="B714" s="1"/>
      <c r="C714" s="1"/>
      <c r="D714" s="1"/>
      <c r="E714" s="1"/>
      <c r="F714" s="2"/>
      <c r="G714" s="2"/>
      <c r="H714" s="1"/>
      <c r="I714" s="1"/>
      <c r="J714" s="1"/>
      <c r="K714" s="4"/>
      <c r="L714" s="1"/>
      <c r="M714" s="1"/>
      <c r="N714" s="1"/>
      <c r="O714" s="1"/>
      <c r="P714" s="1"/>
      <c r="Q714" s="1"/>
      <c r="R714" s="1"/>
      <c r="S714" s="1"/>
      <c r="T714" s="1"/>
      <c r="U714" s="1"/>
      <c r="V714" s="1"/>
      <c r="W714" s="1"/>
      <c r="X714" s="1"/>
      <c r="Y714" s="1"/>
      <c r="Z714" s="1"/>
      <c r="AA714" s="1"/>
      <c r="AB714" s="1"/>
      <c r="AC714" s="1"/>
    </row>
    <row r="715">
      <c r="A715" s="1"/>
      <c r="B715" s="1"/>
      <c r="C715" s="1"/>
      <c r="D715" s="1"/>
      <c r="E715" s="1"/>
      <c r="F715" s="2"/>
      <c r="G715" s="2"/>
      <c r="H715" s="1"/>
      <c r="I715" s="1"/>
      <c r="J715" s="1"/>
      <c r="K715" s="4"/>
      <c r="L715" s="1"/>
      <c r="M715" s="1"/>
      <c r="N715" s="1"/>
      <c r="O715" s="1"/>
      <c r="P715" s="1"/>
      <c r="Q715" s="1"/>
      <c r="R715" s="1"/>
      <c r="S715" s="1"/>
      <c r="T715" s="1"/>
      <c r="U715" s="1"/>
      <c r="V715" s="1"/>
      <c r="W715" s="1"/>
      <c r="X715" s="1"/>
      <c r="Y715" s="1"/>
      <c r="Z715" s="1"/>
      <c r="AA715" s="1"/>
      <c r="AB715" s="1"/>
      <c r="AC715" s="1"/>
    </row>
    <row r="716">
      <c r="A716" s="1"/>
      <c r="B716" s="1"/>
      <c r="C716" s="1"/>
      <c r="D716" s="1"/>
      <c r="E716" s="1"/>
      <c r="F716" s="2"/>
      <c r="G716" s="2"/>
      <c r="H716" s="1"/>
      <c r="I716" s="1"/>
      <c r="J716" s="1"/>
      <c r="K716" s="4"/>
      <c r="L716" s="1"/>
      <c r="M716" s="1"/>
      <c r="N716" s="1"/>
      <c r="O716" s="1"/>
      <c r="P716" s="1"/>
      <c r="Q716" s="1"/>
      <c r="R716" s="1"/>
      <c r="S716" s="1"/>
      <c r="T716" s="1"/>
      <c r="U716" s="1"/>
      <c r="V716" s="1"/>
      <c r="W716" s="1"/>
      <c r="X716" s="1"/>
      <c r="Y716" s="1"/>
      <c r="Z716" s="1"/>
      <c r="AA716" s="1"/>
      <c r="AB716" s="1"/>
      <c r="AC716" s="1"/>
    </row>
    <row r="717">
      <c r="A717" s="1"/>
      <c r="B717" s="1"/>
      <c r="C717" s="1"/>
      <c r="D717" s="1"/>
      <c r="E717" s="1"/>
      <c r="F717" s="2"/>
      <c r="G717" s="2"/>
      <c r="H717" s="1"/>
      <c r="I717" s="1"/>
      <c r="J717" s="1"/>
      <c r="K717" s="4"/>
      <c r="L717" s="1"/>
      <c r="M717" s="1"/>
      <c r="N717" s="1"/>
      <c r="O717" s="1"/>
      <c r="P717" s="1"/>
      <c r="Q717" s="1"/>
      <c r="R717" s="1"/>
      <c r="S717" s="1"/>
      <c r="T717" s="1"/>
      <c r="U717" s="1"/>
      <c r="V717" s="1"/>
      <c r="W717" s="1"/>
      <c r="X717" s="1"/>
      <c r="Y717" s="1"/>
      <c r="Z717" s="1"/>
      <c r="AA717" s="1"/>
      <c r="AB717" s="1"/>
      <c r="AC717" s="1"/>
    </row>
    <row r="718">
      <c r="A718" s="1"/>
      <c r="B718" s="1"/>
      <c r="C718" s="1"/>
      <c r="D718" s="1"/>
      <c r="E718" s="1"/>
      <c r="F718" s="2"/>
      <c r="G718" s="2"/>
      <c r="H718" s="1"/>
      <c r="I718" s="1"/>
      <c r="J718" s="1"/>
      <c r="K718" s="4"/>
      <c r="L718" s="1"/>
      <c r="M718" s="1"/>
      <c r="N718" s="1"/>
      <c r="O718" s="1"/>
      <c r="P718" s="1"/>
      <c r="Q718" s="1"/>
      <c r="R718" s="1"/>
      <c r="S718" s="1"/>
      <c r="T718" s="1"/>
      <c r="U718" s="1"/>
      <c r="V718" s="1"/>
      <c r="W718" s="1"/>
      <c r="X718" s="1"/>
      <c r="Y718" s="1"/>
      <c r="Z718" s="1"/>
      <c r="AA718" s="1"/>
      <c r="AB718" s="1"/>
      <c r="AC718" s="1"/>
    </row>
    <row r="719">
      <c r="A719" s="1"/>
      <c r="B719" s="1"/>
      <c r="C719" s="1"/>
      <c r="D719" s="1"/>
      <c r="E719" s="1"/>
      <c r="F719" s="2"/>
      <c r="G719" s="2"/>
      <c r="H719" s="1"/>
      <c r="I719" s="1"/>
      <c r="J719" s="1"/>
      <c r="K719" s="4"/>
      <c r="L719" s="1"/>
      <c r="M719" s="1"/>
      <c r="N719" s="1"/>
      <c r="O719" s="1"/>
      <c r="P719" s="1"/>
      <c r="Q719" s="1"/>
      <c r="R719" s="1"/>
      <c r="S719" s="1"/>
      <c r="T719" s="1"/>
      <c r="U719" s="1"/>
      <c r="V719" s="1"/>
      <c r="W719" s="1"/>
      <c r="X719" s="1"/>
      <c r="Y719" s="1"/>
      <c r="Z719" s="1"/>
      <c r="AA719" s="1"/>
      <c r="AB719" s="1"/>
      <c r="AC719" s="1"/>
    </row>
    <row r="720">
      <c r="A720" s="1"/>
      <c r="B720" s="1"/>
      <c r="C720" s="1"/>
      <c r="D720" s="1"/>
      <c r="E720" s="1"/>
      <c r="F720" s="2"/>
      <c r="G720" s="2"/>
      <c r="H720" s="1"/>
      <c r="I720" s="1"/>
      <c r="J720" s="1"/>
      <c r="K720" s="4"/>
      <c r="L720" s="1"/>
      <c r="M720" s="1"/>
      <c r="N720" s="1"/>
      <c r="O720" s="1"/>
      <c r="P720" s="1"/>
      <c r="Q720" s="1"/>
      <c r="R720" s="1"/>
      <c r="S720" s="1"/>
      <c r="T720" s="1"/>
      <c r="U720" s="1"/>
      <c r="V720" s="1"/>
      <c r="W720" s="1"/>
      <c r="X720" s="1"/>
      <c r="Y720" s="1"/>
      <c r="Z720" s="1"/>
      <c r="AA720" s="1"/>
      <c r="AB720" s="1"/>
      <c r="AC720" s="1"/>
    </row>
    <row r="721">
      <c r="A721" s="1"/>
      <c r="B721" s="1"/>
      <c r="C721" s="1"/>
      <c r="D721" s="1"/>
      <c r="E721" s="1"/>
      <c r="F721" s="2"/>
      <c r="G721" s="2"/>
      <c r="H721" s="1"/>
      <c r="I721" s="1"/>
      <c r="J721" s="1"/>
      <c r="K721" s="4"/>
      <c r="L721" s="1"/>
      <c r="M721" s="1"/>
      <c r="N721" s="1"/>
      <c r="O721" s="1"/>
      <c r="P721" s="1"/>
      <c r="Q721" s="1"/>
      <c r="R721" s="1"/>
      <c r="S721" s="1"/>
      <c r="T721" s="1"/>
      <c r="U721" s="1"/>
      <c r="V721" s="1"/>
      <c r="W721" s="1"/>
      <c r="X721" s="1"/>
      <c r="Y721" s="1"/>
      <c r="Z721" s="1"/>
      <c r="AA721" s="1"/>
      <c r="AB721" s="1"/>
      <c r="AC721" s="1"/>
    </row>
    <row r="722">
      <c r="A722" s="1"/>
      <c r="B722" s="1"/>
      <c r="C722" s="1"/>
      <c r="D722" s="1"/>
      <c r="E722" s="1"/>
      <c r="F722" s="2"/>
      <c r="G722" s="2"/>
      <c r="H722" s="1"/>
      <c r="I722" s="1"/>
      <c r="J722" s="1"/>
      <c r="K722" s="4"/>
      <c r="L722" s="1"/>
      <c r="M722" s="1"/>
      <c r="N722" s="1"/>
      <c r="O722" s="1"/>
      <c r="P722" s="1"/>
      <c r="Q722" s="1"/>
      <c r="R722" s="1"/>
      <c r="S722" s="1"/>
      <c r="T722" s="1"/>
      <c r="U722" s="1"/>
      <c r="V722" s="1"/>
      <c r="W722" s="1"/>
      <c r="X722" s="1"/>
      <c r="Y722" s="1"/>
      <c r="Z722" s="1"/>
      <c r="AA722" s="1"/>
      <c r="AB722" s="1"/>
      <c r="AC722" s="1"/>
    </row>
    <row r="723">
      <c r="A723" s="1"/>
      <c r="B723" s="1"/>
      <c r="C723" s="1"/>
      <c r="D723" s="1"/>
      <c r="E723" s="1"/>
      <c r="F723" s="2"/>
      <c r="G723" s="2"/>
      <c r="H723" s="1"/>
      <c r="I723" s="1"/>
      <c r="J723" s="1"/>
      <c r="K723" s="4"/>
      <c r="L723" s="1"/>
      <c r="M723" s="1"/>
      <c r="N723" s="1"/>
      <c r="O723" s="1"/>
      <c r="P723" s="1"/>
      <c r="Q723" s="1"/>
      <c r="R723" s="1"/>
      <c r="S723" s="1"/>
      <c r="T723" s="1"/>
      <c r="U723" s="1"/>
      <c r="V723" s="1"/>
      <c r="W723" s="1"/>
      <c r="X723" s="1"/>
      <c r="Y723" s="1"/>
      <c r="Z723" s="1"/>
      <c r="AA723" s="1"/>
      <c r="AB723" s="1"/>
      <c r="AC723" s="1"/>
    </row>
    <row r="724">
      <c r="A724" s="1"/>
      <c r="B724" s="1"/>
      <c r="C724" s="1"/>
      <c r="D724" s="1"/>
      <c r="E724" s="1"/>
      <c r="F724" s="2"/>
      <c r="G724" s="2"/>
      <c r="H724" s="1"/>
      <c r="I724" s="1"/>
      <c r="J724" s="1"/>
      <c r="K724" s="4"/>
      <c r="L724" s="1"/>
      <c r="M724" s="1"/>
      <c r="N724" s="1"/>
      <c r="O724" s="1"/>
      <c r="P724" s="1"/>
      <c r="Q724" s="1"/>
      <c r="R724" s="1"/>
      <c r="S724" s="1"/>
      <c r="T724" s="1"/>
      <c r="U724" s="1"/>
      <c r="V724" s="1"/>
      <c r="W724" s="1"/>
      <c r="X724" s="1"/>
      <c r="Y724" s="1"/>
      <c r="Z724" s="1"/>
      <c r="AA724" s="1"/>
      <c r="AB724" s="1"/>
      <c r="AC724" s="1"/>
    </row>
    <row r="725">
      <c r="A725" s="1"/>
      <c r="B725" s="1"/>
      <c r="C725" s="1"/>
      <c r="D725" s="1"/>
      <c r="E725" s="1"/>
      <c r="F725" s="2"/>
      <c r="G725" s="2"/>
      <c r="H725" s="1"/>
      <c r="I725" s="1"/>
      <c r="J725" s="1"/>
      <c r="K725" s="4"/>
      <c r="L725" s="1"/>
      <c r="M725" s="1"/>
      <c r="N725" s="1"/>
      <c r="O725" s="1"/>
      <c r="P725" s="1"/>
      <c r="Q725" s="1"/>
      <c r="R725" s="1"/>
      <c r="S725" s="1"/>
      <c r="T725" s="1"/>
      <c r="U725" s="1"/>
      <c r="V725" s="1"/>
      <c r="W725" s="1"/>
      <c r="X725" s="1"/>
      <c r="Y725" s="1"/>
      <c r="Z725" s="1"/>
      <c r="AA725" s="1"/>
      <c r="AB725" s="1"/>
      <c r="AC725" s="1"/>
    </row>
    <row r="726">
      <c r="A726" s="1"/>
      <c r="B726" s="1"/>
      <c r="C726" s="1"/>
      <c r="D726" s="1"/>
      <c r="E726" s="1"/>
      <c r="F726" s="2"/>
      <c r="G726" s="2"/>
      <c r="H726" s="1"/>
      <c r="I726" s="1"/>
      <c r="J726" s="1"/>
      <c r="K726" s="4"/>
      <c r="L726" s="1"/>
      <c r="M726" s="1"/>
      <c r="N726" s="1"/>
      <c r="O726" s="1"/>
      <c r="P726" s="1"/>
      <c r="Q726" s="1"/>
      <c r="R726" s="1"/>
      <c r="S726" s="1"/>
      <c r="T726" s="1"/>
      <c r="U726" s="1"/>
      <c r="V726" s="1"/>
      <c r="W726" s="1"/>
      <c r="X726" s="1"/>
      <c r="Y726" s="1"/>
      <c r="Z726" s="1"/>
      <c r="AA726" s="1"/>
      <c r="AB726" s="1"/>
      <c r="AC726" s="1"/>
    </row>
    <row r="727">
      <c r="A727" s="1"/>
      <c r="B727" s="1"/>
      <c r="C727" s="1"/>
      <c r="D727" s="1"/>
      <c r="E727" s="1"/>
      <c r="F727" s="2"/>
      <c r="G727" s="2"/>
      <c r="H727" s="1"/>
      <c r="I727" s="1"/>
      <c r="J727" s="1"/>
      <c r="K727" s="4"/>
      <c r="L727" s="1"/>
      <c r="M727" s="1"/>
      <c r="N727" s="1"/>
      <c r="O727" s="1"/>
      <c r="P727" s="1"/>
      <c r="Q727" s="1"/>
      <c r="R727" s="1"/>
      <c r="S727" s="1"/>
      <c r="T727" s="1"/>
      <c r="U727" s="1"/>
      <c r="V727" s="1"/>
      <c r="W727" s="1"/>
      <c r="X727" s="1"/>
      <c r="Y727" s="1"/>
      <c r="Z727" s="1"/>
      <c r="AA727" s="1"/>
      <c r="AB727" s="1"/>
      <c r="AC727" s="1"/>
    </row>
    <row r="728">
      <c r="A728" s="1"/>
      <c r="B728" s="1"/>
      <c r="C728" s="1"/>
      <c r="D728" s="1"/>
      <c r="E728" s="1"/>
      <c r="F728" s="2"/>
      <c r="G728" s="2"/>
      <c r="H728" s="1"/>
      <c r="I728" s="1"/>
      <c r="J728" s="1"/>
      <c r="K728" s="4"/>
      <c r="L728" s="1"/>
      <c r="M728" s="1"/>
      <c r="N728" s="1"/>
      <c r="O728" s="1"/>
      <c r="P728" s="1"/>
      <c r="Q728" s="1"/>
      <c r="R728" s="1"/>
      <c r="S728" s="1"/>
      <c r="T728" s="1"/>
      <c r="U728" s="1"/>
      <c r="V728" s="1"/>
      <c r="W728" s="1"/>
      <c r="X728" s="1"/>
      <c r="Y728" s="1"/>
      <c r="Z728" s="1"/>
      <c r="AA728" s="1"/>
      <c r="AB728" s="1"/>
      <c r="AC728" s="1"/>
    </row>
    <row r="729">
      <c r="A729" s="1"/>
      <c r="B729" s="1"/>
      <c r="C729" s="1"/>
      <c r="D729" s="1"/>
      <c r="E729" s="1"/>
      <c r="F729" s="2"/>
      <c r="G729" s="2"/>
      <c r="H729" s="1"/>
      <c r="I729" s="1"/>
      <c r="J729" s="1"/>
      <c r="K729" s="4"/>
      <c r="L729" s="1"/>
      <c r="M729" s="1"/>
      <c r="N729" s="1"/>
      <c r="O729" s="1"/>
      <c r="P729" s="1"/>
      <c r="Q729" s="1"/>
      <c r="R729" s="1"/>
      <c r="S729" s="1"/>
      <c r="T729" s="1"/>
      <c r="U729" s="1"/>
      <c r="V729" s="1"/>
      <c r="W729" s="1"/>
      <c r="X729" s="1"/>
      <c r="Y729" s="1"/>
      <c r="Z729" s="1"/>
      <c r="AA729" s="1"/>
      <c r="AB729" s="1"/>
      <c r="AC729" s="1"/>
    </row>
    <row r="730">
      <c r="A730" s="1"/>
      <c r="B730" s="1"/>
      <c r="C730" s="1"/>
      <c r="D730" s="1"/>
      <c r="E730" s="1"/>
      <c r="F730" s="2"/>
      <c r="G730" s="2"/>
      <c r="H730" s="1"/>
      <c r="I730" s="1"/>
      <c r="J730" s="1"/>
      <c r="K730" s="4"/>
      <c r="L730" s="1"/>
      <c r="M730" s="1"/>
      <c r="N730" s="1"/>
      <c r="O730" s="1"/>
      <c r="P730" s="1"/>
      <c r="Q730" s="1"/>
      <c r="R730" s="1"/>
      <c r="S730" s="1"/>
      <c r="T730" s="1"/>
      <c r="U730" s="1"/>
      <c r="V730" s="1"/>
      <c r="W730" s="1"/>
      <c r="X730" s="1"/>
      <c r="Y730" s="1"/>
      <c r="Z730" s="1"/>
      <c r="AA730" s="1"/>
      <c r="AB730" s="1"/>
      <c r="AC730" s="1"/>
    </row>
    <row r="731">
      <c r="A731" s="1"/>
      <c r="B731" s="1"/>
      <c r="C731" s="1"/>
      <c r="D731" s="1"/>
      <c r="E731" s="1"/>
      <c r="F731" s="2"/>
      <c r="G731" s="2"/>
      <c r="H731" s="1"/>
      <c r="I731" s="1"/>
      <c r="J731" s="1"/>
      <c r="K731" s="4"/>
      <c r="L731" s="1"/>
      <c r="M731" s="1"/>
      <c r="N731" s="1"/>
      <c r="O731" s="1"/>
      <c r="P731" s="1"/>
      <c r="Q731" s="1"/>
      <c r="R731" s="1"/>
      <c r="S731" s="1"/>
      <c r="T731" s="1"/>
      <c r="U731" s="1"/>
      <c r="V731" s="1"/>
      <c r="W731" s="1"/>
      <c r="X731" s="1"/>
      <c r="Y731" s="1"/>
      <c r="Z731" s="1"/>
      <c r="AA731" s="1"/>
      <c r="AB731" s="1"/>
      <c r="AC731" s="1"/>
    </row>
    <row r="732">
      <c r="A732" s="1"/>
      <c r="B732" s="1"/>
      <c r="C732" s="1"/>
      <c r="D732" s="1"/>
      <c r="E732" s="1"/>
      <c r="F732" s="2"/>
      <c r="G732" s="2"/>
      <c r="H732" s="1"/>
      <c r="I732" s="1"/>
      <c r="J732" s="1"/>
      <c r="K732" s="4"/>
      <c r="L732" s="1"/>
      <c r="M732" s="1"/>
      <c r="N732" s="1"/>
      <c r="O732" s="1"/>
      <c r="P732" s="1"/>
      <c r="Q732" s="1"/>
      <c r="R732" s="1"/>
      <c r="S732" s="1"/>
      <c r="T732" s="1"/>
      <c r="U732" s="1"/>
      <c r="V732" s="1"/>
      <c r="W732" s="1"/>
      <c r="X732" s="1"/>
      <c r="Y732" s="1"/>
      <c r="Z732" s="1"/>
      <c r="AA732" s="1"/>
      <c r="AB732" s="1"/>
      <c r="AC732" s="1"/>
    </row>
    <row r="733">
      <c r="A733" s="1"/>
      <c r="B733" s="1"/>
      <c r="C733" s="1"/>
      <c r="D733" s="1"/>
      <c r="E733" s="1"/>
      <c r="F733" s="2"/>
      <c r="G733" s="2"/>
      <c r="H733" s="1"/>
      <c r="I733" s="1"/>
      <c r="J733" s="1"/>
      <c r="K733" s="4"/>
      <c r="L733" s="1"/>
      <c r="M733" s="1"/>
      <c r="N733" s="1"/>
      <c r="O733" s="1"/>
      <c r="P733" s="1"/>
      <c r="Q733" s="1"/>
      <c r="R733" s="1"/>
      <c r="S733" s="1"/>
      <c r="T733" s="1"/>
      <c r="U733" s="1"/>
      <c r="V733" s="1"/>
      <c r="W733" s="1"/>
      <c r="X733" s="1"/>
      <c r="Y733" s="1"/>
      <c r="Z733" s="1"/>
      <c r="AA733" s="1"/>
      <c r="AB733" s="1"/>
      <c r="AC733" s="1"/>
    </row>
    <row r="734">
      <c r="A734" s="1"/>
      <c r="B734" s="1"/>
      <c r="C734" s="1"/>
      <c r="D734" s="1"/>
      <c r="E734" s="1"/>
      <c r="F734" s="2"/>
      <c r="G734" s="2"/>
      <c r="H734" s="1"/>
      <c r="I734" s="1"/>
      <c r="J734" s="1"/>
      <c r="K734" s="4"/>
      <c r="L734" s="1"/>
      <c r="M734" s="1"/>
      <c r="N734" s="1"/>
      <c r="O734" s="1"/>
      <c r="P734" s="1"/>
      <c r="Q734" s="1"/>
      <c r="R734" s="1"/>
      <c r="S734" s="1"/>
      <c r="T734" s="1"/>
      <c r="U734" s="1"/>
      <c r="V734" s="1"/>
      <c r="W734" s="1"/>
      <c r="X734" s="1"/>
      <c r="Y734" s="1"/>
      <c r="Z734" s="1"/>
      <c r="AA734" s="1"/>
      <c r="AB734" s="1"/>
      <c r="AC734" s="1"/>
    </row>
    <row r="735">
      <c r="A735" s="1"/>
      <c r="B735" s="1"/>
      <c r="C735" s="1"/>
      <c r="D735" s="1"/>
      <c r="E735" s="1"/>
      <c r="F735" s="2"/>
      <c r="G735" s="2"/>
      <c r="H735" s="1"/>
      <c r="I735" s="1"/>
      <c r="J735" s="1"/>
      <c r="K735" s="4"/>
      <c r="L735" s="1"/>
      <c r="M735" s="1"/>
      <c r="N735" s="1"/>
      <c r="O735" s="1"/>
      <c r="P735" s="1"/>
      <c r="Q735" s="1"/>
      <c r="R735" s="1"/>
      <c r="S735" s="1"/>
      <c r="T735" s="1"/>
      <c r="U735" s="1"/>
      <c r="V735" s="1"/>
      <c r="W735" s="1"/>
      <c r="X735" s="1"/>
      <c r="Y735" s="1"/>
      <c r="Z735" s="1"/>
      <c r="AA735" s="1"/>
      <c r="AB735" s="1"/>
      <c r="AC735" s="1"/>
    </row>
    <row r="736">
      <c r="A736" s="1"/>
      <c r="B736" s="1"/>
      <c r="C736" s="1"/>
      <c r="D736" s="1"/>
      <c r="E736" s="1"/>
      <c r="F736" s="2"/>
      <c r="G736" s="2"/>
      <c r="H736" s="1"/>
      <c r="I736" s="1"/>
      <c r="J736" s="1"/>
      <c r="K736" s="4"/>
      <c r="L736" s="1"/>
      <c r="M736" s="1"/>
      <c r="N736" s="1"/>
      <c r="O736" s="1"/>
      <c r="P736" s="1"/>
      <c r="Q736" s="1"/>
      <c r="R736" s="1"/>
      <c r="S736" s="1"/>
      <c r="T736" s="1"/>
      <c r="U736" s="1"/>
      <c r="V736" s="1"/>
      <c r="W736" s="1"/>
      <c r="X736" s="1"/>
      <c r="Y736" s="1"/>
      <c r="Z736" s="1"/>
      <c r="AA736" s="1"/>
      <c r="AB736" s="1"/>
      <c r="AC736" s="1"/>
    </row>
    <row r="737">
      <c r="A737" s="1"/>
      <c r="B737" s="1"/>
      <c r="C737" s="1"/>
      <c r="D737" s="1"/>
      <c r="E737" s="1"/>
      <c r="F737" s="2"/>
      <c r="G737" s="2"/>
      <c r="H737" s="1"/>
      <c r="I737" s="1"/>
      <c r="J737" s="1"/>
      <c r="K737" s="4"/>
      <c r="L737" s="1"/>
      <c r="M737" s="1"/>
      <c r="N737" s="1"/>
      <c r="O737" s="1"/>
      <c r="P737" s="1"/>
      <c r="Q737" s="1"/>
      <c r="R737" s="1"/>
      <c r="S737" s="1"/>
      <c r="T737" s="1"/>
      <c r="U737" s="1"/>
      <c r="V737" s="1"/>
      <c r="W737" s="1"/>
      <c r="X737" s="1"/>
      <c r="Y737" s="1"/>
      <c r="Z737" s="1"/>
      <c r="AA737" s="1"/>
      <c r="AB737" s="1"/>
      <c r="AC737" s="1"/>
    </row>
    <row r="738">
      <c r="A738" s="1"/>
      <c r="B738" s="1"/>
      <c r="C738" s="1"/>
      <c r="D738" s="1"/>
      <c r="E738" s="1"/>
      <c r="F738" s="2"/>
      <c r="G738" s="2"/>
      <c r="H738" s="1"/>
      <c r="I738" s="1"/>
      <c r="J738" s="1"/>
      <c r="K738" s="4"/>
      <c r="L738" s="1"/>
      <c r="M738" s="1"/>
      <c r="N738" s="1"/>
      <c r="O738" s="1"/>
      <c r="P738" s="1"/>
      <c r="Q738" s="1"/>
      <c r="R738" s="1"/>
      <c r="S738" s="1"/>
      <c r="T738" s="1"/>
      <c r="U738" s="1"/>
      <c r="V738" s="1"/>
      <c r="W738" s="1"/>
      <c r="X738" s="1"/>
      <c r="Y738" s="1"/>
      <c r="Z738" s="1"/>
      <c r="AA738" s="1"/>
      <c r="AB738" s="1"/>
      <c r="AC738" s="1"/>
    </row>
    <row r="739">
      <c r="A739" s="1"/>
      <c r="B739" s="1"/>
      <c r="C739" s="1"/>
      <c r="D739" s="1"/>
      <c r="E739" s="1"/>
      <c r="F739" s="2"/>
      <c r="G739" s="2"/>
      <c r="H739" s="1"/>
      <c r="I739" s="1"/>
      <c r="J739" s="1"/>
      <c r="K739" s="4"/>
      <c r="L739" s="1"/>
      <c r="M739" s="1"/>
      <c r="N739" s="1"/>
      <c r="O739" s="1"/>
      <c r="P739" s="1"/>
      <c r="Q739" s="1"/>
      <c r="R739" s="1"/>
      <c r="S739" s="1"/>
      <c r="T739" s="1"/>
      <c r="U739" s="1"/>
      <c r="V739" s="1"/>
      <c r="W739" s="1"/>
      <c r="X739" s="1"/>
      <c r="Y739" s="1"/>
      <c r="Z739" s="1"/>
      <c r="AA739" s="1"/>
      <c r="AB739" s="1"/>
      <c r="AC739" s="1"/>
    </row>
    <row r="740">
      <c r="A740" s="1"/>
      <c r="B740" s="1"/>
      <c r="C740" s="1"/>
      <c r="D740" s="1"/>
      <c r="E740" s="1"/>
      <c r="F740" s="2"/>
      <c r="G740" s="2"/>
      <c r="H740" s="1"/>
      <c r="I740" s="1"/>
      <c r="J740" s="1"/>
      <c r="K740" s="4"/>
      <c r="L740" s="1"/>
      <c r="M740" s="1"/>
      <c r="N740" s="1"/>
      <c r="O740" s="1"/>
      <c r="P740" s="1"/>
      <c r="Q740" s="1"/>
      <c r="R740" s="1"/>
      <c r="S740" s="1"/>
      <c r="T740" s="1"/>
      <c r="U740" s="1"/>
      <c r="V740" s="1"/>
      <c r="W740" s="1"/>
      <c r="X740" s="1"/>
      <c r="Y740" s="1"/>
      <c r="Z740" s="1"/>
      <c r="AA740" s="1"/>
      <c r="AB740" s="1"/>
      <c r="AC740" s="1"/>
    </row>
    <row r="741">
      <c r="A741" s="1"/>
      <c r="B741" s="1"/>
      <c r="C741" s="1"/>
      <c r="D741" s="1"/>
      <c r="E741" s="1"/>
      <c r="F741" s="2"/>
      <c r="G741" s="2"/>
      <c r="H741" s="1"/>
      <c r="I741" s="1"/>
      <c r="J741" s="1"/>
      <c r="K741" s="4"/>
      <c r="L741" s="1"/>
      <c r="M741" s="1"/>
      <c r="N741" s="1"/>
      <c r="O741" s="1"/>
      <c r="P741" s="1"/>
      <c r="Q741" s="1"/>
      <c r="R741" s="1"/>
      <c r="S741" s="1"/>
      <c r="T741" s="1"/>
      <c r="U741" s="1"/>
      <c r="V741" s="1"/>
      <c r="W741" s="1"/>
      <c r="X741" s="1"/>
      <c r="Y741" s="1"/>
      <c r="Z741" s="1"/>
      <c r="AA741" s="1"/>
      <c r="AB741" s="1"/>
      <c r="AC741" s="1"/>
    </row>
    <row r="742">
      <c r="A742" s="1"/>
      <c r="B742" s="1"/>
      <c r="C742" s="1"/>
      <c r="D742" s="1"/>
      <c r="E742" s="1"/>
      <c r="F742" s="2"/>
      <c r="G742" s="2"/>
      <c r="H742" s="1"/>
      <c r="I742" s="1"/>
      <c r="J742" s="1"/>
      <c r="K742" s="4"/>
      <c r="L742" s="1"/>
      <c r="M742" s="1"/>
      <c r="N742" s="1"/>
      <c r="O742" s="1"/>
      <c r="P742" s="1"/>
      <c r="Q742" s="1"/>
      <c r="R742" s="1"/>
      <c r="S742" s="1"/>
      <c r="T742" s="1"/>
      <c r="U742" s="1"/>
      <c r="V742" s="1"/>
      <c r="W742" s="1"/>
      <c r="X742" s="1"/>
      <c r="Y742" s="1"/>
      <c r="Z742" s="1"/>
      <c r="AA742" s="1"/>
      <c r="AB742" s="1"/>
      <c r="AC742" s="1"/>
    </row>
    <row r="743">
      <c r="A743" s="1"/>
      <c r="B743" s="1"/>
      <c r="C743" s="1"/>
      <c r="D743" s="1"/>
      <c r="E743" s="1"/>
      <c r="F743" s="2"/>
      <c r="G743" s="2"/>
      <c r="H743" s="1"/>
      <c r="I743" s="1"/>
      <c r="J743" s="1"/>
      <c r="K743" s="4"/>
      <c r="L743" s="1"/>
      <c r="M743" s="1"/>
      <c r="N743" s="1"/>
      <c r="O743" s="1"/>
      <c r="P743" s="1"/>
      <c r="Q743" s="1"/>
      <c r="R743" s="1"/>
      <c r="S743" s="1"/>
      <c r="T743" s="1"/>
      <c r="U743" s="1"/>
      <c r="V743" s="1"/>
      <c r="W743" s="1"/>
      <c r="X743" s="1"/>
      <c r="Y743" s="1"/>
      <c r="Z743" s="1"/>
      <c r="AA743" s="1"/>
      <c r="AB743" s="1"/>
      <c r="AC743" s="1"/>
    </row>
    <row r="744">
      <c r="A744" s="1"/>
      <c r="B744" s="1"/>
      <c r="C744" s="1"/>
      <c r="D744" s="1"/>
      <c r="E744" s="1"/>
      <c r="F744" s="2"/>
      <c r="G744" s="2"/>
      <c r="H744" s="1"/>
      <c r="I744" s="1"/>
      <c r="J744" s="1"/>
      <c r="K744" s="4"/>
      <c r="L744" s="1"/>
      <c r="M744" s="1"/>
      <c r="N744" s="1"/>
      <c r="O744" s="1"/>
      <c r="P744" s="1"/>
      <c r="Q744" s="1"/>
      <c r="R744" s="1"/>
      <c r="S744" s="1"/>
      <c r="T744" s="1"/>
      <c r="U744" s="1"/>
      <c r="V744" s="1"/>
      <c r="W744" s="1"/>
      <c r="X744" s="1"/>
      <c r="Y744" s="1"/>
      <c r="Z744" s="1"/>
      <c r="AA744" s="1"/>
      <c r="AB744" s="1"/>
      <c r="AC744" s="1"/>
    </row>
    <row r="745">
      <c r="A745" s="1"/>
      <c r="B745" s="1"/>
      <c r="C745" s="1"/>
      <c r="D745" s="1"/>
      <c r="E745" s="1"/>
      <c r="F745" s="2"/>
      <c r="G745" s="2"/>
      <c r="H745" s="1"/>
      <c r="I745" s="1"/>
      <c r="J745" s="1"/>
      <c r="K745" s="4"/>
      <c r="L745" s="1"/>
      <c r="M745" s="1"/>
      <c r="N745" s="1"/>
      <c r="O745" s="1"/>
      <c r="P745" s="1"/>
      <c r="Q745" s="1"/>
      <c r="R745" s="1"/>
      <c r="S745" s="1"/>
      <c r="T745" s="1"/>
      <c r="U745" s="1"/>
      <c r="V745" s="1"/>
      <c r="W745" s="1"/>
      <c r="X745" s="1"/>
      <c r="Y745" s="1"/>
      <c r="Z745" s="1"/>
      <c r="AA745" s="1"/>
      <c r="AB745" s="1"/>
      <c r="AC745" s="1"/>
    </row>
    <row r="746">
      <c r="A746" s="1"/>
      <c r="B746" s="1"/>
      <c r="C746" s="1"/>
      <c r="D746" s="1"/>
      <c r="E746" s="1"/>
      <c r="F746" s="2"/>
      <c r="G746" s="2"/>
      <c r="H746" s="1"/>
      <c r="I746" s="1"/>
      <c r="J746" s="1"/>
      <c r="K746" s="4"/>
      <c r="L746" s="1"/>
      <c r="M746" s="1"/>
      <c r="N746" s="1"/>
      <c r="O746" s="1"/>
      <c r="P746" s="1"/>
      <c r="Q746" s="1"/>
      <c r="R746" s="1"/>
      <c r="S746" s="1"/>
      <c r="T746" s="1"/>
      <c r="U746" s="1"/>
      <c r="V746" s="1"/>
      <c r="W746" s="1"/>
      <c r="X746" s="1"/>
      <c r="Y746" s="1"/>
      <c r="Z746" s="1"/>
      <c r="AA746" s="1"/>
      <c r="AB746" s="1"/>
      <c r="AC746" s="1"/>
    </row>
    <row r="747">
      <c r="A747" s="1"/>
      <c r="B747" s="1"/>
      <c r="C747" s="1"/>
      <c r="D747" s="1"/>
      <c r="E747" s="1"/>
      <c r="F747" s="2"/>
      <c r="G747" s="2"/>
      <c r="H747" s="1"/>
      <c r="I747" s="1"/>
      <c r="J747" s="1"/>
      <c r="K747" s="4"/>
      <c r="L747" s="1"/>
      <c r="M747" s="1"/>
      <c r="N747" s="1"/>
      <c r="O747" s="1"/>
      <c r="P747" s="1"/>
      <c r="Q747" s="1"/>
      <c r="R747" s="1"/>
      <c r="S747" s="1"/>
      <c r="T747" s="1"/>
      <c r="U747" s="1"/>
      <c r="V747" s="1"/>
      <c r="W747" s="1"/>
      <c r="X747" s="1"/>
      <c r="Y747" s="1"/>
      <c r="Z747" s="1"/>
      <c r="AA747" s="1"/>
      <c r="AB747" s="1"/>
      <c r="AC747" s="1"/>
    </row>
    <row r="748">
      <c r="A748" s="1"/>
      <c r="B748" s="1"/>
      <c r="C748" s="1"/>
      <c r="D748" s="1"/>
      <c r="E748" s="1"/>
      <c r="F748" s="2"/>
      <c r="G748" s="2"/>
      <c r="H748" s="1"/>
      <c r="I748" s="1"/>
      <c r="J748" s="1"/>
      <c r="K748" s="4"/>
      <c r="L748" s="1"/>
      <c r="M748" s="1"/>
      <c r="N748" s="1"/>
      <c r="O748" s="1"/>
      <c r="P748" s="1"/>
      <c r="Q748" s="1"/>
      <c r="R748" s="1"/>
      <c r="S748" s="1"/>
      <c r="T748" s="1"/>
      <c r="U748" s="1"/>
      <c r="V748" s="1"/>
      <c r="W748" s="1"/>
      <c r="X748" s="1"/>
      <c r="Y748" s="1"/>
      <c r="Z748" s="1"/>
      <c r="AA748" s="1"/>
      <c r="AB748" s="1"/>
      <c r="AC748" s="1"/>
    </row>
    <row r="749">
      <c r="A749" s="1"/>
      <c r="B749" s="1"/>
      <c r="C749" s="1"/>
      <c r="D749" s="1"/>
      <c r="E749" s="1"/>
      <c r="F749" s="2"/>
      <c r="G749" s="2"/>
      <c r="H749" s="1"/>
      <c r="I749" s="1"/>
      <c r="J749" s="1"/>
      <c r="K749" s="4"/>
      <c r="L749" s="1"/>
      <c r="M749" s="1"/>
      <c r="N749" s="1"/>
      <c r="O749" s="1"/>
      <c r="P749" s="1"/>
      <c r="Q749" s="1"/>
      <c r="R749" s="1"/>
      <c r="S749" s="1"/>
      <c r="T749" s="1"/>
      <c r="U749" s="1"/>
      <c r="V749" s="1"/>
      <c r="W749" s="1"/>
      <c r="X749" s="1"/>
      <c r="Y749" s="1"/>
      <c r="Z749" s="1"/>
      <c r="AA749" s="1"/>
      <c r="AB749" s="1"/>
      <c r="AC749" s="1"/>
    </row>
    <row r="750">
      <c r="A750" s="1"/>
      <c r="B750" s="1"/>
      <c r="C750" s="1"/>
      <c r="D750" s="1"/>
      <c r="E750" s="1"/>
      <c r="F750" s="2"/>
      <c r="G750" s="2"/>
      <c r="H750" s="1"/>
      <c r="I750" s="1"/>
      <c r="J750" s="1"/>
      <c r="K750" s="4"/>
      <c r="L750" s="1"/>
      <c r="M750" s="1"/>
      <c r="N750" s="1"/>
      <c r="O750" s="1"/>
      <c r="P750" s="1"/>
      <c r="Q750" s="1"/>
      <c r="R750" s="1"/>
      <c r="S750" s="1"/>
      <c r="T750" s="1"/>
      <c r="U750" s="1"/>
      <c r="V750" s="1"/>
      <c r="W750" s="1"/>
      <c r="X750" s="1"/>
      <c r="Y750" s="1"/>
      <c r="Z750" s="1"/>
      <c r="AA750" s="1"/>
      <c r="AB750" s="1"/>
      <c r="AC750" s="1"/>
    </row>
    <row r="751">
      <c r="A751" s="1"/>
      <c r="B751" s="1"/>
      <c r="C751" s="1"/>
      <c r="D751" s="1"/>
      <c r="E751" s="1"/>
      <c r="F751" s="2"/>
      <c r="G751" s="2"/>
      <c r="H751" s="1"/>
      <c r="I751" s="1"/>
      <c r="J751" s="1"/>
      <c r="K751" s="4"/>
      <c r="L751" s="1"/>
      <c r="M751" s="1"/>
      <c r="N751" s="1"/>
      <c r="O751" s="1"/>
      <c r="P751" s="1"/>
      <c r="Q751" s="1"/>
      <c r="R751" s="1"/>
      <c r="S751" s="1"/>
      <c r="T751" s="1"/>
      <c r="U751" s="1"/>
      <c r="V751" s="1"/>
      <c r="W751" s="1"/>
      <c r="X751" s="1"/>
      <c r="Y751" s="1"/>
      <c r="Z751" s="1"/>
      <c r="AA751" s="1"/>
      <c r="AB751" s="1"/>
      <c r="AC751" s="1"/>
    </row>
    <row r="752">
      <c r="A752" s="1"/>
      <c r="B752" s="1"/>
      <c r="C752" s="1"/>
      <c r="D752" s="1"/>
      <c r="E752" s="1"/>
      <c r="F752" s="2"/>
      <c r="G752" s="2"/>
      <c r="H752" s="1"/>
      <c r="I752" s="1"/>
      <c r="J752" s="1"/>
      <c r="K752" s="4"/>
      <c r="L752" s="1"/>
      <c r="M752" s="1"/>
      <c r="N752" s="1"/>
      <c r="O752" s="1"/>
      <c r="P752" s="1"/>
      <c r="Q752" s="1"/>
      <c r="R752" s="1"/>
      <c r="S752" s="1"/>
      <c r="T752" s="1"/>
      <c r="U752" s="1"/>
      <c r="V752" s="1"/>
      <c r="W752" s="1"/>
      <c r="X752" s="1"/>
      <c r="Y752" s="1"/>
      <c r="Z752" s="1"/>
      <c r="AA752" s="1"/>
      <c r="AB752" s="1"/>
      <c r="AC752" s="1"/>
    </row>
    <row r="753">
      <c r="A753" s="1"/>
      <c r="B753" s="1"/>
      <c r="C753" s="1"/>
      <c r="D753" s="1"/>
      <c r="E753" s="1"/>
      <c r="F753" s="2"/>
      <c r="G753" s="2"/>
      <c r="H753" s="1"/>
      <c r="I753" s="1"/>
      <c r="J753" s="1"/>
      <c r="K753" s="4"/>
      <c r="L753" s="1"/>
      <c r="M753" s="1"/>
      <c r="N753" s="1"/>
      <c r="O753" s="1"/>
      <c r="P753" s="1"/>
      <c r="Q753" s="1"/>
      <c r="R753" s="1"/>
      <c r="S753" s="1"/>
      <c r="T753" s="1"/>
      <c r="U753" s="1"/>
      <c r="V753" s="1"/>
      <c r="W753" s="1"/>
      <c r="X753" s="1"/>
      <c r="Y753" s="1"/>
      <c r="Z753" s="1"/>
      <c r="AA753" s="1"/>
      <c r="AB753" s="1"/>
      <c r="AC753" s="1"/>
    </row>
    <row r="754">
      <c r="A754" s="1"/>
      <c r="B754" s="1"/>
      <c r="C754" s="1"/>
      <c r="D754" s="1"/>
      <c r="E754" s="1"/>
      <c r="F754" s="2"/>
      <c r="G754" s="2"/>
      <c r="H754" s="1"/>
      <c r="I754" s="1"/>
      <c r="J754" s="1"/>
      <c r="K754" s="4"/>
      <c r="L754" s="1"/>
      <c r="M754" s="1"/>
      <c r="N754" s="1"/>
      <c r="O754" s="1"/>
      <c r="P754" s="1"/>
      <c r="Q754" s="1"/>
      <c r="R754" s="1"/>
      <c r="S754" s="1"/>
      <c r="T754" s="1"/>
      <c r="U754" s="1"/>
      <c r="V754" s="1"/>
      <c r="W754" s="1"/>
      <c r="X754" s="1"/>
      <c r="Y754" s="1"/>
      <c r="Z754" s="1"/>
      <c r="AA754" s="1"/>
      <c r="AB754" s="1"/>
      <c r="AC754" s="1"/>
    </row>
    <row r="755">
      <c r="A755" s="1"/>
      <c r="B755" s="1"/>
      <c r="C755" s="1"/>
      <c r="D755" s="1"/>
      <c r="E755" s="1"/>
      <c r="F755" s="2"/>
      <c r="G755" s="2"/>
      <c r="H755" s="1"/>
      <c r="I755" s="1"/>
      <c r="J755" s="1"/>
      <c r="K755" s="4"/>
      <c r="L755" s="1"/>
      <c r="M755" s="1"/>
      <c r="N755" s="1"/>
      <c r="O755" s="1"/>
      <c r="P755" s="1"/>
      <c r="Q755" s="1"/>
      <c r="R755" s="1"/>
      <c r="S755" s="1"/>
      <c r="T755" s="1"/>
      <c r="U755" s="1"/>
      <c r="V755" s="1"/>
      <c r="W755" s="1"/>
      <c r="X755" s="1"/>
      <c r="Y755" s="1"/>
      <c r="Z755" s="1"/>
      <c r="AA755" s="1"/>
      <c r="AB755" s="1"/>
      <c r="AC755" s="1"/>
    </row>
    <row r="756">
      <c r="A756" s="1"/>
      <c r="B756" s="1"/>
      <c r="C756" s="1"/>
      <c r="D756" s="1"/>
      <c r="E756" s="1"/>
      <c r="F756" s="2"/>
      <c r="G756" s="2"/>
      <c r="H756" s="1"/>
      <c r="I756" s="1"/>
      <c r="J756" s="1"/>
      <c r="K756" s="4"/>
      <c r="L756" s="1"/>
      <c r="M756" s="1"/>
      <c r="N756" s="1"/>
      <c r="O756" s="1"/>
      <c r="P756" s="1"/>
      <c r="Q756" s="1"/>
      <c r="R756" s="1"/>
      <c r="S756" s="1"/>
      <c r="T756" s="1"/>
      <c r="U756" s="1"/>
      <c r="V756" s="1"/>
      <c r="W756" s="1"/>
      <c r="X756" s="1"/>
      <c r="Y756" s="1"/>
      <c r="Z756" s="1"/>
      <c r="AA756" s="1"/>
      <c r="AB756" s="1"/>
      <c r="AC756" s="1"/>
    </row>
    <row r="757">
      <c r="A757" s="1"/>
      <c r="B757" s="1"/>
      <c r="C757" s="1"/>
      <c r="D757" s="1"/>
      <c r="E757" s="1"/>
      <c r="F757" s="2"/>
      <c r="G757" s="2"/>
      <c r="H757" s="1"/>
      <c r="I757" s="1"/>
      <c r="J757" s="1"/>
      <c r="K757" s="4"/>
      <c r="L757" s="1"/>
      <c r="M757" s="1"/>
      <c r="N757" s="1"/>
      <c r="O757" s="1"/>
      <c r="P757" s="1"/>
      <c r="Q757" s="1"/>
      <c r="R757" s="1"/>
      <c r="S757" s="1"/>
      <c r="T757" s="1"/>
      <c r="U757" s="1"/>
      <c r="V757" s="1"/>
      <c r="W757" s="1"/>
      <c r="X757" s="1"/>
      <c r="Y757" s="1"/>
      <c r="Z757" s="1"/>
      <c r="AA757" s="1"/>
      <c r="AB757" s="1"/>
      <c r="AC757" s="1"/>
    </row>
    <row r="758">
      <c r="A758" s="1"/>
      <c r="B758" s="1"/>
      <c r="C758" s="1"/>
      <c r="D758" s="1"/>
      <c r="E758" s="1"/>
      <c r="F758" s="2"/>
      <c r="G758" s="2"/>
      <c r="H758" s="1"/>
      <c r="I758" s="1"/>
      <c r="J758" s="1"/>
      <c r="K758" s="4"/>
      <c r="L758" s="1"/>
      <c r="M758" s="1"/>
      <c r="N758" s="1"/>
      <c r="O758" s="1"/>
      <c r="P758" s="1"/>
      <c r="Q758" s="1"/>
      <c r="R758" s="1"/>
      <c r="S758" s="1"/>
      <c r="T758" s="1"/>
      <c r="U758" s="1"/>
      <c r="V758" s="1"/>
      <c r="W758" s="1"/>
      <c r="X758" s="1"/>
      <c r="Y758" s="1"/>
      <c r="Z758" s="1"/>
      <c r="AA758" s="1"/>
      <c r="AB758" s="1"/>
      <c r="AC758" s="1"/>
    </row>
    <row r="759">
      <c r="A759" s="1"/>
      <c r="B759" s="1"/>
      <c r="C759" s="1"/>
      <c r="D759" s="1"/>
      <c r="E759" s="1"/>
      <c r="F759" s="2"/>
      <c r="G759" s="2"/>
      <c r="H759" s="1"/>
      <c r="I759" s="1"/>
      <c r="J759" s="1"/>
      <c r="K759" s="4"/>
      <c r="L759" s="1"/>
      <c r="M759" s="1"/>
      <c r="N759" s="1"/>
      <c r="O759" s="1"/>
      <c r="P759" s="1"/>
      <c r="Q759" s="1"/>
      <c r="R759" s="1"/>
      <c r="S759" s="1"/>
      <c r="T759" s="1"/>
      <c r="U759" s="1"/>
      <c r="V759" s="1"/>
      <c r="W759" s="1"/>
      <c r="X759" s="1"/>
      <c r="Y759" s="1"/>
      <c r="Z759" s="1"/>
      <c r="AA759" s="1"/>
      <c r="AB759" s="1"/>
      <c r="AC759" s="1"/>
    </row>
    <row r="760">
      <c r="A760" s="1"/>
      <c r="B760" s="1"/>
      <c r="C760" s="1"/>
      <c r="D760" s="1"/>
      <c r="E760" s="1"/>
      <c r="F760" s="2"/>
      <c r="G760" s="2"/>
      <c r="H760" s="1"/>
      <c r="I760" s="1"/>
      <c r="J760" s="1"/>
      <c r="K760" s="4"/>
      <c r="L760" s="1"/>
      <c r="M760" s="1"/>
      <c r="N760" s="1"/>
      <c r="O760" s="1"/>
      <c r="P760" s="1"/>
      <c r="Q760" s="1"/>
      <c r="R760" s="1"/>
      <c r="S760" s="1"/>
      <c r="T760" s="1"/>
      <c r="U760" s="1"/>
      <c r="V760" s="1"/>
      <c r="W760" s="1"/>
      <c r="X760" s="1"/>
      <c r="Y760" s="1"/>
      <c r="Z760" s="1"/>
      <c r="AA760" s="1"/>
      <c r="AB760" s="1"/>
      <c r="AC760" s="1"/>
    </row>
    <row r="761">
      <c r="A761" s="1"/>
      <c r="B761" s="1"/>
      <c r="C761" s="1"/>
      <c r="D761" s="1"/>
      <c r="E761" s="1"/>
      <c r="F761" s="2"/>
      <c r="G761" s="2"/>
      <c r="H761" s="1"/>
      <c r="I761" s="1"/>
      <c r="J761" s="1"/>
      <c r="K761" s="4"/>
      <c r="L761" s="1"/>
      <c r="M761" s="1"/>
      <c r="N761" s="1"/>
      <c r="O761" s="1"/>
      <c r="P761" s="1"/>
      <c r="Q761" s="1"/>
      <c r="R761" s="1"/>
      <c r="S761" s="1"/>
      <c r="T761" s="1"/>
      <c r="U761" s="1"/>
      <c r="V761" s="1"/>
      <c r="W761" s="1"/>
      <c r="X761" s="1"/>
      <c r="Y761" s="1"/>
      <c r="Z761" s="1"/>
      <c r="AA761" s="1"/>
      <c r="AB761" s="1"/>
      <c r="AC761" s="1"/>
    </row>
    <row r="762">
      <c r="A762" s="1"/>
      <c r="B762" s="1"/>
      <c r="C762" s="1"/>
      <c r="D762" s="1"/>
      <c r="E762" s="1"/>
      <c r="F762" s="2"/>
      <c r="G762" s="2"/>
      <c r="H762" s="1"/>
      <c r="I762" s="1"/>
      <c r="J762" s="1"/>
      <c r="K762" s="4"/>
      <c r="L762" s="1"/>
      <c r="M762" s="1"/>
      <c r="N762" s="1"/>
      <c r="O762" s="1"/>
      <c r="P762" s="1"/>
      <c r="Q762" s="1"/>
      <c r="R762" s="1"/>
      <c r="S762" s="1"/>
      <c r="T762" s="1"/>
      <c r="U762" s="1"/>
      <c r="V762" s="1"/>
      <c r="W762" s="1"/>
      <c r="X762" s="1"/>
      <c r="Y762" s="1"/>
      <c r="Z762" s="1"/>
      <c r="AA762" s="1"/>
      <c r="AB762" s="1"/>
      <c r="AC762" s="1"/>
    </row>
    <row r="763">
      <c r="A763" s="1"/>
      <c r="B763" s="1"/>
      <c r="C763" s="1"/>
      <c r="D763" s="1"/>
      <c r="E763" s="1"/>
      <c r="F763" s="2"/>
      <c r="G763" s="2"/>
      <c r="H763" s="1"/>
      <c r="I763" s="1"/>
      <c r="J763" s="1"/>
      <c r="K763" s="4"/>
      <c r="L763" s="1"/>
      <c r="M763" s="1"/>
      <c r="N763" s="1"/>
      <c r="O763" s="1"/>
      <c r="P763" s="1"/>
      <c r="Q763" s="1"/>
      <c r="R763" s="1"/>
      <c r="S763" s="1"/>
      <c r="T763" s="1"/>
      <c r="U763" s="1"/>
      <c r="V763" s="1"/>
      <c r="W763" s="1"/>
      <c r="X763" s="1"/>
      <c r="Y763" s="1"/>
      <c r="Z763" s="1"/>
      <c r="AA763" s="1"/>
      <c r="AB763" s="1"/>
      <c r="AC763" s="1"/>
    </row>
    <row r="764">
      <c r="A764" s="1"/>
      <c r="B764" s="1"/>
      <c r="C764" s="1"/>
      <c r="D764" s="1"/>
      <c r="E764" s="1"/>
      <c r="F764" s="2"/>
      <c r="G764" s="2"/>
      <c r="H764" s="1"/>
      <c r="I764" s="1"/>
      <c r="J764" s="1"/>
      <c r="K764" s="4"/>
      <c r="L764" s="1"/>
      <c r="M764" s="1"/>
      <c r="N764" s="1"/>
      <c r="O764" s="1"/>
      <c r="P764" s="1"/>
      <c r="Q764" s="1"/>
      <c r="R764" s="1"/>
      <c r="S764" s="1"/>
      <c r="T764" s="1"/>
      <c r="U764" s="1"/>
      <c r="V764" s="1"/>
      <c r="W764" s="1"/>
      <c r="X764" s="1"/>
      <c r="Y764" s="1"/>
      <c r="Z764" s="1"/>
      <c r="AA764" s="1"/>
      <c r="AB764" s="1"/>
      <c r="AC764" s="1"/>
    </row>
    <row r="765">
      <c r="A765" s="1"/>
      <c r="B765" s="1"/>
      <c r="C765" s="1"/>
      <c r="D765" s="1"/>
      <c r="E765" s="1"/>
      <c r="F765" s="2"/>
      <c r="G765" s="2"/>
      <c r="H765" s="1"/>
      <c r="I765" s="1"/>
      <c r="J765" s="1"/>
      <c r="K765" s="4"/>
      <c r="L765" s="1"/>
      <c r="M765" s="1"/>
      <c r="N765" s="1"/>
      <c r="O765" s="1"/>
      <c r="P765" s="1"/>
      <c r="Q765" s="1"/>
      <c r="R765" s="1"/>
      <c r="S765" s="1"/>
      <c r="T765" s="1"/>
      <c r="U765" s="1"/>
      <c r="V765" s="1"/>
      <c r="W765" s="1"/>
      <c r="X765" s="1"/>
      <c r="Y765" s="1"/>
      <c r="Z765" s="1"/>
      <c r="AA765" s="1"/>
      <c r="AB765" s="1"/>
      <c r="AC765" s="1"/>
    </row>
    <row r="766">
      <c r="A766" s="1"/>
      <c r="B766" s="1"/>
      <c r="C766" s="1"/>
      <c r="D766" s="1"/>
      <c r="E766" s="1"/>
      <c r="F766" s="2"/>
      <c r="G766" s="2"/>
      <c r="H766" s="1"/>
      <c r="I766" s="1"/>
      <c r="J766" s="1"/>
      <c r="K766" s="4"/>
      <c r="L766" s="1"/>
      <c r="M766" s="1"/>
      <c r="N766" s="1"/>
      <c r="O766" s="1"/>
      <c r="P766" s="1"/>
      <c r="Q766" s="1"/>
      <c r="R766" s="1"/>
      <c r="S766" s="1"/>
      <c r="T766" s="1"/>
      <c r="U766" s="1"/>
      <c r="V766" s="1"/>
      <c r="W766" s="1"/>
      <c r="X766" s="1"/>
      <c r="Y766" s="1"/>
      <c r="Z766" s="1"/>
      <c r="AA766" s="1"/>
      <c r="AB766" s="1"/>
      <c r="AC766" s="1"/>
    </row>
    <row r="767">
      <c r="A767" s="1"/>
      <c r="B767" s="1"/>
      <c r="C767" s="1"/>
      <c r="D767" s="1"/>
      <c r="E767" s="1"/>
      <c r="F767" s="2"/>
      <c r="G767" s="2"/>
      <c r="H767" s="1"/>
      <c r="I767" s="1"/>
      <c r="J767" s="1"/>
      <c r="K767" s="4"/>
      <c r="L767" s="1"/>
      <c r="M767" s="1"/>
      <c r="N767" s="1"/>
      <c r="O767" s="1"/>
      <c r="P767" s="1"/>
      <c r="Q767" s="1"/>
      <c r="R767" s="1"/>
      <c r="S767" s="1"/>
      <c r="T767" s="1"/>
      <c r="U767" s="1"/>
      <c r="V767" s="1"/>
      <c r="W767" s="1"/>
      <c r="X767" s="1"/>
      <c r="Y767" s="1"/>
      <c r="Z767" s="1"/>
      <c r="AA767" s="1"/>
      <c r="AB767" s="1"/>
      <c r="AC767" s="1"/>
    </row>
    <row r="768">
      <c r="A768" s="1"/>
      <c r="B768" s="1"/>
      <c r="C768" s="1"/>
      <c r="D768" s="1"/>
      <c r="E768" s="1"/>
      <c r="F768" s="2"/>
      <c r="G768" s="2"/>
      <c r="H768" s="1"/>
      <c r="I768" s="1"/>
      <c r="J768" s="1"/>
      <c r="K768" s="4"/>
      <c r="L768" s="1"/>
      <c r="M768" s="1"/>
      <c r="N768" s="1"/>
      <c r="O768" s="1"/>
      <c r="P768" s="1"/>
      <c r="Q768" s="1"/>
      <c r="R768" s="1"/>
      <c r="S768" s="1"/>
      <c r="T768" s="1"/>
      <c r="U768" s="1"/>
      <c r="V768" s="1"/>
      <c r="W768" s="1"/>
      <c r="X768" s="1"/>
      <c r="Y768" s="1"/>
      <c r="Z768" s="1"/>
      <c r="AA768" s="1"/>
      <c r="AB768" s="1"/>
      <c r="AC768" s="1"/>
    </row>
    <row r="769">
      <c r="A769" s="1"/>
      <c r="B769" s="1"/>
      <c r="C769" s="1"/>
      <c r="D769" s="1"/>
      <c r="E769" s="1"/>
      <c r="F769" s="2"/>
      <c r="G769" s="2"/>
      <c r="H769" s="1"/>
      <c r="I769" s="1"/>
      <c r="J769" s="1"/>
      <c r="K769" s="4"/>
      <c r="L769" s="1"/>
      <c r="M769" s="1"/>
      <c r="N769" s="1"/>
      <c r="O769" s="1"/>
      <c r="P769" s="1"/>
      <c r="Q769" s="1"/>
      <c r="R769" s="1"/>
      <c r="S769" s="1"/>
      <c r="T769" s="1"/>
      <c r="U769" s="1"/>
      <c r="V769" s="1"/>
      <c r="W769" s="1"/>
      <c r="X769" s="1"/>
      <c r="Y769" s="1"/>
      <c r="Z769" s="1"/>
      <c r="AA769" s="1"/>
      <c r="AB769" s="1"/>
      <c r="AC769" s="1"/>
    </row>
    <row r="770">
      <c r="A770" s="1"/>
      <c r="B770" s="1"/>
      <c r="C770" s="1"/>
      <c r="D770" s="1"/>
      <c r="E770" s="1"/>
      <c r="F770" s="2"/>
      <c r="G770" s="2"/>
      <c r="H770" s="1"/>
      <c r="I770" s="1"/>
      <c r="J770" s="1"/>
      <c r="K770" s="4"/>
      <c r="L770" s="1"/>
      <c r="M770" s="1"/>
      <c r="N770" s="1"/>
      <c r="O770" s="1"/>
      <c r="P770" s="1"/>
      <c r="Q770" s="1"/>
      <c r="R770" s="1"/>
      <c r="S770" s="1"/>
      <c r="T770" s="1"/>
      <c r="U770" s="1"/>
      <c r="V770" s="1"/>
      <c r="W770" s="1"/>
      <c r="X770" s="1"/>
      <c r="Y770" s="1"/>
      <c r="Z770" s="1"/>
      <c r="AA770" s="1"/>
      <c r="AB770" s="1"/>
      <c r="AC770" s="1"/>
    </row>
    <row r="771">
      <c r="A771" s="1"/>
      <c r="B771" s="1"/>
      <c r="C771" s="1"/>
      <c r="D771" s="1"/>
      <c r="E771" s="1"/>
      <c r="F771" s="2"/>
      <c r="G771" s="2"/>
      <c r="H771" s="1"/>
      <c r="I771" s="1"/>
      <c r="J771" s="1"/>
      <c r="K771" s="4"/>
      <c r="L771" s="1"/>
      <c r="M771" s="1"/>
      <c r="N771" s="1"/>
      <c r="O771" s="1"/>
      <c r="P771" s="1"/>
      <c r="Q771" s="1"/>
      <c r="R771" s="1"/>
      <c r="S771" s="1"/>
      <c r="T771" s="1"/>
      <c r="U771" s="1"/>
      <c r="V771" s="1"/>
      <c r="W771" s="1"/>
      <c r="X771" s="1"/>
      <c r="Y771" s="1"/>
      <c r="Z771" s="1"/>
      <c r="AA771" s="1"/>
      <c r="AB771" s="1"/>
      <c r="AC771" s="1"/>
    </row>
    <row r="772">
      <c r="A772" s="1"/>
      <c r="B772" s="1"/>
      <c r="C772" s="1"/>
      <c r="D772" s="1"/>
      <c r="E772" s="1"/>
      <c r="F772" s="2"/>
      <c r="G772" s="2"/>
      <c r="H772" s="1"/>
      <c r="I772" s="1"/>
      <c r="J772" s="1"/>
      <c r="K772" s="4"/>
      <c r="L772" s="1"/>
      <c r="M772" s="1"/>
      <c r="N772" s="1"/>
      <c r="O772" s="1"/>
      <c r="P772" s="1"/>
      <c r="Q772" s="1"/>
      <c r="R772" s="1"/>
      <c r="S772" s="1"/>
      <c r="T772" s="1"/>
      <c r="U772" s="1"/>
      <c r="V772" s="1"/>
      <c r="W772" s="1"/>
      <c r="X772" s="1"/>
      <c r="Y772" s="1"/>
      <c r="Z772" s="1"/>
      <c r="AA772" s="1"/>
      <c r="AB772" s="1"/>
      <c r="AC772" s="1"/>
    </row>
    <row r="773">
      <c r="A773" s="1"/>
      <c r="B773" s="1"/>
      <c r="C773" s="1"/>
      <c r="D773" s="1"/>
      <c r="E773" s="1"/>
      <c r="F773" s="2"/>
      <c r="G773" s="2"/>
      <c r="H773" s="1"/>
      <c r="I773" s="1"/>
      <c r="J773" s="1"/>
      <c r="K773" s="4"/>
      <c r="L773" s="1"/>
      <c r="M773" s="1"/>
      <c r="N773" s="1"/>
      <c r="O773" s="1"/>
      <c r="P773" s="1"/>
      <c r="Q773" s="1"/>
      <c r="R773" s="1"/>
      <c r="S773" s="1"/>
      <c r="T773" s="1"/>
      <c r="U773" s="1"/>
      <c r="V773" s="1"/>
      <c r="W773" s="1"/>
      <c r="X773" s="1"/>
      <c r="Y773" s="1"/>
      <c r="Z773" s="1"/>
      <c r="AA773" s="1"/>
      <c r="AB773" s="1"/>
      <c r="AC773" s="1"/>
    </row>
    <row r="774">
      <c r="A774" s="1"/>
      <c r="B774" s="1"/>
      <c r="C774" s="1"/>
      <c r="D774" s="1"/>
      <c r="E774" s="1"/>
      <c r="F774" s="2"/>
      <c r="G774" s="2"/>
      <c r="H774" s="1"/>
      <c r="I774" s="1"/>
      <c r="J774" s="1"/>
      <c r="K774" s="4"/>
      <c r="L774" s="1"/>
      <c r="M774" s="1"/>
      <c r="N774" s="1"/>
      <c r="O774" s="1"/>
      <c r="P774" s="1"/>
      <c r="Q774" s="1"/>
      <c r="R774" s="1"/>
      <c r="S774" s="1"/>
      <c r="T774" s="1"/>
      <c r="U774" s="1"/>
      <c r="V774" s="1"/>
      <c r="W774" s="1"/>
      <c r="X774" s="1"/>
      <c r="Y774" s="1"/>
      <c r="Z774" s="1"/>
      <c r="AA774" s="1"/>
      <c r="AB774" s="1"/>
      <c r="AC774" s="1"/>
    </row>
    <row r="775">
      <c r="A775" s="1"/>
      <c r="B775" s="1"/>
      <c r="C775" s="1"/>
      <c r="D775" s="1"/>
      <c r="E775" s="1"/>
      <c r="F775" s="2"/>
      <c r="G775" s="2"/>
      <c r="H775" s="1"/>
      <c r="I775" s="1"/>
      <c r="J775" s="1"/>
      <c r="K775" s="4"/>
      <c r="L775" s="1"/>
      <c r="M775" s="1"/>
      <c r="N775" s="1"/>
      <c r="O775" s="1"/>
      <c r="P775" s="1"/>
      <c r="Q775" s="1"/>
      <c r="R775" s="1"/>
      <c r="S775" s="1"/>
      <c r="T775" s="1"/>
      <c r="U775" s="1"/>
      <c r="V775" s="1"/>
      <c r="W775" s="1"/>
      <c r="X775" s="1"/>
      <c r="Y775" s="1"/>
      <c r="Z775" s="1"/>
      <c r="AA775" s="1"/>
      <c r="AB775" s="1"/>
      <c r="AC775" s="1"/>
    </row>
    <row r="776">
      <c r="A776" s="1"/>
      <c r="B776" s="1"/>
      <c r="C776" s="1"/>
      <c r="D776" s="1"/>
      <c r="E776" s="1"/>
      <c r="F776" s="2"/>
      <c r="G776" s="2"/>
      <c r="H776" s="1"/>
      <c r="I776" s="1"/>
      <c r="J776" s="1"/>
      <c r="K776" s="4"/>
      <c r="L776" s="1"/>
      <c r="M776" s="1"/>
      <c r="N776" s="1"/>
      <c r="O776" s="1"/>
      <c r="P776" s="1"/>
      <c r="Q776" s="1"/>
      <c r="R776" s="1"/>
      <c r="S776" s="1"/>
      <c r="T776" s="1"/>
      <c r="U776" s="1"/>
      <c r="V776" s="1"/>
      <c r="W776" s="1"/>
      <c r="X776" s="1"/>
      <c r="Y776" s="1"/>
      <c r="Z776" s="1"/>
      <c r="AA776" s="1"/>
      <c r="AB776" s="1"/>
      <c r="AC776" s="1"/>
    </row>
    <row r="777">
      <c r="A777" s="1"/>
      <c r="B777" s="1"/>
      <c r="C777" s="1"/>
      <c r="D777" s="1"/>
      <c r="E777" s="1"/>
      <c r="F777" s="2"/>
      <c r="G777" s="2"/>
      <c r="H777" s="1"/>
      <c r="I777" s="1"/>
      <c r="J777" s="1"/>
      <c r="K777" s="4"/>
      <c r="L777" s="1"/>
      <c r="M777" s="1"/>
      <c r="N777" s="1"/>
      <c r="O777" s="1"/>
      <c r="P777" s="1"/>
      <c r="Q777" s="1"/>
      <c r="R777" s="1"/>
      <c r="S777" s="1"/>
      <c r="T777" s="1"/>
      <c r="U777" s="1"/>
      <c r="V777" s="1"/>
      <c r="W777" s="1"/>
      <c r="X777" s="1"/>
      <c r="Y777" s="1"/>
      <c r="Z777" s="1"/>
      <c r="AA777" s="1"/>
      <c r="AB777" s="1"/>
      <c r="AC777" s="1"/>
    </row>
    <row r="778">
      <c r="A778" s="1"/>
      <c r="B778" s="1"/>
      <c r="C778" s="1"/>
      <c r="D778" s="1"/>
      <c r="E778" s="1"/>
      <c r="F778" s="2"/>
      <c r="G778" s="2"/>
      <c r="H778" s="1"/>
      <c r="I778" s="1"/>
      <c r="J778" s="1"/>
      <c r="K778" s="4"/>
      <c r="L778" s="1"/>
      <c r="M778" s="1"/>
      <c r="N778" s="1"/>
      <c r="O778" s="1"/>
      <c r="P778" s="1"/>
      <c r="Q778" s="1"/>
      <c r="R778" s="1"/>
      <c r="S778" s="1"/>
      <c r="T778" s="1"/>
      <c r="U778" s="1"/>
      <c r="V778" s="1"/>
      <c r="W778" s="1"/>
      <c r="X778" s="1"/>
      <c r="Y778" s="1"/>
      <c r="Z778" s="1"/>
      <c r="AA778" s="1"/>
      <c r="AB778" s="1"/>
      <c r="AC778" s="1"/>
    </row>
    <row r="779">
      <c r="A779" s="1"/>
      <c r="B779" s="1"/>
      <c r="C779" s="1"/>
      <c r="D779" s="1"/>
      <c r="E779" s="1"/>
      <c r="F779" s="2"/>
      <c r="G779" s="2"/>
      <c r="H779" s="1"/>
      <c r="I779" s="1"/>
      <c r="J779" s="1"/>
      <c r="K779" s="4"/>
      <c r="L779" s="1"/>
      <c r="M779" s="1"/>
      <c r="N779" s="1"/>
      <c r="O779" s="1"/>
      <c r="P779" s="1"/>
      <c r="Q779" s="1"/>
      <c r="R779" s="1"/>
      <c r="S779" s="1"/>
      <c r="T779" s="1"/>
      <c r="U779" s="1"/>
      <c r="V779" s="1"/>
      <c r="W779" s="1"/>
      <c r="X779" s="1"/>
      <c r="Y779" s="1"/>
      <c r="Z779" s="1"/>
      <c r="AA779" s="1"/>
      <c r="AB779" s="1"/>
      <c r="AC779" s="1"/>
    </row>
    <row r="780">
      <c r="A780" s="1"/>
      <c r="B780" s="1"/>
      <c r="C780" s="1"/>
      <c r="D780" s="1"/>
      <c r="E780" s="1"/>
      <c r="F780" s="2"/>
      <c r="G780" s="2"/>
      <c r="H780" s="1"/>
      <c r="I780" s="1"/>
      <c r="J780" s="1"/>
      <c r="K780" s="4"/>
      <c r="L780" s="1"/>
      <c r="M780" s="1"/>
      <c r="N780" s="1"/>
      <c r="O780" s="1"/>
      <c r="P780" s="1"/>
      <c r="Q780" s="1"/>
      <c r="R780" s="1"/>
      <c r="S780" s="1"/>
      <c r="T780" s="1"/>
      <c r="U780" s="1"/>
      <c r="V780" s="1"/>
      <c r="W780" s="1"/>
      <c r="X780" s="1"/>
      <c r="Y780" s="1"/>
      <c r="Z780" s="1"/>
      <c r="AA780" s="1"/>
      <c r="AB780" s="1"/>
      <c r="AC780" s="1"/>
    </row>
    <row r="781">
      <c r="A781" s="1"/>
      <c r="B781" s="1"/>
      <c r="C781" s="1"/>
      <c r="D781" s="1"/>
      <c r="E781" s="1"/>
      <c r="F781" s="2"/>
      <c r="G781" s="2"/>
      <c r="H781" s="1"/>
      <c r="I781" s="1"/>
      <c r="J781" s="1"/>
      <c r="K781" s="4"/>
      <c r="L781" s="1"/>
      <c r="M781" s="1"/>
      <c r="N781" s="1"/>
      <c r="O781" s="1"/>
      <c r="P781" s="1"/>
      <c r="Q781" s="1"/>
      <c r="R781" s="1"/>
      <c r="S781" s="1"/>
      <c r="T781" s="1"/>
      <c r="U781" s="1"/>
      <c r="V781" s="1"/>
      <c r="W781" s="1"/>
      <c r="X781" s="1"/>
      <c r="Y781" s="1"/>
      <c r="Z781" s="1"/>
      <c r="AA781" s="1"/>
      <c r="AB781" s="1"/>
      <c r="AC781" s="1"/>
    </row>
    <row r="782">
      <c r="A782" s="1"/>
      <c r="B782" s="1"/>
      <c r="C782" s="1"/>
      <c r="D782" s="1"/>
      <c r="E782" s="1"/>
      <c r="F782" s="2"/>
      <c r="G782" s="2"/>
      <c r="H782" s="1"/>
      <c r="I782" s="1"/>
      <c r="J782" s="1"/>
      <c r="K782" s="4"/>
      <c r="L782" s="1"/>
      <c r="M782" s="1"/>
      <c r="N782" s="1"/>
      <c r="O782" s="1"/>
      <c r="P782" s="1"/>
      <c r="Q782" s="1"/>
      <c r="R782" s="1"/>
      <c r="S782" s="1"/>
      <c r="T782" s="1"/>
      <c r="U782" s="1"/>
      <c r="V782" s="1"/>
      <c r="W782" s="1"/>
      <c r="X782" s="1"/>
      <c r="Y782" s="1"/>
      <c r="Z782" s="1"/>
      <c r="AA782" s="1"/>
      <c r="AB782" s="1"/>
      <c r="AC782" s="1"/>
    </row>
    <row r="783">
      <c r="A783" s="1"/>
      <c r="B783" s="1"/>
      <c r="C783" s="1"/>
      <c r="D783" s="1"/>
      <c r="E783" s="1"/>
      <c r="F783" s="2"/>
      <c r="G783" s="2"/>
      <c r="H783" s="1"/>
      <c r="I783" s="1"/>
      <c r="J783" s="1"/>
      <c r="K783" s="4"/>
      <c r="L783" s="1"/>
      <c r="M783" s="1"/>
      <c r="N783" s="1"/>
      <c r="O783" s="1"/>
      <c r="P783" s="1"/>
      <c r="Q783" s="1"/>
      <c r="R783" s="1"/>
      <c r="S783" s="1"/>
      <c r="T783" s="1"/>
      <c r="U783" s="1"/>
      <c r="V783" s="1"/>
      <c r="W783" s="1"/>
      <c r="X783" s="1"/>
      <c r="Y783" s="1"/>
      <c r="Z783" s="1"/>
      <c r="AA783" s="1"/>
      <c r="AB783" s="1"/>
      <c r="AC783" s="1"/>
    </row>
    <row r="784">
      <c r="A784" s="1"/>
      <c r="B784" s="1"/>
      <c r="C784" s="1"/>
      <c r="D784" s="1"/>
      <c r="E784" s="1"/>
      <c r="F784" s="2"/>
      <c r="G784" s="2"/>
      <c r="H784" s="1"/>
      <c r="I784" s="1"/>
      <c r="J784" s="1"/>
      <c r="K784" s="4"/>
      <c r="L784" s="1"/>
      <c r="M784" s="1"/>
      <c r="N784" s="1"/>
      <c r="O784" s="1"/>
      <c r="P784" s="1"/>
      <c r="Q784" s="1"/>
      <c r="R784" s="1"/>
      <c r="S784" s="1"/>
      <c r="T784" s="1"/>
      <c r="U784" s="1"/>
      <c r="V784" s="1"/>
      <c r="W784" s="1"/>
      <c r="X784" s="1"/>
      <c r="Y784" s="1"/>
      <c r="Z784" s="1"/>
      <c r="AA784" s="1"/>
      <c r="AB784" s="1"/>
      <c r="AC784" s="1"/>
    </row>
    <row r="785">
      <c r="A785" s="1"/>
      <c r="B785" s="1"/>
      <c r="C785" s="1"/>
      <c r="D785" s="1"/>
      <c r="E785" s="1"/>
      <c r="F785" s="2"/>
      <c r="G785" s="2"/>
      <c r="H785" s="1"/>
      <c r="I785" s="1"/>
      <c r="J785" s="1"/>
      <c r="K785" s="4"/>
      <c r="L785" s="1"/>
      <c r="M785" s="1"/>
      <c r="N785" s="1"/>
      <c r="O785" s="1"/>
      <c r="P785" s="1"/>
      <c r="Q785" s="1"/>
      <c r="R785" s="1"/>
      <c r="S785" s="1"/>
      <c r="T785" s="1"/>
      <c r="U785" s="1"/>
      <c r="V785" s="1"/>
      <c r="W785" s="1"/>
      <c r="X785" s="1"/>
      <c r="Y785" s="1"/>
      <c r="Z785" s="1"/>
      <c r="AA785" s="1"/>
      <c r="AB785" s="1"/>
      <c r="AC785" s="1"/>
    </row>
    <row r="786">
      <c r="A786" s="1"/>
      <c r="B786" s="1"/>
      <c r="C786" s="1"/>
      <c r="D786" s="1"/>
      <c r="E786" s="1"/>
      <c r="F786" s="2"/>
      <c r="G786" s="2"/>
      <c r="H786" s="1"/>
      <c r="I786" s="1"/>
      <c r="J786" s="1"/>
      <c r="K786" s="4"/>
      <c r="L786" s="1"/>
      <c r="M786" s="1"/>
      <c r="N786" s="1"/>
      <c r="O786" s="1"/>
      <c r="P786" s="1"/>
      <c r="Q786" s="1"/>
      <c r="R786" s="1"/>
      <c r="S786" s="1"/>
      <c r="T786" s="1"/>
      <c r="U786" s="1"/>
      <c r="V786" s="1"/>
      <c r="W786" s="1"/>
      <c r="X786" s="1"/>
      <c r="Y786" s="1"/>
      <c r="Z786" s="1"/>
      <c r="AA786" s="1"/>
      <c r="AB786" s="1"/>
      <c r="AC786" s="1"/>
    </row>
    <row r="787">
      <c r="A787" s="1"/>
      <c r="B787" s="1"/>
      <c r="C787" s="1"/>
      <c r="D787" s="1"/>
      <c r="E787" s="1"/>
      <c r="F787" s="2"/>
      <c r="G787" s="2"/>
      <c r="H787" s="1"/>
      <c r="I787" s="1"/>
      <c r="J787" s="1"/>
      <c r="K787" s="4"/>
      <c r="L787" s="1"/>
      <c r="M787" s="1"/>
      <c r="N787" s="1"/>
      <c r="O787" s="1"/>
      <c r="P787" s="1"/>
      <c r="Q787" s="1"/>
      <c r="R787" s="1"/>
      <c r="S787" s="1"/>
      <c r="T787" s="1"/>
      <c r="U787" s="1"/>
      <c r="V787" s="1"/>
      <c r="W787" s="1"/>
      <c r="X787" s="1"/>
      <c r="Y787" s="1"/>
      <c r="Z787" s="1"/>
      <c r="AA787" s="1"/>
      <c r="AB787" s="1"/>
      <c r="AC787" s="1"/>
    </row>
    <row r="788">
      <c r="A788" s="1"/>
      <c r="B788" s="1"/>
      <c r="C788" s="1"/>
      <c r="D788" s="1"/>
      <c r="E788" s="1"/>
      <c r="F788" s="2"/>
      <c r="G788" s="2"/>
      <c r="H788" s="1"/>
      <c r="I788" s="1"/>
      <c r="J788" s="1"/>
      <c r="K788" s="4"/>
      <c r="L788" s="1"/>
      <c r="M788" s="1"/>
      <c r="N788" s="1"/>
      <c r="O788" s="1"/>
      <c r="P788" s="1"/>
      <c r="Q788" s="1"/>
      <c r="R788" s="1"/>
      <c r="S788" s="1"/>
      <c r="T788" s="1"/>
      <c r="U788" s="1"/>
      <c r="V788" s="1"/>
      <c r="W788" s="1"/>
      <c r="X788" s="1"/>
      <c r="Y788" s="1"/>
      <c r="Z788" s="1"/>
      <c r="AA788" s="1"/>
      <c r="AB788" s="1"/>
      <c r="AC788" s="1"/>
    </row>
    <row r="789">
      <c r="A789" s="1"/>
      <c r="B789" s="1"/>
      <c r="C789" s="1"/>
      <c r="D789" s="1"/>
      <c r="E789" s="1"/>
      <c r="F789" s="2"/>
      <c r="G789" s="2"/>
      <c r="H789" s="1"/>
      <c r="I789" s="1"/>
      <c r="J789" s="1"/>
      <c r="K789" s="4"/>
      <c r="L789" s="1"/>
      <c r="M789" s="1"/>
      <c r="N789" s="1"/>
      <c r="O789" s="1"/>
      <c r="P789" s="1"/>
      <c r="Q789" s="1"/>
      <c r="R789" s="1"/>
      <c r="S789" s="1"/>
      <c r="T789" s="1"/>
      <c r="U789" s="1"/>
      <c r="V789" s="1"/>
      <c r="W789" s="1"/>
      <c r="X789" s="1"/>
      <c r="Y789" s="1"/>
      <c r="Z789" s="1"/>
      <c r="AA789" s="1"/>
      <c r="AB789" s="1"/>
      <c r="AC789" s="1"/>
    </row>
    <row r="790">
      <c r="A790" s="1"/>
      <c r="B790" s="1"/>
      <c r="C790" s="1"/>
      <c r="D790" s="1"/>
      <c r="E790" s="1"/>
      <c r="F790" s="2"/>
      <c r="G790" s="2"/>
      <c r="H790" s="1"/>
      <c r="I790" s="1"/>
      <c r="J790" s="1"/>
      <c r="K790" s="4"/>
      <c r="L790" s="1"/>
      <c r="M790" s="1"/>
      <c r="N790" s="1"/>
      <c r="O790" s="1"/>
      <c r="P790" s="1"/>
      <c r="Q790" s="1"/>
      <c r="R790" s="1"/>
      <c r="S790" s="1"/>
      <c r="T790" s="1"/>
      <c r="U790" s="1"/>
      <c r="V790" s="1"/>
      <c r="W790" s="1"/>
      <c r="X790" s="1"/>
      <c r="Y790" s="1"/>
      <c r="Z790" s="1"/>
      <c r="AA790" s="1"/>
      <c r="AB790" s="1"/>
      <c r="AC790" s="1"/>
    </row>
    <row r="791">
      <c r="A791" s="1"/>
      <c r="B791" s="1"/>
      <c r="C791" s="1"/>
      <c r="D791" s="1"/>
      <c r="E791" s="1"/>
      <c r="F791" s="2"/>
      <c r="G791" s="2"/>
      <c r="H791" s="1"/>
      <c r="I791" s="1"/>
      <c r="J791" s="1"/>
      <c r="K791" s="4"/>
      <c r="L791" s="1"/>
      <c r="M791" s="1"/>
      <c r="N791" s="1"/>
      <c r="O791" s="1"/>
      <c r="P791" s="1"/>
      <c r="Q791" s="1"/>
      <c r="R791" s="1"/>
      <c r="S791" s="1"/>
      <c r="T791" s="1"/>
      <c r="U791" s="1"/>
      <c r="V791" s="1"/>
      <c r="W791" s="1"/>
      <c r="X791" s="1"/>
      <c r="Y791" s="1"/>
      <c r="Z791" s="1"/>
      <c r="AA791" s="1"/>
      <c r="AB791" s="1"/>
      <c r="AC791" s="1"/>
    </row>
    <row r="792">
      <c r="A792" s="1"/>
      <c r="B792" s="1"/>
      <c r="C792" s="1"/>
      <c r="D792" s="1"/>
      <c r="E792" s="1"/>
      <c r="F792" s="2"/>
      <c r="G792" s="2"/>
      <c r="H792" s="1"/>
      <c r="I792" s="1"/>
      <c r="J792" s="1"/>
      <c r="K792" s="4"/>
      <c r="L792" s="1"/>
      <c r="M792" s="1"/>
      <c r="N792" s="1"/>
      <c r="O792" s="1"/>
      <c r="P792" s="1"/>
      <c r="Q792" s="1"/>
      <c r="R792" s="1"/>
      <c r="S792" s="1"/>
      <c r="T792" s="1"/>
      <c r="U792" s="1"/>
      <c r="V792" s="1"/>
      <c r="W792" s="1"/>
      <c r="X792" s="1"/>
      <c r="Y792" s="1"/>
      <c r="Z792" s="1"/>
      <c r="AA792" s="1"/>
      <c r="AB792" s="1"/>
      <c r="AC792" s="1"/>
    </row>
    <row r="793">
      <c r="A793" s="1"/>
      <c r="B793" s="1"/>
      <c r="C793" s="1"/>
      <c r="D793" s="1"/>
      <c r="E793" s="1"/>
      <c r="F793" s="2"/>
      <c r="G793" s="2"/>
      <c r="H793" s="1"/>
      <c r="I793" s="1"/>
      <c r="J793" s="1"/>
      <c r="K793" s="4"/>
      <c r="L793" s="1"/>
      <c r="M793" s="1"/>
      <c r="N793" s="1"/>
      <c r="O793" s="1"/>
      <c r="P793" s="1"/>
      <c r="Q793" s="1"/>
      <c r="R793" s="1"/>
      <c r="S793" s="1"/>
      <c r="T793" s="1"/>
      <c r="U793" s="1"/>
      <c r="V793" s="1"/>
      <c r="W793" s="1"/>
      <c r="X793" s="1"/>
      <c r="Y793" s="1"/>
      <c r="Z793" s="1"/>
      <c r="AA793" s="1"/>
      <c r="AB793" s="1"/>
      <c r="AC793" s="1"/>
    </row>
    <row r="794">
      <c r="A794" s="1"/>
      <c r="B794" s="1"/>
      <c r="C794" s="1"/>
      <c r="D794" s="1"/>
      <c r="E794" s="1"/>
      <c r="F794" s="2"/>
      <c r="G794" s="2"/>
      <c r="H794" s="1"/>
      <c r="I794" s="1"/>
      <c r="J794" s="1"/>
      <c r="K794" s="4"/>
      <c r="L794" s="1"/>
      <c r="M794" s="1"/>
      <c r="N794" s="1"/>
      <c r="O794" s="1"/>
      <c r="P794" s="1"/>
      <c r="Q794" s="1"/>
      <c r="R794" s="1"/>
      <c r="S794" s="1"/>
      <c r="T794" s="1"/>
      <c r="U794" s="1"/>
      <c r="V794" s="1"/>
      <c r="W794" s="1"/>
      <c r="X794" s="1"/>
      <c r="Y794" s="1"/>
      <c r="Z794" s="1"/>
      <c r="AA794" s="1"/>
      <c r="AB794" s="1"/>
      <c r="AC794" s="1"/>
    </row>
    <row r="795">
      <c r="A795" s="1"/>
      <c r="B795" s="1"/>
      <c r="C795" s="1"/>
      <c r="D795" s="1"/>
      <c r="E795" s="1"/>
      <c r="F795" s="2"/>
      <c r="G795" s="2"/>
      <c r="H795" s="1"/>
      <c r="I795" s="1"/>
      <c r="J795" s="1"/>
      <c r="K795" s="4"/>
      <c r="L795" s="1"/>
      <c r="M795" s="1"/>
      <c r="N795" s="1"/>
      <c r="O795" s="1"/>
      <c r="P795" s="1"/>
      <c r="Q795" s="1"/>
      <c r="R795" s="1"/>
      <c r="S795" s="1"/>
      <c r="T795" s="1"/>
      <c r="U795" s="1"/>
      <c r="V795" s="1"/>
      <c r="W795" s="1"/>
      <c r="X795" s="1"/>
      <c r="Y795" s="1"/>
      <c r="Z795" s="1"/>
      <c r="AA795" s="1"/>
      <c r="AB795" s="1"/>
      <c r="AC795" s="1"/>
    </row>
    <row r="796">
      <c r="A796" s="1"/>
      <c r="B796" s="1"/>
      <c r="C796" s="1"/>
      <c r="D796" s="1"/>
      <c r="E796" s="1"/>
      <c r="F796" s="2"/>
      <c r="G796" s="2"/>
      <c r="H796" s="1"/>
      <c r="I796" s="1"/>
      <c r="J796" s="1"/>
      <c r="K796" s="4"/>
      <c r="L796" s="1"/>
      <c r="M796" s="1"/>
      <c r="N796" s="1"/>
      <c r="O796" s="1"/>
      <c r="P796" s="1"/>
      <c r="Q796" s="1"/>
      <c r="R796" s="1"/>
      <c r="S796" s="1"/>
      <c r="T796" s="1"/>
      <c r="U796" s="1"/>
      <c r="V796" s="1"/>
      <c r="W796" s="1"/>
      <c r="X796" s="1"/>
      <c r="Y796" s="1"/>
      <c r="Z796" s="1"/>
      <c r="AA796" s="1"/>
      <c r="AB796" s="1"/>
      <c r="AC796" s="1"/>
    </row>
    <row r="797">
      <c r="A797" s="1"/>
      <c r="B797" s="1"/>
      <c r="C797" s="1"/>
      <c r="D797" s="1"/>
      <c r="E797" s="1"/>
      <c r="F797" s="2"/>
      <c r="G797" s="2"/>
      <c r="H797" s="1"/>
      <c r="I797" s="1"/>
      <c r="J797" s="1"/>
      <c r="K797" s="4"/>
      <c r="L797" s="1"/>
      <c r="M797" s="1"/>
      <c r="N797" s="1"/>
      <c r="O797" s="1"/>
      <c r="P797" s="1"/>
      <c r="Q797" s="1"/>
      <c r="R797" s="1"/>
      <c r="S797" s="1"/>
      <c r="T797" s="1"/>
      <c r="U797" s="1"/>
      <c r="V797" s="1"/>
      <c r="W797" s="1"/>
      <c r="X797" s="1"/>
      <c r="Y797" s="1"/>
      <c r="Z797" s="1"/>
      <c r="AA797" s="1"/>
      <c r="AB797" s="1"/>
      <c r="AC797" s="1"/>
    </row>
    <row r="798">
      <c r="A798" s="1"/>
      <c r="B798" s="1"/>
      <c r="C798" s="1"/>
      <c r="D798" s="1"/>
      <c r="E798" s="1"/>
      <c r="F798" s="2"/>
      <c r="G798" s="2"/>
      <c r="H798" s="1"/>
      <c r="I798" s="1"/>
      <c r="J798" s="1"/>
      <c r="K798" s="4"/>
      <c r="L798" s="1"/>
      <c r="M798" s="1"/>
      <c r="N798" s="1"/>
      <c r="O798" s="1"/>
      <c r="P798" s="1"/>
      <c r="Q798" s="1"/>
      <c r="R798" s="1"/>
      <c r="S798" s="1"/>
      <c r="T798" s="1"/>
      <c r="U798" s="1"/>
      <c r="V798" s="1"/>
      <c r="W798" s="1"/>
      <c r="X798" s="1"/>
      <c r="Y798" s="1"/>
      <c r="Z798" s="1"/>
      <c r="AA798" s="1"/>
      <c r="AB798" s="1"/>
      <c r="AC798" s="1"/>
    </row>
    <row r="799">
      <c r="A799" s="1"/>
      <c r="B799" s="1"/>
      <c r="C799" s="1"/>
      <c r="D799" s="1"/>
      <c r="E799" s="1"/>
      <c r="F799" s="2"/>
      <c r="G799" s="2"/>
      <c r="H799" s="1"/>
      <c r="I799" s="1"/>
      <c r="J799" s="1"/>
      <c r="K799" s="4"/>
      <c r="L799" s="1"/>
      <c r="M799" s="1"/>
      <c r="N799" s="1"/>
      <c r="O799" s="1"/>
      <c r="P799" s="1"/>
      <c r="Q799" s="1"/>
      <c r="R799" s="1"/>
      <c r="S799" s="1"/>
      <c r="T799" s="1"/>
      <c r="U799" s="1"/>
      <c r="V799" s="1"/>
      <c r="W799" s="1"/>
      <c r="X799" s="1"/>
      <c r="Y799" s="1"/>
      <c r="Z799" s="1"/>
      <c r="AA799" s="1"/>
      <c r="AB799" s="1"/>
      <c r="AC799" s="1"/>
    </row>
    <row r="800">
      <c r="A800" s="1"/>
      <c r="B800" s="1"/>
      <c r="C800" s="1"/>
      <c r="D800" s="1"/>
      <c r="E800" s="1"/>
      <c r="F800" s="2"/>
      <c r="G800" s="2"/>
      <c r="H800" s="1"/>
      <c r="I800" s="1"/>
      <c r="J800" s="1"/>
      <c r="K800" s="4"/>
      <c r="L800" s="1"/>
      <c r="M800" s="1"/>
      <c r="N800" s="1"/>
      <c r="O800" s="1"/>
      <c r="P800" s="1"/>
      <c r="Q800" s="1"/>
      <c r="R800" s="1"/>
      <c r="S800" s="1"/>
      <c r="T800" s="1"/>
      <c r="U800" s="1"/>
      <c r="V800" s="1"/>
      <c r="W800" s="1"/>
      <c r="X800" s="1"/>
      <c r="Y800" s="1"/>
      <c r="Z800" s="1"/>
      <c r="AA800" s="1"/>
      <c r="AB800" s="1"/>
      <c r="AC800" s="1"/>
    </row>
    <row r="801">
      <c r="A801" s="1"/>
      <c r="B801" s="1"/>
      <c r="C801" s="1"/>
      <c r="D801" s="1"/>
      <c r="E801" s="1"/>
      <c r="F801" s="2"/>
      <c r="G801" s="2"/>
      <c r="H801" s="1"/>
      <c r="I801" s="1"/>
      <c r="J801" s="1"/>
      <c r="K801" s="4"/>
      <c r="L801" s="1"/>
      <c r="M801" s="1"/>
      <c r="N801" s="1"/>
      <c r="O801" s="1"/>
      <c r="P801" s="1"/>
      <c r="Q801" s="1"/>
      <c r="R801" s="1"/>
      <c r="S801" s="1"/>
      <c r="T801" s="1"/>
      <c r="U801" s="1"/>
      <c r="V801" s="1"/>
      <c r="W801" s="1"/>
      <c r="X801" s="1"/>
      <c r="Y801" s="1"/>
      <c r="Z801" s="1"/>
      <c r="AA801" s="1"/>
      <c r="AB801" s="1"/>
      <c r="AC801" s="1"/>
    </row>
    <row r="802">
      <c r="A802" s="1"/>
      <c r="B802" s="1"/>
      <c r="C802" s="1"/>
      <c r="D802" s="1"/>
      <c r="E802" s="1"/>
      <c r="F802" s="2"/>
      <c r="G802" s="2"/>
      <c r="H802" s="1"/>
      <c r="I802" s="1"/>
      <c r="J802" s="1"/>
      <c r="K802" s="4"/>
      <c r="L802" s="1"/>
      <c r="M802" s="1"/>
      <c r="N802" s="1"/>
      <c r="O802" s="1"/>
      <c r="P802" s="1"/>
      <c r="Q802" s="1"/>
      <c r="R802" s="1"/>
      <c r="S802" s="1"/>
      <c r="T802" s="1"/>
      <c r="U802" s="1"/>
      <c r="V802" s="1"/>
      <c r="W802" s="1"/>
      <c r="X802" s="1"/>
      <c r="Y802" s="1"/>
      <c r="Z802" s="1"/>
      <c r="AA802" s="1"/>
      <c r="AB802" s="1"/>
      <c r="AC802" s="1"/>
    </row>
    <row r="803">
      <c r="A803" s="1"/>
      <c r="B803" s="1"/>
      <c r="C803" s="1"/>
      <c r="D803" s="1"/>
      <c r="E803" s="1"/>
      <c r="F803" s="2"/>
      <c r="G803" s="2"/>
      <c r="H803" s="1"/>
      <c r="I803" s="1"/>
      <c r="J803" s="1"/>
      <c r="K803" s="4"/>
      <c r="L803" s="1"/>
      <c r="M803" s="1"/>
      <c r="N803" s="1"/>
      <c r="O803" s="1"/>
      <c r="P803" s="1"/>
      <c r="Q803" s="1"/>
      <c r="R803" s="1"/>
      <c r="S803" s="1"/>
      <c r="T803" s="1"/>
      <c r="U803" s="1"/>
      <c r="V803" s="1"/>
      <c r="W803" s="1"/>
      <c r="X803" s="1"/>
      <c r="Y803" s="1"/>
      <c r="Z803" s="1"/>
      <c r="AA803" s="1"/>
      <c r="AB803" s="1"/>
      <c r="AC803" s="1"/>
    </row>
    <row r="804">
      <c r="A804" s="1"/>
      <c r="B804" s="1"/>
      <c r="C804" s="1"/>
      <c r="D804" s="1"/>
      <c r="E804" s="1"/>
      <c r="F804" s="2"/>
      <c r="G804" s="2"/>
      <c r="H804" s="1"/>
      <c r="I804" s="1"/>
      <c r="J804" s="1"/>
      <c r="K804" s="4"/>
      <c r="L804" s="1"/>
      <c r="M804" s="1"/>
      <c r="N804" s="1"/>
      <c r="O804" s="1"/>
      <c r="P804" s="1"/>
      <c r="Q804" s="1"/>
      <c r="R804" s="1"/>
      <c r="S804" s="1"/>
      <c r="T804" s="1"/>
      <c r="U804" s="1"/>
      <c r="V804" s="1"/>
      <c r="W804" s="1"/>
      <c r="X804" s="1"/>
      <c r="Y804" s="1"/>
      <c r="Z804" s="1"/>
      <c r="AA804" s="1"/>
      <c r="AB804" s="1"/>
      <c r="AC804" s="1"/>
    </row>
    <row r="805">
      <c r="A805" s="1"/>
      <c r="B805" s="1"/>
      <c r="C805" s="1"/>
      <c r="D805" s="1"/>
      <c r="E805" s="1"/>
      <c r="F805" s="2"/>
      <c r="G805" s="2"/>
      <c r="H805" s="1"/>
      <c r="I805" s="1"/>
      <c r="J805" s="1"/>
      <c r="K805" s="4"/>
      <c r="L805" s="1"/>
      <c r="M805" s="1"/>
      <c r="N805" s="1"/>
      <c r="O805" s="1"/>
      <c r="P805" s="1"/>
      <c r="Q805" s="1"/>
      <c r="R805" s="1"/>
      <c r="S805" s="1"/>
      <c r="T805" s="1"/>
      <c r="U805" s="1"/>
      <c r="V805" s="1"/>
      <c r="W805" s="1"/>
      <c r="X805" s="1"/>
      <c r="Y805" s="1"/>
      <c r="Z805" s="1"/>
      <c r="AA805" s="1"/>
      <c r="AB805" s="1"/>
      <c r="AC805" s="1"/>
    </row>
    <row r="806">
      <c r="A806" s="1"/>
      <c r="B806" s="1"/>
      <c r="C806" s="1"/>
      <c r="D806" s="1"/>
      <c r="E806" s="1"/>
      <c r="F806" s="2"/>
      <c r="G806" s="2"/>
      <c r="H806" s="1"/>
      <c r="I806" s="1"/>
      <c r="J806" s="1"/>
      <c r="K806" s="4"/>
      <c r="L806" s="1"/>
      <c r="M806" s="1"/>
      <c r="N806" s="1"/>
      <c r="O806" s="1"/>
      <c r="P806" s="1"/>
      <c r="Q806" s="1"/>
      <c r="R806" s="1"/>
      <c r="S806" s="1"/>
      <c r="T806" s="1"/>
      <c r="U806" s="1"/>
      <c r="V806" s="1"/>
      <c r="W806" s="1"/>
      <c r="X806" s="1"/>
      <c r="Y806" s="1"/>
      <c r="Z806" s="1"/>
      <c r="AA806" s="1"/>
      <c r="AB806" s="1"/>
      <c r="AC806" s="1"/>
    </row>
    <row r="807">
      <c r="A807" s="1"/>
      <c r="B807" s="1"/>
      <c r="C807" s="1"/>
      <c r="D807" s="1"/>
      <c r="E807" s="1"/>
      <c r="F807" s="2"/>
      <c r="G807" s="2"/>
      <c r="H807" s="1"/>
      <c r="I807" s="1"/>
      <c r="J807" s="1"/>
      <c r="K807" s="4"/>
      <c r="L807" s="1"/>
      <c r="M807" s="1"/>
      <c r="N807" s="1"/>
      <c r="O807" s="1"/>
      <c r="P807" s="1"/>
      <c r="Q807" s="1"/>
      <c r="R807" s="1"/>
      <c r="S807" s="1"/>
      <c r="T807" s="1"/>
      <c r="U807" s="1"/>
      <c r="V807" s="1"/>
      <c r="W807" s="1"/>
      <c r="X807" s="1"/>
      <c r="Y807" s="1"/>
      <c r="Z807" s="1"/>
      <c r="AA807" s="1"/>
      <c r="AB807" s="1"/>
      <c r="AC807" s="1"/>
    </row>
    <row r="808">
      <c r="A808" s="1"/>
      <c r="B808" s="1"/>
      <c r="C808" s="1"/>
      <c r="D808" s="1"/>
      <c r="E808" s="1"/>
      <c r="F808" s="2"/>
      <c r="G808" s="2"/>
      <c r="H808" s="1"/>
      <c r="I808" s="1"/>
      <c r="J808" s="1"/>
      <c r="K808" s="4"/>
      <c r="L808" s="1"/>
      <c r="M808" s="1"/>
      <c r="N808" s="1"/>
      <c r="O808" s="1"/>
      <c r="P808" s="1"/>
      <c r="Q808" s="1"/>
      <c r="R808" s="1"/>
      <c r="S808" s="1"/>
      <c r="T808" s="1"/>
      <c r="U808" s="1"/>
      <c r="V808" s="1"/>
      <c r="W808" s="1"/>
      <c r="X808" s="1"/>
      <c r="Y808" s="1"/>
      <c r="Z808" s="1"/>
      <c r="AA808" s="1"/>
      <c r="AB808" s="1"/>
      <c r="AC808" s="1"/>
    </row>
    <row r="809">
      <c r="A809" s="1"/>
      <c r="B809" s="1"/>
      <c r="C809" s="1"/>
      <c r="D809" s="1"/>
      <c r="E809" s="1"/>
      <c r="F809" s="2"/>
      <c r="G809" s="2"/>
      <c r="H809" s="1"/>
      <c r="I809" s="1"/>
      <c r="J809" s="1"/>
      <c r="K809" s="4"/>
      <c r="L809" s="1"/>
      <c r="M809" s="1"/>
      <c r="N809" s="1"/>
      <c r="O809" s="1"/>
      <c r="P809" s="1"/>
      <c r="Q809" s="1"/>
      <c r="R809" s="1"/>
      <c r="S809" s="1"/>
      <c r="T809" s="1"/>
      <c r="U809" s="1"/>
      <c r="V809" s="1"/>
      <c r="W809" s="1"/>
      <c r="X809" s="1"/>
      <c r="Y809" s="1"/>
      <c r="Z809" s="1"/>
      <c r="AA809" s="1"/>
      <c r="AB809" s="1"/>
      <c r="AC809" s="1"/>
    </row>
    <row r="810">
      <c r="A810" s="1"/>
      <c r="B810" s="1"/>
      <c r="C810" s="1"/>
      <c r="D810" s="1"/>
      <c r="E810" s="1"/>
      <c r="F810" s="2"/>
      <c r="G810" s="2"/>
      <c r="H810" s="1"/>
      <c r="I810" s="1"/>
      <c r="J810" s="1"/>
      <c r="K810" s="4"/>
      <c r="L810" s="1"/>
      <c r="M810" s="1"/>
      <c r="N810" s="1"/>
      <c r="O810" s="1"/>
      <c r="P810" s="1"/>
      <c r="Q810" s="1"/>
      <c r="R810" s="1"/>
      <c r="S810" s="1"/>
      <c r="T810" s="1"/>
      <c r="U810" s="1"/>
      <c r="V810" s="1"/>
      <c r="W810" s="1"/>
      <c r="X810" s="1"/>
      <c r="Y810" s="1"/>
      <c r="Z810" s="1"/>
      <c r="AA810" s="1"/>
      <c r="AB810" s="1"/>
      <c r="AC810" s="1"/>
    </row>
    <row r="811">
      <c r="A811" s="1"/>
      <c r="B811" s="1"/>
      <c r="C811" s="1"/>
      <c r="D811" s="1"/>
      <c r="E811" s="1"/>
      <c r="F811" s="2"/>
      <c r="G811" s="2"/>
      <c r="H811" s="1"/>
      <c r="I811" s="1"/>
      <c r="J811" s="1"/>
      <c r="K811" s="4"/>
      <c r="L811" s="1"/>
      <c r="M811" s="1"/>
      <c r="N811" s="1"/>
      <c r="O811" s="1"/>
      <c r="P811" s="1"/>
      <c r="Q811" s="1"/>
      <c r="R811" s="1"/>
      <c r="S811" s="1"/>
      <c r="T811" s="1"/>
      <c r="U811" s="1"/>
      <c r="V811" s="1"/>
      <c r="W811" s="1"/>
      <c r="X811" s="1"/>
      <c r="Y811" s="1"/>
      <c r="Z811" s="1"/>
      <c r="AA811" s="1"/>
      <c r="AB811" s="1"/>
      <c r="AC811" s="1"/>
    </row>
    <row r="812">
      <c r="A812" s="1"/>
      <c r="B812" s="1"/>
      <c r="C812" s="1"/>
      <c r="D812" s="1"/>
      <c r="E812" s="1"/>
      <c r="F812" s="2"/>
      <c r="G812" s="2"/>
      <c r="H812" s="1"/>
      <c r="I812" s="1"/>
      <c r="J812" s="1"/>
      <c r="K812" s="4"/>
      <c r="L812" s="1"/>
      <c r="M812" s="1"/>
      <c r="N812" s="1"/>
      <c r="O812" s="1"/>
      <c r="P812" s="1"/>
      <c r="Q812" s="1"/>
      <c r="R812" s="1"/>
      <c r="S812" s="1"/>
      <c r="T812" s="1"/>
      <c r="U812" s="1"/>
      <c r="V812" s="1"/>
      <c r="W812" s="1"/>
      <c r="X812" s="1"/>
      <c r="Y812" s="1"/>
      <c r="Z812" s="1"/>
      <c r="AA812" s="1"/>
      <c r="AB812" s="1"/>
      <c r="AC812" s="1"/>
    </row>
    <row r="813">
      <c r="A813" s="1"/>
      <c r="B813" s="1"/>
      <c r="C813" s="1"/>
      <c r="D813" s="1"/>
      <c r="E813" s="1"/>
      <c r="F813" s="2"/>
      <c r="G813" s="2"/>
      <c r="H813" s="1"/>
      <c r="I813" s="1"/>
      <c r="J813" s="1"/>
      <c r="K813" s="4"/>
      <c r="L813" s="1"/>
      <c r="M813" s="1"/>
      <c r="N813" s="1"/>
      <c r="O813" s="1"/>
      <c r="P813" s="1"/>
      <c r="Q813" s="1"/>
      <c r="R813" s="1"/>
      <c r="S813" s="1"/>
      <c r="T813" s="1"/>
      <c r="U813" s="1"/>
      <c r="V813" s="1"/>
      <c r="W813" s="1"/>
      <c r="X813" s="1"/>
      <c r="Y813" s="1"/>
      <c r="Z813" s="1"/>
      <c r="AA813" s="1"/>
      <c r="AB813" s="1"/>
      <c r="AC813" s="1"/>
    </row>
    <row r="814">
      <c r="A814" s="1"/>
      <c r="B814" s="1"/>
      <c r="C814" s="1"/>
      <c r="D814" s="1"/>
      <c r="E814" s="1"/>
      <c r="F814" s="2"/>
      <c r="G814" s="2"/>
      <c r="H814" s="1"/>
      <c r="I814" s="1"/>
      <c r="J814" s="1"/>
      <c r="K814" s="4"/>
      <c r="L814" s="1"/>
      <c r="M814" s="1"/>
      <c r="N814" s="1"/>
      <c r="O814" s="1"/>
      <c r="P814" s="1"/>
      <c r="Q814" s="1"/>
      <c r="R814" s="1"/>
      <c r="S814" s="1"/>
      <c r="T814" s="1"/>
      <c r="U814" s="1"/>
      <c r="V814" s="1"/>
      <c r="W814" s="1"/>
      <c r="X814" s="1"/>
      <c r="Y814" s="1"/>
      <c r="Z814" s="1"/>
      <c r="AA814" s="1"/>
      <c r="AB814" s="1"/>
      <c r="AC814" s="1"/>
    </row>
    <row r="815">
      <c r="A815" s="1"/>
      <c r="B815" s="1"/>
      <c r="C815" s="1"/>
      <c r="D815" s="1"/>
      <c r="E815" s="1"/>
      <c r="F815" s="2"/>
      <c r="G815" s="2"/>
      <c r="H815" s="1"/>
      <c r="I815" s="1"/>
      <c r="J815" s="1"/>
      <c r="K815" s="4"/>
      <c r="L815" s="1"/>
      <c r="M815" s="1"/>
      <c r="N815" s="1"/>
      <c r="O815" s="1"/>
      <c r="P815" s="1"/>
      <c r="Q815" s="1"/>
      <c r="R815" s="1"/>
      <c r="S815" s="1"/>
      <c r="T815" s="1"/>
      <c r="U815" s="1"/>
      <c r="V815" s="1"/>
      <c r="W815" s="1"/>
      <c r="X815" s="1"/>
      <c r="Y815" s="1"/>
      <c r="Z815" s="1"/>
      <c r="AA815" s="1"/>
      <c r="AB815" s="1"/>
      <c r="AC815" s="1"/>
    </row>
    <row r="816">
      <c r="A816" s="1"/>
      <c r="B816" s="1"/>
      <c r="C816" s="1"/>
      <c r="D816" s="1"/>
      <c r="E816" s="1"/>
      <c r="F816" s="2"/>
      <c r="G816" s="2"/>
      <c r="H816" s="1"/>
      <c r="I816" s="1"/>
      <c r="J816" s="1"/>
      <c r="K816" s="4"/>
      <c r="L816" s="1"/>
      <c r="M816" s="1"/>
      <c r="N816" s="1"/>
      <c r="O816" s="1"/>
      <c r="P816" s="1"/>
      <c r="Q816" s="1"/>
      <c r="R816" s="1"/>
      <c r="S816" s="1"/>
      <c r="T816" s="1"/>
      <c r="U816" s="1"/>
      <c r="V816" s="1"/>
      <c r="W816" s="1"/>
      <c r="X816" s="1"/>
      <c r="Y816" s="1"/>
      <c r="Z816" s="1"/>
      <c r="AA816" s="1"/>
      <c r="AB816" s="1"/>
      <c r="AC816" s="1"/>
    </row>
    <row r="817">
      <c r="A817" s="1"/>
      <c r="B817" s="1"/>
      <c r="C817" s="1"/>
      <c r="D817" s="1"/>
      <c r="E817" s="1"/>
      <c r="F817" s="2"/>
      <c r="G817" s="2"/>
      <c r="H817" s="1"/>
      <c r="I817" s="1"/>
      <c r="J817" s="1"/>
      <c r="K817" s="4"/>
      <c r="L817" s="1"/>
      <c r="M817" s="1"/>
      <c r="N817" s="1"/>
      <c r="O817" s="1"/>
      <c r="P817" s="1"/>
      <c r="Q817" s="1"/>
      <c r="R817" s="1"/>
      <c r="S817" s="1"/>
      <c r="T817" s="1"/>
      <c r="U817" s="1"/>
      <c r="V817" s="1"/>
      <c r="W817" s="1"/>
      <c r="X817" s="1"/>
      <c r="Y817" s="1"/>
      <c r="Z817" s="1"/>
      <c r="AA817" s="1"/>
      <c r="AB817" s="1"/>
      <c r="AC817" s="1"/>
    </row>
    <row r="818">
      <c r="A818" s="1"/>
      <c r="B818" s="1"/>
      <c r="C818" s="1"/>
      <c r="D818" s="1"/>
      <c r="E818" s="1"/>
      <c r="F818" s="2"/>
      <c r="G818" s="2"/>
      <c r="H818" s="1"/>
      <c r="I818" s="1"/>
      <c r="J818" s="1"/>
      <c r="K818" s="4"/>
      <c r="L818" s="1"/>
      <c r="M818" s="1"/>
      <c r="N818" s="1"/>
      <c r="O818" s="1"/>
      <c r="P818" s="1"/>
      <c r="Q818" s="1"/>
      <c r="R818" s="1"/>
      <c r="S818" s="1"/>
      <c r="T818" s="1"/>
      <c r="U818" s="1"/>
      <c r="V818" s="1"/>
      <c r="W818" s="1"/>
      <c r="X818" s="1"/>
      <c r="Y818" s="1"/>
      <c r="Z818" s="1"/>
      <c r="AA818" s="1"/>
      <c r="AB818" s="1"/>
      <c r="AC818" s="1"/>
    </row>
    <row r="819">
      <c r="A819" s="1"/>
      <c r="B819" s="1"/>
      <c r="C819" s="1"/>
      <c r="D819" s="1"/>
      <c r="E819" s="1"/>
      <c r="F819" s="2"/>
      <c r="G819" s="2"/>
      <c r="H819" s="1"/>
      <c r="I819" s="1"/>
      <c r="J819" s="1"/>
      <c r="K819" s="4"/>
      <c r="L819" s="1"/>
      <c r="M819" s="1"/>
      <c r="N819" s="1"/>
      <c r="O819" s="1"/>
      <c r="P819" s="1"/>
      <c r="Q819" s="1"/>
      <c r="R819" s="1"/>
      <c r="S819" s="1"/>
      <c r="T819" s="1"/>
      <c r="U819" s="1"/>
      <c r="V819" s="1"/>
      <c r="W819" s="1"/>
      <c r="X819" s="1"/>
      <c r="Y819" s="1"/>
      <c r="Z819" s="1"/>
      <c r="AA819" s="1"/>
      <c r="AB819" s="1"/>
      <c r="AC819" s="1"/>
    </row>
    <row r="820">
      <c r="A820" s="1"/>
      <c r="B820" s="1"/>
      <c r="C820" s="1"/>
      <c r="D820" s="1"/>
      <c r="E820" s="1"/>
      <c r="F820" s="2"/>
      <c r="G820" s="2"/>
      <c r="H820" s="1"/>
      <c r="I820" s="1"/>
      <c r="J820" s="1"/>
      <c r="K820" s="4"/>
      <c r="L820" s="1"/>
      <c r="M820" s="1"/>
      <c r="N820" s="1"/>
      <c r="O820" s="1"/>
      <c r="P820" s="1"/>
      <c r="Q820" s="1"/>
      <c r="R820" s="1"/>
      <c r="S820" s="1"/>
      <c r="T820" s="1"/>
      <c r="U820" s="1"/>
      <c r="V820" s="1"/>
      <c r="W820" s="1"/>
      <c r="X820" s="1"/>
      <c r="Y820" s="1"/>
      <c r="Z820" s="1"/>
      <c r="AA820" s="1"/>
      <c r="AB820" s="1"/>
      <c r="AC820" s="1"/>
    </row>
    <row r="821">
      <c r="A821" s="1"/>
      <c r="B821" s="1"/>
      <c r="C821" s="1"/>
      <c r="D821" s="1"/>
      <c r="E821" s="1"/>
      <c r="F821" s="2"/>
      <c r="G821" s="2"/>
      <c r="H821" s="1"/>
      <c r="I821" s="1"/>
      <c r="J821" s="1"/>
      <c r="K821" s="4"/>
      <c r="L821" s="1"/>
      <c r="M821" s="1"/>
      <c r="N821" s="1"/>
      <c r="O821" s="1"/>
      <c r="P821" s="1"/>
      <c r="Q821" s="1"/>
      <c r="R821" s="1"/>
      <c r="S821" s="1"/>
      <c r="T821" s="1"/>
      <c r="U821" s="1"/>
      <c r="V821" s="1"/>
      <c r="W821" s="1"/>
      <c r="X821" s="1"/>
      <c r="Y821" s="1"/>
      <c r="Z821" s="1"/>
      <c r="AA821" s="1"/>
      <c r="AB821" s="1"/>
      <c r="AC821" s="1"/>
    </row>
    <row r="822">
      <c r="A822" s="1"/>
      <c r="B822" s="1"/>
      <c r="C822" s="1"/>
      <c r="D822" s="1"/>
      <c r="E822" s="1"/>
      <c r="F822" s="2"/>
      <c r="G822" s="2"/>
      <c r="H822" s="1"/>
      <c r="I822" s="1"/>
      <c r="J822" s="1"/>
      <c r="K822" s="4"/>
      <c r="L822" s="1"/>
      <c r="M822" s="1"/>
      <c r="N822" s="1"/>
      <c r="O822" s="1"/>
      <c r="P822" s="1"/>
      <c r="Q822" s="1"/>
      <c r="R822" s="1"/>
      <c r="S822" s="1"/>
      <c r="T822" s="1"/>
      <c r="U822" s="1"/>
      <c r="V822" s="1"/>
      <c r="W822" s="1"/>
      <c r="X822" s="1"/>
      <c r="Y822" s="1"/>
      <c r="Z822" s="1"/>
      <c r="AA822" s="1"/>
      <c r="AB822" s="1"/>
      <c r="AC822" s="1"/>
    </row>
    <row r="823">
      <c r="A823" s="1"/>
      <c r="B823" s="1"/>
      <c r="C823" s="1"/>
      <c r="D823" s="1"/>
      <c r="E823" s="1"/>
      <c r="F823" s="2"/>
      <c r="G823" s="2"/>
      <c r="H823" s="1"/>
      <c r="I823" s="1"/>
      <c r="J823" s="1"/>
      <c r="K823" s="4"/>
      <c r="L823" s="1"/>
      <c r="M823" s="1"/>
      <c r="N823" s="1"/>
      <c r="O823" s="1"/>
      <c r="P823" s="1"/>
      <c r="Q823" s="1"/>
      <c r="R823" s="1"/>
      <c r="S823" s="1"/>
      <c r="T823" s="1"/>
      <c r="U823" s="1"/>
      <c r="V823" s="1"/>
      <c r="W823" s="1"/>
      <c r="X823" s="1"/>
      <c r="Y823" s="1"/>
      <c r="Z823" s="1"/>
      <c r="AA823" s="1"/>
      <c r="AB823" s="1"/>
      <c r="AC823" s="1"/>
    </row>
    <row r="824">
      <c r="A824" s="1"/>
      <c r="B824" s="1"/>
      <c r="C824" s="1"/>
      <c r="D824" s="1"/>
      <c r="E824" s="1"/>
      <c r="F824" s="2"/>
      <c r="G824" s="2"/>
      <c r="H824" s="1"/>
      <c r="I824" s="1"/>
      <c r="J824" s="1"/>
      <c r="K824" s="4"/>
      <c r="L824" s="1"/>
      <c r="M824" s="1"/>
      <c r="N824" s="1"/>
      <c r="O824" s="1"/>
      <c r="P824" s="1"/>
      <c r="Q824" s="1"/>
      <c r="R824" s="1"/>
      <c r="S824" s="1"/>
      <c r="T824" s="1"/>
      <c r="U824" s="1"/>
      <c r="V824" s="1"/>
      <c r="W824" s="1"/>
      <c r="X824" s="1"/>
      <c r="Y824" s="1"/>
      <c r="Z824" s="1"/>
      <c r="AA824" s="1"/>
      <c r="AB824" s="1"/>
      <c r="AC824" s="1"/>
    </row>
    <row r="825">
      <c r="A825" s="1"/>
      <c r="B825" s="1"/>
      <c r="C825" s="1"/>
      <c r="D825" s="1"/>
      <c r="E825" s="1"/>
      <c r="F825" s="2"/>
      <c r="G825" s="2"/>
      <c r="H825" s="1"/>
      <c r="I825" s="1"/>
      <c r="J825" s="1"/>
      <c r="K825" s="4"/>
      <c r="L825" s="1"/>
      <c r="M825" s="1"/>
      <c r="N825" s="1"/>
      <c r="O825" s="1"/>
      <c r="P825" s="1"/>
      <c r="Q825" s="1"/>
      <c r="R825" s="1"/>
      <c r="S825" s="1"/>
      <c r="T825" s="1"/>
      <c r="U825" s="1"/>
      <c r="V825" s="1"/>
      <c r="W825" s="1"/>
      <c r="X825" s="1"/>
      <c r="Y825" s="1"/>
      <c r="Z825" s="1"/>
      <c r="AA825" s="1"/>
      <c r="AB825" s="1"/>
      <c r="AC825" s="1"/>
    </row>
    <row r="826">
      <c r="A826" s="1"/>
      <c r="B826" s="1"/>
      <c r="C826" s="1"/>
      <c r="D826" s="1"/>
      <c r="E826" s="1"/>
      <c r="F826" s="2"/>
      <c r="G826" s="2"/>
      <c r="H826" s="1"/>
      <c r="I826" s="1"/>
      <c r="J826" s="1"/>
      <c r="K826" s="4"/>
      <c r="L826" s="1"/>
      <c r="M826" s="1"/>
      <c r="N826" s="1"/>
      <c r="O826" s="1"/>
      <c r="P826" s="1"/>
      <c r="Q826" s="1"/>
      <c r="R826" s="1"/>
      <c r="S826" s="1"/>
      <c r="T826" s="1"/>
      <c r="U826" s="1"/>
      <c r="V826" s="1"/>
      <c r="W826" s="1"/>
      <c r="X826" s="1"/>
      <c r="Y826" s="1"/>
      <c r="Z826" s="1"/>
      <c r="AA826" s="1"/>
      <c r="AB826" s="1"/>
      <c r="AC826" s="1"/>
    </row>
    <row r="827">
      <c r="A827" s="1"/>
      <c r="B827" s="1"/>
      <c r="C827" s="1"/>
      <c r="D827" s="1"/>
      <c r="E827" s="1"/>
      <c r="F827" s="2"/>
      <c r="G827" s="2"/>
      <c r="H827" s="1"/>
      <c r="I827" s="1"/>
      <c r="J827" s="1"/>
      <c r="K827" s="4"/>
      <c r="L827" s="1"/>
      <c r="M827" s="1"/>
      <c r="N827" s="1"/>
      <c r="O827" s="1"/>
      <c r="P827" s="1"/>
      <c r="Q827" s="1"/>
      <c r="R827" s="1"/>
      <c r="S827" s="1"/>
      <c r="T827" s="1"/>
      <c r="U827" s="1"/>
      <c r="V827" s="1"/>
      <c r="W827" s="1"/>
      <c r="X827" s="1"/>
      <c r="Y827" s="1"/>
      <c r="Z827" s="1"/>
      <c r="AA827" s="1"/>
      <c r="AB827" s="1"/>
      <c r="AC827" s="1"/>
    </row>
    <row r="828">
      <c r="A828" s="1"/>
      <c r="B828" s="1"/>
      <c r="C828" s="1"/>
      <c r="D828" s="1"/>
      <c r="E828" s="1"/>
      <c r="F828" s="2"/>
      <c r="G828" s="2"/>
      <c r="H828" s="1"/>
      <c r="I828" s="1"/>
      <c r="J828" s="1"/>
      <c r="K828" s="4"/>
      <c r="L828" s="1"/>
      <c r="M828" s="1"/>
      <c r="N828" s="1"/>
      <c r="O828" s="1"/>
      <c r="P828" s="1"/>
      <c r="Q828" s="1"/>
      <c r="R828" s="1"/>
      <c r="S828" s="1"/>
      <c r="T828" s="1"/>
      <c r="U828" s="1"/>
      <c r="V828" s="1"/>
      <c r="W828" s="1"/>
      <c r="X828" s="1"/>
      <c r="Y828" s="1"/>
      <c r="Z828" s="1"/>
      <c r="AA828" s="1"/>
      <c r="AB828" s="1"/>
      <c r="AC828" s="1"/>
    </row>
    <row r="829">
      <c r="A829" s="1"/>
      <c r="B829" s="1"/>
      <c r="C829" s="1"/>
      <c r="D829" s="1"/>
      <c r="E829" s="1"/>
      <c r="F829" s="2"/>
      <c r="G829" s="2"/>
      <c r="H829" s="1"/>
      <c r="I829" s="1"/>
      <c r="J829" s="1"/>
      <c r="K829" s="4"/>
      <c r="L829" s="1"/>
      <c r="M829" s="1"/>
      <c r="N829" s="1"/>
      <c r="O829" s="1"/>
      <c r="P829" s="1"/>
      <c r="Q829" s="1"/>
      <c r="R829" s="1"/>
      <c r="S829" s="1"/>
      <c r="T829" s="1"/>
      <c r="U829" s="1"/>
      <c r="V829" s="1"/>
      <c r="W829" s="1"/>
      <c r="X829" s="1"/>
      <c r="Y829" s="1"/>
      <c r="Z829" s="1"/>
      <c r="AA829" s="1"/>
      <c r="AB829" s="1"/>
      <c r="AC829" s="1"/>
    </row>
    <row r="830">
      <c r="A830" s="1"/>
      <c r="B830" s="1"/>
      <c r="C830" s="1"/>
      <c r="D830" s="1"/>
      <c r="E830" s="1"/>
      <c r="F830" s="2"/>
      <c r="G830" s="2"/>
      <c r="H830" s="1"/>
      <c r="I830" s="1"/>
      <c r="J830" s="1"/>
      <c r="K830" s="4"/>
      <c r="L830" s="1"/>
      <c r="M830" s="1"/>
      <c r="N830" s="1"/>
      <c r="O830" s="1"/>
      <c r="P830" s="1"/>
      <c r="Q830" s="1"/>
      <c r="R830" s="1"/>
      <c r="S830" s="1"/>
      <c r="T830" s="1"/>
      <c r="U830" s="1"/>
      <c r="V830" s="1"/>
      <c r="W830" s="1"/>
      <c r="X830" s="1"/>
      <c r="Y830" s="1"/>
      <c r="Z830" s="1"/>
      <c r="AA830" s="1"/>
      <c r="AB830" s="1"/>
      <c r="AC830" s="1"/>
    </row>
    <row r="831">
      <c r="A831" s="1"/>
      <c r="B831" s="1"/>
      <c r="C831" s="1"/>
      <c r="D831" s="1"/>
      <c r="E831" s="1"/>
      <c r="F831" s="2"/>
      <c r="G831" s="2"/>
      <c r="H831" s="1"/>
      <c r="I831" s="1"/>
      <c r="J831" s="1"/>
      <c r="K831" s="4"/>
      <c r="L831" s="1"/>
      <c r="M831" s="1"/>
      <c r="N831" s="1"/>
      <c r="O831" s="1"/>
      <c r="P831" s="1"/>
      <c r="Q831" s="1"/>
      <c r="R831" s="1"/>
      <c r="S831" s="1"/>
      <c r="T831" s="1"/>
      <c r="U831" s="1"/>
      <c r="V831" s="1"/>
      <c r="W831" s="1"/>
      <c r="X831" s="1"/>
      <c r="Y831" s="1"/>
      <c r="Z831" s="1"/>
      <c r="AA831" s="1"/>
      <c r="AB831" s="1"/>
      <c r="AC831" s="1"/>
    </row>
    <row r="832">
      <c r="A832" s="1"/>
      <c r="B832" s="1"/>
      <c r="C832" s="1"/>
      <c r="D832" s="1"/>
      <c r="E832" s="1"/>
      <c r="F832" s="2"/>
      <c r="G832" s="2"/>
      <c r="H832" s="1"/>
      <c r="I832" s="1"/>
      <c r="J832" s="1"/>
      <c r="K832" s="4"/>
      <c r="L832" s="1"/>
      <c r="M832" s="1"/>
      <c r="N832" s="1"/>
      <c r="O832" s="1"/>
      <c r="P832" s="1"/>
      <c r="Q832" s="1"/>
      <c r="R832" s="1"/>
      <c r="S832" s="1"/>
      <c r="T832" s="1"/>
      <c r="U832" s="1"/>
      <c r="V832" s="1"/>
      <c r="W832" s="1"/>
      <c r="X832" s="1"/>
      <c r="Y832" s="1"/>
      <c r="Z832" s="1"/>
      <c r="AA832" s="1"/>
      <c r="AB832" s="1"/>
      <c r="AC832" s="1"/>
    </row>
    <row r="833">
      <c r="A833" s="1"/>
      <c r="B833" s="1"/>
      <c r="C833" s="1"/>
      <c r="D833" s="1"/>
      <c r="E833" s="1"/>
      <c r="F833" s="2"/>
      <c r="G833" s="2"/>
      <c r="H833" s="1"/>
      <c r="I833" s="1"/>
      <c r="J833" s="1"/>
      <c r="K833" s="4"/>
      <c r="L833" s="1"/>
      <c r="M833" s="1"/>
      <c r="N833" s="1"/>
      <c r="O833" s="1"/>
      <c r="P833" s="1"/>
      <c r="Q833" s="1"/>
      <c r="R833" s="1"/>
      <c r="S833" s="1"/>
      <c r="T833" s="1"/>
      <c r="U833" s="1"/>
      <c r="V833" s="1"/>
      <c r="W833" s="1"/>
      <c r="X833" s="1"/>
      <c r="Y833" s="1"/>
      <c r="Z833" s="1"/>
      <c r="AA833" s="1"/>
      <c r="AB833" s="1"/>
      <c r="AC833" s="1"/>
    </row>
    <row r="834">
      <c r="A834" s="1"/>
      <c r="B834" s="1"/>
      <c r="C834" s="1"/>
      <c r="D834" s="1"/>
      <c r="E834" s="1"/>
      <c r="F834" s="2"/>
      <c r="G834" s="2"/>
      <c r="H834" s="1"/>
      <c r="I834" s="1"/>
      <c r="J834" s="1"/>
      <c r="K834" s="4"/>
      <c r="L834" s="1"/>
      <c r="M834" s="1"/>
      <c r="N834" s="1"/>
      <c r="O834" s="1"/>
      <c r="P834" s="1"/>
      <c r="Q834" s="1"/>
      <c r="R834" s="1"/>
      <c r="S834" s="1"/>
      <c r="T834" s="1"/>
      <c r="U834" s="1"/>
      <c r="V834" s="1"/>
      <c r="W834" s="1"/>
      <c r="X834" s="1"/>
      <c r="Y834" s="1"/>
      <c r="Z834" s="1"/>
      <c r="AA834" s="1"/>
      <c r="AB834" s="1"/>
      <c r="AC834" s="1"/>
    </row>
    <row r="835">
      <c r="A835" s="1"/>
      <c r="B835" s="1"/>
      <c r="C835" s="1"/>
      <c r="D835" s="1"/>
      <c r="E835" s="1"/>
      <c r="F835" s="2"/>
      <c r="G835" s="2"/>
      <c r="H835" s="1"/>
      <c r="I835" s="1"/>
      <c r="J835" s="1"/>
      <c r="K835" s="4"/>
      <c r="L835" s="1"/>
      <c r="M835" s="1"/>
      <c r="N835" s="1"/>
      <c r="O835" s="1"/>
      <c r="P835" s="1"/>
      <c r="Q835" s="1"/>
      <c r="R835" s="1"/>
      <c r="S835" s="1"/>
      <c r="T835" s="1"/>
      <c r="U835" s="1"/>
      <c r="V835" s="1"/>
      <c r="W835" s="1"/>
      <c r="X835" s="1"/>
      <c r="Y835" s="1"/>
      <c r="Z835" s="1"/>
      <c r="AA835" s="1"/>
      <c r="AB835" s="1"/>
      <c r="AC835" s="1"/>
    </row>
    <row r="836">
      <c r="A836" s="1"/>
      <c r="B836" s="1"/>
      <c r="C836" s="1"/>
      <c r="D836" s="1"/>
      <c r="E836" s="1"/>
      <c r="F836" s="2"/>
      <c r="G836" s="2"/>
      <c r="H836" s="1"/>
      <c r="I836" s="1"/>
      <c r="J836" s="1"/>
      <c r="K836" s="4"/>
      <c r="L836" s="1"/>
      <c r="M836" s="1"/>
      <c r="N836" s="1"/>
      <c r="O836" s="1"/>
      <c r="P836" s="1"/>
      <c r="Q836" s="1"/>
      <c r="R836" s="1"/>
      <c r="S836" s="1"/>
      <c r="T836" s="1"/>
      <c r="U836" s="1"/>
      <c r="V836" s="1"/>
      <c r="W836" s="1"/>
      <c r="X836" s="1"/>
      <c r="Y836" s="1"/>
      <c r="Z836" s="1"/>
      <c r="AA836" s="1"/>
      <c r="AB836" s="1"/>
      <c r="AC836" s="1"/>
    </row>
    <row r="837">
      <c r="A837" s="1"/>
      <c r="B837" s="1"/>
      <c r="C837" s="1"/>
      <c r="D837" s="1"/>
      <c r="E837" s="1"/>
      <c r="F837" s="2"/>
      <c r="G837" s="2"/>
      <c r="H837" s="1"/>
      <c r="I837" s="1"/>
      <c r="J837" s="1"/>
      <c r="K837" s="4"/>
      <c r="L837" s="1"/>
      <c r="M837" s="1"/>
      <c r="N837" s="1"/>
      <c r="O837" s="1"/>
      <c r="P837" s="1"/>
      <c r="Q837" s="1"/>
      <c r="R837" s="1"/>
      <c r="S837" s="1"/>
      <c r="T837" s="1"/>
      <c r="U837" s="1"/>
      <c r="V837" s="1"/>
      <c r="W837" s="1"/>
      <c r="X837" s="1"/>
      <c r="Y837" s="1"/>
      <c r="Z837" s="1"/>
      <c r="AA837" s="1"/>
      <c r="AB837" s="1"/>
      <c r="AC837" s="1"/>
    </row>
    <row r="838">
      <c r="A838" s="1"/>
      <c r="B838" s="1"/>
      <c r="C838" s="1"/>
      <c r="D838" s="1"/>
      <c r="E838" s="1"/>
      <c r="F838" s="2"/>
      <c r="G838" s="2"/>
      <c r="H838" s="1"/>
      <c r="I838" s="1"/>
      <c r="J838" s="1"/>
      <c r="K838" s="4"/>
      <c r="L838" s="1"/>
      <c r="M838" s="1"/>
      <c r="N838" s="1"/>
      <c r="O838" s="1"/>
      <c r="P838" s="1"/>
      <c r="Q838" s="1"/>
      <c r="R838" s="1"/>
      <c r="S838" s="1"/>
      <c r="T838" s="1"/>
      <c r="U838" s="1"/>
      <c r="V838" s="1"/>
      <c r="W838" s="1"/>
      <c r="X838" s="1"/>
      <c r="Y838" s="1"/>
      <c r="Z838" s="1"/>
      <c r="AA838" s="1"/>
      <c r="AB838" s="1"/>
      <c r="AC838" s="1"/>
    </row>
    <row r="839">
      <c r="A839" s="1"/>
      <c r="B839" s="1"/>
      <c r="C839" s="1"/>
      <c r="D839" s="1"/>
      <c r="E839" s="1"/>
      <c r="F839" s="2"/>
      <c r="G839" s="2"/>
      <c r="H839" s="1"/>
      <c r="I839" s="1"/>
      <c r="J839" s="1"/>
      <c r="K839" s="4"/>
      <c r="L839" s="1"/>
      <c r="M839" s="1"/>
      <c r="N839" s="1"/>
      <c r="O839" s="1"/>
      <c r="P839" s="1"/>
      <c r="Q839" s="1"/>
      <c r="R839" s="1"/>
      <c r="S839" s="1"/>
      <c r="T839" s="1"/>
      <c r="U839" s="1"/>
      <c r="V839" s="1"/>
      <c r="W839" s="1"/>
      <c r="X839" s="1"/>
      <c r="Y839" s="1"/>
      <c r="Z839" s="1"/>
      <c r="AA839" s="1"/>
      <c r="AB839" s="1"/>
      <c r="AC839" s="1"/>
    </row>
    <row r="840">
      <c r="A840" s="1"/>
      <c r="B840" s="1"/>
      <c r="C840" s="1"/>
      <c r="D840" s="1"/>
      <c r="E840" s="1"/>
      <c r="F840" s="2"/>
      <c r="G840" s="2"/>
      <c r="H840" s="1"/>
      <c r="I840" s="1"/>
      <c r="J840" s="1"/>
      <c r="K840" s="4"/>
      <c r="L840" s="1"/>
      <c r="M840" s="1"/>
      <c r="N840" s="1"/>
      <c r="O840" s="1"/>
      <c r="P840" s="1"/>
      <c r="Q840" s="1"/>
      <c r="R840" s="1"/>
      <c r="S840" s="1"/>
      <c r="T840" s="1"/>
      <c r="U840" s="1"/>
      <c r="V840" s="1"/>
      <c r="W840" s="1"/>
      <c r="X840" s="1"/>
      <c r="Y840" s="1"/>
      <c r="Z840" s="1"/>
      <c r="AA840" s="1"/>
      <c r="AB840" s="1"/>
      <c r="AC840" s="1"/>
    </row>
    <row r="841">
      <c r="A841" s="1"/>
      <c r="B841" s="1"/>
      <c r="C841" s="1"/>
      <c r="D841" s="1"/>
      <c r="E841" s="1"/>
      <c r="F841" s="2"/>
      <c r="G841" s="2"/>
      <c r="H841" s="1"/>
      <c r="I841" s="1"/>
      <c r="J841" s="1"/>
      <c r="K841" s="4"/>
      <c r="L841" s="1"/>
      <c r="M841" s="1"/>
      <c r="N841" s="1"/>
      <c r="O841" s="1"/>
      <c r="P841" s="1"/>
      <c r="Q841" s="1"/>
      <c r="R841" s="1"/>
      <c r="S841" s="1"/>
      <c r="T841" s="1"/>
      <c r="U841" s="1"/>
      <c r="V841" s="1"/>
      <c r="W841" s="1"/>
      <c r="X841" s="1"/>
      <c r="Y841" s="1"/>
      <c r="Z841" s="1"/>
      <c r="AA841" s="1"/>
      <c r="AB841" s="1"/>
      <c r="AC841" s="1"/>
    </row>
    <row r="842">
      <c r="A842" s="1"/>
      <c r="B842" s="1"/>
      <c r="C842" s="1"/>
      <c r="D842" s="1"/>
      <c r="E842" s="1"/>
      <c r="F842" s="2"/>
      <c r="G842" s="2"/>
      <c r="H842" s="1"/>
      <c r="I842" s="1"/>
      <c r="J842" s="1"/>
      <c r="K842" s="4"/>
      <c r="L842" s="1"/>
      <c r="M842" s="1"/>
      <c r="N842" s="1"/>
      <c r="O842" s="1"/>
      <c r="P842" s="1"/>
      <c r="Q842" s="1"/>
      <c r="R842" s="1"/>
      <c r="S842" s="1"/>
      <c r="T842" s="1"/>
      <c r="U842" s="1"/>
      <c r="V842" s="1"/>
      <c r="W842" s="1"/>
      <c r="X842" s="1"/>
      <c r="Y842" s="1"/>
      <c r="Z842" s="1"/>
      <c r="AA842" s="1"/>
      <c r="AB842" s="1"/>
      <c r="AC842" s="1"/>
    </row>
    <row r="843">
      <c r="A843" s="1"/>
      <c r="B843" s="1"/>
      <c r="C843" s="1"/>
      <c r="D843" s="1"/>
      <c r="E843" s="1"/>
      <c r="F843" s="2"/>
      <c r="G843" s="2"/>
      <c r="H843" s="1"/>
      <c r="I843" s="1"/>
      <c r="J843" s="1"/>
      <c r="K843" s="4"/>
      <c r="L843" s="1"/>
      <c r="M843" s="1"/>
      <c r="N843" s="1"/>
      <c r="O843" s="1"/>
      <c r="P843" s="1"/>
      <c r="Q843" s="1"/>
      <c r="R843" s="1"/>
      <c r="S843" s="1"/>
      <c r="T843" s="1"/>
      <c r="U843" s="1"/>
      <c r="V843" s="1"/>
      <c r="W843" s="1"/>
      <c r="X843" s="1"/>
      <c r="Y843" s="1"/>
      <c r="Z843" s="1"/>
      <c r="AA843" s="1"/>
      <c r="AB843" s="1"/>
      <c r="AC843" s="1"/>
    </row>
    <row r="844">
      <c r="A844" s="1"/>
      <c r="B844" s="1"/>
      <c r="C844" s="1"/>
      <c r="D844" s="1"/>
      <c r="E844" s="1"/>
      <c r="F844" s="2"/>
      <c r="G844" s="2"/>
      <c r="H844" s="1"/>
      <c r="I844" s="1"/>
      <c r="J844" s="1"/>
      <c r="K844" s="4"/>
      <c r="L844" s="1"/>
      <c r="M844" s="1"/>
      <c r="N844" s="1"/>
      <c r="O844" s="1"/>
      <c r="P844" s="1"/>
      <c r="Q844" s="1"/>
      <c r="R844" s="1"/>
      <c r="S844" s="1"/>
      <c r="T844" s="1"/>
      <c r="U844" s="1"/>
      <c r="V844" s="1"/>
      <c r="W844" s="1"/>
      <c r="X844" s="1"/>
      <c r="Y844" s="1"/>
      <c r="Z844" s="1"/>
      <c r="AA844" s="1"/>
      <c r="AB844" s="1"/>
      <c r="AC844" s="1"/>
    </row>
    <row r="845">
      <c r="A845" s="1"/>
      <c r="B845" s="1"/>
      <c r="C845" s="1"/>
      <c r="D845" s="1"/>
      <c r="E845" s="1"/>
      <c r="F845" s="2"/>
      <c r="G845" s="2"/>
      <c r="H845" s="1"/>
      <c r="I845" s="1"/>
      <c r="J845" s="1"/>
      <c r="K845" s="4"/>
      <c r="L845" s="1"/>
      <c r="M845" s="1"/>
      <c r="N845" s="1"/>
      <c r="O845" s="1"/>
      <c r="P845" s="1"/>
      <c r="Q845" s="1"/>
      <c r="R845" s="1"/>
      <c r="S845" s="1"/>
      <c r="T845" s="1"/>
      <c r="U845" s="1"/>
      <c r="V845" s="1"/>
      <c r="W845" s="1"/>
      <c r="X845" s="1"/>
      <c r="Y845" s="1"/>
      <c r="Z845" s="1"/>
      <c r="AA845" s="1"/>
      <c r="AB845" s="1"/>
      <c r="AC845" s="1"/>
    </row>
    <row r="846">
      <c r="A846" s="1"/>
      <c r="B846" s="1"/>
      <c r="C846" s="1"/>
      <c r="D846" s="1"/>
      <c r="E846" s="1"/>
      <c r="F846" s="2"/>
      <c r="G846" s="2"/>
      <c r="H846" s="1"/>
      <c r="I846" s="1"/>
      <c r="J846" s="1"/>
      <c r="K846" s="4"/>
      <c r="L846" s="1"/>
      <c r="M846" s="1"/>
      <c r="N846" s="1"/>
      <c r="O846" s="1"/>
      <c r="P846" s="1"/>
      <c r="Q846" s="1"/>
      <c r="R846" s="1"/>
      <c r="S846" s="1"/>
      <c r="T846" s="1"/>
      <c r="U846" s="1"/>
      <c r="V846" s="1"/>
      <c r="W846" s="1"/>
      <c r="X846" s="1"/>
      <c r="Y846" s="1"/>
      <c r="Z846" s="1"/>
      <c r="AA846" s="1"/>
      <c r="AB846" s="1"/>
      <c r="AC846" s="1"/>
    </row>
    <row r="847">
      <c r="A847" s="1"/>
      <c r="B847" s="1"/>
      <c r="C847" s="1"/>
      <c r="D847" s="1"/>
      <c r="E847" s="1"/>
      <c r="F847" s="2"/>
      <c r="G847" s="2"/>
      <c r="H847" s="1"/>
      <c r="I847" s="1"/>
      <c r="J847" s="1"/>
      <c r="K847" s="4"/>
      <c r="L847" s="1"/>
      <c r="M847" s="1"/>
      <c r="N847" s="1"/>
      <c r="O847" s="1"/>
      <c r="P847" s="1"/>
      <c r="Q847" s="1"/>
      <c r="R847" s="1"/>
      <c r="S847" s="1"/>
      <c r="T847" s="1"/>
      <c r="U847" s="1"/>
      <c r="V847" s="1"/>
      <c r="W847" s="1"/>
      <c r="X847" s="1"/>
      <c r="Y847" s="1"/>
      <c r="Z847" s="1"/>
      <c r="AA847" s="1"/>
      <c r="AB847" s="1"/>
      <c r="AC847" s="1"/>
    </row>
    <row r="848">
      <c r="A848" s="1"/>
      <c r="B848" s="1"/>
      <c r="C848" s="1"/>
      <c r="D848" s="1"/>
      <c r="E848" s="1"/>
      <c r="F848" s="2"/>
      <c r="G848" s="2"/>
      <c r="H848" s="1"/>
      <c r="I848" s="1"/>
      <c r="J848" s="1"/>
      <c r="K848" s="4"/>
      <c r="L848" s="1"/>
      <c r="M848" s="1"/>
      <c r="N848" s="1"/>
      <c r="O848" s="1"/>
      <c r="P848" s="1"/>
      <c r="Q848" s="1"/>
      <c r="R848" s="1"/>
      <c r="S848" s="1"/>
      <c r="T848" s="1"/>
      <c r="U848" s="1"/>
      <c r="V848" s="1"/>
      <c r="W848" s="1"/>
      <c r="X848" s="1"/>
      <c r="Y848" s="1"/>
      <c r="Z848" s="1"/>
      <c r="AA848" s="1"/>
      <c r="AB848" s="1"/>
      <c r="AC848" s="1"/>
    </row>
    <row r="849">
      <c r="A849" s="1"/>
      <c r="B849" s="1"/>
      <c r="C849" s="1"/>
      <c r="D849" s="1"/>
      <c r="E849" s="1"/>
      <c r="F849" s="2"/>
      <c r="G849" s="2"/>
      <c r="H849" s="1"/>
      <c r="I849" s="1"/>
      <c r="J849" s="1"/>
      <c r="K849" s="4"/>
      <c r="L849" s="1"/>
      <c r="M849" s="1"/>
      <c r="N849" s="1"/>
      <c r="O849" s="1"/>
      <c r="P849" s="1"/>
      <c r="Q849" s="1"/>
      <c r="R849" s="1"/>
      <c r="S849" s="1"/>
      <c r="T849" s="1"/>
      <c r="U849" s="1"/>
      <c r="V849" s="1"/>
      <c r="W849" s="1"/>
      <c r="X849" s="1"/>
      <c r="Y849" s="1"/>
      <c r="Z849" s="1"/>
      <c r="AA849" s="1"/>
      <c r="AB849" s="1"/>
      <c r="AC849" s="1"/>
    </row>
    <row r="850">
      <c r="A850" s="1"/>
      <c r="B850" s="1"/>
      <c r="C850" s="1"/>
      <c r="D850" s="1"/>
      <c r="E850" s="1"/>
      <c r="F850" s="2"/>
      <c r="G850" s="2"/>
      <c r="H850" s="1"/>
      <c r="I850" s="1"/>
      <c r="J850" s="1"/>
      <c r="K850" s="4"/>
      <c r="L850" s="1"/>
      <c r="M850" s="1"/>
      <c r="N850" s="1"/>
      <c r="O850" s="1"/>
      <c r="P850" s="1"/>
      <c r="Q850" s="1"/>
      <c r="R850" s="1"/>
      <c r="S850" s="1"/>
      <c r="T850" s="1"/>
      <c r="U850" s="1"/>
      <c r="V850" s="1"/>
      <c r="W850" s="1"/>
      <c r="X850" s="1"/>
      <c r="Y850" s="1"/>
      <c r="Z850" s="1"/>
      <c r="AA850" s="1"/>
      <c r="AB850" s="1"/>
      <c r="AC850" s="1"/>
    </row>
    <row r="851">
      <c r="A851" s="1"/>
      <c r="B851" s="1"/>
      <c r="C851" s="1"/>
      <c r="D851" s="1"/>
      <c r="E851" s="1"/>
      <c r="F851" s="2"/>
      <c r="G851" s="2"/>
      <c r="H851" s="1"/>
      <c r="I851" s="1"/>
      <c r="J851" s="1"/>
      <c r="K851" s="4"/>
      <c r="L851" s="1"/>
      <c r="M851" s="1"/>
      <c r="N851" s="1"/>
      <c r="O851" s="1"/>
      <c r="P851" s="1"/>
      <c r="Q851" s="1"/>
      <c r="R851" s="1"/>
      <c r="S851" s="1"/>
      <c r="T851" s="1"/>
      <c r="U851" s="1"/>
      <c r="V851" s="1"/>
      <c r="W851" s="1"/>
      <c r="X851" s="1"/>
      <c r="Y851" s="1"/>
      <c r="Z851" s="1"/>
      <c r="AA851" s="1"/>
      <c r="AB851" s="1"/>
      <c r="AC851" s="1"/>
    </row>
    <row r="852">
      <c r="A852" s="1"/>
      <c r="B852" s="1"/>
      <c r="C852" s="1"/>
      <c r="D852" s="1"/>
      <c r="E852" s="1"/>
      <c r="F852" s="2"/>
      <c r="G852" s="2"/>
      <c r="H852" s="1"/>
      <c r="I852" s="1"/>
      <c r="J852" s="1"/>
      <c r="K852" s="4"/>
      <c r="L852" s="1"/>
      <c r="M852" s="1"/>
      <c r="N852" s="1"/>
      <c r="O852" s="1"/>
      <c r="P852" s="1"/>
      <c r="Q852" s="1"/>
      <c r="R852" s="1"/>
      <c r="S852" s="1"/>
      <c r="T852" s="1"/>
      <c r="U852" s="1"/>
      <c r="V852" s="1"/>
      <c r="W852" s="1"/>
      <c r="X852" s="1"/>
      <c r="Y852" s="1"/>
      <c r="Z852" s="1"/>
      <c r="AA852" s="1"/>
      <c r="AB852" s="1"/>
      <c r="AC852" s="1"/>
    </row>
    <row r="853">
      <c r="A853" s="1"/>
      <c r="B853" s="1"/>
      <c r="C853" s="1"/>
      <c r="D853" s="1"/>
      <c r="E853" s="1"/>
      <c r="F853" s="2"/>
      <c r="G853" s="2"/>
      <c r="H853" s="1"/>
      <c r="I853" s="1"/>
      <c r="J853" s="1"/>
      <c r="K853" s="4"/>
      <c r="L853" s="1"/>
      <c r="M853" s="1"/>
      <c r="N853" s="1"/>
      <c r="O853" s="1"/>
      <c r="P853" s="1"/>
      <c r="Q853" s="1"/>
      <c r="R853" s="1"/>
      <c r="S853" s="1"/>
      <c r="T853" s="1"/>
      <c r="U853" s="1"/>
      <c r="V853" s="1"/>
      <c r="W853" s="1"/>
      <c r="X853" s="1"/>
      <c r="Y853" s="1"/>
      <c r="Z853" s="1"/>
      <c r="AA853" s="1"/>
      <c r="AB853" s="1"/>
      <c r="AC853" s="1"/>
    </row>
    <row r="854">
      <c r="A854" s="1"/>
      <c r="B854" s="1"/>
      <c r="C854" s="1"/>
      <c r="D854" s="1"/>
      <c r="E854" s="1"/>
      <c r="F854" s="2"/>
      <c r="G854" s="2"/>
      <c r="H854" s="1"/>
      <c r="I854" s="1"/>
      <c r="J854" s="1"/>
      <c r="K854" s="4"/>
      <c r="L854" s="1"/>
      <c r="M854" s="1"/>
      <c r="N854" s="1"/>
      <c r="O854" s="1"/>
      <c r="P854" s="1"/>
      <c r="Q854" s="1"/>
      <c r="R854" s="1"/>
      <c r="S854" s="1"/>
      <c r="T854" s="1"/>
      <c r="U854" s="1"/>
      <c r="V854" s="1"/>
      <c r="W854" s="1"/>
      <c r="X854" s="1"/>
      <c r="Y854" s="1"/>
      <c r="Z854" s="1"/>
      <c r="AA854" s="1"/>
      <c r="AB854" s="1"/>
      <c r="AC854" s="1"/>
    </row>
    <row r="855">
      <c r="A855" s="1"/>
      <c r="B855" s="1"/>
      <c r="C855" s="1"/>
      <c r="D855" s="1"/>
      <c r="E855" s="1"/>
      <c r="F855" s="2"/>
      <c r="G855" s="2"/>
      <c r="H855" s="1"/>
      <c r="I855" s="1"/>
      <c r="J855" s="1"/>
      <c r="K855" s="4"/>
      <c r="L855" s="1"/>
      <c r="M855" s="1"/>
      <c r="N855" s="1"/>
      <c r="O855" s="1"/>
      <c r="P855" s="1"/>
      <c r="Q855" s="1"/>
      <c r="R855" s="1"/>
      <c r="S855" s="1"/>
      <c r="T855" s="1"/>
      <c r="U855" s="1"/>
      <c r="V855" s="1"/>
      <c r="W855" s="1"/>
      <c r="X855" s="1"/>
      <c r="Y855" s="1"/>
      <c r="Z855" s="1"/>
      <c r="AA855" s="1"/>
      <c r="AB855" s="1"/>
      <c r="AC855" s="1"/>
    </row>
    <row r="856">
      <c r="A856" s="1"/>
      <c r="B856" s="1"/>
      <c r="C856" s="1"/>
      <c r="D856" s="1"/>
      <c r="E856" s="1"/>
      <c r="F856" s="2"/>
      <c r="G856" s="2"/>
      <c r="H856" s="1"/>
      <c r="I856" s="1"/>
      <c r="J856" s="1"/>
      <c r="K856" s="4"/>
      <c r="L856" s="1"/>
      <c r="M856" s="1"/>
      <c r="N856" s="1"/>
      <c r="O856" s="1"/>
      <c r="P856" s="1"/>
      <c r="Q856" s="1"/>
      <c r="R856" s="1"/>
      <c r="S856" s="1"/>
      <c r="T856" s="1"/>
      <c r="U856" s="1"/>
      <c r="V856" s="1"/>
      <c r="W856" s="1"/>
      <c r="X856" s="1"/>
      <c r="Y856" s="1"/>
      <c r="Z856" s="1"/>
      <c r="AA856" s="1"/>
      <c r="AB856" s="1"/>
      <c r="AC856" s="1"/>
    </row>
    <row r="857">
      <c r="A857" s="1"/>
      <c r="B857" s="1"/>
      <c r="C857" s="1"/>
      <c r="D857" s="1"/>
      <c r="E857" s="1"/>
      <c r="F857" s="2"/>
      <c r="G857" s="2"/>
      <c r="H857" s="1"/>
      <c r="I857" s="1"/>
      <c r="J857" s="1"/>
      <c r="K857" s="4"/>
      <c r="L857" s="1"/>
      <c r="M857" s="1"/>
      <c r="N857" s="1"/>
      <c r="O857" s="1"/>
      <c r="P857" s="1"/>
      <c r="Q857" s="1"/>
      <c r="R857" s="1"/>
      <c r="S857" s="1"/>
      <c r="T857" s="1"/>
      <c r="U857" s="1"/>
      <c r="V857" s="1"/>
      <c r="W857" s="1"/>
      <c r="X857" s="1"/>
      <c r="Y857" s="1"/>
      <c r="Z857" s="1"/>
      <c r="AA857" s="1"/>
      <c r="AB857" s="1"/>
      <c r="AC857" s="1"/>
    </row>
    <row r="858">
      <c r="A858" s="1"/>
      <c r="B858" s="1"/>
      <c r="C858" s="1"/>
      <c r="D858" s="1"/>
      <c r="E858" s="1"/>
      <c r="F858" s="2"/>
      <c r="G858" s="2"/>
      <c r="H858" s="1"/>
      <c r="I858" s="1"/>
      <c r="J858" s="1"/>
      <c r="K858" s="4"/>
      <c r="L858" s="1"/>
      <c r="M858" s="1"/>
      <c r="N858" s="1"/>
      <c r="O858" s="1"/>
      <c r="P858" s="1"/>
      <c r="Q858" s="1"/>
      <c r="R858" s="1"/>
      <c r="S858" s="1"/>
      <c r="T858" s="1"/>
      <c r="U858" s="1"/>
      <c r="V858" s="1"/>
      <c r="W858" s="1"/>
      <c r="X858" s="1"/>
      <c r="Y858" s="1"/>
      <c r="Z858" s="1"/>
      <c r="AA858" s="1"/>
      <c r="AB858" s="1"/>
      <c r="AC858" s="1"/>
    </row>
    <row r="859">
      <c r="A859" s="1"/>
      <c r="B859" s="1"/>
      <c r="C859" s="1"/>
      <c r="D859" s="1"/>
      <c r="E859" s="1"/>
      <c r="F859" s="2"/>
      <c r="G859" s="2"/>
      <c r="H859" s="1"/>
      <c r="I859" s="1"/>
      <c r="J859" s="1"/>
      <c r="K859" s="4"/>
      <c r="L859" s="1"/>
      <c r="M859" s="1"/>
      <c r="N859" s="1"/>
      <c r="O859" s="1"/>
      <c r="P859" s="1"/>
      <c r="Q859" s="1"/>
      <c r="R859" s="1"/>
      <c r="S859" s="1"/>
      <c r="T859" s="1"/>
      <c r="U859" s="1"/>
      <c r="V859" s="1"/>
      <c r="W859" s="1"/>
      <c r="X859" s="1"/>
      <c r="Y859" s="1"/>
      <c r="Z859" s="1"/>
      <c r="AA859" s="1"/>
      <c r="AB859" s="1"/>
      <c r="AC859" s="1"/>
    </row>
    <row r="860">
      <c r="A860" s="1"/>
      <c r="B860" s="1"/>
      <c r="C860" s="1"/>
      <c r="D860" s="1"/>
      <c r="E860" s="1"/>
      <c r="F860" s="2"/>
      <c r="G860" s="2"/>
      <c r="H860" s="1"/>
      <c r="I860" s="1"/>
      <c r="J860" s="1"/>
      <c r="K860" s="4"/>
      <c r="L860" s="1"/>
      <c r="M860" s="1"/>
      <c r="N860" s="1"/>
      <c r="O860" s="1"/>
      <c r="P860" s="1"/>
      <c r="Q860" s="1"/>
      <c r="R860" s="1"/>
      <c r="S860" s="1"/>
      <c r="T860" s="1"/>
      <c r="U860" s="1"/>
      <c r="V860" s="1"/>
      <c r="W860" s="1"/>
      <c r="X860" s="1"/>
      <c r="Y860" s="1"/>
      <c r="Z860" s="1"/>
      <c r="AA860" s="1"/>
      <c r="AB860" s="1"/>
      <c r="AC860" s="1"/>
    </row>
    <row r="861">
      <c r="A861" s="1"/>
      <c r="B861" s="1"/>
      <c r="C861" s="1"/>
      <c r="D861" s="1"/>
      <c r="E861" s="1"/>
      <c r="F861" s="2"/>
      <c r="G861" s="2"/>
      <c r="H861" s="1"/>
      <c r="I861" s="1"/>
      <c r="J861" s="1"/>
      <c r="K861" s="4"/>
      <c r="L861" s="1"/>
      <c r="M861" s="1"/>
      <c r="N861" s="1"/>
      <c r="O861" s="1"/>
      <c r="P861" s="1"/>
      <c r="Q861" s="1"/>
      <c r="R861" s="1"/>
      <c r="S861" s="1"/>
      <c r="T861" s="1"/>
      <c r="U861" s="1"/>
      <c r="V861" s="1"/>
      <c r="W861" s="1"/>
      <c r="X861" s="1"/>
      <c r="Y861" s="1"/>
      <c r="Z861" s="1"/>
      <c r="AA861" s="1"/>
      <c r="AB861" s="1"/>
      <c r="AC861" s="1"/>
    </row>
    <row r="862">
      <c r="A862" s="1"/>
      <c r="B862" s="1"/>
      <c r="C862" s="1"/>
      <c r="D862" s="1"/>
      <c r="E862" s="1"/>
      <c r="F862" s="2"/>
      <c r="G862" s="2"/>
      <c r="H862" s="1"/>
      <c r="I862" s="1"/>
      <c r="J862" s="1"/>
      <c r="K862" s="4"/>
      <c r="L862" s="1"/>
      <c r="M862" s="1"/>
      <c r="N862" s="1"/>
      <c r="O862" s="1"/>
      <c r="P862" s="1"/>
      <c r="Q862" s="1"/>
      <c r="R862" s="1"/>
      <c r="S862" s="1"/>
      <c r="T862" s="1"/>
      <c r="U862" s="1"/>
      <c r="V862" s="1"/>
      <c r="W862" s="1"/>
      <c r="X862" s="1"/>
      <c r="Y862" s="1"/>
      <c r="Z862" s="1"/>
      <c r="AA862" s="1"/>
      <c r="AB862" s="1"/>
      <c r="AC862" s="1"/>
    </row>
    <row r="863">
      <c r="A863" s="1"/>
      <c r="B863" s="1"/>
      <c r="C863" s="1"/>
      <c r="D863" s="1"/>
      <c r="E863" s="1"/>
      <c r="F863" s="2"/>
      <c r="G863" s="2"/>
      <c r="H863" s="1"/>
      <c r="I863" s="1"/>
      <c r="J863" s="1"/>
      <c r="K863" s="4"/>
      <c r="L863" s="1"/>
      <c r="M863" s="1"/>
      <c r="N863" s="1"/>
      <c r="O863" s="1"/>
      <c r="P863" s="1"/>
      <c r="Q863" s="1"/>
      <c r="R863" s="1"/>
      <c r="S863" s="1"/>
      <c r="T863" s="1"/>
      <c r="U863" s="1"/>
      <c r="V863" s="1"/>
      <c r="W863" s="1"/>
      <c r="X863" s="1"/>
      <c r="Y863" s="1"/>
      <c r="Z863" s="1"/>
      <c r="AA863" s="1"/>
      <c r="AB863" s="1"/>
      <c r="AC863" s="1"/>
    </row>
    <row r="864">
      <c r="A864" s="1"/>
      <c r="B864" s="1"/>
      <c r="C864" s="1"/>
      <c r="D864" s="1"/>
      <c r="E864" s="1"/>
      <c r="F864" s="2"/>
      <c r="G864" s="2"/>
      <c r="H864" s="1"/>
      <c r="I864" s="1"/>
      <c r="J864" s="1"/>
      <c r="K864" s="4"/>
      <c r="L864" s="1"/>
      <c r="M864" s="1"/>
      <c r="N864" s="1"/>
      <c r="O864" s="1"/>
      <c r="P864" s="1"/>
      <c r="Q864" s="1"/>
      <c r="R864" s="1"/>
      <c r="S864" s="1"/>
      <c r="T864" s="1"/>
      <c r="U864" s="1"/>
      <c r="V864" s="1"/>
      <c r="W864" s="1"/>
      <c r="X864" s="1"/>
      <c r="Y864" s="1"/>
      <c r="Z864" s="1"/>
      <c r="AA864" s="1"/>
      <c r="AB864" s="1"/>
      <c r="AC864" s="1"/>
    </row>
    <row r="865">
      <c r="A865" s="1"/>
      <c r="B865" s="1"/>
      <c r="C865" s="1"/>
      <c r="D865" s="1"/>
      <c r="E865" s="1"/>
      <c r="F865" s="2"/>
      <c r="G865" s="2"/>
      <c r="H865" s="1"/>
      <c r="I865" s="1"/>
      <c r="J865" s="1"/>
      <c r="K865" s="4"/>
      <c r="L865" s="1"/>
      <c r="M865" s="1"/>
      <c r="N865" s="1"/>
      <c r="O865" s="1"/>
      <c r="P865" s="1"/>
      <c r="Q865" s="1"/>
      <c r="R865" s="1"/>
      <c r="S865" s="1"/>
      <c r="T865" s="1"/>
      <c r="U865" s="1"/>
      <c r="V865" s="1"/>
      <c r="W865" s="1"/>
      <c r="X865" s="1"/>
      <c r="Y865" s="1"/>
      <c r="Z865" s="1"/>
      <c r="AA865" s="1"/>
      <c r="AB865" s="1"/>
      <c r="AC865" s="1"/>
    </row>
    <row r="866">
      <c r="A866" s="1"/>
      <c r="B866" s="1"/>
      <c r="C866" s="1"/>
      <c r="D866" s="1"/>
      <c r="E866" s="1"/>
      <c r="F866" s="2"/>
      <c r="G866" s="2"/>
      <c r="H866" s="1"/>
      <c r="I866" s="1"/>
      <c r="J866" s="1"/>
      <c r="K866" s="4"/>
      <c r="L866" s="1"/>
      <c r="M866" s="1"/>
      <c r="N866" s="1"/>
      <c r="O866" s="1"/>
      <c r="P866" s="1"/>
      <c r="Q866" s="1"/>
      <c r="R866" s="1"/>
      <c r="S866" s="1"/>
      <c r="T866" s="1"/>
      <c r="U866" s="1"/>
      <c r="V866" s="1"/>
      <c r="W866" s="1"/>
      <c r="X866" s="1"/>
      <c r="Y866" s="1"/>
      <c r="Z866" s="1"/>
      <c r="AA866" s="1"/>
      <c r="AB866" s="1"/>
      <c r="AC866" s="1"/>
    </row>
    <row r="867">
      <c r="A867" s="1"/>
      <c r="B867" s="1"/>
      <c r="C867" s="1"/>
      <c r="D867" s="1"/>
      <c r="E867" s="1"/>
      <c r="F867" s="2"/>
      <c r="G867" s="2"/>
      <c r="H867" s="1"/>
      <c r="I867" s="1"/>
      <c r="J867" s="1"/>
      <c r="K867" s="4"/>
      <c r="L867" s="1"/>
      <c r="M867" s="1"/>
      <c r="N867" s="1"/>
      <c r="O867" s="1"/>
      <c r="P867" s="1"/>
      <c r="Q867" s="1"/>
      <c r="R867" s="1"/>
      <c r="S867" s="1"/>
      <c r="T867" s="1"/>
      <c r="U867" s="1"/>
      <c r="V867" s="1"/>
      <c r="W867" s="1"/>
      <c r="X867" s="1"/>
      <c r="Y867" s="1"/>
      <c r="Z867" s="1"/>
      <c r="AA867" s="1"/>
      <c r="AB867" s="1"/>
      <c r="AC867" s="1"/>
    </row>
    <row r="868">
      <c r="A868" s="1"/>
      <c r="B868" s="1"/>
      <c r="C868" s="1"/>
      <c r="D868" s="1"/>
      <c r="E868" s="1"/>
      <c r="F868" s="2"/>
      <c r="G868" s="2"/>
      <c r="H868" s="1"/>
      <c r="I868" s="1"/>
      <c r="J868" s="1"/>
      <c r="K868" s="4"/>
      <c r="L868" s="1"/>
      <c r="M868" s="1"/>
      <c r="N868" s="1"/>
      <c r="O868" s="1"/>
      <c r="P868" s="1"/>
      <c r="Q868" s="1"/>
      <c r="R868" s="1"/>
      <c r="S868" s="1"/>
      <c r="T868" s="1"/>
      <c r="U868" s="1"/>
      <c r="V868" s="1"/>
      <c r="W868" s="1"/>
      <c r="X868" s="1"/>
      <c r="Y868" s="1"/>
      <c r="Z868" s="1"/>
      <c r="AA868" s="1"/>
      <c r="AB868" s="1"/>
      <c r="AC868" s="1"/>
    </row>
    <row r="869">
      <c r="A869" s="1"/>
      <c r="B869" s="1"/>
      <c r="C869" s="1"/>
      <c r="D869" s="1"/>
      <c r="E869" s="1"/>
      <c r="F869" s="2"/>
      <c r="G869" s="2"/>
      <c r="H869" s="1"/>
      <c r="I869" s="1"/>
      <c r="J869" s="1"/>
      <c r="K869" s="4"/>
      <c r="L869" s="1"/>
      <c r="M869" s="1"/>
      <c r="N869" s="1"/>
      <c r="O869" s="1"/>
      <c r="P869" s="1"/>
      <c r="Q869" s="1"/>
      <c r="R869" s="1"/>
      <c r="S869" s="1"/>
      <c r="T869" s="1"/>
      <c r="U869" s="1"/>
      <c r="V869" s="1"/>
      <c r="W869" s="1"/>
      <c r="X869" s="1"/>
      <c r="Y869" s="1"/>
      <c r="Z869" s="1"/>
      <c r="AA869" s="1"/>
      <c r="AB869" s="1"/>
      <c r="AC869" s="1"/>
    </row>
    <row r="870">
      <c r="A870" s="1"/>
      <c r="B870" s="1"/>
      <c r="C870" s="1"/>
      <c r="D870" s="1"/>
      <c r="E870" s="1"/>
      <c r="F870" s="2"/>
      <c r="G870" s="2"/>
      <c r="H870" s="1"/>
      <c r="I870" s="1"/>
      <c r="J870" s="1"/>
      <c r="K870" s="4"/>
      <c r="L870" s="1"/>
      <c r="M870" s="1"/>
      <c r="N870" s="1"/>
      <c r="O870" s="1"/>
      <c r="P870" s="1"/>
      <c r="Q870" s="1"/>
      <c r="R870" s="1"/>
      <c r="S870" s="1"/>
      <c r="T870" s="1"/>
      <c r="U870" s="1"/>
      <c r="V870" s="1"/>
      <c r="W870" s="1"/>
      <c r="X870" s="1"/>
      <c r="Y870" s="1"/>
      <c r="Z870" s="1"/>
      <c r="AA870" s="1"/>
      <c r="AB870" s="1"/>
      <c r="AC870" s="1"/>
    </row>
    <row r="871">
      <c r="A871" s="1"/>
      <c r="B871" s="1"/>
      <c r="C871" s="1"/>
      <c r="D871" s="1"/>
      <c r="E871" s="1"/>
      <c r="F871" s="2"/>
      <c r="G871" s="2"/>
      <c r="H871" s="1"/>
      <c r="I871" s="1"/>
      <c r="J871" s="1"/>
      <c r="K871" s="4"/>
      <c r="L871" s="1"/>
      <c r="M871" s="1"/>
      <c r="N871" s="1"/>
      <c r="O871" s="1"/>
      <c r="P871" s="1"/>
      <c r="Q871" s="1"/>
      <c r="R871" s="1"/>
      <c r="S871" s="1"/>
      <c r="T871" s="1"/>
      <c r="U871" s="1"/>
      <c r="V871" s="1"/>
      <c r="W871" s="1"/>
      <c r="X871" s="1"/>
      <c r="Y871" s="1"/>
      <c r="Z871" s="1"/>
      <c r="AA871" s="1"/>
      <c r="AB871" s="1"/>
      <c r="AC871" s="1"/>
    </row>
    <row r="872">
      <c r="A872" s="1"/>
      <c r="B872" s="1"/>
      <c r="C872" s="1"/>
      <c r="D872" s="1"/>
      <c r="E872" s="1"/>
      <c r="F872" s="2"/>
      <c r="G872" s="2"/>
      <c r="H872" s="1"/>
      <c r="I872" s="1"/>
      <c r="J872" s="1"/>
      <c r="K872" s="4"/>
      <c r="L872" s="1"/>
      <c r="M872" s="1"/>
      <c r="N872" s="1"/>
      <c r="O872" s="1"/>
      <c r="P872" s="1"/>
      <c r="Q872" s="1"/>
      <c r="R872" s="1"/>
      <c r="S872" s="1"/>
      <c r="T872" s="1"/>
      <c r="U872" s="1"/>
      <c r="V872" s="1"/>
      <c r="W872" s="1"/>
      <c r="X872" s="1"/>
      <c r="Y872" s="1"/>
      <c r="Z872" s="1"/>
      <c r="AA872" s="1"/>
      <c r="AB872" s="1"/>
      <c r="AC872" s="1"/>
    </row>
    <row r="873">
      <c r="A873" s="1"/>
      <c r="B873" s="1"/>
      <c r="C873" s="1"/>
      <c r="D873" s="1"/>
      <c r="E873" s="1"/>
      <c r="F873" s="2"/>
      <c r="G873" s="2"/>
      <c r="H873" s="1"/>
      <c r="I873" s="1"/>
      <c r="J873" s="1"/>
      <c r="K873" s="4"/>
      <c r="L873" s="1"/>
      <c r="M873" s="1"/>
      <c r="N873" s="1"/>
      <c r="O873" s="1"/>
      <c r="P873" s="1"/>
      <c r="Q873" s="1"/>
      <c r="R873" s="1"/>
      <c r="S873" s="1"/>
      <c r="T873" s="1"/>
      <c r="U873" s="1"/>
      <c r="V873" s="1"/>
      <c r="W873" s="1"/>
      <c r="X873" s="1"/>
      <c r="Y873" s="1"/>
      <c r="Z873" s="1"/>
      <c r="AA873" s="1"/>
      <c r="AB873" s="1"/>
      <c r="AC873" s="1"/>
    </row>
    <row r="874">
      <c r="A874" s="1"/>
      <c r="B874" s="1"/>
      <c r="C874" s="1"/>
      <c r="D874" s="1"/>
      <c r="E874" s="1"/>
      <c r="F874" s="2"/>
      <c r="G874" s="2"/>
      <c r="H874" s="1"/>
      <c r="I874" s="1"/>
      <c r="J874" s="1"/>
      <c r="K874" s="4"/>
      <c r="L874" s="1"/>
      <c r="M874" s="1"/>
      <c r="N874" s="1"/>
      <c r="O874" s="1"/>
      <c r="P874" s="1"/>
      <c r="Q874" s="1"/>
      <c r="R874" s="1"/>
      <c r="S874" s="1"/>
      <c r="T874" s="1"/>
      <c r="U874" s="1"/>
      <c r="V874" s="1"/>
      <c r="W874" s="1"/>
      <c r="X874" s="1"/>
      <c r="Y874" s="1"/>
      <c r="Z874" s="1"/>
      <c r="AA874" s="1"/>
      <c r="AB874" s="1"/>
      <c r="AC874" s="1"/>
    </row>
    <row r="875">
      <c r="A875" s="1"/>
      <c r="B875" s="1"/>
      <c r="C875" s="1"/>
      <c r="D875" s="1"/>
      <c r="E875" s="1"/>
      <c r="F875" s="2"/>
      <c r="G875" s="2"/>
      <c r="H875" s="1"/>
      <c r="I875" s="1"/>
      <c r="J875" s="1"/>
      <c r="K875" s="4"/>
      <c r="L875" s="1"/>
      <c r="M875" s="1"/>
      <c r="N875" s="1"/>
      <c r="O875" s="1"/>
      <c r="P875" s="1"/>
      <c r="Q875" s="1"/>
      <c r="R875" s="1"/>
      <c r="S875" s="1"/>
      <c r="T875" s="1"/>
      <c r="U875" s="1"/>
      <c r="V875" s="1"/>
      <c r="W875" s="1"/>
      <c r="X875" s="1"/>
      <c r="Y875" s="1"/>
      <c r="Z875" s="1"/>
      <c r="AA875" s="1"/>
      <c r="AB875" s="1"/>
      <c r="AC875" s="1"/>
    </row>
    <row r="876">
      <c r="A876" s="1"/>
      <c r="B876" s="1"/>
      <c r="C876" s="1"/>
      <c r="D876" s="1"/>
      <c r="E876" s="1"/>
      <c r="F876" s="2"/>
      <c r="G876" s="2"/>
      <c r="H876" s="1"/>
      <c r="I876" s="1"/>
      <c r="J876" s="1"/>
      <c r="K876" s="4"/>
      <c r="L876" s="1"/>
      <c r="M876" s="1"/>
      <c r="N876" s="1"/>
      <c r="O876" s="1"/>
      <c r="P876" s="1"/>
      <c r="Q876" s="1"/>
      <c r="R876" s="1"/>
      <c r="S876" s="1"/>
      <c r="T876" s="1"/>
      <c r="U876" s="1"/>
      <c r="V876" s="1"/>
      <c r="W876" s="1"/>
      <c r="X876" s="1"/>
      <c r="Y876" s="1"/>
      <c r="Z876" s="1"/>
      <c r="AA876" s="1"/>
      <c r="AB876" s="1"/>
      <c r="AC876" s="1"/>
    </row>
    <row r="877">
      <c r="A877" s="1"/>
      <c r="B877" s="1"/>
      <c r="C877" s="1"/>
      <c r="D877" s="1"/>
      <c r="E877" s="1"/>
      <c r="F877" s="2"/>
      <c r="G877" s="2"/>
      <c r="H877" s="1"/>
      <c r="I877" s="1"/>
      <c r="J877" s="1"/>
      <c r="K877" s="4"/>
      <c r="L877" s="1"/>
      <c r="M877" s="1"/>
      <c r="N877" s="1"/>
      <c r="O877" s="1"/>
      <c r="P877" s="1"/>
      <c r="Q877" s="1"/>
      <c r="R877" s="1"/>
      <c r="S877" s="1"/>
      <c r="T877" s="1"/>
      <c r="U877" s="1"/>
      <c r="V877" s="1"/>
      <c r="W877" s="1"/>
      <c r="X877" s="1"/>
      <c r="Y877" s="1"/>
      <c r="Z877" s="1"/>
      <c r="AA877" s="1"/>
      <c r="AB877" s="1"/>
      <c r="AC877" s="1"/>
    </row>
    <row r="878">
      <c r="A878" s="1"/>
      <c r="B878" s="1"/>
      <c r="C878" s="1"/>
      <c r="D878" s="1"/>
      <c r="E878" s="1"/>
      <c r="F878" s="2"/>
      <c r="G878" s="2"/>
      <c r="H878" s="1"/>
      <c r="I878" s="1"/>
      <c r="J878" s="1"/>
      <c r="K878" s="4"/>
      <c r="L878" s="1"/>
      <c r="M878" s="1"/>
      <c r="N878" s="1"/>
      <c r="O878" s="1"/>
      <c r="P878" s="1"/>
      <c r="Q878" s="1"/>
      <c r="R878" s="1"/>
      <c r="S878" s="1"/>
      <c r="T878" s="1"/>
      <c r="U878" s="1"/>
      <c r="V878" s="1"/>
      <c r="W878" s="1"/>
      <c r="X878" s="1"/>
      <c r="Y878" s="1"/>
      <c r="Z878" s="1"/>
      <c r="AA878" s="1"/>
      <c r="AB878" s="1"/>
      <c r="AC878" s="1"/>
    </row>
    <row r="879">
      <c r="A879" s="1"/>
      <c r="B879" s="1"/>
      <c r="C879" s="1"/>
      <c r="D879" s="1"/>
      <c r="E879" s="1"/>
      <c r="F879" s="2"/>
      <c r="G879" s="2"/>
      <c r="H879" s="1"/>
      <c r="I879" s="1"/>
      <c r="J879" s="1"/>
      <c r="K879" s="4"/>
      <c r="L879" s="1"/>
      <c r="M879" s="1"/>
      <c r="N879" s="1"/>
      <c r="O879" s="1"/>
      <c r="P879" s="1"/>
      <c r="Q879" s="1"/>
      <c r="R879" s="1"/>
      <c r="S879" s="1"/>
      <c r="T879" s="1"/>
      <c r="U879" s="1"/>
      <c r="V879" s="1"/>
      <c r="W879" s="1"/>
      <c r="X879" s="1"/>
      <c r="Y879" s="1"/>
      <c r="Z879" s="1"/>
      <c r="AA879" s="1"/>
      <c r="AB879" s="1"/>
      <c r="AC879" s="1"/>
    </row>
    <row r="880">
      <c r="A880" s="1"/>
      <c r="B880" s="1"/>
      <c r="C880" s="1"/>
      <c r="D880" s="1"/>
      <c r="E880" s="1"/>
      <c r="F880" s="2"/>
      <c r="G880" s="2"/>
      <c r="H880" s="1"/>
      <c r="I880" s="1"/>
      <c r="J880" s="1"/>
      <c r="K880" s="4"/>
      <c r="L880" s="1"/>
      <c r="M880" s="1"/>
      <c r="N880" s="1"/>
      <c r="O880" s="1"/>
      <c r="P880" s="1"/>
      <c r="Q880" s="1"/>
      <c r="R880" s="1"/>
      <c r="S880" s="1"/>
      <c r="T880" s="1"/>
      <c r="U880" s="1"/>
      <c r="V880" s="1"/>
      <c r="W880" s="1"/>
      <c r="X880" s="1"/>
      <c r="Y880" s="1"/>
      <c r="Z880" s="1"/>
      <c r="AA880" s="1"/>
      <c r="AB880" s="1"/>
      <c r="AC880" s="1"/>
    </row>
    <row r="881">
      <c r="A881" s="1"/>
      <c r="B881" s="1"/>
      <c r="C881" s="1"/>
      <c r="D881" s="1"/>
      <c r="E881" s="1"/>
      <c r="F881" s="2"/>
      <c r="G881" s="2"/>
      <c r="H881" s="1"/>
      <c r="I881" s="1"/>
      <c r="J881" s="1"/>
      <c r="K881" s="4"/>
      <c r="L881" s="1"/>
      <c r="M881" s="1"/>
      <c r="N881" s="1"/>
      <c r="O881" s="1"/>
      <c r="P881" s="1"/>
      <c r="Q881" s="1"/>
      <c r="R881" s="1"/>
      <c r="S881" s="1"/>
      <c r="T881" s="1"/>
      <c r="U881" s="1"/>
      <c r="V881" s="1"/>
      <c r="W881" s="1"/>
      <c r="X881" s="1"/>
      <c r="Y881" s="1"/>
      <c r="Z881" s="1"/>
      <c r="AA881" s="1"/>
      <c r="AB881" s="1"/>
      <c r="AC881" s="1"/>
    </row>
    <row r="882">
      <c r="A882" s="1"/>
      <c r="B882" s="1"/>
      <c r="C882" s="1"/>
      <c r="D882" s="1"/>
      <c r="E882" s="1"/>
      <c r="F882" s="2"/>
      <c r="G882" s="2"/>
      <c r="H882" s="1"/>
      <c r="I882" s="1"/>
      <c r="J882" s="1"/>
      <c r="K882" s="4"/>
      <c r="L882" s="1"/>
      <c r="M882" s="1"/>
      <c r="N882" s="1"/>
      <c r="O882" s="1"/>
      <c r="P882" s="1"/>
      <c r="Q882" s="1"/>
      <c r="R882" s="1"/>
      <c r="S882" s="1"/>
      <c r="T882" s="1"/>
      <c r="U882" s="1"/>
      <c r="V882" s="1"/>
      <c r="W882" s="1"/>
      <c r="X882" s="1"/>
      <c r="Y882" s="1"/>
      <c r="Z882" s="1"/>
      <c r="AA882" s="1"/>
      <c r="AB882" s="1"/>
      <c r="AC882" s="1"/>
    </row>
    <row r="883">
      <c r="A883" s="1"/>
      <c r="B883" s="1"/>
      <c r="C883" s="1"/>
      <c r="D883" s="1"/>
      <c r="E883" s="1"/>
      <c r="F883" s="2"/>
      <c r="G883" s="2"/>
      <c r="H883" s="1"/>
      <c r="I883" s="1"/>
      <c r="J883" s="1"/>
      <c r="K883" s="4"/>
      <c r="L883" s="1"/>
      <c r="M883" s="1"/>
      <c r="N883" s="1"/>
      <c r="O883" s="1"/>
      <c r="P883" s="1"/>
      <c r="Q883" s="1"/>
      <c r="R883" s="1"/>
      <c r="S883" s="1"/>
      <c r="T883" s="1"/>
      <c r="U883" s="1"/>
      <c r="V883" s="1"/>
      <c r="W883" s="1"/>
      <c r="X883" s="1"/>
      <c r="Y883" s="1"/>
      <c r="Z883" s="1"/>
      <c r="AA883" s="1"/>
      <c r="AB883" s="1"/>
      <c r="AC883" s="1"/>
    </row>
    <row r="884">
      <c r="A884" s="1"/>
      <c r="B884" s="1"/>
      <c r="C884" s="1"/>
      <c r="D884" s="1"/>
      <c r="E884" s="1"/>
      <c r="F884" s="2"/>
      <c r="G884" s="2"/>
      <c r="H884" s="1"/>
      <c r="I884" s="1"/>
      <c r="J884" s="1"/>
      <c r="K884" s="4"/>
      <c r="L884" s="1"/>
      <c r="M884" s="1"/>
      <c r="N884" s="1"/>
      <c r="O884" s="1"/>
      <c r="P884" s="1"/>
      <c r="Q884" s="1"/>
      <c r="R884" s="1"/>
      <c r="S884" s="1"/>
      <c r="T884" s="1"/>
      <c r="U884" s="1"/>
      <c r="V884" s="1"/>
      <c r="W884" s="1"/>
      <c r="X884" s="1"/>
      <c r="Y884" s="1"/>
      <c r="Z884" s="1"/>
      <c r="AA884" s="1"/>
      <c r="AB884" s="1"/>
      <c r="AC884" s="1"/>
    </row>
    <row r="885">
      <c r="A885" s="1"/>
      <c r="B885" s="1"/>
      <c r="C885" s="1"/>
      <c r="D885" s="1"/>
      <c r="E885" s="1"/>
      <c r="F885" s="2"/>
      <c r="G885" s="2"/>
      <c r="H885" s="1"/>
      <c r="I885" s="1"/>
      <c r="J885" s="1"/>
      <c r="K885" s="4"/>
      <c r="L885" s="1"/>
      <c r="M885" s="1"/>
      <c r="N885" s="1"/>
      <c r="O885" s="1"/>
      <c r="P885" s="1"/>
      <c r="Q885" s="1"/>
      <c r="R885" s="1"/>
      <c r="S885" s="1"/>
      <c r="T885" s="1"/>
      <c r="U885" s="1"/>
      <c r="V885" s="1"/>
      <c r="W885" s="1"/>
      <c r="X885" s="1"/>
      <c r="Y885" s="1"/>
      <c r="Z885" s="1"/>
      <c r="AA885" s="1"/>
      <c r="AB885" s="1"/>
      <c r="AC885" s="1"/>
    </row>
    <row r="886">
      <c r="A886" s="1"/>
      <c r="B886" s="1"/>
      <c r="C886" s="1"/>
      <c r="D886" s="1"/>
      <c r="E886" s="1"/>
      <c r="F886" s="2"/>
      <c r="G886" s="2"/>
      <c r="H886" s="1"/>
      <c r="I886" s="1"/>
      <c r="J886" s="1"/>
      <c r="K886" s="4"/>
      <c r="L886" s="1"/>
      <c r="M886" s="1"/>
      <c r="N886" s="1"/>
      <c r="O886" s="1"/>
      <c r="P886" s="1"/>
      <c r="Q886" s="1"/>
      <c r="R886" s="1"/>
      <c r="S886" s="1"/>
      <c r="T886" s="1"/>
      <c r="U886" s="1"/>
      <c r="V886" s="1"/>
      <c r="W886" s="1"/>
      <c r="X886" s="1"/>
      <c r="Y886" s="1"/>
      <c r="Z886" s="1"/>
      <c r="AA886" s="1"/>
      <c r="AB886" s="1"/>
      <c r="AC886" s="1"/>
    </row>
    <row r="887">
      <c r="A887" s="1"/>
      <c r="B887" s="1"/>
      <c r="C887" s="1"/>
      <c r="D887" s="1"/>
      <c r="E887" s="1"/>
      <c r="F887" s="2"/>
      <c r="G887" s="2"/>
      <c r="H887" s="1"/>
      <c r="I887" s="1"/>
      <c r="J887" s="1"/>
      <c r="K887" s="4"/>
      <c r="L887" s="1"/>
      <c r="M887" s="1"/>
      <c r="N887" s="1"/>
      <c r="O887" s="1"/>
      <c r="P887" s="1"/>
      <c r="Q887" s="1"/>
      <c r="R887" s="1"/>
      <c r="S887" s="1"/>
      <c r="T887" s="1"/>
      <c r="U887" s="1"/>
      <c r="V887" s="1"/>
      <c r="W887" s="1"/>
      <c r="X887" s="1"/>
      <c r="Y887" s="1"/>
      <c r="Z887" s="1"/>
      <c r="AA887" s="1"/>
      <c r="AB887" s="1"/>
      <c r="AC887" s="1"/>
    </row>
    <row r="888">
      <c r="A888" s="1"/>
      <c r="B888" s="1"/>
      <c r="C888" s="1"/>
      <c r="D888" s="1"/>
      <c r="E888" s="1"/>
      <c r="F888" s="2"/>
      <c r="G888" s="2"/>
      <c r="H888" s="1"/>
      <c r="I888" s="1"/>
      <c r="J888" s="1"/>
      <c r="K888" s="4"/>
      <c r="L888" s="1"/>
      <c r="M888" s="1"/>
      <c r="N888" s="1"/>
      <c r="O888" s="1"/>
      <c r="P888" s="1"/>
      <c r="Q888" s="1"/>
      <c r="R888" s="1"/>
      <c r="S888" s="1"/>
      <c r="T888" s="1"/>
      <c r="U888" s="1"/>
      <c r="V888" s="1"/>
      <c r="W888" s="1"/>
      <c r="X888" s="1"/>
      <c r="Y888" s="1"/>
      <c r="Z888" s="1"/>
      <c r="AA888" s="1"/>
      <c r="AB888" s="1"/>
      <c r="AC888" s="1"/>
    </row>
    <row r="889">
      <c r="A889" s="1"/>
      <c r="B889" s="1"/>
      <c r="C889" s="1"/>
      <c r="D889" s="1"/>
      <c r="E889" s="1"/>
      <c r="F889" s="2"/>
      <c r="G889" s="2"/>
      <c r="H889" s="1"/>
      <c r="I889" s="1"/>
      <c r="J889" s="1"/>
      <c r="K889" s="4"/>
      <c r="L889" s="1"/>
      <c r="M889" s="1"/>
      <c r="N889" s="1"/>
      <c r="O889" s="1"/>
      <c r="P889" s="1"/>
      <c r="Q889" s="1"/>
      <c r="R889" s="1"/>
      <c r="S889" s="1"/>
      <c r="T889" s="1"/>
      <c r="U889" s="1"/>
      <c r="V889" s="1"/>
      <c r="W889" s="1"/>
      <c r="X889" s="1"/>
      <c r="Y889" s="1"/>
      <c r="Z889" s="1"/>
      <c r="AA889" s="1"/>
      <c r="AB889" s="1"/>
      <c r="AC889" s="1"/>
    </row>
    <row r="890">
      <c r="A890" s="1"/>
      <c r="B890" s="1"/>
      <c r="C890" s="1"/>
      <c r="D890" s="1"/>
      <c r="E890" s="1"/>
      <c r="F890" s="2"/>
      <c r="G890" s="2"/>
      <c r="H890" s="1"/>
      <c r="I890" s="1"/>
      <c r="J890" s="1"/>
      <c r="K890" s="4"/>
      <c r="L890" s="1"/>
      <c r="M890" s="1"/>
      <c r="N890" s="1"/>
      <c r="O890" s="1"/>
      <c r="P890" s="1"/>
      <c r="Q890" s="1"/>
      <c r="R890" s="1"/>
      <c r="S890" s="1"/>
      <c r="T890" s="1"/>
      <c r="U890" s="1"/>
      <c r="V890" s="1"/>
      <c r="W890" s="1"/>
      <c r="X890" s="1"/>
      <c r="Y890" s="1"/>
      <c r="Z890" s="1"/>
      <c r="AA890" s="1"/>
      <c r="AB890" s="1"/>
      <c r="AC890" s="1"/>
    </row>
    <row r="891">
      <c r="A891" s="1"/>
      <c r="B891" s="1"/>
      <c r="C891" s="1"/>
      <c r="D891" s="1"/>
      <c r="E891" s="1"/>
      <c r="F891" s="2"/>
      <c r="G891" s="2"/>
      <c r="H891" s="1"/>
      <c r="I891" s="1"/>
      <c r="J891" s="1"/>
      <c r="K891" s="4"/>
      <c r="L891" s="1"/>
      <c r="M891" s="1"/>
      <c r="N891" s="1"/>
      <c r="O891" s="1"/>
      <c r="P891" s="1"/>
      <c r="Q891" s="1"/>
      <c r="R891" s="1"/>
      <c r="S891" s="1"/>
      <c r="T891" s="1"/>
      <c r="U891" s="1"/>
      <c r="V891" s="1"/>
      <c r="W891" s="1"/>
      <c r="X891" s="1"/>
      <c r="Y891" s="1"/>
      <c r="Z891" s="1"/>
      <c r="AA891" s="1"/>
      <c r="AB891" s="1"/>
      <c r="AC891" s="1"/>
    </row>
    <row r="892">
      <c r="A892" s="1"/>
      <c r="B892" s="1"/>
      <c r="C892" s="1"/>
      <c r="D892" s="1"/>
      <c r="E892" s="1"/>
      <c r="F892" s="2"/>
      <c r="G892" s="2"/>
      <c r="H892" s="1"/>
      <c r="I892" s="1"/>
      <c r="J892" s="1"/>
      <c r="K892" s="4"/>
      <c r="L892" s="1"/>
      <c r="M892" s="1"/>
      <c r="N892" s="1"/>
      <c r="O892" s="1"/>
      <c r="P892" s="1"/>
      <c r="Q892" s="1"/>
      <c r="R892" s="1"/>
      <c r="S892" s="1"/>
      <c r="T892" s="1"/>
      <c r="U892" s="1"/>
      <c r="V892" s="1"/>
      <c r="W892" s="1"/>
      <c r="X892" s="1"/>
      <c r="Y892" s="1"/>
      <c r="Z892" s="1"/>
      <c r="AA892" s="1"/>
      <c r="AB892" s="1"/>
      <c r="AC892" s="1"/>
    </row>
    <row r="893">
      <c r="A893" s="1"/>
      <c r="B893" s="1"/>
      <c r="C893" s="1"/>
      <c r="D893" s="1"/>
      <c r="E893" s="1"/>
      <c r="F893" s="2"/>
      <c r="G893" s="2"/>
      <c r="H893" s="1"/>
      <c r="I893" s="1"/>
      <c r="J893" s="1"/>
      <c r="K893" s="4"/>
      <c r="L893" s="1"/>
      <c r="M893" s="1"/>
      <c r="N893" s="1"/>
      <c r="O893" s="1"/>
      <c r="P893" s="1"/>
      <c r="Q893" s="1"/>
      <c r="R893" s="1"/>
      <c r="S893" s="1"/>
      <c r="T893" s="1"/>
      <c r="U893" s="1"/>
      <c r="V893" s="1"/>
      <c r="W893" s="1"/>
      <c r="X893" s="1"/>
      <c r="Y893" s="1"/>
      <c r="Z893" s="1"/>
      <c r="AA893" s="1"/>
      <c r="AB893" s="1"/>
      <c r="AC893" s="1"/>
    </row>
    <row r="894">
      <c r="A894" s="1"/>
      <c r="B894" s="1"/>
      <c r="C894" s="1"/>
      <c r="D894" s="1"/>
      <c r="E894" s="1"/>
      <c r="F894" s="2"/>
      <c r="G894" s="2"/>
      <c r="H894" s="1"/>
      <c r="I894" s="1"/>
      <c r="J894" s="1"/>
      <c r="K894" s="4"/>
      <c r="L894" s="1"/>
      <c r="M894" s="1"/>
      <c r="N894" s="1"/>
      <c r="O894" s="1"/>
      <c r="P894" s="1"/>
      <c r="Q894" s="1"/>
      <c r="R894" s="1"/>
      <c r="S894" s="1"/>
      <c r="T894" s="1"/>
      <c r="U894" s="1"/>
      <c r="V894" s="1"/>
      <c r="W894" s="1"/>
      <c r="X894" s="1"/>
      <c r="Y894" s="1"/>
      <c r="Z894" s="1"/>
      <c r="AA894" s="1"/>
      <c r="AB894" s="1"/>
      <c r="AC894" s="1"/>
    </row>
    <row r="895">
      <c r="A895" s="1"/>
      <c r="B895" s="1"/>
      <c r="C895" s="1"/>
      <c r="D895" s="1"/>
      <c r="E895" s="1"/>
      <c r="F895" s="2"/>
      <c r="G895" s="2"/>
      <c r="H895" s="1"/>
      <c r="I895" s="1"/>
      <c r="J895" s="1"/>
      <c r="K895" s="4"/>
      <c r="L895" s="1"/>
      <c r="M895" s="1"/>
      <c r="N895" s="1"/>
      <c r="O895" s="1"/>
      <c r="P895" s="1"/>
      <c r="Q895" s="1"/>
      <c r="R895" s="1"/>
      <c r="S895" s="1"/>
      <c r="T895" s="1"/>
      <c r="U895" s="1"/>
      <c r="V895" s="1"/>
      <c r="W895" s="1"/>
      <c r="X895" s="1"/>
      <c r="Y895" s="1"/>
      <c r="Z895" s="1"/>
      <c r="AA895" s="1"/>
      <c r="AB895" s="1"/>
      <c r="AC895" s="1"/>
    </row>
    <row r="896">
      <c r="A896" s="1"/>
      <c r="B896" s="1"/>
      <c r="C896" s="1"/>
      <c r="D896" s="1"/>
      <c r="E896" s="1"/>
      <c r="F896" s="2"/>
      <c r="G896" s="2"/>
      <c r="H896" s="1"/>
      <c r="I896" s="1"/>
      <c r="J896" s="1"/>
      <c r="K896" s="4"/>
      <c r="L896" s="1"/>
      <c r="M896" s="1"/>
      <c r="N896" s="1"/>
      <c r="O896" s="1"/>
      <c r="P896" s="1"/>
      <c r="Q896" s="1"/>
      <c r="R896" s="1"/>
      <c r="S896" s="1"/>
      <c r="T896" s="1"/>
      <c r="U896" s="1"/>
      <c r="V896" s="1"/>
      <c r="W896" s="1"/>
      <c r="X896" s="1"/>
      <c r="Y896" s="1"/>
      <c r="Z896" s="1"/>
      <c r="AA896" s="1"/>
      <c r="AB896" s="1"/>
      <c r="AC896" s="1"/>
    </row>
    <row r="897">
      <c r="A897" s="1"/>
      <c r="B897" s="1"/>
      <c r="C897" s="1"/>
      <c r="D897" s="1"/>
      <c r="E897" s="1"/>
      <c r="F897" s="2"/>
      <c r="G897" s="2"/>
      <c r="H897" s="1"/>
      <c r="I897" s="1"/>
      <c r="J897" s="1"/>
      <c r="K897" s="4"/>
      <c r="L897" s="1"/>
      <c r="M897" s="1"/>
      <c r="N897" s="1"/>
      <c r="O897" s="1"/>
      <c r="P897" s="1"/>
      <c r="Q897" s="1"/>
      <c r="R897" s="1"/>
      <c r="S897" s="1"/>
      <c r="T897" s="1"/>
      <c r="U897" s="1"/>
      <c r="V897" s="1"/>
      <c r="W897" s="1"/>
      <c r="X897" s="1"/>
      <c r="Y897" s="1"/>
      <c r="Z897" s="1"/>
      <c r="AA897" s="1"/>
      <c r="AB897" s="1"/>
      <c r="AC897" s="1"/>
    </row>
    <row r="898">
      <c r="A898" s="1"/>
      <c r="B898" s="1"/>
      <c r="C898" s="1"/>
      <c r="D898" s="1"/>
      <c r="E898" s="1"/>
      <c r="F898" s="2"/>
      <c r="G898" s="2"/>
      <c r="H898" s="1"/>
      <c r="I898" s="1"/>
      <c r="J898" s="1"/>
      <c r="K898" s="4"/>
      <c r="L898" s="1"/>
      <c r="M898" s="1"/>
      <c r="N898" s="1"/>
      <c r="O898" s="1"/>
      <c r="P898" s="1"/>
      <c r="Q898" s="1"/>
      <c r="R898" s="1"/>
      <c r="S898" s="1"/>
      <c r="T898" s="1"/>
      <c r="U898" s="1"/>
      <c r="V898" s="1"/>
      <c r="W898" s="1"/>
      <c r="X898" s="1"/>
      <c r="Y898" s="1"/>
      <c r="Z898" s="1"/>
      <c r="AA898" s="1"/>
      <c r="AB898" s="1"/>
      <c r="AC898" s="1"/>
    </row>
    <row r="899">
      <c r="A899" s="1"/>
      <c r="B899" s="1"/>
      <c r="C899" s="1"/>
      <c r="D899" s="1"/>
      <c r="E899" s="1"/>
      <c r="F899" s="2"/>
      <c r="G899" s="2"/>
      <c r="H899" s="1"/>
      <c r="I899" s="1"/>
      <c r="J899" s="1"/>
      <c r="K899" s="4"/>
      <c r="L899" s="1"/>
      <c r="M899" s="1"/>
      <c r="N899" s="1"/>
      <c r="O899" s="1"/>
      <c r="P899" s="1"/>
      <c r="Q899" s="1"/>
      <c r="R899" s="1"/>
      <c r="S899" s="1"/>
      <c r="T899" s="1"/>
      <c r="U899" s="1"/>
      <c r="V899" s="1"/>
      <c r="W899" s="1"/>
      <c r="X899" s="1"/>
      <c r="Y899" s="1"/>
      <c r="Z899" s="1"/>
      <c r="AA899" s="1"/>
      <c r="AB899" s="1"/>
      <c r="AC899" s="1"/>
    </row>
    <row r="900">
      <c r="A900" s="1"/>
      <c r="B900" s="1"/>
      <c r="C900" s="1"/>
      <c r="D900" s="1"/>
      <c r="E900" s="1"/>
      <c r="F900" s="2"/>
      <c r="G900" s="2"/>
      <c r="H900" s="1"/>
      <c r="I900" s="1"/>
      <c r="J900" s="1"/>
      <c r="K900" s="4"/>
      <c r="L900" s="1"/>
      <c r="M900" s="1"/>
      <c r="N900" s="1"/>
      <c r="O900" s="1"/>
      <c r="P900" s="1"/>
      <c r="Q900" s="1"/>
      <c r="R900" s="1"/>
      <c r="S900" s="1"/>
      <c r="T900" s="1"/>
      <c r="U900" s="1"/>
      <c r="V900" s="1"/>
      <c r="W900" s="1"/>
      <c r="X900" s="1"/>
      <c r="Y900" s="1"/>
      <c r="Z900" s="1"/>
      <c r="AA900" s="1"/>
      <c r="AB900" s="1"/>
      <c r="AC900" s="1"/>
    </row>
    <row r="901">
      <c r="A901" s="1"/>
      <c r="B901" s="1"/>
      <c r="C901" s="1"/>
      <c r="D901" s="1"/>
      <c r="E901" s="1"/>
      <c r="F901" s="2"/>
      <c r="G901" s="2"/>
      <c r="H901" s="1"/>
      <c r="I901" s="1"/>
      <c r="J901" s="1"/>
      <c r="K901" s="4"/>
      <c r="L901" s="1"/>
      <c r="M901" s="1"/>
      <c r="N901" s="1"/>
      <c r="O901" s="1"/>
      <c r="P901" s="1"/>
      <c r="Q901" s="1"/>
      <c r="R901" s="1"/>
      <c r="S901" s="1"/>
      <c r="T901" s="1"/>
      <c r="U901" s="1"/>
      <c r="V901" s="1"/>
      <c r="W901" s="1"/>
      <c r="X901" s="1"/>
      <c r="Y901" s="1"/>
      <c r="Z901" s="1"/>
      <c r="AA901" s="1"/>
      <c r="AB901" s="1"/>
      <c r="AC901" s="1"/>
    </row>
    <row r="902">
      <c r="A902" s="1"/>
      <c r="B902" s="1"/>
      <c r="C902" s="1"/>
      <c r="D902" s="1"/>
      <c r="E902" s="1"/>
      <c r="F902" s="2"/>
      <c r="G902" s="2"/>
      <c r="H902" s="1"/>
      <c r="I902" s="1"/>
      <c r="J902" s="1"/>
      <c r="K902" s="4"/>
      <c r="L902" s="1"/>
      <c r="M902" s="1"/>
      <c r="N902" s="1"/>
      <c r="O902" s="1"/>
      <c r="P902" s="1"/>
      <c r="Q902" s="1"/>
      <c r="R902" s="1"/>
      <c r="S902" s="1"/>
      <c r="T902" s="1"/>
      <c r="U902" s="1"/>
      <c r="V902" s="1"/>
      <c r="W902" s="1"/>
      <c r="X902" s="1"/>
      <c r="Y902" s="1"/>
      <c r="Z902" s="1"/>
      <c r="AA902" s="1"/>
      <c r="AB902" s="1"/>
      <c r="AC902" s="1"/>
    </row>
    <row r="903">
      <c r="A903" s="1"/>
      <c r="B903" s="1"/>
      <c r="C903" s="1"/>
      <c r="D903" s="1"/>
      <c r="E903" s="1"/>
      <c r="F903" s="2"/>
      <c r="G903" s="2"/>
      <c r="H903" s="1"/>
      <c r="I903" s="1"/>
      <c r="J903" s="1"/>
      <c r="K903" s="4"/>
      <c r="L903" s="1"/>
      <c r="M903" s="1"/>
      <c r="N903" s="1"/>
      <c r="O903" s="1"/>
      <c r="P903" s="1"/>
      <c r="Q903" s="1"/>
      <c r="R903" s="1"/>
      <c r="S903" s="1"/>
      <c r="T903" s="1"/>
      <c r="U903" s="1"/>
      <c r="V903" s="1"/>
      <c r="W903" s="1"/>
      <c r="X903" s="1"/>
      <c r="Y903" s="1"/>
      <c r="Z903" s="1"/>
      <c r="AA903" s="1"/>
      <c r="AB903" s="1"/>
      <c r="AC903" s="1"/>
    </row>
    <row r="904">
      <c r="A904" s="1"/>
      <c r="B904" s="1"/>
      <c r="C904" s="1"/>
      <c r="D904" s="1"/>
      <c r="E904" s="1"/>
      <c r="F904" s="2"/>
      <c r="G904" s="2"/>
      <c r="H904" s="1"/>
      <c r="I904" s="1"/>
      <c r="J904" s="1"/>
      <c r="K904" s="4"/>
      <c r="L904" s="1"/>
      <c r="M904" s="1"/>
      <c r="N904" s="1"/>
      <c r="O904" s="1"/>
      <c r="P904" s="1"/>
      <c r="Q904" s="1"/>
      <c r="R904" s="1"/>
      <c r="S904" s="1"/>
      <c r="T904" s="1"/>
      <c r="U904" s="1"/>
      <c r="V904" s="1"/>
      <c r="W904" s="1"/>
      <c r="X904" s="1"/>
      <c r="Y904" s="1"/>
      <c r="Z904" s="1"/>
      <c r="AA904" s="1"/>
      <c r="AB904" s="1"/>
      <c r="AC904" s="1"/>
    </row>
    <row r="905">
      <c r="A905" s="1"/>
      <c r="B905" s="1"/>
      <c r="C905" s="1"/>
      <c r="D905" s="1"/>
      <c r="E905" s="1"/>
      <c r="F905" s="2"/>
      <c r="G905" s="2"/>
      <c r="H905" s="1"/>
      <c r="I905" s="1"/>
      <c r="J905" s="1"/>
      <c r="K905" s="4"/>
      <c r="L905" s="1"/>
      <c r="M905" s="1"/>
      <c r="N905" s="1"/>
      <c r="O905" s="1"/>
      <c r="P905" s="1"/>
      <c r="Q905" s="1"/>
      <c r="R905" s="1"/>
      <c r="S905" s="1"/>
      <c r="T905" s="1"/>
      <c r="U905" s="1"/>
      <c r="V905" s="1"/>
      <c r="W905" s="1"/>
      <c r="X905" s="1"/>
      <c r="Y905" s="1"/>
      <c r="Z905" s="1"/>
      <c r="AA905" s="1"/>
      <c r="AB905" s="1"/>
      <c r="AC905" s="1"/>
    </row>
    <row r="906">
      <c r="A906" s="1"/>
      <c r="B906" s="1"/>
      <c r="C906" s="1"/>
      <c r="D906" s="1"/>
      <c r="E906" s="1"/>
      <c r="F906" s="2"/>
      <c r="G906" s="2"/>
      <c r="H906" s="1"/>
      <c r="I906" s="1"/>
      <c r="J906" s="1"/>
      <c r="K906" s="4"/>
      <c r="L906" s="1"/>
      <c r="M906" s="1"/>
      <c r="N906" s="1"/>
      <c r="O906" s="1"/>
      <c r="P906" s="1"/>
      <c r="Q906" s="1"/>
      <c r="R906" s="1"/>
      <c r="S906" s="1"/>
      <c r="T906" s="1"/>
      <c r="U906" s="1"/>
      <c r="V906" s="1"/>
      <c r="W906" s="1"/>
      <c r="X906" s="1"/>
      <c r="Y906" s="1"/>
      <c r="Z906" s="1"/>
      <c r="AA906" s="1"/>
      <c r="AB906" s="1"/>
      <c r="AC906" s="1"/>
    </row>
    <row r="907">
      <c r="A907" s="1"/>
      <c r="B907" s="1"/>
      <c r="C907" s="1"/>
      <c r="D907" s="1"/>
      <c r="E907" s="1"/>
      <c r="F907" s="2"/>
      <c r="G907" s="2"/>
      <c r="H907" s="1"/>
      <c r="I907" s="1"/>
      <c r="J907" s="1"/>
      <c r="K907" s="4"/>
      <c r="L907" s="1"/>
      <c r="M907" s="1"/>
      <c r="N907" s="1"/>
      <c r="O907" s="1"/>
      <c r="P907" s="1"/>
      <c r="Q907" s="1"/>
      <c r="R907" s="1"/>
      <c r="S907" s="1"/>
      <c r="T907" s="1"/>
      <c r="U907" s="1"/>
      <c r="V907" s="1"/>
      <c r="W907" s="1"/>
      <c r="X907" s="1"/>
      <c r="Y907" s="1"/>
      <c r="Z907" s="1"/>
      <c r="AA907" s="1"/>
      <c r="AB907" s="1"/>
      <c r="AC907" s="1"/>
    </row>
    <row r="908">
      <c r="A908" s="1"/>
      <c r="B908" s="1"/>
      <c r="C908" s="1"/>
      <c r="D908" s="1"/>
      <c r="E908" s="1"/>
      <c r="F908" s="2"/>
      <c r="G908" s="2"/>
      <c r="H908" s="1"/>
      <c r="I908" s="1"/>
      <c r="J908" s="1"/>
      <c r="K908" s="4"/>
      <c r="L908" s="1"/>
      <c r="M908" s="1"/>
      <c r="N908" s="1"/>
      <c r="O908" s="1"/>
      <c r="P908" s="1"/>
      <c r="Q908" s="1"/>
      <c r="R908" s="1"/>
      <c r="S908" s="1"/>
      <c r="T908" s="1"/>
      <c r="U908" s="1"/>
      <c r="V908" s="1"/>
      <c r="W908" s="1"/>
      <c r="X908" s="1"/>
      <c r="Y908" s="1"/>
      <c r="Z908" s="1"/>
      <c r="AA908" s="1"/>
      <c r="AB908" s="1"/>
      <c r="AC908" s="1"/>
    </row>
    <row r="909">
      <c r="A909" s="1"/>
      <c r="B909" s="1"/>
      <c r="C909" s="1"/>
      <c r="D909" s="1"/>
      <c r="E909" s="1"/>
      <c r="F909" s="2"/>
      <c r="G909" s="2"/>
      <c r="H909" s="1"/>
      <c r="I909" s="1"/>
      <c r="J909" s="1"/>
      <c r="K909" s="4"/>
      <c r="L909" s="1"/>
      <c r="M909" s="1"/>
      <c r="N909" s="1"/>
      <c r="O909" s="1"/>
      <c r="P909" s="1"/>
      <c r="Q909" s="1"/>
      <c r="R909" s="1"/>
      <c r="S909" s="1"/>
      <c r="T909" s="1"/>
      <c r="U909" s="1"/>
      <c r="V909" s="1"/>
      <c r="W909" s="1"/>
      <c r="X909" s="1"/>
      <c r="Y909" s="1"/>
      <c r="Z909" s="1"/>
      <c r="AA909" s="1"/>
      <c r="AB909" s="1"/>
      <c r="AC909" s="1"/>
    </row>
    <row r="910">
      <c r="A910" s="1"/>
      <c r="B910" s="1"/>
      <c r="C910" s="1"/>
      <c r="D910" s="1"/>
      <c r="E910" s="1"/>
      <c r="F910" s="2"/>
      <c r="G910" s="2"/>
      <c r="H910" s="1"/>
      <c r="I910" s="1"/>
      <c r="J910" s="1"/>
      <c r="K910" s="4"/>
      <c r="L910" s="1"/>
      <c r="M910" s="1"/>
      <c r="N910" s="1"/>
      <c r="O910" s="1"/>
      <c r="P910" s="1"/>
      <c r="Q910" s="1"/>
      <c r="R910" s="1"/>
      <c r="S910" s="1"/>
      <c r="T910" s="1"/>
      <c r="U910" s="1"/>
      <c r="V910" s="1"/>
      <c r="W910" s="1"/>
      <c r="X910" s="1"/>
      <c r="Y910" s="1"/>
      <c r="Z910" s="1"/>
      <c r="AA910" s="1"/>
      <c r="AB910" s="1"/>
      <c r="AC910" s="1"/>
    </row>
    <row r="911">
      <c r="A911" s="1"/>
      <c r="B911" s="1"/>
      <c r="C911" s="1"/>
      <c r="D911" s="1"/>
      <c r="E911" s="1"/>
      <c r="F911" s="2"/>
      <c r="G911" s="2"/>
      <c r="H911" s="1"/>
      <c r="I911" s="1"/>
      <c r="J911" s="1"/>
      <c r="K911" s="4"/>
      <c r="L911" s="1"/>
      <c r="M911" s="1"/>
      <c r="N911" s="1"/>
      <c r="O911" s="1"/>
      <c r="P911" s="1"/>
      <c r="Q911" s="1"/>
      <c r="R911" s="1"/>
      <c r="S911" s="1"/>
      <c r="T911" s="1"/>
      <c r="U911" s="1"/>
      <c r="V911" s="1"/>
      <c r="W911" s="1"/>
      <c r="X911" s="1"/>
      <c r="Y911" s="1"/>
      <c r="Z911" s="1"/>
      <c r="AA911" s="1"/>
      <c r="AB911" s="1"/>
      <c r="AC911" s="1"/>
    </row>
    <row r="912">
      <c r="A912" s="1"/>
      <c r="B912" s="1"/>
      <c r="C912" s="1"/>
      <c r="D912" s="1"/>
      <c r="E912" s="1"/>
      <c r="F912" s="2"/>
      <c r="G912" s="2"/>
      <c r="H912" s="1"/>
      <c r="I912" s="1"/>
      <c r="J912" s="1"/>
      <c r="K912" s="4"/>
      <c r="L912" s="1"/>
      <c r="M912" s="1"/>
      <c r="N912" s="1"/>
      <c r="O912" s="1"/>
      <c r="P912" s="1"/>
      <c r="Q912" s="1"/>
      <c r="R912" s="1"/>
      <c r="S912" s="1"/>
      <c r="T912" s="1"/>
      <c r="U912" s="1"/>
      <c r="V912" s="1"/>
      <c r="W912" s="1"/>
      <c r="X912" s="1"/>
      <c r="Y912" s="1"/>
      <c r="Z912" s="1"/>
      <c r="AA912" s="1"/>
      <c r="AB912" s="1"/>
      <c r="AC912" s="1"/>
    </row>
    <row r="913">
      <c r="A913" s="1"/>
      <c r="B913" s="1"/>
      <c r="C913" s="1"/>
      <c r="D913" s="1"/>
      <c r="E913" s="1"/>
      <c r="F913" s="2"/>
      <c r="G913" s="2"/>
      <c r="H913" s="1"/>
      <c r="I913" s="1"/>
      <c r="J913" s="1"/>
      <c r="K913" s="4"/>
      <c r="L913" s="1"/>
      <c r="M913" s="1"/>
      <c r="N913" s="1"/>
      <c r="O913" s="1"/>
      <c r="P913" s="1"/>
      <c r="Q913" s="1"/>
      <c r="R913" s="1"/>
      <c r="S913" s="1"/>
      <c r="T913" s="1"/>
      <c r="U913" s="1"/>
      <c r="V913" s="1"/>
      <c r="W913" s="1"/>
      <c r="X913" s="1"/>
      <c r="Y913" s="1"/>
      <c r="Z913" s="1"/>
      <c r="AA913" s="1"/>
      <c r="AB913" s="1"/>
      <c r="AC913" s="1"/>
    </row>
    <row r="914">
      <c r="A914" s="1"/>
      <c r="B914" s="1"/>
      <c r="C914" s="1"/>
      <c r="D914" s="1"/>
      <c r="E914" s="1"/>
      <c r="F914" s="2"/>
      <c r="G914" s="2"/>
      <c r="H914" s="1"/>
      <c r="I914" s="1"/>
      <c r="J914" s="1"/>
      <c r="K914" s="4"/>
      <c r="L914" s="1"/>
      <c r="M914" s="1"/>
      <c r="N914" s="1"/>
      <c r="O914" s="1"/>
      <c r="P914" s="1"/>
      <c r="Q914" s="1"/>
      <c r="R914" s="1"/>
      <c r="S914" s="1"/>
      <c r="T914" s="1"/>
      <c r="U914" s="1"/>
      <c r="V914" s="1"/>
      <c r="W914" s="1"/>
      <c r="X914" s="1"/>
      <c r="Y914" s="1"/>
      <c r="Z914" s="1"/>
      <c r="AA914" s="1"/>
      <c r="AB914" s="1"/>
      <c r="AC914" s="1"/>
    </row>
    <row r="915">
      <c r="A915" s="1"/>
      <c r="B915" s="1"/>
      <c r="C915" s="1"/>
      <c r="D915" s="1"/>
      <c r="E915" s="1"/>
      <c r="F915" s="2"/>
      <c r="G915" s="2"/>
      <c r="H915" s="1"/>
      <c r="I915" s="1"/>
      <c r="J915" s="1"/>
      <c r="K915" s="4"/>
      <c r="L915" s="1"/>
      <c r="M915" s="1"/>
      <c r="N915" s="1"/>
      <c r="O915" s="1"/>
      <c r="P915" s="1"/>
      <c r="Q915" s="1"/>
      <c r="R915" s="1"/>
      <c r="S915" s="1"/>
      <c r="T915" s="1"/>
      <c r="U915" s="1"/>
      <c r="V915" s="1"/>
      <c r="W915" s="1"/>
      <c r="X915" s="1"/>
      <c r="Y915" s="1"/>
      <c r="Z915" s="1"/>
      <c r="AA915" s="1"/>
      <c r="AB915" s="1"/>
      <c r="AC915" s="1"/>
    </row>
    <row r="916">
      <c r="A916" s="1"/>
      <c r="B916" s="1"/>
      <c r="C916" s="1"/>
      <c r="D916" s="1"/>
      <c r="E916" s="1"/>
      <c r="F916" s="2"/>
      <c r="G916" s="2"/>
      <c r="H916" s="1"/>
      <c r="I916" s="1"/>
      <c r="J916" s="1"/>
      <c r="K916" s="4"/>
      <c r="L916" s="1"/>
      <c r="M916" s="1"/>
      <c r="N916" s="1"/>
      <c r="O916" s="1"/>
      <c r="P916" s="1"/>
      <c r="Q916" s="1"/>
      <c r="R916" s="1"/>
      <c r="S916" s="1"/>
      <c r="T916" s="1"/>
      <c r="U916" s="1"/>
      <c r="V916" s="1"/>
      <c r="W916" s="1"/>
      <c r="X916" s="1"/>
      <c r="Y916" s="1"/>
      <c r="Z916" s="1"/>
      <c r="AA916" s="1"/>
      <c r="AB916" s="1"/>
      <c r="AC916" s="1"/>
    </row>
    <row r="917">
      <c r="A917" s="1"/>
      <c r="B917" s="1"/>
      <c r="C917" s="1"/>
      <c r="D917" s="1"/>
      <c r="E917" s="1"/>
      <c r="F917" s="2"/>
      <c r="G917" s="2"/>
      <c r="H917" s="1"/>
      <c r="I917" s="1"/>
      <c r="J917" s="1"/>
      <c r="K917" s="4"/>
      <c r="L917" s="1"/>
      <c r="M917" s="1"/>
      <c r="N917" s="1"/>
      <c r="O917" s="1"/>
      <c r="P917" s="1"/>
      <c r="Q917" s="1"/>
      <c r="R917" s="1"/>
      <c r="S917" s="1"/>
      <c r="T917" s="1"/>
      <c r="U917" s="1"/>
      <c r="V917" s="1"/>
      <c r="W917" s="1"/>
      <c r="X917" s="1"/>
      <c r="Y917" s="1"/>
      <c r="Z917" s="1"/>
      <c r="AA917" s="1"/>
      <c r="AB917" s="1"/>
      <c r="AC917" s="1"/>
    </row>
    <row r="918">
      <c r="A918" s="1"/>
      <c r="B918" s="1"/>
      <c r="C918" s="1"/>
      <c r="D918" s="1"/>
      <c r="E918" s="1"/>
      <c r="F918" s="2"/>
      <c r="G918" s="2"/>
      <c r="H918" s="1"/>
      <c r="I918" s="1"/>
      <c r="J918" s="1"/>
      <c r="K918" s="4"/>
      <c r="L918" s="1"/>
      <c r="M918" s="1"/>
      <c r="N918" s="1"/>
      <c r="O918" s="1"/>
      <c r="P918" s="1"/>
      <c r="Q918" s="1"/>
      <c r="R918" s="1"/>
      <c r="S918" s="1"/>
      <c r="T918" s="1"/>
      <c r="U918" s="1"/>
      <c r="V918" s="1"/>
      <c r="W918" s="1"/>
      <c r="X918" s="1"/>
      <c r="Y918" s="1"/>
      <c r="Z918" s="1"/>
      <c r="AA918" s="1"/>
      <c r="AB918" s="1"/>
      <c r="AC918" s="1"/>
    </row>
    <row r="919">
      <c r="A919" s="1"/>
      <c r="B919" s="1"/>
      <c r="C919" s="1"/>
      <c r="D919" s="1"/>
      <c r="E919" s="1"/>
      <c r="F919" s="2"/>
      <c r="G919" s="2"/>
      <c r="H919" s="1"/>
      <c r="I919" s="1"/>
      <c r="J919" s="1"/>
      <c r="K919" s="4"/>
      <c r="L919" s="1"/>
      <c r="M919" s="1"/>
      <c r="N919" s="1"/>
      <c r="O919" s="1"/>
      <c r="P919" s="1"/>
      <c r="Q919" s="1"/>
      <c r="R919" s="1"/>
      <c r="S919" s="1"/>
      <c r="T919" s="1"/>
      <c r="U919" s="1"/>
      <c r="V919" s="1"/>
      <c r="W919" s="1"/>
      <c r="X919" s="1"/>
      <c r="Y919" s="1"/>
      <c r="Z919" s="1"/>
      <c r="AA919" s="1"/>
      <c r="AB919" s="1"/>
      <c r="AC919" s="1"/>
    </row>
    <row r="920">
      <c r="A920" s="1"/>
      <c r="B920" s="1"/>
      <c r="C920" s="1"/>
      <c r="D920" s="1"/>
      <c r="E920" s="1"/>
      <c r="F920" s="2"/>
      <c r="G920" s="2"/>
      <c r="H920" s="1"/>
      <c r="I920" s="1"/>
      <c r="J920" s="1"/>
      <c r="K920" s="4"/>
      <c r="L920" s="1"/>
      <c r="M920" s="1"/>
      <c r="N920" s="1"/>
      <c r="O920" s="1"/>
      <c r="P920" s="1"/>
      <c r="Q920" s="1"/>
      <c r="R920" s="1"/>
      <c r="S920" s="1"/>
      <c r="T920" s="1"/>
      <c r="U920" s="1"/>
      <c r="V920" s="1"/>
      <c r="W920" s="1"/>
      <c r="X920" s="1"/>
      <c r="Y920" s="1"/>
      <c r="Z920" s="1"/>
      <c r="AA920" s="1"/>
      <c r="AB920" s="1"/>
      <c r="AC920" s="1"/>
    </row>
    <row r="921">
      <c r="A921" s="1"/>
      <c r="B921" s="1"/>
      <c r="C921" s="1"/>
      <c r="D921" s="1"/>
      <c r="E921" s="1"/>
      <c r="F921" s="2"/>
      <c r="G921" s="2"/>
      <c r="H921" s="1"/>
      <c r="I921" s="1"/>
      <c r="J921" s="1"/>
      <c r="K921" s="4"/>
      <c r="L921" s="1"/>
      <c r="M921" s="1"/>
      <c r="N921" s="1"/>
      <c r="O921" s="1"/>
      <c r="P921" s="1"/>
      <c r="Q921" s="1"/>
      <c r="R921" s="1"/>
      <c r="S921" s="1"/>
      <c r="T921" s="1"/>
      <c r="U921" s="1"/>
      <c r="V921" s="1"/>
      <c r="W921" s="1"/>
      <c r="X921" s="1"/>
      <c r="Y921" s="1"/>
      <c r="Z921" s="1"/>
      <c r="AA921" s="1"/>
      <c r="AB921" s="1"/>
      <c r="AC921" s="1"/>
    </row>
    <row r="922">
      <c r="A922" s="1"/>
      <c r="B922" s="1"/>
      <c r="C922" s="1"/>
      <c r="D922" s="1"/>
      <c r="E922" s="1"/>
      <c r="F922" s="2"/>
      <c r="G922" s="2"/>
      <c r="H922" s="1"/>
      <c r="I922" s="1"/>
      <c r="J922" s="1"/>
      <c r="K922" s="4"/>
      <c r="L922" s="1"/>
      <c r="M922" s="1"/>
      <c r="N922" s="1"/>
      <c r="O922" s="1"/>
      <c r="P922" s="1"/>
      <c r="Q922" s="1"/>
      <c r="R922" s="1"/>
      <c r="S922" s="1"/>
      <c r="T922" s="1"/>
      <c r="U922" s="1"/>
      <c r="V922" s="1"/>
      <c r="W922" s="1"/>
      <c r="X922" s="1"/>
      <c r="Y922" s="1"/>
      <c r="Z922" s="1"/>
      <c r="AA922" s="1"/>
      <c r="AB922" s="1"/>
      <c r="AC922" s="1"/>
    </row>
    <row r="923">
      <c r="A923" s="1"/>
      <c r="B923" s="1"/>
      <c r="C923" s="1"/>
      <c r="D923" s="1"/>
      <c r="E923" s="1"/>
      <c r="F923" s="2"/>
      <c r="G923" s="2"/>
      <c r="H923" s="1"/>
      <c r="I923" s="1"/>
      <c r="J923" s="1"/>
      <c r="K923" s="4"/>
      <c r="L923" s="1"/>
      <c r="M923" s="1"/>
      <c r="N923" s="1"/>
      <c r="O923" s="1"/>
      <c r="P923" s="1"/>
      <c r="Q923" s="1"/>
      <c r="R923" s="1"/>
      <c r="S923" s="1"/>
      <c r="T923" s="1"/>
      <c r="U923" s="1"/>
      <c r="V923" s="1"/>
      <c r="W923" s="1"/>
      <c r="X923" s="1"/>
      <c r="Y923" s="1"/>
      <c r="Z923" s="1"/>
      <c r="AA923" s="1"/>
      <c r="AB923" s="1"/>
      <c r="AC923" s="1"/>
    </row>
    <row r="924">
      <c r="A924" s="1"/>
      <c r="B924" s="1"/>
      <c r="C924" s="1"/>
      <c r="D924" s="1"/>
      <c r="E924" s="1"/>
      <c r="F924" s="2"/>
      <c r="G924" s="2"/>
      <c r="H924" s="1"/>
      <c r="I924" s="1"/>
      <c r="J924" s="1"/>
      <c r="K924" s="4"/>
      <c r="L924" s="1"/>
      <c r="M924" s="1"/>
      <c r="N924" s="1"/>
      <c r="O924" s="1"/>
      <c r="P924" s="1"/>
      <c r="Q924" s="1"/>
      <c r="R924" s="1"/>
      <c r="S924" s="1"/>
      <c r="T924" s="1"/>
      <c r="U924" s="1"/>
      <c r="V924" s="1"/>
      <c r="W924" s="1"/>
      <c r="X924" s="1"/>
      <c r="Y924" s="1"/>
      <c r="Z924" s="1"/>
      <c r="AA924" s="1"/>
      <c r="AB924" s="1"/>
      <c r="AC924" s="1"/>
    </row>
    <row r="925">
      <c r="A925" s="1"/>
      <c r="B925" s="1"/>
      <c r="C925" s="1"/>
      <c r="D925" s="1"/>
      <c r="E925" s="1"/>
      <c r="F925" s="2"/>
      <c r="G925" s="2"/>
      <c r="H925" s="1"/>
      <c r="I925" s="1"/>
      <c r="J925" s="1"/>
      <c r="K925" s="4"/>
      <c r="L925" s="1"/>
      <c r="M925" s="1"/>
      <c r="N925" s="1"/>
      <c r="O925" s="1"/>
      <c r="P925" s="1"/>
      <c r="Q925" s="1"/>
      <c r="R925" s="1"/>
      <c r="S925" s="1"/>
      <c r="T925" s="1"/>
      <c r="U925" s="1"/>
      <c r="V925" s="1"/>
      <c r="W925" s="1"/>
      <c r="X925" s="1"/>
      <c r="Y925" s="1"/>
      <c r="Z925" s="1"/>
      <c r="AA925" s="1"/>
      <c r="AB925" s="1"/>
      <c r="AC925" s="1"/>
    </row>
    <row r="926">
      <c r="A926" s="1"/>
      <c r="B926" s="1"/>
      <c r="C926" s="1"/>
      <c r="D926" s="1"/>
      <c r="E926" s="1"/>
      <c r="F926" s="2"/>
      <c r="G926" s="2"/>
      <c r="H926" s="1"/>
      <c r="I926" s="1"/>
      <c r="J926" s="1"/>
      <c r="K926" s="4"/>
      <c r="L926" s="1"/>
      <c r="M926" s="1"/>
      <c r="N926" s="1"/>
      <c r="O926" s="1"/>
      <c r="P926" s="1"/>
      <c r="Q926" s="1"/>
      <c r="R926" s="1"/>
      <c r="S926" s="1"/>
      <c r="T926" s="1"/>
      <c r="U926" s="1"/>
      <c r="V926" s="1"/>
      <c r="W926" s="1"/>
      <c r="X926" s="1"/>
      <c r="Y926" s="1"/>
      <c r="Z926" s="1"/>
      <c r="AA926" s="1"/>
      <c r="AB926" s="1"/>
      <c r="AC926" s="1"/>
    </row>
    <row r="927">
      <c r="A927" s="1"/>
      <c r="B927" s="1"/>
      <c r="C927" s="1"/>
      <c r="D927" s="1"/>
      <c r="E927" s="1"/>
      <c r="F927" s="2"/>
      <c r="G927" s="2"/>
      <c r="H927" s="1"/>
      <c r="I927" s="1"/>
      <c r="J927" s="1"/>
      <c r="K927" s="4"/>
      <c r="L927" s="1"/>
      <c r="M927" s="1"/>
      <c r="N927" s="1"/>
      <c r="O927" s="1"/>
      <c r="P927" s="1"/>
      <c r="Q927" s="1"/>
      <c r="R927" s="1"/>
      <c r="S927" s="1"/>
      <c r="T927" s="1"/>
      <c r="U927" s="1"/>
      <c r="V927" s="1"/>
      <c r="W927" s="1"/>
      <c r="X927" s="1"/>
      <c r="Y927" s="1"/>
      <c r="Z927" s="1"/>
      <c r="AA927" s="1"/>
      <c r="AB927" s="1"/>
      <c r="AC927" s="1"/>
    </row>
    <row r="928">
      <c r="A928" s="1"/>
      <c r="B928" s="1"/>
      <c r="C928" s="1"/>
      <c r="D928" s="1"/>
      <c r="E928" s="1"/>
      <c r="F928" s="2"/>
      <c r="G928" s="2"/>
      <c r="H928" s="1"/>
      <c r="I928" s="1"/>
      <c r="J928" s="1"/>
      <c r="K928" s="4"/>
      <c r="L928" s="1"/>
      <c r="M928" s="1"/>
      <c r="N928" s="1"/>
      <c r="O928" s="1"/>
      <c r="P928" s="1"/>
      <c r="Q928" s="1"/>
      <c r="R928" s="1"/>
      <c r="S928" s="1"/>
      <c r="T928" s="1"/>
      <c r="U928" s="1"/>
      <c r="V928" s="1"/>
      <c r="W928" s="1"/>
      <c r="X928" s="1"/>
      <c r="Y928" s="1"/>
      <c r="Z928" s="1"/>
      <c r="AA928" s="1"/>
      <c r="AB928" s="1"/>
      <c r="AC928" s="1"/>
    </row>
    <row r="929">
      <c r="A929" s="1"/>
      <c r="B929" s="1"/>
      <c r="C929" s="1"/>
      <c r="D929" s="1"/>
      <c r="E929" s="1"/>
      <c r="F929" s="2"/>
      <c r="G929" s="2"/>
      <c r="H929" s="1"/>
      <c r="I929" s="1"/>
      <c r="J929" s="1"/>
      <c r="K929" s="4"/>
      <c r="L929" s="1"/>
      <c r="M929" s="1"/>
      <c r="N929" s="1"/>
      <c r="O929" s="1"/>
      <c r="P929" s="1"/>
      <c r="Q929" s="1"/>
      <c r="R929" s="1"/>
      <c r="S929" s="1"/>
      <c r="T929" s="1"/>
      <c r="U929" s="1"/>
      <c r="V929" s="1"/>
      <c r="W929" s="1"/>
      <c r="X929" s="1"/>
      <c r="Y929" s="1"/>
      <c r="Z929" s="1"/>
      <c r="AA929" s="1"/>
      <c r="AB929" s="1"/>
      <c r="AC929" s="1"/>
    </row>
    <row r="930">
      <c r="A930" s="1"/>
      <c r="B930" s="1"/>
      <c r="C930" s="1"/>
      <c r="D930" s="1"/>
      <c r="E930" s="1"/>
      <c r="F930" s="2"/>
      <c r="G930" s="2"/>
      <c r="H930" s="1"/>
      <c r="I930" s="1"/>
      <c r="J930" s="1"/>
      <c r="K930" s="4"/>
      <c r="L930" s="1"/>
      <c r="M930" s="1"/>
      <c r="N930" s="1"/>
      <c r="O930" s="1"/>
      <c r="P930" s="1"/>
      <c r="Q930" s="1"/>
      <c r="R930" s="1"/>
      <c r="S930" s="1"/>
      <c r="T930" s="1"/>
      <c r="U930" s="1"/>
      <c r="V930" s="1"/>
      <c r="W930" s="1"/>
      <c r="X930" s="1"/>
      <c r="Y930" s="1"/>
      <c r="Z930" s="1"/>
      <c r="AA930" s="1"/>
      <c r="AB930" s="1"/>
      <c r="AC930" s="1"/>
    </row>
    <row r="931">
      <c r="A931" s="1"/>
      <c r="B931" s="1"/>
      <c r="C931" s="1"/>
      <c r="D931" s="1"/>
      <c r="E931" s="1"/>
      <c r="F931" s="2"/>
      <c r="G931" s="2"/>
      <c r="H931" s="1"/>
      <c r="I931" s="1"/>
      <c r="J931" s="1"/>
      <c r="K931" s="4"/>
      <c r="L931" s="1"/>
      <c r="M931" s="1"/>
      <c r="N931" s="1"/>
      <c r="O931" s="1"/>
      <c r="P931" s="1"/>
      <c r="Q931" s="1"/>
      <c r="R931" s="1"/>
      <c r="S931" s="1"/>
      <c r="T931" s="1"/>
      <c r="U931" s="1"/>
      <c r="V931" s="1"/>
      <c r="W931" s="1"/>
      <c r="X931" s="1"/>
      <c r="Y931" s="1"/>
      <c r="Z931" s="1"/>
      <c r="AA931" s="1"/>
      <c r="AB931" s="1"/>
      <c r="AC931" s="1"/>
    </row>
    <row r="932">
      <c r="A932" s="1"/>
      <c r="B932" s="1"/>
      <c r="C932" s="1"/>
      <c r="D932" s="1"/>
      <c r="E932" s="1"/>
      <c r="F932" s="2"/>
      <c r="G932" s="2"/>
      <c r="H932" s="1"/>
      <c r="I932" s="1"/>
      <c r="J932" s="1"/>
      <c r="K932" s="4"/>
      <c r="L932" s="1"/>
      <c r="M932" s="1"/>
      <c r="N932" s="1"/>
      <c r="O932" s="1"/>
      <c r="P932" s="1"/>
      <c r="Q932" s="1"/>
      <c r="R932" s="1"/>
      <c r="S932" s="1"/>
      <c r="T932" s="1"/>
      <c r="U932" s="1"/>
      <c r="V932" s="1"/>
      <c r="W932" s="1"/>
      <c r="X932" s="1"/>
      <c r="Y932" s="1"/>
      <c r="Z932" s="1"/>
      <c r="AA932" s="1"/>
      <c r="AB932" s="1"/>
      <c r="AC932" s="1"/>
    </row>
    <row r="933">
      <c r="A933" s="1"/>
      <c r="B933" s="1"/>
      <c r="C933" s="1"/>
      <c r="D933" s="1"/>
      <c r="E933" s="1"/>
      <c r="F933" s="2"/>
      <c r="G933" s="2"/>
      <c r="H933" s="1"/>
      <c r="I933" s="1"/>
      <c r="J933" s="1"/>
      <c r="K933" s="4"/>
      <c r="L933" s="1"/>
      <c r="M933" s="1"/>
      <c r="N933" s="1"/>
      <c r="O933" s="1"/>
      <c r="P933" s="1"/>
      <c r="Q933" s="1"/>
      <c r="R933" s="1"/>
      <c r="S933" s="1"/>
      <c r="T933" s="1"/>
      <c r="U933" s="1"/>
      <c r="V933" s="1"/>
      <c r="W933" s="1"/>
      <c r="X933" s="1"/>
      <c r="Y933" s="1"/>
      <c r="Z933" s="1"/>
      <c r="AA933" s="1"/>
      <c r="AB933" s="1"/>
      <c r="AC933" s="1"/>
    </row>
    <row r="934">
      <c r="A934" s="1"/>
      <c r="B934" s="1"/>
      <c r="C934" s="1"/>
      <c r="D934" s="1"/>
      <c r="E934" s="1"/>
      <c r="F934" s="2"/>
      <c r="G934" s="2"/>
      <c r="H934" s="1"/>
      <c r="I934" s="1"/>
      <c r="J934" s="1"/>
      <c r="K934" s="4"/>
      <c r="L934" s="1"/>
      <c r="M934" s="1"/>
      <c r="N934" s="1"/>
      <c r="O934" s="1"/>
      <c r="P934" s="1"/>
      <c r="Q934" s="1"/>
      <c r="R934" s="1"/>
      <c r="S934" s="1"/>
      <c r="T934" s="1"/>
      <c r="U934" s="1"/>
      <c r="V934" s="1"/>
      <c r="W934" s="1"/>
      <c r="X934" s="1"/>
      <c r="Y934" s="1"/>
      <c r="Z934" s="1"/>
      <c r="AA934" s="1"/>
      <c r="AB934" s="1"/>
      <c r="AC934" s="1"/>
    </row>
    <row r="935">
      <c r="A935" s="1"/>
      <c r="B935" s="1"/>
      <c r="C935" s="1"/>
      <c r="D935" s="1"/>
      <c r="E935" s="1"/>
      <c r="F935" s="2"/>
      <c r="G935" s="2"/>
      <c r="H935" s="1"/>
      <c r="I935" s="1"/>
      <c r="J935" s="1"/>
      <c r="K935" s="4"/>
      <c r="L935" s="1"/>
      <c r="M935" s="1"/>
      <c r="N935" s="1"/>
      <c r="O935" s="1"/>
      <c r="P935" s="1"/>
      <c r="Q935" s="1"/>
      <c r="R935" s="1"/>
      <c r="S935" s="1"/>
      <c r="T935" s="1"/>
      <c r="U935" s="1"/>
      <c r="V935" s="1"/>
      <c r="W935" s="1"/>
      <c r="X935" s="1"/>
      <c r="Y935" s="1"/>
      <c r="Z935" s="1"/>
      <c r="AA935" s="1"/>
      <c r="AB935" s="1"/>
      <c r="AC935" s="1"/>
    </row>
    <row r="936">
      <c r="A936" s="1"/>
      <c r="B936" s="1"/>
      <c r="C936" s="1"/>
      <c r="D936" s="1"/>
      <c r="E936" s="1"/>
      <c r="F936" s="2"/>
      <c r="G936" s="2"/>
      <c r="H936" s="1"/>
      <c r="I936" s="1"/>
      <c r="J936" s="1"/>
      <c r="K936" s="4"/>
      <c r="L936" s="1"/>
      <c r="M936" s="1"/>
      <c r="N936" s="1"/>
      <c r="O936" s="1"/>
      <c r="P936" s="1"/>
      <c r="Q936" s="1"/>
      <c r="R936" s="1"/>
      <c r="S936" s="1"/>
      <c r="T936" s="1"/>
      <c r="U936" s="1"/>
      <c r="V936" s="1"/>
      <c r="W936" s="1"/>
      <c r="X936" s="1"/>
      <c r="Y936" s="1"/>
      <c r="Z936" s="1"/>
      <c r="AA936" s="1"/>
      <c r="AB936" s="1"/>
      <c r="AC936" s="1"/>
    </row>
    <row r="937">
      <c r="A937" s="1"/>
      <c r="B937" s="1"/>
      <c r="C937" s="1"/>
      <c r="D937" s="1"/>
      <c r="E937" s="1"/>
      <c r="F937" s="2"/>
      <c r="G937" s="2"/>
      <c r="H937" s="1"/>
      <c r="I937" s="1"/>
      <c r="J937" s="1"/>
      <c r="K937" s="4"/>
      <c r="L937" s="1"/>
      <c r="M937" s="1"/>
      <c r="N937" s="1"/>
      <c r="O937" s="1"/>
      <c r="P937" s="1"/>
      <c r="Q937" s="1"/>
      <c r="R937" s="1"/>
      <c r="S937" s="1"/>
      <c r="T937" s="1"/>
      <c r="U937" s="1"/>
      <c r="V937" s="1"/>
      <c r="W937" s="1"/>
      <c r="X937" s="1"/>
      <c r="Y937" s="1"/>
      <c r="Z937" s="1"/>
      <c r="AA937" s="1"/>
      <c r="AB937" s="1"/>
      <c r="AC937" s="1"/>
    </row>
    <row r="938">
      <c r="A938" s="1"/>
      <c r="B938" s="1"/>
      <c r="C938" s="1"/>
      <c r="D938" s="1"/>
      <c r="E938" s="1"/>
      <c r="F938" s="2"/>
      <c r="G938" s="2"/>
      <c r="H938" s="1"/>
      <c r="I938" s="1"/>
      <c r="J938" s="1"/>
      <c r="K938" s="4"/>
      <c r="L938" s="1"/>
      <c r="M938" s="1"/>
      <c r="N938" s="1"/>
      <c r="O938" s="1"/>
      <c r="P938" s="1"/>
      <c r="Q938" s="1"/>
      <c r="R938" s="1"/>
      <c r="S938" s="1"/>
      <c r="T938" s="1"/>
      <c r="U938" s="1"/>
      <c r="V938" s="1"/>
      <c r="W938" s="1"/>
      <c r="X938" s="1"/>
      <c r="Y938" s="1"/>
      <c r="Z938" s="1"/>
      <c r="AA938" s="1"/>
      <c r="AB938" s="1"/>
      <c r="AC938" s="1"/>
    </row>
    <row r="939">
      <c r="A939" s="1"/>
      <c r="B939" s="1"/>
      <c r="C939" s="1"/>
      <c r="D939" s="1"/>
      <c r="E939" s="1"/>
      <c r="F939" s="2"/>
      <c r="G939" s="2"/>
      <c r="H939" s="1"/>
      <c r="I939" s="1"/>
      <c r="J939" s="1"/>
      <c r="K939" s="4"/>
      <c r="L939" s="1"/>
      <c r="M939" s="1"/>
      <c r="N939" s="1"/>
      <c r="O939" s="1"/>
      <c r="P939" s="1"/>
      <c r="Q939" s="1"/>
      <c r="R939" s="1"/>
      <c r="S939" s="1"/>
      <c r="T939" s="1"/>
      <c r="U939" s="1"/>
      <c r="V939" s="1"/>
      <c r="W939" s="1"/>
      <c r="X939" s="1"/>
      <c r="Y939" s="1"/>
      <c r="Z939" s="1"/>
      <c r="AA939" s="1"/>
      <c r="AB939" s="1"/>
      <c r="AC939" s="1"/>
    </row>
    <row r="940">
      <c r="A940" s="1"/>
      <c r="B940" s="1"/>
      <c r="C940" s="1"/>
      <c r="D940" s="1"/>
      <c r="E940" s="1"/>
      <c r="F940" s="2"/>
      <c r="G940" s="2"/>
      <c r="H940" s="1"/>
      <c r="I940" s="1"/>
      <c r="J940" s="1"/>
      <c r="K940" s="4"/>
      <c r="L940" s="1"/>
      <c r="M940" s="1"/>
      <c r="N940" s="1"/>
      <c r="O940" s="1"/>
      <c r="P940" s="1"/>
      <c r="Q940" s="1"/>
      <c r="R940" s="1"/>
      <c r="S940" s="1"/>
      <c r="T940" s="1"/>
      <c r="U940" s="1"/>
      <c r="V940" s="1"/>
      <c r="W940" s="1"/>
      <c r="X940" s="1"/>
      <c r="Y940" s="1"/>
      <c r="Z940" s="1"/>
      <c r="AA940" s="1"/>
      <c r="AB940" s="1"/>
      <c r="AC940" s="1"/>
    </row>
    <row r="941">
      <c r="A941" s="1"/>
      <c r="B941" s="1"/>
      <c r="C941" s="1"/>
      <c r="D941" s="1"/>
      <c r="E941" s="1"/>
      <c r="F941" s="2"/>
      <c r="G941" s="2"/>
      <c r="H941" s="1"/>
      <c r="I941" s="1"/>
      <c r="J941" s="1"/>
      <c r="K941" s="4"/>
      <c r="L941" s="1"/>
      <c r="M941" s="1"/>
      <c r="N941" s="1"/>
      <c r="O941" s="1"/>
      <c r="P941" s="1"/>
      <c r="Q941" s="1"/>
      <c r="R941" s="1"/>
      <c r="S941" s="1"/>
      <c r="T941" s="1"/>
      <c r="U941" s="1"/>
      <c r="V941" s="1"/>
      <c r="W941" s="1"/>
      <c r="X941" s="1"/>
      <c r="Y941" s="1"/>
      <c r="Z941" s="1"/>
      <c r="AA941" s="1"/>
      <c r="AB941" s="1"/>
      <c r="AC941" s="1"/>
    </row>
    <row r="942">
      <c r="A942" s="1"/>
      <c r="B942" s="1"/>
      <c r="C942" s="1"/>
      <c r="D942" s="1"/>
      <c r="E942" s="1"/>
      <c r="F942" s="2"/>
      <c r="G942" s="2"/>
      <c r="H942" s="1"/>
      <c r="I942" s="1"/>
      <c r="J942" s="1"/>
      <c r="K942" s="4"/>
      <c r="L942" s="1"/>
      <c r="M942" s="1"/>
      <c r="N942" s="1"/>
      <c r="O942" s="1"/>
      <c r="P942" s="1"/>
      <c r="Q942" s="1"/>
      <c r="R942" s="1"/>
      <c r="S942" s="1"/>
      <c r="T942" s="1"/>
      <c r="U942" s="1"/>
      <c r="V942" s="1"/>
      <c r="W942" s="1"/>
      <c r="X942" s="1"/>
      <c r="Y942" s="1"/>
      <c r="Z942" s="1"/>
      <c r="AA942" s="1"/>
      <c r="AB942" s="1"/>
      <c r="AC942" s="1"/>
    </row>
    <row r="943">
      <c r="A943" s="1"/>
      <c r="B943" s="1"/>
      <c r="C943" s="1"/>
      <c r="D943" s="1"/>
      <c r="E943" s="1"/>
      <c r="F943" s="2"/>
      <c r="G943" s="2"/>
      <c r="H943" s="1"/>
      <c r="I943" s="1"/>
      <c r="J943" s="1"/>
      <c r="K943" s="4"/>
      <c r="L943" s="1"/>
      <c r="M943" s="1"/>
      <c r="N943" s="1"/>
      <c r="O943" s="1"/>
      <c r="P943" s="1"/>
      <c r="Q943" s="1"/>
      <c r="R943" s="1"/>
      <c r="S943" s="1"/>
      <c r="T943" s="1"/>
      <c r="U943" s="1"/>
      <c r="V943" s="1"/>
      <c r="W943" s="1"/>
      <c r="X943" s="1"/>
      <c r="Y943" s="1"/>
      <c r="Z943" s="1"/>
      <c r="AA943" s="1"/>
      <c r="AB943" s="1"/>
      <c r="AC943" s="1"/>
    </row>
    <row r="944">
      <c r="A944" s="1"/>
      <c r="B944" s="1"/>
      <c r="C944" s="1"/>
      <c r="D944" s="1"/>
      <c r="E944" s="1"/>
      <c r="F944" s="2"/>
      <c r="G944" s="2"/>
      <c r="H944" s="1"/>
      <c r="I944" s="1"/>
      <c r="J944" s="1"/>
      <c r="K944" s="4"/>
      <c r="L944" s="1"/>
      <c r="M944" s="1"/>
      <c r="N944" s="1"/>
      <c r="O944" s="1"/>
      <c r="P944" s="1"/>
      <c r="Q944" s="1"/>
      <c r="R944" s="1"/>
      <c r="S944" s="1"/>
      <c r="T944" s="1"/>
      <c r="U944" s="1"/>
      <c r="V944" s="1"/>
      <c r="W944" s="1"/>
      <c r="X944" s="1"/>
      <c r="Y944" s="1"/>
      <c r="Z944" s="1"/>
      <c r="AA944" s="1"/>
      <c r="AB944" s="1"/>
      <c r="AC944" s="1"/>
    </row>
    <row r="945">
      <c r="A945" s="1"/>
      <c r="B945" s="1"/>
      <c r="C945" s="1"/>
      <c r="D945" s="1"/>
      <c r="E945" s="1"/>
      <c r="F945" s="2"/>
      <c r="G945" s="2"/>
      <c r="H945" s="1"/>
      <c r="I945" s="1"/>
      <c r="J945" s="1"/>
      <c r="K945" s="4"/>
      <c r="L945" s="1"/>
      <c r="M945" s="1"/>
      <c r="N945" s="1"/>
      <c r="O945" s="1"/>
      <c r="P945" s="1"/>
      <c r="Q945" s="1"/>
      <c r="R945" s="1"/>
      <c r="S945" s="1"/>
      <c r="T945" s="1"/>
      <c r="U945" s="1"/>
      <c r="V945" s="1"/>
      <c r="W945" s="1"/>
      <c r="X945" s="1"/>
      <c r="Y945" s="1"/>
      <c r="Z945" s="1"/>
      <c r="AA945" s="1"/>
      <c r="AB945" s="1"/>
      <c r="AC945" s="1"/>
    </row>
    <row r="946">
      <c r="A946" s="1"/>
      <c r="B946" s="1"/>
      <c r="C946" s="1"/>
      <c r="D946" s="1"/>
      <c r="E946" s="1"/>
      <c r="F946" s="2"/>
      <c r="G946" s="2"/>
      <c r="H946" s="1"/>
      <c r="I946" s="1"/>
      <c r="J946" s="1"/>
      <c r="K946" s="4"/>
      <c r="L946" s="1"/>
      <c r="M946" s="1"/>
      <c r="N946" s="1"/>
      <c r="O946" s="1"/>
      <c r="P946" s="1"/>
      <c r="Q946" s="1"/>
      <c r="R946" s="1"/>
      <c r="S946" s="1"/>
      <c r="T946" s="1"/>
      <c r="U946" s="1"/>
      <c r="V946" s="1"/>
      <c r="W946" s="1"/>
      <c r="X946" s="1"/>
      <c r="Y946" s="1"/>
      <c r="Z946" s="1"/>
      <c r="AA946" s="1"/>
      <c r="AB946" s="1"/>
      <c r="AC946" s="1"/>
    </row>
    <row r="947">
      <c r="A947" s="1"/>
      <c r="B947" s="1"/>
      <c r="C947" s="1"/>
      <c r="D947" s="1"/>
      <c r="E947" s="1"/>
      <c r="F947" s="2"/>
      <c r="G947" s="2"/>
      <c r="H947" s="1"/>
      <c r="I947" s="1"/>
      <c r="J947" s="1"/>
      <c r="K947" s="4"/>
      <c r="L947" s="1"/>
      <c r="M947" s="1"/>
      <c r="N947" s="1"/>
      <c r="O947" s="1"/>
      <c r="P947" s="1"/>
      <c r="Q947" s="1"/>
      <c r="R947" s="1"/>
      <c r="S947" s="1"/>
      <c r="T947" s="1"/>
      <c r="U947" s="1"/>
      <c r="V947" s="1"/>
      <c r="W947" s="1"/>
      <c r="X947" s="1"/>
      <c r="Y947" s="1"/>
      <c r="Z947" s="1"/>
      <c r="AA947" s="1"/>
      <c r="AB947" s="1"/>
      <c r="AC947" s="1"/>
    </row>
    <row r="948">
      <c r="A948" s="1"/>
      <c r="B948" s="1"/>
      <c r="C948" s="1"/>
      <c r="D948" s="1"/>
      <c r="E948" s="1"/>
      <c r="F948" s="2"/>
      <c r="G948" s="2"/>
      <c r="H948" s="1"/>
      <c r="I948" s="1"/>
      <c r="J948" s="1"/>
      <c r="K948" s="4"/>
      <c r="L948" s="1"/>
      <c r="M948" s="1"/>
      <c r="N948" s="1"/>
      <c r="O948" s="1"/>
      <c r="P948" s="1"/>
      <c r="Q948" s="1"/>
      <c r="R948" s="1"/>
      <c r="S948" s="1"/>
      <c r="T948" s="1"/>
      <c r="U948" s="1"/>
      <c r="V948" s="1"/>
      <c r="W948" s="1"/>
      <c r="X948" s="1"/>
      <c r="Y948" s="1"/>
      <c r="Z948" s="1"/>
      <c r="AA948" s="1"/>
      <c r="AB948" s="1"/>
      <c r="AC948" s="1"/>
    </row>
    <row r="949">
      <c r="A949" s="1"/>
      <c r="B949" s="1"/>
      <c r="C949" s="1"/>
      <c r="D949" s="1"/>
      <c r="E949" s="1"/>
      <c r="F949" s="2"/>
      <c r="G949" s="2"/>
      <c r="H949" s="1"/>
      <c r="I949" s="1"/>
      <c r="J949" s="1"/>
      <c r="K949" s="4"/>
      <c r="L949" s="1"/>
      <c r="M949" s="1"/>
      <c r="N949" s="1"/>
      <c r="O949" s="1"/>
      <c r="P949" s="1"/>
      <c r="Q949" s="1"/>
      <c r="R949" s="1"/>
      <c r="S949" s="1"/>
      <c r="T949" s="1"/>
      <c r="U949" s="1"/>
      <c r="V949" s="1"/>
      <c r="W949" s="1"/>
      <c r="X949" s="1"/>
      <c r="Y949" s="1"/>
      <c r="Z949" s="1"/>
      <c r="AA949" s="1"/>
      <c r="AB949" s="1"/>
      <c r="AC949" s="1"/>
    </row>
    <row r="950">
      <c r="A950" s="1"/>
      <c r="B950" s="1"/>
      <c r="C950" s="1"/>
      <c r="D950" s="1"/>
      <c r="E950" s="1"/>
      <c r="F950" s="2"/>
      <c r="G950" s="2"/>
      <c r="H950" s="1"/>
      <c r="I950" s="1"/>
      <c r="J950" s="1"/>
      <c r="K950" s="4"/>
      <c r="L950" s="1"/>
      <c r="M950" s="1"/>
      <c r="N950" s="1"/>
      <c r="O950" s="1"/>
      <c r="P950" s="1"/>
      <c r="Q950" s="1"/>
      <c r="R950" s="1"/>
      <c r="S950" s="1"/>
      <c r="T950" s="1"/>
      <c r="U950" s="1"/>
      <c r="V950" s="1"/>
      <c r="W950" s="1"/>
      <c r="X950" s="1"/>
      <c r="Y950" s="1"/>
      <c r="Z950" s="1"/>
      <c r="AA950" s="1"/>
      <c r="AB950" s="1"/>
      <c r="AC950" s="1"/>
    </row>
    <row r="951">
      <c r="A951" s="1"/>
      <c r="B951" s="1"/>
      <c r="C951" s="1"/>
      <c r="D951" s="1"/>
      <c r="E951" s="1"/>
      <c r="F951" s="2"/>
      <c r="G951" s="2"/>
      <c r="H951" s="1"/>
      <c r="I951" s="1"/>
      <c r="J951" s="1"/>
      <c r="K951" s="4"/>
      <c r="L951" s="1"/>
      <c r="M951" s="1"/>
      <c r="N951" s="1"/>
      <c r="O951" s="1"/>
      <c r="P951" s="1"/>
      <c r="Q951" s="1"/>
      <c r="R951" s="1"/>
      <c r="S951" s="1"/>
      <c r="T951" s="1"/>
      <c r="U951" s="1"/>
      <c r="V951" s="1"/>
      <c r="W951" s="1"/>
      <c r="X951" s="1"/>
      <c r="Y951" s="1"/>
      <c r="Z951" s="1"/>
      <c r="AA951" s="1"/>
      <c r="AB951" s="1"/>
      <c r="AC951" s="1"/>
    </row>
    <row r="952">
      <c r="A952" s="1"/>
      <c r="B952" s="1"/>
      <c r="C952" s="1"/>
      <c r="D952" s="1"/>
      <c r="E952" s="1"/>
      <c r="F952" s="2"/>
      <c r="G952" s="2"/>
      <c r="H952" s="1"/>
      <c r="I952" s="1"/>
      <c r="J952" s="1"/>
      <c r="K952" s="4"/>
      <c r="L952" s="1"/>
      <c r="M952" s="1"/>
      <c r="N952" s="1"/>
      <c r="O952" s="1"/>
      <c r="P952" s="1"/>
      <c r="Q952" s="1"/>
      <c r="R952" s="1"/>
      <c r="S952" s="1"/>
      <c r="T952" s="1"/>
      <c r="U952" s="1"/>
      <c r="V952" s="1"/>
      <c r="W952" s="1"/>
      <c r="X952" s="1"/>
      <c r="Y952" s="1"/>
      <c r="Z952" s="1"/>
      <c r="AA952" s="1"/>
      <c r="AB952" s="1"/>
      <c r="AC952" s="1"/>
    </row>
    <row r="953">
      <c r="A953" s="1"/>
      <c r="B953" s="1"/>
      <c r="C953" s="1"/>
      <c r="D953" s="1"/>
      <c r="E953" s="1"/>
      <c r="F953" s="2"/>
      <c r="G953" s="2"/>
      <c r="H953" s="1"/>
      <c r="I953" s="1"/>
      <c r="J953" s="1"/>
      <c r="K953" s="4"/>
      <c r="L953" s="1"/>
      <c r="M953" s="1"/>
      <c r="N953" s="1"/>
      <c r="O953" s="1"/>
      <c r="P953" s="1"/>
      <c r="Q953" s="1"/>
      <c r="R953" s="1"/>
      <c r="S953" s="1"/>
      <c r="T953" s="1"/>
      <c r="U953" s="1"/>
      <c r="V953" s="1"/>
      <c r="W953" s="1"/>
      <c r="X953" s="1"/>
      <c r="Y953" s="1"/>
      <c r="Z953" s="1"/>
      <c r="AA953" s="1"/>
      <c r="AB953" s="1"/>
      <c r="AC953" s="1"/>
    </row>
    <row r="954">
      <c r="A954" s="1"/>
      <c r="B954" s="1"/>
      <c r="C954" s="1"/>
      <c r="D954" s="1"/>
      <c r="E954" s="1"/>
      <c r="F954" s="2"/>
      <c r="G954" s="2"/>
      <c r="H954" s="1"/>
      <c r="I954" s="1"/>
      <c r="J954" s="1"/>
      <c r="K954" s="4"/>
      <c r="L954" s="1"/>
      <c r="M954" s="1"/>
      <c r="N954" s="1"/>
      <c r="O954" s="1"/>
      <c r="P954" s="1"/>
      <c r="Q954" s="1"/>
      <c r="R954" s="1"/>
      <c r="S954" s="1"/>
      <c r="T954" s="1"/>
      <c r="U954" s="1"/>
      <c r="V954" s="1"/>
      <c r="W954" s="1"/>
      <c r="X954" s="1"/>
      <c r="Y954" s="1"/>
      <c r="Z954" s="1"/>
      <c r="AA954" s="1"/>
      <c r="AB954" s="1"/>
      <c r="AC954" s="1"/>
    </row>
    <row r="955">
      <c r="A955" s="1"/>
      <c r="B955" s="1"/>
      <c r="C955" s="1"/>
      <c r="D955" s="1"/>
      <c r="E955" s="1"/>
      <c r="F955" s="2"/>
      <c r="G955" s="2"/>
      <c r="H955" s="1"/>
      <c r="I955" s="1"/>
      <c r="J955" s="1"/>
      <c r="K955" s="4"/>
      <c r="L955" s="1"/>
      <c r="M955" s="1"/>
      <c r="N955" s="1"/>
      <c r="O955" s="1"/>
      <c r="P955" s="1"/>
      <c r="Q955" s="1"/>
      <c r="R955" s="1"/>
      <c r="S955" s="1"/>
      <c r="T955" s="1"/>
      <c r="U955" s="1"/>
      <c r="V955" s="1"/>
      <c r="W955" s="1"/>
      <c r="X955" s="1"/>
      <c r="Y955" s="1"/>
      <c r="Z955" s="1"/>
      <c r="AA955" s="1"/>
      <c r="AB955" s="1"/>
      <c r="AC955" s="1"/>
    </row>
    <row r="956">
      <c r="A956" s="1"/>
      <c r="B956" s="1"/>
      <c r="C956" s="1"/>
      <c r="D956" s="1"/>
      <c r="E956" s="1"/>
      <c r="F956" s="2"/>
      <c r="G956" s="2"/>
      <c r="H956" s="1"/>
      <c r="I956" s="1"/>
      <c r="J956" s="1"/>
      <c r="K956" s="4"/>
      <c r="L956" s="1"/>
      <c r="M956" s="1"/>
      <c r="N956" s="1"/>
      <c r="O956" s="1"/>
      <c r="P956" s="1"/>
      <c r="Q956" s="1"/>
      <c r="R956" s="1"/>
      <c r="S956" s="1"/>
      <c r="T956" s="1"/>
      <c r="U956" s="1"/>
      <c r="V956" s="1"/>
      <c r="W956" s="1"/>
      <c r="X956" s="1"/>
      <c r="Y956" s="1"/>
      <c r="Z956" s="1"/>
      <c r="AA956" s="1"/>
      <c r="AB956" s="1"/>
      <c r="AC956" s="1"/>
    </row>
    <row r="957">
      <c r="A957" s="1"/>
      <c r="B957" s="1"/>
      <c r="C957" s="1"/>
      <c r="D957" s="1"/>
      <c r="E957" s="1"/>
      <c r="F957" s="2"/>
      <c r="G957" s="2"/>
      <c r="H957" s="1"/>
      <c r="I957" s="1"/>
      <c r="J957" s="1"/>
      <c r="K957" s="4"/>
      <c r="L957" s="1"/>
      <c r="M957" s="1"/>
      <c r="N957" s="1"/>
      <c r="O957" s="1"/>
      <c r="P957" s="1"/>
      <c r="Q957" s="1"/>
      <c r="R957" s="1"/>
      <c r="S957" s="1"/>
      <c r="T957" s="1"/>
      <c r="U957" s="1"/>
      <c r="V957" s="1"/>
      <c r="W957" s="1"/>
      <c r="X957" s="1"/>
      <c r="Y957" s="1"/>
      <c r="Z957" s="1"/>
      <c r="AA957" s="1"/>
      <c r="AB957" s="1"/>
      <c r="AC957" s="1"/>
    </row>
    <row r="958">
      <c r="A958" s="1"/>
      <c r="B958" s="1"/>
      <c r="C958" s="1"/>
      <c r="D958" s="1"/>
      <c r="E958" s="1"/>
      <c r="F958" s="2"/>
      <c r="G958" s="2"/>
      <c r="H958" s="1"/>
      <c r="I958" s="1"/>
      <c r="J958" s="1"/>
      <c r="K958" s="4"/>
      <c r="L958" s="1"/>
      <c r="M958" s="1"/>
      <c r="N958" s="1"/>
      <c r="O958" s="1"/>
      <c r="P958" s="1"/>
      <c r="Q958" s="1"/>
      <c r="R958" s="1"/>
      <c r="S958" s="1"/>
      <c r="T958" s="1"/>
      <c r="U958" s="1"/>
      <c r="V958" s="1"/>
      <c r="W958" s="1"/>
      <c r="X958" s="1"/>
      <c r="Y958" s="1"/>
      <c r="Z958" s="1"/>
      <c r="AA958" s="1"/>
      <c r="AB958" s="1"/>
      <c r="AC958" s="1"/>
    </row>
    <row r="959">
      <c r="A959" s="1"/>
      <c r="B959" s="1"/>
      <c r="C959" s="1"/>
      <c r="D959" s="1"/>
      <c r="E959" s="1"/>
      <c r="F959" s="2"/>
      <c r="G959" s="2"/>
      <c r="H959" s="1"/>
      <c r="I959" s="1"/>
      <c r="J959" s="1"/>
      <c r="K959" s="4"/>
      <c r="L959" s="1"/>
      <c r="M959" s="1"/>
      <c r="N959" s="1"/>
      <c r="O959" s="1"/>
      <c r="P959" s="1"/>
      <c r="Q959" s="1"/>
      <c r="R959" s="1"/>
      <c r="S959" s="1"/>
      <c r="T959" s="1"/>
      <c r="U959" s="1"/>
      <c r="V959" s="1"/>
      <c r="W959" s="1"/>
      <c r="X959" s="1"/>
      <c r="Y959" s="1"/>
      <c r="Z959" s="1"/>
      <c r="AA959" s="1"/>
      <c r="AB959" s="1"/>
      <c r="AC959" s="1"/>
    </row>
    <row r="960">
      <c r="A960" s="1"/>
      <c r="B960" s="1"/>
      <c r="C960" s="1"/>
      <c r="D960" s="1"/>
      <c r="E960" s="1"/>
      <c r="F960" s="2"/>
      <c r="G960" s="2"/>
      <c r="H960" s="1"/>
      <c r="I960" s="1"/>
      <c r="J960" s="1"/>
      <c r="K960" s="4"/>
      <c r="L960" s="1"/>
      <c r="M960" s="1"/>
      <c r="N960" s="1"/>
      <c r="O960" s="1"/>
      <c r="P960" s="1"/>
      <c r="Q960" s="1"/>
      <c r="R960" s="1"/>
      <c r="S960" s="1"/>
      <c r="T960" s="1"/>
      <c r="U960" s="1"/>
      <c r="V960" s="1"/>
      <c r="W960" s="1"/>
      <c r="X960" s="1"/>
      <c r="Y960" s="1"/>
      <c r="Z960" s="1"/>
      <c r="AA960" s="1"/>
      <c r="AB960" s="1"/>
      <c r="AC960" s="1"/>
    </row>
    <row r="961">
      <c r="A961" s="1"/>
      <c r="B961" s="1"/>
      <c r="C961" s="1"/>
      <c r="D961" s="1"/>
      <c r="E961" s="1"/>
      <c r="F961" s="2"/>
      <c r="G961" s="2"/>
      <c r="H961" s="1"/>
      <c r="I961" s="1"/>
      <c r="J961" s="1"/>
      <c r="K961" s="4"/>
      <c r="L961" s="1"/>
      <c r="M961" s="1"/>
      <c r="N961" s="1"/>
      <c r="O961" s="1"/>
      <c r="P961" s="1"/>
      <c r="Q961" s="1"/>
      <c r="R961" s="1"/>
      <c r="S961" s="1"/>
      <c r="T961" s="1"/>
      <c r="U961" s="1"/>
      <c r="V961" s="1"/>
      <c r="W961" s="1"/>
      <c r="X961" s="1"/>
      <c r="Y961" s="1"/>
      <c r="Z961" s="1"/>
      <c r="AA961" s="1"/>
      <c r="AB961" s="1"/>
      <c r="AC961" s="1"/>
    </row>
    <row r="962">
      <c r="A962" s="1"/>
      <c r="B962" s="1"/>
      <c r="C962" s="1"/>
      <c r="D962" s="1"/>
      <c r="E962" s="1"/>
      <c r="F962" s="2"/>
      <c r="G962" s="2"/>
      <c r="H962" s="1"/>
      <c r="I962" s="1"/>
      <c r="J962" s="1"/>
      <c r="K962" s="4"/>
      <c r="L962" s="1"/>
      <c r="M962" s="1"/>
      <c r="N962" s="1"/>
      <c r="O962" s="1"/>
      <c r="P962" s="1"/>
      <c r="Q962" s="1"/>
      <c r="R962" s="1"/>
      <c r="S962" s="1"/>
      <c r="T962" s="1"/>
      <c r="U962" s="1"/>
      <c r="V962" s="1"/>
      <c r="W962" s="1"/>
      <c r="X962" s="1"/>
      <c r="Y962" s="1"/>
      <c r="Z962" s="1"/>
      <c r="AA962" s="1"/>
      <c r="AB962" s="1"/>
      <c r="AC962" s="1"/>
    </row>
    <row r="963">
      <c r="A963" s="1"/>
      <c r="B963" s="1"/>
      <c r="C963" s="1"/>
      <c r="D963" s="1"/>
      <c r="E963" s="1"/>
      <c r="F963" s="2"/>
      <c r="G963" s="2"/>
      <c r="H963" s="1"/>
      <c r="I963" s="1"/>
      <c r="J963" s="1"/>
      <c r="K963" s="4"/>
      <c r="L963" s="1"/>
      <c r="M963" s="1"/>
      <c r="N963" s="1"/>
      <c r="O963" s="1"/>
      <c r="P963" s="1"/>
      <c r="Q963" s="1"/>
      <c r="R963" s="1"/>
      <c r="S963" s="1"/>
      <c r="T963" s="1"/>
      <c r="U963" s="1"/>
      <c r="V963" s="1"/>
      <c r="W963" s="1"/>
      <c r="X963" s="1"/>
      <c r="Y963" s="1"/>
      <c r="Z963" s="1"/>
      <c r="AA963" s="1"/>
      <c r="AB963" s="1"/>
      <c r="AC963" s="1"/>
    </row>
    <row r="964">
      <c r="A964" s="1"/>
      <c r="B964" s="1"/>
      <c r="C964" s="1"/>
      <c r="D964" s="1"/>
      <c r="E964" s="1"/>
      <c r="F964" s="2"/>
      <c r="G964" s="2"/>
      <c r="H964" s="1"/>
      <c r="I964" s="1"/>
      <c r="J964" s="1"/>
      <c r="K964" s="4"/>
      <c r="L964" s="1"/>
      <c r="M964" s="1"/>
      <c r="N964" s="1"/>
      <c r="O964" s="1"/>
      <c r="P964" s="1"/>
      <c r="Q964" s="1"/>
      <c r="R964" s="1"/>
      <c r="S964" s="1"/>
      <c r="T964" s="1"/>
      <c r="U964" s="1"/>
      <c r="V964" s="1"/>
      <c r="W964" s="1"/>
      <c r="X964" s="1"/>
      <c r="Y964" s="1"/>
      <c r="Z964" s="1"/>
      <c r="AA964" s="1"/>
      <c r="AB964" s="1"/>
      <c r="AC964" s="1"/>
    </row>
    <row r="965">
      <c r="A965" s="1"/>
      <c r="B965" s="1"/>
      <c r="C965" s="1"/>
      <c r="D965" s="1"/>
      <c r="E965" s="1"/>
      <c r="F965" s="2"/>
      <c r="G965" s="2"/>
      <c r="H965" s="1"/>
      <c r="I965" s="1"/>
      <c r="J965" s="1"/>
      <c r="K965" s="4"/>
      <c r="L965" s="1"/>
      <c r="M965" s="1"/>
      <c r="N965" s="1"/>
      <c r="O965" s="1"/>
      <c r="P965" s="1"/>
      <c r="Q965" s="1"/>
      <c r="R965" s="1"/>
      <c r="S965" s="1"/>
      <c r="T965" s="1"/>
      <c r="U965" s="1"/>
      <c r="V965" s="1"/>
      <c r="W965" s="1"/>
      <c r="X965" s="1"/>
      <c r="Y965" s="1"/>
      <c r="Z965" s="1"/>
      <c r="AA965" s="1"/>
      <c r="AB965" s="1"/>
      <c r="AC965" s="1"/>
    </row>
    <row r="966">
      <c r="A966" s="1"/>
      <c r="B966" s="1"/>
      <c r="C966" s="1"/>
      <c r="D966" s="1"/>
      <c r="E966" s="1"/>
      <c r="F966" s="2"/>
      <c r="G966" s="2"/>
      <c r="H966" s="1"/>
      <c r="I966" s="1"/>
      <c r="J966" s="1"/>
      <c r="K966" s="4"/>
      <c r="L966" s="1"/>
      <c r="M966" s="1"/>
      <c r="N966" s="1"/>
      <c r="O966" s="1"/>
      <c r="P966" s="1"/>
      <c r="Q966" s="1"/>
      <c r="R966" s="1"/>
      <c r="S966" s="1"/>
      <c r="T966" s="1"/>
      <c r="U966" s="1"/>
      <c r="V966" s="1"/>
      <c r="W966" s="1"/>
      <c r="X966" s="1"/>
      <c r="Y966" s="1"/>
      <c r="Z966" s="1"/>
      <c r="AA966" s="1"/>
      <c r="AB966" s="1"/>
      <c r="AC966" s="1"/>
    </row>
    <row r="967">
      <c r="A967" s="1"/>
      <c r="B967" s="1"/>
      <c r="C967" s="1"/>
      <c r="D967" s="1"/>
      <c r="E967" s="1"/>
      <c r="F967" s="2"/>
      <c r="G967" s="2"/>
      <c r="H967" s="1"/>
      <c r="I967" s="1"/>
      <c r="J967" s="1"/>
      <c r="K967" s="4"/>
      <c r="L967" s="1"/>
      <c r="M967" s="1"/>
      <c r="N967" s="1"/>
      <c r="O967" s="1"/>
      <c r="P967" s="1"/>
      <c r="Q967" s="1"/>
      <c r="R967" s="1"/>
      <c r="S967" s="1"/>
      <c r="T967" s="1"/>
      <c r="U967" s="1"/>
      <c r="V967" s="1"/>
      <c r="W967" s="1"/>
      <c r="X967" s="1"/>
      <c r="Y967" s="1"/>
      <c r="Z967" s="1"/>
      <c r="AA967" s="1"/>
      <c r="AB967" s="1"/>
      <c r="AC967" s="1"/>
    </row>
    <row r="968">
      <c r="A968" s="1"/>
      <c r="B968" s="1"/>
      <c r="C968" s="1"/>
      <c r="D968" s="1"/>
      <c r="E968" s="1"/>
      <c r="F968" s="2"/>
      <c r="G968" s="2"/>
      <c r="H968" s="1"/>
      <c r="I968" s="1"/>
      <c r="J968" s="1"/>
      <c r="K968" s="4"/>
      <c r="L968" s="1"/>
      <c r="M968" s="1"/>
      <c r="N968" s="1"/>
      <c r="O968" s="1"/>
      <c r="P968" s="1"/>
      <c r="Q968" s="1"/>
      <c r="R968" s="1"/>
      <c r="S968" s="1"/>
      <c r="T968" s="1"/>
      <c r="U968" s="1"/>
      <c r="V968" s="1"/>
      <c r="W968" s="1"/>
      <c r="X968" s="1"/>
      <c r="Y968" s="1"/>
      <c r="Z968" s="1"/>
      <c r="AA968" s="1"/>
      <c r="AB968" s="1"/>
      <c r="AC968" s="1"/>
    </row>
    <row r="969">
      <c r="A969" s="1"/>
      <c r="B969" s="1"/>
      <c r="C969" s="1"/>
      <c r="D969" s="1"/>
      <c r="E969" s="1"/>
      <c r="F969" s="2"/>
      <c r="G969" s="2"/>
      <c r="H969" s="1"/>
      <c r="I969" s="1"/>
      <c r="J969" s="1"/>
      <c r="K969" s="4"/>
      <c r="L969" s="1"/>
      <c r="M969" s="1"/>
      <c r="N969" s="1"/>
      <c r="O969" s="1"/>
      <c r="P969" s="1"/>
      <c r="Q969" s="1"/>
      <c r="R969" s="1"/>
      <c r="S969" s="1"/>
      <c r="T969" s="1"/>
      <c r="U969" s="1"/>
      <c r="V969" s="1"/>
      <c r="W969" s="1"/>
      <c r="X969" s="1"/>
      <c r="Y969" s="1"/>
      <c r="Z969" s="1"/>
      <c r="AA969" s="1"/>
      <c r="AB969" s="1"/>
      <c r="AC969" s="1"/>
    </row>
    <row r="970">
      <c r="A970" s="1"/>
      <c r="B970" s="1"/>
      <c r="C970" s="1"/>
      <c r="D970" s="1"/>
      <c r="E970" s="1"/>
      <c r="F970" s="2"/>
      <c r="G970" s="2"/>
      <c r="H970" s="1"/>
      <c r="I970" s="1"/>
      <c r="J970" s="1"/>
      <c r="K970" s="4"/>
      <c r="L970" s="1"/>
      <c r="M970" s="1"/>
      <c r="N970" s="1"/>
      <c r="O970" s="1"/>
      <c r="P970" s="1"/>
      <c r="Q970" s="1"/>
      <c r="R970" s="1"/>
      <c r="S970" s="1"/>
      <c r="T970" s="1"/>
      <c r="U970" s="1"/>
      <c r="V970" s="1"/>
      <c r="W970" s="1"/>
      <c r="X970" s="1"/>
      <c r="Y970" s="1"/>
      <c r="Z970" s="1"/>
      <c r="AA970" s="1"/>
      <c r="AB970" s="1"/>
      <c r="AC970" s="1"/>
    </row>
    <row r="971">
      <c r="A971" s="1"/>
      <c r="B971" s="1"/>
      <c r="C971" s="1"/>
      <c r="D971" s="1"/>
      <c r="E971" s="1"/>
      <c r="F971" s="2"/>
      <c r="G971" s="2"/>
      <c r="H971" s="1"/>
      <c r="I971" s="1"/>
      <c r="J971" s="1"/>
      <c r="K971" s="4"/>
      <c r="L971" s="1"/>
      <c r="M971" s="1"/>
      <c r="N971" s="1"/>
      <c r="O971" s="1"/>
      <c r="P971" s="1"/>
      <c r="Q971" s="1"/>
      <c r="R971" s="1"/>
      <c r="S971" s="1"/>
      <c r="T971" s="1"/>
      <c r="U971" s="1"/>
      <c r="V971" s="1"/>
      <c r="W971" s="1"/>
      <c r="X971" s="1"/>
      <c r="Y971" s="1"/>
      <c r="Z971" s="1"/>
      <c r="AA971" s="1"/>
      <c r="AB971" s="1"/>
      <c r="AC971" s="1"/>
    </row>
    <row r="972">
      <c r="A972" s="1"/>
      <c r="B972" s="1"/>
      <c r="C972" s="1"/>
      <c r="D972" s="1"/>
      <c r="E972" s="1"/>
      <c r="F972" s="2"/>
      <c r="G972" s="2"/>
      <c r="H972" s="1"/>
      <c r="I972" s="1"/>
      <c r="J972" s="1"/>
      <c r="K972" s="4"/>
      <c r="L972" s="1"/>
      <c r="M972" s="1"/>
      <c r="N972" s="1"/>
      <c r="O972" s="1"/>
      <c r="P972" s="1"/>
      <c r="Q972" s="1"/>
      <c r="R972" s="1"/>
      <c r="S972" s="1"/>
      <c r="T972" s="1"/>
      <c r="U972" s="1"/>
      <c r="V972" s="1"/>
      <c r="W972" s="1"/>
      <c r="X972" s="1"/>
      <c r="Y972" s="1"/>
      <c r="Z972" s="1"/>
      <c r="AA972" s="1"/>
      <c r="AB972" s="1"/>
      <c r="AC972" s="1"/>
    </row>
    <row r="973">
      <c r="A973" s="1"/>
      <c r="B973" s="1"/>
      <c r="C973" s="1"/>
      <c r="D973" s="1"/>
      <c r="E973" s="1"/>
      <c r="F973" s="2"/>
      <c r="G973" s="2"/>
      <c r="H973" s="1"/>
      <c r="I973" s="1"/>
      <c r="J973" s="1"/>
      <c r="K973" s="4"/>
      <c r="L973" s="1"/>
      <c r="M973" s="1"/>
      <c r="N973" s="1"/>
      <c r="O973" s="1"/>
      <c r="P973" s="1"/>
      <c r="Q973" s="1"/>
      <c r="R973" s="1"/>
      <c r="S973" s="1"/>
      <c r="T973" s="1"/>
      <c r="U973" s="1"/>
      <c r="V973" s="1"/>
      <c r="W973" s="1"/>
      <c r="X973" s="1"/>
      <c r="Y973" s="1"/>
      <c r="Z973" s="1"/>
      <c r="AA973" s="1"/>
      <c r="AB973" s="1"/>
      <c r="AC973" s="1"/>
    </row>
    <row r="974">
      <c r="A974" s="1"/>
      <c r="B974" s="1"/>
      <c r="C974" s="1"/>
      <c r="D974" s="1"/>
      <c r="E974" s="1"/>
      <c r="F974" s="2"/>
      <c r="G974" s="2"/>
      <c r="H974" s="1"/>
      <c r="I974" s="1"/>
      <c r="J974" s="1"/>
      <c r="K974" s="4"/>
      <c r="L974" s="1"/>
      <c r="M974" s="1"/>
      <c r="N974" s="1"/>
      <c r="O974" s="1"/>
      <c r="P974" s="1"/>
      <c r="Q974" s="1"/>
      <c r="R974" s="1"/>
      <c r="S974" s="1"/>
      <c r="T974" s="1"/>
      <c r="U974" s="1"/>
      <c r="V974" s="1"/>
      <c r="W974" s="1"/>
      <c r="X974" s="1"/>
      <c r="Y974" s="1"/>
      <c r="Z974" s="1"/>
      <c r="AA974" s="1"/>
      <c r="AB974" s="1"/>
      <c r="AC974" s="1"/>
    </row>
    <row r="975">
      <c r="A975" s="1"/>
      <c r="B975" s="1"/>
      <c r="C975" s="1"/>
      <c r="D975" s="1"/>
      <c r="E975" s="1"/>
      <c r="F975" s="2"/>
      <c r="G975" s="2"/>
      <c r="H975" s="1"/>
      <c r="I975" s="1"/>
      <c r="J975" s="1"/>
      <c r="K975" s="4"/>
      <c r="L975" s="1"/>
      <c r="M975" s="1"/>
      <c r="N975" s="1"/>
      <c r="O975" s="1"/>
      <c r="P975" s="1"/>
      <c r="Q975" s="1"/>
      <c r="R975" s="1"/>
      <c r="S975" s="1"/>
      <c r="T975" s="1"/>
      <c r="U975" s="1"/>
      <c r="V975" s="1"/>
      <c r="W975" s="1"/>
      <c r="X975" s="1"/>
      <c r="Y975" s="1"/>
      <c r="Z975" s="1"/>
      <c r="AA975" s="1"/>
      <c r="AB975" s="1"/>
      <c r="AC975" s="1"/>
    </row>
    <row r="976">
      <c r="A976" s="1"/>
      <c r="B976" s="1"/>
      <c r="C976" s="1"/>
      <c r="D976" s="1"/>
      <c r="E976" s="1"/>
      <c r="F976" s="2"/>
      <c r="G976" s="2"/>
      <c r="H976" s="1"/>
      <c r="I976" s="1"/>
      <c r="J976" s="1"/>
      <c r="K976" s="4"/>
      <c r="L976" s="1"/>
      <c r="M976" s="1"/>
      <c r="N976" s="1"/>
      <c r="O976" s="1"/>
      <c r="P976" s="1"/>
      <c r="Q976" s="1"/>
      <c r="R976" s="1"/>
      <c r="S976" s="1"/>
      <c r="T976" s="1"/>
      <c r="U976" s="1"/>
      <c r="V976" s="1"/>
      <c r="W976" s="1"/>
      <c r="X976" s="1"/>
      <c r="Y976" s="1"/>
      <c r="Z976" s="1"/>
      <c r="AA976" s="1"/>
      <c r="AB976" s="1"/>
      <c r="AC976" s="1"/>
    </row>
    <row r="977">
      <c r="A977" s="1"/>
      <c r="B977" s="1"/>
      <c r="C977" s="1"/>
      <c r="D977" s="1"/>
      <c r="E977" s="1"/>
      <c r="F977" s="2"/>
      <c r="G977" s="2"/>
      <c r="H977" s="1"/>
      <c r="I977" s="1"/>
      <c r="J977" s="1"/>
      <c r="K977" s="4"/>
      <c r="L977" s="1"/>
      <c r="M977" s="1"/>
      <c r="N977" s="1"/>
      <c r="O977" s="1"/>
      <c r="P977" s="1"/>
      <c r="Q977" s="1"/>
      <c r="R977" s="1"/>
      <c r="S977" s="1"/>
      <c r="T977" s="1"/>
      <c r="U977" s="1"/>
      <c r="V977" s="1"/>
      <c r="W977" s="1"/>
      <c r="X977" s="1"/>
      <c r="Y977" s="1"/>
      <c r="Z977" s="1"/>
      <c r="AA977" s="1"/>
      <c r="AB977" s="1"/>
      <c r="AC977" s="1"/>
    </row>
    <row r="978">
      <c r="A978" s="1"/>
      <c r="B978" s="1"/>
      <c r="C978" s="1"/>
      <c r="D978" s="1"/>
      <c r="E978" s="1"/>
      <c r="F978" s="2"/>
      <c r="G978" s="2"/>
      <c r="H978" s="1"/>
      <c r="I978" s="1"/>
      <c r="J978" s="1"/>
      <c r="K978" s="4"/>
      <c r="L978" s="1"/>
      <c r="M978" s="1"/>
      <c r="N978" s="1"/>
      <c r="O978" s="1"/>
      <c r="P978" s="1"/>
      <c r="Q978" s="1"/>
      <c r="R978" s="1"/>
      <c r="S978" s="1"/>
      <c r="T978" s="1"/>
      <c r="U978" s="1"/>
      <c r="V978" s="1"/>
      <c r="W978" s="1"/>
      <c r="X978" s="1"/>
      <c r="Y978" s="1"/>
      <c r="Z978" s="1"/>
      <c r="AA978" s="1"/>
      <c r="AB978" s="1"/>
      <c r="AC978" s="1"/>
    </row>
    <row r="979">
      <c r="A979" s="1"/>
      <c r="B979" s="1"/>
      <c r="C979" s="1"/>
      <c r="D979" s="1"/>
      <c r="E979" s="1"/>
      <c r="F979" s="2"/>
      <c r="G979" s="2"/>
      <c r="H979" s="1"/>
      <c r="I979" s="1"/>
      <c r="J979" s="1"/>
      <c r="K979" s="4"/>
      <c r="L979" s="1"/>
      <c r="M979" s="1"/>
      <c r="N979" s="1"/>
      <c r="O979" s="1"/>
      <c r="P979" s="1"/>
      <c r="Q979" s="1"/>
      <c r="R979" s="1"/>
      <c r="S979" s="1"/>
      <c r="T979" s="1"/>
      <c r="U979" s="1"/>
      <c r="V979" s="1"/>
      <c r="W979" s="1"/>
      <c r="X979" s="1"/>
      <c r="Y979" s="1"/>
      <c r="Z979" s="1"/>
      <c r="AA979" s="1"/>
      <c r="AB979" s="1"/>
      <c r="AC979" s="1"/>
    </row>
    <row r="980">
      <c r="A980" s="1"/>
      <c r="B980" s="1"/>
      <c r="C980" s="1"/>
      <c r="D980" s="1"/>
      <c r="E980" s="1"/>
      <c r="F980" s="2"/>
      <c r="G980" s="2"/>
      <c r="H980" s="1"/>
      <c r="I980" s="1"/>
      <c r="J980" s="1"/>
      <c r="K980" s="4"/>
      <c r="L980" s="1"/>
      <c r="M980" s="1"/>
      <c r="N980" s="1"/>
      <c r="O980" s="1"/>
      <c r="P980" s="1"/>
      <c r="Q980" s="1"/>
      <c r="R980" s="1"/>
      <c r="S980" s="1"/>
      <c r="T980" s="1"/>
      <c r="U980" s="1"/>
      <c r="V980" s="1"/>
      <c r="W980" s="1"/>
      <c r="X980" s="1"/>
      <c r="Y980" s="1"/>
      <c r="Z980" s="1"/>
      <c r="AA980" s="1"/>
      <c r="AB980" s="1"/>
      <c r="AC980" s="1"/>
    </row>
    <row r="981">
      <c r="A981" s="1"/>
      <c r="B981" s="1"/>
      <c r="C981" s="1"/>
      <c r="D981" s="1"/>
      <c r="E981" s="1"/>
      <c r="F981" s="2"/>
      <c r="G981" s="2"/>
      <c r="H981" s="1"/>
      <c r="I981" s="1"/>
      <c r="J981" s="1"/>
      <c r="K981" s="4"/>
      <c r="L981" s="1"/>
      <c r="M981" s="1"/>
      <c r="N981" s="1"/>
      <c r="O981" s="1"/>
      <c r="P981" s="1"/>
      <c r="Q981" s="1"/>
      <c r="R981" s="1"/>
      <c r="S981" s="1"/>
      <c r="T981" s="1"/>
      <c r="U981" s="1"/>
      <c r="V981" s="1"/>
      <c r="W981" s="1"/>
      <c r="X981" s="1"/>
      <c r="Y981" s="1"/>
      <c r="Z981" s="1"/>
      <c r="AA981" s="1"/>
      <c r="AB981" s="1"/>
      <c r="AC981" s="1"/>
    </row>
    <row r="982">
      <c r="A982" s="1"/>
      <c r="B982" s="1"/>
      <c r="C982" s="1"/>
      <c r="D982" s="1"/>
      <c r="E982" s="1"/>
      <c r="F982" s="2"/>
      <c r="G982" s="2"/>
      <c r="H982" s="1"/>
      <c r="I982" s="1"/>
      <c r="J982" s="1"/>
      <c r="K982" s="4"/>
      <c r="L982" s="1"/>
      <c r="M982" s="1"/>
      <c r="N982" s="1"/>
      <c r="O982" s="1"/>
      <c r="P982" s="1"/>
      <c r="Q982" s="1"/>
      <c r="R982" s="1"/>
      <c r="S982" s="1"/>
      <c r="T982" s="1"/>
      <c r="U982" s="1"/>
      <c r="V982" s="1"/>
      <c r="W982" s="1"/>
      <c r="X982" s="1"/>
      <c r="Y982" s="1"/>
      <c r="Z982" s="1"/>
      <c r="AA982" s="1"/>
      <c r="AB982" s="1"/>
      <c r="AC982" s="1"/>
    </row>
    <row r="983">
      <c r="A983" s="1"/>
      <c r="B983" s="1"/>
      <c r="C983" s="1"/>
      <c r="D983" s="1"/>
      <c r="E983" s="1"/>
      <c r="F983" s="2"/>
      <c r="G983" s="2"/>
      <c r="H983" s="1"/>
      <c r="I983" s="1"/>
      <c r="J983" s="1"/>
      <c r="K983" s="4"/>
      <c r="L983" s="1"/>
      <c r="M983" s="1"/>
      <c r="N983" s="1"/>
      <c r="O983" s="1"/>
      <c r="P983" s="1"/>
      <c r="Q983" s="1"/>
      <c r="R983" s="1"/>
      <c r="S983" s="1"/>
      <c r="T983" s="1"/>
      <c r="U983" s="1"/>
      <c r="V983" s="1"/>
      <c r="W983" s="1"/>
      <c r="X983" s="1"/>
      <c r="Y983" s="1"/>
      <c r="Z983" s="1"/>
      <c r="AA983" s="1"/>
      <c r="AB983" s="1"/>
      <c r="AC983" s="1"/>
    </row>
    <row r="984">
      <c r="A984" s="1"/>
      <c r="B984" s="1"/>
      <c r="C984" s="1"/>
      <c r="D984" s="1"/>
      <c r="E984" s="1"/>
      <c r="F984" s="2"/>
      <c r="G984" s="2"/>
      <c r="H984" s="1"/>
      <c r="I984" s="1"/>
      <c r="J984" s="1"/>
      <c r="K984" s="4"/>
      <c r="L984" s="1"/>
      <c r="M984" s="1"/>
      <c r="N984" s="1"/>
      <c r="O984" s="1"/>
      <c r="P984" s="1"/>
      <c r="Q984" s="1"/>
      <c r="R984" s="1"/>
      <c r="S984" s="1"/>
      <c r="T984" s="1"/>
      <c r="U984" s="1"/>
      <c r="V984" s="1"/>
      <c r="W984" s="1"/>
      <c r="X984" s="1"/>
      <c r="Y984" s="1"/>
      <c r="Z984" s="1"/>
      <c r="AA984" s="1"/>
      <c r="AB984" s="1"/>
      <c r="AC984" s="1"/>
    </row>
    <row r="985">
      <c r="A985" s="1"/>
      <c r="B985" s="1"/>
      <c r="C985" s="1"/>
      <c r="D985" s="1"/>
      <c r="E985" s="1"/>
      <c r="F985" s="2"/>
      <c r="G985" s="2"/>
      <c r="H985" s="1"/>
      <c r="I985" s="1"/>
      <c r="J985" s="1"/>
      <c r="K985" s="4"/>
      <c r="L985" s="1"/>
      <c r="M985" s="1"/>
      <c r="N985" s="1"/>
      <c r="O985" s="1"/>
      <c r="P985" s="1"/>
      <c r="Q985" s="1"/>
      <c r="R985" s="1"/>
      <c r="S985" s="1"/>
      <c r="T985" s="1"/>
      <c r="U985" s="1"/>
      <c r="V985" s="1"/>
      <c r="W985" s="1"/>
      <c r="X985" s="1"/>
      <c r="Y985" s="1"/>
      <c r="Z985" s="1"/>
      <c r="AA985" s="1"/>
      <c r="AB985" s="1"/>
      <c r="AC985" s="1"/>
    </row>
    <row r="986">
      <c r="A986" s="1"/>
      <c r="B986" s="1"/>
      <c r="C986" s="1"/>
      <c r="D986" s="1"/>
      <c r="E986" s="1"/>
      <c r="F986" s="2"/>
      <c r="G986" s="2"/>
      <c r="H986" s="1"/>
      <c r="I986" s="1"/>
      <c r="J986" s="1"/>
      <c r="K986" s="4"/>
      <c r="L986" s="1"/>
      <c r="M986" s="1"/>
      <c r="N986" s="1"/>
      <c r="O986" s="1"/>
      <c r="P986" s="1"/>
      <c r="Q986" s="1"/>
      <c r="R986" s="1"/>
      <c r="S986" s="1"/>
      <c r="T986" s="1"/>
      <c r="U986" s="1"/>
      <c r="V986" s="1"/>
      <c r="W986" s="1"/>
      <c r="X986" s="1"/>
      <c r="Y986" s="1"/>
      <c r="Z986" s="1"/>
      <c r="AA986" s="1"/>
      <c r="AB986" s="1"/>
      <c r="AC986" s="1"/>
    </row>
    <row r="987">
      <c r="A987" s="1"/>
      <c r="B987" s="1"/>
      <c r="C987" s="1"/>
      <c r="D987" s="1"/>
      <c r="E987" s="1"/>
      <c r="F987" s="2"/>
      <c r="G987" s="2"/>
      <c r="H987" s="1"/>
      <c r="I987" s="1"/>
      <c r="J987" s="1"/>
      <c r="K987" s="4"/>
      <c r="L987" s="1"/>
      <c r="M987" s="1"/>
      <c r="N987" s="1"/>
      <c r="O987" s="1"/>
      <c r="P987" s="1"/>
      <c r="Q987" s="1"/>
      <c r="R987" s="1"/>
      <c r="S987" s="1"/>
      <c r="T987" s="1"/>
      <c r="U987" s="1"/>
      <c r="V987" s="1"/>
      <c r="W987" s="1"/>
      <c r="X987" s="1"/>
      <c r="Y987" s="1"/>
      <c r="Z987" s="1"/>
      <c r="AA987" s="1"/>
      <c r="AB987" s="1"/>
      <c r="AC987" s="1"/>
    </row>
    <row r="988">
      <c r="A988" s="1"/>
      <c r="B988" s="1"/>
      <c r="C988" s="1"/>
      <c r="D988" s="1"/>
      <c r="E988" s="1"/>
      <c r="F988" s="2"/>
      <c r="G988" s="2"/>
      <c r="H988" s="1"/>
      <c r="I988" s="1"/>
      <c r="J988" s="1"/>
      <c r="K988" s="4"/>
      <c r="L988" s="1"/>
      <c r="M988" s="1"/>
      <c r="N988" s="1"/>
      <c r="O988" s="1"/>
      <c r="P988" s="1"/>
      <c r="Q988" s="1"/>
      <c r="R988" s="1"/>
      <c r="S988" s="1"/>
      <c r="T988" s="1"/>
      <c r="U988" s="1"/>
      <c r="V988" s="1"/>
      <c r="W988" s="1"/>
      <c r="X988" s="1"/>
      <c r="Y988" s="1"/>
      <c r="Z988" s="1"/>
      <c r="AA988" s="1"/>
      <c r="AB988" s="1"/>
      <c r="AC988" s="1"/>
    </row>
    <row r="989">
      <c r="A989" s="1"/>
      <c r="B989" s="1"/>
      <c r="C989" s="1"/>
      <c r="D989" s="1"/>
      <c r="E989" s="1"/>
      <c r="F989" s="2"/>
      <c r="G989" s="2"/>
      <c r="H989" s="1"/>
      <c r="I989" s="1"/>
      <c r="J989" s="1"/>
      <c r="K989" s="4"/>
      <c r="L989" s="1"/>
      <c r="M989" s="1"/>
      <c r="N989" s="1"/>
      <c r="O989" s="1"/>
      <c r="P989" s="1"/>
      <c r="Q989" s="1"/>
      <c r="R989" s="1"/>
      <c r="S989" s="1"/>
      <c r="T989" s="1"/>
      <c r="U989" s="1"/>
      <c r="V989" s="1"/>
      <c r="W989" s="1"/>
      <c r="X989" s="1"/>
      <c r="Y989" s="1"/>
      <c r="Z989" s="1"/>
      <c r="AA989" s="1"/>
      <c r="AB989" s="1"/>
      <c r="AC989" s="1"/>
    </row>
    <row r="990">
      <c r="A990" s="1"/>
      <c r="B990" s="1"/>
      <c r="C990" s="1"/>
      <c r="D990" s="1"/>
      <c r="E990" s="1"/>
      <c r="F990" s="2"/>
      <c r="G990" s="2"/>
      <c r="H990" s="1"/>
      <c r="I990" s="1"/>
      <c r="J990" s="1"/>
      <c r="K990" s="4"/>
      <c r="L990" s="1"/>
      <c r="M990" s="1"/>
      <c r="N990" s="1"/>
      <c r="O990" s="1"/>
      <c r="P990" s="1"/>
      <c r="Q990" s="1"/>
      <c r="R990" s="1"/>
      <c r="S990" s="1"/>
      <c r="T990" s="1"/>
      <c r="U990" s="1"/>
      <c r="V990" s="1"/>
      <c r="W990" s="1"/>
      <c r="X990" s="1"/>
      <c r="Y990" s="1"/>
      <c r="Z990" s="1"/>
      <c r="AA990" s="1"/>
      <c r="AB990" s="1"/>
      <c r="AC990" s="1"/>
    </row>
    <row r="991">
      <c r="A991" s="1"/>
      <c r="B991" s="1"/>
      <c r="C991" s="1"/>
      <c r="D991" s="1"/>
      <c r="E991" s="1"/>
      <c r="F991" s="2"/>
      <c r="G991" s="2"/>
      <c r="H991" s="1"/>
      <c r="I991" s="1"/>
      <c r="J991" s="1"/>
      <c r="K991" s="4"/>
      <c r="L991" s="1"/>
      <c r="M991" s="1"/>
      <c r="N991" s="1"/>
      <c r="O991" s="1"/>
      <c r="P991" s="1"/>
      <c r="Q991" s="1"/>
      <c r="R991" s="1"/>
      <c r="S991" s="1"/>
      <c r="T991" s="1"/>
      <c r="U991" s="1"/>
      <c r="V991" s="1"/>
      <c r="W991" s="1"/>
      <c r="X991" s="1"/>
      <c r="Y991" s="1"/>
      <c r="Z991" s="1"/>
      <c r="AA991" s="1"/>
      <c r="AB991" s="1"/>
      <c r="AC991" s="1"/>
    </row>
    <row r="992">
      <c r="A992" s="1"/>
      <c r="B992" s="1"/>
      <c r="C992" s="1"/>
      <c r="D992" s="1"/>
      <c r="E992" s="1"/>
      <c r="F992" s="2"/>
      <c r="G992" s="2"/>
      <c r="H992" s="1"/>
      <c r="I992" s="1"/>
      <c r="J992" s="1"/>
      <c r="K992" s="4"/>
      <c r="L992" s="1"/>
      <c r="M992" s="1"/>
      <c r="N992" s="1"/>
      <c r="O992" s="1"/>
      <c r="P992" s="1"/>
      <c r="Q992" s="1"/>
      <c r="R992" s="1"/>
      <c r="S992" s="1"/>
      <c r="T992" s="1"/>
      <c r="U992" s="1"/>
      <c r="V992" s="1"/>
      <c r="W992" s="1"/>
      <c r="X992" s="1"/>
      <c r="Y992" s="1"/>
      <c r="Z992" s="1"/>
      <c r="AA992" s="1"/>
      <c r="AB992" s="1"/>
      <c r="AC992" s="1"/>
    </row>
    <row r="993">
      <c r="A993" s="1"/>
      <c r="B993" s="1"/>
      <c r="C993" s="1"/>
      <c r="D993" s="1"/>
      <c r="E993" s="1"/>
      <c r="F993" s="2"/>
      <c r="G993" s="2"/>
      <c r="H993" s="1"/>
      <c r="I993" s="1"/>
      <c r="J993" s="1"/>
      <c r="K993" s="4"/>
      <c r="L993" s="1"/>
      <c r="M993" s="1"/>
      <c r="N993" s="1"/>
      <c r="O993" s="1"/>
      <c r="P993" s="1"/>
      <c r="Q993" s="1"/>
      <c r="R993" s="1"/>
      <c r="S993" s="1"/>
      <c r="T993" s="1"/>
      <c r="U993" s="1"/>
      <c r="V993" s="1"/>
      <c r="W993" s="1"/>
      <c r="X993" s="1"/>
      <c r="Y993" s="1"/>
      <c r="Z993" s="1"/>
      <c r="AA993" s="1"/>
      <c r="AB993" s="1"/>
      <c r="AC993" s="1"/>
    </row>
    <row r="994">
      <c r="A994" s="1"/>
      <c r="B994" s="1"/>
      <c r="C994" s="1"/>
      <c r="D994" s="1"/>
      <c r="E994" s="1"/>
      <c r="F994" s="2"/>
      <c r="G994" s="2"/>
      <c r="H994" s="1"/>
      <c r="I994" s="1"/>
      <c r="J994" s="1"/>
      <c r="K994" s="4"/>
      <c r="L994" s="1"/>
      <c r="M994" s="1"/>
      <c r="N994" s="1"/>
      <c r="O994" s="1"/>
      <c r="P994" s="1"/>
      <c r="Q994" s="1"/>
      <c r="R994" s="1"/>
      <c r="S994" s="1"/>
      <c r="T994" s="1"/>
      <c r="U994" s="1"/>
      <c r="V994" s="1"/>
      <c r="W994" s="1"/>
      <c r="X994" s="1"/>
      <c r="Y994" s="1"/>
      <c r="Z994" s="1"/>
      <c r="AA994" s="1"/>
      <c r="AB994" s="1"/>
      <c r="AC994" s="1"/>
    </row>
    <row r="995">
      <c r="A995" s="1"/>
      <c r="B995" s="1"/>
      <c r="C995" s="1"/>
      <c r="D995" s="1"/>
      <c r="E995" s="1"/>
      <c r="F995" s="2"/>
      <c r="G995" s="2"/>
      <c r="H995" s="1"/>
      <c r="I995" s="1"/>
      <c r="J995" s="1"/>
      <c r="K995" s="4"/>
      <c r="L995" s="1"/>
      <c r="M995" s="1"/>
      <c r="N995" s="1"/>
      <c r="O995" s="1"/>
      <c r="P995" s="1"/>
      <c r="Q995" s="1"/>
      <c r="R995" s="1"/>
      <c r="S995" s="1"/>
      <c r="T995" s="1"/>
      <c r="U995" s="1"/>
      <c r="V995" s="1"/>
      <c r="W995" s="1"/>
      <c r="X995" s="1"/>
      <c r="Y995" s="1"/>
      <c r="Z995" s="1"/>
      <c r="AA995" s="1"/>
      <c r="AB995" s="1"/>
      <c r="AC995" s="1"/>
    </row>
    <row r="996">
      <c r="A996" s="1"/>
      <c r="B996" s="1"/>
      <c r="C996" s="1"/>
      <c r="D996" s="1"/>
      <c r="E996" s="1"/>
      <c r="F996" s="2"/>
      <c r="G996" s="2"/>
      <c r="H996" s="1"/>
      <c r="I996" s="1"/>
      <c r="J996" s="1"/>
      <c r="K996" s="4"/>
      <c r="L996" s="1"/>
      <c r="M996" s="1"/>
      <c r="N996" s="1"/>
      <c r="O996" s="1"/>
      <c r="P996" s="1"/>
      <c r="Q996" s="1"/>
      <c r="R996" s="1"/>
      <c r="S996" s="1"/>
      <c r="T996" s="1"/>
      <c r="U996" s="1"/>
      <c r="V996" s="1"/>
      <c r="W996" s="1"/>
      <c r="X996" s="1"/>
      <c r="Y996" s="1"/>
      <c r="Z996" s="1"/>
      <c r="AA996" s="1"/>
      <c r="AB996" s="1"/>
      <c r="AC996" s="1"/>
    </row>
    <row r="997">
      <c r="A997" s="1"/>
      <c r="B997" s="1"/>
      <c r="C997" s="1"/>
      <c r="D997" s="1"/>
      <c r="E997" s="1"/>
      <c r="F997" s="2"/>
      <c r="G997" s="2"/>
      <c r="H997" s="1"/>
      <c r="I997" s="1"/>
      <c r="J997" s="1"/>
      <c r="K997" s="4"/>
      <c r="L997" s="1"/>
      <c r="M997" s="1"/>
      <c r="N997" s="1"/>
      <c r="O997" s="1"/>
      <c r="P997" s="1"/>
      <c r="Q997" s="1"/>
      <c r="R997" s="1"/>
      <c r="S997" s="1"/>
      <c r="T997" s="1"/>
      <c r="U997" s="1"/>
      <c r="V997" s="1"/>
      <c r="W997" s="1"/>
      <c r="X997" s="1"/>
      <c r="Y997" s="1"/>
      <c r="Z997" s="1"/>
      <c r="AA997" s="1"/>
      <c r="AB997" s="1"/>
      <c r="AC997" s="1"/>
    </row>
    <row r="998">
      <c r="A998" s="1"/>
      <c r="B998" s="1"/>
      <c r="C998" s="1"/>
      <c r="D998" s="1"/>
      <c r="E998" s="1"/>
      <c r="F998" s="2"/>
      <c r="G998" s="2"/>
      <c r="H998" s="1"/>
      <c r="I998" s="1"/>
      <c r="J998" s="1"/>
      <c r="K998" s="4"/>
      <c r="L998" s="1"/>
      <c r="M998" s="1"/>
      <c r="N998" s="1"/>
      <c r="O998" s="1"/>
      <c r="P998" s="1"/>
      <c r="Q998" s="1"/>
      <c r="R998" s="1"/>
      <c r="S998" s="1"/>
      <c r="T998" s="1"/>
      <c r="U998" s="1"/>
      <c r="V998" s="1"/>
      <c r="W998" s="1"/>
      <c r="X998" s="1"/>
      <c r="Y998" s="1"/>
      <c r="Z998" s="1"/>
      <c r="AA998" s="1"/>
      <c r="AB998" s="1"/>
      <c r="AC998" s="1"/>
    </row>
    <row r="999">
      <c r="A999" s="1"/>
      <c r="B999" s="1"/>
      <c r="C999" s="1"/>
      <c r="D999" s="1"/>
      <c r="E999" s="1"/>
      <c r="F999" s="2"/>
      <c r="G999" s="2"/>
      <c r="H999" s="1"/>
      <c r="I999" s="1"/>
      <c r="J999" s="1"/>
      <c r="K999" s="4"/>
      <c r="L999" s="1"/>
      <c r="M999" s="1"/>
      <c r="N999" s="1"/>
      <c r="O999" s="1"/>
      <c r="P999" s="1"/>
      <c r="Q999" s="1"/>
      <c r="R999" s="1"/>
      <c r="S999" s="1"/>
      <c r="T999" s="1"/>
      <c r="U999" s="1"/>
      <c r="V999" s="1"/>
      <c r="W999" s="1"/>
      <c r="X999" s="1"/>
      <c r="Y999" s="1"/>
      <c r="Z999" s="1"/>
      <c r="AA999" s="1"/>
      <c r="AB999" s="1"/>
      <c r="AC999" s="1"/>
    </row>
    <row r="1000">
      <c r="A1000" s="1"/>
      <c r="B1000" s="1"/>
      <c r="C1000" s="1"/>
      <c r="D1000" s="1"/>
      <c r="E1000" s="1"/>
      <c r="F1000" s="2"/>
      <c r="G1000" s="2"/>
      <c r="H1000" s="1"/>
      <c r="I1000" s="1"/>
      <c r="J1000" s="1"/>
      <c r="K1000" s="4"/>
      <c r="L1000" s="1"/>
      <c r="M1000" s="1"/>
      <c r="N1000" s="1"/>
      <c r="O1000" s="1"/>
      <c r="P1000" s="1"/>
      <c r="Q1000" s="1"/>
      <c r="R1000" s="1"/>
      <c r="S1000" s="1"/>
      <c r="T1000" s="1"/>
      <c r="U1000" s="1"/>
      <c r="V1000" s="1"/>
      <c r="W1000" s="1"/>
      <c r="X1000" s="1"/>
      <c r="Y1000" s="1"/>
      <c r="Z1000" s="1"/>
      <c r="AA1000" s="1"/>
      <c r="AB1000" s="1"/>
      <c r="AC1000" s="1"/>
    </row>
    <row r="1001">
      <c r="A1001" s="1"/>
      <c r="B1001" s="1"/>
      <c r="C1001" s="1"/>
      <c r="D1001" s="1"/>
      <c r="E1001" s="1"/>
      <c r="F1001" s="2"/>
      <c r="G1001" s="2"/>
      <c r="H1001" s="1"/>
      <c r="I1001" s="1"/>
      <c r="J1001" s="1"/>
      <c r="K1001" s="4"/>
      <c r="L1001" s="1"/>
      <c r="M1001" s="1"/>
      <c r="N1001" s="1"/>
      <c r="O1001" s="1"/>
      <c r="P1001" s="1"/>
      <c r="Q1001" s="1"/>
      <c r="R1001" s="1"/>
      <c r="S1001" s="1"/>
      <c r="T1001" s="1"/>
      <c r="U1001" s="1"/>
      <c r="V1001" s="1"/>
      <c r="W1001" s="1"/>
      <c r="X1001" s="1"/>
      <c r="Y1001" s="1"/>
      <c r="Z1001" s="1"/>
      <c r="AA1001" s="1"/>
      <c r="AB1001" s="1"/>
      <c r="AC1001" s="1"/>
    </row>
    <row r="1002">
      <c r="A1002" s="1"/>
      <c r="B1002" s="1"/>
      <c r="C1002" s="1"/>
      <c r="D1002" s="1"/>
      <c r="E1002" s="1"/>
      <c r="F1002" s="2"/>
      <c r="G1002" s="2"/>
      <c r="H1002" s="1"/>
      <c r="I1002" s="1"/>
      <c r="J1002" s="1"/>
      <c r="K1002" s="4"/>
      <c r="L1002" s="1"/>
      <c r="M1002" s="1"/>
      <c r="N1002" s="1"/>
      <c r="O1002" s="1"/>
      <c r="P1002" s="1"/>
      <c r="Q1002" s="1"/>
      <c r="R1002" s="1"/>
      <c r="S1002" s="1"/>
      <c r="T1002" s="1"/>
      <c r="U1002" s="1"/>
      <c r="V1002" s="1"/>
      <c r="W1002" s="1"/>
      <c r="X1002" s="1"/>
      <c r="Y1002" s="1"/>
      <c r="Z1002" s="1"/>
      <c r="AA1002" s="1"/>
      <c r="AB1002" s="1"/>
      <c r="AC1002" s="1"/>
    </row>
    <row r="1003">
      <c r="A1003" s="1"/>
      <c r="B1003" s="1"/>
      <c r="C1003" s="1"/>
      <c r="D1003" s="1"/>
      <c r="E1003" s="1"/>
      <c r="F1003" s="2"/>
      <c r="G1003" s="2"/>
      <c r="H1003" s="1"/>
      <c r="I1003" s="1"/>
      <c r="J1003" s="1"/>
      <c r="K1003" s="4"/>
      <c r="L1003" s="1"/>
      <c r="M1003" s="1"/>
      <c r="N1003" s="1"/>
      <c r="O1003" s="1"/>
      <c r="P1003" s="1"/>
      <c r="Q1003" s="1"/>
      <c r="R1003" s="1"/>
      <c r="S1003" s="1"/>
      <c r="T1003" s="1"/>
      <c r="U1003" s="1"/>
      <c r="V1003" s="1"/>
      <c r="W1003" s="1"/>
      <c r="X1003" s="1"/>
      <c r="Y1003" s="1"/>
      <c r="Z1003" s="1"/>
      <c r="AA1003" s="1"/>
      <c r="AB1003" s="1"/>
      <c r="AC1003" s="1"/>
    </row>
    <row r="1004">
      <c r="A1004" s="1"/>
      <c r="B1004" s="1"/>
      <c r="C1004" s="1"/>
      <c r="D1004" s="1"/>
      <c r="E1004" s="1"/>
      <c r="F1004" s="2"/>
      <c r="G1004" s="2"/>
      <c r="H1004" s="1"/>
      <c r="I1004" s="1"/>
      <c r="J1004" s="1"/>
      <c r="K1004" s="4"/>
      <c r="L1004" s="1"/>
      <c r="M1004" s="1"/>
      <c r="N1004" s="1"/>
      <c r="O1004" s="1"/>
      <c r="P1004" s="1"/>
      <c r="Q1004" s="1"/>
      <c r="R1004" s="1"/>
      <c r="S1004" s="1"/>
      <c r="T1004" s="1"/>
      <c r="U1004" s="1"/>
      <c r="V1004" s="1"/>
      <c r="W1004" s="1"/>
      <c r="X1004" s="1"/>
      <c r="Y1004" s="1"/>
      <c r="Z1004" s="1"/>
      <c r="AA1004" s="1"/>
      <c r="AB1004" s="1"/>
      <c r="AC1004" s="1"/>
    </row>
    <row r="1005">
      <c r="A1005" s="1"/>
      <c r="B1005" s="1"/>
      <c r="C1005" s="1"/>
      <c r="D1005" s="1"/>
      <c r="E1005" s="1"/>
      <c r="F1005" s="2"/>
      <c r="G1005" s="2"/>
      <c r="H1005" s="1"/>
      <c r="I1005" s="1"/>
      <c r="J1005" s="1"/>
      <c r="K1005" s="4"/>
      <c r="L1005" s="1"/>
      <c r="M1005" s="1"/>
      <c r="N1005" s="1"/>
      <c r="O1005" s="1"/>
      <c r="P1005" s="1"/>
      <c r="Q1005" s="1"/>
      <c r="R1005" s="1"/>
      <c r="S1005" s="1"/>
      <c r="T1005" s="1"/>
      <c r="U1005" s="1"/>
      <c r="V1005" s="1"/>
      <c r="W1005" s="1"/>
      <c r="X1005" s="1"/>
      <c r="Y1005" s="1"/>
      <c r="Z1005" s="1"/>
      <c r="AA1005" s="1"/>
      <c r="AB1005" s="1"/>
      <c r="AC1005" s="1"/>
    </row>
    <row r="1006">
      <c r="A1006" s="1"/>
      <c r="B1006" s="1"/>
      <c r="C1006" s="1"/>
      <c r="D1006" s="1"/>
      <c r="E1006" s="1"/>
      <c r="F1006" s="2"/>
      <c r="G1006" s="2"/>
      <c r="H1006" s="1"/>
      <c r="I1006" s="1"/>
      <c r="J1006" s="1"/>
      <c r="K1006" s="4"/>
      <c r="L1006" s="1"/>
      <c r="M1006" s="1"/>
      <c r="N1006" s="1"/>
      <c r="O1006" s="1"/>
      <c r="P1006" s="1"/>
      <c r="Q1006" s="1"/>
      <c r="R1006" s="1"/>
      <c r="S1006" s="1"/>
      <c r="T1006" s="1"/>
      <c r="U1006" s="1"/>
      <c r="V1006" s="1"/>
      <c r="W1006" s="1"/>
      <c r="X1006" s="1"/>
      <c r="Y1006" s="1"/>
      <c r="Z1006" s="1"/>
      <c r="AA1006" s="1"/>
      <c r="AB1006" s="1"/>
      <c r="AC1006" s="1"/>
    </row>
  </sheetData>
  <autoFilter ref="$A$2:$M$50"/>
  <hyperlinks>
    <hyperlink r:id="rId1" ref="H4"/>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0" topLeftCell="A11" activePane="bottomLeft" state="frozen"/>
      <selection activeCell="B12" sqref="B12" pane="bottomLeft"/>
    </sheetView>
  </sheetViews>
  <sheetFormatPr customHeight="1" defaultColWidth="12.63" defaultRowHeight="15.75"/>
  <cols>
    <col customWidth="1" min="1" max="1" width="24.5"/>
    <col customWidth="1" min="2" max="2" width="21.63"/>
    <col customWidth="1" min="3" max="3" width="10.88"/>
    <col customWidth="1" min="4" max="4" width="31.25"/>
    <col customWidth="1" min="5" max="5" width="9.0"/>
    <col customWidth="1" min="6" max="6" width="7.75"/>
    <col customWidth="1" min="7" max="7" width="11.5"/>
    <col customWidth="1" min="8" max="8" width="9.13"/>
  </cols>
  <sheetData>
    <row r="1">
      <c r="A1" s="50" t="s">
        <v>417</v>
      </c>
      <c r="B1" s="50" t="s">
        <v>74</v>
      </c>
      <c r="C1" s="50" t="s">
        <v>418</v>
      </c>
      <c r="D1" s="1"/>
      <c r="E1" s="1"/>
      <c r="F1" s="2"/>
      <c r="G1" s="2"/>
      <c r="H1" s="1"/>
      <c r="I1" s="1"/>
      <c r="J1" s="1"/>
      <c r="K1" s="1"/>
      <c r="L1" s="1"/>
      <c r="M1" s="1"/>
      <c r="N1" s="1"/>
      <c r="O1" s="1"/>
      <c r="P1" s="1"/>
      <c r="Q1" s="1"/>
      <c r="R1" s="1"/>
      <c r="S1" s="1"/>
      <c r="T1" s="1"/>
      <c r="U1" s="1"/>
      <c r="V1" s="1"/>
      <c r="W1" s="1"/>
      <c r="X1" s="1"/>
      <c r="Y1" s="1"/>
      <c r="Z1" s="1"/>
    </row>
    <row r="2">
      <c r="A2" s="5" t="s">
        <v>429</v>
      </c>
      <c r="B2" s="5" t="s">
        <v>430</v>
      </c>
      <c r="C2" s="4">
        <f>RESUMEN!C29</f>
        <v>60000</v>
      </c>
      <c r="D2" s="1"/>
      <c r="E2" s="1"/>
      <c r="F2" s="2"/>
      <c r="G2" s="2"/>
      <c r="H2" s="1"/>
      <c r="I2" s="1"/>
      <c r="J2" s="1"/>
      <c r="K2" s="1"/>
      <c r="L2" s="1"/>
      <c r="M2" s="1"/>
      <c r="N2" s="1"/>
      <c r="O2" s="1"/>
      <c r="P2" s="1"/>
      <c r="Q2" s="1"/>
      <c r="R2" s="1"/>
      <c r="S2" s="1"/>
      <c r="T2" s="1"/>
      <c r="U2" s="1"/>
      <c r="V2" s="1"/>
      <c r="W2" s="1"/>
      <c r="X2" s="1"/>
      <c r="Y2" s="1"/>
      <c r="Z2" s="1"/>
    </row>
    <row r="3">
      <c r="A3" s="5" t="s">
        <v>429</v>
      </c>
      <c r="B3" s="5" t="s">
        <v>431</v>
      </c>
      <c r="C3" s="5">
        <v>30.0</v>
      </c>
      <c r="D3" s="1"/>
      <c r="E3" s="1"/>
      <c r="F3" s="2"/>
      <c r="G3" s="2"/>
      <c r="H3" s="1"/>
      <c r="I3" s="1"/>
      <c r="J3" s="1"/>
      <c r="K3" s="1"/>
      <c r="L3" s="1"/>
      <c r="M3" s="1"/>
      <c r="N3" s="1"/>
      <c r="O3" s="1"/>
      <c r="P3" s="1"/>
      <c r="Q3" s="1"/>
      <c r="R3" s="1"/>
      <c r="S3" s="1"/>
      <c r="T3" s="1"/>
      <c r="U3" s="1"/>
      <c r="V3" s="1"/>
      <c r="W3" s="1"/>
      <c r="X3" s="1"/>
      <c r="Y3" s="1"/>
      <c r="Z3" s="1"/>
    </row>
    <row r="4">
      <c r="A4" s="5" t="s">
        <v>429</v>
      </c>
      <c r="B4" s="5" t="s">
        <v>517</v>
      </c>
      <c r="C4" s="5"/>
      <c r="D4" s="1"/>
      <c r="E4" s="1"/>
      <c r="F4" s="2"/>
      <c r="G4" s="2"/>
      <c r="H4" s="1"/>
      <c r="I4" s="1"/>
      <c r="J4" s="1"/>
      <c r="K4" s="1"/>
      <c r="L4" s="1"/>
      <c r="M4" s="1"/>
      <c r="N4" s="1"/>
      <c r="O4" s="1"/>
      <c r="P4" s="1"/>
      <c r="Q4" s="1"/>
      <c r="R4" s="1"/>
      <c r="S4" s="1"/>
      <c r="T4" s="1"/>
      <c r="U4" s="1"/>
      <c r="V4" s="1"/>
      <c r="W4" s="1"/>
      <c r="X4" s="1"/>
      <c r="Y4" s="1"/>
      <c r="Z4" s="1"/>
    </row>
    <row r="5">
      <c r="A5" s="5" t="s">
        <v>429</v>
      </c>
      <c r="B5" s="5" t="s">
        <v>518</v>
      </c>
      <c r="C5" s="5">
        <v>12.0</v>
      </c>
      <c r="D5" s="1"/>
      <c r="E5" s="1"/>
      <c r="F5" s="2"/>
      <c r="G5" s="2"/>
      <c r="H5" s="1"/>
      <c r="I5" s="1"/>
      <c r="J5" s="1"/>
      <c r="K5" s="1"/>
      <c r="L5" s="1"/>
      <c r="M5" s="1"/>
      <c r="N5" s="1"/>
      <c r="O5" s="1"/>
      <c r="P5" s="1"/>
      <c r="Q5" s="1"/>
      <c r="R5" s="1"/>
      <c r="S5" s="1"/>
      <c r="T5" s="1"/>
      <c r="U5" s="1"/>
      <c r="V5" s="1"/>
      <c r="W5" s="1"/>
      <c r="X5" s="1"/>
      <c r="Y5" s="1"/>
      <c r="Z5" s="1"/>
    </row>
    <row r="6">
      <c r="A6" s="5" t="s">
        <v>429</v>
      </c>
      <c r="B6" s="5" t="s">
        <v>519</v>
      </c>
      <c r="C6" s="5">
        <f>C5*C3</f>
        <v>360</v>
      </c>
      <c r="D6" s="1"/>
      <c r="E6" s="1"/>
      <c r="F6" s="2"/>
      <c r="G6" s="2"/>
      <c r="H6" s="1"/>
      <c r="I6" s="1"/>
      <c r="J6" s="1"/>
      <c r="K6" s="1"/>
      <c r="L6" s="1"/>
      <c r="M6" s="1"/>
      <c r="N6" s="1"/>
      <c r="O6" s="1"/>
      <c r="P6" s="1"/>
      <c r="Q6" s="1"/>
      <c r="R6" s="1"/>
      <c r="S6" s="1"/>
      <c r="T6" s="1"/>
      <c r="U6" s="1"/>
      <c r="V6" s="1"/>
      <c r="W6" s="1"/>
      <c r="X6" s="1"/>
      <c r="Y6" s="1"/>
      <c r="Z6" s="1"/>
    </row>
    <row r="7">
      <c r="A7" s="5" t="s">
        <v>429</v>
      </c>
      <c r="B7" s="5" t="s">
        <v>435</v>
      </c>
      <c r="C7" s="5">
        <v>2.0</v>
      </c>
      <c r="D7" s="1"/>
      <c r="E7" s="1"/>
      <c r="F7" s="2"/>
      <c r="G7" s="3"/>
      <c r="H7" s="3"/>
      <c r="I7" s="1"/>
      <c r="J7" s="1"/>
      <c r="K7" s="1"/>
      <c r="L7" s="1"/>
      <c r="M7" s="1"/>
      <c r="N7" s="1"/>
      <c r="O7" s="1"/>
      <c r="P7" s="1"/>
      <c r="Q7" s="1"/>
      <c r="R7" s="1"/>
      <c r="S7" s="1"/>
      <c r="T7" s="1"/>
      <c r="U7" s="1"/>
      <c r="V7" s="1"/>
      <c r="W7" s="1"/>
      <c r="X7" s="1"/>
      <c r="Y7" s="1"/>
      <c r="Z7" s="1"/>
    </row>
    <row r="8">
      <c r="A8" s="1"/>
      <c r="B8" s="1"/>
      <c r="C8" s="1"/>
      <c r="D8" s="1"/>
      <c r="E8" s="1"/>
      <c r="F8" s="2"/>
      <c r="G8" s="3"/>
      <c r="H8" s="51">
        <f>1-H9/C2</f>
        <v>0.4665</v>
      </c>
      <c r="I8" s="1"/>
      <c r="J8" s="1"/>
      <c r="K8" s="1"/>
      <c r="L8" s="1"/>
      <c r="M8" s="1"/>
      <c r="N8" s="1"/>
      <c r="O8" s="1"/>
      <c r="P8" s="1"/>
      <c r="Q8" s="1"/>
      <c r="R8" s="1"/>
      <c r="S8" s="1"/>
      <c r="T8" s="1"/>
      <c r="U8" s="1"/>
      <c r="V8" s="1"/>
      <c r="W8" s="1"/>
      <c r="X8" s="1"/>
      <c r="Y8" s="1"/>
      <c r="Z8" s="1"/>
    </row>
    <row r="9">
      <c r="A9" s="1"/>
      <c r="B9" s="1"/>
      <c r="C9" s="1"/>
      <c r="D9" s="1"/>
      <c r="E9" s="1"/>
      <c r="F9" s="2"/>
      <c r="G9" s="3">
        <f t="shared" ref="G9:H9" si="1">SUBTOTAL(9,G10:G1002)</f>
        <v>11523600</v>
      </c>
      <c r="H9" s="3">
        <f t="shared" si="1"/>
        <v>32010</v>
      </c>
      <c r="I9" s="1"/>
      <c r="J9" s="1"/>
      <c r="K9" s="1"/>
      <c r="L9" s="1"/>
      <c r="M9" s="1"/>
      <c r="N9" s="1"/>
      <c r="O9" s="1"/>
      <c r="P9" s="1"/>
      <c r="Q9" s="1"/>
      <c r="R9" s="1"/>
      <c r="S9" s="1"/>
      <c r="T9" s="1"/>
      <c r="U9" s="1"/>
      <c r="V9" s="1"/>
      <c r="W9" s="1"/>
      <c r="X9" s="1"/>
      <c r="Y9" s="1"/>
      <c r="Z9" s="1"/>
    </row>
    <row r="10" ht="20.25" customHeight="1">
      <c r="A10" s="50" t="s">
        <v>417</v>
      </c>
      <c r="B10" s="50" t="s">
        <v>74</v>
      </c>
      <c r="C10" s="50" t="s">
        <v>73</v>
      </c>
      <c r="D10" s="50" t="s">
        <v>520</v>
      </c>
      <c r="E10" s="50" t="s">
        <v>475</v>
      </c>
      <c r="F10" s="50" t="s">
        <v>75</v>
      </c>
      <c r="G10" s="50" t="s">
        <v>476</v>
      </c>
      <c r="H10" s="50" t="s">
        <v>521</v>
      </c>
      <c r="I10" s="5"/>
      <c r="J10" s="1"/>
      <c r="K10" s="1"/>
      <c r="L10" s="1"/>
      <c r="M10" s="1"/>
      <c r="N10" s="1"/>
      <c r="O10" s="1"/>
      <c r="P10" s="1"/>
      <c r="Q10" s="1"/>
      <c r="R10" s="1"/>
      <c r="S10" s="1"/>
      <c r="T10" s="1"/>
      <c r="U10" s="1"/>
      <c r="V10" s="1"/>
      <c r="W10" s="1"/>
      <c r="X10" s="1"/>
      <c r="Y10" s="1"/>
      <c r="Z10" s="1"/>
    </row>
    <row r="11">
      <c r="A11" s="5" t="s">
        <v>438</v>
      </c>
      <c r="B11" s="5" t="s">
        <v>58</v>
      </c>
      <c r="C11" s="5" t="s">
        <v>58</v>
      </c>
      <c r="D11" s="5" t="s">
        <v>522</v>
      </c>
      <c r="E11" s="5">
        <v>0.5</v>
      </c>
      <c r="F11" s="4">
        <v>1500.0</v>
      </c>
      <c r="G11" s="2">
        <f t="shared" ref="G11:G15" si="2">F11*E11*$C$6</f>
        <v>270000</v>
      </c>
      <c r="H11" s="2">
        <f t="shared" ref="H11:H15" si="3">E11*F11</f>
        <v>750</v>
      </c>
      <c r="I11" s="1"/>
      <c r="J11" s="1"/>
      <c r="K11" s="1"/>
      <c r="L11" s="1"/>
      <c r="M11" s="1"/>
      <c r="N11" s="1"/>
      <c r="O11" s="1"/>
      <c r="P11" s="1"/>
      <c r="Q11" s="1"/>
      <c r="R11" s="1"/>
      <c r="S11" s="1"/>
      <c r="T11" s="1"/>
      <c r="U11" s="1"/>
      <c r="V11" s="1"/>
      <c r="W11" s="1"/>
      <c r="X11" s="1"/>
      <c r="Y11" s="1"/>
      <c r="Z11" s="1"/>
    </row>
    <row r="12">
      <c r="A12" s="5" t="s">
        <v>438</v>
      </c>
      <c r="B12" s="5" t="s">
        <v>59</v>
      </c>
      <c r="C12" s="5" t="s">
        <v>59</v>
      </c>
      <c r="D12" s="4" t="s">
        <v>523</v>
      </c>
      <c r="E12" s="5">
        <v>0.06</v>
      </c>
      <c r="F12" s="4">
        <v>16000.0</v>
      </c>
      <c r="G12" s="2">
        <f t="shared" si="2"/>
        <v>345600</v>
      </c>
      <c r="H12" s="2">
        <f t="shared" si="3"/>
        <v>960</v>
      </c>
      <c r="I12" s="1"/>
      <c r="J12" s="1"/>
      <c r="K12" s="1"/>
      <c r="L12" s="1"/>
      <c r="M12" s="1"/>
      <c r="N12" s="1"/>
      <c r="O12" s="1"/>
      <c r="P12" s="1"/>
      <c r="Q12" s="1"/>
      <c r="R12" s="1"/>
      <c r="S12" s="1"/>
      <c r="T12" s="1"/>
      <c r="U12" s="1"/>
      <c r="V12" s="1"/>
      <c r="W12" s="1"/>
      <c r="X12" s="1"/>
      <c r="Y12" s="1"/>
      <c r="Z12" s="1"/>
    </row>
    <row r="13">
      <c r="A13" s="5" t="s">
        <v>438</v>
      </c>
      <c r="B13" s="5" t="s">
        <v>61</v>
      </c>
      <c r="C13" s="5" t="s">
        <v>459</v>
      </c>
      <c r="D13" s="1"/>
      <c r="E13" s="5">
        <v>1.0</v>
      </c>
      <c r="F13" s="4">
        <v>100.0</v>
      </c>
      <c r="G13" s="2">
        <f t="shared" si="2"/>
        <v>36000</v>
      </c>
      <c r="H13" s="2">
        <f t="shared" si="3"/>
        <v>100</v>
      </c>
      <c r="I13" s="1"/>
      <c r="J13" s="1"/>
      <c r="K13" s="1"/>
      <c r="L13" s="1"/>
      <c r="M13" s="1"/>
      <c r="N13" s="1"/>
      <c r="O13" s="1"/>
      <c r="P13" s="1"/>
      <c r="Q13" s="1"/>
      <c r="R13" s="1"/>
      <c r="S13" s="1"/>
      <c r="T13" s="1"/>
      <c r="U13" s="1"/>
      <c r="V13" s="1"/>
      <c r="W13" s="1"/>
      <c r="X13" s="1"/>
      <c r="Y13" s="1"/>
      <c r="Z13" s="1"/>
    </row>
    <row r="14">
      <c r="A14" s="5" t="s">
        <v>438</v>
      </c>
      <c r="B14" s="5" t="s">
        <v>61</v>
      </c>
      <c r="C14" s="5" t="s">
        <v>123</v>
      </c>
      <c r="D14" s="5" t="s">
        <v>496</v>
      </c>
      <c r="E14" s="5">
        <v>1.0</v>
      </c>
      <c r="F14" s="4">
        <v>200.0</v>
      </c>
      <c r="G14" s="2">
        <f t="shared" si="2"/>
        <v>72000</v>
      </c>
      <c r="H14" s="2">
        <f t="shared" si="3"/>
        <v>200</v>
      </c>
      <c r="I14" s="1"/>
      <c r="J14" s="1"/>
      <c r="K14" s="1"/>
      <c r="L14" s="1"/>
      <c r="M14" s="1"/>
      <c r="N14" s="1"/>
      <c r="O14" s="1"/>
      <c r="P14" s="1"/>
      <c r="Q14" s="1"/>
      <c r="R14" s="1"/>
      <c r="S14" s="1"/>
      <c r="T14" s="1"/>
      <c r="U14" s="1"/>
      <c r="V14" s="1"/>
      <c r="W14" s="1"/>
      <c r="X14" s="1"/>
      <c r="Y14" s="1"/>
      <c r="Z14" s="1"/>
    </row>
    <row r="15">
      <c r="A15" s="5" t="s">
        <v>438</v>
      </c>
      <c r="B15" s="5" t="s">
        <v>11</v>
      </c>
      <c r="C15" s="5" t="s">
        <v>11</v>
      </c>
      <c r="D15" s="1"/>
      <c r="E15" s="5">
        <v>1.0</v>
      </c>
      <c r="F15" s="4">
        <v>30000.0</v>
      </c>
      <c r="G15" s="2">
        <f t="shared" si="2"/>
        <v>10800000</v>
      </c>
      <c r="H15" s="2">
        <f t="shared" si="3"/>
        <v>30000</v>
      </c>
      <c r="I15" s="1"/>
      <c r="J15" s="1"/>
      <c r="K15" s="1"/>
      <c r="L15" s="1"/>
      <c r="M15" s="1"/>
      <c r="N15" s="1"/>
      <c r="O15" s="1"/>
      <c r="P15" s="1"/>
      <c r="Q15" s="1"/>
      <c r="R15" s="1"/>
      <c r="S15" s="1"/>
      <c r="T15" s="1"/>
      <c r="U15" s="1"/>
      <c r="V15" s="1"/>
      <c r="W15" s="1"/>
      <c r="X15" s="1"/>
      <c r="Y15" s="1"/>
      <c r="Z15" s="1"/>
    </row>
    <row r="16">
      <c r="A16" s="1"/>
      <c r="B16" s="1"/>
      <c r="C16" s="1"/>
      <c r="D16" s="1"/>
      <c r="E16" s="1"/>
      <c r="F16" s="2"/>
      <c r="G16" s="2"/>
      <c r="H16" s="1"/>
      <c r="I16" s="1"/>
      <c r="J16" s="1"/>
      <c r="K16" s="1"/>
      <c r="L16" s="1"/>
      <c r="M16" s="1"/>
      <c r="N16" s="1"/>
      <c r="O16" s="1"/>
      <c r="P16" s="1"/>
      <c r="Q16" s="1"/>
      <c r="R16" s="1"/>
      <c r="S16" s="1"/>
      <c r="T16" s="1"/>
      <c r="U16" s="1"/>
      <c r="V16" s="1"/>
      <c r="W16" s="1"/>
      <c r="X16" s="1"/>
      <c r="Y16" s="1"/>
      <c r="Z16" s="1"/>
    </row>
    <row r="17">
      <c r="A17" s="1"/>
      <c r="B17" s="1"/>
      <c r="C17" s="1"/>
      <c r="D17" s="1"/>
      <c r="E17" s="1"/>
      <c r="F17" s="2"/>
      <c r="G17" s="2"/>
      <c r="H17" s="1"/>
      <c r="I17" s="1"/>
      <c r="J17" s="1"/>
      <c r="K17" s="1"/>
      <c r="L17" s="1"/>
      <c r="M17" s="1"/>
      <c r="N17" s="1"/>
      <c r="O17" s="1"/>
      <c r="P17" s="1"/>
      <c r="Q17" s="1"/>
      <c r="R17" s="1"/>
      <c r="S17" s="1"/>
      <c r="T17" s="1"/>
      <c r="U17" s="1"/>
      <c r="V17" s="1"/>
      <c r="W17" s="1"/>
      <c r="X17" s="1"/>
      <c r="Y17" s="1"/>
      <c r="Z17" s="1"/>
    </row>
    <row r="18">
      <c r="A18" s="1"/>
      <c r="B18" s="1"/>
      <c r="C18" s="1"/>
      <c r="D18" s="1"/>
      <c r="E18" s="1"/>
      <c r="F18" s="2"/>
      <c r="G18" s="2"/>
      <c r="H18" s="1"/>
      <c r="I18" s="1"/>
      <c r="J18" s="1"/>
      <c r="K18" s="1"/>
      <c r="L18" s="1"/>
      <c r="M18" s="1"/>
      <c r="N18" s="1"/>
      <c r="O18" s="1"/>
      <c r="P18" s="1"/>
      <c r="Q18" s="1"/>
      <c r="R18" s="1"/>
      <c r="S18" s="1"/>
      <c r="T18" s="1"/>
      <c r="U18" s="1"/>
      <c r="V18" s="1"/>
      <c r="W18" s="1"/>
      <c r="X18" s="1"/>
      <c r="Y18" s="1"/>
      <c r="Z18" s="1"/>
    </row>
    <row r="19">
      <c r="A19" s="1"/>
      <c r="B19" s="1"/>
      <c r="C19" s="1"/>
      <c r="D19" s="1"/>
      <c r="E19" s="1"/>
      <c r="F19" s="2"/>
      <c r="G19" s="2"/>
      <c r="H19" s="1"/>
      <c r="I19" s="1"/>
      <c r="J19" s="1"/>
      <c r="K19" s="1"/>
      <c r="L19" s="1"/>
      <c r="M19" s="1"/>
      <c r="N19" s="1"/>
      <c r="O19" s="1"/>
      <c r="P19" s="1"/>
      <c r="Q19" s="1"/>
      <c r="R19" s="1"/>
      <c r="S19" s="1"/>
      <c r="T19" s="1"/>
      <c r="U19" s="1"/>
      <c r="V19" s="1"/>
      <c r="W19" s="1"/>
      <c r="X19" s="1"/>
      <c r="Y19" s="1"/>
      <c r="Z19" s="1"/>
    </row>
    <row r="20">
      <c r="A20" s="1"/>
      <c r="B20" s="1"/>
      <c r="C20" s="1"/>
      <c r="D20" s="1"/>
      <c r="E20" s="1"/>
      <c r="F20" s="2"/>
      <c r="G20" s="2"/>
      <c r="H20" s="1"/>
      <c r="I20" s="1"/>
      <c r="J20" s="1"/>
      <c r="K20" s="1"/>
      <c r="L20" s="1"/>
      <c r="M20" s="1"/>
      <c r="N20" s="1"/>
      <c r="O20" s="1"/>
      <c r="P20" s="1"/>
      <c r="Q20" s="1"/>
      <c r="R20" s="1"/>
      <c r="S20" s="1"/>
      <c r="T20" s="1"/>
      <c r="U20" s="1"/>
      <c r="V20" s="1"/>
      <c r="W20" s="1"/>
      <c r="X20" s="1"/>
      <c r="Y20" s="1"/>
      <c r="Z20" s="1"/>
    </row>
    <row r="21">
      <c r="A21" s="1"/>
      <c r="B21" s="1"/>
      <c r="C21" s="1"/>
      <c r="D21" s="1"/>
      <c r="E21" s="1"/>
      <c r="F21" s="2"/>
      <c r="G21" s="2"/>
      <c r="H21" s="1"/>
      <c r="I21" s="1"/>
      <c r="J21" s="1"/>
      <c r="K21" s="1"/>
      <c r="L21" s="1"/>
      <c r="M21" s="1"/>
      <c r="N21" s="1"/>
      <c r="O21" s="1"/>
      <c r="P21" s="1"/>
      <c r="Q21" s="1"/>
      <c r="R21" s="1"/>
      <c r="S21" s="1"/>
      <c r="T21" s="1"/>
      <c r="U21" s="1"/>
      <c r="V21" s="1"/>
      <c r="W21" s="1"/>
      <c r="X21" s="1"/>
      <c r="Y21" s="1"/>
      <c r="Z21" s="1"/>
    </row>
    <row r="22">
      <c r="A22" s="1"/>
      <c r="B22" s="1"/>
      <c r="C22" s="1"/>
      <c r="D22" s="1"/>
      <c r="E22" s="1"/>
      <c r="F22" s="2"/>
      <c r="G22" s="2"/>
      <c r="H22" s="1"/>
      <c r="I22" s="1"/>
      <c r="J22" s="1"/>
      <c r="K22" s="1"/>
      <c r="L22" s="1"/>
      <c r="M22" s="1"/>
      <c r="N22" s="1"/>
      <c r="O22" s="1"/>
      <c r="P22" s="1"/>
      <c r="Q22" s="1"/>
      <c r="R22" s="1"/>
      <c r="S22" s="1"/>
      <c r="T22" s="1"/>
      <c r="U22" s="1"/>
      <c r="V22" s="1"/>
      <c r="W22" s="1"/>
      <c r="X22" s="1"/>
      <c r="Y22" s="1"/>
      <c r="Z22" s="1"/>
    </row>
    <row r="23">
      <c r="A23" s="1"/>
      <c r="B23" s="1"/>
      <c r="C23" s="1"/>
      <c r="D23" s="1"/>
      <c r="E23" s="1"/>
      <c r="F23" s="2"/>
      <c r="G23" s="2"/>
      <c r="H23" s="1"/>
      <c r="I23" s="1"/>
      <c r="J23" s="1"/>
      <c r="K23" s="1"/>
      <c r="L23" s="1"/>
      <c r="M23" s="1"/>
      <c r="N23" s="1"/>
      <c r="O23" s="1"/>
      <c r="P23" s="1"/>
      <c r="Q23" s="1"/>
      <c r="R23" s="1"/>
      <c r="S23" s="1"/>
      <c r="T23" s="1"/>
      <c r="U23" s="1"/>
      <c r="V23" s="1"/>
      <c r="W23" s="1"/>
      <c r="X23" s="1"/>
      <c r="Y23" s="1"/>
      <c r="Z23" s="1"/>
    </row>
    <row r="24">
      <c r="A24" s="1"/>
      <c r="B24" s="1"/>
      <c r="C24" s="1"/>
      <c r="D24" s="1"/>
      <c r="E24" s="1"/>
      <c r="F24" s="2"/>
      <c r="G24" s="2"/>
      <c r="H24" s="1"/>
      <c r="I24" s="1"/>
      <c r="J24" s="1"/>
      <c r="K24" s="1"/>
      <c r="L24" s="1"/>
      <c r="M24" s="1"/>
      <c r="N24" s="1"/>
      <c r="O24" s="1"/>
      <c r="P24" s="1"/>
      <c r="Q24" s="1"/>
      <c r="R24" s="1"/>
      <c r="S24" s="1"/>
      <c r="T24" s="1"/>
      <c r="U24" s="1"/>
      <c r="V24" s="1"/>
      <c r="W24" s="1"/>
      <c r="X24" s="1"/>
      <c r="Y24" s="1"/>
      <c r="Z24" s="1"/>
    </row>
    <row r="25">
      <c r="A25" s="1"/>
      <c r="B25" s="1"/>
      <c r="C25" s="1"/>
      <c r="D25" s="1"/>
      <c r="E25" s="1"/>
      <c r="F25" s="2"/>
      <c r="G25" s="2"/>
      <c r="H25" s="1"/>
      <c r="I25" s="1"/>
      <c r="J25" s="1"/>
      <c r="K25" s="1"/>
      <c r="L25" s="1"/>
      <c r="M25" s="1"/>
      <c r="N25" s="1"/>
      <c r="O25" s="1"/>
      <c r="P25" s="1"/>
      <c r="Q25" s="1"/>
      <c r="R25" s="1"/>
      <c r="S25" s="1"/>
      <c r="T25" s="1"/>
      <c r="U25" s="1"/>
      <c r="V25" s="1"/>
      <c r="W25" s="1"/>
      <c r="X25" s="1"/>
      <c r="Y25" s="1"/>
      <c r="Z25" s="1"/>
    </row>
    <row r="26">
      <c r="A26" s="1"/>
      <c r="B26" s="1"/>
      <c r="C26" s="1"/>
      <c r="D26" s="1"/>
      <c r="E26" s="1"/>
      <c r="F26" s="2"/>
      <c r="G26" s="2"/>
      <c r="H26" s="1"/>
      <c r="I26" s="1"/>
      <c r="J26" s="1"/>
      <c r="K26" s="1"/>
      <c r="L26" s="1"/>
      <c r="M26" s="1"/>
      <c r="N26" s="1"/>
      <c r="O26" s="1"/>
      <c r="P26" s="1"/>
      <c r="Q26" s="1"/>
      <c r="R26" s="1"/>
      <c r="S26" s="1"/>
      <c r="T26" s="1"/>
      <c r="U26" s="1"/>
      <c r="V26" s="1"/>
      <c r="W26" s="1"/>
      <c r="X26" s="1"/>
      <c r="Y26" s="1"/>
      <c r="Z26" s="1"/>
    </row>
    <row r="27">
      <c r="A27" s="1"/>
      <c r="B27" s="1"/>
      <c r="C27" s="1"/>
      <c r="D27" s="1"/>
      <c r="E27" s="1"/>
      <c r="F27" s="2"/>
      <c r="G27" s="2"/>
      <c r="H27" s="1"/>
      <c r="I27" s="1"/>
      <c r="J27" s="1"/>
      <c r="K27" s="1"/>
      <c r="L27" s="1"/>
      <c r="M27" s="1"/>
      <c r="N27" s="1"/>
      <c r="O27" s="1"/>
      <c r="P27" s="1"/>
      <c r="Q27" s="1"/>
      <c r="R27" s="1"/>
      <c r="S27" s="1"/>
      <c r="T27" s="1"/>
      <c r="U27" s="1"/>
      <c r="V27" s="1"/>
      <c r="W27" s="1"/>
      <c r="X27" s="1"/>
      <c r="Y27" s="1"/>
      <c r="Z27" s="1"/>
    </row>
    <row r="28">
      <c r="A28" s="1"/>
      <c r="B28" s="1"/>
      <c r="C28" s="1"/>
      <c r="D28" s="1"/>
      <c r="E28" s="1"/>
      <c r="F28" s="2"/>
      <c r="G28" s="2"/>
      <c r="H28" s="1"/>
      <c r="I28" s="1"/>
      <c r="J28" s="1"/>
      <c r="K28" s="1"/>
      <c r="L28" s="1"/>
      <c r="M28" s="1"/>
      <c r="N28" s="1"/>
      <c r="O28" s="1"/>
      <c r="P28" s="1"/>
      <c r="Q28" s="1"/>
      <c r="R28" s="1"/>
      <c r="S28" s="1"/>
      <c r="T28" s="1"/>
      <c r="U28" s="1"/>
      <c r="V28" s="1"/>
      <c r="W28" s="1"/>
      <c r="X28" s="1"/>
      <c r="Y28" s="1"/>
      <c r="Z28" s="1"/>
    </row>
    <row r="29">
      <c r="A29" s="1"/>
      <c r="B29" s="1"/>
      <c r="C29" s="1"/>
      <c r="D29" s="1"/>
      <c r="E29" s="1"/>
      <c r="F29" s="2"/>
      <c r="G29" s="2"/>
      <c r="H29" s="1"/>
      <c r="I29" s="1"/>
      <c r="J29" s="1"/>
      <c r="K29" s="1"/>
      <c r="L29" s="1"/>
      <c r="M29" s="1"/>
      <c r="N29" s="1"/>
      <c r="O29" s="1"/>
      <c r="P29" s="1"/>
      <c r="Q29" s="1"/>
      <c r="R29" s="1"/>
      <c r="S29" s="1"/>
      <c r="T29" s="1"/>
      <c r="U29" s="1"/>
      <c r="V29" s="1"/>
      <c r="W29" s="1"/>
      <c r="X29" s="1"/>
      <c r="Y29" s="1"/>
      <c r="Z29" s="1"/>
    </row>
    <row r="30">
      <c r="A30" s="1"/>
      <c r="B30" s="1"/>
      <c r="C30" s="1"/>
      <c r="D30" s="1"/>
      <c r="E30" s="1"/>
      <c r="F30" s="2"/>
      <c r="G30" s="2"/>
      <c r="H30" s="1"/>
      <c r="I30" s="1"/>
      <c r="J30" s="1"/>
      <c r="K30" s="1"/>
      <c r="L30" s="1"/>
      <c r="M30" s="1"/>
      <c r="N30" s="1"/>
      <c r="O30" s="1"/>
      <c r="P30" s="1"/>
      <c r="Q30" s="1"/>
      <c r="R30" s="1"/>
      <c r="S30" s="1"/>
      <c r="T30" s="1"/>
      <c r="U30" s="1"/>
      <c r="V30" s="1"/>
      <c r="W30" s="1"/>
      <c r="X30" s="1"/>
      <c r="Y30" s="1"/>
      <c r="Z30" s="1"/>
    </row>
    <row r="31">
      <c r="A31" s="1"/>
      <c r="B31" s="1"/>
      <c r="C31" s="1"/>
      <c r="D31" s="1"/>
      <c r="E31" s="1"/>
      <c r="F31" s="2"/>
      <c r="G31" s="2"/>
      <c r="H31" s="1"/>
      <c r="I31" s="1"/>
      <c r="J31" s="1"/>
      <c r="K31" s="1"/>
      <c r="L31" s="1"/>
      <c r="M31" s="1"/>
      <c r="N31" s="1"/>
      <c r="O31" s="1"/>
      <c r="P31" s="1"/>
      <c r="Q31" s="1"/>
      <c r="R31" s="1"/>
      <c r="S31" s="1"/>
      <c r="T31" s="1"/>
      <c r="U31" s="1"/>
      <c r="V31" s="1"/>
      <c r="W31" s="1"/>
      <c r="X31" s="1"/>
      <c r="Y31" s="1"/>
      <c r="Z31" s="1"/>
    </row>
    <row r="32">
      <c r="A32" s="1"/>
      <c r="B32" s="1"/>
      <c r="C32" s="1"/>
      <c r="D32" s="1"/>
      <c r="E32" s="1"/>
      <c r="F32" s="2"/>
      <c r="G32" s="2"/>
      <c r="H32" s="1"/>
      <c r="I32" s="1"/>
      <c r="J32" s="1"/>
      <c r="K32" s="1"/>
      <c r="L32" s="1"/>
      <c r="M32" s="1"/>
      <c r="N32" s="1"/>
      <c r="O32" s="1"/>
      <c r="P32" s="1"/>
      <c r="Q32" s="1"/>
      <c r="R32" s="1"/>
      <c r="S32" s="1"/>
      <c r="T32" s="1"/>
      <c r="U32" s="1"/>
      <c r="V32" s="1"/>
      <c r="W32" s="1"/>
      <c r="X32" s="1"/>
      <c r="Y32" s="1"/>
      <c r="Z32" s="1"/>
    </row>
    <row r="33">
      <c r="A33" s="1"/>
      <c r="B33" s="1"/>
      <c r="C33" s="1"/>
      <c r="D33" s="1"/>
      <c r="E33" s="1"/>
      <c r="F33" s="2"/>
      <c r="G33" s="2"/>
      <c r="H33" s="1"/>
      <c r="I33" s="1"/>
      <c r="J33" s="1"/>
      <c r="K33" s="1"/>
      <c r="L33" s="1"/>
      <c r="M33" s="1"/>
      <c r="N33" s="1"/>
      <c r="O33" s="1"/>
      <c r="P33" s="1"/>
      <c r="Q33" s="1"/>
      <c r="R33" s="1"/>
      <c r="S33" s="1"/>
      <c r="T33" s="1"/>
      <c r="U33" s="1"/>
      <c r="V33" s="1"/>
      <c r="W33" s="1"/>
      <c r="X33" s="1"/>
      <c r="Y33" s="1"/>
      <c r="Z33" s="1"/>
    </row>
    <row r="34">
      <c r="A34" s="1"/>
      <c r="B34" s="1"/>
      <c r="C34" s="1"/>
      <c r="D34" s="1"/>
      <c r="E34" s="1"/>
      <c r="F34" s="2"/>
      <c r="G34" s="2"/>
      <c r="H34" s="1"/>
      <c r="I34" s="1"/>
      <c r="J34" s="1"/>
      <c r="K34" s="1"/>
      <c r="L34" s="1"/>
      <c r="M34" s="1"/>
      <c r="N34" s="1"/>
      <c r="O34" s="1"/>
      <c r="P34" s="1"/>
      <c r="Q34" s="1"/>
      <c r="R34" s="1"/>
      <c r="S34" s="1"/>
      <c r="T34" s="1"/>
      <c r="U34" s="1"/>
      <c r="V34" s="1"/>
      <c r="W34" s="1"/>
      <c r="X34" s="1"/>
      <c r="Y34" s="1"/>
      <c r="Z34" s="1"/>
    </row>
    <row r="35">
      <c r="A35" s="1"/>
      <c r="B35" s="1"/>
      <c r="C35" s="1"/>
      <c r="D35" s="1"/>
      <c r="E35" s="1"/>
      <c r="F35" s="2"/>
      <c r="G35" s="2"/>
      <c r="H35" s="1"/>
      <c r="I35" s="1"/>
      <c r="J35" s="1"/>
      <c r="K35" s="1"/>
      <c r="L35" s="1"/>
      <c r="M35" s="1"/>
      <c r="N35" s="1"/>
      <c r="O35" s="1"/>
      <c r="P35" s="1"/>
      <c r="Q35" s="1"/>
      <c r="R35" s="1"/>
      <c r="S35" s="1"/>
      <c r="T35" s="1"/>
      <c r="U35" s="1"/>
      <c r="V35" s="1"/>
      <c r="W35" s="1"/>
      <c r="X35" s="1"/>
      <c r="Y35" s="1"/>
      <c r="Z35" s="1"/>
    </row>
    <row r="36">
      <c r="A36" s="1"/>
      <c r="B36" s="1"/>
      <c r="C36" s="1"/>
      <c r="D36" s="1"/>
      <c r="E36" s="1"/>
      <c r="F36" s="2"/>
      <c r="G36" s="2"/>
      <c r="H36" s="1"/>
      <c r="I36" s="1"/>
      <c r="J36" s="1"/>
      <c r="K36" s="1"/>
      <c r="L36" s="1"/>
      <c r="M36" s="1"/>
      <c r="N36" s="1"/>
      <c r="O36" s="1"/>
      <c r="P36" s="1"/>
      <c r="Q36" s="1"/>
      <c r="R36" s="1"/>
      <c r="S36" s="1"/>
      <c r="T36" s="1"/>
      <c r="U36" s="1"/>
      <c r="V36" s="1"/>
      <c r="W36" s="1"/>
      <c r="X36" s="1"/>
      <c r="Y36" s="1"/>
      <c r="Z36" s="1"/>
    </row>
    <row r="37">
      <c r="A37" s="1"/>
      <c r="B37" s="1"/>
      <c r="C37" s="1"/>
      <c r="D37" s="1"/>
      <c r="E37" s="1"/>
      <c r="F37" s="2"/>
      <c r="G37" s="2"/>
      <c r="H37" s="1"/>
      <c r="I37" s="1"/>
      <c r="J37" s="1"/>
      <c r="K37" s="1"/>
      <c r="L37" s="1"/>
      <c r="M37" s="1"/>
      <c r="N37" s="1"/>
      <c r="O37" s="1"/>
      <c r="P37" s="1"/>
      <c r="Q37" s="1"/>
      <c r="R37" s="1"/>
      <c r="S37" s="1"/>
      <c r="T37" s="1"/>
      <c r="U37" s="1"/>
      <c r="V37" s="1"/>
      <c r="W37" s="1"/>
      <c r="X37" s="1"/>
      <c r="Y37" s="1"/>
      <c r="Z37" s="1"/>
    </row>
    <row r="38">
      <c r="A38" s="1"/>
      <c r="B38" s="1"/>
      <c r="C38" s="1"/>
      <c r="D38" s="1"/>
      <c r="E38" s="1"/>
      <c r="F38" s="2"/>
      <c r="G38" s="2"/>
      <c r="H38" s="1"/>
      <c r="I38" s="1"/>
      <c r="J38" s="1"/>
      <c r="K38" s="1"/>
      <c r="L38" s="1"/>
      <c r="M38" s="1"/>
      <c r="N38" s="1"/>
      <c r="O38" s="1"/>
      <c r="P38" s="1"/>
      <c r="Q38" s="1"/>
      <c r="R38" s="1"/>
      <c r="S38" s="1"/>
      <c r="T38" s="1"/>
      <c r="U38" s="1"/>
      <c r="V38" s="1"/>
      <c r="W38" s="1"/>
      <c r="X38" s="1"/>
      <c r="Y38" s="1"/>
      <c r="Z38" s="1"/>
    </row>
    <row r="39">
      <c r="A39" s="1"/>
      <c r="B39" s="1"/>
      <c r="C39" s="1"/>
      <c r="D39" s="1"/>
      <c r="E39" s="1"/>
      <c r="F39" s="2"/>
      <c r="G39" s="2"/>
      <c r="H39" s="1"/>
      <c r="I39" s="1"/>
      <c r="J39" s="1"/>
      <c r="K39" s="1"/>
      <c r="L39" s="1"/>
      <c r="M39" s="1"/>
      <c r="N39" s="1"/>
      <c r="O39" s="1"/>
      <c r="P39" s="1"/>
      <c r="Q39" s="1"/>
      <c r="R39" s="1"/>
      <c r="S39" s="1"/>
      <c r="T39" s="1"/>
      <c r="U39" s="1"/>
      <c r="V39" s="1"/>
      <c r="W39" s="1"/>
      <c r="X39" s="1"/>
      <c r="Y39" s="1"/>
      <c r="Z39" s="1"/>
    </row>
    <row r="40">
      <c r="A40" s="1"/>
      <c r="B40" s="1"/>
      <c r="C40" s="1"/>
      <c r="D40" s="1"/>
      <c r="E40" s="1"/>
      <c r="F40" s="2"/>
      <c r="G40" s="2"/>
      <c r="H40" s="1"/>
      <c r="I40" s="1"/>
      <c r="J40" s="1"/>
      <c r="K40" s="1"/>
      <c r="L40" s="1"/>
      <c r="M40" s="1"/>
      <c r="N40" s="1"/>
      <c r="O40" s="1"/>
      <c r="P40" s="1"/>
      <c r="Q40" s="1"/>
      <c r="R40" s="1"/>
      <c r="S40" s="1"/>
      <c r="T40" s="1"/>
      <c r="U40" s="1"/>
      <c r="V40" s="1"/>
      <c r="W40" s="1"/>
      <c r="X40" s="1"/>
      <c r="Y40" s="1"/>
      <c r="Z40" s="1"/>
    </row>
    <row r="41">
      <c r="A41" s="1"/>
      <c r="B41" s="1"/>
      <c r="C41" s="1"/>
      <c r="D41" s="1"/>
      <c r="E41" s="1"/>
      <c r="F41" s="2"/>
      <c r="G41" s="2"/>
      <c r="H41" s="1"/>
      <c r="I41" s="1"/>
      <c r="J41" s="1"/>
      <c r="K41" s="1"/>
      <c r="L41" s="1"/>
      <c r="M41" s="1"/>
      <c r="N41" s="1"/>
      <c r="O41" s="1"/>
      <c r="P41" s="1"/>
      <c r="Q41" s="1"/>
      <c r="R41" s="1"/>
      <c r="S41" s="1"/>
      <c r="T41" s="1"/>
      <c r="U41" s="1"/>
      <c r="V41" s="1"/>
      <c r="W41" s="1"/>
      <c r="X41" s="1"/>
      <c r="Y41" s="1"/>
      <c r="Z41" s="1"/>
    </row>
    <row r="42">
      <c r="A42" s="1"/>
      <c r="B42" s="1"/>
      <c r="C42" s="1"/>
      <c r="D42" s="1"/>
      <c r="E42" s="1"/>
      <c r="F42" s="2"/>
      <c r="G42" s="2"/>
      <c r="H42" s="1"/>
      <c r="I42" s="1"/>
      <c r="J42" s="1"/>
      <c r="K42" s="1"/>
      <c r="L42" s="1"/>
      <c r="M42" s="1"/>
      <c r="N42" s="1"/>
      <c r="O42" s="1"/>
      <c r="P42" s="1"/>
      <c r="Q42" s="1"/>
      <c r="R42" s="1"/>
      <c r="S42" s="1"/>
      <c r="T42" s="1"/>
      <c r="U42" s="1"/>
      <c r="V42" s="1"/>
      <c r="W42" s="1"/>
      <c r="X42" s="1"/>
      <c r="Y42" s="1"/>
      <c r="Z42" s="1"/>
    </row>
    <row r="43">
      <c r="A43" s="1"/>
      <c r="B43" s="1"/>
      <c r="C43" s="1"/>
      <c r="D43" s="1"/>
      <c r="E43" s="1"/>
      <c r="F43" s="2"/>
      <c r="G43" s="2"/>
      <c r="H43" s="1"/>
      <c r="I43" s="1"/>
      <c r="J43" s="1"/>
      <c r="K43" s="1"/>
      <c r="L43" s="1"/>
      <c r="M43" s="1"/>
      <c r="N43" s="1"/>
      <c r="O43" s="1"/>
      <c r="P43" s="1"/>
      <c r="Q43" s="1"/>
      <c r="R43" s="1"/>
      <c r="S43" s="1"/>
      <c r="T43" s="1"/>
      <c r="U43" s="1"/>
      <c r="V43" s="1"/>
      <c r="W43" s="1"/>
      <c r="X43" s="1"/>
      <c r="Y43" s="1"/>
      <c r="Z43" s="1"/>
    </row>
    <row r="44">
      <c r="A44" s="1"/>
      <c r="B44" s="1"/>
      <c r="C44" s="1"/>
      <c r="D44" s="1"/>
      <c r="E44" s="1"/>
      <c r="F44" s="2"/>
      <c r="G44" s="2"/>
      <c r="H44" s="1"/>
      <c r="I44" s="1"/>
      <c r="J44" s="1"/>
      <c r="K44" s="1"/>
      <c r="L44" s="1"/>
      <c r="M44" s="1"/>
      <c r="N44" s="1"/>
      <c r="O44" s="1"/>
      <c r="P44" s="1"/>
      <c r="Q44" s="1"/>
      <c r="R44" s="1"/>
      <c r="S44" s="1"/>
      <c r="T44" s="1"/>
      <c r="U44" s="1"/>
      <c r="V44" s="1"/>
      <c r="W44" s="1"/>
      <c r="X44" s="1"/>
      <c r="Y44" s="1"/>
      <c r="Z44" s="1"/>
    </row>
    <row r="45">
      <c r="A45" s="1"/>
      <c r="B45" s="1"/>
      <c r="C45" s="1"/>
      <c r="D45" s="1"/>
      <c r="E45" s="1"/>
      <c r="F45" s="2"/>
      <c r="G45" s="2"/>
      <c r="H45" s="1"/>
      <c r="I45" s="1"/>
      <c r="J45" s="1"/>
      <c r="K45" s="1"/>
      <c r="L45" s="1"/>
      <c r="M45" s="1"/>
      <c r="N45" s="1"/>
      <c r="O45" s="1"/>
      <c r="P45" s="1"/>
      <c r="Q45" s="1"/>
      <c r="R45" s="1"/>
      <c r="S45" s="1"/>
      <c r="T45" s="1"/>
      <c r="U45" s="1"/>
      <c r="V45" s="1"/>
      <c r="W45" s="1"/>
      <c r="X45" s="1"/>
      <c r="Y45" s="1"/>
      <c r="Z45" s="1"/>
    </row>
    <row r="46">
      <c r="A46" s="1"/>
      <c r="B46" s="1"/>
      <c r="C46" s="1"/>
      <c r="D46" s="1"/>
      <c r="E46" s="1"/>
      <c r="F46" s="2"/>
      <c r="G46" s="2"/>
      <c r="H46" s="1"/>
      <c r="I46" s="1"/>
      <c r="J46" s="1"/>
      <c r="K46" s="1"/>
      <c r="L46" s="1"/>
      <c r="M46" s="1"/>
      <c r="N46" s="1"/>
      <c r="O46" s="1"/>
      <c r="P46" s="1"/>
      <c r="Q46" s="1"/>
      <c r="R46" s="1"/>
      <c r="S46" s="1"/>
      <c r="T46" s="1"/>
      <c r="U46" s="1"/>
      <c r="V46" s="1"/>
      <c r="W46" s="1"/>
      <c r="X46" s="1"/>
      <c r="Y46" s="1"/>
      <c r="Z46" s="1"/>
    </row>
    <row r="47">
      <c r="A47" s="1"/>
      <c r="B47" s="1"/>
      <c r="C47" s="1"/>
      <c r="D47" s="1"/>
      <c r="E47" s="1"/>
      <c r="F47" s="2"/>
      <c r="G47" s="2"/>
      <c r="H47" s="1"/>
      <c r="I47" s="1"/>
      <c r="J47" s="1"/>
      <c r="K47" s="1"/>
      <c r="L47" s="1"/>
      <c r="M47" s="1"/>
      <c r="N47" s="1"/>
      <c r="O47" s="1"/>
      <c r="P47" s="1"/>
      <c r="Q47" s="1"/>
      <c r="R47" s="1"/>
      <c r="S47" s="1"/>
      <c r="T47" s="1"/>
      <c r="U47" s="1"/>
      <c r="V47" s="1"/>
      <c r="W47" s="1"/>
      <c r="X47" s="1"/>
      <c r="Y47" s="1"/>
      <c r="Z47" s="1"/>
    </row>
    <row r="48">
      <c r="A48" s="1"/>
      <c r="B48" s="1"/>
      <c r="C48" s="1"/>
      <c r="D48" s="1"/>
      <c r="E48" s="1"/>
      <c r="F48" s="2"/>
      <c r="G48" s="2"/>
      <c r="H48" s="1"/>
      <c r="I48" s="1"/>
      <c r="J48" s="1"/>
      <c r="K48" s="1"/>
      <c r="L48" s="1"/>
      <c r="M48" s="1"/>
      <c r="N48" s="1"/>
      <c r="O48" s="1"/>
      <c r="P48" s="1"/>
      <c r="Q48" s="1"/>
      <c r="R48" s="1"/>
      <c r="S48" s="1"/>
      <c r="T48" s="1"/>
      <c r="U48" s="1"/>
      <c r="V48" s="1"/>
      <c r="W48" s="1"/>
      <c r="X48" s="1"/>
      <c r="Y48" s="1"/>
      <c r="Z48" s="1"/>
    </row>
    <row r="49">
      <c r="A49" s="1"/>
      <c r="B49" s="1"/>
      <c r="C49" s="1"/>
      <c r="D49" s="1"/>
      <c r="E49" s="1"/>
      <c r="F49" s="2"/>
      <c r="G49" s="2"/>
      <c r="H49" s="1"/>
      <c r="I49" s="1"/>
      <c r="J49" s="1"/>
      <c r="K49" s="1"/>
      <c r="L49" s="1"/>
      <c r="M49" s="1"/>
      <c r="N49" s="1"/>
      <c r="O49" s="1"/>
      <c r="P49" s="1"/>
      <c r="Q49" s="1"/>
      <c r="R49" s="1"/>
      <c r="S49" s="1"/>
      <c r="T49" s="1"/>
      <c r="U49" s="1"/>
      <c r="V49" s="1"/>
      <c r="W49" s="1"/>
      <c r="X49" s="1"/>
      <c r="Y49" s="1"/>
      <c r="Z49" s="1"/>
    </row>
    <row r="50">
      <c r="A50" s="1"/>
      <c r="B50" s="1"/>
      <c r="C50" s="1"/>
      <c r="D50" s="1"/>
      <c r="E50" s="1"/>
      <c r="F50" s="2"/>
      <c r="G50" s="2"/>
      <c r="H50" s="1"/>
      <c r="I50" s="1"/>
      <c r="J50" s="1"/>
      <c r="K50" s="1"/>
      <c r="L50" s="1"/>
      <c r="M50" s="1"/>
      <c r="N50" s="1"/>
      <c r="O50" s="1"/>
      <c r="P50" s="1"/>
      <c r="Q50" s="1"/>
      <c r="R50" s="1"/>
      <c r="S50" s="1"/>
      <c r="T50" s="1"/>
      <c r="U50" s="1"/>
      <c r="V50" s="1"/>
      <c r="W50" s="1"/>
      <c r="X50" s="1"/>
      <c r="Y50" s="1"/>
      <c r="Z50" s="1"/>
    </row>
    <row r="51">
      <c r="A51" s="1"/>
      <c r="B51" s="1"/>
      <c r="C51" s="1"/>
      <c r="D51" s="1"/>
      <c r="E51" s="1"/>
      <c r="F51" s="2"/>
      <c r="G51" s="2"/>
      <c r="H51" s="1"/>
      <c r="I51" s="1"/>
      <c r="J51" s="1"/>
      <c r="K51" s="1"/>
      <c r="L51" s="1"/>
      <c r="M51" s="1"/>
      <c r="N51" s="1"/>
      <c r="O51" s="1"/>
      <c r="P51" s="1"/>
      <c r="Q51" s="1"/>
      <c r="R51" s="1"/>
      <c r="S51" s="1"/>
      <c r="T51" s="1"/>
      <c r="U51" s="1"/>
      <c r="V51" s="1"/>
      <c r="W51" s="1"/>
      <c r="X51" s="1"/>
      <c r="Y51" s="1"/>
      <c r="Z51" s="1"/>
    </row>
    <row r="52">
      <c r="A52" s="1"/>
      <c r="B52" s="1"/>
      <c r="C52" s="1"/>
      <c r="D52" s="1"/>
      <c r="E52" s="1"/>
      <c r="F52" s="2"/>
      <c r="G52" s="2"/>
      <c r="H52" s="1"/>
      <c r="I52" s="1"/>
      <c r="J52" s="1"/>
      <c r="K52" s="1"/>
      <c r="L52" s="1"/>
      <c r="M52" s="1"/>
      <c r="N52" s="1"/>
      <c r="O52" s="1"/>
      <c r="P52" s="1"/>
      <c r="Q52" s="1"/>
      <c r="R52" s="1"/>
      <c r="S52" s="1"/>
      <c r="T52" s="1"/>
      <c r="U52" s="1"/>
      <c r="V52" s="1"/>
      <c r="W52" s="1"/>
      <c r="X52" s="1"/>
      <c r="Y52" s="1"/>
      <c r="Z52" s="1"/>
    </row>
    <row r="53">
      <c r="A53" s="1"/>
      <c r="B53" s="1"/>
      <c r="C53" s="1"/>
      <c r="D53" s="1"/>
      <c r="E53" s="1"/>
      <c r="F53" s="2"/>
      <c r="G53" s="2"/>
      <c r="H53" s="1"/>
      <c r="I53" s="1"/>
      <c r="J53" s="1"/>
      <c r="K53" s="1"/>
      <c r="L53" s="1"/>
      <c r="M53" s="1"/>
      <c r="N53" s="1"/>
      <c r="O53" s="1"/>
      <c r="P53" s="1"/>
      <c r="Q53" s="1"/>
      <c r="R53" s="1"/>
      <c r="S53" s="1"/>
      <c r="T53" s="1"/>
      <c r="U53" s="1"/>
      <c r="V53" s="1"/>
      <c r="W53" s="1"/>
      <c r="X53" s="1"/>
      <c r="Y53" s="1"/>
      <c r="Z53" s="1"/>
    </row>
    <row r="54">
      <c r="A54" s="1"/>
      <c r="B54" s="1"/>
      <c r="C54" s="1"/>
      <c r="D54" s="1"/>
      <c r="E54" s="1"/>
      <c r="F54" s="2"/>
      <c r="G54" s="2"/>
      <c r="H54" s="1"/>
      <c r="I54" s="1"/>
      <c r="J54" s="1"/>
      <c r="K54" s="1"/>
      <c r="L54" s="1"/>
      <c r="M54" s="1"/>
      <c r="N54" s="1"/>
      <c r="O54" s="1"/>
      <c r="P54" s="1"/>
      <c r="Q54" s="1"/>
      <c r="R54" s="1"/>
      <c r="S54" s="1"/>
      <c r="T54" s="1"/>
      <c r="U54" s="1"/>
      <c r="V54" s="1"/>
      <c r="W54" s="1"/>
      <c r="X54" s="1"/>
      <c r="Y54" s="1"/>
      <c r="Z54" s="1"/>
    </row>
    <row r="55">
      <c r="A55" s="1"/>
      <c r="B55" s="1"/>
      <c r="C55" s="1"/>
      <c r="D55" s="1"/>
      <c r="E55" s="1"/>
      <c r="F55" s="2"/>
      <c r="G55" s="2"/>
      <c r="H55" s="1"/>
      <c r="I55" s="1"/>
      <c r="J55" s="1"/>
      <c r="K55" s="1"/>
      <c r="L55" s="1"/>
      <c r="M55" s="1"/>
      <c r="N55" s="1"/>
      <c r="O55" s="1"/>
      <c r="P55" s="1"/>
      <c r="Q55" s="1"/>
      <c r="R55" s="1"/>
      <c r="S55" s="1"/>
      <c r="T55" s="1"/>
      <c r="U55" s="1"/>
      <c r="V55" s="1"/>
      <c r="W55" s="1"/>
      <c r="X55" s="1"/>
      <c r="Y55" s="1"/>
      <c r="Z55" s="1"/>
    </row>
    <row r="56">
      <c r="A56" s="1"/>
      <c r="B56" s="1"/>
      <c r="C56" s="1"/>
      <c r="D56" s="1"/>
      <c r="E56" s="1"/>
      <c r="F56" s="2"/>
      <c r="G56" s="2"/>
      <c r="H56" s="1"/>
      <c r="I56" s="1"/>
      <c r="J56" s="1"/>
      <c r="K56" s="1"/>
      <c r="L56" s="1"/>
      <c r="M56" s="1"/>
      <c r="N56" s="1"/>
      <c r="O56" s="1"/>
      <c r="P56" s="1"/>
      <c r="Q56" s="1"/>
      <c r="R56" s="1"/>
      <c r="S56" s="1"/>
      <c r="T56" s="1"/>
      <c r="U56" s="1"/>
      <c r="V56" s="1"/>
      <c r="W56" s="1"/>
      <c r="X56" s="1"/>
      <c r="Y56" s="1"/>
      <c r="Z56" s="1"/>
    </row>
    <row r="57">
      <c r="A57" s="1"/>
      <c r="B57" s="1"/>
      <c r="C57" s="1"/>
      <c r="D57" s="1"/>
      <c r="E57" s="1"/>
      <c r="F57" s="2"/>
      <c r="G57" s="2"/>
      <c r="H57" s="1"/>
      <c r="I57" s="1"/>
      <c r="J57" s="1"/>
      <c r="K57" s="1"/>
      <c r="L57" s="1"/>
      <c r="M57" s="1"/>
      <c r="N57" s="1"/>
      <c r="O57" s="1"/>
      <c r="P57" s="1"/>
      <c r="Q57" s="1"/>
      <c r="R57" s="1"/>
      <c r="S57" s="1"/>
      <c r="T57" s="1"/>
      <c r="U57" s="1"/>
      <c r="V57" s="1"/>
      <c r="W57" s="1"/>
      <c r="X57" s="1"/>
      <c r="Y57" s="1"/>
      <c r="Z57" s="1"/>
    </row>
    <row r="58">
      <c r="A58" s="1"/>
      <c r="B58" s="1"/>
      <c r="C58" s="1"/>
      <c r="D58" s="1"/>
      <c r="E58" s="1"/>
      <c r="F58" s="2"/>
      <c r="G58" s="2"/>
      <c r="H58" s="1"/>
      <c r="I58" s="1"/>
      <c r="J58" s="1"/>
      <c r="K58" s="1"/>
      <c r="L58" s="1"/>
      <c r="M58" s="1"/>
      <c r="N58" s="1"/>
      <c r="O58" s="1"/>
      <c r="P58" s="1"/>
      <c r="Q58" s="1"/>
      <c r="R58" s="1"/>
      <c r="S58" s="1"/>
      <c r="T58" s="1"/>
      <c r="U58" s="1"/>
      <c r="V58" s="1"/>
      <c r="W58" s="1"/>
      <c r="X58" s="1"/>
      <c r="Y58" s="1"/>
      <c r="Z58" s="1"/>
    </row>
    <row r="59">
      <c r="A59" s="1"/>
      <c r="B59" s="1"/>
      <c r="C59" s="1"/>
      <c r="D59" s="1"/>
      <c r="E59" s="1"/>
      <c r="F59" s="2"/>
      <c r="G59" s="2"/>
      <c r="H59" s="1"/>
      <c r="I59" s="1"/>
      <c r="J59" s="1"/>
      <c r="K59" s="1"/>
      <c r="L59" s="1"/>
      <c r="M59" s="1"/>
      <c r="N59" s="1"/>
      <c r="O59" s="1"/>
      <c r="P59" s="1"/>
      <c r="Q59" s="1"/>
      <c r="R59" s="1"/>
      <c r="S59" s="1"/>
      <c r="T59" s="1"/>
      <c r="U59" s="1"/>
      <c r="V59" s="1"/>
      <c r="W59" s="1"/>
      <c r="X59" s="1"/>
      <c r="Y59" s="1"/>
      <c r="Z59" s="1"/>
    </row>
    <row r="60">
      <c r="A60" s="1"/>
      <c r="B60" s="1"/>
      <c r="C60" s="1"/>
      <c r="D60" s="1"/>
      <c r="E60" s="1"/>
      <c r="F60" s="2"/>
      <c r="G60" s="2"/>
      <c r="H60" s="1"/>
      <c r="I60" s="1"/>
      <c r="J60" s="1"/>
      <c r="K60" s="1"/>
      <c r="L60" s="1"/>
      <c r="M60" s="1"/>
      <c r="N60" s="1"/>
      <c r="O60" s="1"/>
      <c r="P60" s="1"/>
      <c r="Q60" s="1"/>
      <c r="R60" s="1"/>
      <c r="S60" s="1"/>
      <c r="T60" s="1"/>
      <c r="U60" s="1"/>
      <c r="V60" s="1"/>
      <c r="W60" s="1"/>
      <c r="X60" s="1"/>
      <c r="Y60" s="1"/>
      <c r="Z60" s="1"/>
    </row>
    <row r="61">
      <c r="A61" s="1"/>
      <c r="B61" s="1"/>
      <c r="C61" s="1"/>
      <c r="D61" s="1"/>
      <c r="E61" s="1"/>
      <c r="F61" s="2"/>
      <c r="G61" s="2"/>
      <c r="H61" s="1"/>
      <c r="I61" s="1"/>
      <c r="J61" s="1"/>
      <c r="K61" s="1"/>
      <c r="L61" s="1"/>
      <c r="M61" s="1"/>
      <c r="N61" s="1"/>
      <c r="O61" s="1"/>
      <c r="P61" s="1"/>
      <c r="Q61" s="1"/>
      <c r="R61" s="1"/>
      <c r="S61" s="1"/>
      <c r="T61" s="1"/>
      <c r="U61" s="1"/>
      <c r="V61" s="1"/>
      <c r="W61" s="1"/>
      <c r="X61" s="1"/>
      <c r="Y61" s="1"/>
      <c r="Z61" s="1"/>
    </row>
    <row r="62">
      <c r="A62" s="1"/>
      <c r="B62" s="1"/>
      <c r="C62" s="1"/>
      <c r="D62" s="1"/>
      <c r="E62" s="1"/>
      <c r="F62" s="2"/>
      <c r="G62" s="2"/>
      <c r="H62" s="1"/>
      <c r="I62" s="1"/>
      <c r="J62" s="1"/>
      <c r="K62" s="1"/>
      <c r="L62" s="1"/>
      <c r="M62" s="1"/>
      <c r="N62" s="1"/>
      <c r="O62" s="1"/>
      <c r="P62" s="1"/>
      <c r="Q62" s="1"/>
      <c r="R62" s="1"/>
      <c r="S62" s="1"/>
      <c r="T62" s="1"/>
      <c r="U62" s="1"/>
      <c r="V62" s="1"/>
      <c r="W62" s="1"/>
      <c r="X62" s="1"/>
      <c r="Y62" s="1"/>
      <c r="Z62" s="1"/>
    </row>
    <row r="63">
      <c r="A63" s="1"/>
      <c r="B63" s="1"/>
      <c r="C63" s="1"/>
      <c r="D63" s="1"/>
      <c r="E63" s="1"/>
      <c r="F63" s="2"/>
      <c r="G63" s="2"/>
      <c r="H63" s="1"/>
      <c r="I63" s="1"/>
      <c r="J63" s="1"/>
      <c r="K63" s="1"/>
      <c r="L63" s="1"/>
      <c r="M63" s="1"/>
      <c r="N63" s="1"/>
      <c r="O63" s="1"/>
      <c r="P63" s="1"/>
      <c r="Q63" s="1"/>
      <c r="R63" s="1"/>
      <c r="S63" s="1"/>
      <c r="T63" s="1"/>
      <c r="U63" s="1"/>
      <c r="V63" s="1"/>
      <c r="W63" s="1"/>
      <c r="X63" s="1"/>
      <c r="Y63" s="1"/>
      <c r="Z63" s="1"/>
    </row>
    <row r="64">
      <c r="A64" s="1"/>
      <c r="B64" s="1"/>
      <c r="C64" s="1"/>
      <c r="D64" s="1"/>
      <c r="E64" s="1"/>
      <c r="F64" s="2"/>
      <c r="G64" s="2"/>
      <c r="H64" s="1"/>
      <c r="I64" s="1"/>
      <c r="J64" s="1"/>
      <c r="K64" s="1"/>
      <c r="L64" s="1"/>
      <c r="M64" s="1"/>
      <c r="N64" s="1"/>
      <c r="O64" s="1"/>
      <c r="P64" s="1"/>
      <c r="Q64" s="1"/>
      <c r="R64" s="1"/>
      <c r="S64" s="1"/>
      <c r="T64" s="1"/>
      <c r="U64" s="1"/>
      <c r="V64" s="1"/>
      <c r="W64" s="1"/>
      <c r="X64" s="1"/>
      <c r="Y64" s="1"/>
      <c r="Z64" s="1"/>
    </row>
    <row r="65">
      <c r="A65" s="1"/>
      <c r="B65" s="1"/>
      <c r="C65" s="1"/>
      <c r="D65" s="1"/>
      <c r="E65" s="1"/>
      <c r="F65" s="2"/>
      <c r="G65" s="2"/>
      <c r="H65" s="1"/>
      <c r="I65" s="1"/>
      <c r="J65" s="1"/>
      <c r="K65" s="1"/>
      <c r="L65" s="1"/>
      <c r="M65" s="1"/>
      <c r="N65" s="1"/>
      <c r="O65" s="1"/>
      <c r="P65" s="1"/>
      <c r="Q65" s="1"/>
      <c r="R65" s="1"/>
      <c r="S65" s="1"/>
      <c r="T65" s="1"/>
      <c r="U65" s="1"/>
      <c r="V65" s="1"/>
      <c r="W65" s="1"/>
      <c r="X65" s="1"/>
      <c r="Y65" s="1"/>
      <c r="Z65" s="1"/>
    </row>
    <row r="66">
      <c r="A66" s="1"/>
      <c r="B66" s="1"/>
      <c r="C66" s="1"/>
      <c r="D66" s="1"/>
      <c r="E66" s="1"/>
      <c r="F66" s="2"/>
      <c r="G66" s="2"/>
      <c r="H66" s="1"/>
      <c r="I66" s="1"/>
      <c r="J66" s="1"/>
      <c r="K66" s="1"/>
      <c r="L66" s="1"/>
      <c r="M66" s="1"/>
      <c r="N66" s="1"/>
      <c r="O66" s="1"/>
      <c r="P66" s="1"/>
      <c r="Q66" s="1"/>
      <c r="R66" s="1"/>
      <c r="S66" s="1"/>
      <c r="T66" s="1"/>
      <c r="U66" s="1"/>
      <c r="V66" s="1"/>
      <c r="W66" s="1"/>
      <c r="X66" s="1"/>
      <c r="Y66" s="1"/>
      <c r="Z66" s="1"/>
    </row>
    <row r="67">
      <c r="A67" s="1"/>
      <c r="B67" s="1"/>
      <c r="C67" s="1"/>
      <c r="D67" s="1"/>
      <c r="E67" s="1"/>
      <c r="F67" s="2"/>
      <c r="G67" s="2"/>
      <c r="H67" s="1"/>
      <c r="I67" s="1"/>
      <c r="J67" s="1"/>
      <c r="K67" s="1"/>
      <c r="L67" s="1"/>
      <c r="M67" s="1"/>
      <c r="N67" s="1"/>
      <c r="O67" s="1"/>
      <c r="P67" s="1"/>
      <c r="Q67" s="1"/>
      <c r="R67" s="1"/>
      <c r="S67" s="1"/>
      <c r="T67" s="1"/>
      <c r="U67" s="1"/>
      <c r="V67" s="1"/>
      <c r="W67" s="1"/>
      <c r="X67" s="1"/>
      <c r="Y67" s="1"/>
      <c r="Z67" s="1"/>
    </row>
    <row r="68">
      <c r="A68" s="1"/>
      <c r="B68" s="1"/>
      <c r="C68" s="1"/>
      <c r="D68" s="1"/>
      <c r="E68" s="1"/>
      <c r="F68" s="2"/>
      <c r="G68" s="2"/>
      <c r="H68" s="1"/>
      <c r="I68" s="1"/>
      <c r="J68" s="1"/>
      <c r="K68" s="1"/>
      <c r="L68" s="1"/>
      <c r="M68" s="1"/>
      <c r="N68" s="1"/>
      <c r="O68" s="1"/>
      <c r="P68" s="1"/>
      <c r="Q68" s="1"/>
      <c r="R68" s="1"/>
      <c r="S68" s="1"/>
      <c r="T68" s="1"/>
      <c r="U68" s="1"/>
      <c r="V68" s="1"/>
      <c r="W68" s="1"/>
      <c r="X68" s="1"/>
      <c r="Y68" s="1"/>
      <c r="Z68" s="1"/>
    </row>
    <row r="69">
      <c r="A69" s="1"/>
      <c r="B69" s="1"/>
      <c r="C69" s="1"/>
      <c r="D69" s="1"/>
      <c r="E69" s="1"/>
      <c r="F69" s="2"/>
      <c r="G69" s="2"/>
      <c r="H69" s="1"/>
      <c r="I69" s="1"/>
      <c r="J69" s="1"/>
      <c r="K69" s="1"/>
      <c r="L69" s="1"/>
      <c r="M69" s="1"/>
      <c r="N69" s="1"/>
      <c r="O69" s="1"/>
      <c r="P69" s="1"/>
      <c r="Q69" s="1"/>
      <c r="R69" s="1"/>
      <c r="S69" s="1"/>
      <c r="T69" s="1"/>
      <c r="U69" s="1"/>
      <c r="V69" s="1"/>
      <c r="W69" s="1"/>
      <c r="X69" s="1"/>
      <c r="Y69" s="1"/>
      <c r="Z69" s="1"/>
    </row>
    <row r="70">
      <c r="A70" s="1"/>
      <c r="B70" s="1"/>
      <c r="C70" s="1"/>
      <c r="D70" s="1"/>
      <c r="E70" s="1"/>
      <c r="F70" s="2"/>
      <c r="G70" s="2"/>
      <c r="H70" s="1"/>
      <c r="I70" s="1"/>
      <c r="J70" s="1"/>
      <c r="K70" s="1"/>
      <c r="L70" s="1"/>
      <c r="M70" s="1"/>
      <c r="N70" s="1"/>
      <c r="O70" s="1"/>
      <c r="P70" s="1"/>
      <c r="Q70" s="1"/>
      <c r="R70" s="1"/>
      <c r="S70" s="1"/>
      <c r="T70" s="1"/>
      <c r="U70" s="1"/>
      <c r="V70" s="1"/>
      <c r="W70" s="1"/>
      <c r="X70" s="1"/>
      <c r="Y70" s="1"/>
      <c r="Z70" s="1"/>
    </row>
    <row r="71">
      <c r="A71" s="1"/>
      <c r="B71" s="1"/>
      <c r="C71" s="1"/>
      <c r="D71" s="1"/>
      <c r="E71" s="1"/>
      <c r="F71" s="2"/>
      <c r="G71" s="2"/>
      <c r="H71" s="1"/>
      <c r="I71" s="1"/>
      <c r="J71" s="1"/>
      <c r="K71" s="1"/>
      <c r="L71" s="1"/>
      <c r="M71" s="1"/>
      <c r="N71" s="1"/>
      <c r="O71" s="1"/>
      <c r="P71" s="1"/>
      <c r="Q71" s="1"/>
      <c r="R71" s="1"/>
      <c r="S71" s="1"/>
      <c r="T71" s="1"/>
      <c r="U71" s="1"/>
      <c r="V71" s="1"/>
      <c r="W71" s="1"/>
      <c r="X71" s="1"/>
      <c r="Y71" s="1"/>
      <c r="Z71" s="1"/>
    </row>
    <row r="72">
      <c r="A72" s="1"/>
      <c r="B72" s="1"/>
      <c r="C72" s="1"/>
      <c r="D72" s="1"/>
      <c r="E72" s="1"/>
      <c r="F72" s="2"/>
      <c r="G72" s="2"/>
      <c r="H72" s="1"/>
      <c r="I72" s="1"/>
      <c r="J72" s="1"/>
      <c r="K72" s="1"/>
      <c r="L72" s="1"/>
      <c r="M72" s="1"/>
      <c r="N72" s="1"/>
      <c r="O72" s="1"/>
      <c r="P72" s="1"/>
      <c r="Q72" s="1"/>
      <c r="R72" s="1"/>
      <c r="S72" s="1"/>
      <c r="T72" s="1"/>
      <c r="U72" s="1"/>
      <c r="V72" s="1"/>
      <c r="W72" s="1"/>
      <c r="X72" s="1"/>
      <c r="Y72" s="1"/>
      <c r="Z72" s="1"/>
    </row>
    <row r="73">
      <c r="A73" s="1"/>
      <c r="B73" s="1"/>
      <c r="C73" s="1"/>
      <c r="D73" s="1"/>
      <c r="E73" s="1"/>
      <c r="F73" s="2"/>
      <c r="G73" s="2"/>
      <c r="H73" s="1"/>
      <c r="I73" s="1"/>
      <c r="J73" s="1"/>
      <c r="K73" s="1"/>
      <c r="L73" s="1"/>
      <c r="M73" s="1"/>
      <c r="N73" s="1"/>
      <c r="O73" s="1"/>
      <c r="P73" s="1"/>
      <c r="Q73" s="1"/>
      <c r="R73" s="1"/>
      <c r="S73" s="1"/>
      <c r="T73" s="1"/>
      <c r="U73" s="1"/>
      <c r="V73" s="1"/>
      <c r="W73" s="1"/>
      <c r="X73" s="1"/>
      <c r="Y73" s="1"/>
      <c r="Z73" s="1"/>
    </row>
    <row r="74">
      <c r="A74" s="1"/>
      <c r="B74" s="1"/>
      <c r="C74" s="1"/>
      <c r="D74" s="1"/>
      <c r="E74" s="1"/>
      <c r="F74" s="2"/>
      <c r="G74" s="2"/>
      <c r="H74" s="1"/>
      <c r="I74" s="1"/>
      <c r="J74" s="1"/>
      <c r="K74" s="1"/>
      <c r="L74" s="1"/>
      <c r="M74" s="1"/>
      <c r="N74" s="1"/>
      <c r="O74" s="1"/>
      <c r="P74" s="1"/>
      <c r="Q74" s="1"/>
      <c r="R74" s="1"/>
      <c r="S74" s="1"/>
      <c r="T74" s="1"/>
      <c r="U74" s="1"/>
      <c r="V74" s="1"/>
      <c r="W74" s="1"/>
      <c r="X74" s="1"/>
      <c r="Y74" s="1"/>
      <c r="Z74" s="1"/>
    </row>
    <row r="75">
      <c r="A75" s="1"/>
      <c r="B75" s="1"/>
      <c r="C75" s="1"/>
      <c r="D75" s="1"/>
      <c r="E75" s="1"/>
      <c r="F75" s="2"/>
      <c r="G75" s="2"/>
      <c r="H75" s="1"/>
      <c r="I75" s="1"/>
      <c r="J75" s="1"/>
      <c r="K75" s="1"/>
      <c r="L75" s="1"/>
      <c r="M75" s="1"/>
      <c r="N75" s="1"/>
      <c r="O75" s="1"/>
      <c r="P75" s="1"/>
      <c r="Q75" s="1"/>
      <c r="R75" s="1"/>
      <c r="S75" s="1"/>
      <c r="T75" s="1"/>
      <c r="U75" s="1"/>
      <c r="V75" s="1"/>
      <c r="W75" s="1"/>
      <c r="X75" s="1"/>
      <c r="Y75" s="1"/>
      <c r="Z75" s="1"/>
    </row>
    <row r="76">
      <c r="A76" s="1"/>
      <c r="B76" s="1"/>
      <c r="C76" s="1"/>
      <c r="D76" s="1"/>
      <c r="E76" s="1"/>
      <c r="F76" s="2"/>
      <c r="G76" s="2"/>
      <c r="H76" s="1"/>
      <c r="I76" s="1"/>
      <c r="J76" s="1"/>
      <c r="K76" s="1"/>
      <c r="L76" s="1"/>
      <c r="M76" s="1"/>
      <c r="N76" s="1"/>
      <c r="O76" s="1"/>
      <c r="P76" s="1"/>
      <c r="Q76" s="1"/>
      <c r="R76" s="1"/>
      <c r="S76" s="1"/>
      <c r="T76" s="1"/>
      <c r="U76" s="1"/>
      <c r="V76" s="1"/>
      <c r="W76" s="1"/>
      <c r="X76" s="1"/>
      <c r="Y76" s="1"/>
      <c r="Z76" s="1"/>
    </row>
    <row r="77">
      <c r="A77" s="1"/>
      <c r="B77" s="1"/>
      <c r="C77" s="1"/>
      <c r="D77" s="1"/>
      <c r="E77" s="1"/>
      <c r="F77" s="2"/>
      <c r="G77" s="2"/>
      <c r="H77" s="1"/>
      <c r="I77" s="1"/>
      <c r="J77" s="1"/>
      <c r="K77" s="1"/>
      <c r="L77" s="1"/>
      <c r="M77" s="1"/>
      <c r="N77" s="1"/>
      <c r="O77" s="1"/>
      <c r="P77" s="1"/>
      <c r="Q77" s="1"/>
      <c r="R77" s="1"/>
      <c r="S77" s="1"/>
      <c r="T77" s="1"/>
      <c r="U77" s="1"/>
      <c r="V77" s="1"/>
      <c r="W77" s="1"/>
      <c r="X77" s="1"/>
      <c r="Y77" s="1"/>
      <c r="Z77" s="1"/>
    </row>
    <row r="78">
      <c r="A78" s="1"/>
      <c r="B78" s="1"/>
      <c r="C78" s="1"/>
      <c r="D78" s="1"/>
      <c r="E78" s="1"/>
      <c r="F78" s="2"/>
      <c r="G78" s="2"/>
      <c r="H78" s="1"/>
      <c r="I78" s="1"/>
      <c r="J78" s="1"/>
      <c r="K78" s="1"/>
      <c r="L78" s="1"/>
      <c r="M78" s="1"/>
      <c r="N78" s="1"/>
      <c r="O78" s="1"/>
      <c r="P78" s="1"/>
      <c r="Q78" s="1"/>
      <c r="R78" s="1"/>
      <c r="S78" s="1"/>
      <c r="T78" s="1"/>
      <c r="U78" s="1"/>
      <c r="V78" s="1"/>
      <c r="W78" s="1"/>
      <c r="X78" s="1"/>
      <c r="Y78" s="1"/>
      <c r="Z78" s="1"/>
    </row>
    <row r="79">
      <c r="A79" s="1"/>
      <c r="B79" s="1"/>
      <c r="C79" s="1"/>
      <c r="D79" s="1"/>
      <c r="E79" s="1"/>
      <c r="F79" s="2"/>
      <c r="G79" s="2"/>
      <c r="H79" s="1"/>
      <c r="I79" s="1"/>
      <c r="J79" s="1"/>
      <c r="K79" s="1"/>
      <c r="L79" s="1"/>
      <c r="M79" s="1"/>
      <c r="N79" s="1"/>
      <c r="O79" s="1"/>
      <c r="P79" s="1"/>
      <c r="Q79" s="1"/>
      <c r="R79" s="1"/>
      <c r="S79" s="1"/>
      <c r="T79" s="1"/>
      <c r="U79" s="1"/>
      <c r="V79" s="1"/>
      <c r="W79" s="1"/>
      <c r="X79" s="1"/>
      <c r="Y79" s="1"/>
      <c r="Z79" s="1"/>
    </row>
    <row r="80">
      <c r="A80" s="1"/>
      <c r="B80" s="1"/>
      <c r="C80" s="1"/>
      <c r="D80" s="1"/>
      <c r="E80" s="1"/>
      <c r="F80" s="2"/>
      <c r="G80" s="2"/>
      <c r="H80" s="1"/>
      <c r="I80" s="1"/>
      <c r="J80" s="1"/>
      <c r="K80" s="1"/>
      <c r="L80" s="1"/>
      <c r="M80" s="1"/>
      <c r="N80" s="1"/>
      <c r="O80" s="1"/>
      <c r="P80" s="1"/>
      <c r="Q80" s="1"/>
      <c r="R80" s="1"/>
      <c r="S80" s="1"/>
      <c r="T80" s="1"/>
      <c r="U80" s="1"/>
      <c r="V80" s="1"/>
      <c r="W80" s="1"/>
      <c r="X80" s="1"/>
      <c r="Y80" s="1"/>
      <c r="Z80" s="1"/>
    </row>
    <row r="81">
      <c r="A81" s="1"/>
      <c r="B81" s="1"/>
      <c r="C81" s="1"/>
      <c r="D81" s="1"/>
      <c r="E81" s="1"/>
      <c r="F81" s="2"/>
      <c r="G81" s="2"/>
      <c r="H81" s="1"/>
      <c r="I81" s="1"/>
      <c r="J81" s="1"/>
      <c r="K81" s="1"/>
      <c r="L81" s="1"/>
      <c r="M81" s="1"/>
      <c r="N81" s="1"/>
      <c r="O81" s="1"/>
      <c r="P81" s="1"/>
      <c r="Q81" s="1"/>
      <c r="R81" s="1"/>
      <c r="S81" s="1"/>
      <c r="T81" s="1"/>
      <c r="U81" s="1"/>
      <c r="V81" s="1"/>
      <c r="W81" s="1"/>
      <c r="X81" s="1"/>
      <c r="Y81" s="1"/>
      <c r="Z81" s="1"/>
    </row>
    <row r="82">
      <c r="A82" s="1"/>
      <c r="B82" s="1"/>
      <c r="C82" s="1"/>
      <c r="D82" s="1"/>
      <c r="E82" s="1"/>
      <c r="F82" s="2"/>
      <c r="G82" s="2"/>
      <c r="H82" s="1"/>
      <c r="I82" s="1"/>
      <c r="J82" s="1"/>
      <c r="K82" s="1"/>
      <c r="L82" s="1"/>
      <c r="M82" s="1"/>
      <c r="N82" s="1"/>
      <c r="O82" s="1"/>
      <c r="P82" s="1"/>
      <c r="Q82" s="1"/>
      <c r="R82" s="1"/>
      <c r="S82" s="1"/>
      <c r="T82" s="1"/>
      <c r="U82" s="1"/>
      <c r="V82" s="1"/>
      <c r="W82" s="1"/>
      <c r="X82" s="1"/>
      <c r="Y82" s="1"/>
      <c r="Z82" s="1"/>
    </row>
    <row r="83">
      <c r="A83" s="1"/>
      <c r="B83" s="1"/>
      <c r="C83" s="1"/>
      <c r="D83" s="1"/>
      <c r="E83" s="1"/>
      <c r="F83" s="2"/>
      <c r="G83" s="2"/>
      <c r="H83" s="1"/>
      <c r="I83" s="1"/>
      <c r="J83" s="1"/>
      <c r="K83" s="1"/>
      <c r="L83" s="1"/>
      <c r="M83" s="1"/>
      <c r="N83" s="1"/>
      <c r="O83" s="1"/>
      <c r="P83" s="1"/>
      <c r="Q83" s="1"/>
      <c r="R83" s="1"/>
      <c r="S83" s="1"/>
      <c r="T83" s="1"/>
      <c r="U83" s="1"/>
      <c r="V83" s="1"/>
      <c r="W83" s="1"/>
      <c r="X83" s="1"/>
      <c r="Y83" s="1"/>
      <c r="Z83" s="1"/>
    </row>
    <row r="84">
      <c r="A84" s="1"/>
      <c r="B84" s="1"/>
      <c r="C84" s="1"/>
      <c r="D84" s="1"/>
      <c r="E84" s="1"/>
      <c r="F84" s="2"/>
      <c r="G84" s="2"/>
      <c r="H84" s="1"/>
      <c r="I84" s="1"/>
      <c r="J84" s="1"/>
      <c r="K84" s="1"/>
      <c r="L84" s="1"/>
      <c r="M84" s="1"/>
      <c r="N84" s="1"/>
      <c r="O84" s="1"/>
      <c r="P84" s="1"/>
      <c r="Q84" s="1"/>
      <c r="R84" s="1"/>
      <c r="S84" s="1"/>
      <c r="T84" s="1"/>
      <c r="U84" s="1"/>
      <c r="V84" s="1"/>
      <c r="W84" s="1"/>
      <c r="X84" s="1"/>
      <c r="Y84" s="1"/>
      <c r="Z84" s="1"/>
    </row>
    <row r="85">
      <c r="A85" s="1"/>
      <c r="B85" s="1"/>
      <c r="C85" s="1"/>
      <c r="D85" s="1"/>
      <c r="E85" s="1"/>
      <c r="F85" s="2"/>
      <c r="G85" s="2"/>
      <c r="H85" s="1"/>
      <c r="I85" s="1"/>
      <c r="J85" s="1"/>
      <c r="K85" s="1"/>
      <c r="L85" s="1"/>
      <c r="M85" s="1"/>
      <c r="N85" s="1"/>
      <c r="O85" s="1"/>
      <c r="P85" s="1"/>
      <c r="Q85" s="1"/>
      <c r="R85" s="1"/>
      <c r="S85" s="1"/>
      <c r="T85" s="1"/>
      <c r="U85" s="1"/>
      <c r="V85" s="1"/>
      <c r="W85" s="1"/>
      <c r="X85" s="1"/>
      <c r="Y85" s="1"/>
      <c r="Z85" s="1"/>
    </row>
    <row r="86">
      <c r="A86" s="1"/>
      <c r="B86" s="1"/>
      <c r="C86" s="1"/>
      <c r="D86" s="1"/>
      <c r="E86" s="1"/>
      <c r="F86" s="2"/>
      <c r="G86" s="2"/>
      <c r="H86" s="1"/>
      <c r="I86" s="1"/>
      <c r="J86" s="1"/>
      <c r="K86" s="1"/>
      <c r="L86" s="1"/>
      <c r="M86" s="1"/>
      <c r="N86" s="1"/>
      <c r="O86" s="1"/>
      <c r="P86" s="1"/>
      <c r="Q86" s="1"/>
      <c r="R86" s="1"/>
      <c r="S86" s="1"/>
      <c r="T86" s="1"/>
      <c r="U86" s="1"/>
      <c r="V86" s="1"/>
      <c r="W86" s="1"/>
      <c r="X86" s="1"/>
      <c r="Y86" s="1"/>
      <c r="Z86" s="1"/>
    </row>
    <row r="87">
      <c r="A87" s="1"/>
      <c r="B87" s="1"/>
      <c r="C87" s="1"/>
      <c r="D87" s="1"/>
      <c r="E87" s="1"/>
      <c r="F87" s="2"/>
      <c r="G87" s="2"/>
      <c r="H87" s="1"/>
      <c r="I87" s="1"/>
      <c r="J87" s="1"/>
      <c r="K87" s="1"/>
      <c r="L87" s="1"/>
      <c r="M87" s="1"/>
      <c r="N87" s="1"/>
      <c r="O87" s="1"/>
      <c r="P87" s="1"/>
      <c r="Q87" s="1"/>
      <c r="R87" s="1"/>
      <c r="S87" s="1"/>
      <c r="T87" s="1"/>
      <c r="U87" s="1"/>
      <c r="V87" s="1"/>
      <c r="W87" s="1"/>
      <c r="X87" s="1"/>
      <c r="Y87" s="1"/>
      <c r="Z87" s="1"/>
    </row>
    <row r="88">
      <c r="A88" s="1"/>
      <c r="B88" s="1"/>
      <c r="C88" s="1"/>
      <c r="D88" s="1"/>
      <c r="E88" s="1"/>
      <c r="F88" s="2"/>
      <c r="G88" s="2"/>
      <c r="H88" s="1"/>
      <c r="I88" s="1"/>
      <c r="J88" s="1"/>
      <c r="K88" s="1"/>
      <c r="L88" s="1"/>
      <c r="M88" s="1"/>
      <c r="N88" s="1"/>
      <c r="O88" s="1"/>
      <c r="P88" s="1"/>
      <c r="Q88" s="1"/>
      <c r="R88" s="1"/>
      <c r="S88" s="1"/>
      <c r="T88" s="1"/>
      <c r="U88" s="1"/>
      <c r="V88" s="1"/>
      <c r="W88" s="1"/>
      <c r="X88" s="1"/>
      <c r="Y88" s="1"/>
      <c r="Z88" s="1"/>
    </row>
    <row r="89">
      <c r="A89" s="1"/>
      <c r="B89" s="1"/>
      <c r="C89" s="1"/>
      <c r="D89" s="1"/>
      <c r="E89" s="1"/>
      <c r="F89" s="2"/>
      <c r="G89" s="2"/>
      <c r="H89" s="1"/>
      <c r="I89" s="1"/>
      <c r="J89" s="1"/>
      <c r="K89" s="1"/>
      <c r="L89" s="1"/>
      <c r="M89" s="1"/>
      <c r="N89" s="1"/>
      <c r="O89" s="1"/>
      <c r="P89" s="1"/>
      <c r="Q89" s="1"/>
      <c r="R89" s="1"/>
      <c r="S89" s="1"/>
      <c r="T89" s="1"/>
      <c r="U89" s="1"/>
      <c r="V89" s="1"/>
      <c r="W89" s="1"/>
      <c r="X89" s="1"/>
      <c r="Y89" s="1"/>
      <c r="Z89" s="1"/>
    </row>
    <row r="90">
      <c r="A90" s="1"/>
      <c r="B90" s="1"/>
      <c r="C90" s="1"/>
      <c r="D90" s="1"/>
      <c r="E90" s="1"/>
      <c r="F90" s="2"/>
      <c r="G90" s="2"/>
      <c r="H90" s="1"/>
      <c r="I90" s="1"/>
      <c r="J90" s="1"/>
      <c r="K90" s="1"/>
      <c r="L90" s="1"/>
      <c r="M90" s="1"/>
      <c r="N90" s="1"/>
      <c r="O90" s="1"/>
      <c r="P90" s="1"/>
      <c r="Q90" s="1"/>
      <c r="R90" s="1"/>
      <c r="S90" s="1"/>
      <c r="T90" s="1"/>
      <c r="U90" s="1"/>
      <c r="V90" s="1"/>
      <c r="W90" s="1"/>
      <c r="X90" s="1"/>
      <c r="Y90" s="1"/>
      <c r="Z90" s="1"/>
    </row>
    <row r="91">
      <c r="A91" s="1"/>
      <c r="B91" s="1"/>
      <c r="C91" s="1"/>
      <c r="D91" s="1"/>
      <c r="E91" s="1"/>
      <c r="F91" s="2"/>
      <c r="G91" s="2"/>
      <c r="H91" s="1"/>
      <c r="I91" s="1"/>
      <c r="J91" s="1"/>
      <c r="K91" s="1"/>
      <c r="L91" s="1"/>
      <c r="M91" s="1"/>
      <c r="N91" s="1"/>
      <c r="O91" s="1"/>
      <c r="P91" s="1"/>
      <c r="Q91" s="1"/>
      <c r="R91" s="1"/>
      <c r="S91" s="1"/>
      <c r="T91" s="1"/>
      <c r="U91" s="1"/>
      <c r="V91" s="1"/>
      <c r="W91" s="1"/>
      <c r="X91" s="1"/>
      <c r="Y91" s="1"/>
      <c r="Z91" s="1"/>
    </row>
    <row r="92">
      <c r="A92" s="1"/>
      <c r="B92" s="1"/>
      <c r="C92" s="1"/>
      <c r="D92" s="1"/>
      <c r="E92" s="1"/>
      <c r="F92" s="2"/>
      <c r="G92" s="2"/>
      <c r="H92" s="1"/>
      <c r="I92" s="1"/>
      <c r="J92" s="1"/>
      <c r="K92" s="1"/>
      <c r="L92" s="1"/>
      <c r="M92" s="1"/>
      <c r="N92" s="1"/>
      <c r="O92" s="1"/>
      <c r="P92" s="1"/>
      <c r="Q92" s="1"/>
      <c r="R92" s="1"/>
      <c r="S92" s="1"/>
      <c r="T92" s="1"/>
      <c r="U92" s="1"/>
      <c r="V92" s="1"/>
      <c r="W92" s="1"/>
      <c r="X92" s="1"/>
      <c r="Y92" s="1"/>
      <c r="Z92" s="1"/>
    </row>
    <row r="93">
      <c r="A93" s="1"/>
      <c r="B93" s="1"/>
      <c r="C93" s="1"/>
      <c r="D93" s="1"/>
      <c r="E93" s="1"/>
      <c r="F93" s="2"/>
      <c r="G93" s="2"/>
      <c r="H93" s="1"/>
      <c r="I93" s="1"/>
      <c r="J93" s="1"/>
      <c r="K93" s="1"/>
      <c r="L93" s="1"/>
      <c r="M93" s="1"/>
      <c r="N93" s="1"/>
      <c r="O93" s="1"/>
      <c r="P93" s="1"/>
      <c r="Q93" s="1"/>
      <c r="R93" s="1"/>
      <c r="S93" s="1"/>
      <c r="T93" s="1"/>
      <c r="U93" s="1"/>
      <c r="V93" s="1"/>
      <c r="W93" s="1"/>
      <c r="X93" s="1"/>
      <c r="Y93" s="1"/>
      <c r="Z93" s="1"/>
    </row>
    <row r="94">
      <c r="A94" s="1"/>
      <c r="B94" s="1"/>
      <c r="C94" s="1"/>
      <c r="D94" s="1"/>
      <c r="E94" s="1"/>
      <c r="F94" s="2"/>
      <c r="G94" s="2"/>
      <c r="H94" s="1"/>
      <c r="I94" s="1"/>
      <c r="J94" s="1"/>
      <c r="K94" s="1"/>
      <c r="L94" s="1"/>
      <c r="M94" s="1"/>
      <c r="N94" s="1"/>
      <c r="O94" s="1"/>
      <c r="P94" s="1"/>
      <c r="Q94" s="1"/>
      <c r="R94" s="1"/>
      <c r="S94" s="1"/>
      <c r="T94" s="1"/>
      <c r="U94" s="1"/>
      <c r="V94" s="1"/>
      <c r="W94" s="1"/>
      <c r="X94" s="1"/>
      <c r="Y94" s="1"/>
      <c r="Z94" s="1"/>
    </row>
    <row r="95">
      <c r="A95" s="1"/>
      <c r="B95" s="1"/>
      <c r="C95" s="1"/>
      <c r="D95" s="1"/>
      <c r="E95" s="1"/>
      <c r="F95" s="2"/>
      <c r="G95" s="2"/>
      <c r="H95" s="1"/>
      <c r="I95" s="1"/>
      <c r="J95" s="1"/>
      <c r="K95" s="1"/>
      <c r="L95" s="1"/>
      <c r="M95" s="1"/>
      <c r="N95" s="1"/>
      <c r="O95" s="1"/>
      <c r="P95" s="1"/>
      <c r="Q95" s="1"/>
      <c r="R95" s="1"/>
      <c r="S95" s="1"/>
      <c r="T95" s="1"/>
      <c r="U95" s="1"/>
      <c r="V95" s="1"/>
      <c r="W95" s="1"/>
      <c r="X95" s="1"/>
      <c r="Y95" s="1"/>
      <c r="Z95" s="1"/>
    </row>
    <row r="96">
      <c r="A96" s="1"/>
      <c r="B96" s="1"/>
      <c r="C96" s="1"/>
      <c r="D96" s="1"/>
      <c r="E96" s="1"/>
      <c r="F96" s="2"/>
      <c r="G96" s="2"/>
      <c r="H96" s="1"/>
      <c r="I96" s="1"/>
      <c r="J96" s="1"/>
      <c r="K96" s="1"/>
      <c r="L96" s="1"/>
      <c r="M96" s="1"/>
      <c r="N96" s="1"/>
      <c r="O96" s="1"/>
      <c r="P96" s="1"/>
      <c r="Q96" s="1"/>
      <c r="R96" s="1"/>
      <c r="S96" s="1"/>
      <c r="T96" s="1"/>
      <c r="U96" s="1"/>
      <c r="V96" s="1"/>
      <c r="W96" s="1"/>
      <c r="X96" s="1"/>
      <c r="Y96" s="1"/>
      <c r="Z96" s="1"/>
    </row>
    <row r="97">
      <c r="A97" s="1"/>
      <c r="B97" s="1"/>
      <c r="C97" s="1"/>
      <c r="D97" s="1"/>
      <c r="E97" s="1"/>
      <c r="F97" s="2"/>
      <c r="G97" s="2"/>
      <c r="H97" s="1"/>
      <c r="I97" s="1"/>
      <c r="J97" s="1"/>
      <c r="K97" s="1"/>
      <c r="L97" s="1"/>
      <c r="M97" s="1"/>
      <c r="N97" s="1"/>
      <c r="O97" s="1"/>
      <c r="P97" s="1"/>
      <c r="Q97" s="1"/>
      <c r="R97" s="1"/>
      <c r="S97" s="1"/>
      <c r="T97" s="1"/>
      <c r="U97" s="1"/>
      <c r="V97" s="1"/>
      <c r="W97" s="1"/>
      <c r="X97" s="1"/>
      <c r="Y97" s="1"/>
      <c r="Z97" s="1"/>
    </row>
    <row r="98">
      <c r="A98" s="1"/>
      <c r="B98" s="1"/>
      <c r="C98" s="1"/>
      <c r="D98" s="1"/>
      <c r="E98" s="1"/>
      <c r="F98" s="2"/>
      <c r="G98" s="2"/>
      <c r="H98" s="1"/>
      <c r="I98" s="1"/>
      <c r="J98" s="1"/>
      <c r="K98" s="1"/>
      <c r="L98" s="1"/>
      <c r="M98" s="1"/>
      <c r="N98" s="1"/>
      <c r="O98" s="1"/>
      <c r="P98" s="1"/>
      <c r="Q98" s="1"/>
      <c r="R98" s="1"/>
      <c r="S98" s="1"/>
      <c r="T98" s="1"/>
      <c r="U98" s="1"/>
      <c r="V98" s="1"/>
      <c r="W98" s="1"/>
      <c r="X98" s="1"/>
      <c r="Y98" s="1"/>
      <c r="Z98" s="1"/>
    </row>
    <row r="99">
      <c r="A99" s="1"/>
      <c r="B99" s="1"/>
      <c r="C99" s="1"/>
      <c r="D99" s="1"/>
      <c r="E99" s="1"/>
      <c r="F99" s="2"/>
      <c r="G99" s="2"/>
      <c r="H99" s="1"/>
      <c r="I99" s="1"/>
      <c r="J99" s="1"/>
      <c r="K99" s="1"/>
      <c r="L99" s="1"/>
      <c r="M99" s="1"/>
      <c r="N99" s="1"/>
      <c r="O99" s="1"/>
      <c r="P99" s="1"/>
      <c r="Q99" s="1"/>
      <c r="R99" s="1"/>
      <c r="S99" s="1"/>
      <c r="T99" s="1"/>
      <c r="U99" s="1"/>
      <c r="V99" s="1"/>
      <c r="W99" s="1"/>
      <c r="X99" s="1"/>
      <c r="Y99" s="1"/>
      <c r="Z99" s="1"/>
    </row>
    <row r="100">
      <c r="A100" s="1"/>
      <c r="B100" s="1"/>
      <c r="C100" s="1"/>
      <c r="D100" s="1"/>
      <c r="E100" s="1"/>
      <c r="F100" s="2"/>
      <c r="G100" s="2"/>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2"/>
      <c r="G101" s="2"/>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2"/>
      <c r="G102" s="2"/>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2"/>
      <c r="G103" s="2"/>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2"/>
      <c r="G104" s="2"/>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2"/>
      <c r="G105" s="2"/>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2"/>
      <c r="G106" s="2"/>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2"/>
      <c r="G107" s="2"/>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2"/>
      <c r="G108" s="2"/>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2"/>
      <c r="G109" s="2"/>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2"/>
      <c r="G110" s="2"/>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2"/>
      <c r="G111" s="2"/>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2"/>
      <c r="G112" s="2"/>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2"/>
      <c r="G113" s="2"/>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2"/>
      <c r="G114" s="2"/>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2"/>
      <c r="G115" s="2"/>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2"/>
      <c r="G116" s="2"/>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2"/>
      <c r="G117" s="2"/>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2"/>
      <c r="G118" s="2"/>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2"/>
      <c r="G119" s="2"/>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2"/>
      <c r="G120" s="2"/>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2"/>
      <c r="G121" s="2"/>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2"/>
      <c r="G122" s="2"/>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2"/>
      <c r="G123" s="2"/>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2"/>
      <c r="G124" s="2"/>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2"/>
      <c r="G125" s="2"/>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2"/>
      <c r="G126" s="2"/>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2"/>
      <c r="G127" s="2"/>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2"/>
      <c r="G128" s="2"/>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2"/>
      <c r="G129" s="2"/>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2"/>
      <c r="G130" s="2"/>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2"/>
      <c r="G131" s="2"/>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2"/>
      <c r="G132" s="2"/>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2"/>
      <c r="G133" s="2"/>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2"/>
      <c r="G134" s="2"/>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2"/>
      <c r="G135" s="2"/>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2"/>
      <c r="G136" s="2"/>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2"/>
      <c r="G137" s="2"/>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2"/>
      <c r="G138" s="2"/>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2"/>
      <c r="G139" s="2"/>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2"/>
      <c r="G140" s="2"/>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2"/>
      <c r="G141" s="2"/>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2"/>
      <c r="G142" s="2"/>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2"/>
      <c r="G143" s="2"/>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2"/>
      <c r="G144" s="2"/>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2"/>
      <c r="G145" s="2"/>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2"/>
      <c r="G146" s="2"/>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2"/>
      <c r="G147" s="2"/>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2"/>
      <c r="G148" s="2"/>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2"/>
      <c r="G149" s="2"/>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2"/>
      <c r="G150" s="2"/>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2"/>
      <c r="G151" s="2"/>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2"/>
      <c r="G152" s="2"/>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2"/>
      <c r="G153" s="2"/>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2"/>
      <c r="G154" s="2"/>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2"/>
      <c r="G155" s="2"/>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2"/>
      <c r="G156" s="2"/>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2"/>
      <c r="G157" s="2"/>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2"/>
      <c r="G158" s="2"/>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2"/>
      <c r="G159" s="2"/>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2"/>
      <c r="G160" s="2"/>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2"/>
      <c r="G161" s="2"/>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2"/>
      <c r="G162" s="2"/>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2"/>
      <c r="G163" s="2"/>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2"/>
      <c r="G164" s="2"/>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2"/>
      <c r="G165" s="2"/>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2"/>
      <c r="G166" s="2"/>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2"/>
      <c r="G167" s="2"/>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2"/>
      <c r="G168" s="2"/>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2"/>
      <c r="G169" s="2"/>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2"/>
      <c r="G170" s="2"/>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2"/>
      <c r="G171" s="2"/>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2"/>
      <c r="G172" s="2"/>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2"/>
      <c r="G173" s="2"/>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2"/>
      <c r="G174" s="2"/>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2"/>
      <c r="G175" s="2"/>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2"/>
      <c r="G176" s="2"/>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2"/>
      <c r="G177" s="2"/>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2"/>
      <c r="G178" s="2"/>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2"/>
      <c r="G179" s="2"/>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2"/>
      <c r="G180" s="2"/>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2"/>
      <c r="G181" s="2"/>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2"/>
      <c r="G182" s="2"/>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2"/>
      <c r="G183" s="2"/>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2"/>
      <c r="G184" s="2"/>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2"/>
      <c r="G185" s="2"/>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2"/>
      <c r="G186" s="2"/>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2"/>
      <c r="G187" s="2"/>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2"/>
      <c r="G188" s="2"/>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2"/>
      <c r="G189" s="2"/>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2"/>
      <c r="G190" s="2"/>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2"/>
      <c r="G191" s="2"/>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2"/>
      <c r="G192" s="2"/>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2"/>
      <c r="G193" s="2"/>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2"/>
      <c r="G194" s="2"/>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2"/>
      <c r="G195" s="2"/>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2"/>
      <c r="G196" s="2"/>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2"/>
      <c r="G197" s="2"/>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2"/>
      <c r="G198" s="2"/>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2"/>
      <c r="G199" s="2"/>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2"/>
      <c r="G200" s="2"/>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2"/>
      <c r="G201" s="2"/>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2"/>
      <c r="G202" s="2"/>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2"/>
      <c r="G203" s="2"/>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2"/>
      <c r="G204" s="2"/>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2"/>
      <c r="G205" s="2"/>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2"/>
      <c r="G206" s="2"/>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2"/>
      <c r="G207" s="2"/>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2"/>
      <c r="G208" s="2"/>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2"/>
      <c r="G209" s="2"/>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2"/>
      <c r="G210" s="2"/>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2"/>
      <c r="G211" s="2"/>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2"/>
      <c r="G212" s="2"/>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2"/>
      <c r="G213" s="2"/>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2"/>
      <c r="G214" s="2"/>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2"/>
      <c r="G215" s="2"/>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2"/>
      <c r="G216" s="2"/>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2"/>
      <c r="G217" s="2"/>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2"/>
      <c r="G218" s="2"/>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2"/>
      <c r="G219" s="2"/>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2"/>
      <c r="G220" s="2"/>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2"/>
      <c r="G221" s="2"/>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2"/>
      <c r="G222" s="2"/>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2"/>
      <c r="G223" s="2"/>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2"/>
      <c r="G224" s="2"/>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2"/>
      <c r="G225" s="2"/>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2"/>
      <c r="G226" s="2"/>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2"/>
      <c r="G227" s="2"/>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2"/>
      <c r="G228" s="2"/>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2"/>
      <c r="G229" s="2"/>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2"/>
      <c r="G230" s="2"/>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2"/>
      <c r="G231" s="2"/>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2"/>
      <c r="G232" s="2"/>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2"/>
      <c r="G233" s="2"/>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2"/>
      <c r="G234" s="2"/>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2"/>
      <c r="G235" s="2"/>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2"/>
      <c r="G236" s="2"/>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2"/>
      <c r="G237" s="2"/>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2"/>
      <c r="G238" s="2"/>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2"/>
      <c r="G239" s="2"/>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2"/>
      <c r="G240" s="2"/>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2"/>
      <c r="G241" s="2"/>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2"/>
      <c r="G242" s="2"/>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2"/>
      <c r="G243" s="2"/>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2"/>
      <c r="G244" s="2"/>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2"/>
      <c r="G245" s="2"/>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2"/>
      <c r="G246" s="2"/>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2"/>
      <c r="G247" s="2"/>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2"/>
      <c r="G248" s="2"/>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2"/>
      <c r="G249" s="2"/>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2"/>
      <c r="G250" s="2"/>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2"/>
      <c r="G251" s="2"/>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2"/>
      <c r="G252" s="2"/>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2"/>
      <c r="G253" s="2"/>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2"/>
      <c r="G254" s="2"/>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2"/>
      <c r="G255" s="2"/>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2"/>
      <c r="G256" s="2"/>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2"/>
      <c r="G257" s="2"/>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2"/>
      <c r="G258" s="2"/>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2"/>
      <c r="G259" s="2"/>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2"/>
      <c r="G260" s="2"/>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2"/>
      <c r="G261" s="2"/>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2"/>
      <c r="G262" s="2"/>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2"/>
      <c r="G263" s="2"/>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2"/>
      <c r="G264" s="2"/>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2"/>
      <c r="G265" s="2"/>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2"/>
      <c r="G266" s="2"/>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2"/>
      <c r="G267" s="2"/>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2"/>
      <c r="G268" s="2"/>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2"/>
      <c r="G269" s="2"/>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2"/>
      <c r="G270" s="2"/>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2"/>
      <c r="G271" s="2"/>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2"/>
      <c r="G272" s="2"/>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2"/>
      <c r="G273" s="2"/>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2"/>
      <c r="G274" s="2"/>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2"/>
      <c r="G275" s="2"/>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2"/>
      <c r="G276" s="2"/>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2"/>
      <c r="G277" s="2"/>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2"/>
      <c r="G278" s="2"/>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2"/>
      <c r="G279" s="2"/>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2"/>
      <c r="G280" s="2"/>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2"/>
      <c r="G281" s="2"/>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2"/>
      <c r="G282" s="2"/>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2"/>
      <c r="G283" s="2"/>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2"/>
      <c r="G284" s="2"/>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2"/>
      <c r="G285" s="2"/>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2"/>
      <c r="G286" s="2"/>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2"/>
      <c r="G287" s="2"/>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2"/>
      <c r="G288" s="2"/>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2"/>
      <c r="G289" s="2"/>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2"/>
      <c r="G290" s="2"/>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2"/>
      <c r="G291" s="2"/>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2"/>
      <c r="G292" s="2"/>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2"/>
      <c r="G293" s="2"/>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2"/>
      <c r="G294" s="2"/>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2"/>
      <c r="G295" s="2"/>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2"/>
      <c r="G296" s="2"/>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2"/>
      <c r="G297" s="2"/>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2"/>
      <c r="G298" s="2"/>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2"/>
      <c r="G299" s="2"/>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2"/>
      <c r="G300" s="2"/>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2"/>
      <c r="G301" s="2"/>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2"/>
      <c r="G302" s="2"/>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2"/>
      <c r="G303" s="2"/>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2"/>
      <c r="G304" s="2"/>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2"/>
      <c r="G305" s="2"/>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2"/>
      <c r="G306" s="2"/>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2"/>
      <c r="G307" s="2"/>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2"/>
      <c r="G308" s="2"/>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2"/>
      <c r="G309" s="2"/>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2"/>
      <c r="G310" s="2"/>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2"/>
      <c r="G311" s="2"/>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2"/>
      <c r="G312" s="2"/>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2"/>
      <c r="G313" s="2"/>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2"/>
      <c r="G314" s="2"/>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2"/>
      <c r="G315" s="2"/>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2"/>
      <c r="G316" s="2"/>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2"/>
      <c r="G317" s="2"/>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2"/>
      <c r="G318" s="2"/>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2"/>
      <c r="G319" s="2"/>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2"/>
      <c r="G320" s="2"/>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2"/>
      <c r="G321" s="2"/>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2"/>
      <c r="G322" s="2"/>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2"/>
      <c r="G323" s="2"/>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2"/>
      <c r="G324" s="2"/>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2"/>
      <c r="G325" s="2"/>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2"/>
      <c r="G326" s="2"/>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2"/>
      <c r="G327" s="2"/>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2"/>
      <c r="G328" s="2"/>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2"/>
      <c r="G329" s="2"/>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2"/>
      <c r="G330" s="2"/>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2"/>
      <c r="G331" s="2"/>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2"/>
      <c r="G332" s="2"/>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2"/>
      <c r="G333" s="2"/>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2"/>
      <c r="G334" s="2"/>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2"/>
      <c r="G335" s="2"/>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2"/>
      <c r="G336" s="2"/>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2"/>
      <c r="G337" s="2"/>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2"/>
      <c r="G338" s="2"/>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2"/>
      <c r="G339" s="2"/>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2"/>
      <c r="G340" s="2"/>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2"/>
      <c r="G341" s="2"/>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2"/>
      <c r="G342" s="2"/>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2"/>
      <c r="G343" s="2"/>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2"/>
      <c r="G344" s="2"/>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2"/>
      <c r="G345" s="2"/>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2"/>
      <c r="G346" s="2"/>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2"/>
      <c r="G347" s="2"/>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2"/>
      <c r="G348" s="2"/>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2"/>
      <c r="G349" s="2"/>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2"/>
      <c r="G350" s="2"/>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2"/>
      <c r="G351" s="2"/>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2"/>
      <c r="G352" s="2"/>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2"/>
      <c r="G353" s="2"/>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2"/>
      <c r="G354" s="2"/>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2"/>
      <c r="G355" s="2"/>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2"/>
      <c r="G356" s="2"/>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2"/>
      <c r="G357" s="2"/>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2"/>
      <c r="G358" s="2"/>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2"/>
      <c r="G359" s="2"/>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2"/>
      <c r="G360" s="2"/>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2"/>
      <c r="G361" s="2"/>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2"/>
      <c r="G362" s="2"/>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2"/>
      <c r="G363" s="2"/>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2"/>
      <c r="G364" s="2"/>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2"/>
      <c r="G365" s="2"/>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2"/>
      <c r="G366" s="2"/>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2"/>
      <c r="G367" s="2"/>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2"/>
      <c r="G368" s="2"/>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2"/>
      <c r="G369" s="2"/>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2"/>
      <c r="G370" s="2"/>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2"/>
      <c r="G371" s="2"/>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2"/>
      <c r="G372" s="2"/>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2"/>
      <c r="G373" s="2"/>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2"/>
      <c r="G374" s="2"/>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2"/>
      <c r="G375" s="2"/>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2"/>
      <c r="G376" s="2"/>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2"/>
      <c r="G377" s="2"/>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2"/>
      <c r="G378" s="2"/>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2"/>
      <c r="G379" s="2"/>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2"/>
      <c r="G380" s="2"/>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2"/>
      <c r="G381" s="2"/>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2"/>
      <c r="G382" s="2"/>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2"/>
      <c r="G383" s="2"/>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2"/>
      <c r="G384" s="2"/>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2"/>
      <c r="G385" s="2"/>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2"/>
      <c r="G386" s="2"/>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2"/>
      <c r="G387" s="2"/>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2"/>
      <c r="G388" s="2"/>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2"/>
      <c r="G389" s="2"/>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2"/>
      <c r="G390" s="2"/>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2"/>
      <c r="G391" s="2"/>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2"/>
      <c r="G392" s="2"/>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2"/>
      <c r="G393" s="2"/>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2"/>
      <c r="G394" s="2"/>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2"/>
      <c r="G395" s="2"/>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2"/>
      <c r="G396" s="2"/>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2"/>
      <c r="G397" s="2"/>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2"/>
      <c r="G398" s="2"/>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2"/>
      <c r="G399" s="2"/>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2"/>
      <c r="G400" s="2"/>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2"/>
      <c r="G401" s="2"/>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2"/>
      <c r="G402" s="2"/>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2"/>
      <c r="G403" s="2"/>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2"/>
      <c r="G404" s="2"/>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2"/>
      <c r="G405" s="2"/>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2"/>
      <c r="G406" s="2"/>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2"/>
      <c r="G407" s="2"/>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2"/>
      <c r="G408" s="2"/>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2"/>
      <c r="G409" s="2"/>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2"/>
      <c r="G410" s="2"/>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2"/>
      <c r="G411" s="2"/>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2"/>
      <c r="G412" s="2"/>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2"/>
      <c r="G413" s="2"/>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2"/>
      <c r="G414" s="2"/>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2"/>
      <c r="G415" s="2"/>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2"/>
      <c r="G416" s="2"/>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2"/>
      <c r="G417" s="2"/>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2"/>
      <c r="G418" s="2"/>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2"/>
      <c r="G419" s="2"/>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2"/>
      <c r="G420" s="2"/>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2"/>
      <c r="G421" s="2"/>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2"/>
      <c r="G422" s="2"/>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2"/>
      <c r="G423" s="2"/>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2"/>
      <c r="G424" s="2"/>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2"/>
      <c r="G425" s="2"/>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2"/>
      <c r="G426" s="2"/>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2"/>
      <c r="G427" s="2"/>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2"/>
      <c r="G428" s="2"/>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2"/>
      <c r="G429" s="2"/>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2"/>
      <c r="G430" s="2"/>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2"/>
      <c r="G431" s="2"/>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2"/>
      <c r="G432" s="2"/>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2"/>
      <c r="G433" s="2"/>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2"/>
      <c r="G434" s="2"/>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2"/>
      <c r="G435" s="2"/>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2"/>
      <c r="G436" s="2"/>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2"/>
      <c r="G437" s="2"/>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2"/>
      <c r="G438" s="2"/>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2"/>
      <c r="G439" s="2"/>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2"/>
      <c r="G440" s="2"/>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2"/>
      <c r="G441" s="2"/>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2"/>
      <c r="G442" s="2"/>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2"/>
      <c r="G443" s="2"/>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2"/>
      <c r="G444" s="2"/>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2"/>
      <c r="G445" s="2"/>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2"/>
      <c r="G446" s="2"/>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2"/>
      <c r="G447" s="2"/>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2"/>
      <c r="G448" s="2"/>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2"/>
      <c r="G449" s="2"/>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2"/>
      <c r="G450" s="2"/>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2"/>
      <c r="G451" s="2"/>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2"/>
      <c r="G452" s="2"/>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2"/>
      <c r="G453" s="2"/>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2"/>
      <c r="G454" s="2"/>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2"/>
      <c r="G455" s="2"/>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2"/>
      <c r="G456" s="2"/>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2"/>
      <c r="G457" s="2"/>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2"/>
      <c r="G458" s="2"/>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2"/>
      <c r="G459" s="2"/>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2"/>
      <c r="G460" s="2"/>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2"/>
      <c r="G461" s="2"/>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2"/>
      <c r="G462" s="2"/>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2"/>
      <c r="G463" s="2"/>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2"/>
      <c r="G464" s="2"/>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2"/>
      <c r="G465" s="2"/>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2"/>
      <c r="G466" s="2"/>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2"/>
      <c r="G467" s="2"/>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2"/>
      <c r="G468" s="2"/>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2"/>
      <c r="G469" s="2"/>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2"/>
      <c r="G470" s="2"/>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2"/>
      <c r="G471" s="2"/>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2"/>
      <c r="G472" s="2"/>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2"/>
      <c r="G473" s="2"/>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2"/>
      <c r="G474" s="2"/>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2"/>
      <c r="G475" s="2"/>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2"/>
      <c r="G476" s="2"/>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2"/>
      <c r="G477" s="2"/>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2"/>
      <c r="G478" s="2"/>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2"/>
      <c r="G479" s="2"/>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2"/>
      <c r="G480" s="2"/>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2"/>
      <c r="G481" s="2"/>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2"/>
      <c r="G482" s="2"/>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2"/>
      <c r="G483" s="2"/>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2"/>
      <c r="G484" s="2"/>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2"/>
      <c r="G485" s="2"/>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2"/>
      <c r="G486" s="2"/>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2"/>
      <c r="G487" s="2"/>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2"/>
      <c r="G488" s="2"/>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2"/>
      <c r="G489" s="2"/>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2"/>
      <c r="G490" s="2"/>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2"/>
      <c r="G491" s="2"/>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2"/>
      <c r="G492" s="2"/>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2"/>
      <c r="G493" s="2"/>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2"/>
      <c r="G494" s="2"/>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2"/>
      <c r="G495" s="2"/>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2"/>
      <c r="G496" s="2"/>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2"/>
      <c r="G497" s="2"/>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2"/>
      <c r="G498" s="2"/>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2"/>
      <c r="G499" s="2"/>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2"/>
      <c r="G500" s="2"/>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2"/>
      <c r="G501" s="2"/>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2"/>
      <c r="G502" s="2"/>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2"/>
      <c r="G503" s="2"/>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2"/>
      <c r="G504" s="2"/>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2"/>
      <c r="G505" s="2"/>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2"/>
      <c r="G506" s="2"/>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2"/>
      <c r="G507" s="2"/>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2"/>
      <c r="G508" s="2"/>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2"/>
      <c r="G509" s="2"/>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2"/>
      <c r="G510" s="2"/>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2"/>
      <c r="G511" s="2"/>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2"/>
      <c r="G512" s="2"/>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2"/>
      <c r="G513" s="2"/>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2"/>
      <c r="G514" s="2"/>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2"/>
      <c r="G515" s="2"/>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2"/>
      <c r="G516" s="2"/>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2"/>
      <c r="G517" s="2"/>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2"/>
      <c r="G518" s="2"/>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2"/>
      <c r="G519" s="2"/>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2"/>
      <c r="G520" s="2"/>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2"/>
      <c r="G521" s="2"/>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2"/>
      <c r="G522" s="2"/>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2"/>
      <c r="G523" s="2"/>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2"/>
      <c r="G524" s="2"/>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2"/>
      <c r="G525" s="2"/>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2"/>
      <c r="G526" s="2"/>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2"/>
      <c r="G527" s="2"/>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2"/>
      <c r="G528" s="2"/>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2"/>
      <c r="G529" s="2"/>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2"/>
      <c r="G530" s="2"/>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2"/>
      <c r="G531" s="2"/>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2"/>
      <c r="G532" s="2"/>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2"/>
      <c r="G533" s="2"/>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2"/>
      <c r="G534" s="2"/>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2"/>
      <c r="G535" s="2"/>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2"/>
      <c r="G536" s="2"/>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2"/>
      <c r="G537" s="2"/>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2"/>
      <c r="G538" s="2"/>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2"/>
      <c r="G539" s="2"/>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2"/>
      <c r="G540" s="2"/>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2"/>
      <c r="G541" s="2"/>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2"/>
      <c r="G542" s="2"/>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2"/>
      <c r="G543" s="2"/>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2"/>
      <c r="G544" s="2"/>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2"/>
      <c r="G545" s="2"/>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2"/>
      <c r="G546" s="2"/>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2"/>
      <c r="G547" s="2"/>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2"/>
      <c r="G548" s="2"/>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2"/>
      <c r="G549" s="2"/>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2"/>
      <c r="G550" s="2"/>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2"/>
      <c r="G551" s="2"/>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2"/>
      <c r="G552" s="2"/>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2"/>
      <c r="G553" s="2"/>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2"/>
      <c r="G554" s="2"/>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2"/>
      <c r="G555" s="2"/>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2"/>
      <c r="G556" s="2"/>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2"/>
      <c r="G557" s="2"/>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2"/>
      <c r="G558" s="2"/>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2"/>
      <c r="G559" s="2"/>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2"/>
      <c r="G560" s="2"/>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2"/>
      <c r="G561" s="2"/>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2"/>
      <c r="G562" s="2"/>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2"/>
      <c r="G563" s="2"/>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2"/>
      <c r="G564" s="2"/>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2"/>
      <c r="G565" s="2"/>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2"/>
      <c r="G566" s="2"/>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2"/>
      <c r="G567" s="2"/>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2"/>
      <c r="G568" s="2"/>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2"/>
      <c r="G569" s="2"/>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2"/>
      <c r="G570" s="2"/>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2"/>
      <c r="G571" s="2"/>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2"/>
      <c r="G572" s="2"/>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2"/>
      <c r="G573" s="2"/>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2"/>
      <c r="G574" s="2"/>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2"/>
      <c r="G575" s="2"/>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2"/>
      <c r="G576" s="2"/>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2"/>
      <c r="G577" s="2"/>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2"/>
      <c r="G578" s="2"/>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2"/>
      <c r="G579" s="2"/>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2"/>
      <c r="G580" s="2"/>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2"/>
      <c r="G581" s="2"/>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2"/>
      <c r="G582" s="2"/>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2"/>
      <c r="G583" s="2"/>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2"/>
      <c r="G584" s="2"/>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2"/>
      <c r="G585" s="2"/>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2"/>
      <c r="G586" s="2"/>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2"/>
      <c r="G587" s="2"/>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2"/>
      <c r="G588" s="2"/>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2"/>
      <c r="G589" s="2"/>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2"/>
      <c r="G590" s="2"/>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2"/>
      <c r="G591" s="2"/>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2"/>
      <c r="G592" s="2"/>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2"/>
      <c r="G593" s="2"/>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2"/>
      <c r="G594" s="2"/>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2"/>
      <c r="G595" s="2"/>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2"/>
      <c r="G596" s="2"/>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2"/>
      <c r="G597" s="2"/>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2"/>
      <c r="G598" s="2"/>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2"/>
      <c r="G599" s="2"/>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2"/>
      <c r="G600" s="2"/>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2"/>
      <c r="G601" s="2"/>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2"/>
      <c r="G602" s="2"/>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2"/>
      <c r="G603" s="2"/>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2"/>
      <c r="G604" s="2"/>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2"/>
      <c r="G605" s="2"/>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2"/>
      <c r="G606" s="2"/>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2"/>
      <c r="G607" s="2"/>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2"/>
      <c r="G608" s="2"/>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2"/>
      <c r="G609" s="2"/>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2"/>
      <c r="G610" s="2"/>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2"/>
      <c r="G611" s="2"/>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2"/>
      <c r="G612" s="2"/>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2"/>
      <c r="G613" s="2"/>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2"/>
      <c r="G614" s="2"/>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2"/>
      <c r="G615" s="2"/>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2"/>
      <c r="G616" s="2"/>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2"/>
      <c r="G617" s="2"/>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2"/>
      <c r="G618" s="2"/>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2"/>
      <c r="G619" s="2"/>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2"/>
      <c r="G620" s="2"/>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2"/>
      <c r="G621" s="2"/>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2"/>
      <c r="G622" s="2"/>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2"/>
      <c r="G623" s="2"/>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2"/>
      <c r="G624" s="2"/>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2"/>
      <c r="G625" s="2"/>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2"/>
      <c r="G626" s="2"/>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2"/>
      <c r="G627" s="2"/>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2"/>
      <c r="G628" s="2"/>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2"/>
      <c r="G629" s="2"/>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2"/>
      <c r="G630" s="2"/>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2"/>
      <c r="G631" s="2"/>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2"/>
      <c r="G632" s="2"/>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2"/>
      <c r="G633" s="2"/>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2"/>
      <c r="G634" s="2"/>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2"/>
      <c r="G635" s="2"/>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2"/>
      <c r="G636" s="2"/>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2"/>
      <c r="G637" s="2"/>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2"/>
      <c r="G638" s="2"/>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2"/>
      <c r="G639" s="2"/>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2"/>
      <c r="G640" s="2"/>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2"/>
      <c r="G641" s="2"/>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2"/>
      <c r="G642" s="2"/>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2"/>
      <c r="G643" s="2"/>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2"/>
      <c r="G644" s="2"/>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2"/>
      <c r="G645" s="2"/>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2"/>
      <c r="G646" s="2"/>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2"/>
      <c r="G647" s="2"/>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2"/>
      <c r="G648" s="2"/>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2"/>
      <c r="G649" s="2"/>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2"/>
      <c r="G650" s="2"/>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2"/>
      <c r="G651" s="2"/>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2"/>
      <c r="G652" s="2"/>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2"/>
      <c r="G653" s="2"/>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2"/>
      <c r="G654" s="2"/>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2"/>
      <c r="G655" s="2"/>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2"/>
      <c r="G656" s="2"/>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2"/>
      <c r="G657" s="2"/>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2"/>
      <c r="G658" s="2"/>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2"/>
      <c r="G659" s="2"/>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2"/>
      <c r="G660" s="2"/>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2"/>
      <c r="G661" s="2"/>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2"/>
      <c r="G662" s="2"/>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2"/>
      <c r="G663" s="2"/>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2"/>
      <c r="G664" s="2"/>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2"/>
      <c r="G665" s="2"/>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2"/>
      <c r="G666" s="2"/>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2"/>
      <c r="G667" s="2"/>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2"/>
      <c r="G668" s="2"/>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2"/>
      <c r="G669" s="2"/>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2"/>
      <c r="G670" s="2"/>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2"/>
      <c r="G671" s="2"/>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2"/>
      <c r="G672" s="2"/>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2"/>
      <c r="G673" s="2"/>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2"/>
      <c r="G674" s="2"/>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2"/>
      <c r="G675" s="2"/>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2"/>
      <c r="G676" s="2"/>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2"/>
      <c r="G677" s="2"/>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2"/>
      <c r="G678" s="2"/>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2"/>
      <c r="G679" s="2"/>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2"/>
      <c r="G680" s="2"/>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2"/>
      <c r="G681" s="2"/>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2"/>
      <c r="G682" s="2"/>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2"/>
      <c r="G683" s="2"/>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2"/>
      <c r="G684" s="2"/>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2"/>
      <c r="G685" s="2"/>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2"/>
      <c r="G686" s="2"/>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2"/>
      <c r="G687" s="2"/>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2"/>
      <c r="G688" s="2"/>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2"/>
      <c r="G689" s="2"/>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2"/>
      <c r="G690" s="2"/>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2"/>
      <c r="G691" s="2"/>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2"/>
      <c r="G692" s="2"/>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2"/>
      <c r="G693" s="2"/>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2"/>
      <c r="G694" s="2"/>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2"/>
      <c r="G695" s="2"/>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2"/>
      <c r="G696" s="2"/>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2"/>
      <c r="G697" s="2"/>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2"/>
      <c r="G698" s="2"/>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2"/>
      <c r="G699" s="2"/>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2"/>
      <c r="G700" s="2"/>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2"/>
      <c r="G701" s="2"/>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2"/>
      <c r="G702" s="2"/>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2"/>
      <c r="G703" s="2"/>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2"/>
      <c r="G704" s="2"/>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2"/>
      <c r="G705" s="2"/>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2"/>
      <c r="G706" s="2"/>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2"/>
      <c r="G707" s="2"/>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2"/>
      <c r="G708" s="2"/>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2"/>
      <c r="G709" s="2"/>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2"/>
      <c r="G710" s="2"/>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2"/>
      <c r="G711" s="2"/>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2"/>
      <c r="G712" s="2"/>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2"/>
      <c r="G713" s="2"/>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2"/>
      <c r="G714" s="2"/>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2"/>
      <c r="G715" s="2"/>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2"/>
      <c r="G716" s="2"/>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2"/>
      <c r="G717" s="2"/>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2"/>
      <c r="G718" s="2"/>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2"/>
      <c r="G719" s="2"/>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2"/>
      <c r="G720" s="2"/>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2"/>
      <c r="G721" s="2"/>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2"/>
      <c r="G722" s="2"/>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2"/>
      <c r="G723" s="2"/>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2"/>
      <c r="G724" s="2"/>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2"/>
      <c r="G725" s="2"/>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2"/>
      <c r="G726" s="2"/>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2"/>
      <c r="G727" s="2"/>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2"/>
      <c r="G728" s="2"/>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2"/>
      <c r="G729" s="2"/>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2"/>
      <c r="G730" s="2"/>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2"/>
      <c r="G731" s="2"/>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2"/>
      <c r="G732" s="2"/>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2"/>
      <c r="G733" s="2"/>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2"/>
      <c r="G734" s="2"/>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2"/>
      <c r="G735" s="2"/>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2"/>
      <c r="G736" s="2"/>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2"/>
      <c r="G737" s="2"/>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2"/>
      <c r="G738" s="2"/>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2"/>
      <c r="G739" s="2"/>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2"/>
      <c r="G740" s="2"/>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2"/>
      <c r="G741" s="2"/>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2"/>
      <c r="G742" s="2"/>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2"/>
      <c r="G743" s="2"/>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2"/>
      <c r="G744" s="2"/>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2"/>
      <c r="G745" s="2"/>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2"/>
      <c r="G746" s="2"/>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2"/>
      <c r="G747" s="2"/>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2"/>
      <c r="G748" s="2"/>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2"/>
      <c r="G749" s="2"/>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2"/>
      <c r="G750" s="2"/>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2"/>
      <c r="G751" s="2"/>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2"/>
      <c r="G752" s="2"/>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2"/>
      <c r="G753" s="2"/>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2"/>
      <c r="G754" s="2"/>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2"/>
      <c r="G755" s="2"/>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2"/>
      <c r="G756" s="2"/>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2"/>
      <c r="G757" s="2"/>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2"/>
      <c r="G758" s="2"/>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2"/>
      <c r="G759" s="2"/>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2"/>
      <c r="G760" s="2"/>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2"/>
      <c r="G761" s="2"/>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2"/>
      <c r="G762" s="2"/>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2"/>
      <c r="G763" s="2"/>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2"/>
      <c r="G764" s="2"/>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2"/>
      <c r="G765" s="2"/>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2"/>
      <c r="G766" s="2"/>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2"/>
      <c r="G767" s="2"/>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2"/>
      <c r="G768" s="2"/>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2"/>
      <c r="G769" s="2"/>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2"/>
      <c r="G770" s="2"/>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2"/>
      <c r="G771" s="2"/>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2"/>
      <c r="G772" s="2"/>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2"/>
      <c r="G773" s="2"/>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2"/>
      <c r="G774" s="2"/>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2"/>
      <c r="G775" s="2"/>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2"/>
      <c r="G776" s="2"/>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2"/>
      <c r="G777" s="2"/>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2"/>
      <c r="G778" s="2"/>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2"/>
      <c r="G779" s="2"/>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2"/>
      <c r="G780" s="2"/>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2"/>
      <c r="G781" s="2"/>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2"/>
      <c r="G782" s="2"/>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2"/>
      <c r="G783" s="2"/>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2"/>
      <c r="G784" s="2"/>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2"/>
      <c r="G785" s="2"/>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2"/>
      <c r="G786" s="2"/>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2"/>
      <c r="G787" s="2"/>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2"/>
      <c r="G788" s="2"/>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2"/>
      <c r="G789" s="2"/>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2"/>
      <c r="G790" s="2"/>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2"/>
      <c r="G791" s="2"/>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2"/>
      <c r="G792" s="2"/>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2"/>
      <c r="G793" s="2"/>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2"/>
      <c r="G794" s="2"/>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2"/>
      <c r="G795" s="2"/>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2"/>
      <c r="G796" s="2"/>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2"/>
      <c r="G797" s="2"/>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2"/>
      <c r="G798" s="2"/>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2"/>
      <c r="G799" s="2"/>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2"/>
      <c r="G800" s="2"/>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2"/>
      <c r="G801" s="2"/>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2"/>
      <c r="G802" s="2"/>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2"/>
      <c r="G803" s="2"/>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2"/>
      <c r="G804" s="2"/>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2"/>
      <c r="G805" s="2"/>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2"/>
      <c r="G806" s="2"/>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2"/>
      <c r="G807" s="2"/>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2"/>
      <c r="G808" s="2"/>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2"/>
      <c r="G809" s="2"/>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2"/>
      <c r="G810" s="2"/>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2"/>
      <c r="G811" s="2"/>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2"/>
      <c r="G812" s="2"/>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2"/>
      <c r="G813" s="2"/>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2"/>
      <c r="G814" s="2"/>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2"/>
      <c r="G815" s="2"/>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2"/>
      <c r="G816" s="2"/>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2"/>
      <c r="G817" s="2"/>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2"/>
      <c r="G818" s="2"/>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2"/>
      <c r="G819" s="2"/>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2"/>
      <c r="G820" s="2"/>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2"/>
      <c r="G821" s="2"/>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2"/>
      <c r="G822" s="2"/>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2"/>
      <c r="G823" s="2"/>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2"/>
      <c r="G824" s="2"/>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2"/>
      <c r="G825" s="2"/>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2"/>
      <c r="G826" s="2"/>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2"/>
      <c r="G827" s="2"/>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2"/>
      <c r="G828" s="2"/>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2"/>
      <c r="G829" s="2"/>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2"/>
      <c r="G830" s="2"/>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2"/>
      <c r="G831" s="2"/>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2"/>
      <c r="G832" s="2"/>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2"/>
      <c r="G833" s="2"/>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2"/>
      <c r="G834" s="2"/>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2"/>
      <c r="G835" s="2"/>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2"/>
      <c r="G836" s="2"/>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2"/>
      <c r="G837" s="2"/>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2"/>
      <c r="G838" s="2"/>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2"/>
      <c r="G839" s="2"/>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2"/>
      <c r="G840" s="2"/>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2"/>
      <c r="G841" s="2"/>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2"/>
      <c r="G842" s="2"/>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2"/>
      <c r="G843" s="2"/>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2"/>
      <c r="G844" s="2"/>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2"/>
      <c r="G845" s="2"/>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2"/>
      <c r="G846" s="2"/>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2"/>
      <c r="G847" s="2"/>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2"/>
      <c r="G848" s="2"/>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2"/>
      <c r="G849" s="2"/>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2"/>
      <c r="G850" s="2"/>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2"/>
      <c r="G851" s="2"/>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2"/>
      <c r="G852" s="2"/>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2"/>
      <c r="G853" s="2"/>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2"/>
      <c r="G854" s="2"/>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2"/>
      <c r="G855" s="2"/>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2"/>
      <c r="G856" s="2"/>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2"/>
      <c r="G857" s="2"/>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2"/>
      <c r="G858" s="2"/>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2"/>
      <c r="G859" s="2"/>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2"/>
      <c r="G860" s="2"/>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2"/>
      <c r="G861" s="2"/>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2"/>
      <c r="G862" s="2"/>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2"/>
      <c r="G863" s="2"/>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2"/>
      <c r="G864" s="2"/>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2"/>
      <c r="G865" s="2"/>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2"/>
      <c r="G866" s="2"/>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2"/>
      <c r="G867" s="2"/>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2"/>
      <c r="G868" s="2"/>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2"/>
      <c r="G869" s="2"/>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2"/>
      <c r="G870" s="2"/>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2"/>
      <c r="G871" s="2"/>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2"/>
      <c r="G872" s="2"/>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2"/>
      <c r="G873" s="2"/>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2"/>
      <c r="G874" s="2"/>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2"/>
      <c r="G875" s="2"/>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2"/>
      <c r="G876" s="2"/>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2"/>
      <c r="G877" s="2"/>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2"/>
      <c r="G878" s="2"/>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2"/>
      <c r="G879" s="2"/>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2"/>
      <c r="G880" s="2"/>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2"/>
      <c r="G881" s="2"/>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2"/>
      <c r="G882" s="2"/>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2"/>
      <c r="G883" s="2"/>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2"/>
      <c r="G884" s="2"/>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2"/>
      <c r="G885" s="2"/>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2"/>
      <c r="G886" s="2"/>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2"/>
      <c r="G887" s="2"/>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2"/>
      <c r="G888" s="2"/>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2"/>
      <c r="G889" s="2"/>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2"/>
      <c r="G890" s="2"/>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2"/>
      <c r="G891" s="2"/>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2"/>
      <c r="G892" s="2"/>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2"/>
      <c r="G893" s="2"/>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2"/>
      <c r="G894" s="2"/>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2"/>
      <c r="G895" s="2"/>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2"/>
      <c r="G896" s="2"/>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2"/>
      <c r="G897" s="2"/>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2"/>
      <c r="G898" s="2"/>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2"/>
      <c r="G899" s="2"/>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2"/>
      <c r="G900" s="2"/>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2"/>
      <c r="G901" s="2"/>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2"/>
      <c r="G902" s="2"/>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2"/>
      <c r="G903" s="2"/>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2"/>
      <c r="G904" s="2"/>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2"/>
      <c r="G905" s="2"/>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2"/>
      <c r="G906" s="2"/>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2"/>
      <c r="G907" s="2"/>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2"/>
      <c r="G908" s="2"/>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2"/>
      <c r="G909" s="2"/>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2"/>
      <c r="G910" s="2"/>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2"/>
      <c r="G911" s="2"/>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2"/>
      <c r="G912" s="2"/>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2"/>
      <c r="G913" s="2"/>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2"/>
      <c r="G914" s="2"/>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2"/>
      <c r="G915" s="2"/>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2"/>
      <c r="G916" s="2"/>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2"/>
      <c r="G917" s="2"/>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2"/>
      <c r="G918" s="2"/>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2"/>
      <c r="G919" s="2"/>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2"/>
      <c r="G920" s="2"/>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2"/>
      <c r="G921" s="2"/>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2"/>
      <c r="G922" s="2"/>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2"/>
      <c r="G923" s="2"/>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2"/>
      <c r="G924" s="2"/>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2"/>
      <c r="G925" s="2"/>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2"/>
      <c r="G926" s="2"/>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2"/>
      <c r="G927" s="2"/>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2"/>
      <c r="G928" s="2"/>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2"/>
      <c r="G929" s="2"/>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2"/>
      <c r="G930" s="2"/>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2"/>
      <c r="G931" s="2"/>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2"/>
      <c r="G932" s="2"/>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2"/>
      <c r="G933" s="2"/>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2"/>
      <c r="G934" s="2"/>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2"/>
      <c r="G935" s="2"/>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2"/>
      <c r="G936" s="2"/>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2"/>
      <c r="G937" s="2"/>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2"/>
      <c r="G938" s="2"/>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2"/>
      <c r="G939" s="2"/>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2"/>
      <c r="G940" s="2"/>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2"/>
      <c r="G941" s="2"/>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2"/>
      <c r="G942" s="2"/>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2"/>
      <c r="G943" s="2"/>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2"/>
      <c r="G944" s="2"/>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2"/>
      <c r="G945" s="2"/>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2"/>
      <c r="G946" s="2"/>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2"/>
      <c r="G947" s="2"/>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2"/>
      <c r="G948" s="2"/>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2"/>
      <c r="G949" s="2"/>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2"/>
      <c r="G950" s="2"/>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2"/>
      <c r="G951" s="2"/>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2"/>
      <c r="G952" s="2"/>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2"/>
      <c r="G953" s="2"/>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2"/>
      <c r="G954" s="2"/>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2"/>
      <c r="G955" s="2"/>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2"/>
      <c r="G956" s="2"/>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2"/>
      <c r="G957" s="2"/>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2"/>
      <c r="G958" s="2"/>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2"/>
      <c r="G959" s="2"/>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2"/>
      <c r="G960" s="2"/>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2"/>
      <c r="G961" s="2"/>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2"/>
      <c r="G962" s="2"/>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2"/>
      <c r="G963" s="2"/>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2"/>
      <c r="G964" s="2"/>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2"/>
      <c r="G965" s="2"/>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2"/>
      <c r="G966" s="2"/>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2"/>
      <c r="G967" s="2"/>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2"/>
      <c r="G968" s="2"/>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2"/>
      <c r="G969" s="2"/>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2"/>
      <c r="G970" s="2"/>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2"/>
      <c r="G971" s="2"/>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2"/>
      <c r="G972" s="2"/>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2"/>
      <c r="G973" s="2"/>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2"/>
      <c r="G974" s="2"/>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2"/>
      <c r="G975" s="2"/>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2"/>
      <c r="G976" s="2"/>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2"/>
      <c r="G977" s="2"/>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2"/>
      <c r="G978" s="2"/>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2"/>
      <c r="G979" s="2"/>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2"/>
      <c r="G980" s="2"/>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2"/>
      <c r="G981" s="2"/>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2"/>
      <c r="G982" s="2"/>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2"/>
      <c r="G983" s="2"/>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2"/>
      <c r="G984" s="2"/>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2"/>
      <c r="G985" s="2"/>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2"/>
      <c r="G986" s="2"/>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2"/>
      <c r="G987" s="2"/>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2"/>
      <c r="G988" s="2"/>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2"/>
      <c r="G989" s="2"/>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2"/>
      <c r="G990" s="2"/>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2"/>
      <c r="G991" s="2"/>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2"/>
      <c r="G992" s="2"/>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2"/>
      <c r="G993" s="2"/>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2"/>
      <c r="G994" s="2"/>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2"/>
      <c r="G995" s="2"/>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2"/>
      <c r="G996" s="2"/>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2"/>
      <c r="G997" s="2"/>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2"/>
      <c r="G998" s="2"/>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2"/>
      <c r="G999" s="2"/>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2"/>
      <c r="G1000" s="2"/>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2"/>
      <c r="G1001" s="2"/>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2"/>
      <c r="G1002" s="2"/>
      <c r="H1002" s="1"/>
      <c r="I1002" s="1"/>
      <c r="J1002" s="1"/>
      <c r="K1002" s="1"/>
      <c r="L1002" s="1"/>
      <c r="M1002" s="1"/>
      <c r="N1002" s="1"/>
      <c r="O1002" s="1"/>
      <c r="P1002" s="1"/>
      <c r="Q1002" s="1"/>
      <c r="R1002" s="1"/>
      <c r="S1002" s="1"/>
      <c r="T1002" s="1"/>
      <c r="U1002" s="1"/>
      <c r="V1002" s="1"/>
      <c r="W1002" s="1"/>
      <c r="X1002" s="1"/>
      <c r="Y1002" s="1"/>
      <c r="Z1002" s="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16</v>
      </c>
      <c r="B1" s="5" t="s">
        <v>524</v>
      </c>
      <c r="C1" s="1"/>
      <c r="D1" s="1"/>
      <c r="E1" s="1"/>
      <c r="F1" s="1"/>
      <c r="G1" s="1"/>
      <c r="H1" s="1"/>
      <c r="I1" s="1"/>
      <c r="J1" s="1"/>
      <c r="K1" s="1"/>
      <c r="L1" s="1"/>
      <c r="M1" s="1"/>
      <c r="N1" s="1"/>
      <c r="O1" s="1"/>
      <c r="P1" s="1"/>
      <c r="Q1" s="1"/>
      <c r="R1" s="1"/>
      <c r="S1" s="1"/>
      <c r="T1" s="1"/>
      <c r="U1" s="1"/>
      <c r="V1" s="1"/>
      <c r="W1" s="1"/>
      <c r="X1" s="1"/>
      <c r="Y1" s="1"/>
      <c r="Z1" s="1"/>
    </row>
    <row r="2">
      <c r="A2" s="5" t="s">
        <v>525</v>
      </c>
      <c r="B2" s="5" t="s">
        <v>524</v>
      </c>
      <c r="C2" s="1"/>
      <c r="D2" s="1"/>
      <c r="E2" s="1"/>
      <c r="F2" s="1"/>
      <c r="G2" s="1"/>
      <c r="H2" s="1"/>
      <c r="I2" s="1"/>
      <c r="J2" s="1"/>
      <c r="K2" s="1"/>
      <c r="L2" s="1"/>
      <c r="M2" s="1"/>
      <c r="N2" s="1"/>
      <c r="O2" s="1"/>
      <c r="P2" s="1"/>
      <c r="Q2" s="1"/>
      <c r="R2" s="1"/>
      <c r="S2" s="1"/>
      <c r="T2" s="1"/>
      <c r="U2" s="1"/>
      <c r="V2" s="1"/>
      <c r="W2" s="1"/>
      <c r="X2" s="1"/>
      <c r="Y2" s="1"/>
      <c r="Z2" s="1"/>
    </row>
    <row r="3">
      <c r="A3" s="5" t="s">
        <v>526</v>
      </c>
      <c r="B3" s="5" t="s">
        <v>527</v>
      </c>
      <c r="C3" s="5" t="s">
        <v>528</v>
      </c>
      <c r="D3" s="5" t="s">
        <v>529</v>
      </c>
      <c r="E3" s="1"/>
      <c r="F3" s="1"/>
      <c r="G3" s="1"/>
      <c r="H3" s="1"/>
      <c r="I3" s="1"/>
      <c r="J3" s="1"/>
      <c r="K3" s="1"/>
      <c r="L3" s="1"/>
      <c r="M3" s="1"/>
      <c r="N3" s="1"/>
      <c r="O3" s="1"/>
      <c r="P3" s="1"/>
      <c r="Q3" s="1"/>
      <c r="R3" s="1"/>
      <c r="S3" s="1"/>
      <c r="T3" s="1"/>
      <c r="U3" s="1"/>
      <c r="V3" s="1"/>
      <c r="W3" s="1"/>
      <c r="X3" s="1"/>
      <c r="Y3" s="1"/>
      <c r="Z3" s="1"/>
    </row>
    <row r="4">
      <c r="A4" s="5" t="s">
        <v>530</v>
      </c>
      <c r="B4" s="5" t="s">
        <v>531</v>
      </c>
      <c r="C4" s="1"/>
      <c r="D4" s="1"/>
      <c r="E4" s="1"/>
      <c r="F4" s="1"/>
      <c r="G4" s="1"/>
      <c r="H4" s="1"/>
      <c r="I4" s="1"/>
      <c r="J4" s="1"/>
      <c r="K4" s="1"/>
      <c r="L4" s="1"/>
      <c r="M4" s="1"/>
      <c r="N4" s="1"/>
      <c r="O4" s="1"/>
      <c r="P4" s="1"/>
      <c r="Q4" s="1"/>
      <c r="R4" s="1"/>
      <c r="S4" s="1"/>
      <c r="T4" s="1"/>
      <c r="U4" s="1"/>
      <c r="V4" s="1"/>
      <c r="W4" s="1"/>
      <c r="X4" s="1"/>
      <c r="Y4" s="1"/>
      <c r="Z4" s="1"/>
    </row>
    <row r="5">
      <c r="A5" s="5" t="s">
        <v>532</v>
      </c>
      <c r="B5" s="5">
        <v>3.115929346E9</v>
      </c>
      <c r="C5" s="1"/>
      <c r="D5" s="1"/>
      <c r="E5" s="1"/>
      <c r="F5" s="1"/>
      <c r="G5" s="1"/>
      <c r="H5" s="1"/>
      <c r="I5" s="1"/>
      <c r="J5" s="1"/>
      <c r="K5" s="1"/>
      <c r="L5" s="1"/>
      <c r="M5" s="1"/>
      <c r="N5" s="1"/>
      <c r="O5" s="1"/>
      <c r="P5" s="1"/>
      <c r="Q5" s="1"/>
      <c r="R5" s="1"/>
      <c r="S5" s="1"/>
      <c r="T5" s="1"/>
      <c r="U5" s="1"/>
      <c r="V5" s="1"/>
      <c r="W5" s="1"/>
      <c r="X5" s="1"/>
      <c r="Y5" s="1"/>
      <c r="Z5" s="1"/>
    </row>
    <row r="6">
      <c r="A6" s="5" t="s">
        <v>533</v>
      </c>
      <c r="B6" s="5" t="s">
        <v>534</v>
      </c>
      <c r="C6" s="1"/>
      <c r="D6" s="1"/>
      <c r="E6" s="1"/>
      <c r="F6" s="1"/>
      <c r="G6" s="1"/>
      <c r="H6" s="1"/>
      <c r="I6" s="1"/>
      <c r="J6" s="1"/>
      <c r="K6" s="1"/>
      <c r="L6" s="1"/>
      <c r="M6" s="1"/>
      <c r="N6" s="1"/>
      <c r="O6" s="1"/>
      <c r="P6" s="1"/>
      <c r="Q6" s="1"/>
      <c r="R6" s="1"/>
      <c r="S6" s="1"/>
      <c r="T6" s="1"/>
      <c r="U6" s="1"/>
      <c r="V6" s="1"/>
      <c r="W6" s="1"/>
      <c r="X6" s="1"/>
      <c r="Y6" s="1"/>
      <c r="Z6" s="1"/>
    </row>
    <row r="7">
      <c r="A7" s="5" t="s">
        <v>535</v>
      </c>
      <c r="B7" s="5" t="s">
        <v>524</v>
      </c>
      <c r="C7" s="1"/>
      <c r="D7" s="1"/>
      <c r="E7" s="1"/>
      <c r="F7" s="1"/>
      <c r="G7" s="1"/>
      <c r="H7" s="1"/>
      <c r="I7" s="1"/>
      <c r="J7" s="1"/>
      <c r="K7" s="1"/>
      <c r="L7" s="1"/>
      <c r="M7" s="1"/>
      <c r="N7" s="1"/>
      <c r="O7" s="1"/>
      <c r="P7" s="1"/>
      <c r="Q7" s="1"/>
      <c r="R7" s="1"/>
      <c r="S7" s="1"/>
      <c r="T7" s="1"/>
      <c r="U7" s="1"/>
      <c r="V7" s="1"/>
      <c r="W7" s="1"/>
      <c r="X7" s="1"/>
      <c r="Y7" s="1"/>
      <c r="Z7" s="1"/>
    </row>
    <row r="8">
      <c r="A8" s="5" t="s">
        <v>536</v>
      </c>
      <c r="B8" s="5" t="s">
        <v>537</v>
      </c>
      <c r="C8" s="1"/>
      <c r="D8" s="1"/>
      <c r="E8" s="1"/>
      <c r="F8" s="1"/>
      <c r="G8" s="1"/>
      <c r="H8" s="1"/>
      <c r="I8" s="1"/>
      <c r="J8" s="1"/>
      <c r="K8" s="1"/>
      <c r="L8" s="1"/>
      <c r="M8" s="1"/>
      <c r="N8" s="1"/>
      <c r="O8" s="1"/>
      <c r="P8" s="1"/>
      <c r="Q8" s="1"/>
      <c r="R8" s="1"/>
      <c r="S8" s="1"/>
      <c r="T8" s="1"/>
      <c r="U8" s="1"/>
      <c r="V8" s="1"/>
      <c r="W8" s="1"/>
      <c r="X8" s="1"/>
      <c r="Y8" s="1"/>
      <c r="Z8" s="1"/>
    </row>
    <row r="9">
      <c r="A9" s="5" t="s">
        <v>538</v>
      </c>
      <c r="B9" s="5" t="s">
        <v>524</v>
      </c>
      <c r="C9" s="1"/>
      <c r="D9" s="1"/>
      <c r="E9" s="1"/>
      <c r="F9" s="1"/>
      <c r="G9" s="1"/>
      <c r="H9" s="1"/>
      <c r="I9" s="1"/>
      <c r="J9" s="1"/>
      <c r="K9" s="1"/>
      <c r="L9" s="1"/>
      <c r="M9" s="1"/>
      <c r="N9" s="1"/>
      <c r="O9" s="1"/>
      <c r="P9" s="1"/>
      <c r="Q9" s="1"/>
      <c r="R9" s="1"/>
      <c r="S9" s="1"/>
      <c r="T9" s="1"/>
      <c r="U9" s="1"/>
      <c r="V9" s="1"/>
      <c r="W9" s="1"/>
      <c r="X9" s="1"/>
      <c r="Y9" s="1"/>
      <c r="Z9" s="1"/>
    </row>
    <row r="10">
      <c r="A10" s="5" t="s">
        <v>539</v>
      </c>
      <c r="B10" s="1"/>
      <c r="C10" s="1"/>
      <c r="D10" s="1"/>
      <c r="E10" s="1"/>
      <c r="F10" s="1"/>
      <c r="G10" s="1"/>
      <c r="H10" s="1"/>
      <c r="I10" s="1"/>
      <c r="J10" s="1"/>
      <c r="K10" s="1"/>
      <c r="L10" s="1"/>
      <c r="M10" s="1"/>
      <c r="N10" s="1"/>
      <c r="O10" s="1"/>
      <c r="P10" s="1"/>
      <c r="Q10" s="1"/>
      <c r="R10" s="1"/>
      <c r="S10" s="1"/>
      <c r="T10" s="1"/>
      <c r="U10" s="1"/>
      <c r="V10" s="1"/>
      <c r="W10" s="1"/>
      <c r="X10" s="1"/>
      <c r="Y10" s="1"/>
      <c r="Z10" s="1"/>
    </row>
    <row r="11">
      <c r="A11" s="5" t="s">
        <v>540</v>
      </c>
      <c r="B11" s="1"/>
      <c r="C11" s="1"/>
      <c r="D11" s="1"/>
      <c r="E11" s="1"/>
      <c r="F11" s="1"/>
      <c r="G11" s="1"/>
      <c r="H11" s="1"/>
      <c r="I11" s="1"/>
      <c r="J11" s="1"/>
      <c r="K11" s="1"/>
      <c r="L11" s="1"/>
      <c r="M11" s="1"/>
      <c r="N11" s="1"/>
      <c r="O11" s="1"/>
      <c r="P11" s="1"/>
      <c r="Q11" s="1"/>
      <c r="R11" s="1"/>
      <c r="S11" s="1"/>
      <c r="T11" s="1"/>
      <c r="U11" s="1"/>
      <c r="V11" s="1"/>
      <c r="W11" s="1"/>
      <c r="X11" s="1"/>
      <c r="Y11" s="1"/>
      <c r="Z11" s="1"/>
    </row>
    <row r="12">
      <c r="A12" s="5" t="s">
        <v>42</v>
      </c>
      <c r="B12" s="5" t="s">
        <v>524</v>
      </c>
      <c r="C12" s="1"/>
      <c r="D12" s="1"/>
      <c r="E12" s="1"/>
      <c r="F12" s="1"/>
      <c r="G12" s="1"/>
      <c r="H12" s="1"/>
      <c r="I12" s="1"/>
      <c r="J12" s="1"/>
      <c r="K12" s="1"/>
      <c r="L12" s="1"/>
      <c r="M12" s="1"/>
      <c r="N12" s="1"/>
      <c r="O12" s="1"/>
      <c r="P12" s="1"/>
      <c r="Q12" s="1"/>
      <c r="R12" s="1"/>
      <c r="S12" s="1"/>
      <c r="T12" s="1"/>
      <c r="U12" s="1"/>
      <c r="V12" s="1"/>
      <c r="W12" s="1"/>
      <c r="X12" s="1"/>
      <c r="Y12" s="1"/>
      <c r="Z12" s="1"/>
    </row>
    <row r="13">
      <c r="A13" s="38"/>
      <c r="B13" s="1"/>
      <c r="C13" s="1"/>
      <c r="D13" s="1"/>
      <c r="E13" s="1"/>
      <c r="F13" s="1"/>
      <c r="G13" s="1"/>
      <c r="H13" s="1"/>
      <c r="I13" s="1"/>
      <c r="J13" s="1"/>
      <c r="K13" s="1"/>
      <c r="L13" s="1"/>
      <c r="M13" s="1"/>
      <c r="N13" s="1"/>
      <c r="O13" s="1"/>
      <c r="P13" s="1"/>
      <c r="Q13" s="1"/>
      <c r="R13" s="1"/>
      <c r="S13" s="1"/>
      <c r="T13" s="1"/>
      <c r="U13" s="1"/>
      <c r="V13" s="1"/>
      <c r="W13" s="1"/>
      <c r="X13" s="1"/>
      <c r="Y13" s="1"/>
      <c r="Z13" s="1"/>
    </row>
    <row r="14">
      <c r="A14" s="38" t="s">
        <v>541</v>
      </c>
      <c r="B14" s="1"/>
      <c r="C14" s="1"/>
      <c r="D14" s="1"/>
      <c r="E14" s="1"/>
      <c r="F14" s="1"/>
      <c r="G14" s="1"/>
      <c r="H14" s="1"/>
      <c r="I14" s="1"/>
      <c r="J14" s="1"/>
      <c r="K14" s="1"/>
      <c r="L14" s="1"/>
      <c r="M14" s="1"/>
      <c r="N14" s="1"/>
      <c r="O14" s="1"/>
      <c r="P14" s="1"/>
      <c r="Q14" s="1"/>
      <c r="R14" s="1"/>
      <c r="S14" s="1"/>
      <c r="T14" s="1"/>
      <c r="U14" s="1"/>
      <c r="V14" s="1"/>
      <c r="W14" s="1"/>
      <c r="X14" s="1"/>
      <c r="Y14" s="1"/>
      <c r="Z14" s="1"/>
    </row>
    <row r="15">
      <c r="A15" s="5" t="s">
        <v>369</v>
      </c>
      <c r="B15" s="5" t="s">
        <v>542</v>
      </c>
      <c r="C15" s="5"/>
      <c r="D15" s="1"/>
      <c r="E15" s="1"/>
      <c r="F15" s="1"/>
      <c r="G15" s="1"/>
      <c r="H15" s="1"/>
      <c r="I15" s="1"/>
      <c r="J15" s="1"/>
      <c r="K15" s="1"/>
      <c r="L15" s="1"/>
      <c r="M15" s="1"/>
      <c r="N15" s="1"/>
      <c r="O15" s="1"/>
      <c r="P15" s="1"/>
      <c r="Q15" s="1"/>
      <c r="R15" s="1"/>
      <c r="S15" s="1"/>
      <c r="T15" s="1"/>
      <c r="U15" s="1"/>
      <c r="V15" s="1"/>
      <c r="W15" s="1"/>
      <c r="X15" s="1"/>
      <c r="Y15" s="1"/>
      <c r="Z15" s="1"/>
    </row>
    <row r="16">
      <c r="A16" s="5" t="s">
        <v>415</v>
      </c>
      <c r="B16" s="5" t="s">
        <v>543</v>
      </c>
      <c r="C16" s="1"/>
      <c r="D16" s="1"/>
      <c r="E16" s="1"/>
      <c r="F16" s="1"/>
      <c r="G16" s="1"/>
      <c r="H16" s="1"/>
      <c r="I16" s="1"/>
      <c r="J16" s="1"/>
      <c r="K16" s="1"/>
      <c r="L16" s="1"/>
      <c r="M16" s="1"/>
      <c r="N16" s="1"/>
      <c r="O16" s="1"/>
      <c r="P16" s="1"/>
      <c r="Q16" s="1"/>
      <c r="R16" s="1"/>
      <c r="S16" s="1"/>
      <c r="T16" s="1"/>
      <c r="U16" s="1"/>
      <c r="V16" s="1"/>
      <c r="W16" s="1"/>
      <c r="X16" s="1"/>
      <c r="Y16" s="1"/>
      <c r="Z16" s="1"/>
    </row>
    <row r="17">
      <c r="A17" s="5" t="s">
        <v>544</v>
      </c>
      <c r="B17" s="5" t="s">
        <v>545</v>
      </c>
      <c r="C17" s="1"/>
      <c r="D17" s="1"/>
      <c r="E17" s="1"/>
      <c r="F17" s="1"/>
      <c r="G17" s="1"/>
      <c r="H17" s="1"/>
      <c r="I17" s="1"/>
      <c r="J17" s="1"/>
      <c r="K17" s="1"/>
      <c r="L17" s="1"/>
      <c r="M17" s="1"/>
      <c r="N17" s="1"/>
      <c r="O17" s="1"/>
      <c r="P17" s="1"/>
      <c r="Q17" s="1"/>
      <c r="R17" s="1"/>
      <c r="S17" s="1"/>
      <c r="T17" s="1"/>
      <c r="U17" s="1"/>
      <c r="V17" s="1"/>
      <c r="W17" s="1"/>
      <c r="X17" s="1"/>
      <c r="Y17" s="1"/>
      <c r="Z17" s="1"/>
    </row>
    <row r="18">
      <c r="A18" s="5" t="s">
        <v>546</v>
      </c>
      <c r="B18" s="5" t="s">
        <v>545</v>
      </c>
      <c r="C18" s="1"/>
      <c r="D18" s="1"/>
      <c r="E18" s="1"/>
      <c r="F18" s="1"/>
      <c r="G18" s="1"/>
      <c r="H18" s="1"/>
      <c r="I18" s="1"/>
      <c r="J18" s="1"/>
      <c r="K18" s="1"/>
      <c r="L18" s="1"/>
      <c r="M18" s="1"/>
      <c r="N18" s="1"/>
      <c r="O18" s="1"/>
      <c r="P18" s="1"/>
      <c r="Q18" s="1"/>
      <c r="R18" s="1"/>
      <c r="S18" s="1"/>
      <c r="T18" s="1"/>
      <c r="U18" s="1"/>
      <c r="V18" s="1"/>
      <c r="W18" s="1"/>
      <c r="X18" s="1"/>
      <c r="Y18" s="1"/>
      <c r="Z18" s="1"/>
    </row>
    <row r="19">
      <c r="A19" s="5" t="s">
        <v>547</v>
      </c>
      <c r="B19" s="5" t="s">
        <v>545</v>
      </c>
      <c r="C19" s="1"/>
      <c r="D19" s="1"/>
      <c r="E19" s="1"/>
      <c r="F19" s="1"/>
      <c r="G19" s="1"/>
      <c r="H19" s="1"/>
      <c r="I19" s="1"/>
      <c r="J19" s="1"/>
      <c r="K19" s="1"/>
      <c r="L19" s="1"/>
      <c r="M19" s="1"/>
      <c r="N19" s="1"/>
      <c r="O19" s="1"/>
      <c r="P19" s="1"/>
      <c r="Q19" s="1"/>
      <c r="R19" s="1"/>
      <c r="S19" s="1"/>
      <c r="T19" s="1"/>
      <c r="U19" s="1"/>
      <c r="V19" s="1"/>
      <c r="W19" s="1"/>
      <c r="X19" s="1"/>
      <c r="Y19" s="1"/>
      <c r="Z19" s="1"/>
    </row>
    <row r="20">
      <c r="A20" s="5" t="s">
        <v>232</v>
      </c>
      <c r="B20" s="5" t="s">
        <v>545</v>
      </c>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5" t="s">
        <v>548</v>
      </c>
      <c r="B22" s="5"/>
      <c r="C22" s="1"/>
      <c r="D22" s="1"/>
      <c r="E22" s="1"/>
      <c r="F22" s="1"/>
      <c r="G22" s="1"/>
      <c r="H22" s="1"/>
      <c r="I22" s="1"/>
      <c r="J22" s="1"/>
      <c r="K22" s="1"/>
      <c r="L22" s="1"/>
      <c r="M22" s="1"/>
      <c r="N22" s="1"/>
      <c r="O22" s="1"/>
      <c r="P22" s="1"/>
      <c r="Q22" s="1"/>
      <c r="R22" s="1"/>
      <c r="S22" s="1"/>
      <c r="T22" s="1"/>
      <c r="U22" s="1"/>
      <c r="V22" s="1"/>
      <c r="W22" s="1"/>
      <c r="X22" s="1"/>
      <c r="Y22" s="1"/>
      <c r="Z22" s="1"/>
    </row>
    <row r="23">
      <c r="A23" s="5" t="s">
        <v>526</v>
      </c>
      <c r="B23" s="1"/>
      <c r="C23" s="1"/>
      <c r="D23" s="1"/>
      <c r="E23" s="1"/>
      <c r="F23" s="1"/>
      <c r="G23" s="1"/>
      <c r="H23" s="1"/>
      <c r="I23" s="1"/>
      <c r="J23" s="1"/>
      <c r="K23" s="1"/>
      <c r="L23" s="1"/>
      <c r="M23" s="1"/>
      <c r="N23" s="1"/>
      <c r="O23" s="1"/>
      <c r="P23" s="1"/>
      <c r="Q23" s="1"/>
      <c r="R23" s="1"/>
      <c r="S23" s="1"/>
      <c r="T23" s="1"/>
      <c r="U23" s="1"/>
      <c r="V23" s="1"/>
      <c r="W23" s="1"/>
      <c r="X23" s="1"/>
      <c r="Y23" s="1"/>
      <c r="Z23" s="1"/>
    </row>
    <row r="24">
      <c r="A24" s="5" t="s">
        <v>549</v>
      </c>
      <c r="B24" s="5" t="s">
        <v>550</v>
      </c>
      <c r="C24" s="5" t="s">
        <v>551</v>
      </c>
      <c r="D24" s="1"/>
      <c r="E24" s="1"/>
      <c r="F24" s="1"/>
      <c r="G24" s="1"/>
      <c r="H24" s="1"/>
      <c r="I24" s="1"/>
      <c r="J24" s="1"/>
      <c r="K24" s="1"/>
      <c r="L24" s="1"/>
      <c r="M24" s="1"/>
      <c r="N24" s="1"/>
      <c r="O24" s="1"/>
      <c r="P24" s="1"/>
      <c r="Q24" s="1"/>
      <c r="R24" s="1"/>
      <c r="S24" s="1"/>
      <c r="T24" s="1"/>
      <c r="U24" s="1"/>
      <c r="V24" s="1"/>
      <c r="W24" s="1"/>
      <c r="X24" s="1"/>
      <c r="Y24" s="1"/>
      <c r="Z24" s="1"/>
    </row>
    <row r="25">
      <c r="A25" s="5" t="s">
        <v>552</v>
      </c>
      <c r="B25" s="5" t="s">
        <v>553</v>
      </c>
      <c r="C25" s="1"/>
      <c r="D25" s="1"/>
      <c r="E25" s="1"/>
      <c r="F25" s="1"/>
      <c r="G25" s="1"/>
      <c r="H25" s="1"/>
      <c r="I25" s="1"/>
      <c r="J25" s="1"/>
      <c r="K25" s="1"/>
      <c r="L25" s="1"/>
      <c r="M25" s="1"/>
      <c r="N25" s="1"/>
      <c r="O25" s="1"/>
      <c r="P25" s="1"/>
      <c r="Q25" s="1"/>
      <c r="R25" s="1"/>
      <c r="S25" s="1"/>
      <c r="T25" s="1"/>
      <c r="U25" s="1"/>
      <c r="V25" s="1"/>
      <c r="W25" s="1"/>
      <c r="X25" s="1"/>
      <c r="Y25" s="1"/>
      <c r="Z25" s="1"/>
    </row>
    <row r="26">
      <c r="A26" s="5" t="s">
        <v>554</v>
      </c>
      <c r="B26" s="1"/>
      <c r="C26" s="1"/>
      <c r="D26" s="1"/>
      <c r="E26" s="1"/>
      <c r="F26" s="1"/>
      <c r="G26" s="1"/>
      <c r="H26" s="1"/>
      <c r="I26" s="1"/>
      <c r="J26" s="1"/>
      <c r="K26" s="1"/>
      <c r="L26" s="1"/>
      <c r="M26" s="1"/>
      <c r="N26" s="1"/>
      <c r="O26" s="1"/>
      <c r="P26" s="1"/>
      <c r="Q26" s="1"/>
      <c r="R26" s="1"/>
      <c r="S26" s="1"/>
      <c r="T26" s="1"/>
      <c r="U26" s="1"/>
      <c r="V26" s="1"/>
      <c r="W26" s="1"/>
      <c r="X26" s="1"/>
      <c r="Y26" s="1"/>
      <c r="Z26" s="1"/>
    </row>
    <row r="27">
      <c r="A27" s="5" t="s">
        <v>555</v>
      </c>
      <c r="B27" s="1"/>
      <c r="C27" s="1"/>
      <c r="D27" s="1"/>
      <c r="E27" s="1"/>
      <c r="F27" s="1"/>
      <c r="G27" s="1"/>
      <c r="H27" s="1"/>
      <c r="I27" s="1"/>
      <c r="J27" s="1"/>
      <c r="K27" s="1"/>
      <c r="L27" s="1"/>
      <c r="M27" s="1"/>
      <c r="N27" s="1"/>
      <c r="O27" s="1"/>
      <c r="P27" s="1"/>
      <c r="Q27" s="1"/>
      <c r="R27" s="1"/>
      <c r="S27" s="1"/>
      <c r="T27" s="1"/>
      <c r="U27" s="1"/>
      <c r="V27" s="1"/>
      <c r="W27" s="1"/>
      <c r="X27" s="1"/>
      <c r="Y27" s="1"/>
      <c r="Z27" s="1"/>
    </row>
    <row r="28">
      <c r="A28" s="5" t="s">
        <v>556</v>
      </c>
      <c r="B28" s="1"/>
      <c r="C28" s="1"/>
      <c r="D28" s="1"/>
      <c r="E28" s="1"/>
      <c r="F28" s="1"/>
      <c r="G28" s="1"/>
      <c r="H28" s="1"/>
      <c r="I28" s="1"/>
      <c r="J28" s="1"/>
      <c r="K28" s="1"/>
      <c r="L28" s="1"/>
      <c r="M28" s="1"/>
      <c r="N28" s="1"/>
      <c r="O28" s="1"/>
      <c r="P28" s="1"/>
      <c r="Q28" s="1"/>
      <c r="R28" s="1"/>
      <c r="S28" s="1"/>
      <c r="T28" s="1"/>
      <c r="U28" s="1"/>
      <c r="V28" s="1"/>
      <c r="W28" s="1"/>
      <c r="X28" s="1"/>
      <c r="Y28" s="1"/>
      <c r="Z28" s="1"/>
    </row>
    <row r="29">
      <c r="A29" s="5" t="s">
        <v>557</v>
      </c>
      <c r="B29" s="5" t="s">
        <v>524</v>
      </c>
      <c r="C29" s="1"/>
      <c r="D29" s="1"/>
      <c r="E29" s="1"/>
      <c r="F29" s="1"/>
      <c r="G29" s="1"/>
      <c r="H29" s="1"/>
      <c r="I29" s="1"/>
      <c r="J29" s="1"/>
      <c r="K29" s="1"/>
      <c r="L29" s="1"/>
      <c r="M29" s="1"/>
      <c r="N29" s="1"/>
      <c r="O29" s="1"/>
      <c r="P29" s="1"/>
      <c r="Q29" s="1"/>
      <c r="R29" s="1"/>
      <c r="S29" s="1"/>
      <c r="T29" s="1"/>
      <c r="U29" s="1"/>
      <c r="V29" s="1"/>
      <c r="W29" s="1"/>
      <c r="X29" s="1"/>
      <c r="Y29" s="1"/>
      <c r="Z29" s="1"/>
    </row>
    <row r="30">
      <c r="A30" s="5" t="s">
        <v>558</v>
      </c>
      <c r="B30" s="5" t="s">
        <v>524</v>
      </c>
      <c r="C30" s="1"/>
      <c r="D30" s="1"/>
      <c r="E30" s="1"/>
      <c r="F30" s="1"/>
      <c r="G30" s="1"/>
      <c r="H30" s="1"/>
      <c r="I30" s="1"/>
      <c r="J30" s="1"/>
      <c r="K30" s="1"/>
      <c r="L30" s="1"/>
      <c r="M30" s="1"/>
      <c r="N30" s="1"/>
      <c r="O30" s="1"/>
      <c r="P30" s="1"/>
      <c r="Q30" s="1"/>
      <c r="R30" s="1"/>
      <c r="S30" s="1"/>
      <c r="T30" s="1"/>
      <c r="U30" s="1"/>
      <c r="V30" s="1"/>
      <c r="W30" s="1"/>
      <c r="X30" s="1"/>
      <c r="Y30" s="1"/>
      <c r="Z30" s="1"/>
    </row>
    <row r="31">
      <c r="A31" s="5" t="s">
        <v>559</v>
      </c>
      <c r="B31" s="5" t="s">
        <v>524</v>
      </c>
      <c r="C31" s="1"/>
      <c r="D31" s="1"/>
      <c r="E31" s="1"/>
      <c r="F31" s="1"/>
      <c r="G31" s="1"/>
      <c r="H31" s="1"/>
      <c r="I31" s="1"/>
      <c r="J31" s="1"/>
      <c r="K31" s="1"/>
      <c r="L31" s="1"/>
      <c r="M31" s="1"/>
      <c r="N31" s="1"/>
      <c r="O31" s="1"/>
      <c r="P31" s="1"/>
      <c r="Q31" s="1"/>
      <c r="R31" s="1"/>
      <c r="S31" s="1"/>
      <c r="T31" s="1"/>
      <c r="U31" s="1"/>
      <c r="V31" s="1"/>
      <c r="W31" s="1"/>
      <c r="X31" s="1"/>
      <c r="Y31" s="1"/>
      <c r="Z31" s="1"/>
    </row>
    <row r="32">
      <c r="A32" s="5" t="s">
        <v>560</v>
      </c>
      <c r="B32" s="5" t="s">
        <v>524</v>
      </c>
      <c r="C32" s="5" t="s">
        <v>561</v>
      </c>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5" t="s">
        <v>562</v>
      </c>
      <c r="B35" s="1"/>
      <c r="C35" s="1"/>
      <c r="D35" s="1"/>
      <c r="E35" s="1"/>
      <c r="F35" s="1"/>
      <c r="G35" s="1"/>
      <c r="H35" s="1"/>
      <c r="I35" s="1"/>
      <c r="J35" s="1"/>
      <c r="K35" s="1"/>
      <c r="L35" s="1"/>
      <c r="M35" s="1"/>
      <c r="N35" s="1"/>
      <c r="O35" s="1"/>
      <c r="P35" s="1"/>
      <c r="Q35" s="1"/>
      <c r="R35" s="1"/>
      <c r="S35" s="1"/>
      <c r="T35" s="1"/>
      <c r="U35" s="1"/>
      <c r="V35" s="1"/>
      <c r="W35" s="1"/>
      <c r="X35" s="1"/>
      <c r="Y35" s="1"/>
      <c r="Z35" s="1"/>
    </row>
    <row r="36">
      <c r="A36" s="5" t="s">
        <v>563</v>
      </c>
      <c r="B36" s="1"/>
      <c r="C36" s="1"/>
      <c r="D36" s="1"/>
      <c r="E36" s="1"/>
      <c r="F36" s="1"/>
      <c r="G36" s="1"/>
      <c r="H36" s="1"/>
      <c r="I36" s="1"/>
      <c r="J36" s="1"/>
      <c r="K36" s="1"/>
      <c r="L36" s="1"/>
      <c r="M36" s="1"/>
      <c r="N36" s="1"/>
      <c r="O36" s="1"/>
      <c r="P36" s="1"/>
      <c r="Q36" s="1"/>
      <c r="R36" s="1"/>
      <c r="S36" s="1"/>
      <c r="T36" s="1"/>
      <c r="U36" s="1"/>
      <c r="V36" s="1"/>
      <c r="W36" s="1"/>
      <c r="X36" s="1"/>
      <c r="Y36" s="1"/>
      <c r="Z36" s="1"/>
    </row>
    <row r="37">
      <c r="A37" s="5" t="s">
        <v>564</v>
      </c>
      <c r="B37" s="1"/>
      <c r="C37" s="1"/>
      <c r="D37" s="1"/>
      <c r="E37" s="1"/>
      <c r="F37" s="1"/>
      <c r="G37" s="1"/>
      <c r="H37" s="1"/>
      <c r="I37" s="1"/>
      <c r="J37" s="1"/>
      <c r="K37" s="1"/>
      <c r="L37" s="1"/>
      <c r="M37" s="1"/>
      <c r="N37" s="1"/>
      <c r="O37" s="1"/>
      <c r="P37" s="1"/>
      <c r="Q37" s="1"/>
      <c r="R37" s="1"/>
      <c r="S37" s="1"/>
      <c r="T37" s="1"/>
      <c r="U37" s="1"/>
      <c r="V37" s="1"/>
      <c r="W37" s="1"/>
      <c r="X37" s="1"/>
      <c r="Y37" s="1"/>
      <c r="Z37" s="1"/>
    </row>
    <row r="38">
      <c r="A38" s="5" t="s">
        <v>565</v>
      </c>
      <c r="B38" s="1"/>
      <c r="C38" s="1"/>
      <c r="D38" s="1"/>
      <c r="E38" s="1"/>
      <c r="F38" s="1"/>
      <c r="G38" s="1"/>
      <c r="H38" s="1"/>
      <c r="I38" s="1"/>
      <c r="J38" s="1"/>
      <c r="K38" s="1"/>
      <c r="L38" s="1"/>
      <c r="M38" s="1"/>
      <c r="N38" s="1"/>
      <c r="O38" s="1"/>
      <c r="P38" s="1"/>
      <c r="Q38" s="1"/>
      <c r="R38" s="1"/>
      <c r="S38" s="1"/>
      <c r="T38" s="1"/>
      <c r="U38" s="1"/>
      <c r="V38" s="1"/>
      <c r="W38" s="1"/>
      <c r="X38" s="1"/>
      <c r="Y38" s="1"/>
      <c r="Z38" s="1"/>
    </row>
    <row r="39">
      <c r="A39" s="5" t="s">
        <v>566</v>
      </c>
      <c r="B39" s="1"/>
      <c r="C39" s="1"/>
      <c r="D39" s="1"/>
      <c r="E39" s="1"/>
      <c r="F39" s="1"/>
      <c r="G39" s="1"/>
      <c r="H39" s="1"/>
      <c r="I39" s="1"/>
      <c r="J39" s="1"/>
      <c r="K39" s="1"/>
      <c r="L39" s="1"/>
      <c r="M39" s="1"/>
      <c r="N39" s="1"/>
      <c r="O39" s="1"/>
      <c r="P39" s="1"/>
      <c r="Q39" s="1"/>
      <c r="R39" s="1"/>
      <c r="S39" s="1"/>
      <c r="T39" s="1"/>
      <c r="U39" s="1"/>
      <c r="V39" s="1"/>
      <c r="W39" s="1"/>
      <c r="X39" s="1"/>
      <c r="Y39" s="1"/>
      <c r="Z39" s="1"/>
    </row>
    <row r="40">
      <c r="A40" s="5" t="s">
        <v>567</v>
      </c>
      <c r="B40" s="1"/>
      <c r="C40" s="1"/>
      <c r="D40" s="1"/>
      <c r="E40" s="1"/>
      <c r="F40" s="1"/>
      <c r="G40" s="1"/>
      <c r="H40" s="1"/>
      <c r="I40" s="1"/>
      <c r="J40" s="1"/>
      <c r="K40" s="1"/>
      <c r="L40" s="1"/>
      <c r="M40" s="1"/>
      <c r="N40" s="1"/>
      <c r="O40" s="1"/>
      <c r="P40" s="1"/>
      <c r="Q40" s="1"/>
      <c r="R40" s="1"/>
      <c r="S40" s="1"/>
      <c r="T40" s="1"/>
      <c r="U40" s="1"/>
      <c r="V40" s="1"/>
      <c r="W40" s="1"/>
      <c r="X40" s="1"/>
      <c r="Y40" s="1"/>
      <c r="Z40" s="1"/>
    </row>
    <row r="41">
      <c r="A41" s="5" t="s">
        <v>460</v>
      </c>
      <c r="B41" s="1"/>
      <c r="C41" s="1"/>
      <c r="D41" s="1"/>
      <c r="E41" s="1"/>
      <c r="F41" s="1"/>
      <c r="G41" s="1"/>
      <c r="H41" s="1"/>
      <c r="I41" s="1"/>
      <c r="J41" s="1"/>
      <c r="K41" s="1"/>
      <c r="L41" s="1"/>
      <c r="M41" s="1"/>
      <c r="N41" s="1"/>
      <c r="O41" s="1"/>
      <c r="P41" s="1"/>
      <c r="Q41" s="1"/>
      <c r="R41" s="1"/>
      <c r="S41" s="1"/>
      <c r="T41" s="1"/>
      <c r="U41" s="1"/>
      <c r="V41" s="1"/>
      <c r="W41" s="1"/>
      <c r="X41" s="1"/>
      <c r="Y41" s="1"/>
      <c r="Z41" s="1"/>
    </row>
    <row r="42">
      <c r="A42" s="5" t="s">
        <v>265</v>
      </c>
      <c r="B42" s="5" t="s">
        <v>524</v>
      </c>
      <c r="C42" s="1"/>
      <c r="D42" s="1"/>
      <c r="E42" s="1"/>
      <c r="F42" s="1"/>
      <c r="G42" s="1"/>
      <c r="H42" s="1"/>
      <c r="I42" s="1"/>
      <c r="J42" s="1"/>
      <c r="K42" s="1"/>
      <c r="L42" s="1"/>
      <c r="M42" s="1"/>
      <c r="N42" s="1"/>
      <c r="O42" s="1"/>
      <c r="P42" s="1"/>
      <c r="Q42" s="1"/>
      <c r="R42" s="1"/>
      <c r="S42" s="1"/>
      <c r="T42" s="1"/>
      <c r="U42" s="1"/>
      <c r="V42" s="1"/>
      <c r="W42" s="1"/>
      <c r="X42" s="1"/>
      <c r="Y42" s="1"/>
      <c r="Z42" s="1"/>
    </row>
    <row r="43">
      <c r="A43" s="5" t="s">
        <v>146</v>
      </c>
      <c r="B43" s="1"/>
      <c r="C43" s="1"/>
      <c r="D43" s="1"/>
      <c r="E43" s="1"/>
      <c r="F43" s="1"/>
      <c r="G43" s="1"/>
      <c r="H43" s="1"/>
      <c r="I43" s="1"/>
      <c r="J43" s="1"/>
      <c r="K43" s="1"/>
      <c r="L43" s="1"/>
      <c r="M43" s="1"/>
      <c r="N43" s="1"/>
      <c r="O43" s="1"/>
      <c r="P43" s="1"/>
      <c r="Q43" s="1"/>
      <c r="R43" s="1"/>
      <c r="S43" s="1"/>
      <c r="T43" s="1"/>
      <c r="U43" s="1"/>
      <c r="V43" s="1"/>
      <c r="W43" s="1"/>
      <c r="X43" s="1"/>
      <c r="Y43" s="1"/>
      <c r="Z43" s="1"/>
    </row>
    <row r="44">
      <c r="A44" s="5" t="s">
        <v>260</v>
      </c>
      <c r="B44" s="5" t="s">
        <v>524</v>
      </c>
      <c r="C44" s="1"/>
      <c r="D44" s="1"/>
      <c r="E44" s="1"/>
      <c r="F44" s="1"/>
      <c r="G44" s="1"/>
      <c r="H44" s="1"/>
      <c r="I44" s="1"/>
      <c r="J44" s="1"/>
      <c r="K44" s="1"/>
      <c r="L44" s="1"/>
      <c r="M44" s="1"/>
      <c r="N44" s="1"/>
      <c r="O44" s="1"/>
      <c r="P44" s="1"/>
      <c r="Q44" s="1"/>
      <c r="R44" s="1"/>
      <c r="S44" s="1"/>
      <c r="T44" s="1"/>
      <c r="U44" s="1"/>
      <c r="V44" s="1"/>
      <c r="W44" s="1"/>
      <c r="X44" s="1"/>
      <c r="Y44" s="1"/>
      <c r="Z44" s="1"/>
    </row>
    <row r="45">
      <c r="A45" s="5" t="s">
        <v>458</v>
      </c>
      <c r="B45" s="5" t="s">
        <v>524</v>
      </c>
      <c r="C45" s="1"/>
      <c r="D45" s="1"/>
      <c r="E45" s="1"/>
      <c r="F45" s="1"/>
      <c r="G45" s="1"/>
      <c r="H45" s="1"/>
      <c r="I45" s="1"/>
      <c r="J45" s="1"/>
      <c r="K45" s="1"/>
      <c r="L45" s="1"/>
      <c r="M45" s="1"/>
      <c r="N45" s="1"/>
      <c r="O45" s="1"/>
      <c r="P45" s="1"/>
      <c r="Q45" s="1"/>
      <c r="R45" s="1"/>
      <c r="S45" s="1"/>
      <c r="T45" s="1"/>
      <c r="U45" s="1"/>
      <c r="V45" s="1"/>
      <c r="W45" s="1"/>
      <c r="X45" s="1"/>
      <c r="Y45" s="1"/>
      <c r="Z45" s="1"/>
    </row>
    <row r="46">
      <c r="A46" s="5" t="s">
        <v>46</v>
      </c>
      <c r="B46" s="5" t="s">
        <v>568</v>
      </c>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t="s">
        <v>484</v>
      </c>
      <c r="B48" s="1"/>
      <c r="C48" s="1"/>
      <c r="D48" s="1"/>
      <c r="E48" s="1"/>
      <c r="F48" s="1"/>
      <c r="G48" s="1"/>
      <c r="H48" s="1"/>
      <c r="I48" s="1"/>
      <c r="J48" s="1"/>
      <c r="K48" s="1"/>
      <c r="L48" s="1"/>
      <c r="M48" s="1"/>
      <c r="N48" s="1"/>
      <c r="O48" s="1"/>
      <c r="P48" s="1"/>
      <c r="Q48" s="1"/>
      <c r="R48" s="1"/>
      <c r="S48" s="1"/>
      <c r="T48" s="1"/>
      <c r="U48" s="1"/>
      <c r="V48" s="1"/>
      <c r="W48" s="1"/>
      <c r="X48" s="1"/>
      <c r="Y48" s="1"/>
      <c r="Z48" s="1"/>
    </row>
    <row r="49">
      <c r="A49" s="1" t="s">
        <v>569</v>
      </c>
      <c r="B49" s="1"/>
      <c r="C49" s="1"/>
      <c r="D49" s="1"/>
      <c r="E49" s="1"/>
      <c r="F49" s="1"/>
      <c r="G49" s="1"/>
      <c r="H49" s="1"/>
      <c r="I49" s="1"/>
      <c r="J49" s="1"/>
      <c r="K49" s="1"/>
      <c r="L49" s="1"/>
      <c r="M49" s="1"/>
      <c r="N49" s="1"/>
      <c r="O49" s="1"/>
      <c r="P49" s="1"/>
      <c r="Q49" s="1"/>
      <c r="R49" s="1"/>
      <c r="S49" s="1"/>
      <c r="T49" s="1"/>
      <c r="U49" s="1"/>
      <c r="V49" s="1"/>
      <c r="W49" s="1"/>
      <c r="X49" s="1"/>
      <c r="Y49" s="1"/>
      <c r="Z49" s="1"/>
    </row>
    <row r="50">
      <c r="A50" s="1" t="s">
        <v>570</v>
      </c>
      <c r="B50" s="1"/>
      <c r="C50" s="1"/>
      <c r="D50" s="1"/>
      <c r="E50" s="1"/>
      <c r="F50" s="1"/>
      <c r="G50" s="1"/>
      <c r="H50" s="1"/>
      <c r="I50" s="1"/>
      <c r="J50" s="1"/>
      <c r="K50" s="1"/>
      <c r="L50" s="1"/>
      <c r="M50" s="1"/>
      <c r="N50" s="1"/>
      <c r="O50" s="1"/>
      <c r="P50" s="1"/>
      <c r="Q50" s="1"/>
      <c r="R50" s="1"/>
      <c r="S50" s="1"/>
      <c r="T50" s="1"/>
      <c r="U50" s="1"/>
      <c r="V50" s="1"/>
      <c r="W50" s="1"/>
      <c r="X50" s="1"/>
      <c r="Y50" s="1"/>
      <c r="Z50" s="1"/>
    </row>
    <row r="51">
      <c r="A51" s="1" t="s">
        <v>571</v>
      </c>
      <c r="B51" s="1"/>
      <c r="C51" s="1"/>
      <c r="D51" s="1"/>
      <c r="E51" s="1"/>
      <c r="F51" s="1"/>
      <c r="G51" s="1"/>
      <c r="H51" s="1"/>
      <c r="I51" s="1"/>
      <c r="J51" s="1"/>
      <c r="K51" s="1"/>
      <c r="L51" s="1"/>
      <c r="M51" s="1"/>
      <c r="N51" s="1"/>
      <c r="O51" s="1"/>
      <c r="P51" s="1"/>
      <c r="Q51" s="1"/>
      <c r="R51" s="1"/>
      <c r="S51" s="1"/>
      <c r="T51" s="1"/>
      <c r="U51" s="1"/>
      <c r="V51" s="1"/>
      <c r="W51" s="1"/>
      <c r="X51" s="1"/>
      <c r="Y51" s="1"/>
      <c r="Z51" s="1"/>
    </row>
    <row r="52">
      <c r="A52" s="1" t="s">
        <v>572</v>
      </c>
      <c r="B52" s="1"/>
      <c r="C52" s="1"/>
      <c r="D52" s="1"/>
      <c r="E52" s="1"/>
      <c r="F52" s="1"/>
      <c r="G52" s="1"/>
      <c r="H52" s="1"/>
      <c r="I52" s="1"/>
      <c r="J52" s="1"/>
      <c r="K52" s="1"/>
      <c r="L52" s="1"/>
      <c r="M52" s="1"/>
      <c r="N52" s="1"/>
      <c r="O52" s="1"/>
      <c r="P52" s="1"/>
      <c r="Q52" s="1"/>
      <c r="R52" s="1"/>
      <c r="S52" s="1"/>
      <c r="T52" s="1"/>
      <c r="U52" s="1"/>
      <c r="V52" s="1"/>
      <c r="W52" s="1"/>
      <c r="X52" s="1"/>
      <c r="Y52" s="1"/>
      <c r="Z52" s="1"/>
    </row>
    <row r="53">
      <c r="A53" s="1" t="s">
        <v>573</v>
      </c>
      <c r="B53" s="1"/>
      <c r="C53" s="1"/>
      <c r="D53" s="1"/>
      <c r="E53" s="1"/>
      <c r="F53" s="1"/>
      <c r="G53" s="1"/>
      <c r="H53" s="1"/>
      <c r="I53" s="1"/>
      <c r="J53" s="1"/>
      <c r="K53" s="1"/>
      <c r="L53" s="1"/>
      <c r="M53" s="1"/>
      <c r="N53" s="1"/>
      <c r="O53" s="1"/>
      <c r="P53" s="1"/>
      <c r="Q53" s="1"/>
      <c r="R53" s="1"/>
      <c r="S53" s="1"/>
      <c r="T53" s="1"/>
      <c r="U53" s="1"/>
      <c r="V53" s="1"/>
      <c r="W53" s="1"/>
      <c r="X53" s="1"/>
      <c r="Y53" s="1"/>
      <c r="Z53" s="1"/>
    </row>
    <row r="54">
      <c r="A54" s="1" t="s">
        <v>574</v>
      </c>
      <c r="B54" s="1"/>
      <c r="C54" s="1"/>
      <c r="D54" s="1"/>
      <c r="E54" s="1"/>
      <c r="F54" s="1"/>
      <c r="G54" s="1"/>
      <c r="H54" s="1"/>
      <c r="I54" s="1"/>
      <c r="J54" s="1"/>
      <c r="K54" s="1"/>
      <c r="L54" s="1"/>
      <c r="M54" s="1"/>
      <c r="N54" s="1"/>
      <c r="O54" s="1"/>
      <c r="P54" s="1"/>
      <c r="Q54" s="1"/>
      <c r="R54" s="1"/>
      <c r="S54" s="1"/>
      <c r="T54" s="1"/>
      <c r="U54" s="1"/>
      <c r="V54" s="1"/>
      <c r="W54" s="1"/>
      <c r="X54" s="1"/>
      <c r="Y54" s="1"/>
      <c r="Z54" s="1"/>
    </row>
    <row r="55">
      <c r="A55" s="1" t="s">
        <v>575</v>
      </c>
      <c r="B55" s="1"/>
      <c r="C55" s="1"/>
      <c r="D55" s="1"/>
      <c r="E55" s="1"/>
      <c r="F55" s="1"/>
      <c r="G55" s="1"/>
      <c r="H55" s="1"/>
      <c r="I55" s="1"/>
      <c r="J55" s="1"/>
      <c r="K55" s="1"/>
      <c r="L55" s="1"/>
      <c r="M55" s="1"/>
      <c r="N55" s="1"/>
      <c r="O55" s="1"/>
      <c r="P55" s="1"/>
      <c r="Q55" s="1"/>
      <c r="R55" s="1"/>
      <c r="S55" s="1"/>
      <c r="T55" s="1"/>
      <c r="U55" s="1"/>
      <c r="V55" s="1"/>
      <c r="W55" s="1"/>
      <c r="X55" s="1"/>
      <c r="Y55" s="1"/>
      <c r="Z55" s="1"/>
    </row>
    <row r="56">
      <c r="A56" s="1" t="s">
        <v>576</v>
      </c>
      <c r="B56" s="1"/>
      <c r="C56" s="1"/>
      <c r="D56" s="1"/>
      <c r="E56" s="1"/>
      <c r="F56" s="1"/>
      <c r="G56" s="1"/>
      <c r="H56" s="1"/>
      <c r="I56" s="1"/>
      <c r="J56" s="1"/>
      <c r="K56" s="1"/>
      <c r="L56" s="1"/>
      <c r="M56" s="1"/>
      <c r="N56" s="1"/>
      <c r="O56" s="1"/>
      <c r="P56" s="1"/>
      <c r="Q56" s="1"/>
      <c r="R56" s="1"/>
      <c r="S56" s="1"/>
      <c r="T56" s="1"/>
      <c r="U56" s="1"/>
      <c r="V56" s="1"/>
      <c r="W56" s="1"/>
      <c r="X56" s="1"/>
      <c r="Y56" s="1"/>
      <c r="Z56" s="1"/>
    </row>
    <row r="57">
      <c r="A57" s="1" t="s">
        <v>577</v>
      </c>
      <c r="B57" s="1"/>
      <c r="C57" s="1"/>
      <c r="D57" s="1"/>
      <c r="E57" s="1"/>
      <c r="F57" s="1"/>
      <c r="G57" s="1"/>
      <c r="H57" s="1"/>
      <c r="I57" s="1"/>
      <c r="J57" s="1"/>
      <c r="K57" s="1"/>
      <c r="L57" s="1"/>
      <c r="M57" s="1"/>
      <c r="N57" s="1"/>
      <c r="O57" s="1"/>
      <c r="P57" s="1"/>
      <c r="Q57" s="1"/>
      <c r="R57" s="1"/>
      <c r="S57" s="1"/>
      <c r="T57" s="1"/>
      <c r="U57" s="1"/>
      <c r="V57" s="1"/>
      <c r="W57" s="1"/>
      <c r="X57" s="1"/>
      <c r="Y57" s="1"/>
      <c r="Z57" s="1"/>
    </row>
    <row r="58">
      <c r="A58" s="1" t="s">
        <v>578</v>
      </c>
      <c r="B58" s="1"/>
      <c r="C58" s="1"/>
      <c r="D58" s="1"/>
      <c r="E58" s="1"/>
      <c r="F58" s="1"/>
      <c r="G58" s="1"/>
      <c r="H58" s="1"/>
      <c r="I58" s="1"/>
      <c r="J58" s="1"/>
      <c r="K58" s="1"/>
      <c r="L58" s="1"/>
      <c r="M58" s="1"/>
      <c r="N58" s="1"/>
      <c r="O58" s="1"/>
      <c r="P58" s="1"/>
      <c r="Q58" s="1"/>
      <c r="R58" s="1"/>
      <c r="S58" s="1"/>
      <c r="T58" s="1"/>
      <c r="U58" s="1"/>
      <c r="V58" s="1"/>
      <c r="W58" s="1"/>
      <c r="X58" s="1"/>
      <c r="Y58" s="1"/>
      <c r="Z58" s="1"/>
    </row>
    <row r="59">
      <c r="A59" s="1" t="s">
        <v>579</v>
      </c>
      <c r="B59" s="1"/>
      <c r="C59" s="1"/>
      <c r="D59" s="1"/>
      <c r="E59" s="1"/>
      <c r="F59" s="1"/>
      <c r="G59" s="1"/>
      <c r="H59" s="1"/>
      <c r="I59" s="1"/>
      <c r="J59" s="1"/>
      <c r="K59" s="1"/>
      <c r="L59" s="1"/>
      <c r="M59" s="1"/>
      <c r="N59" s="1"/>
      <c r="O59" s="1"/>
      <c r="P59" s="1"/>
      <c r="Q59" s="1"/>
      <c r="R59" s="1"/>
      <c r="S59" s="1"/>
      <c r="T59" s="1"/>
      <c r="U59" s="1"/>
      <c r="V59" s="1"/>
      <c r="W59" s="1"/>
      <c r="X59" s="1"/>
      <c r="Y59" s="1"/>
      <c r="Z59" s="1"/>
    </row>
    <row r="60">
      <c r="A60" s="1" t="s">
        <v>580</v>
      </c>
      <c r="B60" s="1"/>
      <c r="C60" s="1"/>
      <c r="D60" s="1"/>
      <c r="E60" s="1"/>
      <c r="F60" s="1"/>
      <c r="G60" s="1"/>
      <c r="H60" s="1"/>
      <c r="I60" s="1"/>
      <c r="J60" s="1"/>
      <c r="K60" s="1"/>
      <c r="L60" s="1"/>
      <c r="M60" s="1"/>
      <c r="N60" s="1"/>
      <c r="O60" s="1"/>
      <c r="P60" s="1"/>
      <c r="Q60" s="1"/>
      <c r="R60" s="1"/>
      <c r="S60" s="1"/>
      <c r="T60" s="1"/>
      <c r="U60" s="1"/>
      <c r="V60" s="1"/>
      <c r="W60" s="1"/>
      <c r="X60" s="1"/>
      <c r="Y60" s="1"/>
      <c r="Z60" s="1"/>
    </row>
    <row r="61">
      <c r="A61" s="1" t="s">
        <v>581</v>
      </c>
      <c r="B61" s="1"/>
      <c r="C61" s="1"/>
      <c r="D61" s="1"/>
      <c r="E61" s="1"/>
      <c r="F61" s="1"/>
      <c r="G61" s="1"/>
      <c r="H61" s="1"/>
      <c r="I61" s="1"/>
      <c r="J61" s="1"/>
      <c r="K61" s="1"/>
      <c r="L61" s="1"/>
      <c r="M61" s="1"/>
      <c r="N61" s="1"/>
      <c r="O61" s="1"/>
      <c r="P61" s="1"/>
      <c r="Q61" s="1"/>
      <c r="R61" s="1"/>
      <c r="S61" s="1"/>
      <c r="T61" s="1"/>
      <c r="U61" s="1"/>
      <c r="V61" s="1"/>
      <c r="W61" s="1"/>
      <c r="X61" s="1"/>
      <c r="Y61" s="1"/>
      <c r="Z61" s="1"/>
    </row>
    <row r="62">
      <c r="A62" s="1" t="s">
        <v>582</v>
      </c>
      <c r="B62" s="1"/>
      <c r="C62" s="1"/>
      <c r="D62" s="1"/>
      <c r="E62" s="1"/>
      <c r="F62" s="1"/>
      <c r="G62" s="1"/>
      <c r="H62" s="1"/>
      <c r="I62" s="1"/>
      <c r="J62" s="1"/>
      <c r="K62" s="1"/>
      <c r="L62" s="1"/>
      <c r="M62" s="1"/>
      <c r="N62" s="1"/>
      <c r="O62" s="1"/>
      <c r="P62" s="1"/>
      <c r="Q62" s="1"/>
      <c r="R62" s="1"/>
      <c r="S62" s="1"/>
      <c r="T62" s="1"/>
      <c r="U62" s="1"/>
      <c r="V62" s="1"/>
      <c r="W62" s="1"/>
      <c r="X62" s="1"/>
      <c r="Y62" s="1"/>
      <c r="Z62" s="1"/>
    </row>
    <row r="63">
      <c r="A63" s="1" t="s">
        <v>583</v>
      </c>
      <c r="B63" s="1"/>
      <c r="C63" s="1"/>
      <c r="D63" s="1"/>
      <c r="E63" s="1"/>
      <c r="F63" s="1"/>
      <c r="G63" s="1"/>
      <c r="H63" s="1"/>
      <c r="I63" s="1"/>
      <c r="J63" s="1"/>
      <c r="K63" s="1"/>
      <c r="L63" s="1"/>
      <c r="M63" s="1"/>
      <c r="N63" s="1"/>
      <c r="O63" s="1"/>
      <c r="P63" s="1"/>
      <c r="Q63" s="1"/>
      <c r="R63" s="1"/>
      <c r="S63" s="1"/>
      <c r="T63" s="1"/>
      <c r="U63" s="1"/>
      <c r="V63" s="1"/>
      <c r="W63" s="1"/>
      <c r="X63" s="1"/>
      <c r="Y63" s="1"/>
      <c r="Z63" s="1"/>
    </row>
    <row r="64">
      <c r="A64" s="1" t="s">
        <v>584</v>
      </c>
      <c r="B64" s="1"/>
      <c r="C64" s="1"/>
      <c r="D64" s="1"/>
      <c r="E64" s="1"/>
      <c r="F64" s="1"/>
      <c r="G64" s="1"/>
      <c r="H64" s="1"/>
      <c r="I64" s="1"/>
      <c r="J64" s="1"/>
      <c r="K64" s="1"/>
      <c r="L64" s="1"/>
      <c r="M64" s="1"/>
      <c r="N64" s="1"/>
      <c r="O64" s="1"/>
      <c r="P64" s="1"/>
      <c r="Q64" s="1"/>
      <c r="R64" s="1"/>
      <c r="S64" s="1"/>
      <c r="T64" s="1"/>
      <c r="U64" s="1"/>
      <c r="V64" s="1"/>
      <c r="W64" s="1"/>
      <c r="X64" s="1"/>
      <c r="Y64" s="1"/>
      <c r="Z64" s="1"/>
    </row>
    <row r="65">
      <c r="A65" s="1" t="s">
        <v>585</v>
      </c>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t="s">
        <v>586</v>
      </c>
      <c r="B69" s="1"/>
      <c r="C69" s="1"/>
      <c r="D69" s="1"/>
      <c r="E69" s="1"/>
      <c r="F69" s="1"/>
      <c r="G69" s="1"/>
      <c r="H69" s="1"/>
      <c r="I69" s="1"/>
      <c r="J69" s="1"/>
      <c r="K69" s="1"/>
      <c r="L69" s="1"/>
      <c r="M69" s="1"/>
      <c r="N69" s="1"/>
      <c r="O69" s="1"/>
      <c r="P69" s="1"/>
      <c r="Q69" s="1"/>
      <c r="R69" s="1"/>
      <c r="S69" s="1"/>
      <c r="T69" s="1"/>
      <c r="U69" s="1"/>
      <c r="V69" s="1"/>
      <c r="W69" s="1"/>
      <c r="X69" s="1"/>
      <c r="Y69" s="1"/>
      <c r="Z69" s="1"/>
    </row>
    <row r="70">
      <c r="A70" s="5" t="s">
        <v>587</v>
      </c>
      <c r="B70" s="1"/>
      <c r="C70" s="1"/>
      <c r="D70" s="1"/>
      <c r="E70" s="1"/>
      <c r="F70" s="1"/>
      <c r="G70" s="1"/>
      <c r="H70" s="1"/>
      <c r="I70" s="1"/>
      <c r="J70" s="1"/>
      <c r="K70" s="1"/>
      <c r="L70" s="1"/>
      <c r="M70" s="1"/>
      <c r="N70" s="1"/>
      <c r="O70" s="1"/>
      <c r="P70" s="1"/>
      <c r="Q70" s="1"/>
      <c r="R70" s="1"/>
      <c r="S70" s="1"/>
      <c r="T70" s="1"/>
      <c r="U70" s="1"/>
      <c r="V70" s="1"/>
      <c r="W70" s="1"/>
      <c r="X70" s="1"/>
      <c r="Y70" s="1"/>
      <c r="Z70" s="1"/>
    </row>
    <row r="71">
      <c r="A71" s="5" t="s">
        <v>588</v>
      </c>
      <c r="B71" s="1"/>
      <c r="C71" s="1"/>
      <c r="D71" s="1"/>
      <c r="E71" s="1"/>
      <c r="F71" s="1"/>
      <c r="G71" s="1"/>
      <c r="H71" s="1"/>
      <c r="I71" s="1"/>
      <c r="J71" s="1"/>
      <c r="K71" s="1"/>
      <c r="L71" s="1"/>
      <c r="M71" s="1"/>
      <c r="N71" s="1"/>
      <c r="O71" s="1"/>
      <c r="P71" s="1"/>
      <c r="Q71" s="1"/>
      <c r="R71" s="1"/>
      <c r="S71" s="1"/>
      <c r="T71" s="1"/>
      <c r="U71" s="1"/>
      <c r="V71" s="1"/>
      <c r="W71" s="1"/>
      <c r="X71" s="1"/>
      <c r="Y71" s="1"/>
      <c r="Z71" s="1"/>
    </row>
    <row r="72">
      <c r="A72" s="5" t="s">
        <v>589</v>
      </c>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2" max="2" width="67.75"/>
  </cols>
  <sheetData>
    <row r="1">
      <c r="F1" s="5" t="s">
        <v>595</v>
      </c>
      <c r="G1" s="5" t="s">
        <v>73</v>
      </c>
      <c r="H1" s="5" t="s">
        <v>596</v>
      </c>
      <c r="I1" s="5" t="s">
        <v>597</v>
      </c>
      <c r="J1" s="5" t="s">
        <v>598</v>
      </c>
      <c r="K1" s="5" t="s">
        <v>599</v>
      </c>
      <c r="L1" s="5" t="s">
        <v>600</v>
      </c>
      <c r="M1" s="5" t="s">
        <v>601</v>
      </c>
      <c r="N1" s="5" t="s">
        <v>602</v>
      </c>
      <c r="O1" s="53" t="s">
        <v>603</v>
      </c>
      <c r="P1" s="5" t="s">
        <v>604</v>
      </c>
      <c r="Q1" s="5" t="s">
        <v>605</v>
      </c>
      <c r="R1" s="5" t="s">
        <v>606</v>
      </c>
      <c r="S1" s="5" t="s">
        <v>607</v>
      </c>
      <c r="T1" s="5" t="s">
        <v>608</v>
      </c>
      <c r="U1" s="5" t="s">
        <v>609</v>
      </c>
      <c r="V1" s="5" t="s">
        <v>590</v>
      </c>
      <c r="W1" s="5" t="s">
        <v>610</v>
      </c>
      <c r="X1" s="5" t="s">
        <v>611</v>
      </c>
      <c r="Y1" s="5" t="s">
        <v>612</v>
      </c>
      <c r="Z1" s="5" t="s">
        <v>613</v>
      </c>
      <c r="AA1" s="5" t="s">
        <v>614</v>
      </c>
      <c r="AB1" s="5" t="s">
        <v>615</v>
      </c>
      <c r="AC1" s="5" t="s">
        <v>616</v>
      </c>
      <c r="AD1" s="5" t="s">
        <v>617</v>
      </c>
      <c r="AE1" s="5" t="s">
        <v>618</v>
      </c>
      <c r="AF1" s="5" t="s">
        <v>619</v>
      </c>
      <c r="AG1" s="5" t="s">
        <v>620</v>
      </c>
      <c r="AH1" s="5" t="s">
        <v>621</v>
      </c>
      <c r="AI1" s="53" t="s">
        <v>622</v>
      </c>
      <c r="AJ1" s="5"/>
    </row>
    <row r="2">
      <c r="F2" s="1" t="str">
        <f t="shared" ref="F2:F664" si="1">B2</f>
        <v>CAMISAS DAMA MANGA LARGA TALLA L</v>
      </c>
      <c r="G2" s="1" t="str">
        <f t="shared" ref="G2:G664" si="2">B2</f>
        <v>CAMISAS DAMA MANGA LARGA TALLA L</v>
      </c>
      <c r="H2" s="1" t="str">
        <f t="array" ref="H2">XLOOKUP(A2,MAESTRA!I:I,MAESTRA!B:B,,0,1)</f>
        <v>ROPA DAMA</v>
      </c>
      <c r="I2" s="5" t="str">
        <f t="shared" ref="I2:I664" si="3">IF(J2="-","","TALLA")</f>
        <v>TALLA</v>
      </c>
      <c r="J2" s="1" t="str">
        <f t="array" ref="J2">XLOOKUP(A2,MAESTRA!I:I,MAESTRA!G:G,,0,1)</f>
        <v>L</v>
      </c>
      <c r="K2" s="5"/>
      <c r="L2" s="5"/>
      <c r="M2" s="5"/>
      <c r="N2" s="5"/>
      <c r="O2" s="53">
        <f t="shared" ref="O2:O664" si="4">C2</f>
        <v>57000</v>
      </c>
      <c r="P2" s="5"/>
      <c r="Q2" s="5" t="s">
        <v>625</v>
      </c>
      <c r="R2" s="5" t="s">
        <v>626</v>
      </c>
      <c r="S2" s="5" t="s">
        <v>627</v>
      </c>
      <c r="T2" s="5" t="s">
        <v>627</v>
      </c>
      <c r="U2" s="54">
        <f t="shared" ref="U2:U664" si="5">D2</f>
        <v>2</v>
      </c>
      <c r="V2" s="52" t="str">
        <f t="shared" ref="V2:V664" si="6">A2</f>
        <v>10118123</v>
      </c>
      <c r="W2" s="52" t="str">
        <f t="shared" ref="W2:W664" si="7">A2</f>
        <v>10118123</v>
      </c>
      <c r="X2" s="5" t="s">
        <v>628</v>
      </c>
      <c r="Y2" s="5" t="s">
        <v>629</v>
      </c>
      <c r="Z2" s="1"/>
      <c r="AA2" s="1"/>
      <c r="AB2" s="1"/>
      <c r="AC2" s="1"/>
      <c r="AD2" s="1" t="str">
        <f t="array" ref="AD2">XLOOKUP(A2,COMPRAS!B:B,COMPRAS!E:E,,0,-1)</f>
        <v>SANTINO</v>
      </c>
      <c r="AE2" s="5" t="s">
        <v>629</v>
      </c>
      <c r="AF2" s="1"/>
      <c r="AG2" s="1" t="str">
        <f>VLOOKUP(A2,MAESTRA!I:N,5,0)</f>
        <v>FEMENINO</v>
      </c>
      <c r="AH2" s="1" t="str">
        <f>VLOOKUP(A2,MAESTRA!I:N,6,0)</f>
        <v>ADULTO</v>
      </c>
      <c r="AI2" s="54">
        <f t="shared" ref="AI2:AI664" si="8">E2/D2</f>
        <v>27000</v>
      </c>
      <c r="AJ2" s="1"/>
    </row>
    <row r="3">
      <c r="F3" s="1" t="str">
        <f t="shared" si="1"/>
        <v>CAMISAS DAMA MANGA LARGA TALLA M</v>
      </c>
      <c r="G3" s="1" t="str">
        <f t="shared" si="2"/>
        <v>CAMISAS DAMA MANGA LARGA TALLA M</v>
      </c>
      <c r="H3" s="1" t="str">
        <f t="array" ref="H3">XLOOKUP(A3,MAESTRA!I:I,MAESTRA!B:B,,0,1)</f>
        <v>ROPA DAMA</v>
      </c>
      <c r="I3" s="5" t="str">
        <f t="shared" si="3"/>
        <v>TALLA</v>
      </c>
      <c r="J3" s="1" t="str">
        <f t="array" ref="J3">XLOOKUP(A3,MAESTRA!I:I,MAESTRA!G:G,,0,1)</f>
        <v>M</v>
      </c>
      <c r="K3" s="5"/>
      <c r="L3" s="5"/>
      <c r="M3" s="5"/>
      <c r="N3" s="5"/>
      <c r="O3" s="53">
        <f t="shared" si="4"/>
        <v>57000</v>
      </c>
      <c r="P3" s="5"/>
      <c r="Q3" s="5" t="s">
        <v>625</v>
      </c>
      <c r="R3" s="5" t="s">
        <v>626</v>
      </c>
      <c r="S3" s="5" t="s">
        <v>627</v>
      </c>
      <c r="T3" s="5" t="s">
        <v>627</v>
      </c>
      <c r="U3" s="54">
        <f t="shared" si="5"/>
        <v>2</v>
      </c>
      <c r="V3" s="52" t="str">
        <f t="shared" si="6"/>
        <v>10118125</v>
      </c>
      <c r="W3" s="52" t="str">
        <f t="shared" si="7"/>
        <v>10118125</v>
      </c>
      <c r="X3" s="5" t="s">
        <v>628</v>
      </c>
      <c r="Y3" s="5" t="s">
        <v>629</v>
      </c>
      <c r="Z3" s="1"/>
      <c r="AA3" s="1"/>
      <c r="AB3" s="1"/>
      <c r="AC3" s="1"/>
      <c r="AD3" s="1" t="str">
        <f t="array" ref="AD3">XLOOKUP(A3,COMPRAS!B:B,COMPRAS!E:E,,0,-1)</f>
        <v>SANTINO</v>
      </c>
      <c r="AE3" s="5" t="s">
        <v>629</v>
      </c>
      <c r="AF3" s="1"/>
      <c r="AG3" s="1" t="str">
        <f>VLOOKUP(A3,MAESTRA!I:N,5,0)</f>
        <v>FEMENINO</v>
      </c>
      <c r="AH3" s="1" t="str">
        <f>VLOOKUP(A3,MAESTRA!I:N,6,0)</f>
        <v>ADULTO</v>
      </c>
      <c r="AI3" s="54">
        <f t="shared" si="8"/>
        <v>27000</v>
      </c>
      <c r="AJ3" s="1"/>
    </row>
    <row r="4">
      <c r="F4" s="1" t="str">
        <f t="shared" si="1"/>
        <v>CAMISAS DAMA MANGA LARGA TALLA XL</v>
      </c>
      <c r="G4" s="1" t="str">
        <f t="shared" si="2"/>
        <v>CAMISAS DAMA MANGA LARGA TALLA XL</v>
      </c>
      <c r="H4" s="1" t="str">
        <f t="array" ref="H4">XLOOKUP(A4,MAESTRA!I:I,MAESTRA!B:B,,0,1)</f>
        <v>ROPA DAMA</v>
      </c>
      <c r="I4" s="5" t="str">
        <f t="shared" si="3"/>
        <v>TALLA</v>
      </c>
      <c r="J4" s="1" t="str">
        <f t="array" ref="J4">XLOOKUP(A4,MAESTRA!I:I,MAESTRA!G:G,,0,1)</f>
        <v>XL</v>
      </c>
      <c r="K4" s="5"/>
      <c r="L4" s="5"/>
      <c r="M4" s="5"/>
      <c r="N4" s="5"/>
      <c r="O4" s="53">
        <f t="shared" si="4"/>
        <v>57000</v>
      </c>
      <c r="P4" s="5"/>
      <c r="Q4" s="5" t="s">
        <v>625</v>
      </c>
      <c r="R4" s="5" t="s">
        <v>626</v>
      </c>
      <c r="S4" s="5" t="s">
        <v>627</v>
      </c>
      <c r="T4" s="5" t="s">
        <v>627</v>
      </c>
      <c r="U4" s="54">
        <f t="shared" si="5"/>
        <v>3</v>
      </c>
      <c r="V4" s="52" t="str">
        <f t="shared" si="6"/>
        <v>10118132</v>
      </c>
      <c r="W4" s="52" t="str">
        <f t="shared" si="7"/>
        <v>10118132</v>
      </c>
      <c r="X4" s="5" t="s">
        <v>628</v>
      </c>
      <c r="Y4" s="5" t="s">
        <v>629</v>
      </c>
      <c r="Z4" s="1"/>
      <c r="AA4" s="1"/>
      <c r="AB4" s="1"/>
      <c r="AC4" s="1"/>
      <c r="AD4" s="1" t="str">
        <f t="array" ref="AD4">XLOOKUP(A4,COMPRAS!B:B,COMPRAS!E:E,,0,-1)</f>
        <v>SANTINO</v>
      </c>
      <c r="AE4" s="5" t="s">
        <v>629</v>
      </c>
      <c r="AF4" s="1"/>
      <c r="AG4" s="1" t="str">
        <f>VLOOKUP(A4,MAESTRA!I:N,5,0)</f>
        <v>FEMENINO</v>
      </c>
      <c r="AH4" s="1" t="str">
        <f>VLOOKUP(A4,MAESTRA!I:N,6,0)</f>
        <v>ADULTO</v>
      </c>
      <c r="AI4" s="54">
        <f t="shared" si="8"/>
        <v>27000</v>
      </c>
      <c r="AJ4" s="1"/>
    </row>
    <row r="5">
      <c r="F5" s="1" t="str">
        <f t="shared" si="1"/>
        <v>CAMISETAS DAMA COLOMBIA AAA AZUL OSCURO ENTREVISTA TALLA M</v>
      </c>
      <c r="G5" s="1" t="str">
        <f t="shared" si="2"/>
        <v>CAMISETAS DAMA COLOMBIA AAA AZUL OSCURO ENTREVISTA TALLA M</v>
      </c>
      <c r="H5" s="1" t="str">
        <f t="array" ref="H5">XLOOKUP(A5,MAESTRA!I:I,MAESTRA!B:B,,0,1)</f>
        <v>DEPORTIVO</v>
      </c>
      <c r="I5" s="5" t="str">
        <f t="shared" si="3"/>
        <v>TALLA</v>
      </c>
      <c r="J5" s="1" t="str">
        <f t="array" ref="J5">XLOOKUP(A5,MAESTRA!I:I,MAESTRA!G:G,,0,1)</f>
        <v>M</v>
      </c>
      <c r="K5" s="5"/>
      <c r="L5" s="5"/>
      <c r="M5" s="5"/>
      <c r="N5" s="5"/>
      <c r="O5" s="53">
        <f t="shared" si="4"/>
        <v>60000</v>
      </c>
      <c r="P5" s="5"/>
      <c r="Q5" s="5" t="s">
        <v>625</v>
      </c>
      <c r="R5" s="5" t="s">
        <v>626</v>
      </c>
      <c r="S5" s="5" t="s">
        <v>627</v>
      </c>
      <c r="T5" s="5" t="s">
        <v>627</v>
      </c>
      <c r="U5" s="54">
        <f t="shared" si="5"/>
        <v>2</v>
      </c>
      <c r="V5" s="1" t="str">
        <f t="shared" si="6"/>
        <v>11133325</v>
      </c>
      <c r="W5" s="1" t="str">
        <f t="shared" si="7"/>
        <v>11133325</v>
      </c>
      <c r="X5" s="5" t="s">
        <v>628</v>
      </c>
      <c r="Y5" s="5" t="s">
        <v>629</v>
      </c>
      <c r="Z5" s="1"/>
      <c r="AA5" s="1"/>
      <c r="AB5" s="1"/>
      <c r="AC5" s="1"/>
      <c r="AD5" s="1" t="str">
        <f t="array" ref="AD5">XLOOKUP(A5,COMPRAS!B:B,COMPRAS!E:E,,0,-1)</f>
        <v>BRAYAN CAMISETAS</v>
      </c>
      <c r="AE5" s="5" t="s">
        <v>629</v>
      </c>
      <c r="AF5" s="1"/>
      <c r="AG5" s="1" t="str">
        <f>VLOOKUP(A5,MAESTRA!I:N,5,0)</f>
        <v>FEMENINO</v>
      </c>
      <c r="AH5" s="1" t="str">
        <f>VLOOKUP(A5,MAESTRA!I:N,6,0)</f>
        <v>ADULTO</v>
      </c>
      <c r="AI5" s="54">
        <f t="shared" si="8"/>
        <v>30000</v>
      </c>
      <c r="AJ5" s="1"/>
    </row>
    <row r="6">
      <c r="F6" s="1" t="str">
        <f t="shared" si="1"/>
        <v>CAMISETAS CABALLERO ITALIA 90 TALLA L</v>
      </c>
      <c r="G6" s="1" t="str">
        <f t="shared" si="2"/>
        <v>CAMISETAS CABALLERO ITALIA 90 TALLA L</v>
      </c>
      <c r="H6" s="1" t="str">
        <f t="array" ref="H6">XLOOKUP(A6,MAESTRA!I:I,MAESTRA!B:B,,0,1)</f>
        <v>DEPORTIVO</v>
      </c>
      <c r="I6" s="5" t="str">
        <f t="shared" si="3"/>
        <v>TALLA</v>
      </c>
      <c r="J6" s="1" t="str">
        <f t="array" ref="J6">XLOOKUP(A6,MAESTRA!I:I,MAESTRA!G:G,,0,1)</f>
        <v>L</v>
      </c>
      <c r="K6" s="5"/>
      <c r="L6" s="5"/>
      <c r="M6" s="5"/>
      <c r="N6" s="5"/>
      <c r="O6" s="53">
        <f t="shared" si="4"/>
        <v>60000</v>
      </c>
      <c r="P6" s="5"/>
      <c r="Q6" s="5" t="s">
        <v>625</v>
      </c>
      <c r="R6" s="5" t="s">
        <v>626</v>
      </c>
      <c r="S6" s="5" t="s">
        <v>627</v>
      </c>
      <c r="T6" s="5" t="s">
        <v>627</v>
      </c>
      <c r="U6" s="54">
        <f t="shared" si="5"/>
        <v>2</v>
      </c>
      <c r="V6" s="52" t="str">
        <f t="shared" si="6"/>
        <v>11215023</v>
      </c>
      <c r="W6" s="52" t="str">
        <f t="shared" si="7"/>
        <v>11215023</v>
      </c>
      <c r="X6" s="5" t="s">
        <v>628</v>
      </c>
      <c r="Y6" s="5" t="s">
        <v>629</v>
      </c>
      <c r="Z6" s="1"/>
      <c r="AA6" s="1"/>
      <c r="AB6" s="1"/>
      <c r="AC6" s="1"/>
      <c r="AD6" s="1" t="str">
        <f t="array" ref="AD6">XLOOKUP(A6,COMPRAS!B:B,COMPRAS!E:E,,0,-1)</f>
        <v>BRAYAN CAMISETAS</v>
      </c>
      <c r="AE6" s="5" t="s">
        <v>629</v>
      </c>
      <c r="AF6" s="1"/>
      <c r="AG6" s="1" t="str">
        <f>VLOOKUP(A6,MAESTRA!I:N,5,0)</f>
        <v>MASCULINO</v>
      </c>
      <c r="AH6" s="1" t="str">
        <f>VLOOKUP(A6,MAESTRA!I:N,6,0)</f>
        <v>ADULTO</v>
      </c>
      <c r="AI6" s="54">
        <f t="shared" si="8"/>
        <v>30000</v>
      </c>
      <c r="AJ6" s="1"/>
    </row>
    <row r="7">
      <c r="F7" s="1" t="str">
        <f t="shared" si="1"/>
        <v>CAMISETAS CABALLERO POLO SEDA FRIA TALLA M</v>
      </c>
      <c r="G7" s="1" t="str">
        <f t="shared" si="2"/>
        <v>CAMISETAS CABALLERO POLO SEDA FRIA TALLA M</v>
      </c>
      <c r="H7" s="1" t="str">
        <f t="array" ref="H7">XLOOKUP(A7,MAESTRA!I:I,MAESTRA!B:B,,0,1)</f>
        <v>ROPA CABALLERO</v>
      </c>
      <c r="I7" s="5" t="str">
        <f t="shared" si="3"/>
        <v>TALLA</v>
      </c>
      <c r="J7" s="1" t="str">
        <f t="array" ref="J7">XLOOKUP(A7,MAESTRA!I:I,MAESTRA!G:G,,0,1)</f>
        <v>M</v>
      </c>
      <c r="K7" s="5"/>
      <c r="L7" s="5"/>
      <c r="M7" s="5"/>
      <c r="N7" s="5"/>
      <c r="O7" s="53">
        <f t="shared" si="4"/>
        <v>48000</v>
      </c>
      <c r="P7" s="5"/>
      <c r="Q7" s="5" t="s">
        <v>625</v>
      </c>
      <c r="R7" s="5" t="s">
        <v>626</v>
      </c>
      <c r="S7" s="5" t="s">
        <v>627</v>
      </c>
      <c r="T7" s="5" t="s">
        <v>627</v>
      </c>
      <c r="U7" s="54">
        <f t="shared" si="5"/>
        <v>3</v>
      </c>
      <c r="V7" s="52" t="str">
        <f t="shared" si="6"/>
        <v>11221825</v>
      </c>
      <c r="W7" s="52" t="str">
        <f t="shared" si="7"/>
        <v>11221825</v>
      </c>
      <c r="X7" s="5" t="s">
        <v>628</v>
      </c>
      <c r="Y7" s="5" t="s">
        <v>629</v>
      </c>
      <c r="Z7" s="1"/>
      <c r="AA7" s="1"/>
      <c r="AB7" s="1"/>
      <c r="AC7" s="1"/>
      <c r="AD7" s="1" t="str">
        <f t="array" ref="AD7">XLOOKUP(A7,COMPRAS!B:B,COMPRAS!E:E,,0,-1)</f>
        <v>DRAGMA</v>
      </c>
      <c r="AE7" s="5" t="s">
        <v>629</v>
      </c>
      <c r="AF7" s="1"/>
      <c r="AG7" s="1" t="str">
        <f>VLOOKUP(A7,MAESTRA!I:N,5,0)</f>
        <v>MASCULINO</v>
      </c>
      <c r="AH7" s="1" t="str">
        <f>VLOOKUP(A7,MAESTRA!I:N,6,0)</f>
        <v>ADULTO</v>
      </c>
      <c r="AI7" s="54">
        <f t="shared" si="8"/>
        <v>24000</v>
      </c>
      <c r="AJ7" s="1"/>
    </row>
    <row r="8">
      <c r="F8" s="1" t="str">
        <f t="shared" si="1"/>
        <v>CAMISETAS CABALLERO POLO SEDA FRIA TALLA S</v>
      </c>
      <c r="G8" s="1" t="str">
        <f t="shared" si="2"/>
        <v>CAMISETAS CABALLERO POLO SEDA FRIA TALLA S</v>
      </c>
      <c r="H8" s="1" t="str">
        <f t="array" ref="H8">XLOOKUP(A8,MAESTRA!I:I,MAESTRA!B:B,,0,1)</f>
        <v>ROPA CABALLERO</v>
      </c>
      <c r="I8" s="5" t="str">
        <f t="shared" si="3"/>
        <v>TALLA</v>
      </c>
      <c r="J8" s="1" t="str">
        <f t="array" ref="J8">XLOOKUP(A8,MAESTRA!I:I,MAESTRA!G:G,,0,1)</f>
        <v>S</v>
      </c>
      <c r="K8" s="5"/>
      <c r="L8" s="5"/>
      <c r="M8" s="5"/>
      <c r="N8" s="5"/>
      <c r="O8" s="53">
        <f t="shared" si="4"/>
        <v>48000</v>
      </c>
      <c r="P8" s="5"/>
      <c r="Q8" s="5" t="s">
        <v>625</v>
      </c>
      <c r="R8" s="5" t="s">
        <v>626</v>
      </c>
      <c r="S8" s="5" t="s">
        <v>627</v>
      </c>
      <c r="T8" s="5" t="s">
        <v>627</v>
      </c>
      <c r="U8" s="54">
        <f t="shared" si="5"/>
        <v>2</v>
      </c>
      <c r="V8" s="52" t="str">
        <f t="shared" si="6"/>
        <v>11221827</v>
      </c>
      <c r="W8" s="52" t="str">
        <f t="shared" si="7"/>
        <v>11221827</v>
      </c>
      <c r="X8" s="5" t="s">
        <v>628</v>
      </c>
      <c r="Y8" s="5" t="s">
        <v>629</v>
      </c>
      <c r="Z8" s="1"/>
      <c r="AA8" s="1"/>
      <c r="AB8" s="1"/>
      <c r="AC8" s="1"/>
      <c r="AD8" s="1" t="str">
        <f t="array" ref="AD8">XLOOKUP(A8,COMPRAS!B:B,COMPRAS!E:E,,0,-1)</f>
        <v>DRAGMA</v>
      </c>
      <c r="AE8" s="5" t="s">
        <v>629</v>
      </c>
      <c r="AF8" s="1"/>
      <c r="AG8" s="1" t="str">
        <f>VLOOKUP(A8,MAESTRA!I:N,5,0)</f>
        <v>MASCULINO</v>
      </c>
      <c r="AH8" s="1" t="str">
        <f>VLOOKUP(A8,MAESTRA!I:N,6,0)</f>
        <v>ADULTO</v>
      </c>
      <c r="AI8" s="54">
        <f t="shared" si="8"/>
        <v>24000</v>
      </c>
      <c r="AJ8" s="1"/>
    </row>
    <row r="9">
      <c r="F9" s="1" t="str">
        <f t="shared" si="1"/>
        <v>CAMISETAS CABALLERO POLO SEDA FRIA TALLA XL</v>
      </c>
      <c r="G9" s="1" t="str">
        <f t="shared" si="2"/>
        <v>CAMISETAS CABALLERO POLO SEDA FRIA TALLA XL</v>
      </c>
      <c r="H9" s="1" t="str">
        <f t="array" ref="H9">XLOOKUP(A9,MAESTRA!I:I,MAESTRA!B:B,,0,1)</f>
        <v>ROPA CABALLERO</v>
      </c>
      <c r="I9" s="5" t="str">
        <f t="shared" si="3"/>
        <v>TALLA</v>
      </c>
      <c r="J9" s="1" t="str">
        <f t="array" ref="J9">XLOOKUP(A9,MAESTRA!I:I,MAESTRA!G:G,,0,1)</f>
        <v>XL</v>
      </c>
      <c r="K9" s="5"/>
      <c r="L9" s="5"/>
      <c r="M9" s="5"/>
      <c r="N9" s="5"/>
      <c r="O9" s="53">
        <f t="shared" si="4"/>
        <v>48000</v>
      </c>
      <c r="P9" s="5"/>
      <c r="Q9" s="5" t="s">
        <v>625</v>
      </c>
      <c r="R9" s="5" t="s">
        <v>626</v>
      </c>
      <c r="S9" s="5" t="s">
        <v>627</v>
      </c>
      <c r="T9" s="5" t="s">
        <v>627</v>
      </c>
      <c r="U9" s="54">
        <f t="shared" si="5"/>
        <v>3</v>
      </c>
      <c r="V9" s="52" t="str">
        <f t="shared" si="6"/>
        <v>11221832</v>
      </c>
      <c r="W9" s="52" t="str">
        <f t="shared" si="7"/>
        <v>11221832</v>
      </c>
      <c r="X9" s="5" t="s">
        <v>628</v>
      </c>
      <c r="Y9" s="5" t="s">
        <v>629</v>
      </c>
      <c r="Z9" s="1"/>
      <c r="AA9" s="1"/>
      <c r="AB9" s="1"/>
      <c r="AC9" s="1"/>
      <c r="AD9" s="1" t="str">
        <f t="array" ref="AD9">XLOOKUP(A9,COMPRAS!B:B,COMPRAS!E:E,,0,-1)</f>
        <v>DRAGMA</v>
      </c>
      <c r="AE9" s="5" t="s">
        <v>629</v>
      </c>
      <c r="AF9" s="1"/>
      <c r="AG9" s="1" t="str">
        <f>VLOOKUP(A9,MAESTRA!I:N,5,0)</f>
        <v>MASCULINO</v>
      </c>
      <c r="AH9" s="1" t="str">
        <f>VLOOKUP(A9,MAESTRA!I:N,6,0)</f>
        <v>ADULTO</v>
      </c>
      <c r="AI9" s="54">
        <f t="shared" si="8"/>
        <v>24000</v>
      </c>
      <c r="AJ9" s="1"/>
    </row>
    <row r="10">
      <c r="F10" s="1" t="str">
        <f t="shared" si="1"/>
        <v>CAMISETAS CABALLERO POLO TIPO GALLETA TALLA L</v>
      </c>
      <c r="G10" s="1" t="str">
        <f t="shared" si="2"/>
        <v>CAMISETAS CABALLERO POLO TIPO GALLETA TALLA L</v>
      </c>
      <c r="H10" s="1" t="str">
        <f t="array" ref="H10">XLOOKUP(A10,MAESTRA!I:I,MAESTRA!B:B,,0,1)</f>
        <v>ROPA CABALLERO</v>
      </c>
      <c r="I10" s="5" t="str">
        <f t="shared" si="3"/>
        <v>TALLA</v>
      </c>
      <c r="J10" s="1" t="str">
        <f t="array" ref="J10">XLOOKUP(A10,MAESTRA!I:I,MAESTRA!G:G,,0,1)</f>
        <v>L</v>
      </c>
      <c r="K10" s="5"/>
      <c r="L10" s="5"/>
      <c r="M10" s="5"/>
      <c r="N10" s="5"/>
      <c r="O10" s="53">
        <f t="shared" si="4"/>
        <v>50000</v>
      </c>
      <c r="P10" s="5"/>
      <c r="Q10" s="5" t="s">
        <v>625</v>
      </c>
      <c r="R10" s="5" t="s">
        <v>626</v>
      </c>
      <c r="S10" s="5" t="s">
        <v>627</v>
      </c>
      <c r="T10" s="5" t="s">
        <v>627</v>
      </c>
      <c r="U10" s="54">
        <f t="shared" si="5"/>
        <v>3</v>
      </c>
      <c r="V10" s="52" t="str">
        <f t="shared" si="6"/>
        <v>11222023</v>
      </c>
      <c r="W10" s="52" t="str">
        <f t="shared" si="7"/>
        <v>11222023</v>
      </c>
      <c r="X10" s="5" t="s">
        <v>628</v>
      </c>
      <c r="Y10" s="5" t="s">
        <v>629</v>
      </c>
      <c r="Z10" s="1"/>
      <c r="AA10" s="1"/>
      <c r="AB10" s="1"/>
      <c r="AC10" s="1"/>
      <c r="AD10" s="1" t="str">
        <f t="array" ref="AD10">XLOOKUP(A10,COMPRAS!B:B,COMPRAS!E:E,,0,-1)</f>
        <v>DRAGMA</v>
      </c>
      <c r="AE10" s="5" t="s">
        <v>629</v>
      </c>
      <c r="AF10" s="1"/>
      <c r="AG10" s="1" t="str">
        <f>VLOOKUP(A10,MAESTRA!I:N,5,0)</f>
        <v>MASCULINO</v>
      </c>
      <c r="AH10" s="1" t="str">
        <f>VLOOKUP(A10,MAESTRA!I:N,6,0)</f>
        <v>ADULTO</v>
      </c>
      <c r="AI10" s="54">
        <f t="shared" si="8"/>
        <v>25000</v>
      </c>
      <c r="AJ10" s="1"/>
    </row>
    <row r="11">
      <c r="F11" s="1" t="str">
        <f t="shared" si="1"/>
        <v>CAMISETAS CABALLERO POLO TIPO GALLETA TALLA M</v>
      </c>
      <c r="G11" s="1" t="str">
        <f t="shared" si="2"/>
        <v>CAMISETAS CABALLERO POLO TIPO GALLETA TALLA M</v>
      </c>
      <c r="H11" s="1" t="str">
        <f t="array" ref="H11">XLOOKUP(A11,MAESTRA!I:I,MAESTRA!B:B,,0,1)</f>
        <v>ROPA CABALLERO</v>
      </c>
      <c r="I11" s="5" t="str">
        <f t="shared" si="3"/>
        <v>TALLA</v>
      </c>
      <c r="J11" s="1" t="str">
        <f t="array" ref="J11">XLOOKUP(A11,MAESTRA!I:I,MAESTRA!G:G,,0,1)</f>
        <v>M</v>
      </c>
      <c r="K11" s="5"/>
      <c r="L11" s="5"/>
      <c r="M11" s="5"/>
      <c r="N11" s="5"/>
      <c r="O11" s="53">
        <f t="shared" si="4"/>
        <v>50000</v>
      </c>
      <c r="P11" s="5"/>
      <c r="Q11" s="5" t="s">
        <v>625</v>
      </c>
      <c r="R11" s="5" t="s">
        <v>626</v>
      </c>
      <c r="S11" s="5" t="s">
        <v>627</v>
      </c>
      <c r="T11" s="5" t="s">
        <v>627</v>
      </c>
      <c r="U11" s="54">
        <f t="shared" si="5"/>
        <v>3</v>
      </c>
      <c r="V11" s="52" t="str">
        <f t="shared" si="6"/>
        <v>11222025</v>
      </c>
      <c r="W11" s="52" t="str">
        <f t="shared" si="7"/>
        <v>11222025</v>
      </c>
      <c r="X11" s="5" t="s">
        <v>628</v>
      </c>
      <c r="Y11" s="5" t="s">
        <v>629</v>
      </c>
      <c r="Z11" s="1"/>
      <c r="AA11" s="1"/>
      <c r="AB11" s="1"/>
      <c r="AC11" s="1"/>
      <c r="AD11" s="1" t="str">
        <f t="array" ref="AD11">XLOOKUP(A11,COMPRAS!B:B,COMPRAS!E:E,,0,-1)</f>
        <v>DRAGMA</v>
      </c>
      <c r="AE11" s="5" t="s">
        <v>629</v>
      </c>
      <c r="AF11" s="1"/>
      <c r="AG11" s="1" t="str">
        <f>VLOOKUP(A11,MAESTRA!I:N,5,0)</f>
        <v>MASCULINO</v>
      </c>
      <c r="AH11" s="1" t="str">
        <f>VLOOKUP(A11,MAESTRA!I:N,6,0)</f>
        <v>ADULTO</v>
      </c>
      <c r="AI11" s="54">
        <f t="shared" si="8"/>
        <v>25000</v>
      </c>
      <c r="AJ11" s="1"/>
    </row>
    <row r="12">
      <c r="F12" s="1" t="str">
        <f t="shared" si="1"/>
        <v>CAMISETAS CABALLERO POLO TIPO GALLETA TALLA S</v>
      </c>
      <c r="G12" s="1" t="str">
        <f t="shared" si="2"/>
        <v>CAMISETAS CABALLERO POLO TIPO GALLETA TALLA S</v>
      </c>
      <c r="H12" s="1" t="str">
        <f t="array" ref="H12">XLOOKUP(A12,MAESTRA!I:I,MAESTRA!B:B,,0,1)</f>
        <v>ROPA CABALLERO</v>
      </c>
      <c r="I12" s="5" t="str">
        <f t="shared" si="3"/>
        <v>TALLA</v>
      </c>
      <c r="J12" s="1" t="str">
        <f t="array" ref="J12">XLOOKUP(A12,MAESTRA!I:I,MAESTRA!G:G,,0,1)</f>
        <v>S</v>
      </c>
      <c r="K12" s="5"/>
      <c r="L12" s="5"/>
      <c r="M12" s="5"/>
      <c r="N12" s="5"/>
      <c r="O12" s="53">
        <f t="shared" si="4"/>
        <v>50000</v>
      </c>
      <c r="P12" s="5"/>
      <c r="Q12" s="5" t="s">
        <v>625</v>
      </c>
      <c r="R12" s="5" t="s">
        <v>626</v>
      </c>
      <c r="S12" s="5" t="s">
        <v>627</v>
      </c>
      <c r="T12" s="5" t="s">
        <v>627</v>
      </c>
      <c r="U12" s="54">
        <f t="shared" si="5"/>
        <v>2</v>
      </c>
      <c r="V12" s="52" t="str">
        <f t="shared" si="6"/>
        <v>11222027</v>
      </c>
      <c r="W12" s="52" t="str">
        <f t="shared" si="7"/>
        <v>11222027</v>
      </c>
      <c r="X12" s="5" t="s">
        <v>628</v>
      </c>
      <c r="Y12" s="5" t="s">
        <v>629</v>
      </c>
      <c r="Z12" s="1"/>
      <c r="AA12" s="1"/>
      <c r="AB12" s="1"/>
      <c r="AC12" s="1"/>
      <c r="AD12" s="1" t="str">
        <f t="array" ref="AD12">XLOOKUP(A12,COMPRAS!B:B,COMPRAS!E:E,,0,-1)</f>
        <v>DRAGMA</v>
      </c>
      <c r="AE12" s="5" t="s">
        <v>629</v>
      </c>
      <c r="AF12" s="1"/>
      <c r="AG12" s="1" t="str">
        <f>VLOOKUP(A12,MAESTRA!I:N,5,0)</f>
        <v>MASCULINO</v>
      </c>
      <c r="AH12" s="1" t="str">
        <f>VLOOKUP(A12,MAESTRA!I:N,6,0)</f>
        <v>ADULTO</v>
      </c>
      <c r="AI12" s="54">
        <f t="shared" si="8"/>
        <v>25000</v>
      </c>
      <c r="AJ12" s="1"/>
    </row>
    <row r="13">
      <c r="F13" s="1" t="str">
        <f t="shared" si="1"/>
        <v>CAMISETAS CABALLERO POLO TIPO GALLETA TALLA XL</v>
      </c>
      <c r="G13" s="1" t="str">
        <f t="shared" si="2"/>
        <v>CAMISETAS CABALLERO POLO TIPO GALLETA TALLA XL</v>
      </c>
      <c r="H13" s="1" t="str">
        <f t="array" ref="H13">XLOOKUP(A13,MAESTRA!I:I,MAESTRA!B:B,,0,1)</f>
        <v>ROPA CABALLERO</v>
      </c>
      <c r="I13" s="5" t="str">
        <f t="shared" si="3"/>
        <v>TALLA</v>
      </c>
      <c r="J13" s="1" t="str">
        <f t="array" ref="J13">XLOOKUP(A13,MAESTRA!I:I,MAESTRA!G:G,,0,1)</f>
        <v>XL</v>
      </c>
      <c r="K13" s="5"/>
      <c r="L13" s="5"/>
      <c r="M13" s="5"/>
      <c r="N13" s="5"/>
      <c r="O13" s="53">
        <f t="shared" si="4"/>
        <v>50000</v>
      </c>
      <c r="P13" s="5"/>
      <c r="Q13" s="5" t="s">
        <v>625</v>
      </c>
      <c r="R13" s="5" t="s">
        <v>626</v>
      </c>
      <c r="S13" s="5" t="s">
        <v>627</v>
      </c>
      <c r="T13" s="5" t="s">
        <v>627</v>
      </c>
      <c r="U13" s="54">
        <f t="shared" si="5"/>
        <v>2</v>
      </c>
      <c r="V13" s="52" t="str">
        <f t="shared" si="6"/>
        <v>11222032</v>
      </c>
      <c r="W13" s="52" t="str">
        <f t="shared" si="7"/>
        <v>11222032</v>
      </c>
      <c r="X13" s="5" t="s">
        <v>628</v>
      </c>
      <c r="Y13" s="5" t="s">
        <v>629</v>
      </c>
      <c r="Z13" s="1"/>
      <c r="AA13" s="1"/>
      <c r="AB13" s="1"/>
      <c r="AC13" s="1"/>
      <c r="AD13" s="1" t="str">
        <f t="array" ref="AD13">XLOOKUP(A13,COMPRAS!B:B,COMPRAS!E:E,,0,-1)</f>
        <v>DRAGMA</v>
      </c>
      <c r="AE13" s="5" t="s">
        <v>629</v>
      </c>
      <c r="AF13" s="1"/>
      <c r="AG13" s="1" t="str">
        <f>VLOOKUP(A13,MAESTRA!I:N,5,0)</f>
        <v>MASCULINO</v>
      </c>
      <c r="AH13" s="1" t="str">
        <f>VLOOKUP(A13,MAESTRA!I:N,6,0)</f>
        <v>ADULTO</v>
      </c>
      <c r="AI13" s="54">
        <f t="shared" si="8"/>
        <v>25000</v>
      </c>
      <c r="AJ13" s="1"/>
    </row>
    <row r="14">
      <c r="F14" s="1" t="str">
        <f t="shared" si="1"/>
        <v>CAMISETAS CABALLERO POLO RAYAS TALLA L</v>
      </c>
      <c r="G14" s="1" t="str">
        <f t="shared" si="2"/>
        <v>CAMISETAS CABALLERO POLO RAYAS TALLA L</v>
      </c>
      <c r="H14" s="1" t="str">
        <f t="array" ref="H14">XLOOKUP(A14,MAESTRA!I:I,MAESTRA!B:B,,0,1)</f>
        <v>ROPA CABALLERO</v>
      </c>
      <c r="I14" s="5" t="str">
        <f t="shared" si="3"/>
        <v>TALLA</v>
      </c>
      <c r="J14" s="1" t="str">
        <f t="array" ref="J14">XLOOKUP(A14,MAESTRA!I:I,MAESTRA!G:G,,0,1)</f>
        <v>L</v>
      </c>
      <c r="K14" s="5"/>
      <c r="L14" s="5"/>
      <c r="M14" s="5"/>
      <c r="N14" s="5"/>
      <c r="O14" s="53">
        <f t="shared" si="4"/>
        <v>42000</v>
      </c>
      <c r="P14" s="5"/>
      <c r="Q14" s="5" t="s">
        <v>625</v>
      </c>
      <c r="R14" s="5" t="s">
        <v>626</v>
      </c>
      <c r="S14" s="5" t="s">
        <v>627</v>
      </c>
      <c r="T14" s="5" t="s">
        <v>627</v>
      </c>
      <c r="U14" s="54">
        <f t="shared" si="5"/>
        <v>1</v>
      </c>
      <c r="V14" s="52" t="str">
        <f t="shared" si="6"/>
        <v>11229723</v>
      </c>
      <c r="W14" s="52" t="str">
        <f t="shared" si="7"/>
        <v>11229723</v>
      </c>
      <c r="X14" s="5" t="s">
        <v>628</v>
      </c>
      <c r="Y14" s="5" t="s">
        <v>629</v>
      </c>
      <c r="Z14" s="1"/>
      <c r="AA14" s="1"/>
      <c r="AB14" s="1"/>
      <c r="AC14" s="1"/>
      <c r="AD14" s="1" t="str">
        <f t="array" ref="AD14">XLOOKUP(A14,COMPRAS!B:B,COMPRAS!E:E,,0,-1)</f>
        <v>DRAGMA</v>
      </c>
      <c r="AE14" s="5" t="s">
        <v>629</v>
      </c>
      <c r="AF14" s="1"/>
      <c r="AG14" s="1" t="str">
        <f>VLOOKUP(A14,MAESTRA!I:N,5,0)</f>
        <v>MASCULINO</v>
      </c>
      <c r="AH14" s="1" t="str">
        <f>VLOOKUP(A14,MAESTRA!I:N,6,0)</f>
        <v>ADULTO</v>
      </c>
      <c r="AI14" s="54">
        <f t="shared" si="8"/>
        <v>21000</v>
      </c>
      <c r="AJ14" s="1"/>
    </row>
    <row r="15">
      <c r="F15" s="1" t="str">
        <f t="shared" si="1"/>
        <v>CAMISETAS CABALLERO POLO RAYAS TALLA M</v>
      </c>
      <c r="G15" s="1" t="str">
        <f t="shared" si="2"/>
        <v>CAMISETAS CABALLERO POLO RAYAS TALLA M</v>
      </c>
      <c r="H15" s="1" t="str">
        <f t="array" ref="H15">XLOOKUP(A15,MAESTRA!I:I,MAESTRA!B:B,,0,1)</f>
        <v>ROPA CABALLERO</v>
      </c>
      <c r="I15" s="5" t="str">
        <f t="shared" si="3"/>
        <v>TALLA</v>
      </c>
      <c r="J15" s="1" t="str">
        <f t="array" ref="J15">XLOOKUP(A15,MAESTRA!I:I,MAESTRA!G:G,,0,1)</f>
        <v>M</v>
      </c>
      <c r="K15" s="5"/>
      <c r="L15" s="5"/>
      <c r="M15" s="5"/>
      <c r="N15" s="5"/>
      <c r="O15" s="53">
        <f t="shared" si="4"/>
        <v>42000</v>
      </c>
      <c r="P15" s="5"/>
      <c r="Q15" s="5" t="s">
        <v>625</v>
      </c>
      <c r="R15" s="5" t="s">
        <v>626</v>
      </c>
      <c r="S15" s="5" t="s">
        <v>627</v>
      </c>
      <c r="T15" s="5" t="s">
        <v>627</v>
      </c>
      <c r="U15" s="54">
        <f t="shared" si="5"/>
        <v>2</v>
      </c>
      <c r="V15" s="52" t="str">
        <f t="shared" si="6"/>
        <v>11229725</v>
      </c>
      <c r="W15" s="52" t="str">
        <f t="shared" si="7"/>
        <v>11229725</v>
      </c>
      <c r="X15" s="5" t="s">
        <v>628</v>
      </c>
      <c r="Y15" s="5" t="s">
        <v>629</v>
      </c>
      <c r="Z15" s="1"/>
      <c r="AA15" s="1"/>
      <c r="AB15" s="1"/>
      <c r="AC15" s="1"/>
      <c r="AD15" s="1" t="str">
        <f t="array" ref="AD15">XLOOKUP(A15,COMPRAS!B:B,COMPRAS!E:E,,0,-1)</f>
        <v>DRAGMA</v>
      </c>
      <c r="AE15" s="5" t="s">
        <v>629</v>
      </c>
      <c r="AF15" s="1"/>
      <c r="AG15" s="1" t="str">
        <f>VLOOKUP(A15,MAESTRA!I:N,5,0)</f>
        <v>MASCULINO</v>
      </c>
      <c r="AH15" s="1" t="str">
        <f>VLOOKUP(A15,MAESTRA!I:N,6,0)</f>
        <v>ADULTO</v>
      </c>
      <c r="AI15" s="54">
        <f t="shared" si="8"/>
        <v>21000</v>
      </c>
      <c r="AJ15" s="1"/>
    </row>
    <row r="16">
      <c r="F16" s="1" t="str">
        <f t="shared" si="1"/>
        <v>CAMISETAS CABALLERO POLO RAYAS TALLA S</v>
      </c>
      <c r="G16" s="1" t="str">
        <f t="shared" si="2"/>
        <v>CAMISETAS CABALLERO POLO RAYAS TALLA S</v>
      </c>
      <c r="H16" s="1" t="str">
        <f t="array" ref="H16">XLOOKUP(A16,MAESTRA!I:I,MAESTRA!B:B,,0,1)</f>
        <v>ROPA CABALLERO</v>
      </c>
      <c r="I16" s="5" t="str">
        <f t="shared" si="3"/>
        <v>TALLA</v>
      </c>
      <c r="J16" s="1" t="str">
        <f t="array" ref="J16">XLOOKUP(A16,MAESTRA!I:I,MAESTRA!G:G,,0,1)</f>
        <v>S</v>
      </c>
      <c r="K16" s="5"/>
      <c r="L16" s="5"/>
      <c r="M16" s="5"/>
      <c r="N16" s="5"/>
      <c r="O16" s="53">
        <f t="shared" si="4"/>
        <v>42000</v>
      </c>
      <c r="P16" s="5"/>
      <c r="Q16" s="5" t="s">
        <v>625</v>
      </c>
      <c r="R16" s="5" t="s">
        <v>626</v>
      </c>
      <c r="S16" s="5" t="s">
        <v>627</v>
      </c>
      <c r="T16" s="5" t="s">
        <v>627</v>
      </c>
      <c r="U16" s="54">
        <f t="shared" si="5"/>
        <v>2</v>
      </c>
      <c r="V16" s="52" t="str">
        <f t="shared" si="6"/>
        <v>11229727</v>
      </c>
      <c r="W16" s="52" t="str">
        <f t="shared" si="7"/>
        <v>11229727</v>
      </c>
      <c r="X16" s="5" t="s">
        <v>628</v>
      </c>
      <c r="Y16" s="5" t="s">
        <v>629</v>
      </c>
      <c r="Z16" s="1"/>
      <c r="AA16" s="1"/>
      <c r="AB16" s="1"/>
      <c r="AC16" s="1"/>
      <c r="AD16" s="1" t="str">
        <f t="array" ref="AD16">XLOOKUP(A16,COMPRAS!B:B,COMPRAS!E:E,,0,-1)</f>
        <v>DRAGMA</v>
      </c>
      <c r="AE16" s="5" t="s">
        <v>629</v>
      </c>
      <c r="AF16" s="1"/>
      <c r="AG16" s="1" t="str">
        <f>VLOOKUP(A16,MAESTRA!I:N,5,0)</f>
        <v>MASCULINO</v>
      </c>
      <c r="AH16" s="1" t="str">
        <f>VLOOKUP(A16,MAESTRA!I:N,6,0)</f>
        <v>ADULTO</v>
      </c>
      <c r="AI16" s="54">
        <f t="shared" si="8"/>
        <v>21000</v>
      </c>
      <c r="AJ16" s="1"/>
    </row>
    <row r="17">
      <c r="F17" s="1" t="str">
        <f t="shared" si="1"/>
        <v>CAMISETAS CABALLERO POLO RAYAS TALLA XL</v>
      </c>
      <c r="G17" s="1" t="str">
        <f t="shared" si="2"/>
        <v>CAMISETAS CABALLERO POLO RAYAS TALLA XL</v>
      </c>
      <c r="H17" s="1" t="str">
        <f t="array" ref="H17">XLOOKUP(A17,MAESTRA!I:I,MAESTRA!B:B,,0,1)</f>
        <v>ROPA CABALLERO</v>
      </c>
      <c r="I17" s="5" t="str">
        <f t="shared" si="3"/>
        <v>TALLA</v>
      </c>
      <c r="J17" s="1" t="str">
        <f t="array" ref="J17">XLOOKUP(A17,MAESTRA!I:I,MAESTRA!G:G,,0,1)</f>
        <v>XL</v>
      </c>
      <c r="K17" s="5"/>
      <c r="L17" s="5"/>
      <c r="M17" s="5"/>
      <c r="N17" s="5"/>
      <c r="O17" s="53">
        <f t="shared" si="4"/>
        <v>42000</v>
      </c>
      <c r="P17" s="5"/>
      <c r="Q17" s="5" t="s">
        <v>625</v>
      </c>
      <c r="R17" s="5" t="s">
        <v>626</v>
      </c>
      <c r="S17" s="5" t="s">
        <v>627</v>
      </c>
      <c r="T17" s="5" t="s">
        <v>627</v>
      </c>
      <c r="U17" s="54">
        <f t="shared" si="5"/>
        <v>2</v>
      </c>
      <c r="V17" s="52" t="str">
        <f t="shared" si="6"/>
        <v>11229732</v>
      </c>
      <c r="W17" s="52" t="str">
        <f t="shared" si="7"/>
        <v>11229732</v>
      </c>
      <c r="X17" s="5" t="s">
        <v>628</v>
      </c>
      <c r="Y17" s="5" t="s">
        <v>629</v>
      </c>
      <c r="Z17" s="1"/>
      <c r="AA17" s="1"/>
      <c r="AB17" s="1"/>
      <c r="AC17" s="1"/>
      <c r="AD17" s="1" t="str">
        <f t="array" ref="AD17">XLOOKUP(A17,COMPRAS!B:B,COMPRAS!E:E,,0,-1)</f>
        <v>DRAGMA</v>
      </c>
      <c r="AE17" s="5" t="s">
        <v>629</v>
      </c>
      <c r="AF17" s="1"/>
      <c r="AG17" s="1" t="str">
        <f>VLOOKUP(A17,MAESTRA!I:N,5,0)</f>
        <v>MASCULINO</v>
      </c>
      <c r="AH17" s="1" t="str">
        <f>VLOOKUP(A17,MAESTRA!I:N,6,0)</f>
        <v>ADULTO</v>
      </c>
      <c r="AI17" s="54">
        <f t="shared" si="8"/>
        <v>21000</v>
      </c>
      <c r="AJ17" s="1"/>
    </row>
    <row r="18">
      <c r="F18" s="1" t="str">
        <f t="shared" si="1"/>
        <v>JEANS DAMA OVERSIZE TACHES TALLA 6</v>
      </c>
      <c r="G18" s="1" t="str">
        <f t="shared" si="2"/>
        <v>JEANS DAMA OVERSIZE TACHES TALLA 6</v>
      </c>
      <c r="H18" s="1" t="str">
        <f t="array" ref="H18">XLOOKUP(A18,MAESTRA!I:I,MAESTRA!B:B,,0,1)</f>
        <v>ROPA OVERSIZE</v>
      </c>
      <c r="I18" s="5" t="str">
        <f t="shared" si="3"/>
        <v>TALLA</v>
      </c>
      <c r="J18" s="1">
        <f t="array" ref="J18">XLOOKUP(A18,MAESTRA!I:I,MAESTRA!G:G,,0,1)</f>
        <v>6</v>
      </c>
      <c r="K18" s="5"/>
      <c r="L18" s="5"/>
      <c r="M18" s="5"/>
      <c r="N18" s="5"/>
      <c r="O18" s="53">
        <f t="shared" si="4"/>
        <v>110000</v>
      </c>
      <c r="P18" s="5"/>
      <c r="Q18" s="5" t="s">
        <v>625</v>
      </c>
      <c r="R18" s="5" t="s">
        <v>626</v>
      </c>
      <c r="S18" s="5" t="s">
        <v>627</v>
      </c>
      <c r="T18" s="5" t="s">
        <v>627</v>
      </c>
      <c r="U18" s="54">
        <f t="shared" si="5"/>
        <v>1</v>
      </c>
      <c r="V18" s="52" t="str">
        <f t="shared" si="6"/>
        <v>112841</v>
      </c>
      <c r="W18" s="52" t="str">
        <f t="shared" si="7"/>
        <v>112841</v>
      </c>
      <c r="X18" s="5" t="s">
        <v>628</v>
      </c>
      <c r="Y18" s="5" t="s">
        <v>629</v>
      </c>
      <c r="Z18" s="1"/>
      <c r="AA18" s="1"/>
      <c r="AB18" s="1"/>
      <c r="AC18" s="1"/>
      <c r="AD18" s="1" t="str">
        <f t="array" ref="AD18">XLOOKUP(A18,COMPRAS!B:B,COMPRAS!E:E,,0,-1)</f>
        <v>DAKOTA</v>
      </c>
      <c r="AE18" s="5" t="s">
        <v>629</v>
      </c>
      <c r="AF18" s="1"/>
      <c r="AG18" s="1" t="str">
        <f>VLOOKUP(A18,MAESTRA!I:N,5,0)</f>
        <v>FEMENINO</v>
      </c>
      <c r="AH18" s="1" t="str">
        <f>VLOOKUP(A18,MAESTRA!I:N,6,0)</f>
        <v>ADULTO</v>
      </c>
      <c r="AI18" s="54">
        <f t="shared" si="8"/>
        <v>55000</v>
      </c>
      <c r="AJ18" s="1"/>
    </row>
    <row r="19">
      <c r="F19" s="1" t="str">
        <f t="shared" si="1"/>
        <v>JEANS DAMA OVERSIZE TACHES TALLA 8</v>
      </c>
      <c r="G19" s="1" t="str">
        <f t="shared" si="2"/>
        <v>JEANS DAMA OVERSIZE TACHES TALLA 8</v>
      </c>
      <c r="H19" s="1" t="str">
        <f t="array" ref="H19">XLOOKUP(A19,MAESTRA!I:I,MAESTRA!B:B,,0,1)</f>
        <v>ROPA OVERSIZE</v>
      </c>
      <c r="I19" s="5" t="str">
        <f t="shared" si="3"/>
        <v>TALLA</v>
      </c>
      <c r="J19" s="1">
        <f t="array" ref="J19">XLOOKUP(A19,MAESTRA!I:I,MAESTRA!G:G,,0,1)</f>
        <v>8</v>
      </c>
      <c r="K19" s="5"/>
      <c r="L19" s="5"/>
      <c r="M19" s="5"/>
      <c r="N19" s="5"/>
      <c r="O19" s="53">
        <f t="shared" si="4"/>
        <v>110000</v>
      </c>
      <c r="P19" s="5"/>
      <c r="Q19" s="5" t="s">
        <v>625</v>
      </c>
      <c r="R19" s="5" t="s">
        <v>626</v>
      </c>
      <c r="S19" s="5" t="s">
        <v>627</v>
      </c>
      <c r="T19" s="5" t="s">
        <v>627</v>
      </c>
      <c r="U19" s="54">
        <f t="shared" si="5"/>
        <v>1</v>
      </c>
      <c r="V19" s="52" t="str">
        <f t="shared" si="6"/>
        <v>112842</v>
      </c>
      <c r="W19" s="52" t="str">
        <f t="shared" si="7"/>
        <v>112842</v>
      </c>
      <c r="X19" s="5" t="s">
        <v>628</v>
      </c>
      <c r="Y19" s="5" t="s">
        <v>629</v>
      </c>
      <c r="Z19" s="1"/>
      <c r="AA19" s="1"/>
      <c r="AB19" s="1"/>
      <c r="AC19" s="1"/>
      <c r="AD19" s="1" t="str">
        <f t="array" ref="AD19">XLOOKUP(A19,COMPRAS!B:B,COMPRAS!E:E,,0,-1)</f>
        <v>DAKOTA</v>
      </c>
      <c r="AE19" s="5" t="s">
        <v>629</v>
      </c>
      <c r="AF19" s="1"/>
      <c r="AG19" s="1" t="str">
        <f>VLOOKUP(A19,MAESTRA!I:N,5,0)</f>
        <v>FEMENINO</v>
      </c>
      <c r="AH19" s="1" t="str">
        <f>VLOOKUP(A19,MAESTRA!I:N,6,0)</f>
        <v>ADULTO</v>
      </c>
      <c r="AI19" s="54">
        <f t="shared" si="8"/>
        <v>55000</v>
      </c>
      <c r="AJ19" s="1"/>
    </row>
    <row r="20">
      <c r="F20" s="1" t="str">
        <f t="shared" si="1"/>
        <v>JEANS DAMA OVERSIZE TACHES TALLA 12</v>
      </c>
      <c r="G20" s="1" t="str">
        <f t="shared" si="2"/>
        <v>JEANS DAMA OVERSIZE TACHES TALLA 12</v>
      </c>
      <c r="H20" s="1" t="str">
        <f t="array" ref="H20">XLOOKUP(A20,MAESTRA!I:I,MAESTRA!B:B,,0,1)</f>
        <v>ROPA OVERSIZE</v>
      </c>
      <c r="I20" s="5" t="str">
        <f t="shared" si="3"/>
        <v>TALLA</v>
      </c>
      <c r="J20" s="1">
        <f t="array" ref="J20">XLOOKUP(A20,MAESTRA!I:I,MAESTRA!G:G,,0,1)</f>
        <v>12</v>
      </c>
      <c r="K20" s="5"/>
      <c r="L20" s="5"/>
      <c r="M20" s="5"/>
      <c r="N20" s="5"/>
      <c r="O20" s="53">
        <f t="shared" si="4"/>
        <v>110000</v>
      </c>
      <c r="P20" s="5"/>
      <c r="Q20" s="5" t="s">
        <v>625</v>
      </c>
      <c r="R20" s="5" t="s">
        <v>626</v>
      </c>
      <c r="S20" s="5" t="s">
        <v>627</v>
      </c>
      <c r="T20" s="5" t="s">
        <v>627</v>
      </c>
      <c r="U20" s="54">
        <f t="shared" si="5"/>
        <v>1</v>
      </c>
      <c r="V20" s="52" t="str">
        <f t="shared" si="6"/>
        <v>112844</v>
      </c>
      <c r="W20" s="52" t="str">
        <f t="shared" si="7"/>
        <v>112844</v>
      </c>
      <c r="X20" s="5" t="s">
        <v>628</v>
      </c>
      <c r="Y20" s="5" t="s">
        <v>629</v>
      </c>
      <c r="Z20" s="1"/>
      <c r="AA20" s="1"/>
      <c r="AB20" s="1"/>
      <c r="AC20" s="1"/>
      <c r="AD20" s="1" t="str">
        <f t="array" ref="AD20">XLOOKUP(A20,COMPRAS!B:B,COMPRAS!E:E,,0,-1)</f>
        <v>DAKOTA</v>
      </c>
      <c r="AE20" s="5" t="s">
        <v>629</v>
      </c>
      <c r="AF20" s="1"/>
      <c r="AG20" s="1" t="str">
        <f>VLOOKUP(A20,MAESTRA!I:N,5,0)</f>
        <v>FEMENINO</v>
      </c>
      <c r="AH20" s="1" t="str">
        <f>VLOOKUP(A20,MAESTRA!I:N,6,0)</f>
        <v>ADULTO</v>
      </c>
      <c r="AI20" s="54">
        <f t="shared" si="8"/>
        <v>55000</v>
      </c>
      <c r="AJ20" s="1"/>
    </row>
    <row r="21">
      <c r="F21" s="1" t="str">
        <f t="shared" si="1"/>
        <v>JEANS DAMA OVERSIZE XIOMARA TALLA 8</v>
      </c>
      <c r="G21" s="1" t="str">
        <f t="shared" si="2"/>
        <v>JEANS DAMA OVERSIZE XIOMARA TALLA 8</v>
      </c>
      <c r="H21" s="1" t="str">
        <f t="array" ref="H21">XLOOKUP(A21,MAESTRA!I:I,MAESTRA!B:B,,0,1)</f>
        <v>ROPA OVERSIZE</v>
      </c>
      <c r="I21" s="5" t="str">
        <f t="shared" si="3"/>
        <v>TALLA</v>
      </c>
      <c r="J21" s="1">
        <f t="array" ref="J21">XLOOKUP(A21,MAESTRA!I:I,MAESTRA!G:G,,0,1)</f>
        <v>8</v>
      </c>
      <c r="K21" s="5"/>
      <c r="L21" s="5"/>
      <c r="M21" s="5"/>
      <c r="N21" s="5"/>
      <c r="O21" s="53">
        <f t="shared" si="4"/>
        <v>110000</v>
      </c>
      <c r="P21" s="5"/>
      <c r="Q21" s="5" t="s">
        <v>625</v>
      </c>
      <c r="R21" s="5" t="s">
        <v>626</v>
      </c>
      <c r="S21" s="5" t="s">
        <v>627</v>
      </c>
      <c r="T21" s="5" t="s">
        <v>627</v>
      </c>
      <c r="U21" s="54">
        <f t="shared" si="5"/>
        <v>4</v>
      </c>
      <c r="V21" s="52" t="str">
        <f t="shared" si="6"/>
        <v>112862</v>
      </c>
      <c r="W21" s="52" t="str">
        <f t="shared" si="7"/>
        <v>112862</v>
      </c>
      <c r="X21" s="5" t="s">
        <v>628</v>
      </c>
      <c r="Y21" s="5" t="s">
        <v>629</v>
      </c>
      <c r="Z21" s="1"/>
      <c r="AA21" s="1"/>
      <c r="AB21" s="1"/>
      <c r="AC21" s="1"/>
      <c r="AD21" s="1" t="str">
        <f t="array" ref="AD21">XLOOKUP(A21,COMPRAS!B:B,COMPRAS!E:E,,0,-1)</f>
        <v>DAKOTA</v>
      </c>
      <c r="AE21" s="5" t="s">
        <v>629</v>
      </c>
      <c r="AF21" s="1"/>
      <c r="AG21" s="1" t="str">
        <f>VLOOKUP(A21,MAESTRA!I:N,5,0)</f>
        <v>FEMENINO</v>
      </c>
      <c r="AH21" s="1" t="str">
        <f>VLOOKUP(A21,MAESTRA!I:N,6,0)</f>
        <v>ADULTO</v>
      </c>
      <c r="AI21" s="54">
        <f t="shared" si="8"/>
        <v>57000</v>
      </c>
      <c r="AJ21" s="1"/>
    </row>
    <row r="22">
      <c r="F22" s="1" t="str">
        <f t="shared" si="1"/>
        <v>JEANS DAMA OVERSIZE XIOMARA TALLA 10</v>
      </c>
      <c r="G22" s="1" t="str">
        <f t="shared" si="2"/>
        <v>JEANS DAMA OVERSIZE XIOMARA TALLA 10</v>
      </c>
      <c r="H22" s="1" t="str">
        <f t="array" ref="H22">XLOOKUP(A22,MAESTRA!I:I,MAESTRA!B:B,,0,1)</f>
        <v>ROPA OVERSIZE</v>
      </c>
      <c r="I22" s="5" t="str">
        <f t="shared" si="3"/>
        <v>TALLA</v>
      </c>
      <c r="J22" s="1">
        <f t="array" ref="J22">XLOOKUP(A22,MAESTRA!I:I,MAESTRA!G:G,,0,1)</f>
        <v>10</v>
      </c>
      <c r="K22" s="5"/>
      <c r="L22" s="5"/>
      <c r="M22" s="5"/>
      <c r="N22" s="5"/>
      <c r="O22" s="53">
        <f t="shared" si="4"/>
        <v>110000</v>
      </c>
      <c r="P22" s="5"/>
      <c r="Q22" s="5" t="s">
        <v>625</v>
      </c>
      <c r="R22" s="5" t="s">
        <v>626</v>
      </c>
      <c r="S22" s="5" t="s">
        <v>627</v>
      </c>
      <c r="T22" s="5" t="s">
        <v>627</v>
      </c>
      <c r="U22" s="54">
        <f t="shared" si="5"/>
        <v>1</v>
      </c>
      <c r="V22" s="52" t="str">
        <f t="shared" si="6"/>
        <v>112863</v>
      </c>
      <c r="W22" s="52" t="str">
        <f t="shared" si="7"/>
        <v>112863</v>
      </c>
      <c r="X22" s="5" t="s">
        <v>628</v>
      </c>
      <c r="Y22" s="5" t="s">
        <v>629</v>
      </c>
      <c r="Z22" s="1"/>
      <c r="AA22" s="1"/>
      <c r="AB22" s="1"/>
      <c r="AC22" s="1"/>
      <c r="AD22" s="1" t="str">
        <f t="array" ref="AD22">XLOOKUP(A22,COMPRAS!B:B,COMPRAS!E:E,,0,-1)</f>
        <v>DAKOTA</v>
      </c>
      <c r="AE22" s="5" t="s">
        <v>629</v>
      </c>
      <c r="AF22" s="1"/>
      <c r="AG22" s="1" t="str">
        <f>VLOOKUP(A22,MAESTRA!I:N,5,0)</f>
        <v>FEMENINO</v>
      </c>
      <c r="AH22" s="1" t="str">
        <f>VLOOKUP(A22,MAESTRA!I:N,6,0)</f>
        <v>ADULTO</v>
      </c>
      <c r="AI22" s="54">
        <f t="shared" si="8"/>
        <v>54000</v>
      </c>
      <c r="AJ22" s="1"/>
    </row>
    <row r="23">
      <c r="F23" s="1" t="str">
        <f t="shared" si="1"/>
        <v>JEANS DAMA OVERSIZE XIOMARA TALLA 12</v>
      </c>
      <c r="G23" s="1" t="str">
        <f t="shared" si="2"/>
        <v>JEANS DAMA OVERSIZE XIOMARA TALLA 12</v>
      </c>
      <c r="H23" s="1" t="str">
        <f t="array" ref="H23">XLOOKUP(A23,MAESTRA!I:I,MAESTRA!B:B,,0,1)</f>
        <v>ROPA OVERSIZE</v>
      </c>
      <c r="I23" s="5" t="str">
        <f t="shared" si="3"/>
        <v>TALLA</v>
      </c>
      <c r="J23" s="1">
        <f t="array" ref="J23">XLOOKUP(A23,MAESTRA!I:I,MAESTRA!G:G,,0,1)</f>
        <v>12</v>
      </c>
      <c r="K23" s="5"/>
      <c r="L23" s="5"/>
      <c r="M23" s="5"/>
      <c r="N23" s="5"/>
      <c r="O23" s="53">
        <f t="shared" si="4"/>
        <v>110000</v>
      </c>
      <c r="P23" s="5"/>
      <c r="Q23" s="5" t="s">
        <v>625</v>
      </c>
      <c r="R23" s="5" t="s">
        <v>626</v>
      </c>
      <c r="S23" s="5" t="s">
        <v>627</v>
      </c>
      <c r="T23" s="5" t="s">
        <v>627</v>
      </c>
      <c r="U23" s="54">
        <f t="shared" si="5"/>
        <v>2</v>
      </c>
      <c r="V23" s="52" t="str">
        <f t="shared" si="6"/>
        <v>112864</v>
      </c>
      <c r="W23" s="52" t="str">
        <f t="shared" si="7"/>
        <v>112864</v>
      </c>
      <c r="X23" s="5" t="s">
        <v>628</v>
      </c>
      <c r="Y23" s="5" t="s">
        <v>629</v>
      </c>
      <c r="Z23" s="1"/>
      <c r="AA23" s="1"/>
      <c r="AB23" s="1"/>
      <c r="AC23" s="1"/>
      <c r="AD23" s="1" t="str">
        <f t="array" ref="AD23">XLOOKUP(A23,COMPRAS!B:B,COMPRAS!E:E,,0,-1)</f>
        <v>DAKOTA</v>
      </c>
      <c r="AE23" s="5" t="s">
        <v>629</v>
      </c>
      <c r="AF23" s="1"/>
      <c r="AG23" s="1" t="str">
        <f>VLOOKUP(A23,MAESTRA!I:N,5,0)</f>
        <v>FEMENINO</v>
      </c>
      <c r="AH23" s="1" t="str">
        <f>VLOOKUP(A23,MAESTRA!I:N,6,0)</f>
        <v>ADULTO</v>
      </c>
      <c r="AI23" s="54">
        <f t="shared" si="8"/>
        <v>56000</v>
      </c>
      <c r="AJ23" s="1"/>
    </row>
    <row r="24">
      <c r="F24" s="1" t="str">
        <f t="shared" si="1"/>
        <v>JEANS DAMA OVERSIZE MACHI TALLA 6</v>
      </c>
      <c r="G24" s="1" t="str">
        <f t="shared" si="2"/>
        <v>JEANS DAMA OVERSIZE MACHI TALLA 6</v>
      </c>
      <c r="H24" s="1" t="str">
        <f t="array" ref="H24">XLOOKUP(A24,MAESTRA!I:I,MAESTRA!B:B,,0,1)</f>
        <v>ROPA OVERSIZE</v>
      </c>
      <c r="I24" s="5" t="str">
        <f t="shared" si="3"/>
        <v>TALLA</v>
      </c>
      <c r="J24" s="1">
        <f t="array" ref="J24">XLOOKUP(A24,MAESTRA!I:I,MAESTRA!G:G,,0,1)</f>
        <v>6</v>
      </c>
      <c r="K24" s="5"/>
      <c r="L24" s="5"/>
      <c r="M24" s="5"/>
      <c r="N24" s="5"/>
      <c r="O24" s="53">
        <f t="shared" si="4"/>
        <v>110000</v>
      </c>
      <c r="P24" s="5"/>
      <c r="Q24" s="5" t="s">
        <v>625</v>
      </c>
      <c r="R24" s="5" t="s">
        <v>626</v>
      </c>
      <c r="S24" s="5" t="s">
        <v>627</v>
      </c>
      <c r="T24" s="5" t="s">
        <v>627</v>
      </c>
      <c r="U24" s="54">
        <f t="shared" si="5"/>
        <v>1</v>
      </c>
      <c r="V24" s="52" t="str">
        <f t="shared" si="6"/>
        <v>112871</v>
      </c>
      <c r="W24" s="52" t="str">
        <f t="shared" si="7"/>
        <v>112871</v>
      </c>
      <c r="X24" s="5" t="s">
        <v>628</v>
      </c>
      <c r="Y24" s="5" t="s">
        <v>629</v>
      </c>
      <c r="Z24" s="1"/>
      <c r="AA24" s="1"/>
      <c r="AB24" s="1"/>
      <c r="AC24" s="1"/>
      <c r="AD24" s="1" t="str">
        <f t="array" ref="AD24">XLOOKUP(A24,COMPRAS!B:B,COMPRAS!E:E,,0,-1)</f>
        <v>DAKOTA</v>
      </c>
      <c r="AE24" s="5" t="s">
        <v>629</v>
      </c>
      <c r="AF24" s="1"/>
      <c r="AG24" s="1" t="str">
        <f>VLOOKUP(A24,MAESTRA!I:N,5,0)</f>
        <v>FEMENINO</v>
      </c>
      <c r="AH24" s="1" t="str">
        <f>VLOOKUP(A24,MAESTRA!I:N,6,0)</f>
        <v>ADULTO</v>
      </c>
      <c r="AI24" s="54">
        <f t="shared" si="8"/>
        <v>58000</v>
      </c>
      <c r="AJ24" s="1"/>
    </row>
    <row r="25">
      <c r="F25" s="1" t="str">
        <f t="shared" si="1"/>
        <v>JEANS DAMA OVERSIZE MACHI TALLA 8</v>
      </c>
      <c r="G25" s="1" t="str">
        <f t="shared" si="2"/>
        <v>JEANS DAMA OVERSIZE MACHI TALLA 8</v>
      </c>
      <c r="H25" s="1" t="str">
        <f t="array" ref="H25">XLOOKUP(A25,MAESTRA!I:I,MAESTRA!B:B,,0,1)</f>
        <v>ROPA OVERSIZE</v>
      </c>
      <c r="I25" s="5" t="str">
        <f t="shared" si="3"/>
        <v>TALLA</v>
      </c>
      <c r="J25" s="1">
        <f t="array" ref="J25">XLOOKUP(A25,MAESTRA!I:I,MAESTRA!G:G,,0,1)</f>
        <v>8</v>
      </c>
      <c r="K25" s="5"/>
      <c r="L25" s="5"/>
      <c r="M25" s="5"/>
      <c r="N25" s="5"/>
      <c r="O25" s="53">
        <f t="shared" si="4"/>
        <v>110000</v>
      </c>
      <c r="P25" s="5"/>
      <c r="Q25" s="5" t="s">
        <v>625</v>
      </c>
      <c r="R25" s="5" t="s">
        <v>626</v>
      </c>
      <c r="S25" s="5" t="s">
        <v>627</v>
      </c>
      <c r="T25" s="5" t="s">
        <v>627</v>
      </c>
      <c r="U25" s="54">
        <f t="shared" si="5"/>
        <v>2</v>
      </c>
      <c r="V25" s="52" t="str">
        <f t="shared" si="6"/>
        <v>112872</v>
      </c>
      <c r="W25" s="52" t="str">
        <f t="shared" si="7"/>
        <v>112872</v>
      </c>
      <c r="X25" s="5" t="s">
        <v>628</v>
      </c>
      <c r="Y25" s="5" t="s">
        <v>629</v>
      </c>
      <c r="Z25" s="1"/>
      <c r="AA25" s="1"/>
      <c r="AB25" s="1"/>
      <c r="AC25" s="1"/>
      <c r="AD25" s="1" t="str">
        <f t="array" ref="AD25">XLOOKUP(A25,COMPRAS!B:B,COMPRAS!E:E,,0,-1)</f>
        <v>DAKOTA</v>
      </c>
      <c r="AE25" s="5" t="s">
        <v>629</v>
      </c>
      <c r="AF25" s="1"/>
      <c r="AG25" s="1" t="str">
        <f>VLOOKUP(A25,MAESTRA!I:N,5,0)</f>
        <v>FEMENINO</v>
      </c>
      <c r="AH25" s="1" t="str">
        <f>VLOOKUP(A25,MAESTRA!I:N,6,0)</f>
        <v>ADULTO</v>
      </c>
      <c r="AI25" s="54">
        <f t="shared" si="8"/>
        <v>58000</v>
      </c>
      <c r="AJ25" s="1"/>
    </row>
    <row r="26">
      <c r="F26" s="1" t="str">
        <f t="shared" si="1"/>
        <v>CAMISETAS CABALLERO COLOMBIA 1.1 AMARILLA TALLA M</v>
      </c>
      <c r="G26" s="1" t="str">
        <f t="shared" si="2"/>
        <v>CAMISETAS CABALLERO COLOMBIA 1.1 AMARILLA TALLA M</v>
      </c>
      <c r="H26" s="1" t="str">
        <f t="array" ref="H26">XLOOKUP(A26,MAESTRA!I:I,MAESTRA!B:B,,0,1)</f>
        <v>DEPORTIVO</v>
      </c>
      <c r="I26" s="5" t="str">
        <f t="shared" si="3"/>
        <v>TALLA</v>
      </c>
      <c r="J26" s="1" t="str">
        <f t="array" ref="J26">XLOOKUP(A26,MAESTRA!I:I,MAESTRA!G:G,,0,1)</f>
        <v>M</v>
      </c>
      <c r="K26" s="5"/>
      <c r="L26" s="5"/>
      <c r="M26" s="5"/>
      <c r="N26" s="5"/>
      <c r="O26" s="53">
        <f t="shared" si="4"/>
        <v>64000</v>
      </c>
      <c r="P26" s="5"/>
      <c r="Q26" s="5" t="s">
        <v>625</v>
      </c>
      <c r="R26" s="5" t="s">
        <v>626</v>
      </c>
      <c r="S26" s="5" t="s">
        <v>627</v>
      </c>
      <c r="T26" s="5" t="s">
        <v>627</v>
      </c>
      <c r="U26" s="54">
        <f t="shared" si="5"/>
        <v>12</v>
      </c>
      <c r="V26" s="52" t="str">
        <f t="shared" si="6"/>
        <v>1128725</v>
      </c>
      <c r="W26" s="52" t="str">
        <f t="shared" si="7"/>
        <v>1128725</v>
      </c>
      <c r="X26" s="5" t="s">
        <v>628</v>
      </c>
      <c r="Y26" s="5" t="s">
        <v>629</v>
      </c>
      <c r="Z26" s="1"/>
      <c r="AA26" s="1"/>
      <c r="AB26" s="1"/>
      <c r="AC26" s="1"/>
      <c r="AD26" s="1" t="str">
        <f t="array" ref="AD26">XLOOKUP(A26,COMPRAS!B:B,COMPRAS!E:E,,0,-1)</f>
        <v>BRAYAN CAMISETAS</v>
      </c>
      <c r="AE26" s="5" t="s">
        <v>629</v>
      </c>
      <c r="AF26" s="1"/>
      <c r="AG26" s="1" t="str">
        <f>VLOOKUP(A26,MAESTRA!I:N,5,0)</f>
        <v>MASCULINO</v>
      </c>
      <c r="AH26" s="1" t="str">
        <f>VLOOKUP(A26,MAESTRA!I:N,6,0)</f>
        <v>ADULTO</v>
      </c>
      <c r="AI26" s="54">
        <f t="shared" si="8"/>
        <v>32000</v>
      </c>
      <c r="AJ26" s="1"/>
    </row>
    <row r="27">
      <c r="F27" s="1" t="str">
        <f t="shared" si="1"/>
        <v>CAMISETAS CABALLERO COLOMBIA 1.1 AMARILLA TALLA S</v>
      </c>
      <c r="G27" s="1" t="str">
        <f t="shared" si="2"/>
        <v>CAMISETAS CABALLERO COLOMBIA 1.1 AMARILLA TALLA S</v>
      </c>
      <c r="H27" s="1" t="str">
        <f t="array" ref="H27">XLOOKUP(A27,MAESTRA!I:I,MAESTRA!B:B,,0,1)</f>
        <v>DEPORTIVO</v>
      </c>
      <c r="I27" s="5" t="str">
        <f t="shared" si="3"/>
        <v>TALLA</v>
      </c>
      <c r="J27" s="1" t="str">
        <f t="array" ref="J27">XLOOKUP(A27,MAESTRA!I:I,MAESTRA!G:G,,0,1)</f>
        <v>S</v>
      </c>
      <c r="K27" s="5"/>
      <c r="L27" s="5"/>
      <c r="M27" s="5"/>
      <c r="N27" s="5"/>
      <c r="O27" s="53">
        <f t="shared" si="4"/>
        <v>64000</v>
      </c>
      <c r="P27" s="5"/>
      <c r="Q27" s="5" t="s">
        <v>625</v>
      </c>
      <c r="R27" s="5" t="s">
        <v>626</v>
      </c>
      <c r="S27" s="5" t="s">
        <v>627</v>
      </c>
      <c r="T27" s="5" t="s">
        <v>627</v>
      </c>
      <c r="U27" s="54">
        <f t="shared" si="5"/>
        <v>12</v>
      </c>
      <c r="V27" s="52" t="str">
        <f t="shared" si="6"/>
        <v>1128727</v>
      </c>
      <c r="W27" s="52" t="str">
        <f t="shared" si="7"/>
        <v>1128727</v>
      </c>
      <c r="X27" s="5" t="s">
        <v>628</v>
      </c>
      <c r="Y27" s="5" t="s">
        <v>629</v>
      </c>
      <c r="Z27" s="1"/>
      <c r="AA27" s="1"/>
      <c r="AB27" s="1"/>
      <c r="AC27" s="1"/>
      <c r="AD27" s="1" t="str">
        <f t="array" ref="AD27">XLOOKUP(A27,COMPRAS!B:B,COMPRAS!E:E,,0,-1)</f>
        <v>BRAYAN CAMISETAS</v>
      </c>
      <c r="AE27" s="5" t="s">
        <v>629</v>
      </c>
      <c r="AF27" s="1"/>
      <c r="AG27" s="1" t="str">
        <f>VLOOKUP(A27,MAESTRA!I:N,5,0)</f>
        <v>MASCULINO</v>
      </c>
      <c r="AH27" s="1" t="str">
        <f>VLOOKUP(A27,MAESTRA!I:N,6,0)</f>
        <v>ADULTO</v>
      </c>
      <c r="AI27" s="54">
        <f t="shared" si="8"/>
        <v>32000</v>
      </c>
      <c r="AJ27" s="1"/>
    </row>
    <row r="28">
      <c r="F28" s="1" t="str">
        <f t="shared" si="1"/>
        <v>JEANS DAMA OVERSIZE MACHI TALLA 10</v>
      </c>
      <c r="G28" s="1" t="str">
        <f t="shared" si="2"/>
        <v>JEANS DAMA OVERSIZE MACHI TALLA 10</v>
      </c>
      <c r="H28" s="1" t="str">
        <f t="array" ref="H28">XLOOKUP(A28,MAESTRA!I:I,MAESTRA!B:B,,0,1)</f>
        <v>ROPA OVERSIZE</v>
      </c>
      <c r="I28" s="5" t="str">
        <f t="shared" si="3"/>
        <v>TALLA</v>
      </c>
      <c r="J28" s="1">
        <f t="array" ref="J28">XLOOKUP(A28,MAESTRA!I:I,MAESTRA!G:G,,0,1)</f>
        <v>10</v>
      </c>
      <c r="K28" s="5"/>
      <c r="L28" s="5"/>
      <c r="M28" s="5"/>
      <c r="N28" s="5"/>
      <c r="O28" s="53">
        <f t="shared" si="4"/>
        <v>110000</v>
      </c>
      <c r="P28" s="5"/>
      <c r="Q28" s="5" t="s">
        <v>625</v>
      </c>
      <c r="R28" s="5" t="s">
        <v>626</v>
      </c>
      <c r="S28" s="5" t="s">
        <v>627</v>
      </c>
      <c r="T28" s="5" t="s">
        <v>627</v>
      </c>
      <c r="U28" s="54">
        <f t="shared" si="5"/>
        <v>3</v>
      </c>
      <c r="V28" s="52" t="str">
        <f t="shared" si="6"/>
        <v>112873</v>
      </c>
      <c r="W28" s="52" t="str">
        <f t="shared" si="7"/>
        <v>112873</v>
      </c>
      <c r="X28" s="5" t="s">
        <v>628</v>
      </c>
      <c r="Y28" s="5" t="s">
        <v>629</v>
      </c>
      <c r="Z28" s="1"/>
      <c r="AA28" s="1"/>
      <c r="AB28" s="1"/>
      <c r="AC28" s="1"/>
      <c r="AD28" s="1" t="str">
        <f t="array" ref="AD28">XLOOKUP(A28,COMPRAS!B:B,COMPRAS!E:E,,0,-1)</f>
        <v>DAKOTA</v>
      </c>
      <c r="AE28" s="5" t="s">
        <v>629</v>
      </c>
      <c r="AF28" s="1"/>
      <c r="AG28" s="1" t="str">
        <f>VLOOKUP(A28,MAESTRA!I:N,5,0)</f>
        <v>FEMENINO</v>
      </c>
      <c r="AH28" s="1" t="str">
        <f>VLOOKUP(A28,MAESTRA!I:N,6,0)</f>
        <v>ADULTO</v>
      </c>
      <c r="AI28" s="54">
        <f t="shared" si="8"/>
        <v>58000</v>
      </c>
      <c r="AJ28" s="1"/>
    </row>
    <row r="29">
      <c r="F29" s="1" t="str">
        <f t="shared" si="1"/>
        <v>JEANS DAMA OVERSIZE MACHI TALLA 12</v>
      </c>
      <c r="G29" s="1" t="str">
        <f t="shared" si="2"/>
        <v>JEANS DAMA OVERSIZE MACHI TALLA 12</v>
      </c>
      <c r="H29" s="1" t="str">
        <f t="array" ref="H29">XLOOKUP(A29,MAESTRA!I:I,MAESTRA!B:B,,0,1)</f>
        <v>ROPA OVERSIZE</v>
      </c>
      <c r="I29" s="5" t="str">
        <f t="shared" si="3"/>
        <v>TALLA</v>
      </c>
      <c r="J29" s="1">
        <f t="array" ref="J29">XLOOKUP(A29,MAESTRA!I:I,MAESTRA!G:G,,0,1)</f>
        <v>12</v>
      </c>
      <c r="K29" s="5"/>
      <c r="L29" s="5"/>
      <c r="M29" s="5"/>
      <c r="N29" s="5"/>
      <c r="O29" s="53">
        <f t="shared" si="4"/>
        <v>110000</v>
      </c>
      <c r="P29" s="5"/>
      <c r="Q29" s="5" t="s">
        <v>625</v>
      </c>
      <c r="R29" s="5" t="s">
        <v>626</v>
      </c>
      <c r="S29" s="5" t="s">
        <v>627</v>
      </c>
      <c r="T29" s="5" t="s">
        <v>627</v>
      </c>
      <c r="U29" s="54">
        <f t="shared" si="5"/>
        <v>1</v>
      </c>
      <c r="V29" s="52" t="str">
        <f t="shared" si="6"/>
        <v>112874</v>
      </c>
      <c r="W29" s="52" t="str">
        <f t="shared" si="7"/>
        <v>112874</v>
      </c>
      <c r="X29" s="5" t="s">
        <v>628</v>
      </c>
      <c r="Y29" s="5" t="s">
        <v>629</v>
      </c>
      <c r="Z29" s="1"/>
      <c r="AA29" s="1"/>
      <c r="AB29" s="1"/>
      <c r="AC29" s="1"/>
      <c r="AD29" s="1" t="str">
        <f t="array" ref="AD29">XLOOKUP(A29,COMPRAS!B:B,COMPRAS!E:E,,0,-1)</f>
        <v>DAKOTA</v>
      </c>
      <c r="AE29" s="5" t="s">
        <v>629</v>
      </c>
      <c r="AF29" s="1"/>
      <c r="AG29" s="1" t="str">
        <f>VLOOKUP(A29,MAESTRA!I:N,5,0)</f>
        <v>FEMENINO</v>
      </c>
      <c r="AH29" s="1" t="str">
        <f>VLOOKUP(A29,MAESTRA!I:N,6,0)</f>
        <v>ADULTO</v>
      </c>
      <c r="AI29" s="54">
        <f t="shared" si="8"/>
        <v>58000</v>
      </c>
      <c r="AJ29" s="1"/>
    </row>
    <row r="30">
      <c r="F30" s="1" t="str">
        <f t="shared" si="1"/>
        <v>JEANS DAMA OVERSIZE MACHI TALLA 14</v>
      </c>
      <c r="G30" s="1" t="str">
        <f t="shared" si="2"/>
        <v>JEANS DAMA OVERSIZE MACHI TALLA 14</v>
      </c>
      <c r="H30" s="1" t="str">
        <f t="array" ref="H30">XLOOKUP(A30,MAESTRA!I:I,MAESTRA!B:B,,0,1)</f>
        <v>ROPA OVERSIZE</v>
      </c>
      <c r="I30" s="5" t="str">
        <f t="shared" si="3"/>
        <v>TALLA</v>
      </c>
      <c r="J30" s="1">
        <f t="array" ref="J30">XLOOKUP(A30,MAESTRA!I:I,MAESTRA!G:G,,0,1)</f>
        <v>14</v>
      </c>
      <c r="K30" s="5"/>
      <c r="L30" s="5"/>
      <c r="M30" s="5"/>
      <c r="N30" s="5"/>
      <c r="O30" s="53">
        <f t="shared" si="4"/>
        <v>110000</v>
      </c>
      <c r="P30" s="5"/>
      <c r="Q30" s="5" t="s">
        <v>625</v>
      </c>
      <c r="R30" s="5" t="s">
        <v>626</v>
      </c>
      <c r="S30" s="5" t="s">
        <v>627</v>
      </c>
      <c r="T30" s="5" t="s">
        <v>627</v>
      </c>
      <c r="U30" s="54">
        <f t="shared" si="5"/>
        <v>2</v>
      </c>
      <c r="V30" s="52" t="str">
        <f t="shared" si="6"/>
        <v>112875</v>
      </c>
      <c r="W30" s="52" t="str">
        <f t="shared" si="7"/>
        <v>112875</v>
      </c>
      <c r="X30" s="5" t="s">
        <v>628</v>
      </c>
      <c r="Y30" s="5" t="s">
        <v>629</v>
      </c>
      <c r="Z30" s="1"/>
      <c r="AA30" s="1"/>
      <c r="AB30" s="1"/>
      <c r="AC30" s="1"/>
      <c r="AD30" s="1" t="str">
        <f t="array" ref="AD30">XLOOKUP(A30,COMPRAS!B:B,COMPRAS!E:E,,0,-1)</f>
        <v>DAKOTA</v>
      </c>
      <c r="AE30" s="5" t="s">
        <v>629</v>
      </c>
      <c r="AF30" s="1"/>
      <c r="AG30" s="1" t="str">
        <f>VLOOKUP(A30,MAESTRA!I:N,5,0)</f>
        <v>FEMENINO</v>
      </c>
      <c r="AH30" s="1" t="str">
        <f>VLOOKUP(A30,MAESTRA!I:N,6,0)</f>
        <v>ADULTO</v>
      </c>
      <c r="AI30" s="54">
        <f t="shared" si="8"/>
        <v>58000</v>
      </c>
      <c r="AJ30" s="1"/>
    </row>
    <row r="31">
      <c r="F31" s="1" t="str">
        <f t="shared" si="1"/>
        <v>CAMISETAS CABALLERO COLOMBIA AAA AMARILLA TALLA L</v>
      </c>
      <c r="G31" s="1" t="str">
        <f t="shared" si="2"/>
        <v>CAMISETAS CABALLERO COLOMBIA AAA AMARILLA TALLA L</v>
      </c>
      <c r="H31" s="1" t="str">
        <f t="array" ref="H31">XLOOKUP(A31,MAESTRA!I:I,MAESTRA!B:B,,0,1)</f>
        <v>DEPORTIVO</v>
      </c>
      <c r="I31" s="5" t="str">
        <f t="shared" si="3"/>
        <v>TALLA</v>
      </c>
      <c r="J31" s="1" t="str">
        <f t="array" ref="J31">XLOOKUP(A31,MAESTRA!I:I,MAESTRA!G:G,,0,1)</f>
        <v>L</v>
      </c>
      <c r="K31" s="5"/>
      <c r="L31" s="5"/>
      <c r="M31" s="5"/>
      <c r="N31" s="5"/>
      <c r="O31" s="53">
        <f t="shared" si="4"/>
        <v>60000</v>
      </c>
      <c r="P31" s="5"/>
      <c r="Q31" s="5" t="s">
        <v>625</v>
      </c>
      <c r="R31" s="5" t="s">
        <v>626</v>
      </c>
      <c r="S31" s="5" t="s">
        <v>627</v>
      </c>
      <c r="T31" s="5" t="s">
        <v>627</v>
      </c>
      <c r="U31" s="54">
        <f t="shared" si="5"/>
        <v>6</v>
      </c>
      <c r="V31" s="52" t="str">
        <f t="shared" si="6"/>
        <v>1128823</v>
      </c>
      <c r="W31" s="52" t="str">
        <f t="shared" si="7"/>
        <v>1128823</v>
      </c>
      <c r="X31" s="5" t="s">
        <v>628</v>
      </c>
      <c r="Y31" s="5" t="s">
        <v>629</v>
      </c>
      <c r="Z31" s="1"/>
      <c r="AA31" s="1"/>
      <c r="AB31" s="1"/>
      <c r="AC31" s="1"/>
      <c r="AD31" s="1" t="str">
        <f t="array" ref="AD31">XLOOKUP(A31,COMPRAS!B:B,COMPRAS!E:E,,0,-1)</f>
        <v>BRAYAN CAMISETAS</v>
      </c>
      <c r="AE31" s="5" t="s">
        <v>629</v>
      </c>
      <c r="AF31" s="1"/>
      <c r="AG31" s="1" t="str">
        <f>VLOOKUP(A31,MAESTRA!I:N,5,0)</f>
        <v>MASCULINO</v>
      </c>
      <c r="AH31" s="1" t="str">
        <f>VLOOKUP(A31,MAESTRA!I:N,6,0)</f>
        <v>ADULTO</v>
      </c>
      <c r="AI31" s="54">
        <f t="shared" si="8"/>
        <v>30000</v>
      </c>
      <c r="AJ31" s="1"/>
    </row>
    <row r="32">
      <c r="F32" s="1" t="str">
        <f t="shared" si="1"/>
        <v>CAMISETAS CABALLERO COLOMBIA AAA AMARILLA TALLA M</v>
      </c>
      <c r="G32" s="1" t="str">
        <f t="shared" si="2"/>
        <v>CAMISETAS CABALLERO COLOMBIA AAA AMARILLA TALLA M</v>
      </c>
      <c r="H32" s="1" t="str">
        <f t="array" ref="H32">XLOOKUP(A32,MAESTRA!I:I,MAESTRA!B:B,,0,1)</f>
        <v>DEPORTIVO</v>
      </c>
      <c r="I32" s="5" t="str">
        <f t="shared" si="3"/>
        <v>TALLA</v>
      </c>
      <c r="J32" s="1" t="str">
        <f t="array" ref="J32">XLOOKUP(A32,MAESTRA!I:I,MAESTRA!G:G,,0,1)</f>
        <v>M</v>
      </c>
      <c r="K32" s="5"/>
      <c r="L32" s="5"/>
      <c r="M32" s="5"/>
      <c r="N32" s="5"/>
      <c r="O32" s="53">
        <f t="shared" si="4"/>
        <v>60000</v>
      </c>
      <c r="P32" s="5"/>
      <c r="Q32" s="5" t="s">
        <v>625</v>
      </c>
      <c r="R32" s="5" t="s">
        <v>626</v>
      </c>
      <c r="S32" s="5" t="s">
        <v>627</v>
      </c>
      <c r="T32" s="5" t="s">
        <v>627</v>
      </c>
      <c r="U32" s="54">
        <f t="shared" si="5"/>
        <v>3</v>
      </c>
      <c r="V32" s="52" t="str">
        <f t="shared" si="6"/>
        <v>1128825</v>
      </c>
      <c r="W32" s="52" t="str">
        <f t="shared" si="7"/>
        <v>1128825</v>
      </c>
      <c r="X32" s="5" t="s">
        <v>628</v>
      </c>
      <c r="Y32" s="5" t="s">
        <v>629</v>
      </c>
      <c r="Z32" s="1"/>
      <c r="AA32" s="1"/>
      <c r="AB32" s="1"/>
      <c r="AC32" s="1"/>
      <c r="AD32" s="1" t="str">
        <f t="array" ref="AD32">XLOOKUP(A32,COMPRAS!B:B,COMPRAS!E:E,,0,-1)</f>
        <v>BRAYAN CAMISETAS</v>
      </c>
      <c r="AE32" s="5" t="s">
        <v>629</v>
      </c>
      <c r="AF32" s="1"/>
      <c r="AG32" s="1" t="str">
        <f>VLOOKUP(A32,MAESTRA!I:N,5,0)</f>
        <v>MASCULINO</v>
      </c>
      <c r="AH32" s="1" t="str">
        <f>VLOOKUP(A32,MAESTRA!I:N,6,0)</f>
        <v>ADULTO</v>
      </c>
      <c r="AI32" s="54">
        <f t="shared" si="8"/>
        <v>30000</v>
      </c>
      <c r="AJ32" s="1"/>
    </row>
    <row r="33">
      <c r="F33" s="1" t="str">
        <f t="shared" si="1"/>
        <v>CAMISETAS UNISEX SEDA FRÍA TALLA L</v>
      </c>
      <c r="G33" s="1" t="str">
        <f t="shared" si="2"/>
        <v>CAMISETAS UNISEX SEDA FRÍA TALLA L</v>
      </c>
      <c r="H33" s="1" t="str">
        <f t="array" ref="H33">XLOOKUP(A33,MAESTRA!I:I,MAESTRA!B:B,,0,1)</f>
        <v>ROPA OVERSIZE</v>
      </c>
      <c r="I33" s="5" t="str">
        <f t="shared" si="3"/>
        <v>TALLA</v>
      </c>
      <c r="J33" s="1" t="str">
        <f t="array" ref="J33">XLOOKUP(A33,MAESTRA!I:I,MAESTRA!G:G,,0,1)</f>
        <v>L</v>
      </c>
      <c r="K33" s="5"/>
      <c r="L33" s="5"/>
      <c r="M33" s="5"/>
      <c r="N33" s="5"/>
      <c r="O33" s="53">
        <f t="shared" si="4"/>
        <v>70000</v>
      </c>
      <c r="P33" s="5"/>
      <c r="Q33" s="5" t="s">
        <v>625</v>
      </c>
      <c r="R33" s="5" t="s">
        <v>626</v>
      </c>
      <c r="S33" s="5" t="s">
        <v>627</v>
      </c>
      <c r="T33" s="5" t="s">
        <v>627</v>
      </c>
      <c r="U33" s="54">
        <f t="shared" si="5"/>
        <v>1</v>
      </c>
      <c r="V33" s="1" t="str">
        <f t="shared" si="6"/>
        <v>11324923</v>
      </c>
      <c r="W33" s="1" t="str">
        <f t="shared" si="7"/>
        <v>11324923</v>
      </c>
      <c r="X33" s="5" t="s">
        <v>628</v>
      </c>
      <c r="Y33" s="5" t="s">
        <v>629</v>
      </c>
      <c r="Z33" s="1"/>
      <c r="AA33" s="1"/>
      <c r="AB33" s="1"/>
      <c r="AC33" s="1"/>
      <c r="AD33" s="1" t="str">
        <f t="array" ref="AD33">XLOOKUP(A33,COMPRAS!B:B,COMPRAS!E:E,,0,-1)</f>
        <v>IZAN</v>
      </c>
      <c r="AE33" s="5" t="s">
        <v>629</v>
      </c>
      <c r="AF33" s="1"/>
      <c r="AG33" s="1" t="str">
        <f>VLOOKUP(A33,MAESTRA!I:N,5,0)</f>
        <v>UNISEX</v>
      </c>
      <c r="AH33" s="1" t="str">
        <f>VLOOKUP(A33,MAESTRA!I:N,6,0)</f>
        <v>ADULTO</v>
      </c>
      <c r="AI33" s="54">
        <f t="shared" si="8"/>
        <v>35000</v>
      </c>
      <c r="AJ33" s="1"/>
    </row>
    <row r="34">
      <c r="F34" s="1" t="str">
        <f t="shared" si="1"/>
        <v>GORRAS UNISEX VARIOS TALLA UN</v>
      </c>
      <c r="G34" s="1" t="str">
        <f t="shared" si="2"/>
        <v>GORRAS UNISEX VARIOS TALLA UN</v>
      </c>
      <c r="H34" s="1" t="str">
        <f t="array" ref="H34">XLOOKUP(A34,MAESTRA!I:I,MAESTRA!B:B,,0,1)</f>
        <v>ACCESORIOS</v>
      </c>
      <c r="I34" s="5" t="str">
        <f t="shared" si="3"/>
        <v>TALLA</v>
      </c>
      <c r="J34" s="1" t="str">
        <f t="array" ref="J34">XLOOKUP(A34,MAESTRA!I:I,MAESTRA!G:G,,0,1)</f>
        <v>UN</v>
      </c>
      <c r="K34" s="5"/>
      <c r="L34" s="5"/>
      <c r="M34" s="5"/>
      <c r="N34" s="5"/>
      <c r="O34" s="53">
        <f t="shared" si="4"/>
        <v>30000</v>
      </c>
      <c r="P34" s="5"/>
      <c r="Q34" s="5" t="s">
        <v>625</v>
      </c>
      <c r="R34" s="5" t="s">
        <v>626</v>
      </c>
      <c r="S34" s="5" t="s">
        <v>627</v>
      </c>
      <c r="T34" s="5" t="s">
        <v>627</v>
      </c>
      <c r="U34" s="54">
        <f t="shared" si="5"/>
        <v>8</v>
      </c>
      <c r="V34" s="52" t="str">
        <f t="shared" si="6"/>
        <v>14327530</v>
      </c>
      <c r="W34" s="52" t="str">
        <f t="shared" si="7"/>
        <v>14327530</v>
      </c>
      <c r="X34" s="5" t="s">
        <v>628</v>
      </c>
      <c r="Y34" s="5" t="s">
        <v>629</v>
      </c>
      <c r="Z34" s="1"/>
      <c r="AA34" s="1"/>
      <c r="AB34" s="1"/>
      <c r="AC34" s="1"/>
      <c r="AD34" s="1" t="str">
        <f t="array" ref="AD34">XLOOKUP(A34,COMPRAS!B:B,COMPRAS!E:E,,0,-1)</f>
        <v>GORRAS LOS ANGELES</v>
      </c>
      <c r="AE34" s="5" t="s">
        <v>629</v>
      </c>
      <c r="AF34" s="1"/>
      <c r="AG34" s="1" t="str">
        <f>VLOOKUP(A34,MAESTRA!I:N,5,0)</f>
        <v>UNISEX</v>
      </c>
      <c r="AH34" s="1" t="str">
        <f>VLOOKUP(A34,MAESTRA!I:N,6,0)</f>
        <v>ADULTO</v>
      </c>
      <c r="AI34" s="54">
        <f t="shared" si="8"/>
        <v>15000</v>
      </c>
      <c r="AJ34" s="1"/>
    </row>
    <row r="35">
      <c r="F35" s="1" t="str">
        <f t="shared" si="1"/>
        <v>GORRAS UNISEX COLOMBIA 1,1 TALLA UN</v>
      </c>
      <c r="G35" s="1" t="str">
        <f t="shared" si="2"/>
        <v>GORRAS UNISEX COLOMBIA 1,1 TALLA UN</v>
      </c>
      <c r="H35" s="1" t="str">
        <f t="array" ref="H35">XLOOKUP(A35,MAESTRA!I:I,MAESTRA!B:B,,0,1)</f>
        <v>ACCESORIOS</v>
      </c>
      <c r="I35" s="5" t="str">
        <f t="shared" si="3"/>
        <v>TALLA</v>
      </c>
      <c r="J35" s="1" t="str">
        <f t="array" ref="J35">XLOOKUP(A35,MAESTRA!I:I,MAESTRA!G:G,,0,1)</f>
        <v>UN</v>
      </c>
      <c r="K35" s="5"/>
      <c r="L35" s="5"/>
      <c r="M35" s="5"/>
      <c r="N35" s="5"/>
      <c r="O35" s="53">
        <f t="shared" si="4"/>
        <v>60000</v>
      </c>
      <c r="P35" s="5"/>
      <c r="Q35" s="5" t="s">
        <v>625</v>
      </c>
      <c r="R35" s="5" t="s">
        <v>626</v>
      </c>
      <c r="S35" s="5" t="s">
        <v>627</v>
      </c>
      <c r="T35" s="5" t="s">
        <v>627</v>
      </c>
      <c r="U35" s="54">
        <f t="shared" si="5"/>
        <v>5</v>
      </c>
      <c r="V35" s="1" t="str">
        <f t="shared" si="6"/>
        <v>14335930</v>
      </c>
      <c r="W35" s="1" t="str">
        <f t="shared" si="7"/>
        <v>14335930</v>
      </c>
      <c r="X35" s="5" t="s">
        <v>628</v>
      </c>
      <c r="Y35" s="5" t="s">
        <v>629</v>
      </c>
      <c r="Z35" s="1"/>
      <c r="AA35" s="1"/>
      <c r="AB35" s="1"/>
      <c r="AC35" s="1"/>
      <c r="AD35" s="1" t="str">
        <f t="array" ref="AD35">XLOOKUP(A35,COMPRAS!B:B,COMPRAS!E:E,,0,-1)</f>
        <v>GORRAS LOS ANGELES</v>
      </c>
      <c r="AE35" s="5" t="s">
        <v>629</v>
      </c>
      <c r="AF35" s="1"/>
      <c r="AG35" s="1" t="str">
        <f>VLOOKUP(A35,MAESTRA!I:N,5,0)</f>
        <v>UNISEX</v>
      </c>
      <c r="AH35" s="1" t="str">
        <f>VLOOKUP(A35,MAESTRA!I:N,6,0)</f>
        <v>ADULTO</v>
      </c>
      <c r="AI35" s="54">
        <f t="shared" si="8"/>
        <v>30000</v>
      </c>
      <c r="AJ35" s="1"/>
    </row>
    <row r="36">
      <c r="F36" s="1" t="str">
        <f t="shared" si="1"/>
        <v>GORRAS UNISEX COLOMBIA TALLA UN</v>
      </c>
      <c r="G36" s="1" t="str">
        <f t="shared" si="2"/>
        <v>GORRAS UNISEX COLOMBIA TALLA UN</v>
      </c>
      <c r="H36" s="1" t="str">
        <f t="array" ref="H36">XLOOKUP(A36,MAESTRA!I:I,MAESTRA!B:B,,0,1)</f>
        <v>ACCESORIOS</v>
      </c>
      <c r="I36" s="5" t="str">
        <f t="shared" si="3"/>
        <v>TALLA</v>
      </c>
      <c r="J36" s="1" t="str">
        <f t="array" ref="J36">XLOOKUP(A36,MAESTRA!I:I,MAESTRA!G:G,,0,1)</f>
        <v>UN</v>
      </c>
      <c r="K36" s="5"/>
      <c r="L36" s="5"/>
      <c r="M36" s="5"/>
      <c r="N36" s="5"/>
      <c r="O36" s="53">
        <f t="shared" si="4"/>
        <v>50000</v>
      </c>
      <c r="P36" s="5"/>
      <c r="Q36" s="5" t="s">
        <v>625</v>
      </c>
      <c r="R36" s="5" t="s">
        <v>626</v>
      </c>
      <c r="S36" s="5" t="s">
        <v>627</v>
      </c>
      <c r="T36" s="5" t="s">
        <v>627</v>
      </c>
      <c r="U36" s="54">
        <f t="shared" si="5"/>
        <v>2</v>
      </c>
      <c r="V36" s="52" t="str">
        <f t="shared" si="6"/>
        <v>1438630</v>
      </c>
      <c r="W36" s="52" t="str">
        <f t="shared" si="7"/>
        <v>1438630</v>
      </c>
      <c r="X36" s="5" t="s">
        <v>628</v>
      </c>
      <c r="Y36" s="5" t="s">
        <v>629</v>
      </c>
      <c r="Z36" s="1"/>
      <c r="AA36" s="1"/>
      <c r="AB36" s="1"/>
      <c r="AC36" s="1"/>
      <c r="AD36" s="1" t="str">
        <f t="array" ref="AD36">XLOOKUP(A36,COMPRAS!B:B,COMPRAS!E:E,,0,-1)</f>
        <v>GORRAS LOS ANGELES</v>
      </c>
      <c r="AE36" s="5" t="s">
        <v>629</v>
      </c>
      <c r="AF36" s="1"/>
      <c r="AG36" s="1" t="str">
        <f>VLOOKUP(A36,MAESTRA!I:N,5,0)</f>
        <v>UNISEX</v>
      </c>
      <c r="AH36" s="1" t="str">
        <f>VLOOKUP(A36,MAESTRA!I:N,6,0)</f>
        <v>ADULTO</v>
      </c>
      <c r="AI36" s="54">
        <f t="shared" si="8"/>
        <v>25000</v>
      </c>
      <c r="AJ36" s="1"/>
    </row>
    <row r="37">
      <c r="F37" s="1" t="str">
        <f t="shared" si="1"/>
        <v>BILLETERAS DAMA BILLETERA ECONO LARGA</v>
      </c>
      <c r="G37" s="1" t="str">
        <f t="shared" si="2"/>
        <v>BILLETERAS DAMA BILLETERA ECONO LARGA</v>
      </c>
      <c r="H37" s="1" t="str">
        <f t="array" ref="H37">XLOOKUP(A37,MAESTRA!I:I,MAESTRA!B:B,,0,1)</f>
        <v>ACCESORIOS</v>
      </c>
      <c r="I37" s="5" t="str">
        <f t="shared" si="3"/>
        <v/>
      </c>
      <c r="J37" s="1" t="str">
        <f t="array" ref="J37">XLOOKUP(A37,MAESTRA!I:I,MAESTRA!G:G,,0,1)</f>
        <v>-</v>
      </c>
      <c r="K37" s="5"/>
      <c r="L37" s="5"/>
      <c r="M37" s="5"/>
      <c r="N37" s="5"/>
      <c r="O37" s="53">
        <f t="shared" si="4"/>
        <v>40000</v>
      </c>
      <c r="P37" s="5"/>
      <c r="Q37" s="5" t="s">
        <v>625</v>
      </c>
      <c r="R37" s="5" t="s">
        <v>626</v>
      </c>
      <c r="S37" s="5" t="s">
        <v>627</v>
      </c>
      <c r="T37" s="5" t="s">
        <v>627</v>
      </c>
      <c r="U37" s="54">
        <f t="shared" si="5"/>
        <v>1</v>
      </c>
      <c r="V37" s="1" t="str">
        <f t="shared" si="6"/>
        <v>2313210</v>
      </c>
      <c r="W37" s="1" t="str">
        <f t="shared" si="7"/>
        <v>2313210</v>
      </c>
      <c r="X37" s="5" t="s">
        <v>628</v>
      </c>
      <c r="Y37" s="5" t="s">
        <v>629</v>
      </c>
      <c r="Z37" s="1"/>
      <c r="AA37" s="1"/>
      <c r="AB37" s="1"/>
      <c r="AC37" s="1"/>
      <c r="AD37" s="1" t="str">
        <f t="array" ref="AD37">XLOOKUP(A37,COMPRAS!B:B,COMPRAS!E:E,,0,-1)</f>
        <v>BALU BAGS</v>
      </c>
      <c r="AE37" s="5" t="s">
        <v>629</v>
      </c>
      <c r="AF37" s="1"/>
      <c r="AG37" s="1" t="str">
        <f>VLOOKUP(A37,MAESTRA!I:N,5,0)</f>
        <v>FEMENINO</v>
      </c>
      <c r="AH37" s="1" t="str">
        <f>VLOOKUP(A37,MAESTRA!I:N,6,0)</f>
        <v>ADULTO</v>
      </c>
      <c r="AI37" s="54">
        <f t="shared" si="8"/>
        <v>20000</v>
      </c>
      <c r="AJ37" s="1"/>
    </row>
    <row r="38">
      <c r="F38" s="1" t="str">
        <f t="shared" si="1"/>
        <v>PANTALONES UNISEX IMPERMEABLE TALLA L</v>
      </c>
      <c r="G38" s="1" t="str">
        <f t="shared" si="2"/>
        <v>PANTALONES UNISEX IMPERMEABLE TALLA L</v>
      </c>
      <c r="H38" s="1" t="str">
        <f t="array" ref="H38">XLOOKUP(A38,MAESTRA!I:I,MAESTRA!B:B,,0,1)</f>
        <v>INDUMENTARIA DEPORTIVA</v>
      </c>
      <c r="I38" s="5" t="str">
        <f t="shared" si="3"/>
        <v>TALLA</v>
      </c>
      <c r="J38" s="1" t="str">
        <f t="array" ref="J38">XLOOKUP(A38,MAESTRA!I:I,MAESTRA!G:G,,0,1)</f>
        <v>L</v>
      </c>
      <c r="K38" s="5"/>
      <c r="L38" s="5"/>
      <c r="M38" s="5"/>
      <c r="N38" s="5"/>
      <c r="O38" s="53">
        <f t="shared" si="4"/>
        <v>32000</v>
      </c>
      <c r="P38" s="5"/>
      <c r="Q38" s="5" t="s">
        <v>625</v>
      </c>
      <c r="R38" s="5" t="s">
        <v>626</v>
      </c>
      <c r="S38" s="5" t="s">
        <v>627</v>
      </c>
      <c r="T38" s="5" t="s">
        <v>627</v>
      </c>
      <c r="U38" s="54">
        <f t="shared" si="5"/>
        <v>1</v>
      </c>
      <c r="V38" s="52" t="str">
        <f t="shared" si="6"/>
        <v>2314523</v>
      </c>
      <c r="W38" s="52" t="str">
        <f t="shared" si="7"/>
        <v>2314523</v>
      </c>
      <c r="X38" s="5" t="s">
        <v>628</v>
      </c>
      <c r="Y38" s="5" t="s">
        <v>629</v>
      </c>
      <c r="Z38" s="1"/>
      <c r="AA38" s="1"/>
      <c r="AB38" s="1"/>
      <c r="AC38" s="1"/>
      <c r="AD38" s="1" t="str">
        <f t="array" ref="AD38">XLOOKUP(A38,COMPRAS!B:B,COMPRAS!E:E,,0,-1)</f>
        <v>MADRUGON</v>
      </c>
      <c r="AE38" s="5" t="s">
        <v>629</v>
      </c>
      <c r="AF38" s="1"/>
      <c r="AG38" s="1" t="str">
        <f>VLOOKUP(A38,MAESTRA!I:N,5,0)</f>
        <v>UNISEX</v>
      </c>
      <c r="AH38" s="1" t="str">
        <f>VLOOKUP(A38,MAESTRA!I:N,6,0)</f>
        <v>ADULTO</v>
      </c>
      <c r="AI38" s="54">
        <f t="shared" si="8"/>
        <v>16000</v>
      </c>
      <c r="AJ38" s="1"/>
    </row>
    <row r="39">
      <c r="F39" s="1" t="str">
        <f t="shared" si="1"/>
        <v>PANTALONES UNISEX IMPERMEABLE TALLA M</v>
      </c>
      <c r="G39" s="1" t="str">
        <f t="shared" si="2"/>
        <v>PANTALONES UNISEX IMPERMEABLE TALLA M</v>
      </c>
      <c r="H39" s="1" t="str">
        <f t="array" ref="H39">XLOOKUP(A39,MAESTRA!I:I,MAESTRA!B:B,,0,1)</f>
        <v>INDUMENTARIA DEPORTIVA</v>
      </c>
      <c r="I39" s="5" t="str">
        <f t="shared" si="3"/>
        <v>TALLA</v>
      </c>
      <c r="J39" s="1" t="str">
        <f t="array" ref="J39">XLOOKUP(A39,MAESTRA!I:I,MAESTRA!G:G,,0,1)</f>
        <v>M</v>
      </c>
      <c r="K39" s="5"/>
      <c r="L39" s="5"/>
      <c r="M39" s="5"/>
      <c r="N39" s="5"/>
      <c r="O39" s="53">
        <f t="shared" si="4"/>
        <v>32000</v>
      </c>
      <c r="P39" s="5"/>
      <c r="Q39" s="5" t="s">
        <v>625</v>
      </c>
      <c r="R39" s="5" t="s">
        <v>626</v>
      </c>
      <c r="S39" s="5" t="s">
        <v>627</v>
      </c>
      <c r="T39" s="5" t="s">
        <v>627</v>
      </c>
      <c r="U39" s="54">
        <f t="shared" si="5"/>
        <v>2</v>
      </c>
      <c r="V39" s="52" t="str">
        <f t="shared" si="6"/>
        <v>2314525</v>
      </c>
      <c r="W39" s="52" t="str">
        <f t="shared" si="7"/>
        <v>2314525</v>
      </c>
      <c r="X39" s="5" t="s">
        <v>628</v>
      </c>
      <c r="Y39" s="5" t="s">
        <v>629</v>
      </c>
      <c r="Z39" s="1"/>
      <c r="AA39" s="1"/>
      <c r="AB39" s="1"/>
      <c r="AC39" s="1"/>
      <c r="AD39" s="1" t="str">
        <f t="array" ref="AD39">XLOOKUP(A39,COMPRAS!B:B,COMPRAS!E:E,,0,-1)</f>
        <v>MADRUGON</v>
      </c>
      <c r="AE39" s="5" t="s">
        <v>629</v>
      </c>
      <c r="AF39" s="1"/>
      <c r="AG39" s="1" t="str">
        <f>VLOOKUP(A39,MAESTRA!I:N,5,0)</f>
        <v>UNISEX</v>
      </c>
      <c r="AH39" s="1" t="str">
        <f>VLOOKUP(A39,MAESTRA!I:N,6,0)</f>
        <v>ADULTO</v>
      </c>
      <c r="AI39" s="54">
        <f t="shared" si="8"/>
        <v>16000</v>
      </c>
      <c r="AJ39" s="1"/>
    </row>
    <row r="40">
      <c r="F40" s="1" t="str">
        <f t="shared" si="1"/>
        <v>PANTALONES UNISEX IMPERMEABLE TALLA S</v>
      </c>
      <c r="G40" s="1" t="str">
        <f t="shared" si="2"/>
        <v>PANTALONES UNISEX IMPERMEABLE TALLA S</v>
      </c>
      <c r="H40" s="1" t="str">
        <f t="array" ref="H40">XLOOKUP(A40,MAESTRA!I:I,MAESTRA!B:B,,0,1)</f>
        <v>INDUMENTARIA DEPORTIVA</v>
      </c>
      <c r="I40" s="5" t="str">
        <f t="shared" si="3"/>
        <v>TALLA</v>
      </c>
      <c r="J40" s="1" t="str">
        <f t="array" ref="J40">XLOOKUP(A40,MAESTRA!I:I,MAESTRA!G:G,,0,1)</f>
        <v>S</v>
      </c>
      <c r="K40" s="5"/>
      <c r="L40" s="5"/>
      <c r="M40" s="5"/>
      <c r="N40" s="5"/>
      <c r="O40" s="53">
        <f t="shared" si="4"/>
        <v>32000</v>
      </c>
      <c r="P40" s="5"/>
      <c r="Q40" s="5" t="s">
        <v>625</v>
      </c>
      <c r="R40" s="5" t="s">
        <v>626</v>
      </c>
      <c r="S40" s="5" t="s">
        <v>627</v>
      </c>
      <c r="T40" s="5" t="s">
        <v>627</v>
      </c>
      <c r="U40" s="54">
        <f t="shared" si="5"/>
        <v>2</v>
      </c>
      <c r="V40" s="52" t="str">
        <f t="shared" si="6"/>
        <v>2314527</v>
      </c>
      <c r="W40" s="52" t="str">
        <f t="shared" si="7"/>
        <v>2314527</v>
      </c>
      <c r="X40" s="5" t="s">
        <v>628</v>
      </c>
      <c r="Y40" s="5" t="s">
        <v>629</v>
      </c>
      <c r="Z40" s="1"/>
      <c r="AA40" s="1"/>
      <c r="AB40" s="1"/>
      <c r="AC40" s="1"/>
      <c r="AD40" s="1" t="str">
        <f t="array" ref="AD40">XLOOKUP(A40,COMPRAS!B:B,COMPRAS!E:E,,0,-1)</f>
        <v>MADRUGON</v>
      </c>
      <c r="AE40" s="5" t="s">
        <v>629</v>
      </c>
      <c r="AF40" s="1"/>
      <c r="AG40" s="1" t="str">
        <f>VLOOKUP(A40,MAESTRA!I:N,5,0)</f>
        <v>UNISEX</v>
      </c>
      <c r="AH40" s="1" t="str">
        <f>VLOOKUP(A40,MAESTRA!I:N,6,0)</f>
        <v>ADULTO</v>
      </c>
      <c r="AI40" s="54">
        <f t="shared" si="8"/>
        <v>16000</v>
      </c>
      <c r="AJ40" s="1"/>
    </row>
    <row r="41">
      <c r="F41" s="1" t="str">
        <f t="shared" si="1"/>
        <v>PANTALONES UNISEX IMPERMEABLE TALLA XL</v>
      </c>
      <c r="G41" s="1" t="str">
        <f t="shared" si="2"/>
        <v>PANTALONES UNISEX IMPERMEABLE TALLA XL</v>
      </c>
      <c r="H41" s="1" t="str">
        <f t="array" ref="H41">XLOOKUP(A41,MAESTRA!I:I,MAESTRA!B:B,,0,1)</f>
        <v>INDUMENTARIA DEPORTIVA</v>
      </c>
      <c r="I41" s="5" t="str">
        <f t="shared" si="3"/>
        <v>TALLA</v>
      </c>
      <c r="J41" s="1" t="str">
        <f t="array" ref="J41">XLOOKUP(A41,MAESTRA!I:I,MAESTRA!G:G,,0,1)</f>
        <v>XL</v>
      </c>
      <c r="K41" s="5"/>
      <c r="L41" s="5"/>
      <c r="M41" s="5"/>
      <c r="N41" s="5"/>
      <c r="O41" s="53">
        <f t="shared" si="4"/>
        <v>32000</v>
      </c>
      <c r="P41" s="5"/>
      <c r="Q41" s="5" t="s">
        <v>625</v>
      </c>
      <c r="R41" s="5" t="s">
        <v>626</v>
      </c>
      <c r="S41" s="5" t="s">
        <v>627</v>
      </c>
      <c r="T41" s="5" t="s">
        <v>627</v>
      </c>
      <c r="U41" s="54">
        <f t="shared" si="5"/>
        <v>2</v>
      </c>
      <c r="V41" s="52" t="str">
        <f t="shared" si="6"/>
        <v>2314532</v>
      </c>
      <c r="W41" s="52" t="str">
        <f t="shared" si="7"/>
        <v>2314532</v>
      </c>
      <c r="X41" s="5" t="s">
        <v>628</v>
      </c>
      <c r="Y41" s="5" t="s">
        <v>629</v>
      </c>
      <c r="Z41" s="1"/>
      <c r="AA41" s="1"/>
      <c r="AB41" s="1"/>
      <c r="AC41" s="1"/>
      <c r="AD41" s="1" t="str">
        <f t="array" ref="AD41">XLOOKUP(A41,COMPRAS!B:B,COMPRAS!E:E,,0,-1)</f>
        <v>MADRUGON</v>
      </c>
      <c r="AE41" s="5" t="s">
        <v>629</v>
      </c>
      <c r="AF41" s="1"/>
      <c r="AG41" s="1" t="str">
        <f>VLOOKUP(A41,MAESTRA!I:N,5,0)</f>
        <v>UNISEX</v>
      </c>
      <c r="AH41" s="1" t="str">
        <f>VLOOKUP(A41,MAESTRA!I:N,6,0)</f>
        <v>ADULTO</v>
      </c>
      <c r="AI41" s="54">
        <f t="shared" si="8"/>
        <v>16000</v>
      </c>
      <c r="AJ41" s="1"/>
    </row>
    <row r="42">
      <c r="F42" s="1" t="str">
        <f t="shared" si="1"/>
        <v>PANTALONES UNISEX ALGODON TALLA L</v>
      </c>
      <c r="G42" s="1" t="str">
        <f t="shared" si="2"/>
        <v>PANTALONES UNISEX ALGODON TALLA L</v>
      </c>
      <c r="H42" s="1" t="str">
        <f t="array" ref="H42">XLOOKUP(A42,MAESTRA!I:I,MAESTRA!B:B,,0,1)</f>
        <v>INDUMENTARIA DEPORTIVA</v>
      </c>
      <c r="I42" s="5" t="str">
        <f t="shared" si="3"/>
        <v>TALLA</v>
      </c>
      <c r="J42" s="1" t="str">
        <f t="array" ref="J42">XLOOKUP(A42,MAESTRA!I:I,MAESTRA!G:G,,0,1)</f>
        <v>L</v>
      </c>
      <c r="K42" s="5"/>
      <c r="L42" s="5"/>
      <c r="M42" s="5"/>
      <c r="N42" s="5"/>
      <c r="O42" s="53">
        <f t="shared" si="4"/>
        <v>32000</v>
      </c>
      <c r="P42" s="5"/>
      <c r="Q42" s="5" t="s">
        <v>625</v>
      </c>
      <c r="R42" s="5" t="s">
        <v>626</v>
      </c>
      <c r="S42" s="5" t="s">
        <v>627</v>
      </c>
      <c r="T42" s="5" t="s">
        <v>627</v>
      </c>
      <c r="U42" s="54">
        <f t="shared" si="5"/>
        <v>4</v>
      </c>
      <c r="V42" s="52" t="str">
        <f t="shared" si="6"/>
        <v>231623</v>
      </c>
      <c r="W42" s="52" t="str">
        <f t="shared" si="7"/>
        <v>231623</v>
      </c>
      <c r="X42" s="5" t="s">
        <v>628</v>
      </c>
      <c r="Y42" s="5" t="s">
        <v>629</v>
      </c>
      <c r="Z42" s="1"/>
      <c r="AA42" s="1"/>
      <c r="AB42" s="1"/>
      <c r="AC42" s="1"/>
      <c r="AD42" s="1" t="str">
        <f t="array" ref="AD42">XLOOKUP(A42,COMPRAS!B:B,COMPRAS!E:E,,0,-1)</f>
        <v>MADRUGON</v>
      </c>
      <c r="AE42" s="5" t="s">
        <v>629</v>
      </c>
      <c r="AF42" s="1"/>
      <c r="AG42" s="1" t="str">
        <f>VLOOKUP(A42,MAESTRA!I:N,5,0)</f>
        <v>UNISEX</v>
      </c>
      <c r="AH42" s="1" t="str">
        <f>VLOOKUP(A42,MAESTRA!I:N,6,0)</f>
        <v>ADULTO</v>
      </c>
      <c r="AI42" s="54">
        <f t="shared" si="8"/>
        <v>16000</v>
      </c>
      <c r="AJ42" s="1"/>
    </row>
    <row r="43">
      <c r="F43" s="1" t="str">
        <f t="shared" si="1"/>
        <v>PANTALONES UNISEX ALGODON TALLA M</v>
      </c>
      <c r="G43" s="1" t="str">
        <f t="shared" si="2"/>
        <v>PANTALONES UNISEX ALGODON TALLA M</v>
      </c>
      <c r="H43" s="1" t="str">
        <f t="array" ref="H43">XLOOKUP(A43,MAESTRA!I:I,MAESTRA!B:B,,0,1)</f>
        <v>INDUMENTARIA DEPORTIVA</v>
      </c>
      <c r="I43" s="5" t="str">
        <f t="shared" si="3"/>
        <v>TALLA</v>
      </c>
      <c r="J43" s="1" t="str">
        <f t="array" ref="J43">XLOOKUP(A43,MAESTRA!I:I,MAESTRA!G:G,,0,1)</f>
        <v>M</v>
      </c>
      <c r="K43" s="5"/>
      <c r="L43" s="5"/>
      <c r="M43" s="5"/>
      <c r="N43" s="5"/>
      <c r="O43" s="53">
        <f t="shared" si="4"/>
        <v>32000</v>
      </c>
      <c r="P43" s="5"/>
      <c r="Q43" s="5" t="s">
        <v>625</v>
      </c>
      <c r="R43" s="5" t="s">
        <v>626</v>
      </c>
      <c r="S43" s="5" t="s">
        <v>627</v>
      </c>
      <c r="T43" s="5" t="s">
        <v>627</v>
      </c>
      <c r="U43" s="54">
        <f t="shared" si="5"/>
        <v>2</v>
      </c>
      <c r="V43" s="52" t="str">
        <f t="shared" si="6"/>
        <v>231625</v>
      </c>
      <c r="W43" s="52" t="str">
        <f t="shared" si="7"/>
        <v>231625</v>
      </c>
      <c r="X43" s="5" t="s">
        <v>628</v>
      </c>
      <c r="Y43" s="5" t="s">
        <v>629</v>
      </c>
      <c r="Z43" s="1"/>
      <c r="AA43" s="1"/>
      <c r="AB43" s="1"/>
      <c r="AC43" s="1"/>
      <c r="AD43" s="1" t="str">
        <f t="array" ref="AD43">XLOOKUP(A43,COMPRAS!B:B,COMPRAS!E:E,,0,-1)</f>
        <v>MADRUGON</v>
      </c>
      <c r="AE43" s="5" t="s">
        <v>629</v>
      </c>
      <c r="AF43" s="1"/>
      <c r="AG43" s="1" t="str">
        <f>VLOOKUP(A43,MAESTRA!I:N,5,0)</f>
        <v>UNISEX</v>
      </c>
      <c r="AH43" s="1" t="str">
        <f>VLOOKUP(A43,MAESTRA!I:N,6,0)</f>
        <v>ADULTO</v>
      </c>
      <c r="AI43" s="54">
        <f t="shared" si="8"/>
        <v>16000</v>
      </c>
      <c r="AJ43" s="1"/>
    </row>
    <row r="44">
      <c r="F44" s="1" t="str">
        <f t="shared" si="1"/>
        <v>PANTALONES UNISEX ALGODON TALLA S</v>
      </c>
      <c r="G44" s="1" t="str">
        <f t="shared" si="2"/>
        <v>PANTALONES UNISEX ALGODON TALLA S</v>
      </c>
      <c r="H44" s="1" t="str">
        <f t="array" ref="H44">XLOOKUP(A44,MAESTRA!I:I,MAESTRA!B:B,,0,1)</f>
        <v>INDUMENTARIA DEPORTIVA</v>
      </c>
      <c r="I44" s="5" t="str">
        <f t="shared" si="3"/>
        <v>TALLA</v>
      </c>
      <c r="J44" s="1" t="str">
        <f t="array" ref="J44">XLOOKUP(A44,MAESTRA!I:I,MAESTRA!G:G,,0,1)</f>
        <v>S</v>
      </c>
      <c r="K44" s="5"/>
      <c r="L44" s="5"/>
      <c r="M44" s="5"/>
      <c r="N44" s="5"/>
      <c r="O44" s="53">
        <f t="shared" si="4"/>
        <v>32000</v>
      </c>
      <c r="P44" s="5"/>
      <c r="Q44" s="5" t="s">
        <v>625</v>
      </c>
      <c r="R44" s="5" t="s">
        <v>626</v>
      </c>
      <c r="S44" s="5" t="s">
        <v>627</v>
      </c>
      <c r="T44" s="5" t="s">
        <v>627</v>
      </c>
      <c r="U44" s="54">
        <f t="shared" si="5"/>
        <v>2</v>
      </c>
      <c r="V44" s="52" t="str">
        <f t="shared" si="6"/>
        <v>231627</v>
      </c>
      <c r="W44" s="52" t="str">
        <f t="shared" si="7"/>
        <v>231627</v>
      </c>
      <c r="X44" s="5" t="s">
        <v>628</v>
      </c>
      <c r="Y44" s="5" t="s">
        <v>629</v>
      </c>
      <c r="Z44" s="1"/>
      <c r="AA44" s="1"/>
      <c r="AB44" s="1"/>
      <c r="AC44" s="1"/>
      <c r="AD44" s="1" t="str">
        <f t="array" ref="AD44">XLOOKUP(A44,COMPRAS!B:B,COMPRAS!E:E,,0,-1)</f>
        <v>MADRUGON</v>
      </c>
      <c r="AE44" s="5" t="s">
        <v>629</v>
      </c>
      <c r="AF44" s="1"/>
      <c r="AG44" s="1" t="str">
        <f>VLOOKUP(A44,MAESTRA!I:N,5,0)</f>
        <v>UNISEX</v>
      </c>
      <c r="AH44" s="1" t="str">
        <f>VLOOKUP(A44,MAESTRA!I:N,6,0)</f>
        <v>ADULTO</v>
      </c>
      <c r="AI44" s="54">
        <f t="shared" si="8"/>
        <v>16000</v>
      </c>
      <c r="AJ44" s="1"/>
    </row>
    <row r="45">
      <c r="F45" s="1" t="str">
        <f t="shared" si="1"/>
        <v>PANTALONES UNISEX ALGODON TALLA XL</v>
      </c>
      <c r="G45" s="1" t="str">
        <f t="shared" si="2"/>
        <v>PANTALONES UNISEX ALGODON TALLA XL</v>
      </c>
      <c r="H45" s="1" t="str">
        <f t="array" ref="H45">XLOOKUP(A45,MAESTRA!I:I,MAESTRA!B:B,,0,1)</f>
        <v>INDUMENTARIA DEPORTIVA</v>
      </c>
      <c r="I45" s="5" t="str">
        <f t="shared" si="3"/>
        <v>TALLA</v>
      </c>
      <c r="J45" s="1" t="str">
        <f t="array" ref="J45">XLOOKUP(A45,MAESTRA!I:I,MAESTRA!G:G,,0,1)</f>
        <v>XL</v>
      </c>
      <c r="K45" s="5"/>
      <c r="L45" s="5"/>
      <c r="M45" s="5"/>
      <c r="N45" s="5"/>
      <c r="O45" s="53">
        <f t="shared" si="4"/>
        <v>32000</v>
      </c>
      <c r="P45" s="5"/>
      <c r="Q45" s="5" t="s">
        <v>625</v>
      </c>
      <c r="R45" s="5" t="s">
        <v>626</v>
      </c>
      <c r="S45" s="5" t="s">
        <v>627</v>
      </c>
      <c r="T45" s="5" t="s">
        <v>627</v>
      </c>
      <c r="U45" s="54">
        <f t="shared" si="5"/>
        <v>3</v>
      </c>
      <c r="V45" s="52" t="str">
        <f t="shared" si="6"/>
        <v>231632</v>
      </c>
      <c r="W45" s="52" t="str">
        <f t="shared" si="7"/>
        <v>231632</v>
      </c>
      <c r="X45" s="5" t="s">
        <v>628</v>
      </c>
      <c r="Y45" s="5" t="s">
        <v>629</v>
      </c>
      <c r="Z45" s="1"/>
      <c r="AA45" s="1"/>
      <c r="AB45" s="1"/>
      <c r="AC45" s="1"/>
      <c r="AD45" s="1" t="str">
        <f t="array" ref="AD45">XLOOKUP(A45,COMPRAS!B:B,COMPRAS!E:E,,0,-1)</f>
        <v>MADRUGON</v>
      </c>
      <c r="AE45" s="5" t="s">
        <v>629</v>
      </c>
      <c r="AF45" s="1"/>
      <c r="AG45" s="1" t="str">
        <f>VLOOKUP(A45,MAESTRA!I:N,5,0)</f>
        <v>UNISEX</v>
      </c>
      <c r="AH45" s="1" t="str">
        <f>VLOOKUP(A45,MAESTRA!I:N,6,0)</f>
        <v>ADULTO</v>
      </c>
      <c r="AI45" s="54">
        <f t="shared" si="8"/>
        <v>16000</v>
      </c>
      <c r="AJ45" s="1"/>
    </row>
    <row r="46">
      <c r="F46" s="1" t="str">
        <f t="shared" si="1"/>
        <v>PANTALONES UNISEX ALGODON TALLA XXL</v>
      </c>
      <c r="G46" s="1" t="str">
        <f t="shared" si="2"/>
        <v>PANTALONES UNISEX ALGODON TALLA XXL</v>
      </c>
      <c r="H46" s="1" t="str">
        <f t="array" ref="H46">XLOOKUP(A46,MAESTRA!I:I,MAESTRA!B:B,,0,1)</f>
        <v>INDUMENTARIA DEPORTIVA</v>
      </c>
      <c r="I46" s="5" t="str">
        <f t="shared" si="3"/>
        <v>TALLA</v>
      </c>
      <c r="J46" s="1" t="str">
        <f t="array" ref="J46">XLOOKUP(A46,MAESTRA!I:I,MAESTRA!G:G,,0,1)</f>
        <v>XXL</v>
      </c>
      <c r="K46" s="5"/>
      <c r="L46" s="5"/>
      <c r="M46" s="5"/>
      <c r="N46" s="5"/>
      <c r="O46" s="53">
        <f t="shared" si="4"/>
        <v>40000</v>
      </c>
      <c r="P46" s="5"/>
      <c r="Q46" s="5" t="s">
        <v>625</v>
      </c>
      <c r="R46" s="5" t="s">
        <v>626</v>
      </c>
      <c r="S46" s="5" t="s">
        <v>627</v>
      </c>
      <c r="T46" s="5" t="s">
        <v>627</v>
      </c>
      <c r="U46" s="54">
        <f t="shared" si="5"/>
        <v>2</v>
      </c>
      <c r="V46" s="52" t="str">
        <f t="shared" si="6"/>
        <v>231634</v>
      </c>
      <c r="W46" s="52" t="str">
        <f t="shared" si="7"/>
        <v>231634</v>
      </c>
      <c r="X46" s="5" t="s">
        <v>628</v>
      </c>
      <c r="Y46" s="5" t="s">
        <v>629</v>
      </c>
      <c r="Z46" s="1"/>
      <c r="AA46" s="1"/>
      <c r="AB46" s="1"/>
      <c r="AC46" s="1"/>
      <c r="AD46" s="1" t="str">
        <f t="array" ref="AD46">XLOOKUP(A46,COMPRAS!B:B,COMPRAS!E:E,,0,-1)</f>
        <v>MADRUGON</v>
      </c>
      <c r="AE46" s="5" t="s">
        <v>629</v>
      </c>
      <c r="AF46" s="1"/>
      <c r="AG46" s="1" t="str">
        <f>VLOOKUP(A46,MAESTRA!I:N,5,0)</f>
        <v>UNISEX</v>
      </c>
      <c r="AH46" s="1" t="str">
        <f>VLOOKUP(A46,MAESTRA!I:N,6,0)</f>
        <v>ADULTO</v>
      </c>
      <c r="AI46" s="54">
        <f t="shared" si="8"/>
        <v>20000</v>
      </c>
      <c r="AJ46" s="1"/>
    </row>
    <row r="47">
      <c r="F47" s="1" t="str">
        <f t="shared" si="1"/>
        <v>PANTALONES UNISEX VIOTO TALLA L</v>
      </c>
      <c r="G47" s="1" t="str">
        <f t="shared" si="2"/>
        <v>PANTALONES UNISEX VIOTO TALLA L</v>
      </c>
      <c r="H47" s="1" t="str">
        <f t="array" ref="H47">XLOOKUP(A47,MAESTRA!I:I,MAESTRA!B:B,,0,1)</f>
        <v>INDUMENTARIA DEPORTIVA</v>
      </c>
      <c r="I47" s="5" t="str">
        <f t="shared" si="3"/>
        <v>TALLA</v>
      </c>
      <c r="J47" s="1" t="str">
        <f t="array" ref="J47">XLOOKUP(A47,MAESTRA!I:I,MAESTRA!G:G,,0,1)</f>
        <v>L</v>
      </c>
      <c r="K47" s="5"/>
      <c r="L47" s="5"/>
      <c r="M47" s="5"/>
      <c r="N47" s="5"/>
      <c r="O47" s="53">
        <f t="shared" si="4"/>
        <v>32000</v>
      </c>
      <c r="P47" s="5"/>
      <c r="Q47" s="5" t="s">
        <v>625</v>
      </c>
      <c r="R47" s="5" t="s">
        <v>626</v>
      </c>
      <c r="S47" s="5" t="s">
        <v>627</v>
      </c>
      <c r="T47" s="5" t="s">
        <v>627</v>
      </c>
      <c r="U47" s="54">
        <f t="shared" si="5"/>
        <v>2</v>
      </c>
      <c r="V47" s="52" t="str">
        <f t="shared" si="6"/>
        <v>2327623</v>
      </c>
      <c r="W47" s="52" t="str">
        <f t="shared" si="7"/>
        <v>2327623</v>
      </c>
      <c r="X47" s="5" t="s">
        <v>628</v>
      </c>
      <c r="Y47" s="5" t="s">
        <v>629</v>
      </c>
      <c r="Z47" s="1"/>
      <c r="AA47" s="1"/>
      <c r="AB47" s="1"/>
      <c r="AC47" s="1"/>
      <c r="AD47" s="1" t="str">
        <f t="array" ref="AD47">XLOOKUP(A47,COMPRAS!B:B,COMPRAS!E:E,,0,-1)</f>
        <v>MADRUGON</v>
      </c>
      <c r="AE47" s="5" t="s">
        <v>629</v>
      </c>
      <c r="AF47" s="1"/>
      <c r="AG47" s="1" t="str">
        <f>VLOOKUP(A47,MAESTRA!I:N,5,0)</f>
        <v>UNISEX</v>
      </c>
      <c r="AH47" s="1" t="str">
        <f>VLOOKUP(A47,MAESTRA!I:N,6,0)</f>
        <v>ADULTO</v>
      </c>
      <c r="AI47" s="54">
        <f t="shared" si="8"/>
        <v>16000</v>
      </c>
      <c r="AJ47" s="1"/>
    </row>
    <row r="48">
      <c r="F48" s="1" t="str">
        <f t="shared" si="1"/>
        <v>PANTALONES UNISEX VIOTO TALLA M</v>
      </c>
      <c r="G48" s="1" t="str">
        <f t="shared" si="2"/>
        <v>PANTALONES UNISEX VIOTO TALLA M</v>
      </c>
      <c r="H48" s="1" t="str">
        <f t="array" ref="H48">XLOOKUP(A48,MAESTRA!I:I,MAESTRA!B:B,,0,1)</f>
        <v>INDUMENTARIA DEPORTIVA</v>
      </c>
      <c r="I48" s="5" t="str">
        <f t="shared" si="3"/>
        <v>TALLA</v>
      </c>
      <c r="J48" s="1" t="str">
        <f t="array" ref="J48">XLOOKUP(A48,MAESTRA!I:I,MAESTRA!G:G,,0,1)</f>
        <v>M</v>
      </c>
      <c r="K48" s="5"/>
      <c r="L48" s="5"/>
      <c r="M48" s="5"/>
      <c r="N48" s="5"/>
      <c r="O48" s="53">
        <f t="shared" si="4"/>
        <v>32000</v>
      </c>
      <c r="P48" s="5"/>
      <c r="Q48" s="5" t="s">
        <v>625</v>
      </c>
      <c r="R48" s="5" t="s">
        <v>626</v>
      </c>
      <c r="S48" s="5" t="s">
        <v>627</v>
      </c>
      <c r="T48" s="5" t="s">
        <v>627</v>
      </c>
      <c r="U48" s="54">
        <f t="shared" si="5"/>
        <v>2</v>
      </c>
      <c r="V48" s="52" t="str">
        <f t="shared" si="6"/>
        <v>2327625</v>
      </c>
      <c r="W48" s="52" t="str">
        <f t="shared" si="7"/>
        <v>2327625</v>
      </c>
      <c r="X48" s="5" t="s">
        <v>628</v>
      </c>
      <c r="Y48" s="5" t="s">
        <v>629</v>
      </c>
      <c r="Z48" s="1"/>
      <c r="AA48" s="1"/>
      <c r="AB48" s="1"/>
      <c r="AC48" s="1"/>
      <c r="AD48" s="1" t="str">
        <f t="array" ref="AD48">XLOOKUP(A48,COMPRAS!B:B,COMPRAS!E:E,,0,-1)</f>
        <v>MADRUGON</v>
      </c>
      <c r="AE48" s="5" t="s">
        <v>629</v>
      </c>
      <c r="AF48" s="1"/>
      <c r="AG48" s="1" t="str">
        <f>VLOOKUP(A48,MAESTRA!I:N,5,0)</f>
        <v>UNISEX</v>
      </c>
      <c r="AH48" s="1" t="str">
        <f>VLOOKUP(A48,MAESTRA!I:N,6,0)</f>
        <v>ADULTO</v>
      </c>
      <c r="AI48" s="54">
        <f t="shared" si="8"/>
        <v>16000</v>
      </c>
      <c r="AJ48" s="1"/>
    </row>
    <row r="49">
      <c r="F49" s="1" t="str">
        <f t="shared" si="1"/>
        <v>PANTALONES UNISEX VIOTO TALLA S</v>
      </c>
      <c r="G49" s="1" t="str">
        <f t="shared" si="2"/>
        <v>PANTALONES UNISEX VIOTO TALLA S</v>
      </c>
      <c r="H49" s="1" t="str">
        <f t="array" ref="H49">XLOOKUP(A49,MAESTRA!I:I,MAESTRA!B:B,,0,1)</f>
        <v>INDUMENTARIA DEPORTIVA</v>
      </c>
      <c r="I49" s="5" t="str">
        <f t="shared" si="3"/>
        <v>TALLA</v>
      </c>
      <c r="J49" s="1" t="str">
        <f t="array" ref="J49">XLOOKUP(A49,MAESTRA!I:I,MAESTRA!G:G,,0,1)</f>
        <v>S</v>
      </c>
      <c r="K49" s="5"/>
      <c r="L49" s="5"/>
      <c r="M49" s="5"/>
      <c r="N49" s="5"/>
      <c r="O49" s="53">
        <f t="shared" si="4"/>
        <v>32000</v>
      </c>
      <c r="P49" s="5"/>
      <c r="Q49" s="5" t="s">
        <v>625</v>
      </c>
      <c r="R49" s="5" t="s">
        <v>626</v>
      </c>
      <c r="S49" s="5" t="s">
        <v>627</v>
      </c>
      <c r="T49" s="5" t="s">
        <v>627</v>
      </c>
      <c r="U49" s="54">
        <f t="shared" si="5"/>
        <v>1</v>
      </c>
      <c r="V49" s="52" t="str">
        <f t="shared" si="6"/>
        <v>2327627</v>
      </c>
      <c r="W49" s="52" t="str">
        <f t="shared" si="7"/>
        <v>2327627</v>
      </c>
      <c r="X49" s="5" t="s">
        <v>628</v>
      </c>
      <c r="Y49" s="5" t="s">
        <v>629</v>
      </c>
      <c r="Z49" s="1"/>
      <c r="AA49" s="1"/>
      <c r="AB49" s="1"/>
      <c r="AC49" s="1"/>
      <c r="AD49" s="1" t="str">
        <f t="array" ref="AD49">XLOOKUP(A49,COMPRAS!B:B,COMPRAS!E:E,,0,-1)</f>
        <v>MADRUGON</v>
      </c>
      <c r="AE49" s="5" t="s">
        <v>629</v>
      </c>
      <c r="AF49" s="1"/>
      <c r="AG49" s="1" t="str">
        <f>VLOOKUP(A49,MAESTRA!I:N,5,0)</f>
        <v>UNISEX</v>
      </c>
      <c r="AH49" s="1" t="str">
        <f>VLOOKUP(A49,MAESTRA!I:N,6,0)</f>
        <v>ADULTO</v>
      </c>
      <c r="AI49" s="54">
        <f t="shared" si="8"/>
        <v>16000</v>
      </c>
      <c r="AJ49" s="1"/>
    </row>
    <row r="50">
      <c r="F50" s="1" t="str">
        <f t="shared" si="1"/>
        <v>PANTALONES UNISEX VIOTO TALLA XL</v>
      </c>
      <c r="G50" s="1" t="str">
        <f t="shared" si="2"/>
        <v>PANTALONES UNISEX VIOTO TALLA XL</v>
      </c>
      <c r="H50" s="1" t="str">
        <f t="array" ref="H50">XLOOKUP(A50,MAESTRA!I:I,MAESTRA!B:B,,0,1)</f>
        <v>INDUMENTARIA DEPORTIVA</v>
      </c>
      <c r="I50" s="5" t="str">
        <f t="shared" si="3"/>
        <v>TALLA</v>
      </c>
      <c r="J50" s="1" t="str">
        <f t="array" ref="J50">XLOOKUP(A50,MAESTRA!I:I,MAESTRA!G:G,,0,1)</f>
        <v>XL</v>
      </c>
      <c r="K50" s="5"/>
      <c r="L50" s="5"/>
      <c r="M50" s="5"/>
      <c r="N50" s="5"/>
      <c r="O50" s="53">
        <f t="shared" si="4"/>
        <v>32000</v>
      </c>
      <c r="P50" s="5"/>
      <c r="Q50" s="5" t="s">
        <v>625</v>
      </c>
      <c r="R50" s="5" t="s">
        <v>626</v>
      </c>
      <c r="S50" s="5" t="s">
        <v>627</v>
      </c>
      <c r="T50" s="5" t="s">
        <v>627</v>
      </c>
      <c r="U50" s="54">
        <f t="shared" si="5"/>
        <v>2</v>
      </c>
      <c r="V50" s="52" t="str">
        <f t="shared" si="6"/>
        <v>2327632</v>
      </c>
      <c r="W50" s="52" t="str">
        <f t="shared" si="7"/>
        <v>2327632</v>
      </c>
      <c r="X50" s="5" t="s">
        <v>628</v>
      </c>
      <c r="Y50" s="5" t="s">
        <v>629</v>
      </c>
      <c r="Z50" s="1"/>
      <c r="AA50" s="1"/>
      <c r="AB50" s="1"/>
      <c r="AC50" s="1"/>
      <c r="AD50" s="1" t="str">
        <f t="array" ref="AD50">XLOOKUP(A50,COMPRAS!B:B,COMPRAS!E:E,,0,-1)</f>
        <v>MADRUGON</v>
      </c>
      <c r="AE50" s="5" t="s">
        <v>629</v>
      </c>
      <c r="AF50" s="1"/>
      <c r="AG50" s="1" t="str">
        <f>VLOOKUP(A50,MAESTRA!I:N,5,0)</f>
        <v>UNISEX</v>
      </c>
      <c r="AH50" s="1" t="str">
        <f>VLOOKUP(A50,MAESTRA!I:N,6,0)</f>
        <v>ADULTO</v>
      </c>
      <c r="AI50" s="54">
        <f t="shared" si="8"/>
        <v>16000</v>
      </c>
      <c r="AJ50" s="1"/>
    </row>
    <row r="51">
      <c r="F51" s="1" t="str">
        <f t="shared" si="1"/>
        <v>PANTALONES UNISEX VIOTO TALLA XXL</v>
      </c>
      <c r="G51" s="1" t="str">
        <f t="shared" si="2"/>
        <v>PANTALONES UNISEX VIOTO TALLA XXL</v>
      </c>
      <c r="H51" s="1" t="str">
        <f t="array" ref="H51">XLOOKUP(A51,MAESTRA!I:I,MAESTRA!B:B,,0,1)</f>
        <v>INDUMENTARIA DEPORTIVA</v>
      </c>
      <c r="I51" s="5" t="str">
        <f t="shared" si="3"/>
        <v>TALLA</v>
      </c>
      <c r="J51" s="1" t="str">
        <f t="array" ref="J51">XLOOKUP(A51,MAESTRA!I:I,MAESTRA!G:G,,0,1)</f>
        <v>XXL</v>
      </c>
      <c r="K51" s="5"/>
      <c r="L51" s="5"/>
      <c r="M51" s="5"/>
      <c r="N51" s="5"/>
      <c r="O51" s="53">
        <f t="shared" si="4"/>
        <v>40000</v>
      </c>
      <c r="P51" s="5"/>
      <c r="Q51" s="5" t="s">
        <v>625</v>
      </c>
      <c r="R51" s="5" t="s">
        <v>626</v>
      </c>
      <c r="S51" s="5" t="s">
        <v>627</v>
      </c>
      <c r="T51" s="5" t="s">
        <v>627</v>
      </c>
      <c r="U51" s="54">
        <f t="shared" si="5"/>
        <v>1</v>
      </c>
      <c r="V51" s="1" t="str">
        <f t="shared" si="6"/>
        <v>2327634</v>
      </c>
      <c r="W51" s="1" t="str">
        <f t="shared" si="7"/>
        <v>2327634</v>
      </c>
      <c r="X51" s="5" t="s">
        <v>628</v>
      </c>
      <c r="Y51" s="5" t="s">
        <v>629</v>
      </c>
      <c r="Z51" s="1"/>
      <c r="AA51" s="1"/>
      <c r="AB51" s="1"/>
      <c r="AC51" s="1"/>
      <c r="AD51" s="1" t="str">
        <f t="array" ref="AD51">XLOOKUP(A51,COMPRAS!B:B,COMPRAS!E:E,,0,-1)</f>
        <v>MADRUGON</v>
      </c>
      <c r="AE51" s="5" t="s">
        <v>629</v>
      </c>
      <c r="AF51" s="1"/>
      <c r="AG51" s="1" t="str">
        <f>VLOOKUP(A51,MAESTRA!I:N,5,0)</f>
        <v>UNISEX</v>
      </c>
      <c r="AH51" s="1" t="str">
        <f>VLOOKUP(A51,MAESTRA!I:N,6,0)</f>
        <v>ADULTO</v>
      </c>
      <c r="AI51" s="54">
        <f t="shared" si="8"/>
        <v>20000</v>
      </c>
      <c r="AJ51" s="1"/>
    </row>
    <row r="52">
      <c r="F52" s="1" t="str">
        <f t="shared" si="1"/>
        <v>CHAQUETAS DAMA JEAN CLASICA TALLA S</v>
      </c>
      <c r="G52" s="1" t="str">
        <f t="shared" si="2"/>
        <v>CHAQUETAS DAMA JEAN CLASICA TALLA S</v>
      </c>
      <c r="H52" s="1" t="str">
        <f t="array" ref="H52">XLOOKUP(A52,MAESTRA!I:I,MAESTRA!B:B,,0,1)</f>
        <v>ROPA DAMA</v>
      </c>
      <c r="I52" s="5" t="str">
        <f t="shared" si="3"/>
        <v>TALLA</v>
      </c>
      <c r="J52" s="1" t="str">
        <f t="array" ref="J52">XLOOKUP(A52,MAESTRA!I:I,MAESTRA!G:G,,0,1)</f>
        <v>S</v>
      </c>
      <c r="K52" s="5"/>
      <c r="L52" s="5"/>
      <c r="M52" s="5"/>
      <c r="N52" s="5"/>
      <c r="O52" s="53">
        <f t="shared" si="4"/>
        <v>84000</v>
      </c>
      <c r="P52" s="5"/>
      <c r="Q52" s="5" t="s">
        <v>625</v>
      </c>
      <c r="R52" s="5" t="s">
        <v>626</v>
      </c>
      <c r="S52" s="5" t="s">
        <v>627</v>
      </c>
      <c r="T52" s="5" t="s">
        <v>627</v>
      </c>
      <c r="U52" s="54">
        <f t="shared" si="5"/>
        <v>1</v>
      </c>
      <c r="V52" s="52" t="str">
        <f t="shared" si="6"/>
        <v>25115327</v>
      </c>
      <c r="W52" s="52" t="str">
        <f t="shared" si="7"/>
        <v>25115327</v>
      </c>
      <c r="X52" s="5" t="s">
        <v>628</v>
      </c>
      <c r="Y52" s="5" t="s">
        <v>629</v>
      </c>
      <c r="Z52" s="1"/>
      <c r="AA52" s="1"/>
      <c r="AB52" s="1"/>
      <c r="AC52" s="1"/>
      <c r="AD52" s="1" t="str">
        <f t="array" ref="AD52">XLOOKUP(A52,COMPRAS!B:B,COMPRAS!E:E,,0,-1)</f>
        <v>KBU DENIM JACKETS</v>
      </c>
      <c r="AE52" s="5" t="s">
        <v>629</v>
      </c>
      <c r="AF52" s="1"/>
      <c r="AG52" s="1" t="str">
        <f>VLOOKUP(A52,MAESTRA!I:N,5,0)</f>
        <v>FEMENINO</v>
      </c>
      <c r="AH52" s="1" t="str">
        <f>VLOOKUP(A52,MAESTRA!I:N,6,0)</f>
        <v>ADULTO</v>
      </c>
      <c r="AI52" s="54">
        <f t="shared" si="8"/>
        <v>42000</v>
      </c>
      <c r="AJ52" s="1"/>
    </row>
    <row r="53">
      <c r="F53" s="1" t="str">
        <f t="shared" si="1"/>
        <v>CHAQUETAS DAMA JEAN OVEJERA TALLA S</v>
      </c>
      <c r="G53" s="1" t="str">
        <f t="shared" si="2"/>
        <v>CHAQUETAS DAMA JEAN OVEJERA TALLA S</v>
      </c>
      <c r="H53" s="1" t="str">
        <f t="array" ref="H53">XLOOKUP(A53,MAESTRA!I:I,MAESTRA!B:B,,0,1)</f>
        <v>ROPA DAMA</v>
      </c>
      <c r="I53" s="5" t="str">
        <f t="shared" si="3"/>
        <v>TALLA</v>
      </c>
      <c r="J53" s="1" t="str">
        <f t="array" ref="J53">XLOOKUP(A53,MAESTRA!I:I,MAESTRA!G:G,,0,1)</f>
        <v>S</v>
      </c>
      <c r="K53" s="5"/>
      <c r="L53" s="5"/>
      <c r="M53" s="5"/>
      <c r="N53" s="5"/>
      <c r="O53" s="53">
        <f t="shared" si="4"/>
        <v>100000</v>
      </c>
      <c r="P53" s="5"/>
      <c r="Q53" s="5" t="s">
        <v>625</v>
      </c>
      <c r="R53" s="5" t="s">
        <v>626</v>
      </c>
      <c r="S53" s="5" t="s">
        <v>627</v>
      </c>
      <c r="T53" s="5" t="s">
        <v>627</v>
      </c>
      <c r="U53" s="54">
        <f t="shared" si="5"/>
        <v>1</v>
      </c>
      <c r="V53" s="52" t="str">
        <f t="shared" si="6"/>
        <v>25115427</v>
      </c>
      <c r="W53" s="52" t="str">
        <f t="shared" si="7"/>
        <v>25115427</v>
      </c>
      <c r="X53" s="5" t="s">
        <v>628</v>
      </c>
      <c r="Y53" s="5" t="s">
        <v>629</v>
      </c>
      <c r="Z53" s="1"/>
      <c r="AA53" s="1"/>
      <c r="AB53" s="1"/>
      <c r="AC53" s="1"/>
      <c r="AD53" s="1" t="str">
        <f t="array" ref="AD53">XLOOKUP(A53,COMPRAS!B:B,COMPRAS!E:E,,0,-1)</f>
        <v>KBU DENIM JACKETS</v>
      </c>
      <c r="AE53" s="5" t="s">
        <v>629</v>
      </c>
      <c r="AF53" s="1"/>
      <c r="AG53" s="1" t="str">
        <f>VLOOKUP(A53,MAESTRA!I:N,5,0)</f>
        <v>FEMENINO</v>
      </c>
      <c r="AH53" s="1" t="str">
        <f>VLOOKUP(A53,MAESTRA!I:N,6,0)</f>
        <v>ADULTO</v>
      </c>
      <c r="AI53" s="54">
        <f t="shared" si="8"/>
        <v>50000</v>
      </c>
      <c r="AJ53" s="1"/>
    </row>
    <row r="54">
      <c r="F54" s="1" t="str">
        <f t="shared" si="1"/>
        <v>CHAQUETAS CABALLERO JEAN CLASICA TALLA L</v>
      </c>
      <c r="G54" s="1" t="str">
        <f t="shared" si="2"/>
        <v>CHAQUETAS CABALLERO JEAN CLASICA TALLA L</v>
      </c>
      <c r="H54" s="1" t="str">
        <f t="array" ref="H54">XLOOKUP(A54,MAESTRA!I:I,MAESTRA!B:B,,0,1)</f>
        <v>ROPA CABALLERO</v>
      </c>
      <c r="I54" s="5" t="str">
        <f t="shared" si="3"/>
        <v>TALLA</v>
      </c>
      <c r="J54" s="1" t="str">
        <f t="array" ref="J54">XLOOKUP(A54,MAESTRA!I:I,MAESTRA!G:G,,0,1)</f>
        <v>L</v>
      </c>
      <c r="K54" s="5"/>
      <c r="L54" s="5"/>
      <c r="M54" s="5"/>
      <c r="N54" s="5"/>
      <c r="O54" s="53">
        <f t="shared" si="4"/>
        <v>100000</v>
      </c>
      <c r="P54" s="5"/>
      <c r="Q54" s="5" t="s">
        <v>625</v>
      </c>
      <c r="R54" s="5" t="s">
        <v>626</v>
      </c>
      <c r="S54" s="5" t="s">
        <v>627</v>
      </c>
      <c r="T54" s="5" t="s">
        <v>627</v>
      </c>
      <c r="U54" s="54">
        <f t="shared" si="5"/>
        <v>1</v>
      </c>
      <c r="V54" s="52" t="str">
        <f t="shared" si="6"/>
        <v>25215323</v>
      </c>
      <c r="W54" s="52" t="str">
        <f t="shared" si="7"/>
        <v>25215323</v>
      </c>
      <c r="X54" s="5" t="s">
        <v>628</v>
      </c>
      <c r="Y54" s="5" t="s">
        <v>629</v>
      </c>
      <c r="Z54" s="1"/>
      <c r="AA54" s="1"/>
      <c r="AB54" s="1"/>
      <c r="AC54" s="1"/>
      <c r="AD54" s="1" t="str">
        <f t="array" ref="AD54">XLOOKUP(A54,COMPRAS!B:B,COMPRAS!E:E,,0,-1)</f>
        <v>KBU DENIM JACKETS</v>
      </c>
      <c r="AE54" s="5" t="s">
        <v>629</v>
      </c>
      <c r="AF54" s="1"/>
      <c r="AG54" s="1" t="str">
        <f>VLOOKUP(A54,MAESTRA!I:N,5,0)</f>
        <v>MASCULINO</v>
      </c>
      <c r="AH54" s="1" t="str">
        <f>VLOOKUP(A54,MAESTRA!I:N,6,0)</f>
        <v>ADULTO</v>
      </c>
      <c r="AI54" s="54">
        <f t="shared" si="8"/>
        <v>50000</v>
      </c>
      <c r="AJ54" s="1"/>
    </row>
    <row r="55">
      <c r="F55" s="1" t="str">
        <f t="shared" si="1"/>
        <v>CHAQUETAS CABALLERO JEAN CLASICA TALLA M</v>
      </c>
      <c r="G55" s="1" t="str">
        <f t="shared" si="2"/>
        <v>CHAQUETAS CABALLERO JEAN CLASICA TALLA M</v>
      </c>
      <c r="H55" s="1" t="str">
        <f t="array" ref="H55">XLOOKUP(A55,MAESTRA!I:I,MAESTRA!B:B,,0,1)</f>
        <v>ROPA CABALLERO</v>
      </c>
      <c r="I55" s="5" t="str">
        <f t="shared" si="3"/>
        <v>TALLA</v>
      </c>
      <c r="J55" s="1" t="str">
        <f t="array" ref="J55">XLOOKUP(A55,MAESTRA!I:I,MAESTRA!G:G,,0,1)</f>
        <v>M</v>
      </c>
      <c r="K55" s="5"/>
      <c r="L55" s="5"/>
      <c r="M55" s="5"/>
      <c r="N55" s="5"/>
      <c r="O55" s="53">
        <f t="shared" si="4"/>
        <v>100000</v>
      </c>
      <c r="P55" s="5"/>
      <c r="Q55" s="5" t="s">
        <v>625</v>
      </c>
      <c r="R55" s="5" t="s">
        <v>626</v>
      </c>
      <c r="S55" s="5" t="s">
        <v>627</v>
      </c>
      <c r="T55" s="5" t="s">
        <v>627</v>
      </c>
      <c r="U55" s="54">
        <f t="shared" si="5"/>
        <v>1</v>
      </c>
      <c r="V55" s="52" t="str">
        <f t="shared" si="6"/>
        <v>25215325</v>
      </c>
      <c r="W55" s="52" t="str">
        <f t="shared" si="7"/>
        <v>25215325</v>
      </c>
      <c r="X55" s="5" t="s">
        <v>628</v>
      </c>
      <c r="Y55" s="5" t="s">
        <v>629</v>
      </c>
      <c r="Z55" s="1"/>
      <c r="AA55" s="1"/>
      <c r="AB55" s="1"/>
      <c r="AC55" s="1"/>
      <c r="AD55" s="1" t="str">
        <f t="array" ref="AD55">XLOOKUP(A55,COMPRAS!B:B,COMPRAS!E:E,,0,-1)</f>
        <v>KBU DENIM JACKETS</v>
      </c>
      <c r="AE55" s="5" t="s">
        <v>629</v>
      </c>
      <c r="AF55" s="1"/>
      <c r="AG55" s="1" t="str">
        <f>VLOOKUP(A55,MAESTRA!I:N,5,0)</f>
        <v>MASCULINO</v>
      </c>
      <c r="AH55" s="1" t="str">
        <f>VLOOKUP(A55,MAESTRA!I:N,6,0)</f>
        <v>ADULTO</v>
      </c>
      <c r="AI55" s="54">
        <f t="shared" si="8"/>
        <v>50000</v>
      </c>
      <c r="AJ55" s="1"/>
    </row>
    <row r="56">
      <c r="F56" s="1" t="str">
        <f t="shared" si="1"/>
        <v>CHAQUETAS CABALLERO JEAN CLASICA TALLA XL</v>
      </c>
      <c r="G56" s="1" t="str">
        <f t="shared" si="2"/>
        <v>CHAQUETAS CABALLERO JEAN CLASICA TALLA XL</v>
      </c>
      <c r="H56" s="1" t="str">
        <f t="array" ref="H56">XLOOKUP(A56,MAESTRA!I:I,MAESTRA!B:B,,0,1)</f>
        <v>ROPA CABALLERO</v>
      </c>
      <c r="I56" s="5" t="str">
        <f t="shared" si="3"/>
        <v>TALLA</v>
      </c>
      <c r="J56" s="1" t="str">
        <f t="array" ref="J56">XLOOKUP(A56,MAESTRA!I:I,MAESTRA!G:G,,0,1)</f>
        <v>XL</v>
      </c>
      <c r="K56" s="5"/>
      <c r="L56" s="5"/>
      <c r="M56" s="5"/>
      <c r="N56" s="5"/>
      <c r="O56" s="53">
        <f t="shared" si="4"/>
        <v>100000</v>
      </c>
      <c r="P56" s="5"/>
      <c r="Q56" s="5" t="s">
        <v>625</v>
      </c>
      <c r="R56" s="5" t="s">
        <v>626</v>
      </c>
      <c r="S56" s="5" t="s">
        <v>627</v>
      </c>
      <c r="T56" s="5" t="s">
        <v>627</v>
      </c>
      <c r="U56" s="54">
        <f t="shared" si="5"/>
        <v>1</v>
      </c>
      <c r="V56" s="52" t="str">
        <f t="shared" si="6"/>
        <v>25215332</v>
      </c>
      <c r="W56" s="52" t="str">
        <f t="shared" si="7"/>
        <v>25215332</v>
      </c>
      <c r="X56" s="5" t="s">
        <v>628</v>
      </c>
      <c r="Y56" s="5" t="s">
        <v>629</v>
      </c>
      <c r="Z56" s="1"/>
      <c r="AA56" s="1"/>
      <c r="AB56" s="1"/>
      <c r="AC56" s="1"/>
      <c r="AD56" s="1" t="str">
        <f t="array" ref="AD56">XLOOKUP(A56,COMPRAS!B:B,COMPRAS!E:E,,0,-1)</f>
        <v>KBU DENIM JACKETS</v>
      </c>
      <c r="AE56" s="5" t="s">
        <v>629</v>
      </c>
      <c r="AF56" s="1"/>
      <c r="AG56" s="1" t="str">
        <f>VLOOKUP(A56,MAESTRA!I:N,5,0)</f>
        <v>MASCULINO</v>
      </c>
      <c r="AH56" s="1" t="str">
        <f>VLOOKUP(A56,MAESTRA!I:N,6,0)</f>
        <v>ADULTO</v>
      </c>
      <c r="AI56" s="54">
        <f t="shared" si="8"/>
        <v>50000</v>
      </c>
      <c r="AJ56" s="1"/>
    </row>
    <row r="57">
      <c r="F57" s="1" t="str">
        <f t="shared" si="1"/>
        <v>CHAQUETAS CABALLERO JEAN OVEJERA TALLA L</v>
      </c>
      <c r="G57" s="1" t="str">
        <f t="shared" si="2"/>
        <v>CHAQUETAS CABALLERO JEAN OVEJERA TALLA L</v>
      </c>
      <c r="H57" s="1" t="str">
        <f t="array" ref="H57">XLOOKUP(A57,MAESTRA!I:I,MAESTRA!B:B,,0,1)</f>
        <v>ROPA CABALLERO</v>
      </c>
      <c r="I57" s="5" t="str">
        <f t="shared" si="3"/>
        <v>TALLA</v>
      </c>
      <c r="J57" s="1" t="str">
        <f t="array" ref="J57">XLOOKUP(A57,MAESTRA!I:I,MAESTRA!G:G,,0,1)</f>
        <v>L</v>
      </c>
      <c r="K57" s="5"/>
      <c r="L57" s="5"/>
      <c r="M57" s="5"/>
      <c r="N57" s="5"/>
      <c r="O57" s="53">
        <f t="shared" si="4"/>
        <v>110000</v>
      </c>
      <c r="P57" s="5"/>
      <c r="Q57" s="5" t="s">
        <v>625</v>
      </c>
      <c r="R57" s="5" t="s">
        <v>626</v>
      </c>
      <c r="S57" s="5" t="s">
        <v>627</v>
      </c>
      <c r="T57" s="5" t="s">
        <v>627</v>
      </c>
      <c r="U57" s="54">
        <f t="shared" si="5"/>
        <v>1</v>
      </c>
      <c r="V57" s="1" t="str">
        <f t="shared" si="6"/>
        <v>25215423</v>
      </c>
      <c r="W57" s="1" t="str">
        <f t="shared" si="7"/>
        <v>25215423</v>
      </c>
      <c r="X57" s="5" t="s">
        <v>628</v>
      </c>
      <c r="Y57" s="5" t="s">
        <v>629</v>
      </c>
      <c r="Z57" s="1"/>
      <c r="AA57" s="1"/>
      <c r="AB57" s="1"/>
      <c r="AC57" s="1"/>
      <c r="AD57" s="1" t="str">
        <f t="array" ref="AD57">XLOOKUP(A57,COMPRAS!B:B,COMPRAS!E:E,,0,-1)</f>
        <v>KBU DENIM JACKETS</v>
      </c>
      <c r="AE57" s="5" t="s">
        <v>629</v>
      </c>
      <c r="AF57" s="1"/>
      <c r="AG57" s="1" t="str">
        <f>VLOOKUP(A57,MAESTRA!I:N,5,0)</f>
        <v>MASCULINO</v>
      </c>
      <c r="AH57" s="1" t="str">
        <f>VLOOKUP(A57,MAESTRA!I:N,6,0)</f>
        <v>ADULTO</v>
      </c>
      <c r="AI57" s="54">
        <f t="shared" si="8"/>
        <v>55000</v>
      </c>
      <c r="AJ57" s="1"/>
    </row>
    <row r="58">
      <c r="F58" s="1" t="str">
        <f t="shared" si="1"/>
        <v>CHAQUETAS CABALLERO JEAN OVEJERA TALLA XL</v>
      </c>
      <c r="G58" s="1" t="str">
        <f t="shared" si="2"/>
        <v>CHAQUETAS CABALLERO JEAN OVEJERA TALLA XL</v>
      </c>
      <c r="H58" s="1" t="str">
        <f t="array" ref="H58">XLOOKUP(A58,MAESTRA!I:I,MAESTRA!B:B,,0,1)</f>
        <v>ROPA CABALLERO</v>
      </c>
      <c r="I58" s="5" t="str">
        <f t="shared" si="3"/>
        <v>TALLA</v>
      </c>
      <c r="J58" s="1" t="str">
        <f t="array" ref="J58">XLOOKUP(A58,MAESTRA!I:I,MAESTRA!G:G,,0,1)</f>
        <v>XL</v>
      </c>
      <c r="K58" s="5"/>
      <c r="L58" s="5"/>
      <c r="M58" s="5"/>
      <c r="N58" s="5"/>
      <c r="O58" s="53">
        <f t="shared" si="4"/>
        <v>110000</v>
      </c>
      <c r="P58" s="5"/>
      <c r="Q58" s="5" t="s">
        <v>625</v>
      </c>
      <c r="R58" s="5" t="s">
        <v>626</v>
      </c>
      <c r="S58" s="5" t="s">
        <v>627</v>
      </c>
      <c r="T58" s="5" t="s">
        <v>627</v>
      </c>
      <c r="U58" s="54">
        <f t="shared" si="5"/>
        <v>1</v>
      </c>
      <c r="V58" s="1" t="str">
        <f t="shared" si="6"/>
        <v>25215432</v>
      </c>
      <c r="W58" s="1" t="str">
        <f t="shared" si="7"/>
        <v>25215432</v>
      </c>
      <c r="X58" s="5" t="s">
        <v>628</v>
      </c>
      <c r="Y58" s="5" t="s">
        <v>629</v>
      </c>
      <c r="Z58" s="1"/>
      <c r="AA58" s="1"/>
      <c r="AB58" s="1"/>
      <c r="AC58" s="1"/>
      <c r="AD58" s="1" t="str">
        <f t="array" ref="AD58">XLOOKUP(A58,COMPRAS!B:B,COMPRAS!E:E,,0,-1)</f>
        <v>KBU DENIM JACKETS</v>
      </c>
      <c r="AE58" s="5" t="s">
        <v>629</v>
      </c>
      <c r="AF58" s="1"/>
      <c r="AG58" s="1" t="str">
        <f>VLOOKUP(A58,MAESTRA!I:N,5,0)</f>
        <v>MASCULINO</v>
      </c>
      <c r="AH58" s="1" t="str">
        <f>VLOOKUP(A58,MAESTRA!I:N,6,0)</f>
        <v>ADULTO</v>
      </c>
      <c r="AI58" s="54">
        <f t="shared" si="8"/>
        <v>55000</v>
      </c>
      <c r="AJ58" s="1"/>
    </row>
    <row r="59">
      <c r="F59" s="1" t="str">
        <f t="shared" si="1"/>
        <v>CHAQUETAS CABALLERO POLO SENCILLA TALLA L</v>
      </c>
      <c r="G59" s="1" t="str">
        <f t="shared" si="2"/>
        <v>CHAQUETAS CABALLERO POLO SENCILLA TALLA L</v>
      </c>
      <c r="H59" s="1" t="str">
        <f t="array" ref="H59">XLOOKUP(A59,MAESTRA!I:I,MAESTRA!B:B,,0,1)</f>
        <v>ROPA CABALLERO</v>
      </c>
      <c r="I59" s="5" t="str">
        <f t="shared" si="3"/>
        <v>TALLA</v>
      </c>
      <c r="J59" s="1" t="str">
        <f t="array" ref="J59">XLOOKUP(A59,MAESTRA!I:I,MAESTRA!G:G,,0,1)</f>
        <v>L</v>
      </c>
      <c r="K59" s="5"/>
      <c r="L59" s="5"/>
      <c r="M59" s="5"/>
      <c r="N59" s="5"/>
      <c r="O59" s="53">
        <f t="shared" si="4"/>
        <v>90000</v>
      </c>
      <c r="P59" s="5"/>
      <c r="Q59" s="5" t="s">
        <v>625</v>
      </c>
      <c r="R59" s="5" t="s">
        <v>626</v>
      </c>
      <c r="S59" s="5" t="s">
        <v>627</v>
      </c>
      <c r="T59" s="5" t="s">
        <v>627</v>
      </c>
      <c r="U59" s="54">
        <f t="shared" si="5"/>
        <v>2</v>
      </c>
      <c r="V59" s="52" t="str">
        <f t="shared" si="6"/>
        <v>25221923</v>
      </c>
      <c r="W59" s="52" t="str">
        <f t="shared" si="7"/>
        <v>25221923</v>
      </c>
      <c r="X59" s="5" t="s">
        <v>628</v>
      </c>
      <c r="Y59" s="5" t="s">
        <v>629</v>
      </c>
      <c r="Z59" s="1"/>
      <c r="AA59" s="1"/>
      <c r="AB59" s="1"/>
      <c r="AC59" s="1"/>
      <c r="AD59" s="1" t="str">
        <f t="array" ref="AD59">XLOOKUP(A59,COMPRAS!B:B,COMPRAS!E:E,,0,-1)</f>
        <v>NOVA W 78</v>
      </c>
      <c r="AE59" s="5" t="s">
        <v>629</v>
      </c>
      <c r="AF59" s="1"/>
      <c r="AG59" s="1" t="str">
        <f>VLOOKUP(A59,MAESTRA!I:N,5,0)</f>
        <v>MASCULINO</v>
      </c>
      <c r="AH59" s="1" t="str">
        <f>VLOOKUP(A59,MAESTRA!I:N,6,0)</f>
        <v>ADULTO</v>
      </c>
      <c r="AI59" s="54">
        <f t="shared" si="8"/>
        <v>43000</v>
      </c>
      <c r="AJ59" s="1"/>
    </row>
    <row r="60">
      <c r="F60" s="1" t="str">
        <f t="shared" si="1"/>
        <v>CHAQUETAS CABALLERO POLO SENCILLA TALLA S</v>
      </c>
      <c r="G60" s="1" t="str">
        <f t="shared" si="2"/>
        <v>CHAQUETAS CABALLERO POLO SENCILLA TALLA S</v>
      </c>
      <c r="H60" s="1" t="str">
        <f t="array" ref="H60">XLOOKUP(A60,MAESTRA!I:I,MAESTRA!B:B,,0,1)</f>
        <v>ROPA CABALLERO</v>
      </c>
      <c r="I60" s="5" t="str">
        <f t="shared" si="3"/>
        <v>TALLA</v>
      </c>
      <c r="J60" s="1" t="str">
        <f t="array" ref="J60">XLOOKUP(A60,MAESTRA!I:I,MAESTRA!G:G,,0,1)</f>
        <v>S</v>
      </c>
      <c r="K60" s="5"/>
      <c r="L60" s="5"/>
      <c r="M60" s="5"/>
      <c r="N60" s="5"/>
      <c r="O60" s="53">
        <f t="shared" si="4"/>
        <v>90000</v>
      </c>
      <c r="P60" s="5"/>
      <c r="Q60" s="5" t="s">
        <v>625</v>
      </c>
      <c r="R60" s="5" t="s">
        <v>626</v>
      </c>
      <c r="S60" s="5" t="s">
        <v>627</v>
      </c>
      <c r="T60" s="5" t="s">
        <v>627</v>
      </c>
      <c r="U60" s="54">
        <f t="shared" si="5"/>
        <v>2</v>
      </c>
      <c r="V60" s="52" t="str">
        <f t="shared" si="6"/>
        <v>25221927</v>
      </c>
      <c r="W60" s="52" t="str">
        <f t="shared" si="7"/>
        <v>25221927</v>
      </c>
      <c r="X60" s="5" t="s">
        <v>628</v>
      </c>
      <c r="Y60" s="5" t="s">
        <v>629</v>
      </c>
      <c r="Z60" s="1"/>
      <c r="AA60" s="1"/>
      <c r="AB60" s="1"/>
      <c r="AC60" s="1"/>
      <c r="AD60" s="1" t="str">
        <f t="array" ref="AD60">XLOOKUP(A60,COMPRAS!B:B,COMPRAS!E:E,,0,-1)</f>
        <v>NOVA W 78</v>
      </c>
      <c r="AE60" s="5" t="s">
        <v>629</v>
      </c>
      <c r="AF60" s="1"/>
      <c r="AG60" s="1" t="str">
        <f>VLOOKUP(A60,MAESTRA!I:N,5,0)</f>
        <v>MASCULINO</v>
      </c>
      <c r="AH60" s="1" t="str">
        <f>VLOOKUP(A60,MAESTRA!I:N,6,0)</f>
        <v>ADULTO</v>
      </c>
      <c r="AI60" s="54">
        <f t="shared" si="8"/>
        <v>43000</v>
      </c>
      <c r="AJ60" s="1"/>
    </row>
    <row r="61">
      <c r="F61" s="1" t="str">
        <f t="shared" si="1"/>
        <v>CHAQUETAS CABALLERO CANGURO AIR TALLA L</v>
      </c>
      <c r="G61" s="1" t="str">
        <f t="shared" si="2"/>
        <v>CHAQUETAS CABALLERO CANGURO AIR TALLA L</v>
      </c>
      <c r="H61" s="1" t="str">
        <f t="array" ref="H61">XLOOKUP(A61,MAESTRA!I:I,MAESTRA!B:B,,0,1)</f>
        <v>ROPA CABALLERO</v>
      </c>
      <c r="I61" s="5" t="str">
        <f t="shared" si="3"/>
        <v>TALLA</v>
      </c>
      <c r="J61" s="1" t="str">
        <f t="array" ref="J61">XLOOKUP(A61,MAESTRA!I:I,MAESTRA!G:G,,0,1)</f>
        <v>L</v>
      </c>
      <c r="K61" s="5"/>
      <c r="L61" s="5"/>
      <c r="M61" s="5"/>
      <c r="N61" s="5"/>
      <c r="O61" s="53">
        <f t="shared" si="4"/>
        <v>68000</v>
      </c>
      <c r="P61" s="5"/>
      <c r="Q61" s="5" t="s">
        <v>625</v>
      </c>
      <c r="R61" s="5" t="s">
        <v>626</v>
      </c>
      <c r="S61" s="5" t="s">
        <v>627</v>
      </c>
      <c r="T61" s="5" t="s">
        <v>627</v>
      </c>
      <c r="U61" s="54">
        <f t="shared" si="5"/>
        <v>4</v>
      </c>
      <c r="V61" s="52" t="str">
        <f t="shared" si="6"/>
        <v>2526823</v>
      </c>
      <c r="W61" s="52" t="str">
        <f t="shared" si="7"/>
        <v>2526823</v>
      </c>
      <c r="X61" s="5" t="s">
        <v>628</v>
      </c>
      <c r="Y61" s="5" t="s">
        <v>629</v>
      </c>
      <c r="Z61" s="1"/>
      <c r="AA61" s="1"/>
      <c r="AB61" s="1"/>
      <c r="AC61" s="1"/>
      <c r="AD61" s="1" t="str">
        <f t="array" ref="AD61">XLOOKUP(A61,COMPRAS!B:B,COMPRAS!E:E,,0,-1)</f>
        <v>CONFECCIONES PERFECT</v>
      </c>
      <c r="AE61" s="5" t="s">
        <v>629</v>
      </c>
      <c r="AF61" s="1"/>
      <c r="AG61" s="1" t="str">
        <f>VLOOKUP(A61,MAESTRA!I:N,5,0)</f>
        <v>MASCULINO</v>
      </c>
      <c r="AH61" s="1" t="str">
        <f>VLOOKUP(A61,MAESTRA!I:N,6,0)</f>
        <v>ADULTO</v>
      </c>
      <c r="AI61" s="54">
        <f t="shared" si="8"/>
        <v>34000</v>
      </c>
      <c r="AJ61" s="1"/>
    </row>
    <row r="62">
      <c r="F62" s="1" t="str">
        <f t="shared" si="1"/>
        <v>CHAQUETAS CABALLERO CANGURO AIR TALLA M</v>
      </c>
      <c r="G62" s="1" t="str">
        <f t="shared" si="2"/>
        <v>CHAQUETAS CABALLERO CANGURO AIR TALLA M</v>
      </c>
      <c r="H62" s="1" t="str">
        <f t="array" ref="H62">XLOOKUP(A62,MAESTRA!I:I,MAESTRA!B:B,,0,1)</f>
        <v>ROPA CABALLERO</v>
      </c>
      <c r="I62" s="5" t="str">
        <f t="shared" si="3"/>
        <v>TALLA</v>
      </c>
      <c r="J62" s="1" t="str">
        <f t="array" ref="J62">XLOOKUP(A62,MAESTRA!I:I,MAESTRA!G:G,,0,1)</f>
        <v>M</v>
      </c>
      <c r="K62" s="5"/>
      <c r="L62" s="5"/>
      <c r="M62" s="5"/>
      <c r="N62" s="5"/>
      <c r="O62" s="53">
        <f t="shared" si="4"/>
        <v>68000</v>
      </c>
      <c r="P62" s="5"/>
      <c r="Q62" s="5" t="s">
        <v>625</v>
      </c>
      <c r="R62" s="5" t="s">
        <v>626</v>
      </c>
      <c r="S62" s="5" t="s">
        <v>627</v>
      </c>
      <c r="T62" s="5" t="s">
        <v>627</v>
      </c>
      <c r="U62" s="54">
        <f t="shared" si="5"/>
        <v>1</v>
      </c>
      <c r="V62" s="52" t="str">
        <f t="shared" si="6"/>
        <v>2526825</v>
      </c>
      <c r="W62" s="52" t="str">
        <f t="shared" si="7"/>
        <v>2526825</v>
      </c>
      <c r="X62" s="5" t="s">
        <v>628</v>
      </c>
      <c r="Y62" s="5" t="s">
        <v>629</v>
      </c>
      <c r="Z62" s="1"/>
      <c r="AA62" s="1"/>
      <c r="AB62" s="1"/>
      <c r="AC62" s="1"/>
      <c r="AD62" s="1" t="str">
        <f t="array" ref="AD62">XLOOKUP(A62,COMPRAS!B:B,COMPRAS!E:E,,0,-1)</f>
        <v>CONFECCIONES PERFECT</v>
      </c>
      <c r="AE62" s="5" t="s">
        <v>629</v>
      </c>
      <c r="AF62" s="1"/>
      <c r="AG62" s="1" t="str">
        <f>VLOOKUP(A62,MAESTRA!I:N,5,0)</f>
        <v>MASCULINO</v>
      </c>
      <c r="AH62" s="1" t="str">
        <f>VLOOKUP(A62,MAESTRA!I:N,6,0)</f>
        <v>ADULTO</v>
      </c>
      <c r="AI62" s="54">
        <f t="shared" si="8"/>
        <v>34000</v>
      </c>
      <c r="AJ62" s="1"/>
    </row>
    <row r="63">
      <c r="F63" s="1" t="str">
        <f t="shared" si="1"/>
        <v>CHAQUETAS CABALLERO CANGURO AIR TALLA XL </v>
      </c>
      <c r="G63" s="1" t="str">
        <f t="shared" si="2"/>
        <v>CHAQUETAS CABALLERO CANGURO AIR TALLA XL </v>
      </c>
      <c r="H63" s="1" t="str">
        <f t="array" ref="H63">XLOOKUP(A63,MAESTRA!I:I,MAESTRA!B:B,,0,1)</f>
        <v>ROPA CABALLERO</v>
      </c>
      <c r="I63" s="5" t="str">
        <f t="shared" si="3"/>
        <v>TALLA</v>
      </c>
      <c r="J63" s="1" t="str">
        <f t="array" ref="J63">XLOOKUP(A63,MAESTRA!I:I,MAESTRA!G:G,,0,1)</f>
        <v>XL </v>
      </c>
      <c r="K63" s="5"/>
      <c r="L63" s="5"/>
      <c r="M63" s="5"/>
      <c r="N63" s="5"/>
      <c r="O63" s="53">
        <f t="shared" si="4"/>
        <v>68000</v>
      </c>
      <c r="P63" s="5"/>
      <c r="Q63" s="5" t="s">
        <v>625</v>
      </c>
      <c r="R63" s="5" t="s">
        <v>626</v>
      </c>
      <c r="S63" s="5" t="s">
        <v>627</v>
      </c>
      <c r="T63" s="5" t="s">
        <v>627</v>
      </c>
      <c r="U63" s="54">
        <f t="shared" si="5"/>
        <v>1</v>
      </c>
      <c r="V63" s="52" t="str">
        <f t="shared" si="6"/>
        <v>2526833</v>
      </c>
      <c r="W63" s="52" t="str">
        <f t="shared" si="7"/>
        <v>2526833</v>
      </c>
      <c r="X63" s="5" t="s">
        <v>628</v>
      </c>
      <c r="Y63" s="5" t="s">
        <v>629</v>
      </c>
      <c r="Z63" s="1"/>
      <c r="AA63" s="1"/>
      <c r="AB63" s="1"/>
      <c r="AC63" s="1"/>
      <c r="AD63" s="1" t="str">
        <f t="array" ref="AD63">XLOOKUP(A63,COMPRAS!B:B,COMPRAS!E:E,,0,-1)</f>
        <v>CONFECCIONES PERFECT</v>
      </c>
      <c r="AE63" s="5" t="s">
        <v>629</v>
      </c>
      <c r="AF63" s="1"/>
      <c r="AG63" s="1" t="str">
        <f>VLOOKUP(A63,MAESTRA!I:N,5,0)</f>
        <v>MASCULINO</v>
      </c>
      <c r="AH63" s="1" t="str">
        <f>VLOOKUP(A63,MAESTRA!I:N,6,0)</f>
        <v>ADULTO</v>
      </c>
      <c r="AI63" s="54">
        <f t="shared" si="8"/>
        <v>34000</v>
      </c>
      <c r="AJ63" s="1"/>
    </row>
    <row r="64">
      <c r="F64" s="1" t="str">
        <f t="shared" si="1"/>
        <v>CHAQUETAS UNISEX ROMPEVIENTOS  NEGRA COLOMBIA TALLA L</v>
      </c>
      <c r="G64" s="1" t="str">
        <f t="shared" si="2"/>
        <v>CHAQUETAS UNISEX ROMPEVIENTOS  NEGRA COLOMBIA TALLA L</v>
      </c>
      <c r="H64" s="1" t="str">
        <f t="array" ref="H64">XLOOKUP(A64,MAESTRA!I:I,MAESTRA!B:B,,0,1)</f>
        <v>INDUMENTARIA DEPORTIVA</v>
      </c>
      <c r="I64" s="5" t="str">
        <f t="shared" si="3"/>
        <v>TALLA</v>
      </c>
      <c r="J64" s="1" t="str">
        <f t="array" ref="J64">XLOOKUP(A64,MAESTRA!I:I,MAESTRA!G:G,,0,1)</f>
        <v>L</v>
      </c>
      <c r="K64" s="5"/>
      <c r="L64" s="5"/>
      <c r="M64" s="5"/>
      <c r="N64" s="5"/>
      <c r="O64" s="53">
        <f t="shared" si="4"/>
        <v>100000</v>
      </c>
      <c r="P64" s="5"/>
      <c r="Q64" s="5" t="s">
        <v>625</v>
      </c>
      <c r="R64" s="5" t="s">
        <v>626</v>
      </c>
      <c r="S64" s="5" t="s">
        <v>627</v>
      </c>
      <c r="T64" s="5" t="s">
        <v>627</v>
      </c>
      <c r="U64" s="54">
        <f t="shared" si="5"/>
        <v>2</v>
      </c>
      <c r="V64" s="52" t="str">
        <f t="shared" si="6"/>
        <v>25333923</v>
      </c>
      <c r="W64" s="52" t="str">
        <f t="shared" si="7"/>
        <v>25333923</v>
      </c>
      <c r="X64" s="5" t="s">
        <v>628</v>
      </c>
      <c r="Y64" s="5" t="s">
        <v>629</v>
      </c>
      <c r="Z64" s="1"/>
      <c r="AA64" s="1"/>
      <c r="AB64" s="1"/>
      <c r="AC64" s="1"/>
      <c r="AD64" s="1" t="str">
        <f t="array" ref="AD64">XLOOKUP(A64,COMPRAS!B:B,COMPRAS!E:E,,0,-1)</f>
        <v>LION VISTO</v>
      </c>
      <c r="AE64" s="5" t="s">
        <v>629</v>
      </c>
      <c r="AF64" s="1"/>
      <c r="AG64" s="1" t="str">
        <f>VLOOKUP(A64,MAESTRA!I:N,5,0)</f>
        <v>UNISEX</v>
      </c>
      <c r="AH64" s="1" t="str">
        <f>VLOOKUP(A64,MAESTRA!I:N,6,0)</f>
        <v>ADULTO</v>
      </c>
      <c r="AI64" s="54">
        <f t="shared" si="8"/>
        <v>38000</v>
      </c>
      <c r="AJ64" s="1"/>
    </row>
    <row r="65">
      <c r="F65" s="1" t="str">
        <f t="shared" si="1"/>
        <v>CHAQUETAS UNISEX ROMPEVIENTOS  NEGRA COLOMBIA TALLA M</v>
      </c>
      <c r="G65" s="1" t="str">
        <f t="shared" si="2"/>
        <v>CHAQUETAS UNISEX ROMPEVIENTOS  NEGRA COLOMBIA TALLA M</v>
      </c>
      <c r="H65" s="1" t="str">
        <f t="array" ref="H65">XLOOKUP(A65,MAESTRA!I:I,MAESTRA!B:B,,0,1)</f>
        <v>INDUMENTARIA DEPORTIVA</v>
      </c>
      <c r="I65" s="5" t="str">
        <f t="shared" si="3"/>
        <v>TALLA</v>
      </c>
      <c r="J65" s="1" t="str">
        <f t="array" ref="J65">XLOOKUP(A65,MAESTRA!I:I,MAESTRA!G:G,,0,1)</f>
        <v>M</v>
      </c>
      <c r="K65" s="5"/>
      <c r="L65" s="5"/>
      <c r="M65" s="5"/>
      <c r="N65" s="5"/>
      <c r="O65" s="53">
        <f t="shared" si="4"/>
        <v>100000</v>
      </c>
      <c r="P65" s="5"/>
      <c r="Q65" s="5" t="s">
        <v>625</v>
      </c>
      <c r="R65" s="5" t="s">
        <v>626</v>
      </c>
      <c r="S65" s="5" t="s">
        <v>627</v>
      </c>
      <c r="T65" s="5" t="s">
        <v>627</v>
      </c>
      <c r="U65" s="54">
        <f t="shared" si="5"/>
        <v>2</v>
      </c>
      <c r="V65" s="52" t="str">
        <f t="shared" si="6"/>
        <v>25333925</v>
      </c>
      <c r="W65" s="52" t="str">
        <f t="shared" si="7"/>
        <v>25333925</v>
      </c>
      <c r="X65" s="5" t="s">
        <v>628</v>
      </c>
      <c r="Y65" s="5" t="s">
        <v>629</v>
      </c>
      <c r="Z65" s="1"/>
      <c r="AA65" s="1"/>
      <c r="AB65" s="1"/>
      <c r="AC65" s="1"/>
      <c r="AD65" s="1" t="str">
        <f t="array" ref="AD65">XLOOKUP(A65,COMPRAS!B:B,COMPRAS!E:E,,0,-1)</f>
        <v>LION VISTO</v>
      </c>
      <c r="AE65" s="5" t="s">
        <v>629</v>
      </c>
      <c r="AF65" s="1"/>
      <c r="AG65" s="1" t="str">
        <f>VLOOKUP(A65,MAESTRA!I:N,5,0)</f>
        <v>UNISEX</v>
      </c>
      <c r="AH65" s="1" t="str">
        <f>VLOOKUP(A65,MAESTRA!I:N,6,0)</f>
        <v>ADULTO</v>
      </c>
      <c r="AI65" s="54">
        <f t="shared" si="8"/>
        <v>38000</v>
      </c>
      <c r="AJ65" s="1"/>
    </row>
    <row r="66">
      <c r="F66" s="1" t="str">
        <f t="shared" si="1"/>
        <v>CHAQUETAS UNISEX ROMPEVIENTOS  NEGRA COLOMBIA TALLA S</v>
      </c>
      <c r="G66" s="1" t="str">
        <f t="shared" si="2"/>
        <v>CHAQUETAS UNISEX ROMPEVIENTOS  NEGRA COLOMBIA TALLA S</v>
      </c>
      <c r="H66" s="1" t="str">
        <f t="array" ref="H66">XLOOKUP(A66,MAESTRA!I:I,MAESTRA!B:B,,0,1)</f>
        <v>INDUMENTARIA DEPORTIVA</v>
      </c>
      <c r="I66" s="5" t="str">
        <f t="shared" si="3"/>
        <v>TALLA</v>
      </c>
      <c r="J66" s="1" t="str">
        <f t="array" ref="J66">XLOOKUP(A66,MAESTRA!I:I,MAESTRA!G:G,,0,1)</f>
        <v>S</v>
      </c>
      <c r="K66" s="5"/>
      <c r="L66" s="5"/>
      <c r="M66" s="5"/>
      <c r="N66" s="5"/>
      <c r="O66" s="53">
        <f t="shared" si="4"/>
        <v>100000</v>
      </c>
      <c r="P66" s="5"/>
      <c r="Q66" s="5" t="s">
        <v>625</v>
      </c>
      <c r="R66" s="5" t="s">
        <v>626</v>
      </c>
      <c r="S66" s="5" t="s">
        <v>627</v>
      </c>
      <c r="T66" s="5" t="s">
        <v>627</v>
      </c>
      <c r="U66" s="54">
        <f t="shared" si="5"/>
        <v>2</v>
      </c>
      <c r="V66" s="52" t="str">
        <f t="shared" si="6"/>
        <v>25333927</v>
      </c>
      <c r="W66" s="52" t="str">
        <f t="shared" si="7"/>
        <v>25333927</v>
      </c>
      <c r="X66" s="5" t="s">
        <v>628</v>
      </c>
      <c r="Y66" s="5" t="s">
        <v>629</v>
      </c>
      <c r="Z66" s="1"/>
      <c r="AA66" s="1"/>
      <c r="AB66" s="1"/>
      <c r="AC66" s="1"/>
      <c r="AD66" s="1" t="str">
        <f t="array" ref="AD66">XLOOKUP(A66,COMPRAS!B:B,COMPRAS!E:E,,0,-1)</f>
        <v>LION VISTO</v>
      </c>
      <c r="AE66" s="5" t="s">
        <v>629</v>
      </c>
      <c r="AF66" s="1"/>
      <c r="AG66" s="1" t="str">
        <f>VLOOKUP(A66,MAESTRA!I:N,5,0)</f>
        <v>UNISEX</v>
      </c>
      <c r="AH66" s="1" t="str">
        <f>VLOOKUP(A66,MAESTRA!I:N,6,0)</f>
        <v>ADULTO</v>
      </c>
      <c r="AI66" s="54">
        <f t="shared" si="8"/>
        <v>38000</v>
      </c>
      <c r="AJ66" s="1"/>
    </row>
    <row r="67">
      <c r="F67" s="1" t="str">
        <f t="shared" si="1"/>
        <v>CHAQUETAS UNISEX ROMPEVIENTOS  NEGRA COLOMBIA TALLA XL</v>
      </c>
      <c r="G67" s="1" t="str">
        <f t="shared" si="2"/>
        <v>CHAQUETAS UNISEX ROMPEVIENTOS  NEGRA COLOMBIA TALLA XL</v>
      </c>
      <c r="H67" s="1" t="str">
        <f t="array" ref="H67">XLOOKUP(A67,MAESTRA!I:I,MAESTRA!B:B,,0,1)</f>
        <v>INDUMENTARIA DEPORTIVA</v>
      </c>
      <c r="I67" s="5" t="str">
        <f t="shared" si="3"/>
        <v>TALLA</v>
      </c>
      <c r="J67" s="1" t="str">
        <f t="array" ref="J67">XLOOKUP(A67,MAESTRA!I:I,MAESTRA!G:G,,0,1)</f>
        <v>XL</v>
      </c>
      <c r="K67" s="5"/>
      <c r="L67" s="5"/>
      <c r="M67" s="5"/>
      <c r="N67" s="5"/>
      <c r="O67" s="53">
        <f t="shared" si="4"/>
        <v>100000</v>
      </c>
      <c r="P67" s="5"/>
      <c r="Q67" s="5" t="s">
        <v>625</v>
      </c>
      <c r="R67" s="5" t="s">
        <v>626</v>
      </c>
      <c r="S67" s="5" t="s">
        <v>627</v>
      </c>
      <c r="T67" s="5" t="s">
        <v>627</v>
      </c>
      <c r="U67" s="54">
        <f t="shared" si="5"/>
        <v>2</v>
      </c>
      <c r="V67" s="52" t="str">
        <f t="shared" si="6"/>
        <v>25333932</v>
      </c>
      <c r="W67" s="52" t="str">
        <f t="shared" si="7"/>
        <v>25333932</v>
      </c>
      <c r="X67" s="5" t="s">
        <v>628</v>
      </c>
      <c r="Y67" s="5" t="s">
        <v>629</v>
      </c>
      <c r="Z67" s="1"/>
      <c r="AA67" s="1"/>
      <c r="AB67" s="1"/>
      <c r="AC67" s="1"/>
      <c r="AD67" s="1" t="str">
        <f t="array" ref="AD67">XLOOKUP(A67,COMPRAS!B:B,COMPRAS!E:E,,0,-1)</f>
        <v>LION VISTO</v>
      </c>
      <c r="AE67" s="5" t="s">
        <v>629</v>
      </c>
      <c r="AF67" s="1"/>
      <c r="AG67" s="1" t="str">
        <f>VLOOKUP(A67,MAESTRA!I:N,5,0)</f>
        <v>UNISEX</v>
      </c>
      <c r="AH67" s="1" t="str">
        <f>VLOOKUP(A67,MAESTRA!I:N,6,0)</f>
        <v>ADULTO</v>
      </c>
      <c r="AI67" s="54">
        <f t="shared" si="8"/>
        <v>38000</v>
      </c>
      <c r="AJ67" s="1"/>
    </row>
    <row r="68">
      <c r="F68" s="1" t="str">
        <f t="shared" si="1"/>
        <v>CHAQUETAS UNISEX ROMPEVIENTOS  NEGRA COLOMBIA TALLA XXL</v>
      </c>
      <c r="G68" s="1" t="str">
        <f t="shared" si="2"/>
        <v>CHAQUETAS UNISEX ROMPEVIENTOS  NEGRA COLOMBIA TALLA XXL</v>
      </c>
      <c r="H68" s="1" t="str">
        <f t="array" ref="H68">XLOOKUP(A68,MAESTRA!I:I,MAESTRA!B:B,,0,1)</f>
        <v>INDUMENTARIA DEPORTIVA</v>
      </c>
      <c r="I68" s="5" t="str">
        <f t="shared" si="3"/>
        <v>TALLA</v>
      </c>
      <c r="J68" s="1" t="str">
        <f t="array" ref="J68">XLOOKUP(A68,MAESTRA!I:I,MAESTRA!G:G,,0,1)</f>
        <v>XXL</v>
      </c>
      <c r="K68" s="5"/>
      <c r="L68" s="5"/>
      <c r="M68" s="5"/>
      <c r="N68" s="5"/>
      <c r="O68" s="53">
        <f t="shared" si="4"/>
        <v>100000</v>
      </c>
      <c r="P68" s="5"/>
      <c r="Q68" s="5" t="s">
        <v>625</v>
      </c>
      <c r="R68" s="5" t="s">
        <v>626</v>
      </c>
      <c r="S68" s="5" t="s">
        <v>627</v>
      </c>
      <c r="T68" s="5" t="s">
        <v>627</v>
      </c>
      <c r="U68" s="54">
        <f t="shared" si="5"/>
        <v>2</v>
      </c>
      <c r="V68" s="52" t="str">
        <f t="shared" si="6"/>
        <v>25333934</v>
      </c>
      <c r="W68" s="52" t="str">
        <f t="shared" si="7"/>
        <v>25333934</v>
      </c>
      <c r="X68" s="5" t="s">
        <v>628</v>
      </c>
      <c r="Y68" s="5" t="s">
        <v>629</v>
      </c>
      <c r="Z68" s="1"/>
      <c r="AA68" s="1"/>
      <c r="AB68" s="1"/>
      <c r="AC68" s="1"/>
      <c r="AD68" s="1" t="str">
        <f t="array" ref="AD68">XLOOKUP(A68,COMPRAS!B:B,COMPRAS!E:E,,0,-1)</f>
        <v>LION VISTO</v>
      </c>
      <c r="AE68" s="5" t="s">
        <v>629</v>
      </c>
      <c r="AF68" s="1"/>
      <c r="AG68" s="1" t="str">
        <f>VLOOKUP(A68,MAESTRA!I:N,5,0)</f>
        <v>UNISEX</v>
      </c>
      <c r="AH68" s="1" t="str">
        <f>VLOOKUP(A68,MAESTRA!I:N,6,0)</f>
        <v>ADULTO</v>
      </c>
      <c r="AI68" s="54">
        <f t="shared" si="8"/>
        <v>42000</v>
      </c>
      <c r="AJ68" s="1"/>
    </row>
    <row r="69">
      <c r="F69" s="1" t="str">
        <f t="shared" si="1"/>
        <v>BUSOS DAMA CAPOTA LANA TALLA UN</v>
      </c>
      <c r="G69" s="1" t="str">
        <f t="shared" si="2"/>
        <v>BUSOS DAMA CAPOTA LANA TALLA UN</v>
      </c>
      <c r="H69" s="1" t="str">
        <f t="array" ref="H69">XLOOKUP(A69,MAESTRA!I:I,MAESTRA!B:B,,0,1)</f>
        <v>ROPA DAMA</v>
      </c>
      <c r="I69" s="5" t="str">
        <f t="shared" si="3"/>
        <v>TALLA</v>
      </c>
      <c r="J69" s="1" t="str">
        <f t="array" ref="J69">XLOOKUP(A69,MAESTRA!I:I,MAESTRA!G:G,,0,1)</f>
        <v>UN</v>
      </c>
      <c r="K69" s="5"/>
      <c r="L69" s="5"/>
      <c r="M69" s="5"/>
      <c r="N69" s="5"/>
      <c r="O69" s="53">
        <f t="shared" si="4"/>
        <v>68000</v>
      </c>
      <c r="P69" s="5"/>
      <c r="Q69" s="5" t="s">
        <v>625</v>
      </c>
      <c r="R69" s="5" t="s">
        <v>626</v>
      </c>
      <c r="S69" s="5" t="s">
        <v>627</v>
      </c>
      <c r="T69" s="5" t="s">
        <v>627</v>
      </c>
      <c r="U69" s="54">
        <f t="shared" si="5"/>
        <v>6</v>
      </c>
      <c r="V69" s="52" t="str">
        <f t="shared" si="6"/>
        <v>2617030</v>
      </c>
      <c r="W69" s="52" t="str">
        <f t="shared" si="7"/>
        <v>2617030</v>
      </c>
      <c r="X69" s="5" t="s">
        <v>628</v>
      </c>
      <c r="Y69" s="5" t="s">
        <v>629</v>
      </c>
      <c r="Z69" s="1"/>
      <c r="AA69" s="1"/>
      <c r="AB69" s="1"/>
      <c r="AC69" s="1"/>
      <c r="AD69" s="1" t="str">
        <f t="array" ref="AD69">XLOOKUP(A69,COMPRAS!B:B,COMPRAS!E:E,,0,-1)</f>
        <v>ECUATORIANOS</v>
      </c>
      <c r="AE69" s="5" t="s">
        <v>629</v>
      </c>
      <c r="AF69" s="1"/>
      <c r="AG69" s="1" t="str">
        <f>VLOOKUP(A69,MAESTRA!I:N,5,0)</f>
        <v>FEMENINO</v>
      </c>
      <c r="AH69" s="1" t="str">
        <f>VLOOKUP(A69,MAESTRA!I:N,6,0)</f>
        <v>ADULTO</v>
      </c>
      <c r="AI69" s="54">
        <f t="shared" si="8"/>
        <v>33000</v>
      </c>
      <c r="AJ69" s="1"/>
    </row>
    <row r="70">
      <c r="F70" s="1" t="str">
        <f t="shared" si="1"/>
        <v>BUSOS CABALLERO CUELLO REDONDO TALLA L</v>
      </c>
      <c r="G70" s="1" t="str">
        <f t="shared" si="2"/>
        <v>BUSOS CABALLERO CUELLO REDONDO TALLA L</v>
      </c>
      <c r="H70" s="1" t="str">
        <f t="array" ref="H70">XLOOKUP(A70,MAESTRA!I:I,MAESTRA!B:B,,0,1)</f>
        <v>ROPA CABALLERO</v>
      </c>
      <c r="I70" s="5" t="str">
        <f t="shared" si="3"/>
        <v>TALLA</v>
      </c>
      <c r="J70" s="1" t="str">
        <f t="array" ref="J70">XLOOKUP(A70,MAESTRA!I:I,MAESTRA!G:G,,0,1)</f>
        <v>L</v>
      </c>
      <c r="K70" s="5"/>
      <c r="L70" s="5"/>
      <c r="M70" s="5"/>
      <c r="N70" s="5"/>
      <c r="O70" s="53">
        <f t="shared" si="4"/>
        <v>56000</v>
      </c>
      <c r="P70" s="5"/>
      <c r="Q70" s="5" t="s">
        <v>625</v>
      </c>
      <c r="R70" s="5" t="s">
        <v>626</v>
      </c>
      <c r="S70" s="5" t="s">
        <v>627</v>
      </c>
      <c r="T70" s="5" t="s">
        <v>627</v>
      </c>
      <c r="U70" s="54">
        <f t="shared" si="5"/>
        <v>2</v>
      </c>
      <c r="V70" s="52" t="str">
        <f t="shared" si="6"/>
        <v>26210823</v>
      </c>
      <c r="W70" s="52" t="str">
        <f t="shared" si="7"/>
        <v>26210823</v>
      </c>
      <c r="X70" s="5" t="s">
        <v>628</v>
      </c>
      <c r="Y70" s="5" t="s">
        <v>629</v>
      </c>
      <c r="Z70" s="1"/>
      <c r="AA70" s="1"/>
      <c r="AB70" s="1"/>
      <c r="AC70" s="1"/>
      <c r="AD70" s="1" t="str">
        <f t="array" ref="AD70">XLOOKUP(A70,COMPRAS!B:B,COMPRAS!E:E,,0,-1)</f>
        <v>EXODO 1902</v>
      </c>
      <c r="AE70" s="5" t="s">
        <v>629</v>
      </c>
      <c r="AF70" s="1"/>
      <c r="AG70" s="1" t="str">
        <f>VLOOKUP(A70,MAESTRA!I:N,5,0)</f>
        <v>MASCULINO</v>
      </c>
      <c r="AH70" s="1" t="str">
        <f>VLOOKUP(A70,MAESTRA!I:N,6,0)</f>
        <v>ADULTO</v>
      </c>
      <c r="AI70" s="54">
        <f t="shared" si="8"/>
        <v>28000</v>
      </c>
      <c r="AJ70" s="1"/>
    </row>
    <row r="71">
      <c r="F71" s="1" t="str">
        <f t="shared" si="1"/>
        <v>BUSOS CABALLERO CUELLO REDONDO TALLA M</v>
      </c>
      <c r="G71" s="1" t="str">
        <f t="shared" si="2"/>
        <v>BUSOS CABALLERO CUELLO REDONDO TALLA M</v>
      </c>
      <c r="H71" s="1" t="str">
        <f t="array" ref="H71">XLOOKUP(A71,MAESTRA!I:I,MAESTRA!B:B,,0,1)</f>
        <v>ROPA CABALLERO</v>
      </c>
      <c r="I71" s="5" t="str">
        <f t="shared" si="3"/>
        <v>TALLA</v>
      </c>
      <c r="J71" s="1" t="str">
        <f t="array" ref="J71">XLOOKUP(A71,MAESTRA!I:I,MAESTRA!G:G,,0,1)</f>
        <v>M</v>
      </c>
      <c r="K71" s="5"/>
      <c r="L71" s="5"/>
      <c r="M71" s="5"/>
      <c r="N71" s="5"/>
      <c r="O71" s="53">
        <f t="shared" si="4"/>
        <v>56000</v>
      </c>
      <c r="P71" s="5"/>
      <c r="Q71" s="5" t="s">
        <v>625</v>
      </c>
      <c r="R71" s="5" t="s">
        <v>626</v>
      </c>
      <c r="S71" s="5" t="s">
        <v>627</v>
      </c>
      <c r="T71" s="5" t="s">
        <v>627</v>
      </c>
      <c r="U71" s="54">
        <f t="shared" si="5"/>
        <v>3</v>
      </c>
      <c r="V71" s="52" t="str">
        <f t="shared" si="6"/>
        <v>26210825</v>
      </c>
      <c r="W71" s="52" t="str">
        <f t="shared" si="7"/>
        <v>26210825</v>
      </c>
      <c r="X71" s="5" t="s">
        <v>628</v>
      </c>
      <c r="Y71" s="5" t="s">
        <v>629</v>
      </c>
      <c r="Z71" s="1"/>
      <c r="AA71" s="1"/>
      <c r="AB71" s="1"/>
      <c r="AC71" s="1"/>
      <c r="AD71" s="1" t="str">
        <f t="array" ref="AD71">XLOOKUP(A71,COMPRAS!B:B,COMPRAS!E:E,,0,-1)</f>
        <v>EXODO 1902</v>
      </c>
      <c r="AE71" s="5" t="s">
        <v>629</v>
      </c>
      <c r="AF71" s="1"/>
      <c r="AG71" s="1" t="str">
        <f>VLOOKUP(A71,MAESTRA!I:N,5,0)</f>
        <v>MASCULINO</v>
      </c>
      <c r="AH71" s="1" t="str">
        <f>VLOOKUP(A71,MAESTRA!I:N,6,0)</f>
        <v>ADULTO</v>
      </c>
      <c r="AI71" s="54">
        <f t="shared" si="8"/>
        <v>28000</v>
      </c>
      <c r="AJ71" s="1"/>
    </row>
    <row r="72">
      <c r="F72" s="1" t="str">
        <f t="shared" si="1"/>
        <v>BUSOS CABALLERO CUELLO REDONDO TALLA XL</v>
      </c>
      <c r="G72" s="1" t="str">
        <f t="shared" si="2"/>
        <v>BUSOS CABALLERO CUELLO REDONDO TALLA XL</v>
      </c>
      <c r="H72" s="1" t="str">
        <f t="array" ref="H72">XLOOKUP(A72,MAESTRA!I:I,MAESTRA!B:B,,0,1)</f>
        <v>ROPA CABALLERO</v>
      </c>
      <c r="I72" s="5" t="str">
        <f t="shared" si="3"/>
        <v>TALLA</v>
      </c>
      <c r="J72" s="1" t="str">
        <f t="array" ref="J72">XLOOKUP(A72,MAESTRA!I:I,MAESTRA!G:G,,0,1)</f>
        <v>XL</v>
      </c>
      <c r="K72" s="5"/>
      <c r="L72" s="5"/>
      <c r="M72" s="5"/>
      <c r="N72" s="5"/>
      <c r="O72" s="53">
        <f t="shared" si="4"/>
        <v>56000</v>
      </c>
      <c r="P72" s="5"/>
      <c r="Q72" s="5" t="s">
        <v>625</v>
      </c>
      <c r="R72" s="5" t="s">
        <v>626</v>
      </c>
      <c r="S72" s="5" t="s">
        <v>627</v>
      </c>
      <c r="T72" s="5" t="s">
        <v>627</v>
      </c>
      <c r="U72" s="54">
        <f t="shared" si="5"/>
        <v>2</v>
      </c>
      <c r="V72" s="52" t="str">
        <f t="shared" si="6"/>
        <v>26210832</v>
      </c>
      <c r="W72" s="52" t="str">
        <f t="shared" si="7"/>
        <v>26210832</v>
      </c>
      <c r="X72" s="5" t="s">
        <v>628</v>
      </c>
      <c r="Y72" s="5" t="s">
        <v>629</v>
      </c>
      <c r="Z72" s="1"/>
      <c r="AA72" s="1"/>
      <c r="AB72" s="1"/>
      <c r="AC72" s="1"/>
      <c r="AD72" s="1" t="str">
        <f t="array" ref="AD72">XLOOKUP(A72,COMPRAS!B:B,COMPRAS!E:E,,0,-1)</f>
        <v>EXODO 1902</v>
      </c>
      <c r="AE72" s="5" t="s">
        <v>629</v>
      </c>
      <c r="AF72" s="1"/>
      <c r="AG72" s="1" t="str">
        <f>VLOOKUP(A72,MAESTRA!I:N,5,0)</f>
        <v>MASCULINO</v>
      </c>
      <c r="AH72" s="1" t="str">
        <f>VLOOKUP(A72,MAESTRA!I:N,6,0)</f>
        <v>ADULTO</v>
      </c>
      <c r="AI72" s="54">
        <f t="shared" si="8"/>
        <v>28000</v>
      </c>
      <c r="AJ72" s="1"/>
    </row>
    <row r="73">
      <c r="F73" s="1" t="str">
        <f t="shared" si="1"/>
        <v>BUSOS UNISEX MUNDIAL 2026 TALLA L</v>
      </c>
      <c r="G73" s="1" t="str">
        <f t="shared" si="2"/>
        <v>BUSOS UNISEX MUNDIAL 2026 TALLA L</v>
      </c>
      <c r="H73" s="1" t="str">
        <f t="array" ref="H73">XLOOKUP(A73,MAESTRA!I:I,MAESTRA!B:B,,0,1)</f>
        <v>INDUMENTARIA DEPORTIVA</v>
      </c>
      <c r="I73" s="5" t="str">
        <f t="shared" si="3"/>
        <v>TALLA</v>
      </c>
      <c r="J73" s="1" t="str">
        <f t="array" ref="J73">XLOOKUP(A73,MAESTRA!I:I,MAESTRA!G:G,,0,1)</f>
        <v>L</v>
      </c>
      <c r="K73" s="5"/>
      <c r="L73" s="5"/>
      <c r="M73" s="5"/>
      <c r="N73" s="5"/>
      <c r="O73" s="53">
        <f t="shared" si="4"/>
        <v>70000</v>
      </c>
      <c r="P73" s="5"/>
      <c r="Q73" s="5" t="s">
        <v>625</v>
      </c>
      <c r="R73" s="5" t="s">
        <v>626</v>
      </c>
      <c r="S73" s="5" t="s">
        <v>627</v>
      </c>
      <c r="T73" s="5" t="s">
        <v>627</v>
      </c>
      <c r="U73" s="54">
        <f t="shared" si="5"/>
        <v>3</v>
      </c>
      <c r="V73" s="52" t="str">
        <f t="shared" si="6"/>
        <v>26319423</v>
      </c>
      <c r="W73" s="52" t="str">
        <f t="shared" si="7"/>
        <v>26319423</v>
      </c>
      <c r="X73" s="5" t="s">
        <v>628</v>
      </c>
      <c r="Y73" s="5" t="s">
        <v>629</v>
      </c>
      <c r="Z73" s="1"/>
      <c r="AA73" s="1"/>
      <c r="AB73" s="1"/>
      <c r="AC73" s="1"/>
      <c r="AD73" s="1" t="str">
        <f t="array" ref="AD73">XLOOKUP(A73,COMPRAS!B:B,COMPRAS!E:E,,0,-1)</f>
        <v>CREACIONES DANNY - - CLEOTILDE</v>
      </c>
      <c r="AE73" s="5" t="s">
        <v>629</v>
      </c>
      <c r="AF73" s="1"/>
      <c r="AG73" s="1" t="str">
        <f>VLOOKUP(A73,MAESTRA!I:N,5,0)</f>
        <v>UNISEX</v>
      </c>
      <c r="AH73" s="1" t="str">
        <f>VLOOKUP(A73,MAESTRA!I:N,6,0)</f>
        <v>ADULTO</v>
      </c>
      <c r="AI73" s="54">
        <f t="shared" si="8"/>
        <v>35000</v>
      </c>
      <c r="AJ73" s="1"/>
    </row>
    <row r="74">
      <c r="F74" s="1" t="str">
        <f t="shared" si="1"/>
        <v>BUSOS UNISEX MUNDIAL 2026 TALLA M</v>
      </c>
      <c r="G74" s="1" t="str">
        <f t="shared" si="2"/>
        <v>BUSOS UNISEX MUNDIAL 2026 TALLA M</v>
      </c>
      <c r="H74" s="1" t="str">
        <f t="array" ref="H74">XLOOKUP(A74,MAESTRA!I:I,MAESTRA!B:B,,0,1)</f>
        <v>INDUMENTARIA DEPORTIVA</v>
      </c>
      <c r="I74" s="5" t="str">
        <f t="shared" si="3"/>
        <v>TALLA</v>
      </c>
      <c r="J74" s="1" t="str">
        <f t="array" ref="J74">XLOOKUP(A74,MAESTRA!I:I,MAESTRA!G:G,,0,1)</f>
        <v>M</v>
      </c>
      <c r="K74" s="5"/>
      <c r="L74" s="5"/>
      <c r="M74" s="5"/>
      <c r="N74" s="5"/>
      <c r="O74" s="53">
        <f t="shared" si="4"/>
        <v>70000</v>
      </c>
      <c r="P74" s="5"/>
      <c r="Q74" s="5" t="s">
        <v>625</v>
      </c>
      <c r="R74" s="5" t="s">
        <v>626</v>
      </c>
      <c r="S74" s="5" t="s">
        <v>627</v>
      </c>
      <c r="T74" s="5" t="s">
        <v>627</v>
      </c>
      <c r="U74" s="54">
        <f t="shared" si="5"/>
        <v>5</v>
      </c>
      <c r="V74" s="52" t="str">
        <f t="shared" si="6"/>
        <v>26319425</v>
      </c>
      <c r="W74" s="52" t="str">
        <f t="shared" si="7"/>
        <v>26319425</v>
      </c>
      <c r="X74" s="5" t="s">
        <v>628</v>
      </c>
      <c r="Y74" s="5" t="s">
        <v>629</v>
      </c>
      <c r="Z74" s="1"/>
      <c r="AA74" s="1"/>
      <c r="AB74" s="1"/>
      <c r="AC74" s="1"/>
      <c r="AD74" s="1" t="str">
        <f t="array" ref="AD74">XLOOKUP(A74,COMPRAS!B:B,COMPRAS!E:E,,0,-1)</f>
        <v>CREACIONES DANNY - - CLEOTILDE</v>
      </c>
      <c r="AE74" s="5" t="s">
        <v>629</v>
      </c>
      <c r="AF74" s="1"/>
      <c r="AG74" s="1" t="str">
        <f>VLOOKUP(A74,MAESTRA!I:N,5,0)</f>
        <v>UNISEX</v>
      </c>
      <c r="AH74" s="1" t="str">
        <f>VLOOKUP(A74,MAESTRA!I:N,6,0)</f>
        <v>ADULTO</v>
      </c>
      <c r="AI74" s="54">
        <f t="shared" si="8"/>
        <v>35000</v>
      </c>
      <c r="AJ74" s="1"/>
    </row>
    <row r="75">
      <c r="F75" s="1" t="str">
        <f t="shared" si="1"/>
        <v>BUSOS UNISEX MUNDIAL 2026 TALLA S</v>
      </c>
      <c r="G75" s="1" t="str">
        <f t="shared" si="2"/>
        <v>BUSOS UNISEX MUNDIAL 2026 TALLA S</v>
      </c>
      <c r="H75" s="1" t="str">
        <f t="array" ref="H75">XLOOKUP(A75,MAESTRA!I:I,MAESTRA!B:B,,0,1)</f>
        <v>INDUMENTARIA DEPORTIVA</v>
      </c>
      <c r="I75" s="5" t="str">
        <f t="shared" si="3"/>
        <v>TALLA</v>
      </c>
      <c r="J75" s="1" t="str">
        <f t="array" ref="J75">XLOOKUP(A75,MAESTRA!I:I,MAESTRA!G:G,,0,1)</f>
        <v>S</v>
      </c>
      <c r="K75" s="5"/>
      <c r="L75" s="5"/>
      <c r="M75" s="5"/>
      <c r="N75" s="5"/>
      <c r="O75" s="53">
        <f t="shared" si="4"/>
        <v>70000</v>
      </c>
      <c r="P75" s="5"/>
      <c r="Q75" s="5" t="s">
        <v>625</v>
      </c>
      <c r="R75" s="5" t="s">
        <v>626</v>
      </c>
      <c r="S75" s="5" t="s">
        <v>627</v>
      </c>
      <c r="T75" s="5" t="s">
        <v>627</v>
      </c>
      <c r="U75" s="54">
        <f t="shared" si="5"/>
        <v>3</v>
      </c>
      <c r="V75" s="52" t="str">
        <f t="shared" si="6"/>
        <v>26319427</v>
      </c>
      <c r="W75" s="52" t="str">
        <f t="shared" si="7"/>
        <v>26319427</v>
      </c>
      <c r="X75" s="5" t="s">
        <v>628</v>
      </c>
      <c r="Y75" s="5" t="s">
        <v>629</v>
      </c>
      <c r="Z75" s="1"/>
      <c r="AA75" s="1"/>
      <c r="AB75" s="1"/>
      <c r="AC75" s="1"/>
      <c r="AD75" s="1" t="str">
        <f t="array" ref="AD75">XLOOKUP(A75,COMPRAS!B:B,COMPRAS!E:E,,0,-1)</f>
        <v>CREACIONES DANNY - - CLEOTILDE</v>
      </c>
      <c r="AE75" s="5" t="s">
        <v>629</v>
      </c>
      <c r="AF75" s="1"/>
      <c r="AG75" s="1" t="str">
        <f>VLOOKUP(A75,MAESTRA!I:N,5,0)</f>
        <v>UNISEX</v>
      </c>
      <c r="AH75" s="1" t="str">
        <f>VLOOKUP(A75,MAESTRA!I:N,6,0)</f>
        <v>ADULTO</v>
      </c>
      <c r="AI75" s="54">
        <f t="shared" si="8"/>
        <v>35000</v>
      </c>
      <c r="AJ75" s="1"/>
    </row>
    <row r="76">
      <c r="F76" s="1" t="str">
        <f t="shared" si="1"/>
        <v>BUSOS UNISEX MUNDIAL 2026 TALLA XXL</v>
      </c>
      <c r="G76" s="1" t="str">
        <f t="shared" si="2"/>
        <v>BUSOS UNISEX MUNDIAL 2026 TALLA XXL</v>
      </c>
      <c r="H76" s="1" t="str">
        <f t="array" ref="H76">XLOOKUP(A76,MAESTRA!I:I,MAESTRA!B:B,,0,1)</f>
        <v>INDUMENTARIA DEPORTIVA</v>
      </c>
      <c r="I76" s="5" t="str">
        <f t="shared" si="3"/>
        <v>TALLA</v>
      </c>
      <c r="J76" s="1" t="str">
        <f t="array" ref="J76">XLOOKUP(A76,MAESTRA!I:I,MAESTRA!G:G,,0,1)</f>
        <v>XXL</v>
      </c>
      <c r="K76" s="5"/>
      <c r="L76" s="5"/>
      <c r="M76" s="5"/>
      <c r="N76" s="5"/>
      <c r="O76" s="53">
        <f t="shared" si="4"/>
        <v>70000</v>
      </c>
      <c r="P76" s="5"/>
      <c r="Q76" s="5" t="s">
        <v>625</v>
      </c>
      <c r="R76" s="5" t="s">
        <v>626</v>
      </c>
      <c r="S76" s="5" t="s">
        <v>627</v>
      </c>
      <c r="T76" s="5" t="s">
        <v>627</v>
      </c>
      <c r="U76" s="54">
        <f t="shared" si="5"/>
        <v>4</v>
      </c>
      <c r="V76" s="52" t="str">
        <f t="shared" si="6"/>
        <v>26319434</v>
      </c>
      <c r="W76" s="52" t="str">
        <f t="shared" si="7"/>
        <v>26319434</v>
      </c>
      <c r="X76" s="5" t="s">
        <v>628</v>
      </c>
      <c r="Y76" s="5" t="s">
        <v>629</v>
      </c>
      <c r="Z76" s="1"/>
      <c r="AA76" s="1"/>
      <c r="AB76" s="1"/>
      <c r="AC76" s="1"/>
      <c r="AD76" s="1" t="str">
        <f t="array" ref="AD76">XLOOKUP(A76,COMPRAS!B:B,COMPRAS!E:E,,0,-1)</f>
        <v>CREACIONES DANNY - - CLEOTILDE</v>
      </c>
      <c r="AE76" s="5" t="s">
        <v>629</v>
      </c>
      <c r="AF76" s="1"/>
      <c r="AG76" s="1" t="str">
        <f>VLOOKUP(A76,MAESTRA!I:N,5,0)</f>
        <v>UNISEX</v>
      </c>
      <c r="AH76" s="1" t="str">
        <f>VLOOKUP(A76,MAESTRA!I:N,6,0)</f>
        <v>ADULTO</v>
      </c>
      <c r="AI76" s="54">
        <f t="shared" si="8"/>
        <v>35000</v>
      </c>
      <c r="AJ76" s="1"/>
    </row>
    <row r="77">
      <c r="F77" s="1" t="str">
        <f t="shared" si="1"/>
        <v>BUSOS UNISEX OVERSIZE TALLA UN</v>
      </c>
      <c r="G77" s="1" t="str">
        <f t="shared" si="2"/>
        <v>BUSOS UNISEX OVERSIZE TALLA UN</v>
      </c>
      <c r="H77" s="1" t="str">
        <f t="array" ref="H77">XLOOKUP(A77,MAESTRA!I:I,MAESTRA!B:B,,0,1)</f>
        <v>ROPA OVERSIZE</v>
      </c>
      <c r="I77" s="5" t="str">
        <f t="shared" si="3"/>
        <v>TALLA</v>
      </c>
      <c r="J77" s="1" t="str">
        <f t="array" ref="J77">XLOOKUP(A77,MAESTRA!I:I,MAESTRA!G:G,,0,1)</f>
        <v>UN</v>
      </c>
      <c r="K77" s="5"/>
      <c r="L77" s="5"/>
      <c r="M77" s="5"/>
      <c r="N77" s="5"/>
      <c r="O77" s="53">
        <f t="shared" si="4"/>
        <v>88000</v>
      </c>
      <c r="P77" s="5"/>
      <c r="Q77" s="5" t="s">
        <v>625</v>
      </c>
      <c r="R77" s="5" t="s">
        <v>626</v>
      </c>
      <c r="S77" s="5" t="s">
        <v>627</v>
      </c>
      <c r="T77" s="5" t="s">
        <v>627</v>
      </c>
      <c r="U77" s="54">
        <f t="shared" si="5"/>
        <v>4</v>
      </c>
      <c r="V77" s="52" t="str">
        <f t="shared" si="6"/>
        <v>26320230</v>
      </c>
      <c r="W77" s="52" t="str">
        <f t="shared" si="7"/>
        <v>26320230</v>
      </c>
      <c r="X77" s="5" t="s">
        <v>628</v>
      </c>
      <c r="Y77" s="5" t="s">
        <v>629</v>
      </c>
      <c r="Z77" s="1"/>
      <c r="AA77" s="1"/>
      <c r="AB77" s="1"/>
      <c r="AC77" s="1"/>
      <c r="AD77" s="1" t="str">
        <f t="array" ref="AD77">XLOOKUP(A77,COMPRAS!B:B,COMPRAS!E:E,,0,-1)</f>
        <v>IMPERIO DE LA MODA</v>
      </c>
      <c r="AE77" s="5" t="s">
        <v>629</v>
      </c>
      <c r="AF77" s="1"/>
      <c r="AG77" s="1" t="str">
        <f>VLOOKUP(A77,MAESTRA!I:N,5,0)</f>
        <v>UNISEX</v>
      </c>
      <c r="AH77" s="1" t="str">
        <f>VLOOKUP(A77,MAESTRA!I:N,6,0)</f>
        <v>ADULTO</v>
      </c>
      <c r="AI77" s="54">
        <f t="shared" si="8"/>
        <v>40000</v>
      </c>
      <c r="AJ77" s="1"/>
    </row>
    <row r="78">
      <c r="F78" s="1" t="str">
        <f t="shared" si="1"/>
        <v>ANILLOS UNISEX ANILLO 2 TALLA VA</v>
      </c>
      <c r="G78" s="1" t="str">
        <f t="shared" si="2"/>
        <v>ANILLOS UNISEX ANILLO 2 TALLA VA</v>
      </c>
      <c r="H78" s="1" t="str">
        <f t="array" ref="H78">XLOOKUP(A78,MAESTRA!I:I,MAESTRA!B:B,,0,1)</f>
        <v>ACCESORIOS</v>
      </c>
      <c r="I78" s="5" t="str">
        <f t="shared" si="3"/>
        <v>TALLA</v>
      </c>
      <c r="J78" s="1" t="str">
        <f t="array" ref="J78">XLOOKUP(A78,MAESTRA!I:I,MAESTRA!G:G,,0,1)</f>
        <v>VA</v>
      </c>
      <c r="K78" s="5"/>
      <c r="L78" s="5"/>
      <c r="M78" s="5"/>
      <c r="N78" s="5"/>
      <c r="O78" s="53">
        <f t="shared" si="4"/>
        <v>13000</v>
      </c>
      <c r="P78" s="5"/>
      <c r="Q78" s="5" t="s">
        <v>625</v>
      </c>
      <c r="R78" s="5" t="s">
        <v>626</v>
      </c>
      <c r="S78" s="5" t="s">
        <v>627</v>
      </c>
      <c r="T78" s="5" t="s">
        <v>627</v>
      </c>
      <c r="U78" s="54">
        <f t="shared" si="5"/>
        <v>3</v>
      </c>
      <c r="V78" s="52" t="str">
        <f t="shared" si="6"/>
        <v>2832631</v>
      </c>
      <c r="W78" s="52" t="str">
        <f t="shared" si="7"/>
        <v>2832631</v>
      </c>
      <c r="X78" s="5" t="s">
        <v>628</v>
      </c>
      <c r="Y78" s="5" t="s">
        <v>629</v>
      </c>
      <c r="Z78" s="1"/>
      <c r="AA78" s="1"/>
      <c r="AB78" s="1"/>
      <c r="AC78" s="1"/>
      <c r="AD78" s="1" t="str">
        <f t="array" ref="AD78">XLOOKUP(A78,COMPRAS!B:B,COMPRAS!E:E,,0,-1)</f>
        <v>DIVAS</v>
      </c>
      <c r="AE78" s="5" t="s">
        <v>629</v>
      </c>
      <c r="AF78" s="1"/>
      <c r="AG78" s="1" t="str">
        <f>VLOOKUP(A78,MAESTRA!I:N,5,0)</f>
        <v>UNISEX</v>
      </c>
      <c r="AH78" s="1" t="str">
        <f>VLOOKUP(A78,MAESTRA!I:N,6,0)</f>
        <v>ADULTO</v>
      </c>
      <c r="AI78" s="54">
        <f t="shared" si="8"/>
        <v>6500</v>
      </c>
      <c r="AJ78" s="1"/>
    </row>
    <row r="79">
      <c r="F79" s="1" t="str">
        <f t="shared" si="1"/>
        <v>ANILLOS UNISEX ANILLO 4 TALLA VA</v>
      </c>
      <c r="G79" s="1" t="str">
        <f t="shared" si="2"/>
        <v>ANILLOS UNISEX ANILLO 4 TALLA VA</v>
      </c>
      <c r="H79" s="1" t="str">
        <f t="array" ref="H79">XLOOKUP(A79,MAESTRA!I:I,MAESTRA!B:B,,0,1)</f>
        <v>ACCESORIOS</v>
      </c>
      <c r="I79" s="5" t="str">
        <f t="shared" si="3"/>
        <v>TALLA</v>
      </c>
      <c r="J79" s="1" t="str">
        <f t="array" ref="J79">XLOOKUP(A79,MAESTRA!I:I,MAESTRA!G:G,,0,1)</f>
        <v>VA</v>
      </c>
      <c r="K79" s="5"/>
      <c r="L79" s="5"/>
      <c r="M79" s="5"/>
      <c r="N79" s="5"/>
      <c r="O79" s="53">
        <f t="shared" si="4"/>
        <v>16000</v>
      </c>
      <c r="P79" s="5"/>
      <c r="Q79" s="5" t="s">
        <v>625</v>
      </c>
      <c r="R79" s="5" t="s">
        <v>626</v>
      </c>
      <c r="S79" s="5" t="s">
        <v>627</v>
      </c>
      <c r="T79" s="5" t="s">
        <v>627</v>
      </c>
      <c r="U79" s="54">
        <f t="shared" si="5"/>
        <v>4</v>
      </c>
      <c r="V79" s="52" t="str">
        <f t="shared" si="6"/>
        <v>2832831</v>
      </c>
      <c r="W79" s="52" t="str">
        <f t="shared" si="7"/>
        <v>2832831</v>
      </c>
      <c r="X79" s="5" t="s">
        <v>628</v>
      </c>
      <c r="Y79" s="5" t="s">
        <v>629</v>
      </c>
      <c r="Z79" s="1"/>
      <c r="AA79" s="1"/>
      <c r="AB79" s="1"/>
      <c r="AC79" s="1"/>
      <c r="AD79" s="1" t="str">
        <f t="array" ref="AD79">XLOOKUP(A79,COMPRAS!B:B,COMPRAS!E:E,,0,-1)</f>
        <v>DIVAS</v>
      </c>
      <c r="AE79" s="5" t="s">
        <v>629</v>
      </c>
      <c r="AF79" s="1"/>
      <c r="AG79" s="1" t="str">
        <f>VLOOKUP(A79,MAESTRA!I:N,5,0)</f>
        <v>UNISEX</v>
      </c>
      <c r="AH79" s="1" t="str">
        <f>VLOOKUP(A79,MAESTRA!I:N,6,0)</f>
        <v>ADULTO</v>
      </c>
      <c r="AI79" s="54">
        <f t="shared" si="8"/>
        <v>8000</v>
      </c>
      <c r="AJ79" s="1"/>
    </row>
    <row r="80">
      <c r="F80" s="1" t="str">
        <f t="shared" si="1"/>
        <v>ANILLOS UNISEX ANILLO 5 TALLA VA</v>
      </c>
      <c r="G80" s="1" t="str">
        <f t="shared" si="2"/>
        <v>ANILLOS UNISEX ANILLO 5 TALLA VA</v>
      </c>
      <c r="H80" s="1" t="str">
        <f t="array" ref="H80">XLOOKUP(A80,MAESTRA!I:I,MAESTRA!B:B,,0,1)</f>
        <v>ACCESORIOS</v>
      </c>
      <c r="I80" s="5" t="str">
        <f t="shared" si="3"/>
        <v>TALLA</v>
      </c>
      <c r="J80" s="1" t="str">
        <f t="array" ref="J80">XLOOKUP(A80,MAESTRA!I:I,MAESTRA!G:G,,0,1)</f>
        <v>VA</v>
      </c>
      <c r="K80" s="5"/>
      <c r="L80" s="5"/>
      <c r="M80" s="5"/>
      <c r="N80" s="5"/>
      <c r="O80" s="53">
        <f t="shared" si="4"/>
        <v>21000</v>
      </c>
      <c r="P80" s="5"/>
      <c r="Q80" s="5" t="s">
        <v>625</v>
      </c>
      <c r="R80" s="5" t="s">
        <v>626</v>
      </c>
      <c r="S80" s="5" t="s">
        <v>627</v>
      </c>
      <c r="T80" s="5" t="s">
        <v>627</v>
      </c>
      <c r="U80" s="54">
        <f t="shared" si="5"/>
        <v>8</v>
      </c>
      <c r="V80" s="52" t="str">
        <f t="shared" si="6"/>
        <v>2832931</v>
      </c>
      <c r="W80" s="52" t="str">
        <f t="shared" si="7"/>
        <v>2832931</v>
      </c>
      <c r="X80" s="5" t="s">
        <v>628</v>
      </c>
      <c r="Y80" s="5" t="s">
        <v>629</v>
      </c>
      <c r="Z80" s="1"/>
      <c r="AA80" s="1"/>
      <c r="AB80" s="1"/>
      <c r="AC80" s="1"/>
      <c r="AD80" s="1" t="str">
        <f t="array" ref="AD80">XLOOKUP(A80,COMPRAS!B:B,COMPRAS!E:E,,0,-1)</f>
        <v>DIVAS</v>
      </c>
      <c r="AE80" s="5" t="s">
        <v>629</v>
      </c>
      <c r="AF80" s="1"/>
      <c r="AG80" s="1" t="str">
        <f>VLOOKUP(A80,MAESTRA!I:N,5,0)</f>
        <v>UNISEX</v>
      </c>
      <c r="AH80" s="1" t="str">
        <f>VLOOKUP(A80,MAESTRA!I:N,6,0)</f>
        <v>ADULTO</v>
      </c>
      <c r="AI80" s="54">
        <f t="shared" si="8"/>
        <v>10500</v>
      </c>
      <c r="AJ80" s="1"/>
    </row>
    <row r="81">
      <c r="F81" s="1" t="str">
        <f t="shared" si="1"/>
        <v>COLLAR UNISEX COLLAR DELGADO+DIJE TALLA UN</v>
      </c>
      <c r="G81" s="1" t="str">
        <f t="shared" si="2"/>
        <v>COLLAR UNISEX COLLAR DELGADO+DIJE TALLA UN</v>
      </c>
      <c r="H81" s="1" t="str">
        <f t="array" ref="H81">XLOOKUP(A81,MAESTRA!I:I,MAESTRA!B:B,,0,1)</f>
        <v>ACCESORIOS</v>
      </c>
      <c r="I81" s="5" t="str">
        <f t="shared" si="3"/>
        <v>TALLA</v>
      </c>
      <c r="J81" s="1" t="str">
        <f t="array" ref="J81">XLOOKUP(A81,MAESTRA!I:I,MAESTRA!G:G,,0,1)</f>
        <v>UN</v>
      </c>
      <c r="K81" s="5"/>
      <c r="L81" s="5"/>
      <c r="M81" s="5"/>
      <c r="N81" s="5"/>
      <c r="O81" s="53">
        <f t="shared" si="4"/>
        <v>27000</v>
      </c>
      <c r="P81" s="5"/>
      <c r="Q81" s="5" t="s">
        <v>625</v>
      </c>
      <c r="R81" s="5" t="s">
        <v>626</v>
      </c>
      <c r="S81" s="5" t="s">
        <v>627</v>
      </c>
      <c r="T81" s="5" t="s">
        <v>627</v>
      </c>
      <c r="U81" s="54">
        <f t="shared" si="5"/>
        <v>6</v>
      </c>
      <c r="V81" s="1" t="str">
        <f t="shared" si="6"/>
        <v>30335730</v>
      </c>
      <c r="W81" s="1" t="str">
        <f t="shared" si="7"/>
        <v>30335730</v>
      </c>
      <c r="X81" s="5" t="s">
        <v>628</v>
      </c>
      <c r="Y81" s="5" t="s">
        <v>629</v>
      </c>
      <c r="Z81" s="1"/>
      <c r="AA81" s="1"/>
      <c r="AB81" s="1"/>
      <c r="AC81" s="1"/>
      <c r="AD81" s="1" t="str">
        <f t="array" ref="AD81">XLOOKUP(A81,COMPRAS!B:B,COMPRAS!E:E,,0,-1)</f>
        <v>DIVAS</v>
      </c>
      <c r="AE81" s="5" t="s">
        <v>629</v>
      </c>
      <c r="AF81" s="1"/>
      <c r="AG81" s="1" t="str">
        <f>VLOOKUP(A81,MAESTRA!I:N,5,0)</f>
        <v>UNISEX</v>
      </c>
      <c r="AH81" s="1" t="str">
        <f>VLOOKUP(A81,MAESTRA!I:N,6,0)</f>
        <v>ADULTO</v>
      </c>
      <c r="AI81" s="54">
        <f t="shared" si="8"/>
        <v>13500</v>
      </c>
      <c r="AJ81" s="1"/>
    </row>
    <row r="82">
      <c r="F82" s="1" t="str">
        <f t="shared" si="1"/>
        <v>COLLAR UNISEX COLLAR GRUESO+DIJE TALLA UN</v>
      </c>
      <c r="G82" s="1" t="str">
        <f t="shared" si="2"/>
        <v>COLLAR UNISEX COLLAR GRUESO+DIJE TALLA UN</v>
      </c>
      <c r="H82" s="1" t="str">
        <f t="array" ref="H82">XLOOKUP(A82,MAESTRA!I:I,MAESTRA!B:B,,0,1)</f>
        <v>ACCESORIOS</v>
      </c>
      <c r="I82" s="5" t="str">
        <f t="shared" si="3"/>
        <v>TALLA</v>
      </c>
      <c r="J82" s="1" t="str">
        <f t="array" ref="J82">XLOOKUP(A82,MAESTRA!I:I,MAESTRA!G:G,,0,1)</f>
        <v>UN</v>
      </c>
      <c r="K82" s="5"/>
      <c r="L82" s="5"/>
      <c r="M82" s="5"/>
      <c r="N82" s="5"/>
      <c r="O82" s="53">
        <f t="shared" si="4"/>
        <v>35000</v>
      </c>
      <c r="P82" s="5"/>
      <c r="Q82" s="5" t="s">
        <v>625</v>
      </c>
      <c r="R82" s="5" t="s">
        <v>626</v>
      </c>
      <c r="S82" s="5" t="s">
        <v>627</v>
      </c>
      <c r="T82" s="5" t="s">
        <v>627</v>
      </c>
      <c r="U82" s="54">
        <f t="shared" si="5"/>
        <v>2</v>
      </c>
      <c r="V82" s="1" t="str">
        <f t="shared" si="6"/>
        <v>30335830</v>
      </c>
      <c r="W82" s="1" t="str">
        <f t="shared" si="7"/>
        <v>30335830</v>
      </c>
      <c r="X82" s="5" t="s">
        <v>628</v>
      </c>
      <c r="Y82" s="5" t="s">
        <v>629</v>
      </c>
      <c r="Z82" s="1"/>
      <c r="AA82" s="1"/>
      <c r="AB82" s="1"/>
      <c r="AC82" s="1"/>
      <c r="AD82" s="1" t="str">
        <f t="array" ref="AD82">XLOOKUP(A82,COMPRAS!B:B,COMPRAS!E:E,,0,-1)</f>
        <v>DIVAS</v>
      </c>
      <c r="AE82" s="5" t="s">
        <v>629</v>
      </c>
      <c r="AF82" s="1"/>
      <c r="AG82" s="1" t="str">
        <f>VLOOKUP(A82,MAESTRA!I:N,5,0)</f>
        <v>UNISEX</v>
      </c>
      <c r="AH82" s="1" t="str">
        <f>VLOOKUP(A82,MAESTRA!I:N,6,0)</f>
        <v>ADULTO</v>
      </c>
      <c r="AI82" s="54">
        <f t="shared" si="8"/>
        <v>17500</v>
      </c>
      <c r="AJ82" s="1"/>
    </row>
    <row r="83">
      <c r="F83" s="1" t="str">
        <f t="shared" si="1"/>
        <v>COLLAR UNISEX COLLAR 1 TALLA VA</v>
      </c>
      <c r="G83" s="1" t="str">
        <f t="shared" si="2"/>
        <v>COLLAR UNISEX COLLAR 1 TALLA VA</v>
      </c>
      <c r="H83" s="1" t="str">
        <f t="array" ref="H83">XLOOKUP(A83,MAESTRA!I:I,MAESTRA!B:B,,0,1)</f>
        <v>ACCESORIOS</v>
      </c>
      <c r="I83" s="5" t="str">
        <f t="shared" si="3"/>
        <v>TALLA</v>
      </c>
      <c r="J83" s="1" t="str">
        <f t="array" ref="J83">XLOOKUP(A83,MAESTRA!I:I,MAESTRA!G:G,,0,1)</f>
        <v>VA</v>
      </c>
      <c r="K83" s="5"/>
      <c r="L83" s="5"/>
      <c r="M83" s="5"/>
      <c r="N83" s="5"/>
      <c r="O83" s="53">
        <f t="shared" si="4"/>
        <v>32000</v>
      </c>
      <c r="P83" s="5"/>
      <c r="Q83" s="5" t="s">
        <v>625</v>
      </c>
      <c r="R83" s="5" t="s">
        <v>626</v>
      </c>
      <c r="S83" s="5" t="s">
        <v>627</v>
      </c>
      <c r="T83" s="5" t="s">
        <v>627</v>
      </c>
      <c r="U83" s="54">
        <f t="shared" si="5"/>
        <v>3</v>
      </c>
      <c r="V83" s="52" t="str">
        <f t="shared" si="6"/>
        <v>3037931</v>
      </c>
      <c r="W83" s="52" t="str">
        <f t="shared" si="7"/>
        <v>3037931</v>
      </c>
      <c r="X83" s="5" t="s">
        <v>628</v>
      </c>
      <c r="Y83" s="5" t="s">
        <v>629</v>
      </c>
      <c r="Z83" s="1"/>
      <c r="AA83" s="1"/>
      <c r="AB83" s="1"/>
      <c r="AC83" s="1"/>
      <c r="AD83" s="1" t="str">
        <f t="array" ref="AD83">XLOOKUP(A83,COMPRAS!B:B,COMPRAS!E:E,,0,-1)</f>
        <v>DIVAS</v>
      </c>
      <c r="AE83" s="5" t="s">
        <v>629</v>
      </c>
      <c r="AF83" s="1"/>
      <c r="AG83" s="1" t="str">
        <f>VLOOKUP(A83,MAESTRA!I:N,5,0)</f>
        <v>UNISEX</v>
      </c>
      <c r="AH83" s="1" t="str">
        <f>VLOOKUP(A83,MAESTRA!I:N,6,0)</f>
        <v>ADULTO</v>
      </c>
      <c r="AI83" s="54">
        <f t="shared" si="8"/>
        <v>16000</v>
      </c>
      <c r="AJ83" s="1"/>
    </row>
    <row r="84">
      <c r="F84" s="1" t="str">
        <f t="shared" si="1"/>
        <v>COLLAR UNISEX COLLAR 4 TALLA VA</v>
      </c>
      <c r="G84" s="1" t="str">
        <f t="shared" si="2"/>
        <v>COLLAR UNISEX COLLAR 4 TALLA VA</v>
      </c>
      <c r="H84" s="1" t="str">
        <f t="array" ref="H84">XLOOKUP(A84,MAESTRA!I:I,MAESTRA!B:B,,0,1)</f>
        <v>ACCESORIOS</v>
      </c>
      <c r="I84" s="5" t="str">
        <f t="shared" si="3"/>
        <v>TALLA</v>
      </c>
      <c r="J84" s="1" t="str">
        <f t="array" ref="J84">XLOOKUP(A84,MAESTRA!I:I,MAESTRA!G:G,,0,1)</f>
        <v>VA</v>
      </c>
      <c r="K84" s="5"/>
      <c r="L84" s="5"/>
      <c r="M84" s="5"/>
      <c r="N84" s="5"/>
      <c r="O84" s="53">
        <f t="shared" si="4"/>
        <v>29000</v>
      </c>
      <c r="P84" s="5"/>
      <c r="Q84" s="5" t="s">
        <v>625</v>
      </c>
      <c r="R84" s="5" t="s">
        <v>626</v>
      </c>
      <c r="S84" s="5" t="s">
        <v>627</v>
      </c>
      <c r="T84" s="5" t="s">
        <v>627</v>
      </c>
      <c r="U84" s="54">
        <f t="shared" si="5"/>
        <v>2</v>
      </c>
      <c r="V84" s="52" t="str">
        <f t="shared" si="6"/>
        <v>3038231</v>
      </c>
      <c r="W84" s="52" t="str">
        <f t="shared" si="7"/>
        <v>3038231</v>
      </c>
      <c r="X84" s="5" t="s">
        <v>628</v>
      </c>
      <c r="Y84" s="5" t="s">
        <v>629</v>
      </c>
      <c r="Z84" s="1"/>
      <c r="AA84" s="1"/>
      <c r="AB84" s="1"/>
      <c r="AC84" s="1"/>
      <c r="AD84" s="1" t="str">
        <f t="array" ref="AD84">XLOOKUP(A84,COMPRAS!B:B,COMPRAS!E:E,,0,-1)</f>
        <v>DIVAS</v>
      </c>
      <c r="AE84" s="5" t="s">
        <v>629</v>
      </c>
      <c r="AF84" s="1"/>
      <c r="AG84" s="1" t="str">
        <f>VLOOKUP(A84,MAESTRA!I:N,5,0)</f>
        <v>UNISEX</v>
      </c>
      <c r="AH84" s="1" t="str">
        <f>VLOOKUP(A84,MAESTRA!I:N,6,0)</f>
        <v>ADULTO</v>
      </c>
      <c r="AI84" s="54">
        <f t="shared" si="8"/>
        <v>14500</v>
      </c>
      <c r="AJ84" s="1"/>
    </row>
    <row r="85">
      <c r="F85" s="1" t="str">
        <f t="shared" si="1"/>
        <v>COLLAR UNISEX COLLAR 6 TALLA VA</v>
      </c>
      <c r="G85" s="1" t="str">
        <f t="shared" si="2"/>
        <v>COLLAR UNISEX COLLAR 6 TALLA VA</v>
      </c>
      <c r="H85" s="1" t="str">
        <f t="array" ref="H85">XLOOKUP(A85,MAESTRA!I:I,MAESTRA!B:B,,0,1)</f>
        <v>ACCESORIOS</v>
      </c>
      <c r="I85" s="5" t="str">
        <f t="shared" si="3"/>
        <v>TALLA</v>
      </c>
      <c r="J85" s="1" t="str">
        <f t="array" ref="J85">XLOOKUP(A85,MAESTRA!I:I,MAESTRA!G:G,,0,1)</f>
        <v>VA</v>
      </c>
      <c r="K85" s="5"/>
      <c r="L85" s="5"/>
      <c r="M85" s="5"/>
      <c r="N85" s="5"/>
      <c r="O85" s="53">
        <f t="shared" si="4"/>
        <v>22000</v>
      </c>
      <c r="P85" s="5"/>
      <c r="Q85" s="5" t="s">
        <v>625</v>
      </c>
      <c r="R85" s="5" t="s">
        <v>626</v>
      </c>
      <c r="S85" s="5" t="s">
        <v>627</v>
      </c>
      <c r="T85" s="5" t="s">
        <v>627</v>
      </c>
      <c r="U85" s="54">
        <f t="shared" si="5"/>
        <v>1</v>
      </c>
      <c r="V85" s="52" t="str">
        <f t="shared" si="6"/>
        <v>3038431</v>
      </c>
      <c r="W85" s="52" t="str">
        <f t="shared" si="7"/>
        <v>3038431</v>
      </c>
      <c r="X85" s="5" t="s">
        <v>628</v>
      </c>
      <c r="Y85" s="5" t="s">
        <v>629</v>
      </c>
      <c r="Z85" s="1"/>
      <c r="AA85" s="1"/>
      <c r="AB85" s="1"/>
      <c r="AC85" s="1"/>
      <c r="AD85" s="1" t="str">
        <f t="array" ref="AD85">XLOOKUP(A85,COMPRAS!B:B,COMPRAS!E:E,,0,-1)</f>
        <v>DIVAS</v>
      </c>
      <c r="AE85" s="5" t="s">
        <v>629</v>
      </c>
      <c r="AF85" s="1"/>
      <c r="AG85" s="1" t="str">
        <f>VLOOKUP(A85,MAESTRA!I:N,5,0)</f>
        <v>UNISEX</v>
      </c>
      <c r="AH85" s="1" t="str">
        <f>VLOOKUP(A85,MAESTRA!I:N,6,0)</f>
        <v>ADULTO</v>
      </c>
      <c r="AI85" s="54">
        <f t="shared" si="8"/>
        <v>11000</v>
      </c>
      <c r="AJ85" s="1"/>
    </row>
    <row r="86">
      <c r="F86" s="1" t="str">
        <f t="shared" si="1"/>
        <v>CANDONGAS UNISEX REDONDA 1 TALLA VA</v>
      </c>
      <c r="G86" s="1" t="str">
        <f t="shared" si="2"/>
        <v>CANDONGAS UNISEX REDONDA 1 TALLA VA</v>
      </c>
      <c r="H86" s="1" t="str">
        <f t="array" ref="H86">XLOOKUP(A86,MAESTRA!I:I,MAESTRA!B:B,,0,1)</f>
        <v>ACCESORIOS</v>
      </c>
      <c r="I86" s="5" t="str">
        <f t="shared" si="3"/>
        <v>TALLA</v>
      </c>
      <c r="J86" s="1" t="str">
        <f t="array" ref="J86">XLOOKUP(A86,MAESTRA!I:I,MAESTRA!G:G,,0,1)</f>
        <v>VA</v>
      </c>
      <c r="K86" s="5"/>
      <c r="L86" s="5"/>
      <c r="M86" s="5"/>
      <c r="N86" s="5"/>
      <c r="O86" s="53">
        <f t="shared" si="4"/>
        <v>9000</v>
      </c>
      <c r="P86" s="5"/>
      <c r="Q86" s="5" t="s">
        <v>625</v>
      </c>
      <c r="R86" s="5" t="s">
        <v>626</v>
      </c>
      <c r="S86" s="5" t="s">
        <v>627</v>
      </c>
      <c r="T86" s="5" t="s">
        <v>627</v>
      </c>
      <c r="U86" s="54">
        <f t="shared" si="5"/>
        <v>3</v>
      </c>
      <c r="V86" s="52" t="str">
        <f t="shared" si="6"/>
        <v>34323331</v>
      </c>
      <c r="W86" s="52" t="str">
        <f t="shared" si="7"/>
        <v>34323331</v>
      </c>
      <c r="X86" s="5" t="s">
        <v>628</v>
      </c>
      <c r="Y86" s="5" t="s">
        <v>629</v>
      </c>
      <c r="Z86" s="1"/>
      <c r="AA86" s="1"/>
      <c r="AB86" s="1"/>
      <c r="AC86" s="1"/>
      <c r="AD86" s="1" t="str">
        <f t="array" ref="AD86">XLOOKUP(A86,COMPRAS!B:B,COMPRAS!E:E,,0,-1)</f>
        <v>DIVAS</v>
      </c>
      <c r="AE86" s="5" t="s">
        <v>629</v>
      </c>
      <c r="AF86" s="1"/>
      <c r="AG86" s="1" t="str">
        <f>VLOOKUP(A86,MAESTRA!I:N,5,0)</f>
        <v>UNISEX</v>
      </c>
      <c r="AH86" s="1" t="str">
        <f>VLOOKUP(A86,MAESTRA!I:N,6,0)</f>
        <v>ADULTO</v>
      </c>
      <c r="AI86" s="54">
        <f t="shared" si="8"/>
        <v>4500</v>
      </c>
      <c r="AJ86" s="1"/>
    </row>
    <row r="87">
      <c r="F87" s="1" t="str">
        <f t="shared" si="1"/>
        <v>CANDONGAS UNISEX REDONDA 3 TALLA VA</v>
      </c>
      <c r="G87" s="1" t="str">
        <f t="shared" si="2"/>
        <v>CANDONGAS UNISEX REDONDA 3 TALLA VA</v>
      </c>
      <c r="H87" s="1" t="str">
        <f t="array" ref="H87">XLOOKUP(A87,MAESTRA!I:I,MAESTRA!B:B,,0,1)</f>
        <v>ACCESORIOS</v>
      </c>
      <c r="I87" s="5" t="str">
        <f t="shared" si="3"/>
        <v>TALLA</v>
      </c>
      <c r="J87" s="1" t="str">
        <f t="array" ref="J87">XLOOKUP(A87,MAESTRA!I:I,MAESTRA!G:G,,0,1)</f>
        <v>VA</v>
      </c>
      <c r="K87" s="5"/>
      <c r="L87" s="5"/>
      <c r="M87" s="5"/>
      <c r="N87" s="5"/>
      <c r="O87" s="53">
        <f t="shared" si="4"/>
        <v>10000</v>
      </c>
      <c r="P87" s="5"/>
      <c r="Q87" s="5" t="s">
        <v>625</v>
      </c>
      <c r="R87" s="5" t="s">
        <v>626</v>
      </c>
      <c r="S87" s="5" t="s">
        <v>627</v>
      </c>
      <c r="T87" s="5" t="s">
        <v>627</v>
      </c>
      <c r="U87" s="54">
        <f t="shared" si="5"/>
        <v>1</v>
      </c>
      <c r="V87" s="52" t="str">
        <f t="shared" si="6"/>
        <v>34323531</v>
      </c>
      <c r="W87" s="52" t="str">
        <f t="shared" si="7"/>
        <v>34323531</v>
      </c>
      <c r="X87" s="5" t="s">
        <v>628</v>
      </c>
      <c r="Y87" s="5" t="s">
        <v>629</v>
      </c>
      <c r="Z87" s="1"/>
      <c r="AA87" s="1"/>
      <c r="AB87" s="1"/>
      <c r="AC87" s="1"/>
      <c r="AD87" s="1" t="str">
        <f t="array" ref="AD87">XLOOKUP(A87,COMPRAS!B:B,COMPRAS!E:E,,0,-1)</f>
        <v>DIVAS</v>
      </c>
      <c r="AE87" s="5" t="s">
        <v>629</v>
      </c>
      <c r="AF87" s="1"/>
      <c r="AG87" s="1" t="str">
        <f>VLOOKUP(A87,MAESTRA!I:N,5,0)</f>
        <v>UNISEX</v>
      </c>
      <c r="AH87" s="1" t="str">
        <f>VLOOKUP(A87,MAESTRA!I:N,6,0)</f>
        <v>ADULTO</v>
      </c>
      <c r="AI87" s="54">
        <f t="shared" si="8"/>
        <v>5000</v>
      </c>
      <c r="AJ87" s="1"/>
    </row>
    <row r="88">
      <c r="F88" s="1" t="str">
        <f t="shared" si="1"/>
        <v>BODY DAMA CARACOLA TALLA UN</v>
      </c>
      <c r="G88" s="1" t="str">
        <f t="shared" si="2"/>
        <v>BODY DAMA CARACOLA TALLA UN</v>
      </c>
      <c r="H88" s="1" t="str">
        <f t="array" ref="H88">XLOOKUP(A88,MAESTRA!I:I,MAESTRA!B:B,,0,1)</f>
        <v>ROPA DAMA</v>
      </c>
      <c r="I88" s="5" t="str">
        <f t="shared" si="3"/>
        <v>TALLA</v>
      </c>
      <c r="J88" s="1" t="str">
        <f t="array" ref="J88">XLOOKUP(A88,MAESTRA!I:I,MAESTRA!G:G,,0,1)</f>
        <v>UN</v>
      </c>
      <c r="K88" s="5"/>
      <c r="L88" s="5"/>
      <c r="M88" s="5"/>
      <c r="N88" s="5"/>
      <c r="O88" s="53">
        <f t="shared" si="4"/>
        <v>54000</v>
      </c>
      <c r="P88" s="5"/>
      <c r="Q88" s="5" t="s">
        <v>625</v>
      </c>
      <c r="R88" s="5" t="s">
        <v>626</v>
      </c>
      <c r="S88" s="5" t="s">
        <v>627</v>
      </c>
      <c r="T88" s="5" t="s">
        <v>627</v>
      </c>
      <c r="U88" s="54">
        <f t="shared" si="5"/>
        <v>4</v>
      </c>
      <c r="V88" s="1" t="str">
        <f t="shared" si="6"/>
        <v>38135530</v>
      </c>
      <c r="W88" s="1" t="str">
        <f t="shared" si="7"/>
        <v>38135530</v>
      </c>
      <c r="X88" s="5" t="s">
        <v>628</v>
      </c>
      <c r="Y88" s="5" t="s">
        <v>629</v>
      </c>
      <c r="Z88" s="1"/>
      <c r="AA88" s="1"/>
      <c r="AB88" s="1"/>
      <c r="AC88" s="1"/>
      <c r="AD88" s="1" t="str">
        <f t="array" ref="AD88">XLOOKUP(A88,COMPRAS!B:B,COMPRAS!E:E,,0,-1)</f>
        <v>SANTINO</v>
      </c>
      <c r="AE88" s="5" t="s">
        <v>629</v>
      </c>
      <c r="AF88" s="1"/>
      <c r="AG88" s="1" t="str">
        <f>VLOOKUP(A88,MAESTRA!I:N,5,0)</f>
        <v>FEMENINO</v>
      </c>
      <c r="AH88" s="1" t="str">
        <f>VLOOKUP(A88,MAESTRA!I:N,6,0)</f>
        <v>ADULTO</v>
      </c>
      <c r="AI88" s="54">
        <f t="shared" si="8"/>
        <v>27000</v>
      </c>
      <c r="AJ88" s="1"/>
    </row>
    <row r="89">
      <c r="F89" s="1" t="str">
        <f t="shared" si="1"/>
        <v>SACO DAMA RAYAS COMBINADAS TALLA UN</v>
      </c>
      <c r="G89" s="1" t="str">
        <f t="shared" si="2"/>
        <v>SACO DAMA RAYAS COMBINADAS TALLA UN</v>
      </c>
      <c r="H89" s="1" t="str">
        <f t="array" ref="H89">XLOOKUP(A89,MAESTRA!I:I,MAESTRA!B:B,,0,1)</f>
        <v>ROPA DAMA</v>
      </c>
      <c r="I89" s="5" t="str">
        <f t="shared" si="3"/>
        <v>TALLA</v>
      </c>
      <c r="J89" s="1" t="str">
        <f t="array" ref="J89">XLOOKUP(A89,MAESTRA!I:I,MAESTRA!G:G,,0,1)</f>
        <v>UN</v>
      </c>
      <c r="K89" s="5"/>
      <c r="L89" s="5"/>
      <c r="M89" s="5"/>
      <c r="N89" s="5"/>
      <c r="O89" s="53">
        <f t="shared" si="4"/>
        <v>40000</v>
      </c>
      <c r="P89" s="5"/>
      <c r="Q89" s="5" t="s">
        <v>625</v>
      </c>
      <c r="R89" s="5" t="s">
        <v>626</v>
      </c>
      <c r="S89" s="5" t="s">
        <v>627</v>
      </c>
      <c r="T89" s="5" t="s">
        <v>627</v>
      </c>
      <c r="U89" s="54">
        <f t="shared" si="5"/>
        <v>3</v>
      </c>
      <c r="V89" s="52" t="str">
        <f t="shared" si="6"/>
        <v>39123130</v>
      </c>
      <c r="W89" s="52" t="str">
        <f t="shared" si="7"/>
        <v>39123130</v>
      </c>
      <c r="X89" s="5" t="s">
        <v>628</v>
      </c>
      <c r="Y89" s="5" t="s">
        <v>629</v>
      </c>
      <c r="Z89" s="1"/>
      <c r="AA89" s="1"/>
      <c r="AB89" s="1"/>
      <c r="AC89" s="1"/>
      <c r="AD89" s="1" t="str">
        <f t="array" ref="AD89">XLOOKUP(A89,COMPRAS!B:B,COMPRAS!E:E,,0,-1)</f>
        <v>TEJIDOS GERAS</v>
      </c>
      <c r="AE89" s="5" t="s">
        <v>629</v>
      </c>
      <c r="AF89" s="1"/>
      <c r="AG89" s="1" t="str">
        <f>VLOOKUP(A89,MAESTRA!I:N,5,0)</f>
        <v>FEMENINO</v>
      </c>
      <c r="AH89" s="1" t="str">
        <f>VLOOKUP(A89,MAESTRA!I:N,6,0)</f>
        <v>ADULTO</v>
      </c>
      <c r="AI89" s="54">
        <f t="shared" si="8"/>
        <v>20000</v>
      </c>
      <c r="AJ89" s="1"/>
    </row>
    <row r="90">
      <c r="F90" s="1" t="str">
        <f t="shared" si="1"/>
        <v>SACO DAMA TEJIDO RAYAS TALLA UN</v>
      </c>
      <c r="G90" s="1" t="str">
        <f t="shared" si="2"/>
        <v>SACO DAMA TEJIDO RAYAS TALLA UN</v>
      </c>
      <c r="H90" s="1" t="str">
        <f t="array" ref="H90">XLOOKUP(A90,MAESTRA!I:I,MAESTRA!B:B,,0,1)</f>
        <v>ROPA DAMA</v>
      </c>
      <c r="I90" s="5" t="str">
        <f t="shared" si="3"/>
        <v>TALLA</v>
      </c>
      <c r="J90" s="1" t="str">
        <f t="array" ref="J90">XLOOKUP(A90,MAESTRA!I:I,MAESTRA!G:G,,0,1)</f>
        <v>UN</v>
      </c>
      <c r="K90" s="5"/>
      <c r="L90" s="5"/>
      <c r="M90" s="5"/>
      <c r="N90" s="5"/>
      <c r="O90" s="53">
        <f t="shared" si="4"/>
        <v>59000</v>
      </c>
      <c r="P90" s="5"/>
      <c r="Q90" s="5" t="s">
        <v>625</v>
      </c>
      <c r="R90" s="5" t="s">
        <v>626</v>
      </c>
      <c r="S90" s="5" t="s">
        <v>627</v>
      </c>
      <c r="T90" s="5" t="s">
        <v>627</v>
      </c>
      <c r="U90" s="54">
        <f t="shared" si="5"/>
        <v>2</v>
      </c>
      <c r="V90" s="52" t="str">
        <f t="shared" si="6"/>
        <v>39125830</v>
      </c>
      <c r="W90" s="52" t="str">
        <f t="shared" si="7"/>
        <v>39125830</v>
      </c>
      <c r="X90" s="5" t="s">
        <v>628</v>
      </c>
      <c r="Y90" s="5" t="s">
        <v>629</v>
      </c>
      <c r="Z90" s="1"/>
      <c r="AA90" s="1"/>
      <c r="AB90" s="1"/>
      <c r="AC90" s="1"/>
      <c r="AD90" s="1" t="str">
        <f t="array" ref="AD90">XLOOKUP(A90,COMPRAS!B:B,COMPRAS!E:E,,0,-1)</f>
        <v>TEJIDOS GERAS</v>
      </c>
      <c r="AE90" s="5" t="s">
        <v>629</v>
      </c>
      <c r="AF90" s="1"/>
      <c r="AG90" s="1" t="str">
        <f>VLOOKUP(A90,MAESTRA!I:N,5,0)</f>
        <v>FEMENINO</v>
      </c>
      <c r="AH90" s="1" t="str">
        <f>VLOOKUP(A90,MAESTRA!I:N,6,0)</f>
        <v>ADULTO</v>
      </c>
      <c r="AI90" s="54">
        <f t="shared" si="8"/>
        <v>28000</v>
      </c>
      <c r="AJ90" s="1"/>
    </row>
    <row r="91">
      <c r="F91" s="1" t="str">
        <f t="shared" si="1"/>
        <v>SACO DAMA CORAZON LOVE TALLA UN</v>
      </c>
      <c r="G91" s="1" t="str">
        <f t="shared" si="2"/>
        <v>SACO DAMA CORAZON LOVE TALLA UN</v>
      </c>
      <c r="H91" s="1" t="str">
        <f t="array" ref="H91">XLOOKUP(A91,MAESTRA!I:I,MAESTRA!B:B,,0,1)</f>
        <v>ROPA DAMA</v>
      </c>
      <c r="I91" s="5" t="str">
        <f t="shared" si="3"/>
        <v>TALLA</v>
      </c>
      <c r="J91" s="1" t="str">
        <f t="array" ref="J91">XLOOKUP(A91,MAESTRA!I:I,MAESTRA!G:G,,0,1)</f>
        <v>UN</v>
      </c>
      <c r="K91" s="5"/>
      <c r="L91" s="5"/>
      <c r="M91" s="5"/>
      <c r="N91" s="5"/>
      <c r="O91" s="53">
        <f t="shared" si="4"/>
        <v>59000</v>
      </c>
      <c r="P91" s="5"/>
      <c r="Q91" s="5" t="s">
        <v>625</v>
      </c>
      <c r="R91" s="5" t="s">
        <v>626</v>
      </c>
      <c r="S91" s="5" t="s">
        <v>627</v>
      </c>
      <c r="T91" s="5" t="s">
        <v>627</v>
      </c>
      <c r="U91" s="54">
        <f t="shared" si="5"/>
        <v>5</v>
      </c>
      <c r="V91" s="52" t="str">
        <f t="shared" si="6"/>
        <v>3919730</v>
      </c>
      <c r="W91" s="52" t="str">
        <f t="shared" si="7"/>
        <v>3919730</v>
      </c>
      <c r="X91" s="5" t="s">
        <v>628</v>
      </c>
      <c r="Y91" s="5" t="s">
        <v>629</v>
      </c>
      <c r="Z91" s="1"/>
      <c r="AA91" s="1"/>
      <c r="AB91" s="1"/>
      <c r="AC91" s="1"/>
      <c r="AD91" s="1" t="str">
        <f t="array" ref="AD91">XLOOKUP(A91,COMPRAS!B:B,COMPRAS!E:E,,0,-1)</f>
        <v>TEJIDOS GERAS</v>
      </c>
      <c r="AE91" s="5" t="s">
        <v>629</v>
      </c>
      <c r="AF91" s="1"/>
      <c r="AG91" s="1" t="str">
        <f>VLOOKUP(A91,MAESTRA!I:N,5,0)</f>
        <v>FEMENINO</v>
      </c>
      <c r="AH91" s="1" t="str">
        <f>VLOOKUP(A91,MAESTRA!I:N,6,0)</f>
        <v>ADULTO</v>
      </c>
      <c r="AI91" s="54">
        <f t="shared" si="8"/>
        <v>28000</v>
      </c>
      <c r="AJ91" s="1"/>
    </row>
    <row r="92">
      <c r="F92" s="1" t="str">
        <f t="shared" si="1"/>
        <v>CONJUNTO UNISEX COLOMBIA AAA AZUL ENTRENAMIENTO TALLA L</v>
      </c>
      <c r="G92" s="1" t="str">
        <f t="shared" si="2"/>
        <v>CONJUNTO UNISEX COLOMBIA AAA AZUL ENTRENAMIENTO TALLA L</v>
      </c>
      <c r="H92" s="1" t="str">
        <f t="array" ref="H92">XLOOKUP(A92,MAESTRA!I:I,MAESTRA!B:B,,0,1)</f>
        <v>DEPORTIVO</v>
      </c>
      <c r="I92" s="5" t="str">
        <f t="shared" si="3"/>
        <v>TALLA</v>
      </c>
      <c r="J92" s="1" t="str">
        <f t="array" ref="J92">XLOOKUP(A92,MAESTRA!I:I,MAESTRA!G:G,,0,1)</f>
        <v>L</v>
      </c>
      <c r="K92" s="5"/>
      <c r="L92" s="5"/>
      <c r="M92" s="5"/>
      <c r="N92" s="5"/>
      <c r="O92" s="53">
        <f t="shared" si="4"/>
        <v>75000</v>
      </c>
      <c r="P92" s="5"/>
      <c r="Q92" s="5" t="s">
        <v>625</v>
      </c>
      <c r="R92" s="5" t="s">
        <v>626</v>
      </c>
      <c r="S92" s="5" t="s">
        <v>627</v>
      </c>
      <c r="T92" s="5" t="s">
        <v>627</v>
      </c>
      <c r="U92" s="54">
        <f t="shared" si="5"/>
        <v>2</v>
      </c>
      <c r="V92" s="52" t="str">
        <f t="shared" si="6"/>
        <v>40333223</v>
      </c>
      <c r="W92" s="52" t="str">
        <f t="shared" si="7"/>
        <v>40333223</v>
      </c>
      <c r="X92" s="5" t="s">
        <v>628</v>
      </c>
      <c r="Y92" s="5" t="s">
        <v>629</v>
      </c>
      <c r="Z92" s="1"/>
      <c r="AA92" s="1"/>
      <c r="AB92" s="1"/>
      <c r="AC92" s="1"/>
      <c r="AD92" s="1" t="str">
        <f t="array" ref="AD92">XLOOKUP(A92,COMPRAS!B:B,COMPRAS!E:E,,0,-1)</f>
        <v>BRAYAN CAMISETAS</v>
      </c>
      <c r="AE92" s="5" t="s">
        <v>629</v>
      </c>
      <c r="AF92" s="1"/>
      <c r="AG92" s="1" t="str">
        <f>VLOOKUP(A92,MAESTRA!I:N,5,0)</f>
        <v>UNISEX</v>
      </c>
      <c r="AH92" s="1" t="str">
        <f>VLOOKUP(A92,MAESTRA!I:N,6,0)</f>
        <v>ADULTO</v>
      </c>
      <c r="AI92" s="54">
        <f t="shared" si="8"/>
        <v>35000</v>
      </c>
      <c r="AJ92" s="1"/>
    </row>
    <row r="93">
      <c r="F93" s="1" t="str">
        <f t="shared" si="1"/>
        <v>CONJUNTO UNISEX COLOMBIA AAA AZUL ENTRENAMIENTO TALLA M</v>
      </c>
      <c r="G93" s="1" t="str">
        <f t="shared" si="2"/>
        <v>CONJUNTO UNISEX COLOMBIA AAA AZUL ENTRENAMIENTO TALLA M</v>
      </c>
      <c r="H93" s="1" t="str">
        <f t="array" ref="H93">XLOOKUP(A93,MAESTRA!I:I,MAESTRA!B:B,,0,1)</f>
        <v>DEPORTIVO</v>
      </c>
      <c r="I93" s="5" t="str">
        <f t="shared" si="3"/>
        <v>TALLA</v>
      </c>
      <c r="J93" s="1" t="str">
        <f t="array" ref="J93">XLOOKUP(A93,MAESTRA!I:I,MAESTRA!G:G,,0,1)</f>
        <v>M</v>
      </c>
      <c r="K93" s="5"/>
      <c r="L93" s="5"/>
      <c r="M93" s="5"/>
      <c r="N93" s="5"/>
      <c r="O93" s="53">
        <f t="shared" si="4"/>
        <v>75000</v>
      </c>
      <c r="P93" s="5"/>
      <c r="Q93" s="5" t="s">
        <v>625</v>
      </c>
      <c r="R93" s="5" t="s">
        <v>626</v>
      </c>
      <c r="S93" s="5" t="s">
        <v>627</v>
      </c>
      <c r="T93" s="5" t="s">
        <v>627</v>
      </c>
      <c r="U93" s="54">
        <f t="shared" si="5"/>
        <v>3</v>
      </c>
      <c r="V93" s="52" t="str">
        <f t="shared" si="6"/>
        <v>40333225</v>
      </c>
      <c r="W93" s="52" t="str">
        <f t="shared" si="7"/>
        <v>40333225</v>
      </c>
      <c r="X93" s="5" t="s">
        <v>628</v>
      </c>
      <c r="Y93" s="5" t="s">
        <v>629</v>
      </c>
      <c r="Z93" s="1"/>
      <c r="AA93" s="1"/>
      <c r="AB93" s="1"/>
      <c r="AC93" s="1"/>
      <c r="AD93" s="1" t="str">
        <f t="array" ref="AD93">XLOOKUP(A93,COMPRAS!B:B,COMPRAS!E:E,,0,-1)</f>
        <v>BRAYAN CAMISETAS</v>
      </c>
      <c r="AE93" s="5" t="s">
        <v>629</v>
      </c>
      <c r="AF93" s="1"/>
      <c r="AG93" s="1" t="str">
        <f>VLOOKUP(A93,MAESTRA!I:N,5,0)</f>
        <v>UNISEX</v>
      </c>
      <c r="AH93" s="1" t="str">
        <f>VLOOKUP(A93,MAESTRA!I:N,6,0)</f>
        <v>ADULTO</v>
      </c>
      <c r="AI93" s="54">
        <f t="shared" si="8"/>
        <v>35000</v>
      </c>
      <c r="AJ93" s="1"/>
    </row>
    <row r="94">
      <c r="F94" s="1" t="str">
        <f t="shared" si="1"/>
        <v>SUDADERA DAMA ALGODON TALLA L</v>
      </c>
      <c r="G94" s="1" t="str">
        <f t="shared" si="2"/>
        <v>SUDADERA DAMA ALGODON TALLA L</v>
      </c>
      <c r="H94" s="1" t="str">
        <f t="array" ref="H94">XLOOKUP(A94,MAESTRA!I:I,MAESTRA!B:B,,0,1)</f>
        <v>INDUMENTARIA DEPORTIVA</v>
      </c>
      <c r="I94" s="5" t="str">
        <f t="shared" si="3"/>
        <v>TALLA</v>
      </c>
      <c r="J94" s="1" t="str">
        <f t="array" ref="J94">XLOOKUP(A94,MAESTRA!I:I,MAESTRA!G:G,,0,1)</f>
        <v>L</v>
      </c>
      <c r="K94" s="5"/>
      <c r="L94" s="5"/>
      <c r="M94" s="5"/>
      <c r="N94" s="5"/>
      <c r="O94" s="53">
        <f t="shared" si="4"/>
        <v>87000</v>
      </c>
      <c r="P94" s="5"/>
      <c r="Q94" s="5" t="s">
        <v>625</v>
      </c>
      <c r="R94" s="5" t="s">
        <v>626</v>
      </c>
      <c r="S94" s="5" t="s">
        <v>627</v>
      </c>
      <c r="T94" s="5" t="s">
        <v>627</v>
      </c>
      <c r="U94" s="54">
        <f t="shared" si="5"/>
        <v>1</v>
      </c>
      <c r="V94" s="52" t="str">
        <f t="shared" si="6"/>
        <v>4111623</v>
      </c>
      <c r="W94" s="52" t="str">
        <f t="shared" si="7"/>
        <v>4111623</v>
      </c>
      <c r="X94" s="5" t="s">
        <v>628</v>
      </c>
      <c r="Y94" s="5" t="s">
        <v>629</v>
      </c>
      <c r="Z94" s="1"/>
      <c r="AA94" s="1"/>
      <c r="AB94" s="1"/>
      <c r="AC94" s="1"/>
      <c r="AD94" s="1" t="str">
        <f t="array" ref="AD94">XLOOKUP(A94,COMPRAS!B:B,COMPRAS!E:E,,0,-1)</f>
        <v>ECUATORIANOS SUDADERAS</v>
      </c>
      <c r="AE94" s="5" t="s">
        <v>629</v>
      </c>
      <c r="AF94" s="1"/>
      <c r="AG94" s="1" t="str">
        <f>VLOOKUP(A94,MAESTRA!I:N,5,0)</f>
        <v>FEMENINO</v>
      </c>
      <c r="AH94" s="1" t="str">
        <f>VLOOKUP(A94,MAESTRA!I:N,6,0)</f>
        <v>ADULTO</v>
      </c>
      <c r="AI94" s="54">
        <f t="shared" si="8"/>
        <v>40000</v>
      </c>
      <c r="AJ94" s="1"/>
    </row>
    <row r="95">
      <c r="F95" s="1" t="str">
        <f t="shared" si="1"/>
        <v>SUDADERA DAMA ALGODON TALLA M</v>
      </c>
      <c r="G95" s="1" t="str">
        <f t="shared" si="2"/>
        <v>SUDADERA DAMA ALGODON TALLA M</v>
      </c>
      <c r="H95" s="1" t="str">
        <f t="array" ref="H95">XLOOKUP(A95,MAESTRA!I:I,MAESTRA!B:B,,0,1)</f>
        <v>INDUMENTARIA DEPORTIVA</v>
      </c>
      <c r="I95" s="5" t="str">
        <f t="shared" si="3"/>
        <v>TALLA</v>
      </c>
      <c r="J95" s="1" t="str">
        <f t="array" ref="J95">XLOOKUP(A95,MAESTRA!I:I,MAESTRA!G:G,,0,1)</f>
        <v>M</v>
      </c>
      <c r="K95" s="5"/>
      <c r="L95" s="5"/>
      <c r="M95" s="5"/>
      <c r="N95" s="5"/>
      <c r="O95" s="53">
        <f t="shared" si="4"/>
        <v>87000</v>
      </c>
      <c r="P95" s="5"/>
      <c r="Q95" s="5" t="s">
        <v>625</v>
      </c>
      <c r="R95" s="5" t="s">
        <v>626</v>
      </c>
      <c r="S95" s="5" t="s">
        <v>627</v>
      </c>
      <c r="T95" s="5" t="s">
        <v>627</v>
      </c>
      <c r="U95" s="54">
        <f t="shared" si="5"/>
        <v>1</v>
      </c>
      <c r="V95" s="52" t="str">
        <f t="shared" si="6"/>
        <v>4111625</v>
      </c>
      <c r="W95" s="52" t="str">
        <f t="shared" si="7"/>
        <v>4111625</v>
      </c>
      <c r="X95" s="5" t="s">
        <v>628</v>
      </c>
      <c r="Y95" s="5" t="s">
        <v>629</v>
      </c>
      <c r="Z95" s="1"/>
      <c r="AA95" s="1"/>
      <c r="AB95" s="1"/>
      <c r="AC95" s="1"/>
      <c r="AD95" s="1" t="str">
        <f t="array" ref="AD95">XLOOKUP(A95,COMPRAS!B:B,COMPRAS!E:E,,0,-1)</f>
        <v>ECUATORIANOS SUDADERAS</v>
      </c>
      <c r="AE95" s="5" t="s">
        <v>629</v>
      </c>
      <c r="AF95" s="1"/>
      <c r="AG95" s="1" t="str">
        <f>VLOOKUP(A95,MAESTRA!I:N,5,0)</f>
        <v>FEMENINO</v>
      </c>
      <c r="AH95" s="1" t="str">
        <f>VLOOKUP(A95,MAESTRA!I:N,6,0)</f>
        <v>ADULTO</v>
      </c>
      <c r="AI95" s="54">
        <f t="shared" si="8"/>
        <v>40000</v>
      </c>
      <c r="AJ95" s="1"/>
    </row>
    <row r="96">
      <c r="F96" s="1" t="str">
        <f t="shared" si="1"/>
        <v>SUDADERA CABALLERO ALGODON TALLA L</v>
      </c>
      <c r="G96" s="1" t="str">
        <f t="shared" si="2"/>
        <v>SUDADERA CABALLERO ALGODON TALLA L</v>
      </c>
      <c r="H96" s="1" t="str">
        <f t="array" ref="H96">XLOOKUP(A96,MAESTRA!I:I,MAESTRA!B:B,,0,1)</f>
        <v>INDUMENTARIA DEPORTIVA</v>
      </c>
      <c r="I96" s="5" t="str">
        <f t="shared" si="3"/>
        <v>TALLA</v>
      </c>
      <c r="J96" s="1" t="str">
        <f t="array" ref="J96">XLOOKUP(A96,MAESTRA!I:I,MAESTRA!G:G,,0,1)</f>
        <v>L</v>
      </c>
      <c r="K96" s="5"/>
      <c r="L96" s="5"/>
      <c r="M96" s="5"/>
      <c r="N96" s="5"/>
      <c r="O96" s="53">
        <f t="shared" si="4"/>
        <v>88000</v>
      </c>
      <c r="P96" s="5"/>
      <c r="Q96" s="5" t="s">
        <v>625</v>
      </c>
      <c r="R96" s="5" t="s">
        <v>626</v>
      </c>
      <c r="S96" s="5" t="s">
        <v>627</v>
      </c>
      <c r="T96" s="5" t="s">
        <v>627</v>
      </c>
      <c r="U96" s="54">
        <f t="shared" si="5"/>
        <v>3</v>
      </c>
      <c r="V96" s="52" t="str">
        <f t="shared" si="6"/>
        <v>4121623</v>
      </c>
      <c r="W96" s="52" t="str">
        <f t="shared" si="7"/>
        <v>4121623</v>
      </c>
      <c r="X96" s="5" t="s">
        <v>628</v>
      </c>
      <c r="Y96" s="5" t="s">
        <v>629</v>
      </c>
      <c r="Z96" s="1"/>
      <c r="AA96" s="1"/>
      <c r="AB96" s="1"/>
      <c r="AC96" s="1"/>
      <c r="AD96" s="1" t="str">
        <f t="array" ref="AD96">XLOOKUP(A96,COMPRAS!B:B,COMPRAS!E:E,,0,-1)</f>
        <v>ECUATORIANOS SUDADERAS</v>
      </c>
      <c r="AE96" s="5" t="s">
        <v>629</v>
      </c>
      <c r="AF96" s="1"/>
      <c r="AG96" s="1" t="str">
        <f>VLOOKUP(A96,MAESTRA!I:N,5,0)</f>
        <v>MASCULINO</v>
      </c>
      <c r="AH96" s="1" t="str">
        <f>VLOOKUP(A96,MAESTRA!I:N,6,0)</f>
        <v>ADULTO</v>
      </c>
      <c r="AI96" s="54">
        <f t="shared" si="8"/>
        <v>45000</v>
      </c>
      <c r="AJ96" s="1"/>
    </row>
    <row r="97">
      <c r="F97" s="1" t="str">
        <f t="shared" si="1"/>
        <v>SUDADERA CABALLERO ALGODON TALLA XL</v>
      </c>
      <c r="G97" s="1" t="str">
        <f t="shared" si="2"/>
        <v>SUDADERA CABALLERO ALGODON TALLA XL</v>
      </c>
      <c r="H97" s="1" t="str">
        <f t="array" ref="H97">XLOOKUP(A97,MAESTRA!I:I,MAESTRA!B:B,,0,1)</f>
        <v>INDUMENTARIA DEPORTIVA</v>
      </c>
      <c r="I97" s="5" t="str">
        <f t="shared" si="3"/>
        <v>TALLA</v>
      </c>
      <c r="J97" s="1" t="str">
        <f t="array" ref="J97">XLOOKUP(A97,MAESTRA!I:I,MAESTRA!G:G,,0,1)</f>
        <v>XL</v>
      </c>
      <c r="K97" s="5"/>
      <c r="L97" s="5"/>
      <c r="M97" s="5"/>
      <c r="N97" s="5"/>
      <c r="O97" s="53">
        <f t="shared" si="4"/>
        <v>88000</v>
      </c>
      <c r="P97" s="5"/>
      <c r="Q97" s="5" t="s">
        <v>625</v>
      </c>
      <c r="R97" s="5" t="s">
        <v>626</v>
      </c>
      <c r="S97" s="5" t="s">
        <v>627</v>
      </c>
      <c r="T97" s="5" t="s">
        <v>627</v>
      </c>
      <c r="U97" s="54">
        <f t="shared" si="5"/>
        <v>2</v>
      </c>
      <c r="V97" s="52" t="str">
        <f t="shared" si="6"/>
        <v>4121632</v>
      </c>
      <c r="W97" s="52" t="str">
        <f t="shared" si="7"/>
        <v>4121632</v>
      </c>
      <c r="X97" s="5" t="s">
        <v>628</v>
      </c>
      <c r="Y97" s="5" t="s">
        <v>629</v>
      </c>
      <c r="Z97" s="1"/>
      <c r="AA97" s="1"/>
      <c r="AB97" s="1"/>
      <c r="AC97" s="1"/>
      <c r="AD97" s="1" t="str">
        <f t="array" ref="AD97">XLOOKUP(A97,COMPRAS!B:B,COMPRAS!E:E,,0,-1)</f>
        <v>ECUATORIANOS SUDADERAS</v>
      </c>
      <c r="AE97" s="5" t="s">
        <v>629</v>
      </c>
      <c r="AF97" s="1"/>
      <c r="AG97" s="1" t="str">
        <f>VLOOKUP(A97,MAESTRA!I:N,5,0)</f>
        <v>MASCULINO</v>
      </c>
      <c r="AH97" s="1" t="str">
        <f>VLOOKUP(A97,MAESTRA!I:N,6,0)</f>
        <v>ADULTO</v>
      </c>
      <c r="AI97" s="54">
        <f t="shared" si="8"/>
        <v>45000</v>
      </c>
      <c r="AJ97" s="1"/>
    </row>
    <row r="98">
      <c r="F98" s="1" t="str">
        <f t="shared" si="1"/>
        <v>DRILL CABALLERO JUVENIL TALLA 28</v>
      </c>
      <c r="G98" s="1" t="str">
        <f t="shared" si="2"/>
        <v>DRILL CABALLERO JUVENIL TALLA 28</v>
      </c>
      <c r="H98" s="1" t="str">
        <f t="array" ref="H98">XLOOKUP(A98,MAESTRA!I:I,MAESTRA!B:B,,0,1)</f>
        <v>ROPA CABALLERO</v>
      </c>
      <c r="I98" s="5" t="str">
        <f t="shared" si="3"/>
        <v>TALLA</v>
      </c>
      <c r="J98" s="1">
        <f t="array" ref="J98">XLOOKUP(A98,MAESTRA!I:I,MAESTRA!G:G,,0,1)</f>
        <v>28</v>
      </c>
      <c r="K98" s="5"/>
      <c r="L98" s="5"/>
      <c r="M98" s="5"/>
      <c r="N98" s="5"/>
      <c r="O98" s="53">
        <f t="shared" si="4"/>
        <v>70000</v>
      </c>
      <c r="P98" s="5"/>
      <c r="Q98" s="5" t="s">
        <v>625</v>
      </c>
      <c r="R98" s="5" t="s">
        <v>626</v>
      </c>
      <c r="S98" s="5" t="s">
        <v>627</v>
      </c>
      <c r="T98" s="5" t="s">
        <v>627</v>
      </c>
      <c r="U98" s="54">
        <f t="shared" si="5"/>
        <v>1</v>
      </c>
      <c r="V98" s="52" t="str">
        <f t="shared" si="6"/>
        <v>42215812</v>
      </c>
      <c r="W98" s="52" t="str">
        <f t="shared" si="7"/>
        <v>42215812</v>
      </c>
      <c r="X98" s="5" t="s">
        <v>628</v>
      </c>
      <c r="Y98" s="5" t="s">
        <v>629</v>
      </c>
      <c r="Z98" s="1"/>
      <c r="AA98" s="1"/>
      <c r="AB98" s="1"/>
      <c r="AC98" s="1"/>
      <c r="AD98" s="1" t="str">
        <f t="array" ref="AD98">XLOOKUP(A98,COMPRAS!B:B,COMPRAS!E:E,,0,-1)</f>
        <v>STIVENSON</v>
      </c>
      <c r="AE98" s="5" t="s">
        <v>629</v>
      </c>
      <c r="AF98" s="1"/>
      <c r="AG98" s="1" t="str">
        <f>VLOOKUP(A98,MAESTRA!I:N,5,0)</f>
        <v>MASCULINO</v>
      </c>
      <c r="AH98" s="1" t="str">
        <f>VLOOKUP(A98,MAESTRA!I:N,6,0)</f>
        <v>ADULTO</v>
      </c>
      <c r="AI98" s="54">
        <f t="shared" si="8"/>
        <v>35000</v>
      </c>
      <c r="AJ98" s="1"/>
    </row>
    <row r="99">
      <c r="F99" s="1" t="str">
        <f t="shared" si="1"/>
        <v>DRILL CABALLERO JUVENIL TALLA 30</v>
      </c>
      <c r="G99" s="1" t="str">
        <f t="shared" si="2"/>
        <v>DRILL CABALLERO JUVENIL TALLA 30</v>
      </c>
      <c r="H99" s="1" t="str">
        <f t="array" ref="H99">XLOOKUP(A99,MAESTRA!I:I,MAESTRA!B:B,,0,1)</f>
        <v>ROPA CABALLERO</v>
      </c>
      <c r="I99" s="5" t="str">
        <f t="shared" si="3"/>
        <v>TALLA</v>
      </c>
      <c r="J99" s="1">
        <f t="array" ref="J99">XLOOKUP(A99,MAESTRA!I:I,MAESTRA!G:G,,0,1)</f>
        <v>30</v>
      </c>
      <c r="K99" s="5"/>
      <c r="L99" s="5"/>
      <c r="M99" s="5"/>
      <c r="N99" s="5"/>
      <c r="O99" s="53">
        <f t="shared" si="4"/>
        <v>70000</v>
      </c>
      <c r="P99" s="5"/>
      <c r="Q99" s="5" t="s">
        <v>625</v>
      </c>
      <c r="R99" s="5" t="s">
        <v>626</v>
      </c>
      <c r="S99" s="5" t="s">
        <v>627</v>
      </c>
      <c r="T99" s="5" t="s">
        <v>627</v>
      </c>
      <c r="U99" s="54">
        <f t="shared" si="5"/>
        <v>4</v>
      </c>
      <c r="V99" s="52" t="str">
        <f t="shared" si="6"/>
        <v>42215813</v>
      </c>
      <c r="W99" s="52" t="str">
        <f t="shared" si="7"/>
        <v>42215813</v>
      </c>
      <c r="X99" s="5" t="s">
        <v>628</v>
      </c>
      <c r="Y99" s="5" t="s">
        <v>629</v>
      </c>
      <c r="Z99" s="1"/>
      <c r="AA99" s="1"/>
      <c r="AB99" s="1"/>
      <c r="AC99" s="1"/>
      <c r="AD99" s="1" t="str">
        <f t="array" ref="AD99">XLOOKUP(A99,COMPRAS!B:B,COMPRAS!E:E,,0,-1)</f>
        <v>STIVENSON</v>
      </c>
      <c r="AE99" s="5" t="s">
        <v>629</v>
      </c>
      <c r="AF99" s="1"/>
      <c r="AG99" s="1" t="str">
        <f>VLOOKUP(A99,MAESTRA!I:N,5,0)</f>
        <v>MASCULINO</v>
      </c>
      <c r="AH99" s="1" t="str">
        <f>VLOOKUP(A99,MAESTRA!I:N,6,0)</f>
        <v>ADULTO</v>
      </c>
      <c r="AI99" s="54">
        <f t="shared" si="8"/>
        <v>35000</v>
      </c>
      <c r="AJ99" s="1"/>
    </row>
    <row r="100">
      <c r="F100" s="1" t="str">
        <f t="shared" si="1"/>
        <v>DRILL CABALLERO JUVENIL TALLA 32</v>
      </c>
      <c r="G100" s="1" t="str">
        <f t="shared" si="2"/>
        <v>DRILL CABALLERO JUVENIL TALLA 32</v>
      </c>
      <c r="H100" s="1" t="str">
        <f t="array" ref="H100">XLOOKUP(A100,MAESTRA!I:I,MAESTRA!B:B,,0,1)</f>
        <v>ROPA CABALLERO</v>
      </c>
      <c r="I100" s="5" t="str">
        <f t="shared" si="3"/>
        <v>TALLA</v>
      </c>
      <c r="J100" s="1">
        <f t="array" ref="J100">XLOOKUP(A100,MAESTRA!I:I,MAESTRA!G:G,,0,1)</f>
        <v>32</v>
      </c>
      <c r="K100" s="5"/>
      <c r="L100" s="5"/>
      <c r="M100" s="5"/>
      <c r="N100" s="5"/>
      <c r="O100" s="53">
        <f t="shared" si="4"/>
        <v>70000</v>
      </c>
      <c r="P100" s="5"/>
      <c r="Q100" s="5" t="s">
        <v>625</v>
      </c>
      <c r="R100" s="5" t="s">
        <v>626</v>
      </c>
      <c r="S100" s="5" t="s">
        <v>627</v>
      </c>
      <c r="T100" s="5" t="s">
        <v>627</v>
      </c>
      <c r="U100" s="54">
        <f t="shared" si="5"/>
        <v>4</v>
      </c>
      <c r="V100" s="52" t="str">
        <f t="shared" si="6"/>
        <v>42215814</v>
      </c>
      <c r="W100" s="52" t="str">
        <f t="shared" si="7"/>
        <v>42215814</v>
      </c>
      <c r="X100" s="5" t="s">
        <v>628</v>
      </c>
      <c r="Y100" s="5" t="s">
        <v>629</v>
      </c>
      <c r="Z100" s="1"/>
      <c r="AA100" s="1"/>
      <c r="AB100" s="1"/>
      <c r="AC100" s="1"/>
      <c r="AD100" s="1" t="str">
        <f t="array" ref="AD100">XLOOKUP(A100,COMPRAS!B:B,COMPRAS!E:E,,0,-1)</f>
        <v>STIVENSON</v>
      </c>
      <c r="AE100" s="5" t="s">
        <v>629</v>
      </c>
      <c r="AF100" s="1"/>
      <c r="AG100" s="1" t="str">
        <f>VLOOKUP(A100,MAESTRA!I:N,5,0)</f>
        <v>MASCULINO</v>
      </c>
      <c r="AH100" s="1" t="str">
        <f>VLOOKUP(A100,MAESTRA!I:N,6,0)</f>
        <v>ADULTO</v>
      </c>
      <c r="AI100" s="54">
        <f t="shared" si="8"/>
        <v>35000</v>
      </c>
      <c r="AJ100" s="1"/>
    </row>
    <row r="101">
      <c r="F101" s="1" t="str">
        <f t="shared" si="1"/>
        <v>DRILL CABALLERO JUVENIL TALLA 34</v>
      </c>
      <c r="G101" s="1" t="str">
        <f t="shared" si="2"/>
        <v>DRILL CABALLERO JUVENIL TALLA 34</v>
      </c>
      <c r="H101" s="1" t="str">
        <f t="array" ref="H101">XLOOKUP(A101,MAESTRA!I:I,MAESTRA!B:B,,0,1)</f>
        <v>ROPA CABALLERO</v>
      </c>
      <c r="I101" s="5" t="str">
        <f t="shared" si="3"/>
        <v>TALLA</v>
      </c>
      <c r="J101" s="1">
        <f t="array" ref="J101">XLOOKUP(A101,MAESTRA!I:I,MAESTRA!G:G,,0,1)</f>
        <v>34</v>
      </c>
      <c r="K101" s="5"/>
      <c r="L101" s="5"/>
      <c r="M101" s="5"/>
      <c r="N101" s="5"/>
      <c r="O101" s="53">
        <f t="shared" si="4"/>
        <v>70000</v>
      </c>
      <c r="P101" s="5"/>
      <c r="Q101" s="5" t="s">
        <v>625</v>
      </c>
      <c r="R101" s="5" t="s">
        <v>626</v>
      </c>
      <c r="S101" s="5" t="s">
        <v>627</v>
      </c>
      <c r="T101" s="5" t="s">
        <v>627</v>
      </c>
      <c r="U101" s="54">
        <f t="shared" si="5"/>
        <v>4</v>
      </c>
      <c r="V101" s="52" t="str">
        <f t="shared" si="6"/>
        <v>42215815</v>
      </c>
      <c r="W101" s="52" t="str">
        <f t="shared" si="7"/>
        <v>42215815</v>
      </c>
      <c r="X101" s="5" t="s">
        <v>628</v>
      </c>
      <c r="Y101" s="5" t="s">
        <v>629</v>
      </c>
      <c r="Z101" s="1"/>
      <c r="AA101" s="1"/>
      <c r="AB101" s="1"/>
      <c r="AC101" s="1"/>
      <c r="AD101" s="1" t="str">
        <f t="array" ref="AD101">XLOOKUP(A101,COMPRAS!B:B,COMPRAS!E:E,,0,-1)</f>
        <v>STIVENSON</v>
      </c>
      <c r="AE101" s="5" t="s">
        <v>629</v>
      </c>
      <c r="AF101" s="1"/>
      <c r="AG101" s="1" t="str">
        <f>VLOOKUP(A101,MAESTRA!I:N,5,0)</f>
        <v>MASCULINO</v>
      </c>
      <c r="AH101" s="1" t="str">
        <f>VLOOKUP(A101,MAESTRA!I:N,6,0)</f>
        <v>ADULTO</v>
      </c>
      <c r="AI101" s="54">
        <f t="shared" si="8"/>
        <v>35000</v>
      </c>
      <c r="AJ101" s="1"/>
    </row>
    <row r="102">
      <c r="F102" s="1" t="str">
        <f t="shared" si="1"/>
        <v>DRILL CABALLERO JUVENIL TALLA 36</v>
      </c>
      <c r="G102" s="1" t="str">
        <f t="shared" si="2"/>
        <v>DRILL CABALLERO JUVENIL TALLA 36</v>
      </c>
      <c r="H102" s="1" t="str">
        <f t="array" ref="H102">XLOOKUP(A102,MAESTRA!I:I,MAESTRA!B:B,,0,1)</f>
        <v>ROPA CABALLERO</v>
      </c>
      <c r="I102" s="5" t="str">
        <f t="shared" si="3"/>
        <v>TALLA</v>
      </c>
      <c r="J102" s="1">
        <f t="array" ref="J102">XLOOKUP(A102,MAESTRA!I:I,MAESTRA!G:G,,0,1)</f>
        <v>36</v>
      </c>
      <c r="K102" s="5"/>
      <c r="L102" s="5"/>
      <c r="M102" s="5"/>
      <c r="N102" s="5"/>
      <c r="O102" s="53">
        <f t="shared" si="4"/>
        <v>70000</v>
      </c>
      <c r="P102" s="5"/>
      <c r="Q102" s="5" t="s">
        <v>625</v>
      </c>
      <c r="R102" s="5" t="s">
        <v>626</v>
      </c>
      <c r="S102" s="5" t="s">
        <v>627</v>
      </c>
      <c r="T102" s="5" t="s">
        <v>627</v>
      </c>
      <c r="U102" s="54">
        <f t="shared" si="5"/>
        <v>1</v>
      </c>
      <c r="V102" s="52" t="str">
        <f t="shared" si="6"/>
        <v>42215816</v>
      </c>
      <c r="W102" s="52" t="str">
        <f t="shared" si="7"/>
        <v>42215816</v>
      </c>
      <c r="X102" s="5" t="s">
        <v>628</v>
      </c>
      <c r="Y102" s="5" t="s">
        <v>629</v>
      </c>
      <c r="Z102" s="1"/>
      <c r="AA102" s="1"/>
      <c r="AB102" s="1"/>
      <c r="AC102" s="1"/>
      <c r="AD102" s="1" t="str">
        <f t="array" ref="AD102">XLOOKUP(A102,COMPRAS!B:B,COMPRAS!E:E,,0,-1)</f>
        <v>STIVENSON</v>
      </c>
      <c r="AE102" s="5" t="s">
        <v>629</v>
      </c>
      <c r="AF102" s="1"/>
      <c r="AG102" s="1" t="str">
        <f>VLOOKUP(A102,MAESTRA!I:N,5,0)</f>
        <v>MASCULINO</v>
      </c>
      <c r="AH102" s="1" t="str">
        <f>VLOOKUP(A102,MAESTRA!I:N,6,0)</f>
        <v>ADULTO</v>
      </c>
      <c r="AI102" s="54">
        <f t="shared" si="8"/>
        <v>35000</v>
      </c>
      <c r="AJ102" s="1"/>
    </row>
    <row r="103">
      <c r="F103" s="1" t="str">
        <f t="shared" si="1"/>
        <v>DRILL CABALLERO RIBETE TALLA 28</v>
      </c>
      <c r="G103" s="1" t="str">
        <f t="shared" si="2"/>
        <v>DRILL CABALLERO RIBETE TALLA 28</v>
      </c>
      <c r="H103" s="1" t="str">
        <f t="array" ref="H103">XLOOKUP(A103,MAESTRA!I:I,MAESTRA!B:B,,0,1)</f>
        <v>ROPA CABALLERO</v>
      </c>
      <c r="I103" s="5" t="str">
        <f t="shared" si="3"/>
        <v>TALLA</v>
      </c>
      <c r="J103" s="1">
        <f t="array" ref="J103">XLOOKUP(A103,MAESTRA!I:I,MAESTRA!G:G,,0,1)</f>
        <v>28</v>
      </c>
      <c r="K103" s="5"/>
      <c r="L103" s="5"/>
      <c r="M103" s="5"/>
      <c r="N103" s="5"/>
      <c r="O103" s="53">
        <f t="shared" si="4"/>
        <v>76000</v>
      </c>
      <c r="P103" s="5"/>
      <c r="Q103" s="5" t="s">
        <v>625</v>
      </c>
      <c r="R103" s="5" t="s">
        <v>626</v>
      </c>
      <c r="S103" s="5" t="s">
        <v>627</v>
      </c>
      <c r="T103" s="5" t="s">
        <v>627</v>
      </c>
      <c r="U103" s="54">
        <f t="shared" si="5"/>
        <v>2</v>
      </c>
      <c r="V103" s="52" t="str">
        <f t="shared" si="6"/>
        <v>42223712</v>
      </c>
      <c r="W103" s="52" t="str">
        <f t="shared" si="7"/>
        <v>42223712</v>
      </c>
      <c r="X103" s="5" t="s">
        <v>628</v>
      </c>
      <c r="Y103" s="5" t="s">
        <v>629</v>
      </c>
      <c r="Z103" s="1"/>
      <c r="AA103" s="1"/>
      <c r="AB103" s="1"/>
      <c r="AC103" s="1"/>
      <c r="AD103" s="1" t="str">
        <f t="array" ref="AD103">XLOOKUP(A103,COMPRAS!B:B,COMPRAS!E:E,,0,-1)</f>
        <v>STIVENSON</v>
      </c>
      <c r="AE103" s="5" t="s">
        <v>629</v>
      </c>
      <c r="AF103" s="1"/>
      <c r="AG103" s="1" t="str">
        <f>VLOOKUP(A103,MAESTRA!I:N,5,0)</f>
        <v>MASCULINO</v>
      </c>
      <c r="AH103" s="1" t="str">
        <f>VLOOKUP(A103,MAESTRA!I:N,6,0)</f>
        <v>ADULTO</v>
      </c>
      <c r="AI103" s="54">
        <f t="shared" si="8"/>
        <v>38000</v>
      </c>
      <c r="AJ103" s="1"/>
    </row>
    <row r="104">
      <c r="F104" s="1" t="str">
        <f t="shared" si="1"/>
        <v>DRILL CABALLERO RIBETE TALLA 30</v>
      </c>
      <c r="G104" s="1" t="str">
        <f t="shared" si="2"/>
        <v>DRILL CABALLERO RIBETE TALLA 30</v>
      </c>
      <c r="H104" s="1" t="str">
        <f t="array" ref="H104">XLOOKUP(A104,MAESTRA!I:I,MAESTRA!B:B,,0,1)</f>
        <v>ROPA CABALLERO</v>
      </c>
      <c r="I104" s="5" t="str">
        <f t="shared" si="3"/>
        <v>TALLA</v>
      </c>
      <c r="J104" s="1">
        <f t="array" ref="J104">XLOOKUP(A104,MAESTRA!I:I,MAESTRA!G:G,,0,1)</f>
        <v>30</v>
      </c>
      <c r="K104" s="5"/>
      <c r="L104" s="5"/>
      <c r="M104" s="5"/>
      <c r="N104" s="5"/>
      <c r="O104" s="53">
        <f t="shared" si="4"/>
        <v>76000</v>
      </c>
      <c r="P104" s="5"/>
      <c r="Q104" s="5" t="s">
        <v>625</v>
      </c>
      <c r="R104" s="5" t="s">
        <v>626</v>
      </c>
      <c r="S104" s="5" t="s">
        <v>627</v>
      </c>
      <c r="T104" s="5" t="s">
        <v>627</v>
      </c>
      <c r="U104" s="54">
        <f t="shared" si="5"/>
        <v>3</v>
      </c>
      <c r="V104" s="52" t="str">
        <f t="shared" si="6"/>
        <v>42223713</v>
      </c>
      <c r="W104" s="52" t="str">
        <f t="shared" si="7"/>
        <v>42223713</v>
      </c>
      <c r="X104" s="5" t="s">
        <v>628</v>
      </c>
      <c r="Y104" s="5" t="s">
        <v>629</v>
      </c>
      <c r="Z104" s="1"/>
      <c r="AA104" s="1"/>
      <c r="AB104" s="1"/>
      <c r="AC104" s="1"/>
      <c r="AD104" s="1" t="str">
        <f t="array" ref="AD104">XLOOKUP(A104,COMPRAS!B:B,COMPRAS!E:E,,0,-1)</f>
        <v>STIVENSON</v>
      </c>
      <c r="AE104" s="5" t="s">
        <v>629</v>
      </c>
      <c r="AF104" s="1"/>
      <c r="AG104" s="1" t="str">
        <f>VLOOKUP(A104,MAESTRA!I:N,5,0)</f>
        <v>MASCULINO</v>
      </c>
      <c r="AH104" s="1" t="str">
        <f>VLOOKUP(A104,MAESTRA!I:N,6,0)</f>
        <v>ADULTO</v>
      </c>
      <c r="AI104" s="54">
        <f t="shared" si="8"/>
        <v>38000</v>
      </c>
      <c r="AJ104" s="1"/>
    </row>
    <row r="105">
      <c r="F105" s="1" t="str">
        <f t="shared" si="1"/>
        <v>DRILL CABALLERO RIBETE TALLA 32</v>
      </c>
      <c r="G105" s="1" t="str">
        <f t="shared" si="2"/>
        <v>DRILL CABALLERO RIBETE TALLA 32</v>
      </c>
      <c r="H105" s="1" t="str">
        <f t="array" ref="H105">XLOOKUP(A105,MAESTRA!I:I,MAESTRA!B:B,,0,1)</f>
        <v>ROPA CABALLERO</v>
      </c>
      <c r="I105" s="5" t="str">
        <f t="shared" si="3"/>
        <v>TALLA</v>
      </c>
      <c r="J105" s="1">
        <f t="array" ref="J105">XLOOKUP(A105,MAESTRA!I:I,MAESTRA!G:G,,0,1)</f>
        <v>32</v>
      </c>
      <c r="K105" s="5"/>
      <c r="L105" s="5"/>
      <c r="M105" s="5"/>
      <c r="N105" s="5"/>
      <c r="O105" s="53">
        <f t="shared" si="4"/>
        <v>76000</v>
      </c>
      <c r="P105" s="5"/>
      <c r="Q105" s="5" t="s">
        <v>625</v>
      </c>
      <c r="R105" s="5" t="s">
        <v>626</v>
      </c>
      <c r="S105" s="5" t="s">
        <v>627</v>
      </c>
      <c r="T105" s="5" t="s">
        <v>627</v>
      </c>
      <c r="U105" s="54">
        <f t="shared" si="5"/>
        <v>3</v>
      </c>
      <c r="V105" s="52" t="str">
        <f t="shared" si="6"/>
        <v>42223714</v>
      </c>
      <c r="W105" s="52" t="str">
        <f t="shared" si="7"/>
        <v>42223714</v>
      </c>
      <c r="X105" s="5" t="s">
        <v>628</v>
      </c>
      <c r="Y105" s="5" t="s">
        <v>629</v>
      </c>
      <c r="Z105" s="1"/>
      <c r="AA105" s="1"/>
      <c r="AB105" s="1"/>
      <c r="AC105" s="1"/>
      <c r="AD105" s="1" t="str">
        <f t="array" ref="AD105">XLOOKUP(A105,COMPRAS!B:B,COMPRAS!E:E,,0,-1)</f>
        <v>STIVENSON</v>
      </c>
      <c r="AE105" s="5" t="s">
        <v>629</v>
      </c>
      <c r="AF105" s="1"/>
      <c r="AG105" s="1" t="str">
        <f>VLOOKUP(A105,MAESTRA!I:N,5,0)</f>
        <v>MASCULINO</v>
      </c>
      <c r="AH105" s="1" t="str">
        <f>VLOOKUP(A105,MAESTRA!I:N,6,0)</f>
        <v>ADULTO</v>
      </c>
      <c r="AI105" s="54">
        <f t="shared" si="8"/>
        <v>38000</v>
      </c>
      <c r="AJ105" s="1"/>
    </row>
    <row r="106">
      <c r="F106" s="1" t="str">
        <f t="shared" si="1"/>
        <v>DRILL CABALLERO RIBETE TALLA 34</v>
      </c>
      <c r="G106" s="1" t="str">
        <f t="shared" si="2"/>
        <v>DRILL CABALLERO RIBETE TALLA 34</v>
      </c>
      <c r="H106" s="1" t="str">
        <f t="array" ref="H106">XLOOKUP(A106,MAESTRA!I:I,MAESTRA!B:B,,0,1)</f>
        <v>ROPA CABALLERO</v>
      </c>
      <c r="I106" s="5" t="str">
        <f t="shared" si="3"/>
        <v>TALLA</v>
      </c>
      <c r="J106" s="1">
        <f t="array" ref="J106">XLOOKUP(A106,MAESTRA!I:I,MAESTRA!G:G,,0,1)</f>
        <v>34</v>
      </c>
      <c r="K106" s="5"/>
      <c r="L106" s="5"/>
      <c r="M106" s="5"/>
      <c r="N106" s="5"/>
      <c r="O106" s="53">
        <f t="shared" si="4"/>
        <v>76000</v>
      </c>
      <c r="P106" s="5"/>
      <c r="Q106" s="5" t="s">
        <v>625</v>
      </c>
      <c r="R106" s="5" t="s">
        <v>626</v>
      </c>
      <c r="S106" s="5" t="s">
        <v>627</v>
      </c>
      <c r="T106" s="5" t="s">
        <v>627</v>
      </c>
      <c r="U106" s="54">
        <f t="shared" si="5"/>
        <v>3</v>
      </c>
      <c r="V106" s="52" t="str">
        <f t="shared" si="6"/>
        <v>42223715</v>
      </c>
      <c r="W106" s="52" t="str">
        <f t="shared" si="7"/>
        <v>42223715</v>
      </c>
      <c r="X106" s="5" t="s">
        <v>628</v>
      </c>
      <c r="Y106" s="5" t="s">
        <v>629</v>
      </c>
      <c r="Z106" s="1"/>
      <c r="AA106" s="1"/>
      <c r="AB106" s="1"/>
      <c r="AC106" s="1"/>
      <c r="AD106" s="1" t="str">
        <f t="array" ref="AD106">XLOOKUP(A106,COMPRAS!B:B,COMPRAS!E:E,,0,-1)</f>
        <v>STIVENSON</v>
      </c>
      <c r="AE106" s="5" t="s">
        <v>629</v>
      </c>
      <c r="AF106" s="1"/>
      <c r="AG106" s="1" t="str">
        <f>VLOOKUP(A106,MAESTRA!I:N,5,0)</f>
        <v>MASCULINO</v>
      </c>
      <c r="AH106" s="1" t="str">
        <f>VLOOKUP(A106,MAESTRA!I:N,6,0)</f>
        <v>ADULTO</v>
      </c>
      <c r="AI106" s="54">
        <f t="shared" si="8"/>
        <v>38000</v>
      </c>
      <c r="AJ106" s="1"/>
    </row>
    <row r="107">
      <c r="F107" s="1" t="str">
        <f t="shared" si="1"/>
        <v>DRILL CABALLERO RIBETE TALLA 36</v>
      </c>
      <c r="G107" s="1" t="str">
        <f t="shared" si="2"/>
        <v>DRILL CABALLERO RIBETE TALLA 36</v>
      </c>
      <c r="H107" s="1" t="str">
        <f t="array" ref="H107">XLOOKUP(A107,MAESTRA!I:I,MAESTRA!B:B,,0,1)</f>
        <v>ROPA CABALLERO</v>
      </c>
      <c r="I107" s="5" t="str">
        <f t="shared" si="3"/>
        <v>TALLA</v>
      </c>
      <c r="J107" s="1">
        <f t="array" ref="J107">XLOOKUP(A107,MAESTRA!I:I,MAESTRA!G:G,,0,1)</f>
        <v>36</v>
      </c>
      <c r="K107" s="5"/>
      <c r="L107" s="5"/>
      <c r="M107" s="5"/>
      <c r="N107" s="5"/>
      <c r="O107" s="53">
        <f t="shared" si="4"/>
        <v>76000</v>
      </c>
      <c r="P107" s="5"/>
      <c r="Q107" s="5" t="s">
        <v>625</v>
      </c>
      <c r="R107" s="5" t="s">
        <v>626</v>
      </c>
      <c r="S107" s="5" t="s">
        <v>627</v>
      </c>
      <c r="T107" s="5" t="s">
        <v>627</v>
      </c>
      <c r="U107" s="54">
        <f t="shared" si="5"/>
        <v>3</v>
      </c>
      <c r="V107" s="52" t="str">
        <f t="shared" si="6"/>
        <v>42223716</v>
      </c>
      <c r="W107" s="52" t="str">
        <f t="shared" si="7"/>
        <v>42223716</v>
      </c>
      <c r="X107" s="5" t="s">
        <v>628</v>
      </c>
      <c r="Y107" s="5" t="s">
        <v>629</v>
      </c>
      <c r="Z107" s="1"/>
      <c r="AA107" s="1"/>
      <c r="AB107" s="1"/>
      <c r="AC107" s="1"/>
      <c r="AD107" s="1" t="str">
        <f t="array" ref="AD107">XLOOKUP(A107,COMPRAS!B:B,COMPRAS!E:E,,0,-1)</f>
        <v>STIVENSON</v>
      </c>
      <c r="AE107" s="5" t="s">
        <v>629</v>
      </c>
      <c r="AF107" s="1"/>
      <c r="AG107" s="1" t="str">
        <f>VLOOKUP(A107,MAESTRA!I:N,5,0)</f>
        <v>MASCULINO</v>
      </c>
      <c r="AH107" s="1" t="str">
        <f>VLOOKUP(A107,MAESTRA!I:N,6,0)</f>
        <v>ADULTO</v>
      </c>
      <c r="AI107" s="54">
        <f t="shared" si="8"/>
        <v>38000</v>
      </c>
      <c r="AJ107" s="1"/>
    </row>
    <row r="108">
      <c r="F108" s="1" t="str">
        <f t="shared" si="1"/>
        <v>BERMUDAS CABALLERO CAMUFLADO TALLA 34</v>
      </c>
      <c r="G108" s="1" t="str">
        <f t="shared" si="2"/>
        <v>BERMUDAS CABALLERO CAMUFLADO TALLA 34</v>
      </c>
      <c r="H108" s="1" t="str">
        <f t="array" ref="H108">XLOOKUP(A108,MAESTRA!I:I,MAESTRA!B:B,,0,1)</f>
        <v>ROPA CABALLERO</v>
      </c>
      <c r="I108" s="5" t="str">
        <f t="shared" si="3"/>
        <v>TALLA</v>
      </c>
      <c r="J108" s="1">
        <f t="array" ref="J108">XLOOKUP(A108,MAESTRA!I:I,MAESTRA!G:G,,0,1)</f>
        <v>34</v>
      </c>
      <c r="K108" s="5"/>
      <c r="L108" s="5"/>
      <c r="M108" s="5"/>
      <c r="N108" s="5"/>
      <c r="O108" s="53">
        <f t="shared" si="4"/>
        <v>76000</v>
      </c>
      <c r="P108" s="5"/>
      <c r="Q108" s="5" t="s">
        <v>625</v>
      </c>
      <c r="R108" s="5" t="s">
        <v>626</v>
      </c>
      <c r="S108" s="5" t="s">
        <v>627</v>
      </c>
      <c r="T108" s="5" t="s">
        <v>627</v>
      </c>
      <c r="U108" s="54">
        <f t="shared" si="5"/>
        <v>2</v>
      </c>
      <c r="V108" s="52" t="str">
        <f t="shared" si="6"/>
        <v>526615</v>
      </c>
      <c r="W108" s="52" t="str">
        <f t="shared" si="7"/>
        <v>526615</v>
      </c>
      <c r="X108" s="5" t="s">
        <v>628</v>
      </c>
      <c r="Y108" s="5" t="s">
        <v>629</v>
      </c>
      <c r="Z108" s="1"/>
      <c r="AA108" s="1"/>
      <c r="AB108" s="1"/>
      <c r="AC108" s="1"/>
      <c r="AD108" s="1" t="str">
        <f t="array" ref="AD108">XLOOKUP(A108,COMPRAS!B:B,COMPRAS!E:E,,0,-1)</f>
        <v>GOLDTEX</v>
      </c>
      <c r="AE108" s="5" t="s">
        <v>629</v>
      </c>
      <c r="AF108" s="1"/>
      <c r="AG108" s="1" t="str">
        <f>VLOOKUP(A108,MAESTRA!I:N,5,0)</f>
        <v>MASCULINO</v>
      </c>
      <c r="AH108" s="1" t="str">
        <f>VLOOKUP(A108,MAESTRA!I:N,6,0)</f>
        <v>ADULTO</v>
      </c>
      <c r="AI108" s="54">
        <f t="shared" si="8"/>
        <v>38000</v>
      </c>
      <c r="AJ108" s="1"/>
    </row>
    <row r="109">
      <c r="F109" s="1" t="str">
        <f t="shared" si="1"/>
        <v>BLUSAS DAMA ACANALADA MANGA LARGA TALLA UN</v>
      </c>
      <c r="G109" s="1" t="str">
        <f t="shared" si="2"/>
        <v>BLUSAS DAMA ACANALADA MANGA LARGA TALLA UN</v>
      </c>
      <c r="H109" s="1" t="str">
        <f t="array" ref="H109">XLOOKUP(A109,MAESTRA!I:I,MAESTRA!B:B,,0,1)</f>
        <v>ROPA DAMA</v>
      </c>
      <c r="I109" s="5" t="str">
        <f t="shared" si="3"/>
        <v>TALLA</v>
      </c>
      <c r="J109" s="1" t="str">
        <f t="array" ref="J109">XLOOKUP(A109,MAESTRA!I:I,MAESTRA!G:G,,0,1)</f>
        <v>UN</v>
      </c>
      <c r="K109" s="5"/>
      <c r="L109" s="5"/>
      <c r="M109" s="5"/>
      <c r="N109" s="5"/>
      <c r="O109" s="53">
        <f t="shared" si="4"/>
        <v>32000</v>
      </c>
      <c r="P109" s="5"/>
      <c r="Q109" s="5" t="s">
        <v>625</v>
      </c>
      <c r="R109" s="5" t="s">
        <v>626</v>
      </c>
      <c r="S109" s="5" t="s">
        <v>627</v>
      </c>
      <c r="T109" s="5" t="s">
        <v>627</v>
      </c>
      <c r="U109" s="54">
        <f t="shared" si="5"/>
        <v>5</v>
      </c>
      <c r="V109" s="52" t="str">
        <f t="shared" si="6"/>
        <v>6134930</v>
      </c>
      <c r="W109" s="52" t="str">
        <f t="shared" si="7"/>
        <v>6134930</v>
      </c>
      <c r="X109" s="5" t="s">
        <v>628</v>
      </c>
      <c r="Y109" s="5" t="s">
        <v>629</v>
      </c>
      <c r="Z109" s="1"/>
      <c r="AA109" s="1"/>
      <c r="AB109" s="1"/>
      <c r="AC109" s="1"/>
      <c r="AD109" s="1" t="str">
        <f t="array" ref="AD109">XLOOKUP(A109,COMPRAS!B:B,COMPRAS!E:E,,0,-1)</f>
        <v>CONFECCIONES SEG CIF</v>
      </c>
      <c r="AE109" s="5" t="s">
        <v>629</v>
      </c>
      <c r="AF109" s="1"/>
      <c r="AG109" s="1" t="str">
        <f>VLOOKUP(A109,MAESTRA!I:N,5,0)</f>
        <v>FEMENINO</v>
      </c>
      <c r="AH109" s="1" t="str">
        <f>VLOOKUP(A109,MAESTRA!I:N,6,0)</f>
        <v>ADULTO</v>
      </c>
      <c r="AI109" s="54">
        <f t="shared" si="8"/>
        <v>16000</v>
      </c>
      <c r="AJ109" s="1"/>
    </row>
    <row r="110">
      <c r="F110" s="1" t="str">
        <f t="shared" si="1"/>
        <v>BLUSAS DAMA ACANALADA MANGA LARGA BOMBACHA TALLA UN</v>
      </c>
      <c r="G110" s="1" t="str">
        <f t="shared" si="2"/>
        <v>BLUSAS DAMA ACANALADA MANGA LARGA BOMBACHA TALLA UN</v>
      </c>
      <c r="H110" s="1" t="str">
        <f t="array" ref="H110">XLOOKUP(A110,MAESTRA!I:I,MAESTRA!B:B,,0,1)</f>
        <v>ROPA DAMA</v>
      </c>
      <c r="I110" s="5" t="str">
        <f t="shared" si="3"/>
        <v>TALLA</v>
      </c>
      <c r="J110" s="1" t="str">
        <f t="array" ref="J110">XLOOKUP(A110,MAESTRA!I:I,MAESTRA!G:G,,0,1)</f>
        <v>UN</v>
      </c>
      <c r="K110" s="5"/>
      <c r="L110" s="5"/>
      <c r="M110" s="5"/>
      <c r="N110" s="5"/>
      <c r="O110" s="53">
        <f t="shared" si="4"/>
        <v>32000</v>
      </c>
      <c r="P110" s="5"/>
      <c r="Q110" s="5" t="s">
        <v>625</v>
      </c>
      <c r="R110" s="5" t="s">
        <v>626</v>
      </c>
      <c r="S110" s="5" t="s">
        <v>627</v>
      </c>
      <c r="T110" s="5" t="s">
        <v>627</v>
      </c>
      <c r="U110" s="54">
        <f t="shared" si="5"/>
        <v>3</v>
      </c>
      <c r="V110" s="52" t="str">
        <f t="shared" si="6"/>
        <v>6135030</v>
      </c>
      <c r="W110" s="52" t="str">
        <f t="shared" si="7"/>
        <v>6135030</v>
      </c>
      <c r="X110" s="5" t="s">
        <v>628</v>
      </c>
      <c r="Y110" s="5" t="s">
        <v>629</v>
      </c>
      <c r="Z110" s="1"/>
      <c r="AA110" s="1"/>
      <c r="AB110" s="1"/>
      <c r="AC110" s="1"/>
      <c r="AD110" s="1" t="str">
        <f t="array" ref="AD110">XLOOKUP(A110,COMPRAS!B:B,COMPRAS!E:E,,0,-1)</f>
        <v>CONFECCIONES SEG CIF</v>
      </c>
      <c r="AE110" s="5" t="s">
        <v>629</v>
      </c>
      <c r="AF110" s="1"/>
      <c r="AG110" s="1" t="str">
        <f>VLOOKUP(A110,MAESTRA!I:N,5,0)</f>
        <v>FEMENINO</v>
      </c>
      <c r="AH110" s="1" t="str">
        <f>VLOOKUP(A110,MAESTRA!I:N,6,0)</f>
        <v>ADULTO</v>
      </c>
      <c r="AI110" s="54">
        <f t="shared" si="8"/>
        <v>16000</v>
      </c>
      <c r="AJ110" s="1"/>
    </row>
    <row r="111">
      <c r="F111" s="1" t="str">
        <f t="shared" si="1"/>
        <v>BLUSAS DAMA ACANALADA MANGA CORTA TALLA UN</v>
      </c>
      <c r="G111" s="1" t="str">
        <f t="shared" si="2"/>
        <v>BLUSAS DAMA ACANALADA MANGA CORTA TALLA UN</v>
      </c>
      <c r="H111" s="1" t="str">
        <f t="array" ref="H111">XLOOKUP(A111,MAESTRA!I:I,MAESTRA!B:B,,0,1)</f>
        <v>ROPA DAMA</v>
      </c>
      <c r="I111" s="5" t="str">
        <f t="shared" si="3"/>
        <v>TALLA</v>
      </c>
      <c r="J111" s="1" t="str">
        <f t="array" ref="J111">XLOOKUP(A111,MAESTRA!I:I,MAESTRA!G:G,,0,1)</f>
        <v>UN</v>
      </c>
      <c r="K111" s="5"/>
      <c r="L111" s="5"/>
      <c r="M111" s="5"/>
      <c r="N111" s="5"/>
      <c r="O111" s="53">
        <f t="shared" si="4"/>
        <v>30000</v>
      </c>
      <c r="P111" s="5"/>
      <c r="Q111" s="5" t="s">
        <v>625</v>
      </c>
      <c r="R111" s="5" t="s">
        <v>626</v>
      </c>
      <c r="S111" s="5" t="s">
        <v>627</v>
      </c>
      <c r="T111" s="5" t="s">
        <v>627</v>
      </c>
      <c r="U111" s="54">
        <f t="shared" si="5"/>
        <v>4</v>
      </c>
      <c r="V111" s="52" t="str">
        <f t="shared" si="6"/>
        <v>6135130</v>
      </c>
      <c r="W111" s="52" t="str">
        <f t="shared" si="7"/>
        <v>6135130</v>
      </c>
      <c r="X111" s="5" t="s">
        <v>628</v>
      </c>
      <c r="Y111" s="5" t="s">
        <v>629</v>
      </c>
      <c r="Z111" s="1"/>
      <c r="AA111" s="1"/>
      <c r="AB111" s="1"/>
      <c r="AC111" s="1"/>
      <c r="AD111" s="1" t="str">
        <f t="array" ref="AD111">XLOOKUP(A111,COMPRAS!B:B,COMPRAS!E:E,,0,-1)</f>
        <v>CONFECCIONES SEG CIF</v>
      </c>
      <c r="AE111" s="5" t="s">
        <v>629</v>
      </c>
      <c r="AF111" s="1"/>
      <c r="AG111" s="1" t="str">
        <f>VLOOKUP(A111,MAESTRA!I:N,5,0)</f>
        <v>FEMENINO</v>
      </c>
      <c r="AH111" s="1" t="str">
        <f>VLOOKUP(A111,MAESTRA!I:N,6,0)</f>
        <v>ADULTO</v>
      </c>
      <c r="AI111" s="54">
        <f t="shared" si="8"/>
        <v>15000</v>
      </c>
      <c r="AJ111" s="1"/>
    </row>
    <row r="112">
      <c r="F112" s="1" t="str">
        <f t="shared" si="1"/>
        <v>BLUSAS DAMA FLORES TALLA UN</v>
      </c>
      <c r="G112" s="1" t="str">
        <f t="shared" si="2"/>
        <v>BLUSAS DAMA FLORES TALLA UN</v>
      </c>
      <c r="H112" s="1" t="str">
        <f t="array" ref="H112">XLOOKUP(A112,MAESTRA!I:I,MAESTRA!B:B,,0,1)</f>
        <v>ROPA DAMA</v>
      </c>
      <c r="I112" s="5" t="str">
        <f t="shared" si="3"/>
        <v>TALLA</v>
      </c>
      <c r="J112" s="1" t="str">
        <f t="array" ref="J112">XLOOKUP(A112,MAESTRA!I:I,MAESTRA!G:G,,0,1)</f>
        <v>UN</v>
      </c>
      <c r="K112" s="5"/>
      <c r="L112" s="5"/>
      <c r="M112" s="5"/>
      <c r="N112" s="5"/>
      <c r="O112" s="53">
        <f t="shared" si="4"/>
        <v>43000</v>
      </c>
      <c r="P112" s="5"/>
      <c r="Q112" s="5" t="s">
        <v>625</v>
      </c>
      <c r="R112" s="5" t="s">
        <v>626</v>
      </c>
      <c r="S112" s="5" t="s">
        <v>627</v>
      </c>
      <c r="T112" s="5" t="s">
        <v>627</v>
      </c>
      <c r="U112" s="54">
        <f t="shared" si="5"/>
        <v>10</v>
      </c>
      <c r="V112" s="52" t="str">
        <f t="shared" si="6"/>
        <v>6135230</v>
      </c>
      <c r="W112" s="52" t="str">
        <f t="shared" si="7"/>
        <v>6135230</v>
      </c>
      <c r="X112" s="5" t="s">
        <v>628</v>
      </c>
      <c r="Y112" s="5" t="s">
        <v>629</v>
      </c>
      <c r="Z112" s="1"/>
      <c r="AA112" s="1"/>
      <c r="AB112" s="1"/>
      <c r="AC112" s="1"/>
      <c r="AD112" s="1" t="str">
        <f t="array" ref="AD112">XLOOKUP(A112,COMPRAS!B:B,COMPRAS!E:E,,0,-1)</f>
        <v>SUNFLOWER</v>
      </c>
      <c r="AE112" s="5" t="s">
        <v>629</v>
      </c>
      <c r="AF112" s="1"/>
      <c r="AG112" s="1" t="str">
        <f>VLOOKUP(A112,MAESTRA!I:N,5,0)</f>
        <v>FEMENINO</v>
      </c>
      <c r="AH112" s="1" t="str">
        <f>VLOOKUP(A112,MAESTRA!I:N,6,0)</f>
        <v>ADULTO</v>
      </c>
      <c r="AI112" s="54">
        <f t="shared" si="8"/>
        <v>20000</v>
      </c>
      <c r="AJ112" s="1"/>
    </row>
    <row r="113">
      <c r="F113" s="1" t="str">
        <f t="shared" si="1"/>
        <v>BLUSAS DAMA UNICOLOR TALLA UN</v>
      </c>
      <c r="G113" s="1" t="str">
        <f t="shared" si="2"/>
        <v>BLUSAS DAMA UNICOLOR TALLA UN</v>
      </c>
      <c r="H113" s="1" t="str">
        <f t="array" ref="H113">XLOOKUP(A113,MAESTRA!I:I,MAESTRA!B:B,,0,1)</f>
        <v>ROPA DAMA</v>
      </c>
      <c r="I113" s="5" t="str">
        <f t="shared" si="3"/>
        <v>TALLA</v>
      </c>
      <c r="J113" s="1" t="str">
        <f t="array" ref="J113">XLOOKUP(A113,MAESTRA!I:I,MAESTRA!G:G,,0,1)</f>
        <v>UN</v>
      </c>
      <c r="K113" s="5"/>
      <c r="L113" s="5"/>
      <c r="M113" s="5"/>
      <c r="N113" s="5"/>
      <c r="O113" s="53">
        <f t="shared" si="4"/>
        <v>43000</v>
      </c>
      <c r="P113" s="5"/>
      <c r="Q113" s="5" t="s">
        <v>625</v>
      </c>
      <c r="R113" s="5" t="s">
        <v>626</v>
      </c>
      <c r="S113" s="5" t="s">
        <v>627</v>
      </c>
      <c r="T113" s="5" t="s">
        <v>627</v>
      </c>
      <c r="U113" s="54">
        <f t="shared" si="5"/>
        <v>2</v>
      </c>
      <c r="V113" s="52" t="str">
        <f t="shared" si="6"/>
        <v>6135330</v>
      </c>
      <c r="W113" s="52" t="str">
        <f t="shared" si="7"/>
        <v>6135330</v>
      </c>
      <c r="X113" s="5" t="s">
        <v>628</v>
      </c>
      <c r="Y113" s="5" t="s">
        <v>629</v>
      </c>
      <c r="Z113" s="1"/>
      <c r="AA113" s="1"/>
      <c r="AB113" s="1"/>
      <c r="AC113" s="1"/>
      <c r="AD113" s="1" t="str">
        <f t="array" ref="AD113">XLOOKUP(A113,COMPRAS!B:B,COMPRAS!E:E,,0,-1)</f>
        <v>SUNFLOWER</v>
      </c>
      <c r="AE113" s="5" t="s">
        <v>629</v>
      </c>
      <c r="AF113" s="1"/>
      <c r="AG113" s="1" t="str">
        <f>VLOOKUP(A113,MAESTRA!I:N,5,0)</f>
        <v>FEMENINO</v>
      </c>
      <c r="AH113" s="1" t="str">
        <f>VLOOKUP(A113,MAESTRA!I:N,6,0)</f>
        <v>ADULTO</v>
      </c>
      <c r="AI113" s="54">
        <f t="shared" si="8"/>
        <v>20000</v>
      </c>
      <c r="AJ113" s="1"/>
    </row>
    <row r="114">
      <c r="F114" s="1" t="str">
        <f t="shared" si="1"/>
        <v>BLUSAS DAMA V TALLA UN</v>
      </c>
      <c r="G114" s="1" t="str">
        <f t="shared" si="2"/>
        <v>BLUSAS DAMA V TALLA UN</v>
      </c>
      <c r="H114" s="1" t="str">
        <f t="array" ref="H114">XLOOKUP(A114,MAESTRA!I:I,MAESTRA!B:B,,0,1)</f>
        <v>ROPA DAMA</v>
      </c>
      <c r="I114" s="5" t="str">
        <f t="shared" si="3"/>
        <v>TALLA</v>
      </c>
      <c r="J114" s="1" t="str">
        <f t="array" ref="J114">XLOOKUP(A114,MAESTRA!I:I,MAESTRA!G:G,,0,1)</f>
        <v>UN</v>
      </c>
      <c r="K114" s="5"/>
      <c r="L114" s="5"/>
      <c r="M114" s="5"/>
      <c r="N114" s="5"/>
      <c r="O114" s="53">
        <f t="shared" si="4"/>
        <v>54000</v>
      </c>
      <c r="P114" s="5"/>
      <c r="Q114" s="5" t="s">
        <v>625</v>
      </c>
      <c r="R114" s="5" t="s">
        <v>626</v>
      </c>
      <c r="S114" s="5" t="s">
        <v>627</v>
      </c>
      <c r="T114" s="5" t="s">
        <v>627</v>
      </c>
      <c r="U114" s="54">
        <f t="shared" si="5"/>
        <v>6</v>
      </c>
      <c r="V114" s="1" t="str">
        <f t="shared" si="6"/>
        <v>6135630</v>
      </c>
      <c r="W114" s="1" t="str">
        <f t="shared" si="7"/>
        <v>6135630</v>
      </c>
      <c r="X114" s="5" t="s">
        <v>628</v>
      </c>
      <c r="Y114" s="5" t="s">
        <v>629</v>
      </c>
      <c r="Z114" s="1"/>
      <c r="AA114" s="1"/>
      <c r="AB114" s="1"/>
      <c r="AC114" s="1"/>
      <c r="AD114" s="1" t="str">
        <f t="array" ref="AD114">XLOOKUP(A114,COMPRAS!B:B,COMPRAS!E:E,,0,-1)</f>
        <v>SANTINO</v>
      </c>
      <c r="AE114" s="5" t="s">
        <v>629</v>
      </c>
      <c r="AF114" s="1"/>
      <c r="AG114" s="1" t="str">
        <f>VLOOKUP(A114,MAESTRA!I:N,5,0)</f>
        <v>FEMENINO</v>
      </c>
      <c r="AH114" s="1" t="str">
        <f>VLOOKUP(A114,MAESTRA!I:N,6,0)</f>
        <v>ADULTO</v>
      </c>
      <c r="AI114" s="54">
        <f t="shared" si="8"/>
        <v>25000</v>
      </c>
      <c r="AJ114" s="1"/>
    </row>
    <row r="115">
      <c r="F115" s="1" t="str">
        <f t="shared" si="1"/>
        <v>TEJIDOS DAMA CON CINTA TALLA UN</v>
      </c>
      <c r="G115" s="1" t="str">
        <f t="shared" si="2"/>
        <v>TEJIDOS DAMA CON CINTA TALLA UN</v>
      </c>
      <c r="H115" s="1" t="str">
        <f t="array" ref="H115">XLOOKUP(A115,MAESTRA!I:I,MAESTRA!B:B,,0,1)</f>
        <v>ROPA DAMA</v>
      </c>
      <c r="I115" s="5" t="str">
        <f t="shared" si="3"/>
        <v>TALLA</v>
      </c>
      <c r="J115" s="1" t="str">
        <f t="array" ref="J115">XLOOKUP(A115,MAESTRA!I:I,MAESTRA!G:G,,0,1)</f>
        <v>UN</v>
      </c>
      <c r="K115" s="5"/>
      <c r="L115" s="5"/>
      <c r="M115" s="5"/>
      <c r="N115" s="5"/>
      <c r="O115" s="53">
        <f t="shared" si="4"/>
        <v>68000</v>
      </c>
      <c r="P115" s="5"/>
      <c r="Q115" s="5" t="s">
        <v>625</v>
      </c>
      <c r="R115" s="5" t="s">
        <v>626</v>
      </c>
      <c r="S115" s="5" t="s">
        <v>627</v>
      </c>
      <c r="T115" s="5" t="s">
        <v>627</v>
      </c>
      <c r="U115" s="54">
        <f t="shared" si="5"/>
        <v>3</v>
      </c>
      <c r="V115" s="52" t="str">
        <f t="shared" si="6"/>
        <v>7134730</v>
      </c>
      <c r="W115" s="52" t="str">
        <f t="shared" si="7"/>
        <v>7134730</v>
      </c>
      <c r="X115" s="5" t="s">
        <v>628</v>
      </c>
      <c r="Y115" s="5" t="s">
        <v>629</v>
      </c>
      <c r="Z115" s="1"/>
      <c r="AA115" s="1"/>
      <c r="AB115" s="1"/>
      <c r="AC115" s="1"/>
      <c r="AD115" s="1" t="str">
        <f t="array" ref="AD115">XLOOKUP(A115,COMPRAS!B:B,COMPRAS!E:E,,0,-1)</f>
        <v>TEJIDOS GERAS</v>
      </c>
      <c r="AE115" s="5" t="s">
        <v>629</v>
      </c>
      <c r="AF115" s="1"/>
      <c r="AG115" s="1" t="str">
        <f>VLOOKUP(A115,MAESTRA!I:N,5,0)</f>
        <v>FEMENINO</v>
      </c>
      <c r="AH115" s="1" t="str">
        <f>VLOOKUP(A115,MAESTRA!I:N,6,0)</f>
        <v>ADULTO</v>
      </c>
      <c r="AI115" s="54">
        <f t="shared" si="8"/>
        <v>32000</v>
      </c>
      <c r="AJ115" s="1"/>
    </row>
    <row r="116">
      <c r="F116" s="1" t="str">
        <f t="shared" si="1"/>
        <v>TEJIDOS DAMA ALETA TALLA UN</v>
      </c>
      <c r="G116" s="1" t="str">
        <f t="shared" si="2"/>
        <v>TEJIDOS DAMA ALETA TALLA UN</v>
      </c>
      <c r="H116" s="1" t="str">
        <f t="array" ref="H116">XLOOKUP(A116,MAESTRA!I:I,MAESTRA!B:B,,0,1)</f>
        <v>ROPA DAMA</v>
      </c>
      <c r="I116" s="5" t="str">
        <f t="shared" si="3"/>
        <v>TALLA</v>
      </c>
      <c r="J116" s="1" t="str">
        <f t="array" ref="J116">XLOOKUP(A116,MAESTRA!I:I,MAESTRA!G:G,,0,1)</f>
        <v>UN</v>
      </c>
      <c r="K116" s="5"/>
      <c r="L116" s="5"/>
      <c r="M116" s="5"/>
      <c r="N116" s="5"/>
      <c r="O116" s="53">
        <f t="shared" si="4"/>
        <v>64000</v>
      </c>
      <c r="P116" s="5"/>
      <c r="Q116" s="5" t="s">
        <v>625</v>
      </c>
      <c r="R116" s="5" t="s">
        <v>626</v>
      </c>
      <c r="S116" s="5" t="s">
        <v>627</v>
      </c>
      <c r="T116" s="5" t="s">
        <v>627</v>
      </c>
      <c r="U116" s="54">
        <f t="shared" si="5"/>
        <v>2</v>
      </c>
      <c r="V116" s="52" t="str">
        <f t="shared" si="6"/>
        <v>7134830</v>
      </c>
      <c r="W116" s="52" t="str">
        <f t="shared" si="7"/>
        <v>7134830</v>
      </c>
      <c r="X116" s="5" t="s">
        <v>628</v>
      </c>
      <c r="Y116" s="5" t="s">
        <v>629</v>
      </c>
      <c r="Z116" s="1"/>
      <c r="AA116" s="1"/>
      <c r="AB116" s="1"/>
      <c r="AC116" s="1"/>
      <c r="AD116" s="1" t="str">
        <f t="array" ref="AD116">XLOOKUP(A116,COMPRAS!B:B,COMPRAS!E:E,,0,-1)</f>
        <v>TEJIDOS GERAS</v>
      </c>
      <c r="AE116" s="5" t="s">
        <v>629</v>
      </c>
      <c r="AF116" s="1"/>
      <c r="AG116" s="1" t="str">
        <f>VLOOKUP(A116,MAESTRA!I:N,5,0)</f>
        <v>FEMENINO</v>
      </c>
      <c r="AH116" s="1" t="str">
        <f>VLOOKUP(A116,MAESTRA!I:N,6,0)</f>
        <v>ADULTO</v>
      </c>
      <c r="AI116" s="54">
        <f t="shared" si="8"/>
        <v>32000</v>
      </c>
      <c r="AJ116" s="1"/>
    </row>
    <row r="117">
      <c r="F117" s="1" t="str">
        <f t="shared" si="1"/>
        <v>TEJIDOS DAMA CUELLO TORTUGA TALLA UN</v>
      </c>
      <c r="G117" s="1" t="str">
        <f t="shared" si="2"/>
        <v>TEJIDOS DAMA CUELLO TORTUGA TALLA UN</v>
      </c>
      <c r="H117" s="1" t="str">
        <f t="array" ref="H117">XLOOKUP(A117,MAESTRA!I:I,MAESTRA!B:B,,0,1)</f>
        <v>ROPA DAMA</v>
      </c>
      <c r="I117" s="5" t="str">
        <f t="shared" si="3"/>
        <v>TALLA</v>
      </c>
      <c r="J117" s="1" t="str">
        <f t="array" ref="J117">XLOOKUP(A117,MAESTRA!I:I,MAESTRA!G:G,,0,1)</f>
        <v>UN</v>
      </c>
      <c r="K117" s="5"/>
      <c r="L117" s="5"/>
      <c r="M117" s="5"/>
      <c r="N117" s="5"/>
      <c r="O117" s="53">
        <f t="shared" si="4"/>
        <v>55000</v>
      </c>
      <c r="P117" s="5"/>
      <c r="Q117" s="5" t="s">
        <v>625</v>
      </c>
      <c r="R117" s="5" t="s">
        <v>626</v>
      </c>
      <c r="S117" s="5" t="s">
        <v>627</v>
      </c>
      <c r="T117" s="5" t="s">
        <v>627</v>
      </c>
      <c r="U117" s="54">
        <f t="shared" si="5"/>
        <v>2</v>
      </c>
      <c r="V117" s="52" t="str">
        <f t="shared" si="6"/>
        <v>7135430</v>
      </c>
      <c r="W117" s="52" t="str">
        <f t="shared" si="7"/>
        <v>7135430</v>
      </c>
      <c r="X117" s="5" t="s">
        <v>628</v>
      </c>
      <c r="Y117" s="5" t="s">
        <v>629</v>
      </c>
      <c r="Z117" s="1"/>
      <c r="AA117" s="1"/>
      <c r="AB117" s="1"/>
      <c r="AC117" s="1"/>
      <c r="AD117" s="1" t="str">
        <f t="array" ref="AD117">XLOOKUP(A117,COMPRAS!B:B,COMPRAS!E:E,,0,-1)</f>
        <v>ECUATORIANOS</v>
      </c>
      <c r="AE117" s="5" t="s">
        <v>629</v>
      </c>
      <c r="AF117" s="1"/>
      <c r="AG117" s="1" t="str">
        <f>VLOOKUP(A117,MAESTRA!I:N,5,0)</f>
        <v>FEMENINO</v>
      </c>
      <c r="AH117" s="1" t="str">
        <f>VLOOKUP(A117,MAESTRA!I:N,6,0)</f>
        <v>ADULTO</v>
      </c>
      <c r="AI117" s="54">
        <f t="shared" si="8"/>
        <v>25000</v>
      </c>
      <c r="AJ117" s="1"/>
    </row>
    <row r="118">
      <c r="F118" s="1" t="str">
        <f t="shared" si="1"/>
        <v>VESTIDOS DAMA DE TIRAS TALLA UN</v>
      </c>
      <c r="G118" s="1" t="str">
        <f t="shared" si="2"/>
        <v>VESTIDOS DAMA DE TIRAS TALLA UN</v>
      </c>
      <c r="H118" s="1" t="str">
        <f t="array" ref="H118">XLOOKUP(A118,MAESTRA!I:I,MAESTRA!B:B,,0,1)</f>
        <v>ROPA DAMA</v>
      </c>
      <c r="I118" s="5" t="str">
        <f t="shared" si="3"/>
        <v>TALLA</v>
      </c>
      <c r="J118" s="1" t="str">
        <f t="array" ref="J118">XLOOKUP(A118,MAESTRA!I:I,MAESTRA!G:G,,0,1)</f>
        <v>UN</v>
      </c>
      <c r="K118" s="5"/>
      <c r="L118" s="5"/>
      <c r="M118" s="5"/>
      <c r="N118" s="5"/>
      <c r="O118" s="53">
        <f t="shared" si="4"/>
        <v>70000</v>
      </c>
      <c r="P118" s="5"/>
      <c r="Q118" s="5" t="s">
        <v>625</v>
      </c>
      <c r="R118" s="5" t="s">
        <v>626</v>
      </c>
      <c r="S118" s="5" t="s">
        <v>627</v>
      </c>
      <c r="T118" s="5" t="s">
        <v>627</v>
      </c>
      <c r="U118" s="54">
        <f t="shared" si="5"/>
        <v>6</v>
      </c>
      <c r="V118" s="52" t="str">
        <f t="shared" si="6"/>
        <v>8111230</v>
      </c>
      <c r="W118" s="52" t="str">
        <f t="shared" si="7"/>
        <v>8111230</v>
      </c>
      <c r="X118" s="5" t="s">
        <v>628</v>
      </c>
      <c r="Y118" s="5" t="s">
        <v>629</v>
      </c>
      <c r="Z118" s="1"/>
      <c r="AA118" s="1"/>
      <c r="AB118" s="1"/>
      <c r="AC118" s="1"/>
      <c r="AD118" s="1" t="str">
        <f t="array" ref="AD118">XLOOKUP(A118,COMPRAS!B:B,COMPRAS!E:E,,0,-1)</f>
        <v>ROSE GARCIA</v>
      </c>
      <c r="AE118" s="5" t="s">
        <v>629</v>
      </c>
      <c r="AF118" s="1"/>
      <c r="AG118" s="1" t="str">
        <f>VLOOKUP(A118,MAESTRA!I:N,5,0)</f>
        <v>FEMENINO</v>
      </c>
      <c r="AH118" s="1" t="str">
        <f>VLOOKUP(A118,MAESTRA!I:N,6,0)</f>
        <v>ADULTO</v>
      </c>
      <c r="AI118" s="54">
        <f t="shared" si="8"/>
        <v>35000</v>
      </c>
      <c r="AJ118" s="1"/>
    </row>
    <row r="119">
      <c r="A119" s="1"/>
      <c r="B119" s="1"/>
      <c r="C119" s="34"/>
      <c r="D119" s="1"/>
      <c r="E119" s="1"/>
      <c r="F119" s="1" t="str">
        <f t="shared" si="1"/>
        <v/>
      </c>
      <c r="G119" s="1" t="str">
        <f t="shared" si="2"/>
        <v/>
      </c>
      <c r="H119" s="1" t="str">
        <f t="array" ref="H119">XLOOKUP(A119,MAESTRA!I:I,MAESTRA!B:B,,0,1)</f>
        <v/>
      </c>
      <c r="I119" s="5" t="str">
        <f t="shared" si="3"/>
        <v>TALLA</v>
      </c>
      <c r="J119" s="1" t="str">
        <f t="array" ref="J119">XLOOKUP(A119,MAESTRA!I:I,MAESTRA!G:G,,0,1)</f>
        <v/>
      </c>
      <c r="K119" s="5"/>
      <c r="L119" s="5"/>
      <c r="M119" s="5"/>
      <c r="N119" s="5"/>
      <c r="O119" s="53" t="str">
        <f t="shared" si="4"/>
        <v/>
      </c>
      <c r="P119" s="5"/>
      <c r="Q119" s="5" t="s">
        <v>625</v>
      </c>
      <c r="R119" s="5" t="s">
        <v>626</v>
      </c>
      <c r="S119" s="5" t="s">
        <v>627</v>
      </c>
      <c r="T119" s="5" t="s">
        <v>627</v>
      </c>
      <c r="U119" s="1" t="str">
        <f t="shared" si="5"/>
        <v/>
      </c>
      <c r="V119" s="1" t="str">
        <f t="shared" si="6"/>
        <v/>
      </c>
      <c r="W119" s="1" t="str">
        <f t="shared" si="7"/>
        <v/>
      </c>
      <c r="X119" s="5" t="s">
        <v>628</v>
      </c>
      <c r="Y119" s="5" t="s">
        <v>629</v>
      </c>
      <c r="Z119" s="1"/>
      <c r="AA119" s="1"/>
      <c r="AB119" s="1"/>
      <c r="AC119" s="1"/>
      <c r="AD119" s="1" t="str">
        <f t="array" ref="AD119">XLOOKUP(A119,COMPRAS!B:B,COMPRAS!E:E,,0,-1)</f>
        <v/>
      </c>
      <c r="AE119" s="5" t="s">
        <v>629</v>
      </c>
      <c r="AF119" s="1"/>
      <c r="AG119" s="1" t="str">
        <f>VLOOKUP(A119,MAESTRA!I:N,5,0)</f>
        <v>#N/A</v>
      </c>
      <c r="AH119" s="1" t="str">
        <f>VLOOKUP(A119,MAESTRA!I:N,6,0)</f>
        <v>#N/A</v>
      </c>
      <c r="AI119" s="54" t="str">
        <f t="shared" si="8"/>
        <v>#DIV/0!</v>
      </c>
      <c r="AJ119" s="1"/>
    </row>
    <row r="120">
      <c r="A120" s="1"/>
      <c r="B120" s="1"/>
      <c r="C120" s="34"/>
      <c r="D120" s="1"/>
      <c r="E120" s="1"/>
      <c r="F120" s="1" t="str">
        <f t="shared" si="1"/>
        <v/>
      </c>
      <c r="G120" s="1" t="str">
        <f t="shared" si="2"/>
        <v/>
      </c>
      <c r="H120" s="1" t="str">
        <f t="array" ref="H120">XLOOKUP(A120,MAESTRA!I:I,MAESTRA!B:B,,0,1)</f>
        <v/>
      </c>
      <c r="I120" s="5" t="str">
        <f t="shared" si="3"/>
        <v>TALLA</v>
      </c>
      <c r="J120" s="1" t="str">
        <f t="array" ref="J120">XLOOKUP(A120,MAESTRA!I:I,MAESTRA!G:G,,0,1)</f>
        <v/>
      </c>
      <c r="K120" s="5"/>
      <c r="L120" s="5"/>
      <c r="M120" s="5"/>
      <c r="N120" s="5"/>
      <c r="O120" s="53" t="str">
        <f t="shared" si="4"/>
        <v/>
      </c>
      <c r="P120" s="5"/>
      <c r="Q120" s="5" t="s">
        <v>625</v>
      </c>
      <c r="R120" s="5" t="s">
        <v>626</v>
      </c>
      <c r="S120" s="5" t="s">
        <v>627</v>
      </c>
      <c r="T120" s="5" t="s">
        <v>627</v>
      </c>
      <c r="U120" s="1" t="str">
        <f t="shared" si="5"/>
        <v/>
      </c>
      <c r="V120" s="1" t="str">
        <f t="shared" si="6"/>
        <v/>
      </c>
      <c r="W120" s="1" t="str">
        <f t="shared" si="7"/>
        <v/>
      </c>
      <c r="X120" s="5" t="s">
        <v>628</v>
      </c>
      <c r="Y120" s="5" t="s">
        <v>629</v>
      </c>
      <c r="Z120" s="1"/>
      <c r="AA120" s="1"/>
      <c r="AB120" s="1"/>
      <c r="AC120" s="1"/>
      <c r="AD120" s="1" t="str">
        <f t="array" ref="AD120">XLOOKUP(A120,COMPRAS!B:B,COMPRAS!E:E,,0,-1)</f>
        <v/>
      </c>
      <c r="AE120" s="5" t="s">
        <v>629</v>
      </c>
      <c r="AF120" s="1"/>
      <c r="AG120" s="1" t="str">
        <f>VLOOKUP(A120,MAESTRA!I:N,5,0)</f>
        <v>#N/A</v>
      </c>
      <c r="AH120" s="1" t="str">
        <f>VLOOKUP(A120,MAESTRA!I:N,6,0)</f>
        <v>#N/A</v>
      </c>
      <c r="AI120" s="54" t="str">
        <f t="shared" si="8"/>
        <v>#DIV/0!</v>
      </c>
      <c r="AJ120" s="1"/>
    </row>
    <row r="121">
      <c r="A121" s="1"/>
      <c r="B121" s="1"/>
      <c r="C121" s="34"/>
      <c r="D121" s="1"/>
      <c r="E121" s="1"/>
      <c r="F121" s="1" t="str">
        <f t="shared" si="1"/>
        <v/>
      </c>
      <c r="G121" s="1" t="str">
        <f t="shared" si="2"/>
        <v/>
      </c>
      <c r="H121" s="1" t="str">
        <f t="array" ref="H121">XLOOKUP(A121,MAESTRA!I:I,MAESTRA!B:B,,0,1)</f>
        <v/>
      </c>
      <c r="I121" s="5" t="str">
        <f t="shared" si="3"/>
        <v>TALLA</v>
      </c>
      <c r="J121" s="1" t="str">
        <f t="array" ref="J121">XLOOKUP(A121,MAESTRA!I:I,MAESTRA!G:G,,0,1)</f>
        <v/>
      </c>
      <c r="K121" s="5"/>
      <c r="L121" s="5"/>
      <c r="M121" s="5"/>
      <c r="N121" s="5"/>
      <c r="O121" s="53" t="str">
        <f t="shared" si="4"/>
        <v/>
      </c>
      <c r="P121" s="5"/>
      <c r="Q121" s="5" t="s">
        <v>625</v>
      </c>
      <c r="R121" s="5" t="s">
        <v>626</v>
      </c>
      <c r="S121" s="5" t="s">
        <v>627</v>
      </c>
      <c r="T121" s="5" t="s">
        <v>627</v>
      </c>
      <c r="U121" s="1" t="str">
        <f t="shared" si="5"/>
        <v/>
      </c>
      <c r="V121" s="1" t="str">
        <f t="shared" si="6"/>
        <v/>
      </c>
      <c r="W121" s="1" t="str">
        <f t="shared" si="7"/>
        <v/>
      </c>
      <c r="X121" s="5" t="s">
        <v>628</v>
      </c>
      <c r="Y121" s="5" t="s">
        <v>629</v>
      </c>
      <c r="Z121" s="1"/>
      <c r="AA121" s="1"/>
      <c r="AB121" s="1"/>
      <c r="AC121" s="1"/>
      <c r="AD121" s="1" t="str">
        <f t="array" ref="AD121">XLOOKUP(A121,COMPRAS!B:B,COMPRAS!E:E,,0,-1)</f>
        <v/>
      </c>
      <c r="AE121" s="5" t="s">
        <v>629</v>
      </c>
      <c r="AF121" s="1"/>
      <c r="AG121" s="1" t="str">
        <f>VLOOKUP(A121,MAESTRA!I:N,5,0)</f>
        <v>#N/A</v>
      </c>
      <c r="AH121" s="1" t="str">
        <f>VLOOKUP(A121,MAESTRA!I:N,6,0)</f>
        <v>#N/A</v>
      </c>
      <c r="AI121" s="54" t="str">
        <f t="shared" si="8"/>
        <v>#DIV/0!</v>
      </c>
      <c r="AJ121" s="1"/>
    </row>
    <row r="122">
      <c r="A122" s="1"/>
      <c r="B122" s="1"/>
      <c r="C122" s="34"/>
      <c r="D122" s="1"/>
      <c r="E122" s="1"/>
      <c r="F122" s="1" t="str">
        <f t="shared" si="1"/>
        <v/>
      </c>
      <c r="G122" s="1" t="str">
        <f t="shared" si="2"/>
        <v/>
      </c>
      <c r="H122" s="1" t="str">
        <f t="array" ref="H122">XLOOKUP(A122,MAESTRA!I:I,MAESTRA!B:B,,0,1)</f>
        <v/>
      </c>
      <c r="I122" s="5" t="str">
        <f t="shared" si="3"/>
        <v>TALLA</v>
      </c>
      <c r="J122" s="1" t="str">
        <f t="array" ref="J122">XLOOKUP(A122,MAESTRA!I:I,MAESTRA!G:G,,0,1)</f>
        <v/>
      </c>
      <c r="K122" s="5"/>
      <c r="L122" s="5"/>
      <c r="M122" s="5"/>
      <c r="N122" s="5"/>
      <c r="O122" s="53" t="str">
        <f t="shared" si="4"/>
        <v/>
      </c>
      <c r="P122" s="5"/>
      <c r="Q122" s="5" t="s">
        <v>625</v>
      </c>
      <c r="R122" s="5" t="s">
        <v>626</v>
      </c>
      <c r="S122" s="5" t="s">
        <v>627</v>
      </c>
      <c r="T122" s="5" t="s">
        <v>627</v>
      </c>
      <c r="U122" s="1" t="str">
        <f t="shared" si="5"/>
        <v/>
      </c>
      <c r="V122" s="1" t="str">
        <f t="shared" si="6"/>
        <v/>
      </c>
      <c r="W122" s="1" t="str">
        <f t="shared" si="7"/>
        <v/>
      </c>
      <c r="X122" s="5" t="s">
        <v>628</v>
      </c>
      <c r="Y122" s="5" t="s">
        <v>629</v>
      </c>
      <c r="Z122" s="1"/>
      <c r="AA122" s="1"/>
      <c r="AB122" s="1"/>
      <c r="AC122" s="1"/>
      <c r="AD122" s="1" t="str">
        <f t="array" ref="AD122">XLOOKUP(A122,COMPRAS!B:B,COMPRAS!E:E,,0,-1)</f>
        <v/>
      </c>
      <c r="AE122" s="5" t="s">
        <v>629</v>
      </c>
      <c r="AF122" s="1"/>
      <c r="AG122" s="1" t="str">
        <f>VLOOKUP(A122,MAESTRA!I:N,5,0)</f>
        <v>#N/A</v>
      </c>
      <c r="AH122" s="1" t="str">
        <f>VLOOKUP(A122,MAESTRA!I:N,6,0)</f>
        <v>#N/A</v>
      </c>
      <c r="AI122" s="54" t="str">
        <f t="shared" si="8"/>
        <v>#DIV/0!</v>
      </c>
      <c r="AJ122" s="1"/>
    </row>
    <row r="123">
      <c r="A123" s="1"/>
      <c r="B123" s="1"/>
      <c r="C123" s="34"/>
      <c r="D123" s="1"/>
      <c r="E123" s="1"/>
      <c r="F123" s="1" t="str">
        <f t="shared" si="1"/>
        <v/>
      </c>
      <c r="G123" s="1" t="str">
        <f t="shared" si="2"/>
        <v/>
      </c>
      <c r="H123" s="1" t="str">
        <f t="array" ref="H123">XLOOKUP(A123,MAESTRA!I:I,MAESTRA!B:B,,0,1)</f>
        <v/>
      </c>
      <c r="I123" s="5" t="str">
        <f t="shared" si="3"/>
        <v>TALLA</v>
      </c>
      <c r="J123" s="1" t="str">
        <f t="array" ref="J123">XLOOKUP(A123,MAESTRA!I:I,MAESTRA!G:G,,0,1)</f>
        <v/>
      </c>
      <c r="K123" s="5"/>
      <c r="L123" s="5"/>
      <c r="M123" s="5"/>
      <c r="N123" s="5"/>
      <c r="O123" s="53" t="str">
        <f t="shared" si="4"/>
        <v/>
      </c>
      <c r="P123" s="5"/>
      <c r="Q123" s="5" t="s">
        <v>625</v>
      </c>
      <c r="R123" s="5" t="s">
        <v>626</v>
      </c>
      <c r="S123" s="5" t="s">
        <v>627</v>
      </c>
      <c r="T123" s="5" t="s">
        <v>627</v>
      </c>
      <c r="U123" s="1" t="str">
        <f t="shared" si="5"/>
        <v/>
      </c>
      <c r="V123" s="1" t="str">
        <f t="shared" si="6"/>
        <v/>
      </c>
      <c r="W123" s="1" t="str">
        <f t="shared" si="7"/>
        <v/>
      </c>
      <c r="X123" s="5" t="s">
        <v>628</v>
      </c>
      <c r="Y123" s="5" t="s">
        <v>629</v>
      </c>
      <c r="Z123" s="1"/>
      <c r="AA123" s="1"/>
      <c r="AB123" s="1"/>
      <c r="AC123" s="1"/>
      <c r="AD123" s="1" t="str">
        <f t="array" ref="AD123">XLOOKUP(A123,COMPRAS!B:B,COMPRAS!E:E,,0,-1)</f>
        <v/>
      </c>
      <c r="AE123" s="5" t="s">
        <v>629</v>
      </c>
      <c r="AF123" s="1"/>
      <c r="AG123" s="1" t="str">
        <f>VLOOKUP(A123,MAESTRA!I:N,5,0)</f>
        <v>#N/A</v>
      </c>
      <c r="AH123" s="1" t="str">
        <f>VLOOKUP(A123,MAESTRA!I:N,6,0)</f>
        <v>#N/A</v>
      </c>
      <c r="AI123" s="54" t="str">
        <f t="shared" si="8"/>
        <v>#DIV/0!</v>
      </c>
      <c r="AJ123" s="1"/>
    </row>
    <row r="124">
      <c r="A124" s="1"/>
      <c r="B124" s="1"/>
      <c r="C124" s="34"/>
      <c r="D124" s="1"/>
      <c r="E124" s="1"/>
      <c r="F124" s="1" t="str">
        <f t="shared" si="1"/>
        <v/>
      </c>
      <c r="G124" s="1" t="str">
        <f t="shared" si="2"/>
        <v/>
      </c>
      <c r="H124" s="1" t="str">
        <f t="array" ref="H124">XLOOKUP(A124,MAESTRA!I:I,MAESTRA!B:B,,0,1)</f>
        <v/>
      </c>
      <c r="I124" s="5" t="str">
        <f t="shared" si="3"/>
        <v>TALLA</v>
      </c>
      <c r="J124" s="1" t="str">
        <f t="array" ref="J124">XLOOKUP(A124,MAESTRA!I:I,MAESTRA!G:G,,0,1)</f>
        <v/>
      </c>
      <c r="K124" s="5"/>
      <c r="L124" s="5"/>
      <c r="M124" s="5"/>
      <c r="N124" s="5"/>
      <c r="O124" s="53" t="str">
        <f t="shared" si="4"/>
        <v/>
      </c>
      <c r="P124" s="5"/>
      <c r="Q124" s="5" t="s">
        <v>625</v>
      </c>
      <c r="R124" s="5" t="s">
        <v>626</v>
      </c>
      <c r="S124" s="5" t="s">
        <v>627</v>
      </c>
      <c r="T124" s="5" t="s">
        <v>627</v>
      </c>
      <c r="U124" s="1" t="str">
        <f t="shared" si="5"/>
        <v/>
      </c>
      <c r="V124" s="1" t="str">
        <f t="shared" si="6"/>
        <v/>
      </c>
      <c r="W124" s="1" t="str">
        <f t="shared" si="7"/>
        <v/>
      </c>
      <c r="X124" s="5" t="s">
        <v>628</v>
      </c>
      <c r="Y124" s="5" t="s">
        <v>629</v>
      </c>
      <c r="Z124" s="1"/>
      <c r="AA124" s="1"/>
      <c r="AB124" s="1"/>
      <c r="AC124" s="1"/>
      <c r="AD124" s="1" t="str">
        <f t="array" ref="AD124">XLOOKUP(A124,COMPRAS!B:B,COMPRAS!E:E,,0,-1)</f>
        <v/>
      </c>
      <c r="AE124" s="5" t="s">
        <v>629</v>
      </c>
      <c r="AF124" s="1"/>
      <c r="AG124" s="1" t="str">
        <f>VLOOKUP(A124,MAESTRA!I:N,5,0)</f>
        <v>#N/A</v>
      </c>
      <c r="AH124" s="1" t="str">
        <f>VLOOKUP(A124,MAESTRA!I:N,6,0)</f>
        <v>#N/A</v>
      </c>
      <c r="AI124" s="54" t="str">
        <f t="shared" si="8"/>
        <v>#DIV/0!</v>
      </c>
      <c r="AJ124" s="1"/>
    </row>
    <row r="125">
      <c r="A125" s="1"/>
      <c r="B125" s="1"/>
      <c r="C125" s="34"/>
      <c r="D125" s="1"/>
      <c r="E125" s="1"/>
      <c r="F125" s="1" t="str">
        <f t="shared" si="1"/>
        <v/>
      </c>
      <c r="G125" s="1" t="str">
        <f t="shared" si="2"/>
        <v/>
      </c>
      <c r="H125" s="1" t="str">
        <f t="array" ref="H125">XLOOKUP(A125,MAESTRA!I:I,MAESTRA!B:B,,0,1)</f>
        <v/>
      </c>
      <c r="I125" s="5" t="str">
        <f t="shared" si="3"/>
        <v>TALLA</v>
      </c>
      <c r="J125" s="1" t="str">
        <f t="array" ref="J125">XLOOKUP(A125,MAESTRA!I:I,MAESTRA!G:G,,0,1)</f>
        <v/>
      </c>
      <c r="K125" s="5"/>
      <c r="L125" s="5"/>
      <c r="M125" s="5"/>
      <c r="N125" s="5"/>
      <c r="O125" s="53" t="str">
        <f t="shared" si="4"/>
        <v/>
      </c>
      <c r="P125" s="5"/>
      <c r="Q125" s="5" t="s">
        <v>625</v>
      </c>
      <c r="R125" s="5" t="s">
        <v>626</v>
      </c>
      <c r="S125" s="5" t="s">
        <v>627</v>
      </c>
      <c r="T125" s="5" t="s">
        <v>627</v>
      </c>
      <c r="U125" s="1" t="str">
        <f t="shared" si="5"/>
        <v/>
      </c>
      <c r="V125" s="1" t="str">
        <f t="shared" si="6"/>
        <v/>
      </c>
      <c r="W125" s="1" t="str">
        <f t="shared" si="7"/>
        <v/>
      </c>
      <c r="X125" s="5" t="s">
        <v>628</v>
      </c>
      <c r="Y125" s="5" t="s">
        <v>629</v>
      </c>
      <c r="Z125" s="1"/>
      <c r="AA125" s="1"/>
      <c r="AB125" s="1"/>
      <c r="AC125" s="1"/>
      <c r="AD125" s="1" t="str">
        <f t="array" ref="AD125">XLOOKUP(A125,COMPRAS!B:B,COMPRAS!E:E,,0,-1)</f>
        <v/>
      </c>
      <c r="AE125" s="5" t="s">
        <v>629</v>
      </c>
      <c r="AF125" s="1"/>
      <c r="AG125" s="1" t="str">
        <f>VLOOKUP(A125,MAESTRA!I:N,5,0)</f>
        <v>#N/A</v>
      </c>
      <c r="AH125" s="1" t="str">
        <f>VLOOKUP(A125,MAESTRA!I:N,6,0)</f>
        <v>#N/A</v>
      </c>
      <c r="AI125" s="54" t="str">
        <f t="shared" si="8"/>
        <v>#DIV/0!</v>
      </c>
      <c r="AJ125" s="1"/>
    </row>
    <row r="126">
      <c r="A126" s="1"/>
      <c r="B126" s="1"/>
      <c r="C126" s="34"/>
      <c r="D126" s="1"/>
      <c r="E126" s="1"/>
      <c r="F126" s="1" t="str">
        <f t="shared" si="1"/>
        <v/>
      </c>
      <c r="G126" s="1" t="str">
        <f t="shared" si="2"/>
        <v/>
      </c>
      <c r="H126" s="1" t="str">
        <f t="array" ref="H126">XLOOKUP(A126,MAESTRA!I:I,MAESTRA!B:B,,0,1)</f>
        <v/>
      </c>
      <c r="I126" s="5" t="str">
        <f t="shared" si="3"/>
        <v>TALLA</v>
      </c>
      <c r="J126" s="1" t="str">
        <f t="array" ref="J126">XLOOKUP(A126,MAESTRA!I:I,MAESTRA!G:G,,0,1)</f>
        <v/>
      </c>
      <c r="K126" s="5"/>
      <c r="L126" s="5"/>
      <c r="M126" s="5"/>
      <c r="N126" s="5"/>
      <c r="O126" s="53" t="str">
        <f t="shared" si="4"/>
        <v/>
      </c>
      <c r="P126" s="5"/>
      <c r="Q126" s="5" t="s">
        <v>625</v>
      </c>
      <c r="R126" s="5" t="s">
        <v>626</v>
      </c>
      <c r="S126" s="5" t="s">
        <v>627</v>
      </c>
      <c r="T126" s="5" t="s">
        <v>627</v>
      </c>
      <c r="U126" s="1" t="str">
        <f t="shared" si="5"/>
        <v/>
      </c>
      <c r="V126" s="1" t="str">
        <f t="shared" si="6"/>
        <v/>
      </c>
      <c r="W126" s="1" t="str">
        <f t="shared" si="7"/>
        <v/>
      </c>
      <c r="X126" s="5" t="s">
        <v>628</v>
      </c>
      <c r="Y126" s="5" t="s">
        <v>629</v>
      </c>
      <c r="Z126" s="1"/>
      <c r="AA126" s="1"/>
      <c r="AB126" s="1"/>
      <c r="AC126" s="1"/>
      <c r="AD126" s="1" t="str">
        <f t="array" ref="AD126">XLOOKUP(A126,COMPRAS!B:B,COMPRAS!E:E,,0,-1)</f>
        <v/>
      </c>
      <c r="AE126" s="5" t="s">
        <v>629</v>
      </c>
      <c r="AF126" s="1"/>
      <c r="AG126" s="1" t="str">
        <f>VLOOKUP(A126,MAESTRA!I:N,5,0)</f>
        <v>#N/A</v>
      </c>
      <c r="AH126" s="1" t="str">
        <f>VLOOKUP(A126,MAESTRA!I:N,6,0)</f>
        <v>#N/A</v>
      </c>
      <c r="AI126" s="54" t="str">
        <f t="shared" si="8"/>
        <v>#DIV/0!</v>
      </c>
      <c r="AJ126" s="1"/>
    </row>
    <row r="127">
      <c r="A127" s="1"/>
      <c r="B127" s="1"/>
      <c r="C127" s="34"/>
      <c r="D127" s="1"/>
      <c r="E127" s="1"/>
      <c r="F127" s="1" t="str">
        <f t="shared" si="1"/>
        <v/>
      </c>
      <c r="G127" s="1" t="str">
        <f t="shared" si="2"/>
        <v/>
      </c>
      <c r="H127" s="1" t="str">
        <f t="array" ref="H127">XLOOKUP(A127,MAESTRA!I:I,MAESTRA!B:B,,0,1)</f>
        <v/>
      </c>
      <c r="I127" s="5" t="str">
        <f t="shared" si="3"/>
        <v>TALLA</v>
      </c>
      <c r="J127" s="1" t="str">
        <f t="array" ref="J127">XLOOKUP(A127,MAESTRA!I:I,MAESTRA!G:G,,0,1)</f>
        <v/>
      </c>
      <c r="K127" s="5"/>
      <c r="L127" s="5"/>
      <c r="M127" s="5"/>
      <c r="N127" s="5"/>
      <c r="O127" s="53" t="str">
        <f t="shared" si="4"/>
        <v/>
      </c>
      <c r="P127" s="5"/>
      <c r="Q127" s="5" t="s">
        <v>625</v>
      </c>
      <c r="R127" s="5" t="s">
        <v>626</v>
      </c>
      <c r="S127" s="5" t="s">
        <v>627</v>
      </c>
      <c r="T127" s="5" t="s">
        <v>627</v>
      </c>
      <c r="U127" s="1" t="str">
        <f t="shared" si="5"/>
        <v/>
      </c>
      <c r="V127" s="1" t="str">
        <f t="shared" si="6"/>
        <v/>
      </c>
      <c r="W127" s="1" t="str">
        <f t="shared" si="7"/>
        <v/>
      </c>
      <c r="X127" s="5" t="s">
        <v>628</v>
      </c>
      <c r="Y127" s="5" t="s">
        <v>629</v>
      </c>
      <c r="Z127" s="1"/>
      <c r="AA127" s="1"/>
      <c r="AB127" s="1"/>
      <c r="AC127" s="1"/>
      <c r="AD127" s="1" t="str">
        <f t="array" ref="AD127">XLOOKUP(A127,COMPRAS!B:B,COMPRAS!E:E,,0,-1)</f>
        <v/>
      </c>
      <c r="AE127" s="5" t="s">
        <v>629</v>
      </c>
      <c r="AF127" s="1"/>
      <c r="AG127" s="1" t="str">
        <f>VLOOKUP(A127,MAESTRA!I:N,5,0)</f>
        <v>#N/A</v>
      </c>
      <c r="AH127" s="1" t="str">
        <f>VLOOKUP(A127,MAESTRA!I:N,6,0)</f>
        <v>#N/A</v>
      </c>
      <c r="AI127" s="54" t="str">
        <f t="shared" si="8"/>
        <v>#DIV/0!</v>
      </c>
      <c r="AJ127" s="1"/>
    </row>
    <row r="128">
      <c r="A128" s="1"/>
      <c r="B128" s="1"/>
      <c r="C128" s="34"/>
      <c r="D128" s="1"/>
      <c r="E128" s="1"/>
      <c r="F128" s="1" t="str">
        <f t="shared" si="1"/>
        <v/>
      </c>
      <c r="G128" s="1" t="str">
        <f t="shared" si="2"/>
        <v/>
      </c>
      <c r="H128" s="1" t="str">
        <f t="array" ref="H128">XLOOKUP(A128,MAESTRA!I:I,MAESTRA!B:B,,0,1)</f>
        <v/>
      </c>
      <c r="I128" s="5" t="str">
        <f t="shared" si="3"/>
        <v>TALLA</v>
      </c>
      <c r="J128" s="1" t="str">
        <f t="array" ref="J128">XLOOKUP(A128,MAESTRA!I:I,MAESTRA!G:G,,0,1)</f>
        <v/>
      </c>
      <c r="K128" s="5"/>
      <c r="L128" s="5"/>
      <c r="M128" s="5"/>
      <c r="N128" s="5"/>
      <c r="O128" s="53" t="str">
        <f t="shared" si="4"/>
        <v/>
      </c>
      <c r="P128" s="5"/>
      <c r="Q128" s="5" t="s">
        <v>625</v>
      </c>
      <c r="R128" s="5" t="s">
        <v>626</v>
      </c>
      <c r="S128" s="5" t="s">
        <v>627</v>
      </c>
      <c r="T128" s="5" t="s">
        <v>627</v>
      </c>
      <c r="U128" s="1" t="str">
        <f t="shared" si="5"/>
        <v/>
      </c>
      <c r="V128" s="1" t="str">
        <f t="shared" si="6"/>
        <v/>
      </c>
      <c r="W128" s="1" t="str">
        <f t="shared" si="7"/>
        <v/>
      </c>
      <c r="X128" s="5" t="s">
        <v>628</v>
      </c>
      <c r="Y128" s="5" t="s">
        <v>629</v>
      </c>
      <c r="Z128" s="1"/>
      <c r="AA128" s="1"/>
      <c r="AB128" s="1"/>
      <c r="AC128" s="1"/>
      <c r="AD128" s="1" t="str">
        <f t="array" ref="AD128">XLOOKUP(A128,COMPRAS!B:B,COMPRAS!E:E,,0,-1)</f>
        <v/>
      </c>
      <c r="AE128" s="5" t="s">
        <v>629</v>
      </c>
      <c r="AF128" s="1"/>
      <c r="AG128" s="1" t="str">
        <f>VLOOKUP(A128,MAESTRA!I:N,5,0)</f>
        <v>#N/A</v>
      </c>
      <c r="AH128" s="1" t="str">
        <f>VLOOKUP(A128,MAESTRA!I:N,6,0)</f>
        <v>#N/A</v>
      </c>
      <c r="AI128" s="54" t="str">
        <f t="shared" si="8"/>
        <v>#DIV/0!</v>
      </c>
      <c r="AJ128" s="1"/>
    </row>
    <row r="129">
      <c r="A129" s="1"/>
      <c r="B129" s="1"/>
      <c r="C129" s="34"/>
      <c r="D129" s="1"/>
      <c r="E129" s="1"/>
      <c r="F129" s="1" t="str">
        <f t="shared" si="1"/>
        <v/>
      </c>
      <c r="G129" s="1" t="str">
        <f t="shared" si="2"/>
        <v/>
      </c>
      <c r="H129" s="1" t="str">
        <f t="array" ref="H129">XLOOKUP(A129,MAESTRA!I:I,MAESTRA!B:B,,0,1)</f>
        <v/>
      </c>
      <c r="I129" s="5" t="str">
        <f t="shared" si="3"/>
        <v>TALLA</v>
      </c>
      <c r="J129" s="1" t="str">
        <f t="array" ref="J129">XLOOKUP(A129,MAESTRA!I:I,MAESTRA!G:G,,0,1)</f>
        <v/>
      </c>
      <c r="K129" s="5"/>
      <c r="L129" s="5"/>
      <c r="M129" s="5"/>
      <c r="N129" s="5"/>
      <c r="O129" s="53" t="str">
        <f t="shared" si="4"/>
        <v/>
      </c>
      <c r="P129" s="5"/>
      <c r="Q129" s="5" t="s">
        <v>625</v>
      </c>
      <c r="R129" s="5" t="s">
        <v>626</v>
      </c>
      <c r="S129" s="5" t="s">
        <v>627</v>
      </c>
      <c r="T129" s="5" t="s">
        <v>627</v>
      </c>
      <c r="U129" s="1" t="str">
        <f t="shared" si="5"/>
        <v/>
      </c>
      <c r="V129" s="1" t="str">
        <f t="shared" si="6"/>
        <v/>
      </c>
      <c r="W129" s="1" t="str">
        <f t="shared" si="7"/>
        <v/>
      </c>
      <c r="X129" s="5" t="s">
        <v>628</v>
      </c>
      <c r="Y129" s="5" t="s">
        <v>629</v>
      </c>
      <c r="Z129" s="1"/>
      <c r="AA129" s="1"/>
      <c r="AB129" s="1"/>
      <c r="AC129" s="1"/>
      <c r="AD129" s="1" t="str">
        <f t="array" ref="AD129">XLOOKUP(A129,COMPRAS!B:B,COMPRAS!E:E,,0,-1)</f>
        <v/>
      </c>
      <c r="AE129" s="5" t="s">
        <v>629</v>
      </c>
      <c r="AF129" s="1"/>
      <c r="AG129" s="1" t="str">
        <f>VLOOKUP(A129,MAESTRA!I:N,5,0)</f>
        <v>#N/A</v>
      </c>
      <c r="AH129" s="1" t="str">
        <f>VLOOKUP(A129,MAESTRA!I:N,6,0)</f>
        <v>#N/A</v>
      </c>
      <c r="AI129" s="54" t="str">
        <f t="shared" si="8"/>
        <v>#DIV/0!</v>
      </c>
      <c r="AJ129" s="1"/>
    </row>
    <row r="130">
      <c r="A130" s="1"/>
      <c r="B130" s="1"/>
      <c r="C130" s="34"/>
      <c r="D130" s="1"/>
      <c r="E130" s="1"/>
      <c r="F130" s="1" t="str">
        <f t="shared" si="1"/>
        <v/>
      </c>
      <c r="G130" s="1" t="str">
        <f t="shared" si="2"/>
        <v/>
      </c>
      <c r="H130" s="1" t="str">
        <f t="array" ref="H130">XLOOKUP(A130,MAESTRA!I:I,MAESTRA!B:B,,0,1)</f>
        <v/>
      </c>
      <c r="I130" s="5" t="str">
        <f t="shared" si="3"/>
        <v>TALLA</v>
      </c>
      <c r="J130" s="1" t="str">
        <f t="array" ref="J130">XLOOKUP(A130,MAESTRA!I:I,MAESTRA!G:G,,0,1)</f>
        <v/>
      </c>
      <c r="K130" s="5"/>
      <c r="L130" s="5"/>
      <c r="M130" s="5"/>
      <c r="N130" s="5"/>
      <c r="O130" s="53" t="str">
        <f t="shared" si="4"/>
        <v/>
      </c>
      <c r="P130" s="5"/>
      <c r="Q130" s="5" t="s">
        <v>625</v>
      </c>
      <c r="R130" s="5" t="s">
        <v>626</v>
      </c>
      <c r="S130" s="5" t="s">
        <v>627</v>
      </c>
      <c r="T130" s="5" t="s">
        <v>627</v>
      </c>
      <c r="U130" s="1" t="str">
        <f t="shared" si="5"/>
        <v/>
      </c>
      <c r="V130" s="1" t="str">
        <f t="shared" si="6"/>
        <v/>
      </c>
      <c r="W130" s="1" t="str">
        <f t="shared" si="7"/>
        <v/>
      </c>
      <c r="X130" s="5" t="s">
        <v>628</v>
      </c>
      <c r="Y130" s="5" t="s">
        <v>629</v>
      </c>
      <c r="Z130" s="1"/>
      <c r="AA130" s="1"/>
      <c r="AB130" s="1"/>
      <c r="AC130" s="1"/>
      <c r="AD130" s="1" t="str">
        <f t="array" ref="AD130">XLOOKUP(A130,COMPRAS!B:B,COMPRAS!E:E,,0,-1)</f>
        <v/>
      </c>
      <c r="AE130" s="5" t="s">
        <v>629</v>
      </c>
      <c r="AF130" s="1"/>
      <c r="AG130" s="1" t="str">
        <f>VLOOKUP(A130,MAESTRA!I:N,5,0)</f>
        <v>#N/A</v>
      </c>
      <c r="AH130" s="1" t="str">
        <f>VLOOKUP(A130,MAESTRA!I:N,6,0)</f>
        <v>#N/A</v>
      </c>
      <c r="AI130" s="54" t="str">
        <f t="shared" si="8"/>
        <v>#DIV/0!</v>
      </c>
      <c r="AJ130" s="1"/>
    </row>
    <row r="131">
      <c r="A131" s="1"/>
      <c r="B131" s="1"/>
      <c r="C131" s="34"/>
      <c r="D131" s="1"/>
      <c r="E131" s="1"/>
      <c r="F131" s="1" t="str">
        <f t="shared" si="1"/>
        <v/>
      </c>
      <c r="G131" s="1" t="str">
        <f t="shared" si="2"/>
        <v/>
      </c>
      <c r="H131" s="1" t="str">
        <f t="array" ref="H131">XLOOKUP(A131,MAESTRA!I:I,MAESTRA!B:B,,0,1)</f>
        <v/>
      </c>
      <c r="I131" s="5" t="str">
        <f t="shared" si="3"/>
        <v>TALLA</v>
      </c>
      <c r="J131" s="1" t="str">
        <f t="array" ref="J131">XLOOKUP(A131,MAESTRA!I:I,MAESTRA!G:G,,0,1)</f>
        <v/>
      </c>
      <c r="K131" s="5"/>
      <c r="L131" s="5"/>
      <c r="M131" s="5"/>
      <c r="N131" s="5"/>
      <c r="O131" s="53" t="str">
        <f t="shared" si="4"/>
        <v/>
      </c>
      <c r="P131" s="5"/>
      <c r="Q131" s="5" t="s">
        <v>625</v>
      </c>
      <c r="R131" s="5" t="s">
        <v>626</v>
      </c>
      <c r="S131" s="5" t="s">
        <v>627</v>
      </c>
      <c r="T131" s="5" t="s">
        <v>627</v>
      </c>
      <c r="U131" s="1" t="str">
        <f t="shared" si="5"/>
        <v/>
      </c>
      <c r="V131" s="1" t="str">
        <f t="shared" si="6"/>
        <v/>
      </c>
      <c r="W131" s="1" t="str">
        <f t="shared" si="7"/>
        <v/>
      </c>
      <c r="X131" s="5" t="s">
        <v>628</v>
      </c>
      <c r="Y131" s="5" t="s">
        <v>629</v>
      </c>
      <c r="Z131" s="1"/>
      <c r="AA131" s="1"/>
      <c r="AB131" s="1"/>
      <c r="AC131" s="1"/>
      <c r="AD131" s="1" t="str">
        <f t="array" ref="AD131">XLOOKUP(A131,COMPRAS!B:B,COMPRAS!E:E,,0,-1)</f>
        <v/>
      </c>
      <c r="AE131" s="5" t="s">
        <v>629</v>
      </c>
      <c r="AF131" s="1"/>
      <c r="AG131" s="1" t="str">
        <f>VLOOKUP(A131,MAESTRA!I:N,5,0)</f>
        <v>#N/A</v>
      </c>
      <c r="AH131" s="1" t="str">
        <f>VLOOKUP(A131,MAESTRA!I:N,6,0)</f>
        <v>#N/A</v>
      </c>
      <c r="AI131" s="54" t="str">
        <f t="shared" si="8"/>
        <v>#DIV/0!</v>
      </c>
      <c r="AJ131" s="1"/>
    </row>
    <row r="132">
      <c r="A132" s="1"/>
      <c r="B132" s="1"/>
      <c r="C132" s="34"/>
      <c r="D132" s="1"/>
      <c r="E132" s="1"/>
      <c r="F132" s="1" t="str">
        <f t="shared" si="1"/>
        <v/>
      </c>
      <c r="G132" s="1" t="str">
        <f t="shared" si="2"/>
        <v/>
      </c>
      <c r="H132" s="1" t="str">
        <f t="array" ref="H132">XLOOKUP(A132,MAESTRA!I:I,MAESTRA!B:B,,0,1)</f>
        <v/>
      </c>
      <c r="I132" s="5" t="str">
        <f t="shared" si="3"/>
        <v>TALLA</v>
      </c>
      <c r="J132" s="1" t="str">
        <f t="array" ref="J132">XLOOKUP(A132,MAESTRA!I:I,MAESTRA!G:G,,0,1)</f>
        <v/>
      </c>
      <c r="K132" s="5"/>
      <c r="L132" s="5"/>
      <c r="M132" s="5"/>
      <c r="N132" s="5"/>
      <c r="O132" s="53" t="str">
        <f t="shared" si="4"/>
        <v/>
      </c>
      <c r="P132" s="5"/>
      <c r="Q132" s="5" t="s">
        <v>625</v>
      </c>
      <c r="R132" s="5" t="s">
        <v>626</v>
      </c>
      <c r="S132" s="5" t="s">
        <v>627</v>
      </c>
      <c r="T132" s="5" t="s">
        <v>627</v>
      </c>
      <c r="U132" s="1" t="str">
        <f t="shared" si="5"/>
        <v/>
      </c>
      <c r="V132" s="1" t="str">
        <f t="shared" si="6"/>
        <v/>
      </c>
      <c r="W132" s="1" t="str">
        <f t="shared" si="7"/>
        <v/>
      </c>
      <c r="X132" s="5" t="s">
        <v>628</v>
      </c>
      <c r="Y132" s="5" t="s">
        <v>629</v>
      </c>
      <c r="Z132" s="1"/>
      <c r="AA132" s="1"/>
      <c r="AB132" s="1"/>
      <c r="AC132" s="1"/>
      <c r="AD132" s="1" t="str">
        <f t="array" ref="AD132">XLOOKUP(A132,COMPRAS!B:B,COMPRAS!E:E,,0,-1)</f>
        <v/>
      </c>
      <c r="AE132" s="5" t="s">
        <v>629</v>
      </c>
      <c r="AF132" s="1"/>
      <c r="AG132" s="1" t="str">
        <f>VLOOKUP(A132,MAESTRA!I:N,5,0)</f>
        <v>#N/A</v>
      </c>
      <c r="AH132" s="1" t="str">
        <f>VLOOKUP(A132,MAESTRA!I:N,6,0)</f>
        <v>#N/A</v>
      </c>
      <c r="AI132" s="54" t="str">
        <f t="shared" si="8"/>
        <v>#DIV/0!</v>
      </c>
      <c r="AJ132" s="1"/>
    </row>
    <row r="133">
      <c r="A133" s="1"/>
      <c r="B133" s="1"/>
      <c r="C133" s="34"/>
      <c r="D133" s="1"/>
      <c r="E133" s="1"/>
      <c r="F133" s="1" t="str">
        <f t="shared" si="1"/>
        <v/>
      </c>
      <c r="G133" s="1" t="str">
        <f t="shared" si="2"/>
        <v/>
      </c>
      <c r="H133" s="1" t="str">
        <f t="array" ref="H133">XLOOKUP(A133,MAESTRA!I:I,MAESTRA!B:B,,0,1)</f>
        <v/>
      </c>
      <c r="I133" s="5" t="str">
        <f t="shared" si="3"/>
        <v>TALLA</v>
      </c>
      <c r="J133" s="1" t="str">
        <f t="array" ref="J133">XLOOKUP(A133,MAESTRA!I:I,MAESTRA!G:G,,0,1)</f>
        <v/>
      </c>
      <c r="K133" s="5"/>
      <c r="L133" s="5"/>
      <c r="M133" s="5"/>
      <c r="N133" s="5"/>
      <c r="O133" s="53" t="str">
        <f t="shared" si="4"/>
        <v/>
      </c>
      <c r="P133" s="5"/>
      <c r="Q133" s="5" t="s">
        <v>625</v>
      </c>
      <c r="R133" s="5" t="s">
        <v>626</v>
      </c>
      <c r="S133" s="5" t="s">
        <v>627</v>
      </c>
      <c r="T133" s="5" t="s">
        <v>627</v>
      </c>
      <c r="U133" s="1" t="str">
        <f t="shared" si="5"/>
        <v/>
      </c>
      <c r="V133" s="1" t="str">
        <f t="shared" si="6"/>
        <v/>
      </c>
      <c r="W133" s="1" t="str">
        <f t="shared" si="7"/>
        <v/>
      </c>
      <c r="X133" s="5" t="s">
        <v>628</v>
      </c>
      <c r="Y133" s="5" t="s">
        <v>629</v>
      </c>
      <c r="Z133" s="1"/>
      <c r="AA133" s="1"/>
      <c r="AB133" s="1"/>
      <c r="AC133" s="1"/>
      <c r="AD133" s="1" t="str">
        <f t="array" ref="AD133">XLOOKUP(A133,COMPRAS!B:B,COMPRAS!E:E,,0,-1)</f>
        <v/>
      </c>
      <c r="AE133" s="5" t="s">
        <v>629</v>
      </c>
      <c r="AF133" s="1"/>
      <c r="AG133" s="1" t="str">
        <f>VLOOKUP(A133,MAESTRA!I:N,5,0)</f>
        <v>#N/A</v>
      </c>
      <c r="AH133" s="1" t="str">
        <f>VLOOKUP(A133,MAESTRA!I:N,6,0)</f>
        <v>#N/A</v>
      </c>
      <c r="AI133" s="54" t="str">
        <f t="shared" si="8"/>
        <v>#DIV/0!</v>
      </c>
      <c r="AJ133" s="1"/>
    </row>
    <row r="134">
      <c r="A134" s="1"/>
      <c r="B134" s="1"/>
      <c r="C134" s="34"/>
      <c r="D134" s="1"/>
      <c r="E134" s="1"/>
      <c r="F134" s="1" t="str">
        <f t="shared" si="1"/>
        <v/>
      </c>
      <c r="G134" s="1" t="str">
        <f t="shared" si="2"/>
        <v/>
      </c>
      <c r="H134" s="1" t="str">
        <f t="array" ref="H134">XLOOKUP(A134,MAESTRA!I:I,MAESTRA!B:B,,0,1)</f>
        <v/>
      </c>
      <c r="I134" s="5" t="str">
        <f t="shared" si="3"/>
        <v>TALLA</v>
      </c>
      <c r="J134" s="1" t="str">
        <f t="array" ref="J134">XLOOKUP(A134,MAESTRA!I:I,MAESTRA!G:G,,0,1)</f>
        <v/>
      </c>
      <c r="K134" s="5"/>
      <c r="L134" s="5"/>
      <c r="M134" s="5"/>
      <c r="N134" s="5"/>
      <c r="O134" s="53" t="str">
        <f t="shared" si="4"/>
        <v/>
      </c>
      <c r="P134" s="5"/>
      <c r="Q134" s="5" t="s">
        <v>625</v>
      </c>
      <c r="R134" s="5" t="s">
        <v>626</v>
      </c>
      <c r="S134" s="5" t="s">
        <v>627</v>
      </c>
      <c r="T134" s="5" t="s">
        <v>627</v>
      </c>
      <c r="U134" s="1" t="str">
        <f t="shared" si="5"/>
        <v/>
      </c>
      <c r="V134" s="1" t="str">
        <f t="shared" si="6"/>
        <v/>
      </c>
      <c r="W134" s="1" t="str">
        <f t="shared" si="7"/>
        <v/>
      </c>
      <c r="X134" s="5" t="s">
        <v>628</v>
      </c>
      <c r="Y134" s="5" t="s">
        <v>629</v>
      </c>
      <c r="Z134" s="1"/>
      <c r="AA134" s="1"/>
      <c r="AB134" s="1"/>
      <c r="AC134" s="1"/>
      <c r="AD134" s="1" t="str">
        <f t="array" ref="AD134">XLOOKUP(A134,COMPRAS!B:B,COMPRAS!E:E,,0,-1)</f>
        <v/>
      </c>
      <c r="AE134" s="5" t="s">
        <v>629</v>
      </c>
      <c r="AF134" s="1"/>
      <c r="AG134" s="1" t="str">
        <f>VLOOKUP(A134,MAESTRA!I:N,5,0)</f>
        <v>#N/A</v>
      </c>
      <c r="AH134" s="1" t="str">
        <f>VLOOKUP(A134,MAESTRA!I:N,6,0)</f>
        <v>#N/A</v>
      </c>
      <c r="AI134" s="54" t="str">
        <f t="shared" si="8"/>
        <v>#DIV/0!</v>
      </c>
      <c r="AJ134" s="1"/>
    </row>
    <row r="135">
      <c r="A135" s="1"/>
      <c r="B135" s="1"/>
      <c r="C135" s="34"/>
      <c r="D135" s="1"/>
      <c r="E135" s="1"/>
      <c r="F135" s="1" t="str">
        <f t="shared" si="1"/>
        <v/>
      </c>
      <c r="G135" s="1" t="str">
        <f t="shared" si="2"/>
        <v/>
      </c>
      <c r="H135" s="1" t="str">
        <f t="array" ref="H135">XLOOKUP(A135,MAESTRA!I:I,MAESTRA!B:B,,0,1)</f>
        <v/>
      </c>
      <c r="I135" s="5" t="str">
        <f t="shared" si="3"/>
        <v>TALLA</v>
      </c>
      <c r="J135" s="1" t="str">
        <f t="array" ref="J135">XLOOKUP(A135,MAESTRA!I:I,MAESTRA!G:G,,0,1)</f>
        <v/>
      </c>
      <c r="K135" s="5"/>
      <c r="L135" s="5"/>
      <c r="M135" s="5"/>
      <c r="N135" s="5"/>
      <c r="O135" s="53" t="str">
        <f t="shared" si="4"/>
        <v/>
      </c>
      <c r="P135" s="5"/>
      <c r="Q135" s="5" t="s">
        <v>625</v>
      </c>
      <c r="R135" s="5" t="s">
        <v>626</v>
      </c>
      <c r="S135" s="5" t="s">
        <v>627</v>
      </c>
      <c r="T135" s="5" t="s">
        <v>627</v>
      </c>
      <c r="U135" s="1" t="str">
        <f t="shared" si="5"/>
        <v/>
      </c>
      <c r="V135" s="1" t="str">
        <f t="shared" si="6"/>
        <v/>
      </c>
      <c r="W135" s="1" t="str">
        <f t="shared" si="7"/>
        <v/>
      </c>
      <c r="X135" s="5" t="s">
        <v>628</v>
      </c>
      <c r="Y135" s="5" t="s">
        <v>629</v>
      </c>
      <c r="Z135" s="1"/>
      <c r="AA135" s="1"/>
      <c r="AB135" s="1"/>
      <c r="AC135" s="1"/>
      <c r="AD135" s="1" t="str">
        <f t="array" ref="AD135">XLOOKUP(A135,COMPRAS!B:B,COMPRAS!E:E,,0,-1)</f>
        <v/>
      </c>
      <c r="AE135" s="5" t="s">
        <v>629</v>
      </c>
      <c r="AF135" s="1"/>
      <c r="AG135" s="1" t="str">
        <f>VLOOKUP(A135,MAESTRA!I:N,5,0)</f>
        <v>#N/A</v>
      </c>
      <c r="AH135" s="1" t="str">
        <f>VLOOKUP(A135,MAESTRA!I:N,6,0)</f>
        <v>#N/A</v>
      </c>
      <c r="AI135" s="54" t="str">
        <f t="shared" si="8"/>
        <v>#DIV/0!</v>
      </c>
      <c r="AJ135" s="1"/>
    </row>
    <row r="136">
      <c r="A136" s="1"/>
      <c r="B136" s="1"/>
      <c r="C136" s="34"/>
      <c r="D136" s="1"/>
      <c r="E136" s="1"/>
      <c r="F136" s="1" t="str">
        <f t="shared" si="1"/>
        <v/>
      </c>
      <c r="G136" s="1" t="str">
        <f t="shared" si="2"/>
        <v/>
      </c>
      <c r="H136" s="1" t="str">
        <f t="array" ref="H136">XLOOKUP(A136,MAESTRA!I:I,MAESTRA!B:B,,0,1)</f>
        <v/>
      </c>
      <c r="I136" s="5" t="str">
        <f t="shared" si="3"/>
        <v>TALLA</v>
      </c>
      <c r="J136" s="1" t="str">
        <f t="array" ref="J136">XLOOKUP(A136,MAESTRA!I:I,MAESTRA!G:G,,0,1)</f>
        <v/>
      </c>
      <c r="K136" s="5"/>
      <c r="L136" s="5"/>
      <c r="M136" s="5"/>
      <c r="N136" s="5"/>
      <c r="O136" s="53" t="str">
        <f t="shared" si="4"/>
        <v/>
      </c>
      <c r="P136" s="5"/>
      <c r="Q136" s="5" t="s">
        <v>625</v>
      </c>
      <c r="R136" s="5" t="s">
        <v>626</v>
      </c>
      <c r="S136" s="5" t="s">
        <v>627</v>
      </c>
      <c r="T136" s="5" t="s">
        <v>627</v>
      </c>
      <c r="U136" s="1" t="str">
        <f t="shared" si="5"/>
        <v/>
      </c>
      <c r="V136" s="1" t="str">
        <f t="shared" si="6"/>
        <v/>
      </c>
      <c r="W136" s="1" t="str">
        <f t="shared" si="7"/>
        <v/>
      </c>
      <c r="X136" s="5" t="s">
        <v>628</v>
      </c>
      <c r="Y136" s="5" t="s">
        <v>629</v>
      </c>
      <c r="Z136" s="1"/>
      <c r="AA136" s="1"/>
      <c r="AB136" s="1"/>
      <c r="AC136" s="1"/>
      <c r="AD136" s="1" t="str">
        <f t="array" ref="AD136">XLOOKUP(A136,COMPRAS!B:B,COMPRAS!E:E,,0,-1)</f>
        <v/>
      </c>
      <c r="AE136" s="5" t="s">
        <v>629</v>
      </c>
      <c r="AF136" s="1"/>
      <c r="AG136" s="1" t="str">
        <f>VLOOKUP(A136,MAESTRA!I:N,5,0)</f>
        <v>#N/A</v>
      </c>
      <c r="AH136" s="1" t="str">
        <f>VLOOKUP(A136,MAESTRA!I:N,6,0)</f>
        <v>#N/A</v>
      </c>
      <c r="AI136" s="54" t="str">
        <f t="shared" si="8"/>
        <v>#DIV/0!</v>
      </c>
      <c r="AJ136" s="1"/>
    </row>
    <row r="137">
      <c r="A137" s="1"/>
      <c r="B137" s="1"/>
      <c r="C137" s="34"/>
      <c r="D137" s="1"/>
      <c r="E137" s="1"/>
      <c r="F137" s="1" t="str">
        <f t="shared" si="1"/>
        <v/>
      </c>
      <c r="G137" s="1" t="str">
        <f t="shared" si="2"/>
        <v/>
      </c>
      <c r="H137" s="1" t="str">
        <f t="array" ref="H137">XLOOKUP(A137,MAESTRA!I:I,MAESTRA!B:B,,0,1)</f>
        <v/>
      </c>
      <c r="I137" s="5" t="str">
        <f t="shared" si="3"/>
        <v>TALLA</v>
      </c>
      <c r="J137" s="1" t="str">
        <f t="array" ref="J137">XLOOKUP(A137,MAESTRA!I:I,MAESTRA!G:G,,0,1)</f>
        <v/>
      </c>
      <c r="K137" s="5"/>
      <c r="L137" s="5"/>
      <c r="M137" s="5"/>
      <c r="N137" s="5"/>
      <c r="O137" s="53" t="str">
        <f t="shared" si="4"/>
        <v/>
      </c>
      <c r="P137" s="5"/>
      <c r="Q137" s="5" t="s">
        <v>625</v>
      </c>
      <c r="R137" s="5" t="s">
        <v>626</v>
      </c>
      <c r="S137" s="5" t="s">
        <v>627</v>
      </c>
      <c r="T137" s="5" t="s">
        <v>627</v>
      </c>
      <c r="U137" s="1" t="str">
        <f t="shared" si="5"/>
        <v/>
      </c>
      <c r="V137" s="1" t="str">
        <f t="shared" si="6"/>
        <v/>
      </c>
      <c r="W137" s="1" t="str">
        <f t="shared" si="7"/>
        <v/>
      </c>
      <c r="X137" s="5" t="s">
        <v>628</v>
      </c>
      <c r="Y137" s="5" t="s">
        <v>629</v>
      </c>
      <c r="Z137" s="1"/>
      <c r="AA137" s="1"/>
      <c r="AB137" s="1"/>
      <c r="AC137" s="1"/>
      <c r="AD137" s="1" t="str">
        <f t="array" ref="AD137">XLOOKUP(A137,COMPRAS!B:B,COMPRAS!E:E,,0,-1)</f>
        <v/>
      </c>
      <c r="AE137" s="5" t="s">
        <v>629</v>
      </c>
      <c r="AF137" s="1"/>
      <c r="AG137" s="1" t="str">
        <f>VLOOKUP(A137,MAESTRA!I:N,5,0)</f>
        <v>#N/A</v>
      </c>
      <c r="AH137" s="1" t="str">
        <f>VLOOKUP(A137,MAESTRA!I:N,6,0)</f>
        <v>#N/A</v>
      </c>
      <c r="AI137" s="54" t="str">
        <f t="shared" si="8"/>
        <v>#DIV/0!</v>
      </c>
      <c r="AJ137" s="1"/>
    </row>
    <row r="138">
      <c r="A138" s="1"/>
      <c r="B138" s="1"/>
      <c r="C138" s="34"/>
      <c r="D138" s="1"/>
      <c r="E138" s="1"/>
      <c r="F138" s="1" t="str">
        <f t="shared" si="1"/>
        <v/>
      </c>
      <c r="G138" s="1" t="str">
        <f t="shared" si="2"/>
        <v/>
      </c>
      <c r="H138" s="1" t="str">
        <f t="array" ref="H138">XLOOKUP(A138,MAESTRA!I:I,MAESTRA!B:B,,0,1)</f>
        <v/>
      </c>
      <c r="I138" s="5" t="str">
        <f t="shared" si="3"/>
        <v>TALLA</v>
      </c>
      <c r="J138" s="1" t="str">
        <f t="array" ref="J138">XLOOKUP(A138,MAESTRA!I:I,MAESTRA!G:G,,0,1)</f>
        <v/>
      </c>
      <c r="K138" s="5"/>
      <c r="L138" s="5"/>
      <c r="M138" s="5"/>
      <c r="N138" s="5"/>
      <c r="O138" s="53" t="str">
        <f t="shared" si="4"/>
        <v/>
      </c>
      <c r="P138" s="5"/>
      <c r="Q138" s="5" t="s">
        <v>625</v>
      </c>
      <c r="R138" s="5" t="s">
        <v>626</v>
      </c>
      <c r="S138" s="5" t="s">
        <v>627</v>
      </c>
      <c r="T138" s="5" t="s">
        <v>627</v>
      </c>
      <c r="U138" s="1" t="str">
        <f t="shared" si="5"/>
        <v/>
      </c>
      <c r="V138" s="1" t="str">
        <f t="shared" si="6"/>
        <v/>
      </c>
      <c r="W138" s="1" t="str">
        <f t="shared" si="7"/>
        <v/>
      </c>
      <c r="X138" s="5" t="s">
        <v>628</v>
      </c>
      <c r="Y138" s="5" t="s">
        <v>629</v>
      </c>
      <c r="Z138" s="1"/>
      <c r="AA138" s="1"/>
      <c r="AB138" s="1"/>
      <c r="AC138" s="1"/>
      <c r="AD138" s="1" t="str">
        <f t="array" ref="AD138">XLOOKUP(A138,COMPRAS!B:B,COMPRAS!E:E,,0,-1)</f>
        <v/>
      </c>
      <c r="AE138" s="5" t="s">
        <v>629</v>
      </c>
      <c r="AF138" s="1"/>
      <c r="AG138" s="1" t="str">
        <f>VLOOKUP(A138,MAESTRA!I:N,5,0)</f>
        <v>#N/A</v>
      </c>
      <c r="AH138" s="1" t="str">
        <f>VLOOKUP(A138,MAESTRA!I:N,6,0)</f>
        <v>#N/A</v>
      </c>
      <c r="AI138" s="54" t="str">
        <f t="shared" si="8"/>
        <v>#DIV/0!</v>
      </c>
      <c r="AJ138" s="1"/>
    </row>
    <row r="139">
      <c r="A139" s="1"/>
      <c r="B139" s="1"/>
      <c r="C139" s="34"/>
      <c r="D139" s="1"/>
      <c r="E139" s="1"/>
      <c r="F139" s="1" t="str">
        <f t="shared" si="1"/>
        <v/>
      </c>
      <c r="G139" s="1" t="str">
        <f t="shared" si="2"/>
        <v/>
      </c>
      <c r="H139" s="1" t="str">
        <f t="array" ref="H139">XLOOKUP(A139,MAESTRA!I:I,MAESTRA!B:B,,0,1)</f>
        <v/>
      </c>
      <c r="I139" s="5" t="str">
        <f t="shared" si="3"/>
        <v>TALLA</v>
      </c>
      <c r="J139" s="1" t="str">
        <f t="array" ref="J139">XLOOKUP(A139,MAESTRA!I:I,MAESTRA!G:G,,0,1)</f>
        <v/>
      </c>
      <c r="K139" s="5"/>
      <c r="L139" s="5"/>
      <c r="M139" s="5"/>
      <c r="N139" s="5"/>
      <c r="O139" s="53" t="str">
        <f t="shared" si="4"/>
        <v/>
      </c>
      <c r="P139" s="5"/>
      <c r="Q139" s="5" t="s">
        <v>625</v>
      </c>
      <c r="R139" s="5" t="s">
        <v>626</v>
      </c>
      <c r="S139" s="5" t="s">
        <v>627</v>
      </c>
      <c r="T139" s="5" t="s">
        <v>627</v>
      </c>
      <c r="U139" s="1" t="str">
        <f t="shared" si="5"/>
        <v/>
      </c>
      <c r="V139" s="1" t="str">
        <f t="shared" si="6"/>
        <v/>
      </c>
      <c r="W139" s="1" t="str">
        <f t="shared" si="7"/>
        <v/>
      </c>
      <c r="X139" s="5" t="s">
        <v>628</v>
      </c>
      <c r="Y139" s="5" t="s">
        <v>629</v>
      </c>
      <c r="Z139" s="1"/>
      <c r="AA139" s="1"/>
      <c r="AB139" s="1"/>
      <c r="AC139" s="1"/>
      <c r="AD139" s="1" t="str">
        <f t="array" ref="AD139">XLOOKUP(A139,COMPRAS!B:B,COMPRAS!E:E,,0,-1)</f>
        <v/>
      </c>
      <c r="AE139" s="5" t="s">
        <v>629</v>
      </c>
      <c r="AF139" s="1"/>
      <c r="AG139" s="1" t="str">
        <f>VLOOKUP(A139,MAESTRA!I:N,5,0)</f>
        <v>#N/A</v>
      </c>
      <c r="AH139" s="1" t="str">
        <f>VLOOKUP(A139,MAESTRA!I:N,6,0)</f>
        <v>#N/A</v>
      </c>
      <c r="AI139" s="54" t="str">
        <f t="shared" si="8"/>
        <v>#DIV/0!</v>
      </c>
      <c r="AJ139" s="1"/>
    </row>
    <row r="140">
      <c r="A140" s="1"/>
      <c r="B140" s="1"/>
      <c r="C140" s="34"/>
      <c r="D140" s="1"/>
      <c r="E140" s="1"/>
      <c r="F140" s="1" t="str">
        <f t="shared" si="1"/>
        <v/>
      </c>
      <c r="G140" s="1" t="str">
        <f t="shared" si="2"/>
        <v/>
      </c>
      <c r="H140" s="1" t="str">
        <f t="array" ref="H140">XLOOKUP(A140,MAESTRA!I:I,MAESTRA!B:B,,0,1)</f>
        <v/>
      </c>
      <c r="I140" s="5" t="str">
        <f t="shared" si="3"/>
        <v>TALLA</v>
      </c>
      <c r="J140" s="1" t="str">
        <f t="array" ref="J140">XLOOKUP(A140,MAESTRA!I:I,MAESTRA!G:G,,0,1)</f>
        <v/>
      </c>
      <c r="K140" s="5"/>
      <c r="L140" s="5"/>
      <c r="M140" s="5"/>
      <c r="N140" s="5"/>
      <c r="O140" s="53" t="str">
        <f t="shared" si="4"/>
        <v/>
      </c>
      <c r="P140" s="5"/>
      <c r="Q140" s="5" t="s">
        <v>625</v>
      </c>
      <c r="R140" s="5" t="s">
        <v>626</v>
      </c>
      <c r="S140" s="5" t="s">
        <v>627</v>
      </c>
      <c r="T140" s="5" t="s">
        <v>627</v>
      </c>
      <c r="U140" s="1" t="str">
        <f t="shared" si="5"/>
        <v/>
      </c>
      <c r="V140" s="1" t="str">
        <f t="shared" si="6"/>
        <v/>
      </c>
      <c r="W140" s="1" t="str">
        <f t="shared" si="7"/>
        <v/>
      </c>
      <c r="X140" s="5" t="s">
        <v>628</v>
      </c>
      <c r="Y140" s="5" t="s">
        <v>629</v>
      </c>
      <c r="Z140" s="1"/>
      <c r="AA140" s="1"/>
      <c r="AB140" s="1"/>
      <c r="AC140" s="1"/>
      <c r="AD140" s="1" t="str">
        <f t="array" ref="AD140">XLOOKUP(A140,COMPRAS!B:B,COMPRAS!E:E,,0,-1)</f>
        <v/>
      </c>
      <c r="AE140" s="5" t="s">
        <v>629</v>
      </c>
      <c r="AF140" s="1"/>
      <c r="AG140" s="1" t="str">
        <f>VLOOKUP(A140,MAESTRA!I:N,5,0)</f>
        <v>#N/A</v>
      </c>
      <c r="AH140" s="1" t="str">
        <f>VLOOKUP(A140,MAESTRA!I:N,6,0)</f>
        <v>#N/A</v>
      </c>
      <c r="AI140" s="54" t="str">
        <f t="shared" si="8"/>
        <v>#DIV/0!</v>
      </c>
      <c r="AJ140" s="1"/>
    </row>
    <row r="141">
      <c r="A141" s="1"/>
      <c r="B141" s="1"/>
      <c r="C141" s="34"/>
      <c r="D141" s="1"/>
      <c r="E141" s="1"/>
      <c r="F141" s="1" t="str">
        <f t="shared" si="1"/>
        <v/>
      </c>
      <c r="G141" s="1" t="str">
        <f t="shared" si="2"/>
        <v/>
      </c>
      <c r="H141" s="1" t="str">
        <f t="array" ref="H141">XLOOKUP(A141,MAESTRA!I:I,MAESTRA!B:B,,0,1)</f>
        <v/>
      </c>
      <c r="I141" s="5" t="str">
        <f t="shared" si="3"/>
        <v>TALLA</v>
      </c>
      <c r="J141" s="1" t="str">
        <f t="array" ref="J141">XLOOKUP(A141,MAESTRA!I:I,MAESTRA!G:G,,0,1)</f>
        <v/>
      </c>
      <c r="K141" s="5"/>
      <c r="L141" s="5"/>
      <c r="M141" s="5"/>
      <c r="N141" s="5"/>
      <c r="O141" s="53" t="str">
        <f t="shared" si="4"/>
        <v/>
      </c>
      <c r="P141" s="5"/>
      <c r="Q141" s="5" t="s">
        <v>625</v>
      </c>
      <c r="R141" s="5" t="s">
        <v>626</v>
      </c>
      <c r="S141" s="5" t="s">
        <v>627</v>
      </c>
      <c r="T141" s="5" t="s">
        <v>627</v>
      </c>
      <c r="U141" s="1" t="str">
        <f t="shared" si="5"/>
        <v/>
      </c>
      <c r="V141" s="1" t="str">
        <f t="shared" si="6"/>
        <v/>
      </c>
      <c r="W141" s="1" t="str">
        <f t="shared" si="7"/>
        <v/>
      </c>
      <c r="X141" s="5" t="s">
        <v>628</v>
      </c>
      <c r="Y141" s="5" t="s">
        <v>629</v>
      </c>
      <c r="Z141" s="1"/>
      <c r="AA141" s="1"/>
      <c r="AB141" s="1"/>
      <c r="AC141" s="1"/>
      <c r="AD141" s="1" t="str">
        <f t="array" ref="AD141">XLOOKUP(A141,COMPRAS!B:B,COMPRAS!E:E,,0,-1)</f>
        <v/>
      </c>
      <c r="AE141" s="5" t="s">
        <v>629</v>
      </c>
      <c r="AF141" s="1"/>
      <c r="AG141" s="1" t="str">
        <f>VLOOKUP(A141,MAESTRA!I:N,5,0)</f>
        <v>#N/A</v>
      </c>
      <c r="AH141" s="1" t="str">
        <f>VLOOKUP(A141,MAESTRA!I:N,6,0)</f>
        <v>#N/A</v>
      </c>
      <c r="AI141" s="54" t="str">
        <f t="shared" si="8"/>
        <v>#DIV/0!</v>
      </c>
      <c r="AJ141" s="1"/>
    </row>
    <row r="142">
      <c r="A142" s="1"/>
      <c r="B142" s="1"/>
      <c r="C142" s="34"/>
      <c r="D142" s="1"/>
      <c r="E142" s="1"/>
      <c r="F142" s="1" t="str">
        <f t="shared" si="1"/>
        <v/>
      </c>
      <c r="G142" s="1" t="str">
        <f t="shared" si="2"/>
        <v/>
      </c>
      <c r="H142" s="1" t="str">
        <f t="array" ref="H142">XLOOKUP(A142,MAESTRA!I:I,MAESTRA!B:B,,0,1)</f>
        <v/>
      </c>
      <c r="I142" s="5" t="str">
        <f t="shared" si="3"/>
        <v>TALLA</v>
      </c>
      <c r="J142" s="1" t="str">
        <f t="array" ref="J142">XLOOKUP(A142,MAESTRA!I:I,MAESTRA!G:G,,0,1)</f>
        <v/>
      </c>
      <c r="K142" s="5"/>
      <c r="L142" s="5"/>
      <c r="M142" s="5"/>
      <c r="N142" s="5"/>
      <c r="O142" s="53" t="str">
        <f t="shared" si="4"/>
        <v/>
      </c>
      <c r="P142" s="5"/>
      <c r="Q142" s="5" t="s">
        <v>625</v>
      </c>
      <c r="R142" s="5" t="s">
        <v>626</v>
      </c>
      <c r="S142" s="5" t="s">
        <v>627</v>
      </c>
      <c r="T142" s="5" t="s">
        <v>627</v>
      </c>
      <c r="U142" s="1" t="str">
        <f t="shared" si="5"/>
        <v/>
      </c>
      <c r="V142" s="1" t="str">
        <f t="shared" si="6"/>
        <v/>
      </c>
      <c r="W142" s="1" t="str">
        <f t="shared" si="7"/>
        <v/>
      </c>
      <c r="X142" s="5" t="s">
        <v>628</v>
      </c>
      <c r="Y142" s="5" t="s">
        <v>629</v>
      </c>
      <c r="Z142" s="1"/>
      <c r="AA142" s="1"/>
      <c r="AB142" s="1"/>
      <c r="AC142" s="1"/>
      <c r="AD142" s="1" t="str">
        <f t="array" ref="AD142">XLOOKUP(A142,COMPRAS!B:B,COMPRAS!E:E,,0,-1)</f>
        <v/>
      </c>
      <c r="AE142" s="5" t="s">
        <v>629</v>
      </c>
      <c r="AF142" s="1"/>
      <c r="AG142" s="1" t="str">
        <f>VLOOKUP(A142,MAESTRA!I:N,5,0)</f>
        <v>#N/A</v>
      </c>
      <c r="AH142" s="1" t="str">
        <f>VLOOKUP(A142,MAESTRA!I:N,6,0)</f>
        <v>#N/A</v>
      </c>
      <c r="AI142" s="54" t="str">
        <f t="shared" si="8"/>
        <v>#DIV/0!</v>
      </c>
      <c r="AJ142" s="1"/>
    </row>
    <row r="143">
      <c r="A143" s="1"/>
      <c r="B143" s="1"/>
      <c r="C143" s="34"/>
      <c r="D143" s="1"/>
      <c r="E143" s="1"/>
      <c r="F143" s="1" t="str">
        <f t="shared" si="1"/>
        <v/>
      </c>
      <c r="G143" s="1" t="str">
        <f t="shared" si="2"/>
        <v/>
      </c>
      <c r="H143" s="1" t="str">
        <f t="array" ref="H143">XLOOKUP(A143,MAESTRA!I:I,MAESTRA!B:B,,0,1)</f>
        <v/>
      </c>
      <c r="I143" s="5" t="str">
        <f t="shared" si="3"/>
        <v>TALLA</v>
      </c>
      <c r="J143" s="1" t="str">
        <f t="array" ref="J143">XLOOKUP(A143,MAESTRA!I:I,MAESTRA!G:G,,0,1)</f>
        <v/>
      </c>
      <c r="K143" s="5"/>
      <c r="L143" s="5"/>
      <c r="M143" s="5"/>
      <c r="N143" s="5"/>
      <c r="O143" s="53" t="str">
        <f t="shared" si="4"/>
        <v/>
      </c>
      <c r="P143" s="5"/>
      <c r="Q143" s="5" t="s">
        <v>625</v>
      </c>
      <c r="R143" s="5" t="s">
        <v>626</v>
      </c>
      <c r="S143" s="5" t="s">
        <v>627</v>
      </c>
      <c r="T143" s="5" t="s">
        <v>627</v>
      </c>
      <c r="U143" s="1" t="str">
        <f t="shared" si="5"/>
        <v/>
      </c>
      <c r="V143" s="1" t="str">
        <f t="shared" si="6"/>
        <v/>
      </c>
      <c r="W143" s="1" t="str">
        <f t="shared" si="7"/>
        <v/>
      </c>
      <c r="X143" s="5" t="s">
        <v>628</v>
      </c>
      <c r="Y143" s="5" t="s">
        <v>629</v>
      </c>
      <c r="Z143" s="1"/>
      <c r="AA143" s="1"/>
      <c r="AB143" s="1"/>
      <c r="AC143" s="1"/>
      <c r="AD143" s="1" t="str">
        <f t="array" ref="AD143">XLOOKUP(A143,COMPRAS!B:B,COMPRAS!E:E,,0,-1)</f>
        <v/>
      </c>
      <c r="AE143" s="5" t="s">
        <v>629</v>
      </c>
      <c r="AF143" s="1"/>
      <c r="AG143" s="1" t="str">
        <f>VLOOKUP(A143,MAESTRA!I:N,5,0)</f>
        <v>#N/A</v>
      </c>
      <c r="AH143" s="1" t="str">
        <f>VLOOKUP(A143,MAESTRA!I:N,6,0)</f>
        <v>#N/A</v>
      </c>
      <c r="AI143" s="54" t="str">
        <f t="shared" si="8"/>
        <v>#DIV/0!</v>
      </c>
      <c r="AJ143" s="1"/>
    </row>
    <row r="144">
      <c r="A144" s="1"/>
      <c r="B144" s="1"/>
      <c r="C144" s="34"/>
      <c r="D144" s="1"/>
      <c r="E144" s="1"/>
      <c r="F144" s="1" t="str">
        <f t="shared" si="1"/>
        <v/>
      </c>
      <c r="G144" s="1" t="str">
        <f t="shared" si="2"/>
        <v/>
      </c>
      <c r="H144" s="1" t="str">
        <f t="array" ref="H144">XLOOKUP(A144,MAESTRA!I:I,MAESTRA!B:B,,0,1)</f>
        <v/>
      </c>
      <c r="I144" s="5" t="str">
        <f t="shared" si="3"/>
        <v>TALLA</v>
      </c>
      <c r="J144" s="1" t="str">
        <f t="array" ref="J144">XLOOKUP(A144,MAESTRA!I:I,MAESTRA!G:G,,0,1)</f>
        <v/>
      </c>
      <c r="K144" s="5"/>
      <c r="L144" s="5"/>
      <c r="M144" s="5"/>
      <c r="N144" s="5"/>
      <c r="O144" s="53" t="str">
        <f t="shared" si="4"/>
        <v/>
      </c>
      <c r="P144" s="5"/>
      <c r="Q144" s="5" t="s">
        <v>625</v>
      </c>
      <c r="R144" s="5" t="s">
        <v>626</v>
      </c>
      <c r="S144" s="5" t="s">
        <v>627</v>
      </c>
      <c r="T144" s="5" t="s">
        <v>627</v>
      </c>
      <c r="U144" s="1" t="str">
        <f t="shared" si="5"/>
        <v/>
      </c>
      <c r="V144" s="1" t="str">
        <f t="shared" si="6"/>
        <v/>
      </c>
      <c r="W144" s="1" t="str">
        <f t="shared" si="7"/>
        <v/>
      </c>
      <c r="X144" s="5" t="s">
        <v>628</v>
      </c>
      <c r="Y144" s="5" t="s">
        <v>629</v>
      </c>
      <c r="Z144" s="1"/>
      <c r="AA144" s="1"/>
      <c r="AB144" s="1"/>
      <c r="AC144" s="1"/>
      <c r="AD144" s="1" t="str">
        <f t="array" ref="AD144">XLOOKUP(A144,COMPRAS!B:B,COMPRAS!E:E,,0,-1)</f>
        <v/>
      </c>
      <c r="AE144" s="5" t="s">
        <v>629</v>
      </c>
      <c r="AF144" s="1"/>
      <c r="AG144" s="1" t="str">
        <f>VLOOKUP(A144,MAESTRA!I:N,5,0)</f>
        <v>#N/A</v>
      </c>
      <c r="AH144" s="1" t="str">
        <f>VLOOKUP(A144,MAESTRA!I:N,6,0)</f>
        <v>#N/A</v>
      </c>
      <c r="AI144" s="54" t="str">
        <f t="shared" si="8"/>
        <v>#DIV/0!</v>
      </c>
      <c r="AJ144" s="1"/>
    </row>
    <row r="145">
      <c r="A145" s="1"/>
      <c r="B145" s="1"/>
      <c r="C145" s="34"/>
      <c r="D145" s="1"/>
      <c r="E145" s="1"/>
      <c r="F145" s="1" t="str">
        <f t="shared" si="1"/>
        <v/>
      </c>
      <c r="G145" s="1" t="str">
        <f t="shared" si="2"/>
        <v/>
      </c>
      <c r="H145" s="1" t="str">
        <f t="array" ref="H145">XLOOKUP(A145,MAESTRA!I:I,MAESTRA!B:B,,0,1)</f>
        <v/>
      </c>
      <c r="I145" s="5" t="str">
        <f t="shared" si="3"/>
        <v>TALLA</v>
      </c>
      <c r="J145" s="1" t="str">
        <f t="array" ref="J145">XLOOKUP(A145,MAESTRA!I:I,MAESTRA!G:G,,0,1)</f>
        <v/>
      </c>
      <c r="K145" s="5"/>
      <c r="L145" s="5"/>
      <c r="M145" s="5"/>
      <c r="N145" s="5"/>
      <c r="O145" s="53" t="str">
        <f t="shared" si="4"/>
        <v/>
      </c>
      <c r="P145" s="5"/>
      <c r="Q145" s="5" t="s">
        <v>625</v>
      </c>
      <c r="R145" s="5" t="s">
        <v>626</v>
      </c>
      <c r="S145" s="5" t="s">
        <v>627</v>
      </c>
      <c r="T145" s="5" t="s">
        <v>627</v>
      </c>
      <c r="U145" s="1" t="str">
        <f t="shared" si="5"/>
        <v/>
      </c>
      <c r="V145" s="1" t="str">
        <f t="shared" si="6"/>
        <v/>
      </c>
      <c r="W145" s="1" t="str">
        <f t="shared" si="7"/>
        <v/>
      </c>
      <c r="X145" s="5" t="s">
        <v>628</v>
      </c>
      <c r="Y145" s="5" t="s">
        <v>629</v>
      </c>
      <c r="Z145" s="1"/>
      <c r="AA145" s="1"/>
      <c r="AB145" s="1"/>
      <c r="AC145" s="1"/>
      <c r="AD145" s="1" t="str">
        <f t="array" ref="AD145">XLOOKUP(A145,COMPRAS!B:B,COMPRAS!E:E,,0,-1)</f>
        <v/>
      </c>
      <c r="AE145" s="5" t="s">
        <v>629</v>
      </c>
      <c r="AF145" s="1"/>
      <c r="AG145" s="1" t="str">
        <f>VLOOKUP(A145,MAESTRA!I:N,5,0)</f>
        <v>#N/A</v>
      </c>
      <c r="AH145" s="1" t="str">
        <f>VLOOKUP(A145,MAESTRA!I:N,6,0)</f>
        <v>#N/A</v>
      </c>
      <c r="AI145" s="54" t="str">
        <f t="shared" si="8"/>
        <v>#DIV/0!</v>
      </c>
      <c r="AJ145" s="1"/>
    </row>
    <row r="146">
      <c r="A146" s="1"/>
      <c r="B146" s="1"/>
      <c r="C146" s="34"/>
      <c r="D146" s="1"/>
      <c r="E146" s="1"/>
      <c r="F146" s="1" t="str">
        <f t="shared" si="1"/>
        <v/>
      </c>
      <c r="G146" s="1" t="str">
        <f t="shared" si="2"/>
        <v/>
      </c>
      <c r="H146" s="1" t="str">
        <f t="array" ref="H146">XLOOKUP(A146,MAESTRA!I:I,MAESTRA!B:B,,0,1)</f>
        <v/>
      </c>
      <c r="I146" s="5" t="str">
        <f t="shared" si="3"/>
        <v>TALLA</v>
      </c>
      <c r="J146" s="1" t="str">
        <f t="array" ref="J146">XLOOKUP(A146,MAESTRA!I:I,MAESTRA!G:G,,0,1)</f>
        <v/>
      </c>
      <c r="K146" s="5"/>
      <c r="L146" s="5"/>
      <c r="M146" s="5"/>
      <c r="N146" s="5"/>
      <c r="O146" s="53" t="str">
        <f t="shared" si="4"/>
        <v/>
      </c>
      <c r="P146" s="5"/>
      <c r="Q146" s="5" t="s">
        <v>625</v>
      </c>
      <c r="R146" s="5" t="s">
        <v>626</v>
      </c>
      <c r="S146" s="5" t="s">
        <v>627</v>
      </c>
      <c r="T146" s="5" t="s">
        <v>627</v>
      </c>
      <c r="U146" s="1" t="str">
        <f t="shared" si="5"/>
        <v/>
      </c>
      <c r="V146" s="1" t="str">
        <f t="shared" si="6"/>
        <v/>
      </c>
      <c r="W146" s="1" t="str">
        <f t="shared" si="7"/>
        <v/>
      </c>
      <c r="X146" s="5" t="s">
        <v>628</v>
      </c>
      <c r="Y146" s="5" t="s">
        <v>629</v>
      </c>
      <c r="Z146" s="1"/>
      <c r="AA146" s="1"/>
      <c r="AB146" s="1"/>
      <c r="AC146" s="1"/>
      <c r="AD146" s="1" t="str">
        <f t="array" ref="AD146">XLOOKUP(A146,COMPRAS!B:B,COMPRAS!E:E,,0,-1)</f>
        <v/>
      </c>
      <c r="AE146" s="5" t="s">
        <v>629</v>
      </c>
      <c r="AF146" s="1"/>
      <c r="AG146" s="1" t="str">
        <f>VLOOKUP(A146,MAESTRA!I:N,5,0)</f>
        <v>#N/A</v>
      </c>
      <c r="AH146" s="1" t="str">
        <f>VLOOKUP(A146,MAESTRA!I:N,6,0)</f>
        <v>#N/A</v>
      </c>
      <c r="AI146" s="54" t="str">
        <f t="shared" si="8"/>
        <v>#DIV/0!</v>
      </c>
      <c r="AJ146" s="1"/>
    </row>
    <row r="147">
      <c r="A147" s="1"/>
      <c r="B147" s="1"/>
      <c r="C147" s="34"/>
      <c r="D147" s="1"/>
      <c r="E147" s="1"/>
      <c r="F147" s="1" t="str">
        <f t="shared" si="1"/>
        <v/>
      </c>
      <c r="G147" s="1" t="str">
        <f t="shared" si="2"/>
        <v/>
      </c>
      <c r="H147" s="1" t="str">
        <f t="array" ref="H147">XLOOKUP(A147,MAESTRA!I:I,MAESTRA!B:B,,0,1)</f>
        <v/>
      </c>
      <c r="I147" s="5" t="str">
        <f t="shared" si="3"/>
        <v>TALLA</v>
      </c>
      <c r="J147" s="1" t="str">
        <f t="array" ref="J147">XLOOKUP(A147,MAESTRA!I:I,MAESTRA!G:G,,0,1)</f>
        <v/>
      </c>
      <c r="K147" s="5"/>
      <c r="L147" s="5"/>
      <c r="M147" s="5"/>
      <c r="N147" s="5"/>
      <c r="O147" s="53" t="str">
        <f t="shared" si="4"/>
        <v/>
      </c>
      <c r="P147" s="5"/>
      <c r="Q147" s="5" t="s">
        <v>625</v>
      </c>
      <c r="R147" s="5" t="s">
        <v>626</v>
      </c>
      <c r="S147" s="5" t="s">
        <v>627</v>
      </c>
      <c r="T147" s="5" t="s">
        <v>627</v>
      </c>
      <c r="U147" s="1" t="str">
        <f t="shared" si="5"/>
        <v/>
      </c>
      <c r="V147" s="1" t="str">
        <f t="shared" si="6"/>
        <v/>
      </c>
      <c r="W147" s="1" t="str">
        <f t="shared" si="7"/>
        <v/>
      </c>
      <c r="X147" s="5" t="s">
        <v>628</v>
      </c>
      <c r="Y147" s="5" t="s">
        <v>629</v>
      </c>
      <c r="Z147" s="1"/>
      <c r="AA147" s="1"/>
      <c r="AB147" s="1"/>
      <c r="AC147" s="1"/>
      <c r="AD147" s="1" t="str">
        <f t="array" ref="AD147">XLOOKUP(A147,COMPRAS!B:B,COMPRAS!E:E,,0,-1)</f>
        <v/>
      </c>
      <c r="AE147" s="5" t="s">
        <v>629</v>
      </c>
      <c r="AF147" s="1"/>
      <c r="AG147" s="1" t="str">
        <f>VLOOKUP(A147,MAESTRA!I:N,5,0)</f>
        <v>#N/A</v>
      </c>
      <c r="AH147" s="1" t="str">
        <f>VLOOKUP(A147,MAESTRA!I:N,6,0)</f>
        <v>#N/A</v>
      </c>
      <c r="AI147" s="54" t="str">
        <f t="shared" si="8"/>
        <v>#DIV/0!</v>
      </c>
      <c r="AJ147" s="1"/>
    </row>
    <row r="148">
      <c r="A148" s="1"/>
      <c r="B148" s="1"/>
      <c r="C148" s="34"/>
      <c r="D148" s="1"/>
      <c r="E148" s="1"/>
      <c r="F148" s="1" t="str">
        <f t="shared" si="1"/>
        <v/>
      </c>
      <c r="G148" s="1" t="str">
        <f t="shared" si="2"/>
        <v/>
      </c>
      <c r="H148" s="1" t="str">
        <f t="array" ref="H148">XLOOKUP(A148,MAESTRA!I:I,MAESTRA!B:B,,0,1)</f>
        <v/>
      </c>
      <c r="I148" s="5" t="str">
        <f t="shared" si="3"/>
        <v>TALLA</v>
      </c>
      <c r="J148" s="1" t="str">
        <f t="array" ref="J148">XLOOKUP(A148,MAESTRA!I:I,MAESTRA!G:G,,0,1)</f>
        <v/>
      </c>
      <c r="K148" s="5"/>
      <c r="L148" s="5"/>
      <c r="M148" s="5"/>
      <c r="N148" s="5"/>
      <c r="O148" s="53" t="str">
        <f t="shared" si="4"/>
        <v/>
      </c>
      <c r="P148" s="5"/>
      <c r="Q148" s="5" t="s">
        <v>625</v>
      </c>
      <c r="R148" s="5" t="s">
        <v>626</v>
      </c>
      <c r="S148" s="5" t="s">
        <v>627</v>
      </c>
      <c r="T148" s="5" t="s">
        <v>627</v>
      </c>
      <c r="U148" s="1" t="str">
        <f t="shared" si="5"/>
        <v/>
      </c>
      <c r="V148" s="1" t="str">
        <f t="shared" si="6"/>
        <v/>
      </c>
      <c r="W148" s="1" t="str">
        <f t="shared" si="7"/>
        <v/>
      </c>
      <c r="X148" s="5" t="s">
        <v>628</v>
      </c>
      <c r="Y148" s="5" t="s">
        <v>629</v>
      </c>
      <c r="Z148" s="1"/>
      <c r="AA148" s="1"/>
      <c r="AB148" s="1"/>
      <c r="AC148" s="1"/>
      <c r="AD148" s="1" t="str">
        <f t="array" ref="AD148">XLOOKUP(A148,COMPRAS!B:B,COMPRAS!E:E,,0,-1)</f>
        <v/>
      </c>
      <c r="AE148" s="5" t="s">
        <v>629</v>
      </c>
      <c r="AF148" s="1"/>
      <c r="AG148" s="1" t="str">
        <f>VLOOKUP(A148,MAESTRA!I:N,5,0)</f>
        <v>#N/A</v>
      </c>
      <c r="AH148" s="1" t="str">
        <f>VLOOKUP(A148,MAESTRA!I:N,6,0)</f>
        <v>#N/A</v>
      </c>
      <c r="AI148" s="54" t="str">
        <f t="shared" si="8"/>
        <v>#DIV/0!</v>
      </c>
      <c r="AJ148" s="1"/>
    </row>
    <row r="149">
      <c r="A149" s="1"/>
      <c r="B149" s="1"/>
      <c r="C149" s="34"/>
      <c r="D149" s="1"/>
      <c r="E149" s="1"/>
      <c r="F149" s="1" t="str">
        <f t="shared" si="1"/>
        <v/>
      </c>
      <c r="G149" s="1" t="str">
        <f t="shared" si="2"/>
        <v/>
      </c>
      <c r="H149" s="1" t="str">
        <f t="array" ref="H149">XLOOKUP(A149,MAESTRA!I:I,MAESTRA!B:B,,0,1)</f>
        <v/>
      </c>
      <c r="I149" s="5" t="str">
        <f t="shared" si="3"/>
        <v>TALLA</v>
      </c>
      <c r="J149" s="1" t="str">
        <f t="array" ref="J149">XLOOKUP(A149,MAESTRA!I:I,MAESTRA!G:G,,0,1)</f>
        <v/>
      </c>
      <c r="K149" s="5"/>
      <c r="L149" s="5"/>
      <c r="M149" s="5"/>
      <c r="N149" s="5"/>
      <c r="O149" s="53" t="str">
        <f t="shared" si="4"/>
        <v/>
      </c>
      <c r="P149" s="5"/>
      <c r="Q149" s="5" t="s">
        <v>625</v>
      </c>
      <c r="R149" s="5" t="s">
        <v>626</v>
      </c>
      <c r="S149" s="5" t="s">
        <v>627</v>
      </c>
      <c r="T149" s="5" t="s">
        <v>627</v>
      </c>
      <c r="U149" s="1" t="str">
        <f t="shared" si="5"/>
        <v/>
      </c>
      <c r="V149" s="1" t="str">
        <f t="shared" si="6"/>
        <v/>
      </c>
      <c r="W149" s="1" t="str">
        <f t="shared" si="7"/>
        <v/>
      </c>
      <c r="X149" s="5" t="s">
        <v>628</v>
      </c>
      <c r="Y149" s="5" t="s">
        <v>629</v>
      </c>
      <c r="Z149" s="1"/>
      <c r="AA149" s="1"/>
      <c r="AB149" s="1"/>
      <c r="AC149" s="1"/>
      <c r="AD149" s="1" t="str">
        <f t="array" ref="AD149">XLOOKUP(A149,COMPRAS!B:B,COMPRAS!E:E,,0,-1)</f>
        <v/>
      </c>
      <c r="AE149" s="5" t="s">
        <v>629</v>
      </c>
      <c r="AF149" s="1"/>
      <c r="AG149" s="1" t="str">
        <f>VLOOKUP(A149,MAESTRA!I:N,5,0)</f>
        <v>#N/A</v>
      </c>
      <c r="AH149" s="1" t="str">
        <f>VLOOKUP(A149,MAESTRA!I:N,6,0)</f>
        <v>#N/A</v>
      </c>
      <c r="AI149" s="54" t="str">
        <f t="shared" si="8"/>
        <v>#DIV/0!</v>
      </c>
      <c r="AJ149" s="1"/>
    </row>
    <row r="150">
      <c r="A150" s="1"/>
      <c r="B150" s="1"/>
      <c r="C150" s="34"/>
      <c r="D150" s="1"/>
      <c r="E150" s="1"/>
      <c r="F150" s="1" t="str">
        <f t="shared" si="1"/>
        <v/>
      </c>
      <c r="G150" s="1" t="str">
        <f t="shared" si="2"/>
        <v/>
      </c>
      <c r="H150" s="1" t="str">
        <f t="array" ref="H150">XLOOKUP(A150,MAESTRA!I:I,MAESTRA!B:B,,0,1)</f>
        <v/>
      </c>
      <c r="I150" s="5" t="str">
        <f t="shared" si="3"/>
        <v>TALLA</v>
      </c>
      <c r="J150" s="1" t="str">
        <f t="array" ref="J150">XLOOKUP(A150,MAESTRA!I:I,MAESTRA!G:G,,0,1)</f>
        <v/>
      </c>
      <c r="K150" s="5"/>
      <c r="L150" s="5"/>
      <c r="M150" s="5"/>
      <c r="N150" s="5"/>
      <c r="O150" s="53" t="str">
        <f t="shared" si="4"/>
        <v/>
      </c>
      <c r="P150" s="5"/>
      <c r="Q150" s="5" t="s">
        <v>625</v>
      </c>
      <c r="R150" s="5" t="s">
        <v>626</v>
      </c>
      <c r="S150" s="5" t="s">
        <v>627</v>
      </c>
      <c r="T150" s="5" t="s">
        <v>627</v>
      </c>
      <c r="U150" s="1" t="str">
        <f t="shared" si="5"/>
        <v/>
      </c>
      <c r="V150" s="1" t="str">
        <f t="shared" si="6"/>
        <v/>
      </c>
      <c r="W150" s="1" t="str">
        <f t="shared" si="7"/>
        <v/>
      </c>
      <c r="X150" s="5" t="s">
        <v>628</v>
      </c>
      <c r="Y150" s="5" t="s">
        <v>629</v>
      </c>
      <c r="Z150" s="1"/>
      <c r="AA150" s="1"/>
      <c r="AB150" s="1"/>
      <c r="AC150" s="1"/>
      <c r="AD150" s="1" t="str">
        <f t="array" ref="AD150">XLOOKUP(A150,COMPRAS!B:B,COMPRAS!E:E,,0,-1)</f>
        <v/>
      </c>
      <c r="AE150" s="5" t="s">
        <v>629</v>
      </c>
      <c r="AF150" s="1"/>
      <c r="AG150" s="1" t="str">
        <f>VLOOKUP(A150,MAESTRA!I:N,5,0)</f>
        <v>#N/A</v>
      </c>
      <c r="AH150" s="1" t="str">
        <f>VLOOKUP(A150,MAESTRA!I:N,6,0)</f>
        <v>#N/A</v>
      </c>
      <c r="AI150" s="54" t="str">
        <f t="shared" si="8"/>
        <v>#DIV/0!</v>
      </c>
      <c r="AJ150" s="1"/>
    </row>
    <row r="151">
      <c r="A151" s="1"/>
      <c r="B151" s="1"/>
      <c r="C151" s="34"/>
      <c r="D151" s="1"/>
      <c r="E151" s="1"/>
      <c r="F151" s="1" t="str">
        <f t="shared" si="1"/>
        <v/>
      </c>
      <c r="G151" s="1" t="str">
        <f t="shared" si="2"/>
        <v/>
      </c>
      <c r="H151" s="1" t="str">
        <f t="array" ref="H151">XLOOKUP(A151,MAESTRA!I:I,MAESTRA!B:B,,0,1)</f>
        <v/>
      </c>
      <c r="I151" s="5" t="str">
        <f t="shared" si="3"/>
        <v>TALLA</v>
      </c>
      <c r="J151" s="1" t="str">
        <f t="array" ref="J151">XLOOKUP(A151,MAESTRA!I:I,MAESTRA!G:G,,0,1)</f>
        <v/>
      </c>
      <c r="K151" s="5"/>
      <c r="L151" s="5"/>
      <c r="M151" s="5"/>
      <c r="N151" s="5"/>
      <c r="O151" s="53" t="str">
        <f t="shared" si="4"/>
        <v/>
      </c>
      <c r="P151" s="5"/>
      <c r="Q151" s="5" t="s">
        <v>625</v>
      </c>
      <c r="R151" s="5" t="s">
        <v>626</v>
      </c>
      <c r="S151" s="5" t="s">
        <v>627</v>
      </c>
      <c r="T151" s="5" t="s">
        <v>627</v>
      </c>
      <c r="U151" s="1" t="str">
        <f t="shared" si="5"/>
        <v/>
      </c>
      <c r="V151" s="1" t="str">
        <f t="shared" si="6"/>
        <v/>
      </c>
      <c r="W151" s="1" t="str">
        <f t="shared" si="7"/>
        <v/>
      </c>
      <c r="X151" s="5" t="s">
        <v>628</v>
      </c>
      <c r="Y151" s="5" t="s">
        <v>629</v>
      </c>
      <c r="Z151" s="1"/>
      <c r="AA151" s="1"/>
      <c r="AB151" s="1"/>
      <c r="AC151" s="1"/>
      <c r="AD151" s="1" t="str">
        <f t="array" ref="AD151">XLOOKUP(A151,COMPRAS!B:B,COMPRAS!E:E,,0,-1)</f>
        <v/>
      </c>
      <c r="AE151" s="5" t="s">
        <v>629</v>
      </c>
      <c r="AF151" s="1"/>
      <c r="AG151" s="1" t="str">
        <f>VLOOKUP(A151,MAESTRA!I:N,5,0)</f>
        <v>#N/A</v>
      </c>
      <c r="AH151" s="1" t="str">
        <f>VLOOKUP(A151,MAESTRA!I:N,6,0)</f>
        <v>#N/A</v>
      </c>
      <c r="AI151" s="54" t="str">
        <f t="shared" si="8"/>
        <v>#DIV/0!</v>
      </c>
      <c r="AJ151" s="1"/>
    </row>
    <row r="152">
      <c r="A152" s="1"/>
      <c r="B152" s="1"/>
      <c r="C152" s="34"/>
      <c r="D152" s="1"/>
      <c r="E152" s="1"/>
      <c r="F152" s="1" t="str">
        <f t="shared" si="1"/>
        <v/>
      </c>
      <c r="G152" s="1" t="str">
        <f t="shared" si="2"/>
        <v/>
      </c>
      <c r="H152" s="1" t="str">
        <f t="array" ref="H152">XLOOKUP(A152,MAESTRA!I:I,MAESTRA!B:B,,0,1)</f>
        <v/>
      </c>
      <c r="I152" s="5" t="str">
        <f t="shared" si="3"/>
        <v>TALLA</v>
      </c>
      <c r="J152" s="1" t="str">
        <f t="array" ref="J152">XLOOKUP(A152,MAESTRA!I:I,MAESTRA!G:G,,0,1)</f>
        <v/>
      </c>
      <c r="K152" s="5"/>
      <c r="L152" s="5"/>
      <c r="M152" s="5"/>
      <c r="N152" s="5"/>
      <c r="O152" s="53" t="str">
        <f t="shared" si="4"/>
        <v/>
      </c>
      <c r="P152" s="5"/>
      <c r="Q152" s="5" t="s">
        <v>625</v>
      </c>
      <c r="R152" s="5" t="s">
        <v>626</v>
      </c>
      <c r="S152" s="5" t="s">
        <v>627</v>
      </c>
      <c r="T152" s="5" t="s">
        <v>627</v>
      </c>
      <c r="U152" s="1" t="str">
        <f t="shared" si="5"/>
        <v/>
      </c>
      <c r="V152" s="1" t="str">
        <f t="shared" si="6"/>
        <v/>
      </c>
      <c r="W152" s="1" t="str">
        <f t="shared" si="7"/>
        <v/>
      </c>
      <c r="X152" s="5" t="s">
        <v>628</v>
      </c>
      <c r="Y152" s="5" t="s">
        <v>629</v>
      </c>
      <c r="Z152" s="1"/>
      <c r="AA152" s="1"/>
      <c r="AB152" s="1"/>
      <c r="AC152" s="1"/>
      <c r="AD152" s="1" t="str">
        <f t="array" ref="AD152">XLOOKUP(A152,COMPRAS!B:B,COMPRAS!E:E,,0,-1)</f>
        <v/>
      </c>
      <c r="AE152" s="5" t="s">
        <v>629</v>
      </c>
      <c r="AF152" s="1"/>
      <c r="AG152" s="1" t="str">
        <f>VLOOKUP(A152,MAESTRA!I:N,5,0)</f>
        <v>#N/A</v>
      </c>
      <c r="AH152" s="1" t="str">
        <f>VLOOKUP(A152,MAESTRA!I:N,6,0)</f>
        <v>#N/A</v>
      </c>
      <c r="AI152" s="54" t="str">
        <f t="shared" si="8"/>
        <v>#DIV/0!</v>
      </c>
      <c r="AJ152" s="1"/>
    </row>
    <row r="153">
      <c r="A153" s="1"/>
      <c r="B153" s="1"/>
      <c r="C153" s="34"/>
      <c r="D153" s="1"/>
      <c r="E153" s="1"/>
      <c r="F153" s="1" t="str">
        <f t="shared" si="1"/>
        <v/>
      </c>
      <c r="G153" s="1" t="str">
        <f t="shared" si="2"/>
        <v/>
      </c>
      <c r="H153" s="1" t="str">
        <f t="array" ref="H153">XLOOKUP(A153,MAESTRA!I:I,MAESTRA!B:B,,0,1)</f>
        <v/>
      </c>
      <c r="I153" s="5" t="str">
        <f t="shared" si="3"/>
        <v>TALLA</v>
      </c>
      <c r="J153" s="1" t="str">
        <f t="array" ref="J153">XLOOKUP(A153,MAESTRA!I:I,MAESTRA!G:G,,0,1)</f>
        <v/>
      </c>
      <c r="K153" s="5"/>
      <c r="L153" s="5"/>
      <c r="M153" s="5"/>
      <c r="N153" s="5"/>
      <c r="O153" s="53" t="str">
        <f t="shared" si="4"/>
        <v/>
      </c>
      <c r="P153" s="5"/>
      <c r="Q153" s="5" t="s">
        <v>625</v>
      </c>
      <c r="R153" s="5" t="s">
        <v>626</v>
      </c>
      <c r="S153" s="5" t="s">
        <v>627</v>
      </c>
      <c r="T153" s="5" t="s">
        <v>627</v>
      </c>
      <c r="U153" s="1" t="str">
        <f t="shared" si="5"/>
        <v/>
      </c>
      <c r="V153" s="1" t="str">
        <f t="shared" si="6"/>
        <v/>
      </c>
      <c r="W153" s="1" t="str">
        <f t="shared" si="7"/>
        <v/>
      </c>
      <c r="X153" s="5" t="s">
        <v>628</v>
      </c>
      <c r="Y153" s="5" t="s">
        <v>629</v>
      </c>
      <c r="Z153" s="1"/>
      <c r="AA153" s="1"/>
      <c r="AB153" s="1"/>
      <c r="AC153" s="1"/>
      <c r="AD153" s="1" t="str">
        <f t="array" ref="AD153">XLOOKUP(A153,COMPRAS!B:B,COMPRAS!E:E,,0,-1)</f>
        <v/>
      </c>
      <c r="AE153" s="5" t="s">
        <v>629</v>
      </c>
      <c r="AF153" s="1"/>
      <c r="AG153" s="1" t="str">
        <f>VLOOKUP(A153,MAESTRA!I:N,5,0)</f>
        <v>#N/A</v>
      </c>
      <c r="AH153" s="1" t="str">
        <f>VLOOKUP(A153,MAESTRA!I:N,6,0)</f>
        <v>#N/A</v>
      </c>
      <c r="AI153" s="54" t="str">
        <f t="shared" si="8"/>
        <v>#DIV/0!</v>
      </c>
      <c r="AJ153" s="1"/>
    </row>
    <row r="154">
      <c r="A154" s="1"/>
      <c r="B154" s="1"/>
      <c r="C154" s="34"/>
      <c r="D154" s="1"/>
      <c r="E154" s="1"/>
      <c r="F154" s="1" t="str">
        <f t="shared" si="1"/>
        <v/>
      </c>
      <c r="G154" s="1" t="str">
        <f t="shared" si="2"/>
        <v/>
      </c>
      <c r="H154" s="1" t="str">
        <f t="array" ref="H154">XLOOKUP(A154,MAESTRA!I:I,MAESTRA!B:B,,0,1)</f>
        <v/>
      </c>
      <c r="I154" s="5" t="str">
        <f t="shared" si="3"/>
        <v>TALLA</v>
      </c>
      <c r="J154" s="1" t="str">
        <f t="array" ref="J154">XLOOKUP(A154,MAESTRA!I:I,MAESTRA!G:G,,0,1)</f>
        <v/>
      </c>
      <c r="K154" s="5"/>
      <c r="L154" s="5"/>
      <c r="M154" s="5"/>
      <c r="N154" s="5"/>
      <c r="O154" s="53" t="str">
        <f t="shared" si="4"/>
        <v/>
      </c>
      <c r="P154" s="5"/>
      <c r="Q154" s="5" t="s">
        <v>625</v>
      </c>
      <c r="R154" s="5" t="s">
        <v>626</v>
      </c>
      <c r="S154" s="5" t="s">
        <v>627</v>
      </c>
      <c r="T154" s="5" t="s">
        <v>627</v>
      </c>
      <c r="U154" s="1" t="str">
        <f t="shared" si="5"/>
        <v/>
      </c>
      <c r="V154" s="1" t="str">
        <f t="shared" si="6"/>
        <v/>
      </c>
      <c r="W154" s="1" t="str">
        <f t="shared" si="7"/>
        <v/>
      </c>
      <c r="X154" s="5" t="s">
        <v>628</v>
      </c>
      <c r="Y154" s="5" t="s">
        <v>629</v>
      </c>
      <c r="Z154" s="1"/>
      <c r="AA154" s="1"/>
      <c r="AB154" s="1"/>
      <c r="AC154" s="1"/>
      <c r="AD154" s="1" t="str">
        <f t="array" ref="AD154">XLOOKUP(A154,COMPRAS!B:B,COMPRAS!E:E,,0,-1)</f>
        <v/>
      </c>
      <c r="AE154" s="5" t="s">
        <v>629</v>
      </c>
      <c r="AF154" s="1"/>
      <c r="AG154" s="1" t="str">
        <f>VLOOKUP(A154,MAESTRA!I:N,5,0)</f>
        <v>#N/A</v>
      </c>
      <c r="AH154" s="1" t="str">
        <f>VLOOKUP(A154,MAESTRA!I:N,6,0)</f>
        <v>#N/A</v>
      </c>
      <c r="AI154" s="54" t="str">
        <f t="shared" si="8"/>
        <v>#DIV/0!</v>
      </c>
      <c r="AJ154" s="1"/>
    </row>
    <row r="155">
      <c r="A155" s="1"/>
      <c r="B155" s="1"/>
      <c r="C155" s="34"/>
      <c r="D155" s="1"/>
      <c r="E155" s="1"/>
      <c r="F155" s="1" t="str">
        <f t="shared" si="1"/>
        <v/>
      </c>
      <c r="G155" s="1" t="str">
        <f t="shared" si="2"/>
        <v/>
      </c>
      <c r="H155" s="1" t="str">
        <f t="array" ref="H155">XLOOKUP(A155,MAESTRA!I:I,MAESTRA!B:B,,0,1)</f>
        <v/>
      </c>
      <c r="I155" s="5" t="str">
        <f t="shared" si="3"/>
        <v>TALLA</v>
      </c>
      <c r="J155" s="1" t="str">
        <f t="array" ref="J155">XLOOKUP(A155,MAESTRA!I:I,MAESTRA!G:G,,0,1)</f>
        <v/>
      </c>
      <c r="K155" s="5"/>
      <c r="L155" s="5"/>
      <c r="M155" s="5"/>
      <c r="N155" s="5"/>
      <c r="O155" s="53" t="str">
        <f t="shared" si="4"/>
        <v/>
      </c>
      <c r="P155" s="5"/>
      <c r="Q155" s="5" t="s">
        <v>625</v>
      </c>
      <c r="R155" s="5" t="s">
        <v>626</v>
      </c>
      <c r="S155" s="5" t="s">
        <v>627</v>
      </c>
      <c r="T155" s="5" t="s">
        <v>627</v>
      </c>
      <c r="U155" s="1" t="str">
        <f t="shared" si="5"/>
        <v/>
      </c>
      <c r="V155" s="1" t="str">
        <f t="shared" si="6"/>
        <v/>
      </c>
      <c r="W155" s="1" t="str">
        <f t="shared" si="7"/>
        <v/>
      </c>
      <c r="X155" s="5" t="s">
        <v>628</v>
      </c>
      <c r="Y155" s="5" t="s">
        <v>629</v>
      </c>
      <c r="Z155" s="1"/>
      <c r="AA155" s="1"/>
      <c r="AB155" s="1"/>
      <c r="AC155" s="1"/>
      <c r="AD155" s="1" t="str">
        <f t="array" ref="AD155">XLOOKUP(A155,COMPRAS!B:B,COMPRAS!E:E,,0,-1)</f>
        <v/>
      </c>
      <c r="AE155" s="5" t="s">
        <v>629</v>
      </c>
      <c r="AF155" s="1"/>
      <c r="AG155" s="1" t="str">
        <f>VLOOKUP(A155,MAESTRA!I:N,5,0)</f>
        <v>#N/A</v>
      </c>
      <c r="AH155" s="1" t="str">
        <f>VLOOKUP(A155,MAESTRA!I:N,6,0)</f>
        <v>#N/A</v>
      </c>
      <c r="AI155" s="54" t="str">
        <f t="shared" si="8"/>
        <v>#DIV/0!</v>
      </c>
      <c r="AJ155" s="1"/>
    </row>
    <row r="156">
      <c r="A156" s="1"/>
      <c r="B156" s="1"/>
      <c r="C156" s="34"/>
      <c r="D156" s="1"/>
      <c r="E156" s="1"/>
      <c r="F156" s="1" t="str">
        <f t="shared" si="1"/>
        <v/>
      </c>
      <c r="G156" s="1" t="str">
        <f t="shared" si="2"/>
        <v/>
      </c>
      <c r="H156" s="1" t="str">
        <f t="array" ref="H156">XLOOKUP(A156,MAESTRA!I:I,MAESTRA!B:B,,0,1)</f>
        <v/>
      </c>
      <c r="I156" s="5" t="str">
        <f t="shared" si="3"/>
        <v>TALLA</v>
      </c>
      <c r="J156" s="1" t="str">
        <f t="array" ref="J156">XLOOKUP(A156,MAESTRA!I:I,MAESTRA!G:G,,0,1)</f>
        <v/>
      </c>
      <c r="K156" s="5"/>
      <c r="L156" s="5"/>
      <c r="M156" s="5"/>
      <c r="N156" s="5"/>
      <c r="O156" s="53" t="str">
        <f t="shared" si="4"/>
        <v/>
      </c>
      <c r="P156" s="5"/>
      <c r="Q156" s="5" t="s">
        <v>625</v>
      </c>
      <c r="R156" s="5" t="s">
        <v>626</v>
      </c>
      <c r="S156" s="5" t="s">
        <v>627</v>
      </c>
      <c r="T156" s="5" t="s">
        <v>627</v>
      </c>
      <c r="U156" s="1" t="str">
        <f t="shared" si="5"/>
        <v/>
      </c>
      <c r="V156" s="1" t="str">
        <f t="shared" si="6"/>
        <v/>
      </c>
      <c r="W156" s="1" t="str">
        <f t="shared" si="7"/>
        <v/>
      </c>
      <c r="X156" s="5" t="s">
        <v>628</v>
      </c>
      <c r="Y156" s="5" t="s">
        <v>629</v>
      </c>
      <c r="Z156" s="1"/>
      <c r="AA156" s="1"/>
      <c r="AB156" s="1"/>
      <c r="AC156" s="1"/>
      <c r="AD156" s="1" t="str">
        <f t="array" ref="AD156">XLOOKUP(A156,COMPRAS!B:B,COMPRAS!E:E,,0,-1)</f>
        <v/>
      </c>
      <c r="AE156" s="5" t="s">
        <v>629</v>
      </c>
      <c r="AF156" s="1"/>
      <c r="AG156" s="1" t="str">
        <f>VLOOKUP(A156,MAESTRA!I:N,5,0)</f>
        <v>#N/A</v>
      </c>
      <c r="AH156" s="1" t="str">
        <f>VLOOKUP(A156,MAESTRA!I:N,6,0)</f>
        <v>#N/A</v>
      </c>
      <c r="AI156" s="54" t="str">
        <f t="shared" si="8"/>
        <v>#DIV/0!</v>
      </c>
      <c r="AJ156" s="1"/>
    </row>
    <row r="157">
      <c r="A157" s="1"/>
      <c r="B157" s="1"/>
      <c r="C157" s="34"/>
      <c r="D157" s="1"/>
      <c r="E157" s="1"/>
      <c r="F157" s="1" t="str">
        <f t="shared" si="1"/>
        <v/>
      </c>
      <c r="G157" s="1" t="str">
        <f t="shared" si="2"/>
        <v/>
      </c>
      <c r="H157" s="1" t="str">
        <f t="array" ref="H157">XLOOKUP(A157,MAESTRA!I:I,MAESTRA!B:B,,0,1)</f>
        <v/>
      </c>
      <c r="I157" s="5" t="str">
        <f t="shared" si="3"/>
        <v>TALLA</v>
      </c>
      <c r="J157" s="1" t="str">
        <f t="array" ref="J157">XLOOKUP(A157,MAESTRA!I:I,MAESTRA!G:G,,0,1)</f>
        <v/>
      </c>
      <c r="K157" s="5"/>
      <c r="L157" s="5"/>
      <c r="M157" s="5"/>
      <c r="N157" s="5"/>
      <c r="O157" s="53" t="str">
        <f t="shared" si="4"/>
        <v/>
      </c>
      <c r="P157" s="5"/>
      <c r="Q157" s="5" t="s">
        <v>625</v>
      </c>
      <c r="R157" s="5" t="s">
        <v>626</v>
      </c>
      <c r="S157" s="5" t="s">
        <v>627</v>
      </c>
      <c r="T157" s="5" t="s">
        <v>627</v>
      </c>
      <c r="U157" s="1" t="str">
        <f t="shared" si="5"/>
        <v/>
      </c>
      <c r="V157" s="1" t="str">
        <f t="shared" si="6"/>
        <v/>
      </c>
      <c r="W157" s="1" t="str">
        <f t="shared" si="7"/>
        <v/>
      </c>
      <c r="X157" s="5" t="s">
        <v>628</v>
      </c>
      <c r="Y157" s="5" t="s">
        <v>629</v>
      </c>
      <c r="Z157" s="1"/>
      <c r="AA157" s="1"/>
      <c r="AB157" s="1"/>
      <c r="AC157" s="1"/>
      <c r="AD157" s="1" t="str">
        <f t="array" ref="AD157">XLOOKUP(A157,COMPRAS!B:B,COMPRAS!E:E,,0,-1)</f>
        <v/>
      </c>
      <c r="AE157" s="5" t="s">
        <v>629</v>
      </c>
      <c r="AF157" s="1"/>
      <c r="AG157" s="1" t="str">
        <f>VLOOKUP(A157,MAESTRA!I:N,5,0)</f>
        <v>#N/A</v>
      </c>
      <c r="AH157" s="1" t="str">
        <f>VLOOKUP(A157,MAESTRA!I:N,6,0)</f>
        <v>#N/A</v>
      </c>
      <c r="AI157" s="54" t="str">
        <f t="shared" si="8"/>
        <v>#DIV/0!</v>
      </c>
      <c r="AJ157" s="1"/>
    </row>
    <row r="158">
      <c r="A158" s="1"/>
      <c r="B158" s="1"/>
      <c r="C158" s="34"/>
      <c r="D158" s="1"/>
      <c r="E158" s="1"/>
      <c r="F158" s="1" t="str">
        <f t="shared" si="1"/>
        <v/>
      </c>
      <c r="G158" s="1" t="str">
        <f t="shared" si="2"/>
        <v/>
      </c>
      <c r="H158" s="1" t="str">
        <f t="array" ref="H158">XLOOKUP(A158,MAESTRA!I:I,MAESTRA!B:B,,0,1)</f>
        <v/>
      </c>
      <c r="I158" s="5" t="str">
        <f t="shared" si="3"/>
        <v>TALLA</v>
      </c>
      <c r="J158" s="1" t="str">
        <f t="array" ref="J158">XLOOKUP(A158,MAESTRA!I:I,MAESTRA!G:G,,0,1)</f>
        <v/>
      </c>
      <c r="K158" s="5"/>
      <c r="L158" s="5"/>
      <c r="M158" s="5"/>
      <c r="N158" s="5"/>
      <c r="O158" s="53" t="str">
        <f t="shared" si="4"/>
        <v/>
      </c>
      <c r="P158" s="5"/>
      <c r="Q158" s="5" t="s">
        <v>625</v>
      </c>
      <c r="R158" s="5" t="s">
        <v>626</v>
      </c>
      <c r="S158" s="5" t="s">
        <v>627</v>
      </c>
      <c r="T158" s="5" t="s">
        <v>627</v>
      </c>
      <c r="U158" s="1" t="str">
        <f t="shared" si="5"/>
        <v/>
      </c>
      <c r="V158" s="1" t="str">
        <f t="shared" si="6"/>
        <v/>
      </c>
      <c r="W158" s="1" t="str">
        <f t="shared" si="7"/>
        <v/>
      </c>
      <c r="X158" s="5" t="s">
        <v>628</v>
      </c>
      <c r="Y158" s="5" t="s">
        <v>629</v>
      </c>
      <c r="Z158" s="1"/>
      <c r="AA158" s="1"/>
      <c r="AB158" s="1"/>
      <c r="AC158" s="1"/>
      <c r="AD158" s="1" t="str">
        <f t="array" ref="AD158">XLOOKUP(A158,COMPRAS!B:B,COMPRAS!E:E,,0,-1)</f>
        <v/>
      </c>
      <c r="AE158" s="5" t="s">
        <v>629</v>
      </c>
      <c r="AF158" s="1"/>
      <c r="AG158" s="1" t="str">
        <f>VLOOKUP(A158,MAESTRA!I:N,5,0)</f>
        <v>#N/A</v>
      </c>
      <c r="AH158" s="1" t="str">
        <f>VLOOKUP(A158,MAESTRA!I:N,6,0)</f>
        <v>#N/A</v>
      </c>
      <c r="AI158" s="54" t="str">
        <f t="shared" si="8"/>
        <v>#DIV/0!</v>
      </c>
      <c r="AJ158" s="1"/>
    </row>
    <row r="159">
      <c r="A159" s="1"/>
      <c r="B159" s="1"/>
      <c r="C159" s="34"/>
      <c r="D159" s="1"/>
      <c r="E159" s="1"/>
      <c r="F159" s="1" t="str">
        <f t="shared" si="1"/>
        <v/>
      </c>
      <c r="G159" s="1" t="str">
        <f t="shared" si="2"/>
        <v/>
      </c>
      <c r="H159" s="1" t="str">
        <f t="array" ref="H159">XLOOKUP(A159,MAESTRA!I:I,MAESTRA!B:B,,0,1)</f>
        <v/>
      </c>
      <c r="I159" s="5" t="str">
        <f t="shared" si="3"/>
        <v>TALLA</v>
      </c>
      <c r="J159" s="1" t="str">
        <f t="array" ref="J159">XLOOKUP(A159,MAESTRA!I:I,MAESTRA!G:G,,0,1)</f>
        <v/>
      </c>
      <c r="K159" s="5"/>
      <c r="L159" s="5"/>
      <c r="M159" s="5"/>
      <c r="N159" s="5"/>
      <c r="O159" s="53" t="str">
        <f t="shared" si="4"/>
        <v/>
      </c>
      <c r="P159" s="5"/>
      <c r="Q159" s="5" t="s">
        <v>625</v>
      </c>
      <c r="R159" s="5" t="s">
        <v>626</v>
      </c>
      <c r="S159" s="5" t="s">
        <v>627</v>
      </c>
      <c r="T159" s="5" t="s">
        <v>627</v>
      </c>
      <c r="U159" s="1" t="str">
        <f t="shared" si="5"/>
        <v/>
      </c>
      <c r="V159" s="1" t="str">
        <f t="shared" si="6"/>
        <v/>
      </c>
      <c r="W159" s="1" t="str">
        <f t="shared" si="7"/>
        <v/>
      </c>
      <c r="X159" s="5" t="s">
        <v>628</v>
      </c>
      <c r="Y159" s="5" t="s">
        <v>629</v>
      </c>
      <c r="Z159" s="1"/>
      <c r="AA159" s="1"/>
      <c r="AB159" s="1"/>
      <c r="AC159" s="1"/>
      <c r="AD159" s="1" t="str">
        <f t="array" ref="AD159">XLOOKUP(A159,COMPRAS!B:B,COMPRAS!E:E,,0,-1)</f>
        <v/>
      </c>
      <c r="AE159" s="5" t="s">
        <v>629</v>
      </c>
      <c r="AF159" s="1"/>
      <c r="AG159" s="1" t="str">
        <f>VLOOKUP(A159,MAESTRA!I:N,5,0)</f>
        <v>#N/A</v>
      </c>
      <c r="AH159" s="1" t="str">
        <f>VLOOKUP(A159,MAESTRA!I:N,6,0)</f>
        <v>#N/A</v>
      </c>
      <c r="AI159" s="54" t="str">
        <f t="shared" si="8"/>
        <v>#DIV/0!</v>
      </c>
      <c r="AJ159" s="1"/>
    </row>
    <row r="160">
      <c r="A160" s="1"/>
      <c r="B160" s="1"/>
      <c r="C160" s="34"/>
      <c r="D160" s="1"/>
      <c r="E160" s="1"/>
      <c r="F160" s="1" t="str">
        <f t="shared" si="1"/>
        <v/>
      </c>
      <c r="G160" s="1" t="str">
        <f t="shared" si="2"/>
        <v/>
      </c>
      <c r="H160" s="1" t="str">
        <f t="array" ref="H160">XLOOKUP(A160,MAESTRA!I:I,MAESTRA!B:B,,0,1)</f>
        <v/>
      </c>
      <c r="I160" s="5" t="str">
        <f t="shared" si="3"/>
        <v>TALLA</v>
      </c>
      <c r="J160" s="1" t="str">
        <f t="array" ref="J160">XLOOKUP(A160,MAESTRA!I:I,MAESTRA!G:G,,0,1)</f>
        <v/>
      </c>
      <c r="K160" s="5"/>
      <c r="L160" s="5"/>
      <c r="M160" s="5"/>
      <c r="N160" s="5"/>
      <c r="O160" s="53" t="str">
        <f t="shared" si="4"/>
        <v/>
      </c>
      <c r="P160" s="5"/>
      <c r="Q160" s="5" t="s">
        <v>625</v>
      </c>
      <c r="R160" s="5" t="s">
        <v>626</v>
      </c>
      <c r="S160" s="5" t="s">
        <v>627</v>
      </c>
      <c r="T160" s="5" t="s">
        <v>627</v>
      </c>
      <c r="U160" s="1" t="str">
        <f t="shared" si="5"/>
        <v/>
      </c>
      <c r="V160" s="1" t="str">
        <f t="shared" si="6"/>
        <v/>
      </c>
      <c r="W160" s="1" t="str">
        <f t="shared" si="7"/>
        <v/>
      </c>
      <c r="X160" s="5" t="s">
        <v>628</v>
      </c>
      <c r="Y160" s="5" t="s">
        <v>629</v>
      </c>
      <c r="Z160" s="1"/>
      <c r="AA160" s="1"/>
      <c r="AB160" s="1"/>
      <c r="AC160" s="1"/>
      <c r="AD160" s="1" t="str">
        <f t="array" ref="AD160">XLOOKUP(A160,COMPRAS!B:B,COMPRAS!E:E,,0,-1)</f>
        <v/>
      </c>
      <c r="AE160" s="5" t="s">
        <v>629</v>
      </c>
      <c r="AF160" s="1"/>
      <c r="AG160" s="1" t="str">
        <f>VLOOKUP(A160,MAESTRA!I:N,5,0)</f>
        <v>#N/A</v>
      </c>
      <c r="AH160" s="1" t="str">
        <f>VLOOKUP(A160,MAESTRA!I:N,6,0)</f>
        <v>#N/A</v>
      </c>
      <c r="AI160" s="54" t="str">
        <f t="shared" si="8"/>
        <v>#DIV/0!</v>
      </c>
      <c r="AJ160" s="1"/>
    </row>
    <row r="161">
      <c r="A161" s="1"/>
      <c r="B161" s="1"/>
      <c r="C161" s="34"/>
      <c r="D161" s="1"/>
      <c r="E161" s="1"/>
      <c r="F161" s="1" t="str">
        <f t="shared" si="1"/>
        <v/>
      </c>
      <c r="G161" s="1" t="str">
        <f t="shared" si="2"/>
        <v/>
      </c>
      <c r="H161" s="1" t="str">
        <f t="array" ref="H161">XLOOKUP(A161,MAESTRA!I:I,MAESTRA!B:B,,0,1)</f>
        <v/>
      </c>
      <c r="I161" s="5" t="str">
        <f t="shared" si="3"/>
        <v>TALLA</v>
      </c>
      <c r="J161" s="1" t="str">
        <f t="array" ref="J161">XLOOKUP(A161,MAESTRA!I:I,MAESTRA!G:G,,0,1)</f>
        <v/>
      </c>
      <c r="K161" s="5"/>
      <c r="L161" s="5"/>
      <c r="M161" s="5"/>
      <c r="N161" s="5"/>
      <c r="O161" s="53" t="str">
        <f t="shared" si="4"/>
        <v/>
      </c>
      <c r="P161" s="5"/>
      <c r="Q161" s="5" t="s">
        <v>625</v>
      </c>
      <c r="R161" s="5" t="s">
        <v>626</v>
      </c>
      <c r="S161" s="5" t="s">
        <v>627</v>
      </c>
      <c r="T161" s="5" t="s">
        <v>627</v>
      </c>
      <c r="U161" s="1" t="str">
        <f t="shared" si="5"/>
        <v/>
      </c>
      <c r="V161" s="1" t="str">
        <f t="shared" si="6"/>
        <v/>
      </c>
      <c r="W161" s="1" t="str">
        <f t="shared" si="7"/>
        <v/>
      </c>
      <c r="X161" s="5" t="s">
        <v>628</v>
      </c>
      <c r="Y161" s="5" t="s">
        <v>629</v>
      </c>
      <c r="Z161" s="1"/>
      <c r="AA161" s="1"/>
      <c r="AB161" s="1"/>
      <c r="AC161" s="1"/>
      <c r="AD161" s="1" t="str">
        <f t="array" ref="AD161">XLOOKUP(A161,COMPRAS!B:B,COMPRAS!E:E,,0,-1)</f>
        <v/>
      </c>
      <c r="AE161" s="5" t="s">
        <v>629</v>
      </c>
      <c r="AF161" s="1"/>
      <c r="AG161" s="1" t="str">
        <f>VLOOKUP(A161,MAESTRA!I:N,5,0)</f>
        <v>#N/A</v>
      </c>
      <c r="AH161" s="1" t="str">
        <f>VLOOKUP(A161,MAESTRA!I:N,6,0)</f>
        <v>#N/A</v>
      </c>
      <c r="AI161" s="54" t="str">
        <f t="shared" si="8"/>
        <v>#DIV/0!</v>
      </c>
      <c r="AJ161" s="1"/>
    </row>
    <row r="162">
      <c r="A162" s="1"/>
      <c r="B162" s="1"/>
      <c r="C162" s="34"/>
      <c r="D162" s="1"/>
      <c r="E162" s="1"/>
      <c r="F162" s="1" t="str">
        <f t="shared" si="1"/>
        <v/>
      </c>
      <c r="G162" s="1" t="str">
        <f t="shared" si="2"/>
        <v/>
      </c>
      <c r="H162" s="1" t="str">
        <f t="array" ref="H162">XLOOKUP(A162,MAESTRA!I:I,MAESTRA!B:B,,0,1)</f>
        <v/>
      </c>
      <c r="I162" s="5" t="str">
        <f t="shared" si="3"/>
        <v>TALLA</v>
      </c>
      <c r="J162" s="1" t="str">
        <f t="array" ref="J162">XLOOKUP(A162,MAESTRA!I:I,MAESTRA!G:G,,0,1)</f>
        <v/>
      </c>
      <c r="K162" s="5"/>
      <c r="L162" s="5"/>
      <c r="M162" s="5"/>
      <c r="N162" s="5"/>
      <c r="O162" s="53" t="str">
        <f t="shared" si="4"/>
        <v/>
      </c>
      <c r="P162" s="5"/>
      <c r="Q162" s="5" t="s">
        <v>625</v>
      </c>
      <c r="R162" s="5" t="s">
        <v>626</v>
      </c>
      <c r="S162" s="5" t="s">
        <v>627</v>
      </c>
      <c r="T162" s="5" t="s">
        <v>627</v>
      </c>
      <c r="U162" s="1" t="str">
        <f t="shared" si="5"/>
        <v/>
      </c>
      <c r="V162" s="1" t="str">
        <f t="shared" si="6"/>
        <v/>
      </c>
      <c r="W162" s="1" t="str">
        <f t="shared" si="7"/>
        <v/>
      </c>
      <c r="X162" s="5" t="s">
        <v>628</v>
      </c>
      <c r="Y162" s="5" t="s">
        <v>629</v>
      </c>
      <c r="Z162" s="1"/>
      <c r="AA162" s="1"/>
      <c r="AB162" s="1"/>
      <c r="AC162" s="1"/>
      <c r="AD162" s="1" t="str">
        <f t="array" ref="AD162">XLOOKUP(A162,COMPRAS!B:B,COMPRAS!E:E,,0,-1)</f>
        <v/>
      </c>
      <c r="AE162" s="5" t="s">
        <v>629</v>
      </c>
      <c r="AF162" s="1"/>
      <c r="AG162" s="1" t="str">
        <f>VLOOKUP(A162,MAESTRA!I:N,5,0)</f>
        <v>#N/A</v>
      </c>
      <c r="AH162" s="1" t="str">
        <f>VLOOKUP(A162,MAESTRA!I:N,6,0)</f>
        <v>#N/A</v>
      </c>
      <c r="AI162" s="54" t="str">
        <f t="shared" si="8"/>
        <v>#DIV/0!</v>
      </c>
      <c r="AJ162" s="1"/>
    </row>
    <row r="163">
      <c r="A163" s="1"/>
      <c r="B163" s="1"/>
      <c r="C163" s="34"/>
      <c r="D163" s="1"/>
      <c r="E163" s="1"/>
      <c r="F163" s="1" t="str">
        <f t="shared" si="1"/>
        <v/>
      </c>
      <c r="G163" s="1" t="str">
        <f t="shared" si="2"/>
        <v/>
      </c>
      <c r="H163" s="1" t="str">
        <f t="array" ref="H163">XLOOKUP(A163,MAESTRA!I:I,MAESTRA!B:B,,0,1)</f>
        <v/>
      </c>
      <c r="I163" s="5" t="str">
        <f t="shared" si="3"/>
        <v>TALLA</v>
      </c>
      <c r="J163" s="1" t="str">
        <f t="array" ref="J163">XLOOKUP(A163,MAESTRA!I:I,MAESTRA!G:G,,0,1)</f>
        <v/>
      </c>
      <c r="K163" s="5"/>
      <c r="L163" s="5"/>
      <c r="M163" s="5"/>
      <c r="N163" s="5"/>
      <c r="O163" s="53" t="str">
        <f t="shared" si="4"/>
        <v/>
      </c>
      <c r="P163" s="5"/>
      <c r="Q163" s="5" t="s">
        <v>625</v>
      </c>
      <c r="R163" s="5" t="s">
        <v>626</v>
      </c>
      <c r="S163" s="5" t="s">
        <v>627</v>
      </c>
      <c r="T163" s="5" t="s">
        <v>627</v>
      </c>
      <c r="U163" s="1" t="str">
        <f t="shared" si="5"/>
        <v/>
      </c>
      <c r="V163" s="1" t="str">
        <f t="shared" si="6"/>
        <v/>
      </c>
      <c r="W163" s="1" t="str">
        <f t="shared" si="7"/>
        <v/>
      </c>
      <c r="X163" s="5" t="s">
        <v>628</v>
      </c>
      <c r="Y163" s="5" t="s">
        <v>629</v>
      </c>
      <c r="Z163" s="1"/>
      <c r="AA163" s="1"/>
      <c r="AB163" s="1"/>
      <c r="AC163" s="1"/>
      <c r="AD163" s="1" t="str">
        <f t="array" ref="AD163">XLOOKUP(A163,COMPRAS!B:B,COMPRAS!E:E,,0,-1)</f>
        <v/>
      </c>
      <c r="AE163" s="5" t="s">
        <v>629</v>
      </c>
      <c r="AF163" s="1"/>
      <c r="AG163" s="1" t="str">
        <f>VLOOKUP(A163,MAESTRA!I:N,5,0)</f>
        <v>#N/A</v>
      </c>
      <c r="AH163" s="1" t="str">
        <f>VLOOKUP(A163,MAESTRA!I:N,6,0)</f>
        <v>#N/A</v>
      </c>
      <c r="AI163" s="54" t="str">
        <f t="shared" si="8"/>
        <v>#DIV/0!</v>
      </c>
      <c r="AJ163" s="1"/>
    </row>
    <row r="164">
      <c r="A164" s="1"/>
      <c r="B164" s="1"/>
      <c r="C164" s="34"/>
      <c r="D164" s="1"/>
      <c r="E164" s="1"/>
      <c r="F164" s="1" t="str">
        <f t="shared" si="1"/>
        <v/>
      </c>
      <c r="G164" s="1" t="str">
        <f t="shared" si="2"/>
        <v/>
      </c>
      <c r="H164" s="1" t="str">
        <f t="array" ref="H164">XLOOKUP(A164,MAESTRA!I:I,MAESTRA!B:B,,0,1)</f>
        <v/>
      </c>
      <c r="I164" s="5" t="str">
        <f t="shared" si="3"/>
        <v>TALLA</v>
      </c>
      <c r="J164" s="1" t="str">
        <f t="array" ref="J164">XLOOKUP(A164,MAESTRA!I:I,MAESTRA!G:G,,0,1)</f>
        <v/>
      </c>
      <c r="K164" s="5"/>
      <c r="L164" s="5"/>
      <c r="M164" s="5"/>
      <c r="N164" s="5"/>
      <c r="O164" s="53" t="str">
        <f t="shared" si="4"/>
        <v/>
      </c>
      <c r="P164" s="5"/>
      <c r="Q164" s="5" t="s">
        <v>625</v>
      </c>
      <c r="R164" s="5" t="s">
        <v>626</v>
      </c>
      <c r="S164" s="5" t="s">
        <v>627</v>
      </c>
      <c r="T164" s="5" t="s">
        <v>627</v>
      </c>
      <c r="U164" s="1" t="str">
        <f t="shared" si="5"/>
        <v/>
      </c>
      <c r="V164" s="1" t="str">
        <f t="shared" si="6"/>
        <v/>
      </c>
      <c r="W164" s="1" t="str">
        <f t="shared" si="7"/>
        <v/>
      </c>
      <c r="X164" s="5" t="s">
        <v>628</v>
      </c>
      <c r="Y164" s="5" t="s">
        <v>629</v>
      </c>
      <c r="Z164" s="1"/>
      <c r="AA164" s="1"/>
      <c r="AB164" s="1"/>
      <c r="AC164" s="1"/>
      <c r="AD164" s="1" t="str">
        <f t="array" ref="AD164">XLOOKUP(A164,COMPRAS!B:B,COMPRAS!E:E,,0,-1)</f>
        <v/>
      </c>
      <c r="AE164" s="5" t="s">
        <v>629</v>
      </c>
      <c r="AF164" s="1"/>
      <c r="AG164" s="1" t="str">
        <f>VLOOKUP(A164,MAESTRA!I:N,5,0)</f>
        <v>#N/A</v>
      </c>
      <c r="AH164" s="1" t="str">
        <f>VLOOKUP(A164,MAESTRA!I:N,6,0)</f>
        <v>#N/A</v>
      </c>
      <c r="AI164" s="54" t="str">
        <f t="shared" si="8"/>
        <v>#DIV/0!</v>
      </c>
      <c r="AJ164" s="1"/>
    </row>
    <row r="165">
      <c r="A165" s="1"/>
      <c r="B165" s="1"/>
      <c r="C165" s="34"/>
      <c r="D165" s="1"/>
      <c r="E165" s="1"/>
      <c r="F165" s="1" t="str">
        <f t="shared" si="1"/>
        <v/>
      </c>
      <c r="G165" s="1" t="str">
        <f t="shared" si="2"/>
        <v/>
      </c>
      <c r="H165" s="1" t="str">
        <f t="array" ref="H165">XLOOKUP(A165,MAESTRA!I:I,MAESTRA!B:B,,0,1)</f>
        <v/>
      </c>
      <c r="I165" s="5" t="str">
        <f t="shared" si="3"/>
        <v>TALLA</v>
      </c>
      <c r="J165" s="1" t="str">
        <f t="array" ref="J165">XLOOKUP(A165,MAESTRA!I:I,MAESTRA!G:G,,0,1)</f>
        <v/>
      </c>
      <c r="K165" s="5"/>
      <c r="L165" s="5"/>
      <c r="M165" s="5"/>
      <c r="N165" s="5"/>
      <c r="O165" s="53" t="str">
        <f t="shared" si="4"/>
        <v/>
      </c>
      <c r="P165" s="5"/>
      <c r="Q165" s="5" t="s">
        <v>625</v>
      </c>
      <c r="R165" s="5" t="s">
        <v>626</v>
      </c>
      <c r="S165" s="5" t="s">
        <v>627</v>
      </c>
      <c r="T165" s="5" t="s">
        <v>627</v>
      </c>
      <c r="U165" s="1" t="str">
        <f t="shared" si="5"/>
        <v/>
      </c>
      <c r="V165" s="1" t="str">
        <f t="shared" si="6"/>
        <v/>
      </c>
      <c r="W165" s="1" t="str">
        <f t="shared" si="7"/>
        <v/>
      </c>
      <c r="X165" s="5" t="s">
        <v>628</v>
      </c>
      <c r="Y165" s="5" t="s">
        <v>629</v>
      </c>
      <c r="Z165" s="1"/>
      <c r="AA165" s="1"/>
      <c r="AB165" s="1"/>
      <c r="AC165" s="1"/>
      <c r="AD165" s="1" t="str">
        <f t="array" ref="AD165">XLOOKUP(A165,COMPRAS!B:B,COMPRAS!E:E,,0,-1)</f>
        <v/>
      </c>
      <c r="AE165" s="5" t="s">
        <v>629</v>
      </c>
      <c r="AF165" s="1"/>
      <c r="AG165" s="1" t="str">
        <f>VLOOKUP(A165,MAESTRA!I:N,5,0)</f>
        <v>#N/A</v>
      </c>
      <c r="AH165" s="1" t="str">
        <f>VLOOKUP(A165,MAESTRA!I:N,6,0)</f>
        <v>#N/A</v>
      </c>
      <c r="AI165" s="54" t="str">
        <f t="shared" si="8"/>
        <v>#DIV/0!</v>
      </c>
      <c r="AJ165" s="1"/>
    </row>
    <row r="166">
      <c r="A166" s="1"/>
      <c r="B166" s="1"/>
      <c r="C166" s="34"/>
      <c r="D166" s="1"/>
      <c r="E166" s="1"/>
      <c r="F166" s="1" t="str">
        <f t="shared" si="1"/>
        <v/>
      </c>
      <c r="G166" s="1" t="str">
        <f t="shared" si="2"/>
        <v/>
      </c>
      <c r="H166" s="1" t="str">
        <f t="array" ref="H166">XLOOKUP(A166,MAESTRA!I:I,MAESTRA!B:B,,0,1)</f>
        <v/>
      </c>
      <c r="I166" s="5" t="str">
        <f t="shared" si="3"/>
        <v>TALLA</v>
      </c>
      <c r="J166" s="1" t="str">
        <f t="array" ref="J166">XLOOKUP(A166,MAESTRA!I:I,MAESTRA!G:G,,0,1)</f>
        <v/>
      </c>
      <c r="K166" s="5"/>
      <c r="L166" s="5"/>
      <c r="M166" s="5"/>
      <c r="N166" s="5"/>
      <c r="O166" s="53" t="str">
        <f t="shared" si="4"/>
        <v/>
      </c>
      <c r="P166" s="5"/>
      <c r="Q166" s="5" t="s">
        <v>625</v>
      </c>
      <c r="R166" s="5" t="s">
        <v>626</v>
      </c>
      <c r="S166" s="5" t="s">
        <v>627</v>
      </c>
      <c r="T166" s="5" t="s">
        <v>627</v>
      </c>
      <c r="U166" s="1" t="str">
        <f t="shared" si="5"/>
        <v/>
      </c>
      <c r="V166" s="1" t="str">
        <f t="shared" si="6"/>
        <v/>
      </c>
      <c r="W166" s="1" t="str">
        <f t="shared" si="7"/>
        <v/>
      </c>
      <c r="X166" s="5" t="s">
        <v>628</v>
      </c>
      <c r="Y166" s="5" t="s">
        <v>629</v>
      </c>
      <c r="Z166" s="1"/>
      <c r="AA166" s="1"/>
      <c r="AB166" s="1"/>
      <c r="AC166" s="1"/>
      <c r="AD166" s="1" t="str">
        <f t="array" ref="AD166">XLOOKUP(A166,COMPRAS!B:B,COMPRAS!E:E,,0,-1)</f>
        <v/>
      </c>
      <c r="AE166" s="5" t="s">
        <v>629</v>
      </c>
      <c r="AF166" s="1"/>
      <c r="AG166" s="1" t="str">
        <f>VLOOKUP(A166,MAESTRA!I:N,5,0)</f>
        <v>#N/A</v>
      </c>
      <c r="AH166" s="1" t="str">
        <f>VLOOKUP(A166,MAESTRA!I:N,6,0)</f>
        <v>#N/A</v>
      </c>
      <c r="AI166" s="54" t="str">
        <f t="shared" si="8"/>
        <v>#DIV/0!</v>
      </c>
      <c r="AJ166" s="1"/>
    </row>
    <row r="167">
      <c r="A167" s="1"/>
      <c r="B167" s="1"/>
      <c r="C167" s="34"/>
      <c r="D167" s="1"/>
      <c r="E167" s="1"/>
      <c r="F167" s="1" t="str">
        <f t="shared" si="1"/>
        <v/>
      </c>
      <c r="G167" s="1" t="str">
        <f t="shared" si="2"/>
        <v/>
      </c>
      <c r="H167" s="1" t="str">
        <f t="array" ref="H167">XLOOKUP(A167,MAESTRA!I:I,MAESTRA!B:B,,0,1)</f>
        <v/>
      </c>
      <c r="I167" s="5" t="str">
        <f t="shared" si="3"/>
        <v>TALLA</v>
      </c>
      <c r="J167" s="1" t="str">
        <f t="array" ref="J167">XLOOKUP(A167,MAESTRA!I:I,MAESTRA!G:G,,0,1)</f>
        <v/>
      </c>
      <c r="K167" s="5"/>
      <c r="L167" s="5"/>
      <c r="M167" s="5"/>
      <c r="N167" s="5"/>
      <c r="O167" s="53" t="str">
        <f t="shared" si="4"/>
        <v/>
      </c>
      <c r="P167" s="5"/>
      <c r="Q167" s="5" t="s">
        <v>625</v>
      </c>
      <c r="R167" s="5" t="s">
        <v>626</v>
      </c>
      <c r="S167" s="5" t="s">
        <v>627</v>
      </c>
      <c r="T167" s="5" t="s">
        <v>627</v>
      </c>
      <c r="U167" s="1" t="str">
        <f t="shared" si="5"/>
        <v/>
      </c>
      <c r="V167" s="1" t="str">
        <f t="shared" si="6"/>
        <v/>
      </c>
      <c r="W167" s="1" t="str">
        <f t="shared" si="7"/>
        <v/>
      </c>
      <c r="X167" s="5" t="s">
        <v>628</v>
      </c>
      <c r="Y167" s="5" t="s">
        <v>629</v>
      </c>
      <c r="Z167" s="1"/>
      <c r="AA167" s="1"/>
      <c r="AB167" s="1"/>
      <c r="AC167" s="1"/>
      <c r="AD167" s="1" t="str">
        <f t="array" ref="AD167">XLOOKUP(A167,COMPRAS!B:B,COMPRAS!E:E,,0,-1)</f>
        <v/>
      </c>
      <c r="AE167" s="5" t="s">
        <v>629</v>
      </c>
      <c r="AF167" s="1"/>
      <c r="AG167" s="1" t="str">
        <f>VLOOKUP(A167,MAESTRA!I:N,5,0)</f>
        <v>#N/A</v>
      </c>
      <c r="AH167" s="1" t="str">
        <f>VLOOKUP(A167,MAESTRA!I:N,6,0)</f>
        <v>#N/A</v>
      </c>
      <c r="AI167" s="54" t="str">
        <f t="shared" si="8"/>
        <v>#DIV/0!</v>
      </c>
      <c r="AJ167" s="1"/>
    </row>
    <row r="168">
      <c r="A168" s="1"/>
      <c r="B168" s="1"/>
      <c r="C168" s="34"/>
      <c r="D168" s="1"/>
      <c r="E168" s="1"/>
      <c r="F168" s="1" t="str">
        <f t="shared" si="1"/>
        <v/>
      </c>
      <c r="G168" s="1" t="str">
        <f t="shared" si="2"/>
        <v/>
      </c>
      <c r="H168" s="1" t="str">
        <f t="array" ref="H168">XLOOKUP(A168,MAESTRA!I:I,MAESTRA!B:B,,0,1)</f>
        <v/>
      </c>
      <c r="I168" s="5" t="str">
        <f t="shared" si="3"/>
        <v>TALLA</v>
      </c>
      <c r="J168" s="1" t="str">
        <f t="array" ref="J168">XLOOKUP(A168,MAESTRA!I:I,MAESTRA!G:G,,0,1)</f>
        <v/>
      </c>
      <c r="K168" s="5"/>
      <c r="L168" s="5"/>
      <c r="M168" s="5"/>
      <c r="N168" s="5"/>
      <c r="O168" s="53" t="str">
        <f t="shared" si="4"/>
        <v/>
      </c>
      <c r="P168" s="5"/>
      <c r="Q168" s="5" t="s">
        <v>625</v>
      </c>
      <c r="R168" s="5" t="s">
        <v>626</v>
      </c>
      <c r="S168" s="5" t="s">
        <v>627</v>
      </c>
      <c r="T168" s="5" t="s">
        <v>627</v>
      </c>
      <c r="U168" s="1" t="str">
        <f t="shared" si="5"/>
        <v/>
      </c>
      <c r="V168" s="1" t="str">
        <f t="shared" si="6"/>
        <v/>
      </c>
      <c r="W168" s="1" t="str">
        <f t="shared" si="7"/>
        <v/>
      </c>
      <c r="X168" s="5" t="s">
        <v>628</v>
      </c>
      <c r="Y168" s="5" t="s">
        <v>629</v>
      </c>
      <c r="Z168" s="1"/>
      <c r="AA168" s="1"/>
      <c r="AB168" s="1"/>
      <c r="AC168" s="1"/>
      <c r="AD168" s="1" t="str">
        <f t="array" ref="AD168">XLOOKUP(A168,COMPRAS!B:B,COMPRAS!E:E,,0,-1)</f>
        <v/>
      </c>
      <c r="AE168" s="5" t="s">
        <v>629</v>
      </c>
      <c r="AF168" s="1"/>
      <c r="AG168" s="1" t="str">
        <f>VLOOKUP(A168,MAESTRA!I:N,5,0)</f>
        <v>#N/A</v>
      </c>
      <c r="AH168" s="1" t="str">
        <f>VLOOKUP(A168,MAESTRA!I:N,6,0)</f>
        <v>#N/A</v>
      </c>
      <c r="AI168" s="54" t="str">
        <f t="shared" si="8"/>
        <v>#DIV/0!</v>
      </c>
      <c r="AJ168" s="1"/>
    </row>
    <row r="169">
      <c r="A169" s="1"/>
      <c r="B169" s="1"/>
      <c r="C169" s="34"/>
      <c r="D169" s="1"/>
      <c r="E169" s="1"/>
      <c r="F169" s="1" t="str">
        <f t="shared" si="1"/>
        <v/>
      </c>
      <c r="G169" s="1" t="str">
        <f t="shared" si="2"/>
        <v/>
      </c>
      <c r="H169" s="1" t="str">
        <f t="array" ref="H169">XLOOKUP(A169,MAESTRA!I:I,MAESTRA!B:B,,0,1)</f>
        <v/>
      </c>
      <c r="I169" s="5" t="str">
        <f t="shared" si="3"/>
        <v>TALLA</v>
      </c>
      <c r="J169" s="1" t="str">
        <f t="array" ref="J169">XLOOKUP(A169,MAESTRA!I:I,MAESTRA!G:G,,0,1)</f>
        <v/>
      </c>
      <c r="K169" s="5"/>
      <c r="L169" s="5"/>
      <c r="M169" s="5"/>
      <c r="N169" s="5"/>
      <c r="O169" s="53" t="str">
        <f t="shared" si="4"/>
        <v/>
      </c>
      <c r="P169" s="5"/>
      <c r="Q169" s="5" t="s">
        <v>625</v>
      </c>
      <c r="R169" s="5" t="s">
        <v>626</v>
      </c>
      <c r="S169" s="5" t="s">
        <v>627</v>
      </c>
      <c r="T169" s="5" t="s">
        <v>627</v>
      </c>
      <c r="U169" s="1" t="str">
        <f t="shared" si="5"/>
        <v/>
      </c>
      <c r="V169" s="1" t="str">
        <f t="shared" si="6"/>
        <v/>
      </c>
      <c r="W169" s="1" t="str">
        <f t="shared" si="7"/>
        <v/>
      </c>
      <c r="X169" s="5" t="s">
        <v>628</v>
      </c>
      <c r="Y169" s="5" t="s">
        <v>629</v>
      </c>
      <c r="Z169" s="1"/>
      <c r="AA169" s="1"/>
      <c r="AB169" s="1"/>
      <c r="AC169" s="1"/>
      <c r="AD169" s="1" t="str">
        <f t="array" ref="AD169">XLOOKUP(A169,COMPRAS!B:B,COMPRAS!E:E,,0,-1)</f>
        <v/>
      </c>
      <c r="AE169" s="5" t="s">
        <v>629</v>
      </c>
      <c r="AF169" s="1"/>
      <c r="AG169" s="1" t="str">
        <f>VLOOKUP(A169,MAESTRA!I:N,5,0)</f>
        <v>#N/A</v>
      </c>
      <c r="AH169" s="1" t="str">
        <f>VLOOKUP(A169,MAESTRA!I:N,6,0)</f>
        <v>#N/A</v>
      </c>
      <c r="AI169" s="54" t="str">
        <f t="shared" si="8"/>
        <v>#DIV/0!</v>
      </c>
      <c r="AJ169" s="1"/>
    </row>
    <row r="170">
      <c r="A170" s="1"/>
      <c r="B170" s="1"/>
      <c r="C170" s="34"/>
      <c r="D170" s="1"/>
      <c r="E170" s="1"/>
      <c r="F170" s="1" t="str">
        <f t="shared" si="1"/>
        <v/>
      </c>
      <c r="G170" s="1" t="str">
        <f t="shared" si="2"/>
        <v/>
      </c>
      <c r="H170" s="1" t="str">
        <f t="array" ref="H170">XLOOKUP(A170,MAESTRA!I:I,MAESTRA!B:B,,0,1)</f>
        <v/>
      </c>
      <c r="I170" s="5" t="str">
        <f t="shared" si="3"/>
        <v>TALLA</v>
      </c>
      <c r="J170" s="1" t="str">
        <f t="array" ref="J170">XLOOKUP(A170,MAESTRA!I:I,MAESTRA!G:G,,0,1)</f>
        <v/>
      </c>
      <c r="K170" s="5"/>
      <c r="L170" s="5"/>
      <c r="M170" s="5"/>
      <c r="N170" s="5"/>
      <c r="O170" s="53" t="str">
        <f t="shared" si="4"/>
        <v/>
      </c>
      <c r="P170" s="5"/>
      <c r="Q170" s="5" t="s">
        <v>625</v>
      </c>
      <c r="R170" s="5" t="s">
        <v>626</v>
      </c>
      <c r="S170" s="5" t="s">
        <v>627</v>
      </c>
      <c r="T170" s="5" t="s">
        <v>627</v>
      </c>
      <c r="U170" s="1" t="str">
        <f t="shared" si="5"/>
        <v/>
      </c>
      <c r="V170" s="1" t="str">
        <f t="shared" si="6"/>
        <v/>
      </c>
      <c r="W170" s="1" t="str">
        <f t="shared" si="7"/>
        <v/>
      </c>
      <c r="X170" s="5" t="s">
        <v>628</v>
      </c>
      <c r="Y170" s="5" t="s">
        <v>629</v>
      </c>
      <c r="Z170" s="1"/>
      <c r="AA170" s="1"/>
      <c r="AB170" s="1"/>
      <c r="AC170" s="1"/>
      <c r="AD170" s="1" t="str">
        <f t="array" ref="AD170">XLOOKUP(A170,COMPRAS!B:B,COMPRAS!E:E,,0,-1)</f>
        <v/>
      </c>
      <c r="AE170" s="5" t="s">
        <v>629</v>
      </c>
      <c r="AF170" s="1"/>
      <c r="AG170" s="1" t="str">
        <f>VLOOKUP(A170,MAESTRA!I:N,5,0)</f>
        <v>#N/A</v>
      </c>
      <c r="AH170" s="1" t="str">
        <f>VLOOKUP(A170,MAESTRA!I:N,6,0)</f>
        <v>#N/A</v>
      </c>
      <c r="AI170" s="54" t="str">
        <f t="shared" si="8"/>
        <v>#DIV/0!</v>
      </c>
      <c r="AJ170" s="1"/>
    </row>
    <row r="171">
      <c r="A171" s="1"/>
      <c r="B171" s="1"/>
      <c r="C171" s="34"/>
      <c r="D171" s="1"/>
      <c r="E171" s="1"/>
      <c r="F171" s="1" t="str">
        <f t="shared" si="1"/>
        <v/>
      </c>
      <c r="G171" s="1" t="str">
        <f t="shared" si="2"/>
        <v/>
      </c>
      <c r="H171" s="1" t="str">
        <f t="array" ref="H171">XLOOKUP(A171,MAESTRA!I:I,MAESTRA!B:B,,0,1)</f>
        <v/>
      </c>
      <c r="I171" s="5" t="str">
        <f t="shared" si="3"/>
        <v>TALLA</v>
      </c>
      <c r="J171" s="1" t="str">
        <f t="array" ref="J171">XLOOKUP(A171,MAESTRA!I:I,MAESTRA!G:G,,0,1)</f>
        <v/>
      </c>
      <c r="K171" s="5"/>
      <c r="L171" s="5"/>
      <c r="M171" s="5"/>
      <c r="N171" s="5"/>
      <c r="O171" s="53" t="str">
        <f t="shared" si="4"/>
        <v/>
      </c>
      <c r="P171" s="5"/>
      <c r="Q171" s="5" t="s">
        <v>625</v>
      </c>
      <c r="R171" s="5" t="s">
        <v>626</v>
      </c>
      <c r="S171" s="5" t="s">
        <v>627</v>
      </c>
      <c r="T171" s="5" t="s">
        <v>627</v>
      </c>
      <c r="U171" s="1" t="str">
        <f t="shared" si="5"/>
        <v/>
      </c>
      <c r="V171" s="1" t="str">
        <f t="shared" si="6"/>
        <v/>
      </c>
      <c r="W171" s="1" t="str">
        <f t="shared" si="7"/>
        <v/>
      </c>
      <c r="X171" s="5" t="s">
        <v>628</v>
      </c>
      <c r="Y171" s="5" t="s">
        <v>629</v>
      </c>
      <c r="Z171" s="1"/>
      <c r="AA171" s="1"/>
      <c r="AB171" s="1"/>
      <c r="AC171" s="1"/>
      <c r="AD171" s="1" t="str">
        <f t="array" ref="AD171">XLOOKUP(A171,COMPRAS!B:B,COMPRAS!E:E,,0,-1)</f>
        <v/>
      </c>
      <c r="AE171" s="5" t="s">
        <v>629</v>
      </c>
      <c r="AF171" s="1"/>
      <c r="AG171" s="1" t="str">
        <f>VLOOKUP(A171,MAESTRA!I:N,5,0)</f>
        <v>#N/A</v>
      </c>
      <c r="AH171" s="1" t="str">
        <f>VLOOKUP(A171,MAESTRA!I:N,6,0)</f>
        <v>#N/A</v>
      </c>
      <c r="AI171" s="54" t="str">
        <f t="shared" si="8"/>
        <v>#DIV/0!</v>
      </c>
      <c r="AJ171" s="1"/>
    </row>
    <row r="172">
      <c r="A172" s="1"/>
      <c r="B172" s="1"/>
      <c r="C172" s="34"/>
      <c r="D172" s="1"/>
      <c r="E172" s="1"/>
      <c r="F172" s="1" t="str">
        <f t="shared" si="1"/>
        <v/>
      </c>
      <c r="G172" s="1" t="str">
        <f t="shared" si="2"/>
        <v/>
      </c>
      <c r="H172" s="1" t="str">
        <f t="array" ref="H172">XLOOKUP(A172,MAESTRA!I:I,MAESTRA!B:B,,0,1)</f>
        <v/>
      </c>
      <c r="I172" s="5" t="str">
        <f t="shared" si="3"/>
        <v>TALLA</v>
      </c>
      <c r="J172" s="1" t="str">
        <f t="array" ref="J172">XLOOKUP(A172,MAESTRA!I:I,MAESTRA!G:G,,0,1)</f>
        <v/>
      </c>
      <c r="K172" s="5"/>
      <c r="L172" s="5"/>
      <c r="M172" s="5"/>
      <c r="N172" s="5"/>
      <c r="O172" s="53" t="str">
        <f t="shared" si="4"/>
        <v/>
      </c>
      <c r="P172" s="5"/>
      <c r="Q172" s="5" t="s">
        <v>625</v>
      </c>
      <c r="R172" s="5" t="s">
        <v>626</v>
      </c>
      <c r="S172" s="5" t="s">
        <v>627</v>
      </c>
      <c r="T172" s="5" t="s">
        <v>627</v>
      </c>
      <c r="U172" s="1" t="str">
        <f t="shared" si="5"/>
        <v/>
      </c>
      <c r="V172" s="1" t="str">
        <f t="shared" si="6"/>
        <v/>
      </c>
      <c r="W172" s="1" t="str">
        <f t="shared" si="7"/>
        <v/>
      </c>
      <c r="X172" s="5" t="s">
        <v>628</v>
      </c>
      <c r="Y172" s="5" t="s">
        <v>629</v>
      </c>
      <c r="Z172" s="1"/>
      <c r="AA172" s="1"/>
      <c r="AB172" s="1"/>
      <c r="AC172" s="1"/>
      <c r="AD172" s="1" t="str">
        <f t="array" ref="AD172">XLOOKUP(A172,COMPRAS!B:B,COMPRAS!E:E,,0,-1)</f>
        <v/>
      </c>
      <c r="AE172" s="5" t="s">
        <v>629</v>
      </c>
      <c r="AF172" s="1"/>
      <c r="AG172" s="1" t="str">
        <f>VLOOKUP(A172,MAESTRA!I:N,5,0)</f>
        <v>#N/A</v>
      </c>
      <c r="AH172" s="1" t="str">
        <f>VLOOKUP(A172,MAESTRA!I:N,6,0)</f>
        <v>#N/A</v>
      </c>
      <c r="AI172" s="54" t="str">
        <f t="shared" si="8"/>
        <v>#DIV/0!</v>
      </c>
      <c r="AJ172" s="1"/>
    </row>
    <row r="173">
      <c r="A173" s="1"/>
      <c r="B173" s="1"/>
      <c r="C173" s="34"/>
      <c r="D173" s="1"/>
      <c r="E173" s="1"/>
      <c r="F173" s="1" t="str">
        <f t="shared" si="1"/>
        <v/>
      </c>
      <c r="G173" s="1" t="str">
        <f t="shared" si="2"/>
        <v/>
      </c>
      <c r="H173" s="1" t="str">
        <f t="array" ref="H173">XLOOKUP(A173,MAESTRA!I:I,MAESTRA!B:B,,0,1)</f>
        <v/>
      </c>
      <c r="I173" s="5" t="str">
        <f t="shared" si="3"/>
        <v>TALLA</v>
      </c>
      <c r="J173" s="1" t="str">
        <f t="array" ref="J173">XLOOKUP(A173,MAESTRA!I:I,MAESTRA!G:G,,0,1)</f>
        <v/>
      </c>
      <c r="K173" s="5"/>
      <c r="L173" s="5"/>
      <c r="M173" s="5"/>
      <c r="N173" s="5"/>
      <c r="O173" s="53" t="str">
        <f t="shared" si="4"/>
        <v/>
      </c>
      <c r="P173" s="5"/>
      <c r="Q173" s="5" t="s">
        <v>625</v>
      </c>
      <c r="R173" s="5" t="s">
        <v>626</v>
      </c>
      <c r="S173" s="5" t="s">
        <v>627</v>
      </c>
      <c r="T173" s="5" t="s">
        <v>627</v>
      </c>
      <c r="U173" s="1" t="str">
        <f t="shared" si="5"/>
        <v/>
      </c>
      <c r="V173" s="1" t="str">
        <f t="shared" si="6"/>
        <v/>
      </c>
      <c r="W173" s="1" t="str">
        <f t="shared" si="7"/>
        <v/>
      </c>
      <c r="X173" s="5" t="s">
        <v>628</v>
      </c>
      <c r="Y173" s="5" t="s">
        <v>629</v>
      </c>
      <c r="Z173" s="1"/>
      <c r="AA173" s="1"/>
      <c r="AB173" s="1"/>
      <c r="AC173" s="1"/>
      <c r="AD173" s="1" t="str">
        <f t="array" ref="AD173">XLOOKUP(A173,COMPRAS!B:B,COMPRAS!E:E,,0,-1)</f>
        <v/>
      </c>
      <c r="AE173" s="5" t="s">
        <v>629</v>
      </c>
      <c r="AF173" s="1"/>
      <c r="AG173" s="1" t="str">
        <f>VLOOKUP(A173,MAESTRA!I:N,5,0)</f>
        <v>#N/A</v>
      </c>
      <c r="AH173" s="1" t="str">
        <f>VLOOKUP(A173,MAESTRA!I:N,6,0)</f>
        <v>#N/A</v>
      </c>
      <c r="AI173" s="54" t="str">
        <f t="shared" si="8"/>
        <v>#DIV/0!</v>
      </c>
      <c r="AJ173" s="1"/>
    </row>
    <row r="174">
      <c r="A174" s="1"/>
      <c r="B174" s="1"/>
      <c r="C174" s="34"/>
      <c r="D174" s="1"/>
      <c r="E174" s="1"/>
      <c r="F174" s="1" t="str">
        <f t="shared" si="1"/>
        <v/>
      </c>
      <c r="G174" s="1" t="str">
        <f t="shared" si="2"/>
        <v/>
      </c>
      <c r="H174" s="1" t="str">
        <f t="array" ref="H174">XLOOKUP(A174,MAESTRA!I:I,MAESTRA!B:B,,0,1)</f>
        <v/>
      </c>
      <c r="I174" s="5" t="str">
        <f t="shared" si="3"/>
        <v>TALLA</v>
      </c>
      <c r="J174" s="1" t="str">
        <f t="array" ref="J174">XLOOKUP(A174,MAESTRA!I:I,MAESTRA!G:G,,0,1)</f>
        <v/>
      </c>
      <c r="K174" s="5"/>
      <c r="L174" s="5"/>
      <c r="M174" s="5"/>
      <c r="N174" s="5"/>
      <c r="O174" s="53" t="str">
        <f t="shared" si="4"/>
        <v/>
      </c>
      <c r="P174" s="5"/>
      <c r="Q174" s="5" t="s">
        <v>625</v>
      </c>
      <c r="R174" s="5" t="s">
        <v>626</v>
      </c>
      <c r="S174" s="5" t="s">
        <v>627</v>
      </c>
      <c r="T174" s="5" t="s">
        <v>627</v>
      </c>
      <c r="U174" s="1" t="str">
        <f t="shared" si="5"/>
        <v/>
      </c>
      <c r="V174" s="1" t="str">
        <f t="shared" si="6"/>
        <v/>
      </c>
      <c r="W174" s="1" t="str">
        <f t="shared" si="7"/>
        <v/>
      </c>
      <c r="X174" s="5" t="s">
        <v>628</v>
      </c>
      <c r="Y174" s="5" t="s">
        <v>629</v>
      </c>
      <c r="Z174" s="1"/>
      <c r="AA174" s="1"/>
      <c r="AB174" s="1"/>
      <c r="AC174" s="1"/>
      <c r="AD174" s="1" t="str">
        <f t="array" ref="AD174">XLOOKUP(A174,COMPRAS!B:B,COMPRAS!E:E,,0,-1)</f>
        <v/>
      </c>
      <c r="AE174" s="5" t="s">
        <v>629</v>
      </c>
      <c r="AF174" s="1"/>
      <c r="AG174" s="1" t="str">
        <f>VLOOKUP(A174,MAESTRA!I:N,5,0)</f>
        <v>#N/A</v>
      </c>
      <c r="AH174" s="1" t="str">
        <f>VLOOKUP(A174,MAESTRA!I:N,6,0)</f>
        <v>#N/A</v>
      </c>
      <c r="AI174" s="54" t="str">
        <f t="shared" si="8"/>
        <v>#DIV/0!</v>
      </c>
      <c r="AJ174" s="1"/>
    </row>
    <row r="175">
      <c r="A175" s="1"/>
      <c r="B175" s="1"/>
      <c r="C175" s="34"/>
      <c r="D175" s="1"/>
      <c r="E175" s="1"/>
      <c r="F175" s="1" t="str">
        <f t="shared" si="1"/>
        <v/>
      </c>
      <c r="G175" s="1" t="str">
        <f t="shared" si="2"/>
        <v/>
      </c>
      <c r="H175" s="1" t="str">
        <f t="array" ref="H175">XLOOKUP(A175,MAESTRA!I:I,MAESTRA!B:B,,0,1)</f>
        <v/>
      </c>
      <c r="I175" s="5" t="str">
        <f t="shared" si="3"/>
        <v>TALLA</v>
      </c>
      <c r="J175" s="1" t="str">
        <f t="array" ref="J175">XLOOKUP(A175,MAESTRA!I:I,MAESTRA!G:G,,0,1)</f>
        <v/>
      </c>
      <c r="K175" s="5"/>
      <c r="L175" s="5"/>
      <c r="M175" s="5"/>
      <c r="N175" s="5"/>
      <c r="O175" s="53" t="str">
        <f t="shared" si="4"/>
        <v/>
      </c>
      <c r="P175" s="5"/>
      <c r="Q175" s="5" t="s">
        <v>625</v>
      </c>
      <c r="R175" s="5" t="s">
        <v>626</v>
      </c>
      <c r="S175" s="5" t="s">
        <v>627</v>
      </c>
      <c r="T175" s="5" t="s">
        <v>627</v>
      </c>
      <c r="U175" s="1" t="str">
        <f t="shared" si="5"/>
        <v/>
      </c>
      <c r="V175" s="1" t="str">
        <f t="shared" si="6"/>
        <v/>
      </c>
      <c r="W175" s="1" t="str">
        <f t="shared" si="7"/>
        <v/>
      </c>
      <c r="X175" s="5" t="s">
        <v>628</v>
      </c>
      <c r="Y175" s="5" t="s">
        <v>629</v>
      </c>
      <c r="Z175" s="1"/>
      <c r="AA175" s="1"/>
      <c r="AB175" s="1"/>
      <c r="AC175" s="1"/>
      <c r="AD175" s="1" t="str">
        <f t="array" ref="AD175">XLOOKUP(A175,COMPRAS!B:B,COMPRAS!E:E,,0,-1)</f>
        <v/>
      </c>
      <c r="AE175" s="5" t="s">
        <v>629</v>
      </c>
      <c r="AF175" s="1"/>
      <c r="AG175" s="1" t="str">
        <f>VLOOKUP(A175,MAESTRA!I:N,5,0)</f>
        <v>#N/A</v>
      </c>
      <c r="AH175" s="1" t="str">
        <f>VLOOKUP(A175,MAESTRA!I:N,6,0)</f>
        <v>#N/A</v>
      </c>
      <c r="AI175" s="54" t="str">
        <f t="shared" si="8"/>
        <v>#DIV/0!</v>
      </c>
      <c r="AJ175" s="1"/>
    </row>
    <row r="176">
      <c r="A176" s="1"/>
      <c r="B176" s="1"/>
      <c r="C176" s="34"/>
      <c r="D176" s="1"/>
      <c r="E176" s="1"/>
      <c r="F176" s="1" t="str">
        <f t="shared" si="1"/>
        <v/>
      </c>
      <c r="G176" s="1" t="str">
        <f t="shared" si="2"/>
        <v/>
      </c>
      <c r="H176" s="1" t="str">
        <f t="array" ref="H176">XLOOKUP(A176,MAESTRA!I:I,MAESTRA!B:B,,0,1)</f>
        <v/>
      </c>
      <c r="I176" s="5" t="str">
        <f t="shared" si="3"/>
        <v>TALLA</v>
      </c>
      <c r="J176" s="1" t="str">
        <f t="array" ref="J176">XLOOKUP(A176,MAESTRA!I:I,MAESTRA!G:G,,0,1)</f>
        <v/>
      </c>
      <c r="K176" s="5"/>
      <c r="L176" s="5"/>
      <c r="M176" s="5"/>
      <c r="N176" s="5"/>
      <c r="O176" s="53" t="str">
        <f t="shared" si="4"/>
        <v/>
      </c>
      <c r="P176" s="5"/>
      <c r="Q176" s="5" t="s">
        <v>625</v>
      </c>
      <c r="R176" s="5" t="s">
        <v>626</v>
      </c>
      <c r="S176" s="5" t="s">
        <v>627</v>
      </c>
      <c r="T176" s="5" t="s">
        <v>627</v>
      </c>
      <c r="U176" s="1" t="str">
        <f t="shared" si="5"/>
        <v/>
      </c>
      <c r="V176" s="1" t="str">
        <f t="shared" si="6"/>
        <v/>
      </c>
      <c r="W176" s="1" t="str">
        <f t="shared" si="7"/>
        <v/>
      </c>
      <c r="X176" s="5" t="s">
        <v>628</v>
      </c>
      <c r="Y176" s="5" t="s">
        <v>629</v>
      </c>
      <c r="Z176" s="1"/>
      <c r="AA176" s="1"/>
      <c r="AB176" s="1"/>
      <c r="AC176" s="1"/>
      <c r="AD176" s="1" t="str">
        <f t="array" ref="AD176">XLOOKUP(A176,COMPRAS!B:B,COMPRAS!E:E,,0,-1)</f>
        <v/>
      </c>
      <c r="AE176" s="5" t="s">
        <v>629</v>
      </c>
      <c r="AF176" s="1"/>
      <c r="AG176" s="1" t="str">
        <f>VLOOKUP(A176,MAESTRA!I:N,5,0)</f>
        <v>#N/A</v>
      </c>
      <c r="AH176" s="1" t="str">
        <f>VLOOKUP(A176,MAESTRA!I:N,6,0)</f>
        <v>#N/A</v>
      </c>
      <c r="AI176" s="54" t="str">
        <f t="shared" si="8"/>
        <v>#DIV/0!</v>
      </c>
      <c r="AJ176" s="1"/>
    </row>
    <row r="177">
      <c r="A177" s="1"/>
      <c r="B177" s="1"/>
      <c r="C177" s="34"/>
      <c r="D177" s="1"/>
      <c r="E177" s="1"/>
      <c r="F177" s="1" t="str">
        <f t="shared" si="1"/>
        <v/>
      </c>
      <c r="G177" s="1" t="str">
        <f t="shared" si="2"/>
        <v/>
      </c>
      <c r="H177" s="1" t="str">
        <f t="array" ref="H177">XLOOKUP(A177,MAESTRA!I:I,MAESTRA!B:B,,0,1)</f>
        <v/>
      </c>
      <c r="I177" s="5" t="str">
        <f t="shared" si="3"/>
        <v>TALLA</v>
      </c>
      <c r="J177" s="1" t="str">
        <f t="array" ref="J177">XLOOKUP(A177,MAESTRA!I:I,MAESTRA!G:G,,0,1)</f>
        <v/>
      </c>
      <c r="K177" s="5"/>
      <c r="L177" s="5"/>
      <c r="M177" s="5"/>
      <c r="N177" s="5"/>
      <c r="O177" s="53" t="str">
        <f t="shared" si="4"/>
        <v/>
      </c>
      <c r="P177" s="5"/>
      <c r="Q177" s="5" t="s">
        <v>625</v>
      </c>
      <c r="R177" s="5" t="s">
        <v>626</v>
      </c>
      <c r="S177" s="5" t="s">
        <v>627</v>
      </c>
      <c r="T177" s="5" t="s">
        <v>627</v>
      </c>
      <c r="U177" s="1" t="str">
        <f t="shared" si="5"/>
        <v/>
      </c>
      <c r="V177" s="1" t="str">
        <f t="shared" si="6"/>
        <v/>
      </c>
      <c r="W177" s="1" t="str">
        <f t="shared" si="7"/>
        <v/>
      </c>
      <c r="X177" s="5" t="s">
        <v>628</v>
      </c>
      <c r="Y177" s="5" t="s">
        <v>629</v>
      </c>
      <c r="Z177" s="1"/>
      <c r="AA177" s="1"/>
      <c r="AB177" s="1"/>
      <c r="AC177" s="1"/>
      <c r="AD177" s="1" t="str">
        <f t="array" ref="AD177">XLOOKUP(A177,COMPRAS!B:B,COMPRAS!E:E,,0,-1)</f>
        <v/>
      </c>
      <c r="AE177" s="5" t="s">
        <v>629</v>
      </c>
      <c r="AF177" s="1"/>
      <c r="AG177" s="1" t="str">
        <f>VLOOKUP(A177,MAESTRA!I:N,5,0)</f>
        <v>#N/A</v>
      </c>
      <c r="AH177" s="1" t="str">
        <f>VLOOKUP(A177,MAESTRA!I:N,6,0)</f>
        <v>#N/A</v>
      </c>
      <c r="AI177" s="54" t="str">
        <f t="shared" si="8"/>
        <v>#DIV/0!</v>
      </c>
      <c r="AJ177" s="1"/>
    </row>
    <row r="178">
      <c r="A178" s="1"/>
      <c r="B178" s="1"/>
      <c r="C178" s="34"/>
      <c r="D178" s="1"/>
      <c r="E178" s="1"/>
      <c r="F178" s="1" t="str">
        <f t="shared" si="1"/>
        <v/>
      </c>
      <c r="G178" s="1" t="str">
        <f t="shared" si="2"/>
        <v/>
      </c>
      <c r="H178" s="1" t="str">
        <f t="array" ref="H178">XLOOKUP(A178,MAESTRA!I:I,MAESTRA!B:B,,0,1)</f>
        <v/>
      </c>
      <c r="I178" s="5" t="str">
        <f t="shared" si="3"/>
        <v>TALLA</v>
      </c>
      <c r="J178" s="1" t="str">
        <f t="array" ref="J178">XLOOKUP(A178,MAESTRA!I:I,MAESTRA!G:G,,0,1)</f>
        <v/>
      </c>
      <c r="K178" s="5"/>
      <c r="L178" s="5"/>
      <c r="M178" s="5"/>
      <c r="N178" s="5"/>
      <c r="O178" s="53" t="str">
        <f t="shared" si="4"/>
        <v/>
      </c>
      <c r="P178" s="5"/>
      <c r="Q178" s="5" t="s">
        <v>625</v>
      </c>
      <c r="R178" s="5" t="s">
        <v>626</v>
      </c>
      <c r="S178" s="5" t="s">
        <v>627</v>
      </c>
      <c r="T178" s="5" t="s">
        <v>627</v>
      </c>
      <c r="U178" s="1" t="str">
        <f t="shared" si="5"/>
        <v/>
      </c>
      <c r="V178" s="1" t="str">
        <f t="shared" si="6"/>
        <v/>
      </c>
      <c r="W178" s="1" t="str">
        <f t="shared" si="7"/>
        <v/>
      </c>
      <c r="X178" s="5" t="s">
        <v>628</v>
      </c>
      <c r="Y178" s="5" t="s">
        <v>629</v>
      </c>
      <c r="Z178" s="1"/>
      <c r="AA178" s="1"/>
      <c r="AB178" s="1"/>
      <c r="AC178" s="1"/>
      <c r="AD178" s="1" t="str">
        <f t="array" ref="AD178">XLOOKUP(A178,COMPRAS!B:B,COMPRAS!E:E,,0,-1)</f>
        <v/>
      </c>
      <c r="AE178" s="5" t="s">
        <v>629</v>
      </c>
      <c r="AF178" s="1"/>
      <c r="AG178" s="1" t="str">
        <f>VLOOKUP(A178,MAESTRA!I:N,5,0)</f>
        <v>#N/A</v>
      </c>
      <c r="AH178" s="1" t="str">
        <f>VLOOKUP(A178,MAESTRA!I:N,6,0)</f>
        <v>#N/A</v>
      </c>
      <c r="AI178" s="54" t="str">
        <f t="shared" si="8"/>
        <v>#DIV/0!</v>
      </c>
      <c r="AJ178" s="1"/>
    </row>
    <row r="179">
      <c r="A179" s="1"/>
      <c r="B179" s="1"/>
      <c r="C179" s="34"/>
      <c r="D179" s="1"/>
      <c r="E179" s="1"/>
      <c r="F179" s="1" t="str">
        <f t="shared" si="1"/>
        <v/>
      </c>
      <c r="G179" s="1" t="str">
        <f t="shared" si="2"/>
        <v/>
      </c>
      <c r="H179" s="1" t="str">
        <f t="array" ref="H179">XLOOKUP(A179,MAESTRA!I:I,MAESTRA!B:B,,0,1)</f>
        <v/>
      </c>
      <c r="I179" s="5" t="str">
        <f t="shared" si="3"/>
        <v>TALLA</v>
      </c>
      <c r="J179" s="1" t="str">
        <f t="array" ref="J179">XLOOKUP(A179,MAESTRA!I:I,MAESTRA!G:G,,0,1)</f>
        <v/>
      </c>
      <c r="K179" s="5"/>
      <c r="L179" s="5"/>
      <c r="M179" s="5"/>
      <c r="N179" s="5"/>
      <c r="O179" s="53" t="str">
        <f t="shared" si="4"/>
        <v/>
      </c>
      <c r="P179" s="5"/>
      <c r="Q179" s="5" t="s">
        <v>625</v>
      </c>
      <c r="R179" s="5" t="s">
        <v>626</v>
      </c>
      <c r="S179" s="5" t="s">
        <v>627</v>
      </c>
      <c r="T179" s="5" t="s">
        <v>627</v>
      </c>
      <c r="U179" s="1" t="str">
        <f t="shared" si="5"/>
        <v/>
      </c>
      <c r="V179" s="1" t="str">
        <f t="shared" si="6"/>
        <v/>
      </c>
      <c r="W179" s="1" t="str">
        <f t="shared" si="7"/>
        <v/>
      </c>
      <c r="X179" s="5" t="s">
        <v>628</v>
      </c>
      <c r="Y179" s="5" t="s">
        <v>629</v>
      </c>
      <c r="Z179" s="1"/>
      <c r="AA179" s="1"/>
      <c r="AB179" s="1"/>
      <c r="AC179" s="1"/>
      <c r="AD179" s="1" t="str">
        <f t="array" ref="AD179">XLOOKUP(A179,COMPRAS!B:B,COMPRAS!E:E,,0,-1)</f>
        <v/>
      </c>
      <c r="AE179" s="5" t="s">
        <v>629</v>
      </c>
      <c r="AF179" s="1"/>
      <c r="AG179" s="1" t="str">
        <f>VLOOKUP(A179,MAESTRA!I:N,5,0)</f>
        <v>#N/A</v>
      </c>
      <c r="AH179" s="1" t="str">
        <f>VLOOKUP(A179,MAESTRA!I:N,6,0)</f>
        <v>#N/A</v>
      </c>
      <c r="AI179" s="54" t="str">
        <f t="shared" si="8"/>
        <v>#DIV/0!</v>
      </c>
      <c r="AJ179" s="1"/>
    </row>
    <row r="180">
      <c r="A180" s="1"/>
      <c r="B180" s="1"/>
      <c r="C180" s="34"/>
      <c r="D180" s="1"/>
      <c r="E180" s="1"/>
      <c r="F180" s="1" t="str">
        <f t="shared" si="1"/>
        <v/>
      </c>
      <c r="G180" s="1" t="str">
        <f t="shared" si="2"/>
        <v/>
      </c>
      <c r="H180" s="1" t="str">
        <f t="array" ref="H180">XLOOKUP(A180,MAESTRA!I:I,MAESTRA!B:B,,0,1)</f>
        <v/>
      </c>
      <c r="I180" s="5" t="str">
        <f t="shared" si="3"/>
        <v>TALLA</v>
      </c>
      <c r="J180" s="1" t="str">
        <f t="array" ref="J180">XLOOKUP(A180,MAESTRA!I:I,MAESTRA!G:G,,0,1)</f>
        <v/>
      </c>
      <c r="K180" s="5"/>
      <c r="L180" s="5"/>
      <c r="M180" s="5"/>
      <c r="N180" s="5"/>
      <c r="O180" s="53" t="str">
        <f t="shared" si="4"/>
        <v/>
      </c>
      <c r="P180" s="5"/>
      <c r="Q180" s="5" t="s">
        <v>625</v>
      </c>
      <c r="R180" s="5" t="s">
        <v>626</v>
      </c>
      <c r="S180" s="5" t="s">
        <v>627</v>
      </c>
      <c r="T180" s="5" t="s">
        <v>627</v>
      </c>
      <c r="U180" s="1" t="str">
        <f t="shared" si="5"/>
        <v/>
      </c>
      <c r="V180" s="1" t="str">
        <f t="shared" si="6"/>
        <v/>
      </c>
      <c r="W180" s="1" t="str">
        <f t="shared" si="7"/>
        <v/>
      </c>
      <c r="X180" s="5" t="s">
        <v>628</v>
      </c>
      <c r="Y180" s="5" t="s">
        <v>629</v>
      </c>
      <c r="Z180" s="1"/>
      <c r="AA180" s="1"/>
      <c r="AB180" s="1"/>
      <c r="AC180" s="1"/>
      <c r="AD180" s="1" t="str">
        <f t="array" ref="AD180">XLOOKUP(A180,COMPRAS!B:B,COMPRAS!E:E,,0,-1)</f>
        <v/>
      </c>
      <c r="AE180" s="5" t="s">
        <v>629</v>
      </c>
      <c r="AF180" s="1"/>
      <c r="AG180" s="1" t="str">
        <f>VLOOKUP(A180,MAESTRA!I:N,5,0)</f>
        <v>#N/A</v>
      </c>
      <c r="AH180" s="1" t="str">
        <f>VLOOKUP(A180,MAESTRA!I:N,6,0)</f>
        <v>#N/A</v>
      </c>
      <c r="AI180" s="54" t="str">
        <f t="shared" si="8"/>
        <v>#DIV/0!</v>
      </c>
      <c r="AJ180" s="1"/>
    </row>
    <row r="181">
      <c r="A181" s="1"/>
      <c r="B181" s="1"/>
      <c r="C181" s="34"/>
      <c r="D181" s="1"/>
      <c r="E181" s="1"/>
      <c r="F181" s="1" t="str">
        <f t="shared" si="1"/>
        <v/>
      </c>
      <c r="G181" s="1" t="str">
        <f t="shared" si="2"/>
        <v/>
      </c>
      <c r="H181" s="1" t="str">
        <f t="array" ref="H181">XLOOKUP(A181,MAESTRA!I:I,MAESTRA!B:B,,0,1)</f>
        <v/>
      </c>
      <c r="I181" s="5" t="str">
        <f t="shared" si="3"/>
        <v>TALLA</v>
      </c>
      <c r="J181" s="1" t="str">
        <f t="array" ref="J181">XLOOKUP(A181,MAESTRA!I:I,MAESTRA!G:G,,0,1)</f>
        <v/>
      </c>
      <c r="K181" s="5"/>
      <c r="L181" s="5"/>
      <c r="M181" s="5"/>
      <c r="N181" s="5"/>
      <c r="O181" s="53" t="str">
        <f t="shared" si="4"/>
        <v/>
      </c>
      <c r="P181" s="5"/>
      <c r="Q181" s="5" t="s">
        <v>625</v>
      </c>
      <c r="R181" s="5" t="s">
        <v>626</v>
      </c>
      <c r="S181" s="5" t="s">
        <v>627</v>
      </c>
      <c r="T181" s="5" t="s">
        <v>627</v>
      </c>
      <c r="U181" s="1" t="str">
        <f t="shared" si="5"/>
        <v/>
      </c>
      <c r="V181" s="1" t="str">
        <f t="shared" si="6"/>
        <v/>
      </c>
      <c r="W181" s="1" t="str">
        <f t="shared" si="7"/>
        <v/>
      </c>
      <c r="X181" s="5" t="s">
        <v>628</v>
      </c>
      <c r="Y181" s="5" t="s">
        <v>629</v>
      </c>
      <c r="Z181" s="1"/>
      <c r="AA181" s="1"/>
      <c r="AB181" s="1"/>
      <c r="AC181" s="1"/>
      <c r="AD181" s="1" t="str">
        <f t="array" ref="AD181">XLOOKUP(A181,COMPRAS!B:B,COMPRAS!E:E,,0,-1)</f>
        <v/>
      </c>
      <c r="AE181" s="5" t="s">
        <v>629</v>
      </c>
      <c r="AF181" s="1"/>
      <c r="AG181" s="1" t="str">
        <f>VLOOKUP(A181,MAESTRA!I:N,5,0)</f>
        <v>#N/A</v>
      </c>
      <c r="AH181" s="1" t="str">
        <f>VLOOKUP(A181,MAESTRA!I:N,6,0)</f>
        <v>#N/A</v>
      </c>
      <c r="AI181" s="54" t="str">
        <f t="shared" si="8"/>
        <v>#DIV/0!</v>
      </c>
      <c r="AJ181" s="1"/>
    </row>
    <row r="182">
      <c r="A182" s="1"/>
      <c r="B182" s="1"/>
      <c r="C182" s="34"/>
      <c r="D182" s="1"/>
      <c r="E182" s="1"/>
      <c r="F182" s="1" t="str">
        <f t="shared" si="1"/>
        <v/>
      </c>
      <c r="G182" s="1" t="str">
        <f t="shared" si="2"/>
        <v/>
      </c>
      <c r="H182" s="1" t="str">
        <f t="array" ref="H182">XLOOKUP(A182,MAESTRA!I:I,MAESTRA!B:B,,0,1)</f>
        <v/>
      </c>
      <c r="I182" s="5" t="str">
        <f t="shared" si="3"/>
        <v>TALLA</v>
      </c>
      <c r="J182" s="1" t="str">
        <f t="array" ref="J182">XLOOKUP(A182,MAESTRA!I:I,MAESTRA!G:G,,0,1)</f>
        <v/>
      </c>
      <c r="K182" s="5"/>
      <c r="L182" s="5"/>
      <c r="M182" s="5"/>
      <c r="N182" s="5"/>
      <c r="O182" s="53" t="str">
        <f t="shared" si="4"/>
        <v/>
      </c>
      <c r="P182" s="5"/>
      <c r="Q182" s="5" t="s">
        <v>625</v>
      </c>
      <c r="R182" s="5" t="s">
        <v>626</v>
      </c>
      <c r="S182" s="5" t="s">
        <v>627</v>
      </c>
      <c r="T182" s="5" t="s">
        <v>627</v>
      </c>
      <c r="U182" s="1" t="str">
        <f t="shared" si="5"/>
        <v/>
      </c>
      <c r="V182" s="1" t="str">
        <f t="shared" si="6"/>
        <v/>
      </c>
      <c r="W182" s="1" t="str">
        <f t="shared" si="7"/>
        <v/>
      </c>
      <c r="X182" s="5" t="s">
        <v>628</v>
      </c>
      <c r="Y182" s="5" t="s">
        <v>629</v>
      </c>
      <c r="Z182" s="1"/>
      <c r="AA182" s="1"/>
      <c r="AB182" s="1"/>
      <c r="AC182" s="1"/>
      <c r="AD182" s="1" t="str">
        <f t="array" ref="AD182">XLOOKUP(A182,COMPRAS!B:B,COMPRAS!E:E,,0,-1)</f>
        <v/>
      </c>
      <c r="AE182" s="5" t="s">
        <v>629</v>
      </c>
      <c r="AF182" s="1"/>
      <c r="AG182" s="1" t="str">
        <f>VLOOKUP(A182,MAESTRA!I:N,5,0)</f>
        <v>#N/A</v>
      </c>
      <c r="AH182" s="1" t="str">
        <f>VLOOKUP(A182,MAESTRA!I:N,6,0)</f>
        <v>#N/A</v>
      </c>
      <c r="AI182" s="54" t="str">
        <f t="shared" si="8"/>
        <v>#DIV/0!</v>
      </c>
      <c r="AJ182" s="1"/>
    </row>
    <row r="183">
      <c r="A183" s="1"/>
      <c r="B183" s="1"/>
      <c r="C183" s="34"/>
      <c r="D183" s="1"/>
      <c r="E183" s="1"/>
      <c r="F183" s="1" t="str">
        <f t="shared" si="1"/>
        <v/>
      </c>
      <c r="G183" s="1" t="str">
        <f t="shared" si="2"/>
        <v/>
      </c>
      <c r="H183" s="1" t="str">
        <f t="array" ref="H183">XLOOKUP(A183,MAESTRA!I:I,MAESTRA!B:B,,0,1)</f>
        <v/>
      </c>
      <c r="I183" s="5" t="str">
        <f t="shared" si="3"/>
        <v>TALLA</v>
      </c>
      <c r="J183" s="1" t="str">
        <f t="array" ref="J183">XLOOKUP(A183,MAESTRA!I:I,MAESTRA!G:G,,0,1)</f>
        <v/>
      </c>
      <c r="K183" s="5"/>
      <c r="L183" s="5"/>
      <c r="M183" s="5"/>
      <c r="N183" s="5"/>
      <c r="O183" s="53" t="str">
        <f t="shared" si="4"/>
        <v/>
      </c>
      <c r="P183" s="5"/>
      <c r="Q183" s="5" t="s">
        <v>625</v>
      </c>
      <c r="R183" s="5" t="s">
        <v>626</v>
      </c>
      <c r="S183" s="5" t="s">
        <v>627</v>
      </c>
      <c r="T183" s="5" t="s">
        <v>627</v>
      </c>
      <c r="U183" s="1" t="str">
        <f t="shared" si="5"/>
        <v/>
      </c>
      <c r="V183" s="1" t="str">
        <f t="shared" si="6"/>
        <v/>
      </c>
      <c r="W183" s="1" t="str">
        <f t="shared" si="7"/>
        <v/>
      </c>
      <c r="X183" s="5" t="s">
        <v>628</v>
      </c>
      <c r="Y183" s="5" t="s">
        <v>629</v>
      </c>
      <c r="Z183" s="1"/>
      <c r="AA183" s="1"/>
      <c r="AB183" s="1"/>
      <c r="AC183" s="1"/>
      <c r="AD183" s="1" t="str">
        <f t="array" ref="AD183">XLOOKUP(A183,COMPRAS!B:B,COMPRAS!E:E,,0,-1)</f>
        <v/>
      </c>
      <c r="AE183" s="5" t="s">
        <v>629</v>
      </c>
      <c r="AF183" s="1"/>
      <c r="AG183" s="1" t="str">
        <f>VLOOKUP(A183,MAESTRA!I:N,5,0)</f>
        <v>#N/A</v>
      </c>
      <c r="AH183" s="1" t="str">
        <f>VLOOKUP(A183,MAESTRA!I:N,6,0)</f>
        <v>#N/A</v>
      </c>
      <c r="AI183" s="54" t="str">
        <f t="shared" si="8"/>
        <v>#DIV/0!</v>
      </c>
      <c r="AJ183" s="1"/>
    </row>
    <row r="184">
      <c r="A184" s="1"/>
      <c r="B184" s="1"/>
      <c r="C184" s="34"/>
      <c r="D184" s="1"/>
      <c r="E184" s="1"/>
      <c r="F184" s="1" t="str">
        <f t="shared" si="1"/>
        <v/>
      </c>
      <c r="G184" s="1" t="str">
        <f t="shared" si="2"/>
        <v/>
      </c>
      <c r="H184" s="1" t="str">
        <f t="array" ref="H184">XLOOKUP(A184,MAESTRA!I:I,MAESTRA!B:B,,0,1)</f>
        <v/>
      </c>
      <c r="I184" s="5" t="str">
        <f t="shared" si="3"/>
        <v>TALLA</v>
      </c>
      <c r="J184" s="1" t="str">
        <f t="array" ref="J184">XLOOKUP(A184,MAESTRA!I:I,MAESTRA!G:G,,0,1)</f>
        <v/>
      </c>
      <c r="K184" s="5"/>
      <c r="L184" s="5"/>
      <c r="M184" s="5"/>
      <c r="N184" s="5"/>
      <c r="O184" s="53" t="str">
        <f t="shared" si="4"/>
        <v/>
      </c>
      <c r="P184" s="5"/>
      <c r="Q184" s="5" t="s">
        <v>625</v>
      </c>
      <c r="R184" s="5" t="s">
        <v>626</v>
      </c>
      <c r="S184" s="5" t="s">
        <v>627</v>
      </c>
      <c r="T184" s="5" t="s">
        <v>627</v>
      </c>
      <c r="U184" s="1" t="str">
        <f t="shared" si="5"/>
        <v/>
      </c>
      <c r="V184" s="1" t="str">
        <f t="shared" si="6"/>
        <v/>
      </c>
      <c r="W184" s="1" t="str">
        <f t="shared" si="7"/>
        <v/>
      </c>
      <c r="X184" s="5" t="s">
        <v>628</v>
      </c>
      <c r="Y184" s="5" t="s">
        <v>629</v>
      </c>
      <c r="Z184" s="1"/>
      <c r="AA184" s="1"/>
      <c r="AB184" s="1"/>
      <c r="AC184" s="1"/>
      <c r="AD184" s="1" t="str">
        <f t="array" ref="AD184">XLOOKUP(A184,COMPRAS!B:B,COMPRAS!E:E,,0,-1)</f>
        <v/>
      </c>
      <c r="AE184" s="5" t="s">
        <v>629</v>
      </c>
      <c r="AF184" s="1"/>
      <c r="AG184" s="1" t="str">
        <f>VLOOKUP(A184,MAESTRA!I:N,5,0)</f>
        <v>#N/A</v>
      </c>
      <c r="AH184" s="1" t="str">
        <f>VLOOKUP(A184,MAESTRA!I:N,6,0)</f>
        <v>#N/A</v>
      </c>
      <c r="AI184" s="54" t="str">
        <f t="shared" si="8"/>
        <v>#DIV/0!</v>
      </c>
      <c r="AJ184" s="1"/>
    </row>
    <row r="185">
      <c r="A185" s="1"/>
      <c r="B185" s="1"/>
      <c r="C185" s="34"/>
      <c r="D185" s="1"/>
      <c r="E185" s="1"/>
      <c r="F185" s="1" t="str">
        <f t="shared" si="1"/>
        <v/>
      </c>
      <c r="G185" s="1" t="str">
        <f t="shared" si="2"/>
        <v/>
      </c>
      <c r="H185" s="1" t="str">
        <f t="array" ref="H185">XLOOKUP(A185,MAESTRA!I:I,MAESTRA!B:B,,0,1)</f>
        <v/>
      </c>
      <c r="I185" s="5" t="str">
        <f t="shared" si="3"/>
        <v>TALLA</v>
      </c>
      <c r="J185" s="1" t="str">
        <f t="array" ref="J185">XLOOKUP(A185,MAESTRA!I:I,MAESTRA!G:G,,0,1)</f>
        <v/>
      </c>
      <c r="K185" s="5"/>
      <c r="L185" s="5"/>
      <c r="M185" s="5"/>
      <c r="N185" s="5"/>
      <c r="O185" s="53" t="str">
        <f t="shared" si="4"/>
        <v/>
      </c>
      <c r="P185" s="5"/>
      <c r="Q185" s="5" t="s">
        <v>625</v>
      </c>
      <c r="R185" s="5" t="s">
        <v>626</v>
      </c>
      <c r="S185" s="5" t="s">
        <v>627</v>
      </c>
      <c r="T185" s="5" t="s">
        <v>627</v>
      </c>
      <c r="U185" s="1" t="str">
        <f t="shared" si="5"/>
        <v/>
      </c>
      <c r="V185" s="1" t="str">
        <f t="shared" si="6"/>
        <v/>
      </c>
      <c r="W185" s="1" t="str">
        <f t="shared" si="7"/>
        <v/>
      </c>
      <c r="X185" s="5" t="s">
        <v>628</v>
      </c>
      <c r="Y185" s="5" t="s">
        <v>629</v>
      </c>
      <c r="Z185" s="1"/>
      <c r="AA185" s="1"/>
      <c r="AB185" s="1"/>
      <c r="AC185" s="1"/>
      <c r="AD185" s="1" t="str">
        <f t="array" ref="AD185">XLOOKUP(A185,COMPRAS!B:B,COMPRAS!E:E,,0,-1)</f>
        <v/>
      </c>
      <c r="AE185" s="5" t="s">
        <v>629</v>
      </c>
      <c r="AF185" s="1"/>
      <c r="AG185" s="1" t="str">
        <f>VLOOKUP(A185,MAESTRA!I:N,5,0)</f>
        <v>#N/A</v>
      </c>
      <c r="AH185" s="1" t="str">
        <f>VLOOKUP(A185,MAESTRA!I:N,6,0)</f>
        <v>#N/A</v>
      </c>
      <c r="AI185" s="54" t="str">
        <f t="shared" si="8"/>
        <v>#DIV/0!</v>
      </c>
      <c r="AJ185" s="1"/>
    </row>
    <row r="186">
      <c r="A186" s="1"/>
      <c r="B186" s="1"/>
      <c r="C186" s="34"/>
      <c r="D186" s="1"/>
      <c r="E186" s="1"/>
      <c r="F186" s="1" t="str">
        <f t="shared" si="1"/>
        <v/>
      </c>
      <c r="G186" s="1" t="str">
        <f t="shared" si="2"/>
        <v/>
      </c>
      <c r="H186" s="1" t="str">
        <f t="array" ref="H186">XLOOKUP(A186,MAESTRA!I:I,MAESTRA!B:B,,0,1)</f>
        <v/>
      </c>
      <c r="I186" s="5" t="str">
        <f t="shared" si="3"/>
        <v>TALLA</v>
      </c>
      <c r="J186" s="1" t="str">
        <f t="array" ref="J186">XLOOKUP(A186,MAESTRA!I:I,MAESTRA!G:G,,0,1)</f>
        <v/>
      </c>
      <c r="K186" s="5"/>
      <c r="L186" s="5"/>
      <c r="M186" s="5"/>
      <c r="N186" s="5"/>
      <c r="O186" s="53" t="str">
        <f t="shared" si="4"/>
        <v/>
      </c>
      <c r="P186" s="5"/>
      <c r="Q186" s="5" t="s">
        <v>625</v>
      </c>
      <c r="R186" s="5" t="s">
        <v>626</v>
      </c>
      <c r="S186" s="5" t="s">
        <v>627</v>
      </c>
      <c r="T186" s="5" t="s">
        <v>627</v>
      </c>
      <c r="U186" s="1" t="str">
        <f t="shared" si="5"/>
        <v/>
      </c>
      <c r="V186" s="1" t="str">
        <f t="shared" si="6"/>
        <v/>
      </c>
      <c r="W186" s="1" t="str">
        <f t="shared" si="7"/>
        <v/>
      </c>
      <c r="X186" s="5" t="s">
        <v>628</v>
      </c>
      <c r="Y186" s="5" t="s">
        <v>629</v>
      </c>
      <c r="Z186" s="1"/>
      <c r="AA186" s="1"/>
      <c r="AB186" s="1"/>
      <c r="AC186" s="1"/>
      <c r="AD186" s="1" t="str">
        <f t="array" ref="AD186">XLOOKUP(A186,COMPRAS!B:B,COMPRAS!E:E,,0,-1)</f>
        <v/>
      </c>
      <c r="AE186" s="5" t="s">
        <v>629</v>
      </c>
      <c r="AF186" s="1"/>
      <c r="AG186" s="1" t="str">
        <f>VLOOKUP(A186,MAESTRA!I:N,5,0)</f>
        <v>#N/A</v>
      </c>
      <c r="AH186" s="1" t="str">
        <f>VLOOKUP(A186,MAESTRA!I:N,6,0)</f>
        <v>#N/A</v>
      </c>
      <c r="AI186" s="54" t="str">
        <f t="shared" si="8"/>
        <v>#DIV/0!</v>
      </c>
      <c r="AJ186" s="1"/>
    </row>
    <row r="187">
      <c r="A187" s="1"/>
      <c r="B187" s="1"/>
      <c r="C187" s="34"/>
      <c r="D187" s="1"/>
      <c r="E187" s="1"/>
      <c r="F187" s="1" t="str">
        <f t="shared" si="1"/>
        <v/>
      </c>
      <c r="G187" s="1" t="str">
        <f t="shared" si="2"/>
        <v/>
      </c>
      <c r="H187" s="1" t="str">
        <f t="array" ref="H187">XLOOKUP(A187,MAESTRA!I:I,MAESTRA!B:B,,0,1)</f>
        <v/>
      </c>
      <c r="I187" s="5" t="str">
        <f t="shared" si="3"/>
        <v>TALLA</v>
      </c>
      <c r="J187" s="1" t="str">
        <f t="array" ref="J187">XLOOKUP(A187,MAESTRA!I:I,MAESTRA!G:G,,0,1)</f>
        <v/>
      </c>
      <c r="K187" s="5"/>
      <c r="L187" s="5"/>
      <c r="M187" s="5"/>
      <c r="N187" s="5"/>
      <c r="O187" s="53" t="str">
        <f t="shared" si="4"/>
        <v/>
      </c>
      <c r="P187" s="5"/>
      <c r="Q187" s="5" t="s">
        <v>625</v>
      </c>
      <c r="R187" s="5" t="s">
        <v>626</v>
      </c>
      <c r="S187" s="5" t="s">
        <v>627</v>
      </c>
      <c r="T187" s="5" t="s">
        <v>627</v>
      </c>
      <c r="U187" s="1" t="str">
        <f t="shared" si="5"/>
        <v/>
      </c>
      <c r="V187" s="1" t="str">
        <f t="shared" si="6"/>
        <v/>
      </c>
      <c r="W187" s="1" t="str">
        <f t="shared" si="7"/>
        <v/>
      </c>
      <c r="X187" s="5" t="s">
        <v>628</v>
      </c>
      <c r="Y187" s="5" t="s">
        <v>629</v>
      </c>
      <c r="Z187" s="1"/>
      <c r="AA187" s="1"/>
      <c r="AB187" s="1"/>
      <c r="AC187" s="1"/>
      <c r="AD187" s="1" t="str">
        <f t="array" ref="AD187">XLOOKUP(A187,COMPRAS!B:B,COMPRAS!E:E,,0,-1)</f>
        <v/>
      </c>
      <c r="AE187" s="5" t="s">
        <v>629</v>
      </c>
      <c r="AF187" s="1"/>
      <c r="AG187" s="1" t="str">
        <f>VLOOKUP(A187,MAESTRA!I:N,5,0)</f>
        <v>#N/A</v>
      </c>
      <c r="AH187" s="1" t="str">
        <f>VLOOKUP(A187,MAESTRA!I:N,6,0)</f>
        <v>#N/A</v>
      </c>
      <c r="AI187" s="54" t="str">
        <f t="shared" si="8"/>
        <v>#DIV/0!</v>
      </c>
      <c r="AJ187" s="1"/>
    </row>
    <row r="188">
      <c r="A188" s="1"/>
      <c r="B188" s="1"/>
      <c r="C188" s="34"/>
      <c r="D188" s="1"/>
      <c r="E188" s="1"/>
      <c r="F188" s="1" t="str">
        <f t="shared" si="1"/>
        <v/>
      </c>
      <c r="G188" s="1" t="str">
        <f t="shared" si="2"/>
        <v/>
      </c>
      <c r="H188" s="1" t="str">
        <f t="array" ref="H188">XLOOKUP(A188,MAESTRA!I:I,MAESTRA!B:B,,0,1)</f>
        <v/>
      </c>
      <c r="I188" s="5" t="str">
        <f t="shared" si="3"/>
        <v>TALLA</v>
      </c>
      <c r="J188" s="1" t="str">
        <f t="array" ref="J188">XLOOKUP(A188,MAESTRA!I:I,MAESTRA!G:G,,0,1)</f>
        <v/>
      </c>
      <c r="K188" s="5"/>
      <c r="L188" s="5"/>
      <c r="M188" s="5"/>
      <c r="N188" s="5"/>
      <c r="O188" s="53" t="str">
        <f t="shared" si="4"/>
        <v/>
      </c>
      <c r="P188" s="5"/>
      <c r="Q188" s="5" t="s">
        <v>625</v>
      </c>
      <c r="R188" s="5" t="s">
        <v>626</v>
      </c>
      <c r="S188" s="5" t="s">
        <v>627</v>
      </c>
      <c r="T188" s="5" t="s">
        <v>627</v>
      </c>
      <c r="U188" s="1" t="str">
        <f t="shared" si="5"/>
        <v/>
      </c>
      <c r="V188" s="1" t="str">
        <f t="shared" si="6"/>
        <v/>
      </c>
      <c r="W188" s="1" t="str">
        <f t="shared" si="7"/>
        <v/>
      </c>
      <c r="X188" s="5" t="s">
        <v>628</v>
      </c>
      <c r="Y188" s="5" t="s">
        <v>629</v>
      </c>
      <c r="Z188" s="1"/>
      <c r="AA188" s="1"/>
      <c r="AB188" s="1"/>
      <c r="AC188" s="1"/>
      <c r="AD188" s="1" t="str">
        <f t="array" ref="AD188">XLOOKUP(A188,COMPRAS!B:B,COMPRAS!E:E,,0,-1)</f>
        <v/>
      </c>
      <c r="AE188" s="5" t="s">
        <v>629</v>
      </c>
      <c r="AF188" s="1"/>
      <c r="AG188" s="1" t="str">
        <f>VLOOKUP(A188,MAESTRA!I:N,5,0)</f>
        <v>#N/A</v>
      </c>
      <c r="AH188" s="1" t="str">
        <f>VLOOKUP(A188,MAESTRA!I:N,6,0)</f>
        <v>#N/A</v>
      </c>
      <c r="AI188" s="54" t="str">
        <f t="shared" si="8"/>
        <v>#DIV/0!</v>
      </c>
      <c r="AJ188" s="1"/>
    </row>
    <row r="189">
      <c r="A189" s="1"/>
      <c r="B189" s="1"/>
      <c r="C189" s="34"/>
      <c r="D189" s="1"/>
      <c r="E189" s="1"/>
      <c r="F189" s="1" t="str">
        <f t="shared" si="1"/>
        <v/>
      </c>
      <c r="G189" s="1" t="str">
        <f t="shared" si="2"/>
        <v/>
      </c>
      <c r="H189" s="1" t="str">
        <f t="array" ref="H189">XLOOKUP(A189,MAESTRA!I:I,MAESTRA!B:B,,0,1)</f>
        <v/>
      </c>
      <c r="I189" s="5" t="str">
        <f t="shared" si="3"/>
        <v>TALLA</v>
      </c>
      <c r="J189" s="1" t="str">
        <f t="array" ref="J189">XLOOKUP(A189,MAESTRA!I:I,MAESTRA!G:G,,0,1)</f>
        <v/>
      </c>
      <c r="K189" s="5"/>
      <c r="L189" s="5"/>
      <c r="M189" s="5"/>
      <c r="N189" s="5"/>
      <c r="O189" s="53" t="str">
        <f t="shared" si="4"/>
        <v/>
      </c>
      <c r="P189" s="5"/>
      <c r="Q189" s="5" t="s">
        <v>625</v>
      </c>
      <c r="R189" s="5" t="s">
        <v>626</v>
      </c>
      <c r="S189" s="5" t="s">
        <v>627</v>
      </c>
      <c r="T189" s="5" t="s">
        <v>627</v>
      </c>
      <c r="U189" s="1" t="str">
        <f t="shared" si="5"/>
        <v/>
      </c>
      <c r="V189" s="1" t="str">
        <f t="shared" si="6"/>
        <v/>
      </c>
      <c r="W189" s="1" t="str">
        <f t="shared" si="7"/>
        <v/>
      </c>
      <c r="X189" s="5" t="s">
        <v>628</v>
      </c>
      <c r="Y189" s="5" t="s">
        <v>629</v>
      </c>
      <c r="Z189" s="1"/>
      <c r="AA189" s="1"/>
      <c r="AB189" s="1"/>
      <c r="AC189" s="1"/>
      <c r="AD189" s="1" t="str">
        <f t="array" ref="AD189">XLOOKUP(A189,COMPRAS!B:B,COMPRAS!E:E,,0,-1)</f>
        <v/>
      </c>
      <c r="AE189" s="5" t="s">
        <v>629</v>
      </c>
      <c r="AF189" s="1"/>
      <c r="AG189" s="1" t="str">
        <f>VLOOKUP(A189,MAESTRA!I:N,5,0)</f>
        <v>#N/A</v>
      </c>
      <c r="AH189" s="1" t="str">
        <f>VLOOKUP(A189,MAESTRA!I:N,6,0)</f>
        <v>#N/A</v>
      </c>
      <c r="AI189" s="54" t="str">
        <f t="shared" si="8"/>
        <v>#DIV/0!</v>
      </c>
      <c r="AJ189" s="1"/>
    </row>
    <row r="190">
      <c r="A190" s="1"/>
      <c r="B190" s="1"/>
      <c r="C190" s="34"/>
      <c r="D190" s="1"/>
      <c r="E190" s="1"/>
      <c r="F190" s="1" t="str">
        <f t="shared" si="1"/>
        <v/>
      </c>
      <c r="G190" s="1" t="str">
        <f t="shared" si="2"/>
        <v/>
      </c>
      <c r="H190" s="1" t="str">
        <f t="array" ref="H190">XLOOKUP(A190,MAESTRA!I:I,MAESTRA!B:B,,0,1)</f>
        <v/>
      </c>
      <c r="I190" s="5" t="str">
        <f t="shared" si="3"/>
        <v>TALLA</v>
      </c>
      <c r="J190" s="1" t="str">
        <f t="array" ref="J190">XLOOKUP(A190,MAESTRA!I:I,MAESTRA!G:G,,0,1)</f>
        <v/>
      </c>
      <c r="K190" s="5"/>
      <c r="L190" s="5"/>
      <c r="M190" s="5"/>
      <c r="N190" s="5"/>
      <c r="O190" s="53" t="str">
        <f t="shared" si="4"/>
        <v/>
      </c>
      <c r="P190" s="5"/>
      <c r="Q190" s="5" t="s">
        <v>625</v>
      </c>
      <c r="R190" s="5" t="s">
        <v>626</v>
      </c>
      <c r="S190" s="5" t="s">
        <v>627</v>
      </c>
      <c r="T190" s="5" t="s">
        <v>627</v>
      </c>
      <c r="U190" s="1" t="str">
        <f t="shared" si="5"/>
        <v/>
      </c>
      <c r="V190" s="1" t="str">
        <f t="shared" si="6"/>
        <v/>
      </c>
      <c r="W190" s="1" t="str">
        <f t="shared" si="7"/>
        <v/>
      </c>
      <c r="X190" s="5" t="s">
        <v>628</v>
      </c>
      <c r="Y190" s="5" t="s">
        <v>629</v>
      </c>
      <c r="Z190" s="1"/>
      <c r="AA190" s="1"/>
      <c r="AB190" s="1"/>
      <c r="AC190" s="1"/>
      <c r="AD190" s="1" t="str">
        <f t="array" ref="AD190">XLOOKUP(A190,COMPRAS!B:B,COMPRAS!E:E,,0,-1)</f>
        <v/>
      </c>
      <c r="AE190" s="5" t="s">
        <v>629</v>
      </c>
      <c r="AF190" s="1"/>
      <c r="AG190" s="1" t="str">
        <f>VLOOKUP(A190,MAESTRA!I:N,5,0)</f>
        <v>#N/A</v>
      </c>
      <c r="AH190" s="1" t="str">
        <f>VLOOKUP(A190,MAESTRA!I:N,6,0)</f>
        <v>#N/A</v>
      </c>
      <c r="AI190" s="54" t="str">
        <f t="shared" si="8"/>
        <v>#DIV/0!</v>
      </c>
      <c r="AJ190" s="1"/>
    </row>
    <row r="191">
      <c r="A191" s="1"/>
      <c r="B191" s="1"/>
      <c r="C191" s="34"/>
      <c r="D191" s="1"/>
      <c r="E191" s="1"/>
      <c r="F191" s="1" t="str">
        <f t="shared" si="1"/>
        <v/>
      </c>
      <c r="G191" s="1" t="str">
        <f t="shared" si="2"/>
        <v/>
      </c>
      <c r="H191" s="1" t="str">
        <f t="array" ref="H191">XLOOKUP(A191,MAESTRA!I:I,MAESTRA!B:B,,0,1)</f>
        <v/>
      </c>
      <c r="I191" s="5" t="str">
        <f t="shared" si="3"/>
        <v>TALLA</v>
      </c>
      <c r="J191" s="1" t="str">
        <f t="array" ref="J191">XLOOKUP(A191,MAESTRA!I:I,MAESTRA!G:G,,0,1)</f>
        <v/>
      </c>
      <c r="K191" s="5"/>
      <c r="L191" s="5"/>
      <c r="M191" s="5"/>
      <c r="N191" s="5"/>
      <c r="O191" s="53" t="str">
        <f t="shared" si="4"/>
        <v/>
      </c>
      <c r="P191" s="5"/>
      <c r="Q191" s="5" t="s">
        <v>625</v>
      </c>
      <c r="R191" s="5" t="s">
        <v>626</v>
      </c>
      <c r="S191" s="5" t="s">
        <v>627</v>
      </c>
      <c r="T191" s="5" t="s">
        <v>627</v>
      </c>
      <c r="U191" s="1" t="str">
        <f t="shared" si="5"/>
        <v/>
      </c>
      <c r="V191" s="1" t="str">
        <f t="shared" si="6"/>
        <v/>
      </c>
      <c r="W191" s="1" t="str">
        <f t="shared" si="7"/>
        <v/>
      </c>
      <c r="X191" s="5" t="s">
        <v>628</v>
      </c>
      <c r="Y191" s="5" t="s">
        <v>629</v>
      </c>
      <c r="Z191" s="1"/>
      <c r="AA191" s="1"/>
      <c r="AB191" s="1"/>
      <c r="AC191" s="1"/>
      <c r="AD191" s="1" t="str">
        <f t="array" ref="AD191">XLOOKUP(A191,COMPRAS!B:B,COMPRAS!E:E,,0,-1)</f>
        <v/>
      </c>
      <c r="AE191" s="5" t="s">
        <v>629</v>
      </c>
      <c r="AF191" s="1"/>
      <c r="AG191" s="1" t="str">
        <f>VLOOKUP(A191,MAESTRA!I:N,5,0)</f>
        <v>#N/A</v>
      </c>
      <c r="AH191" s="1" t="str">
        <f>VLOOKUP(A191,MAESTRA!I:N,6,0)</f>
        <v>#N/A</v>
      </c>
      <c r="AI191" s="54" t="str">
        <f t="shared" si="8"/>
        <v>#DIV/0!</v>
      </c>
      <c r="AJ191" s="1"/>
    </row>
    <row r="192">
      <c r="A192" s="1"/>
      <c r="B192" s="1"/>
      <c r="C192" s="34"/>
      <c r="D192" s="1"/>
      <c r="E192" s="1"/>
      <c r="F192" s="1" t="str">
        <f t="shared" si="1"/>
        <v/>
      </c>
      <c r="G192" s="1" t="str">
        <f t="shared" si="2"/>
        <v/>
      </c>
      <c r="H192" s="1" t="str">
        <f t="array" ref="H192">XLOOKUP(A192,MAESTRA!I:I,MAESTRA!B:B,,0,1)</f>
        <v/>
      </c>
      <c r="I192" s="5" t="str">
        <f t="shared" si="3"/>
        <v>TALLA</v>
      </c>
      <c r="J192" s="1" t="str">
        <f t="array" ref="J192">XLOOKUP(A192,MAESTRA!I:I,MAESTRA!G:G,,0,1)</f>
        <v/>
      </c>
      <c r="K192" s="5"/>
      <c r="L192" s="5"/>
      <c r="M192" s="5"/>
      <c r="N192" s="5"/>
      <c r="O192" s="53" t="str">
        <f t="shared" si="4"/>
        <v/>
      </c>
      <c r="P192" s="5"/>
      <c r="Q192" s="5" t="s">
        <v>625</v>
      </c>
      <c r="R192" s="5" t="s">
        <v>626</v>
      </c>
      <c r="S192" s="5" t="s">
        <v>627</v>
      </c>
      <c r="T192" s="5" t="s">
        <v>627</v>
      </c>
      <c r="U192" s="1" t="str">
        <f t="shared" si="5"/>
        <v/>
      </c>
      <c r="V192" s="1" t="str">
        <f t="shared" si="6"/>
        <v/>
      </c>
      <c r="W192" s="1" t="str">
        <f t="shared" si="7"/>
        <v/>
      </c>
      <c r="X192" s="5" t="s">
        <v>628</v>
      </c>
      <c r="Y192" s="5" t="s">
        <v>629</v>
      </c>
      <c r="Z192" s="1"/>
      <c r="AA192" s="1"/>
      <c r="AB192" s="1"/>
      <c r="AC192" s="1"/>
      <c r="AD192" s="1" t="str">
        <f t="array" ref="AD192">XLOOKUP(A192,COMPRAS!B:B,COMPRAS!E:E,,0,-1)</f>
        <v/>
      </c>
      <c r="AE192" s="5" t="s">
        <v>629</v>
      </c>
      <c r="AF192" s="1"/>
      <c r="AG192" s="1" t="str">
        <f>VLOOKUP(A192,MAESTRA!I:N,5,0)</f>
        <v>#N/A</v>
      </c>
      <c r="AH192" s="1" t="str">
        <f>VLOOKUP(A192,MAESTRA!I:N,6,0)</f>
        <v>#N/A</v>
      </c>
      <c r="AI192" s="54" t="str">
        <f t="shared" si="8"/>
        <v>#DIV/0!</v>
      </c>
      <c r="AJ192" s="1"/>
    </row>
    <row r="193">
      <c r="A193" s="1"/>
      <c r="B193" s="1"/>
      <c r="C193" s="34"/>
      <c r="D193" s="1"/>
      <c r="E193" s="1"/>
      <c r="F193" s="1" t="str">
        <f t="shared" si="1"/>
        <v/>
      </c>
      <c r="G193" s="1" t="str">
        <f t="shared" si="2"/>
        <v/>
      </c>
      <c r="H193" s="1" t="str">
        <f t="array" ref="H193">XLOOKUP(A193,MAESTRA!I:I,MAESTRA!B:B,,0,1)</f>
        <v/>
      </c>
      <c r="I193" s="5" t="str">
        <f t="shared" si="3"/>
        <v>TALLA</v>
      </c>
      <c r="J193" s="1" t="str">
        <f t="array" ref="J193">XLOOKUP(A193,MAESTRA!I:I,MAESTRA!G:G,,0,1)</f>
        <v/>
      </c>
      <c r="K193" s="5"/>
      <c r="L193" s="5"/>
      <c r="M193" s="5"/>
      <c r="N193" s="5"/>
      <c r="O193" s="53" t="str">
        <f t="shared" si="4"/>
        <v/>
      </c>
      <c r="P193" s="5"/>
      <c r="Q193" s="5" t="s">
        <v>625</v>
      </c>
      <c r="R193" s="5" t="s">
        <v>626</v>
      </c>
      <c r="S193" s="5" t="s">
        <v>627</v>
      </c>
      <c r="T193" s="5" t="s">
        <v>627</v>
      </c>
      <c r="U193" s="1" t="str">
        <f t="shared" si="5"/>
        <v/>
      </c>
      <c r="V193" s="1" t="str">
        <f t="shared" si="6"/>
        <v/>
      </c>
      <c r="W193" s="1" t="str">
        <f t="shared" si="7"/>
        <v/>
      </c>
      <c r="X193" s="5" t="s">
        <v>628</v>
      </c>
      <c r="Y193" s="5" t="s">
        <v>629</v>
      </c>
      <c r="Z193" s="1"/>
      <c r="AA193" s="1"/>
      <c r="AB193" s="1"/>
      <c r="AC193" s="1"/>
      <c r="AD193" s="1" t="str">
        <f t="array" ref="AD193">XLOOKUP(A193,COMPRAS!B:B,COMPRAS!E:E,,0,-1)</f>
        <v/>
      </c>
      <c r="AE193" s="5" t="s">
        <v>629</v>
      </c>
      <c r="AF193" s="1"/>
      <c r="AG193" s="1" t="str">
        <f>VLOOKUP(A193,MAESTRA!I:N,5,0)</f>
        <v>#N/A</v>
      </c>
      <c r="AH193" s="1" t="str">
        <f>VLOOKUP(A193,MAESTRA!I:N,6,0)</f>
        <v>#N/A</v>
      </c>
      <c r="AI193" s="54" t="str">
        <f t="shared" si="8"/>
        <v>#DIV/0!</v>
      </c>
      <c r="AJ193" s="1"/>
    </row>
    <row r="194">
      <c r="A194" s="1"/>
      <c r="B194" s="1"/>
      <c r="C194" s="34"/>
      <c r="D194" s="1"/>
      <c r="E194" s="1"/>
      <c r="F194" s="1" t="str">
        <f t="shared" si="1"/>
        <v/>
      </c>
      <c r="G194" s="1" t="str">
        <f t="shared" si="2"/>
        <v/>
      </c>
      <c r="H194" s="1" t="str">
        <f t="array" ref="H194">XLOOKUP(A194,MAESTRA!I:I,MAESTRA!B:B,,0,1)</f>
        <v/>
      </c>
      <c r="I194" s="5" t="str">
        <f t="shared" si="3"/>
        <v>TALLA</v>
      </c>
      <c r="J194" s="1" t="str">
        <f t="array" ref="J194">XLOOKUP(A194,MAESTRA!I:I,MAESTRA!G:G,,0,1)</f>
        <v/>
      </c>
      <c r="K194" s="5"/>
      <c r="L194" s="5"/>
      <c r="M194" s="5"/>
      <c r="N194" s="5"/>
      <c r="O194" s="53" t="str">
        <f t="shared" si="4"/>
        <v/>
      </c>
      <c r="P194" s="5"/>
      <c r="Q194" s="5" t="s">
        <v>625</v>
      </c>
      <c r="R194" s="5" t="s">
        <v>626</v>
      </c>
      <c r="S194" s="5" t="s">
        <v>627</v>
      </c>
      <c r="T194" s="5" t="s">
        <v>627</v>
      </c>
      <c r="U194" s="1" t="str">
        <f t="shared" si="5"/>
        <v/>
      </c>
      <c r="V194" s="1" t="str">
        <f t="shared" si="6"/>
        <v/>
      </c>
      <c r="W194" s="1" t="str">
        <f t="shared" si="7"/>
        <v/>
      </c>
      <c r="X194" s="5" t="s">
        <v>628</v>
      </c>
      <c r="Y194" s="5" t="s">
        <v>629</v>
      </c>
      <c r="Z194" s="1"/>
      <c r="AA194" s="1"/>
      <c r="AB194" s="1"/>
      <c r="AC194" s="1"/>
      <c r="AD194" s="1" t="str">
        <f t="array" ref="AD194">XLOOKUP(A194,COMPRAS!B:B,COMPRAS!E:E,,0,-1)</f>
        <v/>
      </c>
      <c r="AE194" s="5" t="s">
        <v>629</v>
      </c>
      <c r="AF194" s="1"/>
      <c r="AG194" s="1" t="str">
        <f>VLOOKUP(A194,MAESTRA!I:N,5,0)</f>
        <v>#N/A</v>
      </c>
      <c r="AH194" s="1" t="str">
        <f>VLOOKUP(A194,MAESTRA!I:N,6,0)</f>
        <v>#N/A</v>
      </c>
      <c r="AI194" s="54" t="str">
        <f t="shared" si="8"/>
        <v>#DIV/0!</v>
      </c>
      <c r="AJ194" s="1"/>
    </row>
    <row r="195">
      <c r="A195" s="1"/>
      <c r="B195" s="1"/>
      <c r="C195" s="34"/>
      <c r="D195" s="1"/>
      <c r="E195" s="1"/>
      <c r="F195" s="1" t="str">
        <f t="shared" si="1"/>
        <v/>
      </c>
      <c r="G195" s="1" t="str">
        <f t="shared" si="2"/>
        <v/>
      </c>
      <c r="H195" s="1" t="str">
        <f t="array" ref="H195">XLOOKUP(A195,MAESTRA!I:I,MAESTRA!B:B,,0,1)</f>
        <v/>
      </c>
      <c r="I195" s="5" t="str">
        <f t="shared" si="3"/>
        <v>TALLA</v>
      </c>
      <c r="J195" s="1" t="str">
        <f t="array" ref="J195">XLOOKUP(A195,MAESTRA!I:I,MAESTRA!G:G,,0,1)</f>
        <v/>
      </c>
      <c r="K195" s="5"/>
      <c r="L195" s="5"/>
      <c r="M195" s="5"/>
      <c r="N195" s="5"/>
      <c r="O195" s="53" t="str">
        <f t="shared" si="4"/>
        <v/>
      </c>
      <c r="P195" s="5"/>
      <c r="Q195" s="5" t="s">
        <v>625</v>
      </c>
      <c r="R195" s="5" t="s">
        <v>626</v>
      </c>
      <c r="S195" s="5" t="s">
        <v>627</v>
      </c>
      <c r="T195" s="5" t="s">
        <v>627</v>
      </c>
      <c r="U195" s="1" t="str">
        <f t="shared" si="5"/>
        <v/>
      </c>
      <c r="V195" s="1" t="str">
        <f t="shared" si="6"/>
        <v/>
      </c>
      <c r="W195" s="1" t="str">
        <f t="shared" si="7"/>
        <v/>
      </c>
      <c r="X195" s="5" t="s">
        <v>628</v>
      </c>
      <c r="Y195" s="5" t="s">
        <v>629</v>
      </c>
      <c r="Z195" s="1"/>
      <c r="AA195" s="1"/>
      <c r="AB195" s="1"/>
      <c r="AC195" s="1"/>
      <c r="AD195" s="1" t="str">
        <f t="array" ref="AD195">XLOOKUP(A195,COMPRAS!B:B,COMPRAS!E:E,,0,-1)</f>
        <v/>
      </c>
      <c r="AE195" s="5" t="s">
        <v>629</v>
      </c>
      <c r="AF195" s="1"/>
      <c r="AG195" s="1" t="str">
        <f>VLOOKUP(A195,MAESTRA!I:N,5,0)</f>
        <v>#N/A</v>
      </c>
      <c r="AH195" s="1" t="str">
        <f>VLOOKUP(A195,MAESTRA!I:N,6,0)</f>
        <v>#N/A</v>
      </c>
      <c r="AI195" s="54" t="str">
        <f t="shared" si="8"/>
        <v>#DIV/0!</v>
      </c>
      <c r="AJ195" s="1"/>
    </row>
    <row r="196">
      <c r="A196" s="1"/>
      <c r="B196" s="1"/>
      <c r="C196" s="34"/>
      <c r="D196" s="1"/>
      <c r="E196" s="1"/>
      <c r="F196" s="1" t="str">
        <f t="shared" si="1"/>
        <v/>
      </c>
      <c r="G196" s="1" t="str">
        <f t="shared" si="2"/>
        <v/>
      </c>
      <c r="H196" s="1" t="str">
        <f t="array" ref="H196">XLOOKUP(A196,MAESTRA!I:I,MAESTRA!B:B,,0,1)</f>
        <v/>
      </c>
      <c r="I196" s="5" t="str">
        <f t="shared" si="3"/>
        <v>TALLA</v>
      </c>
      <c r="J196" s="1" t="str">
        <f t="array" ref="J196">XLOOKUP(A196,MAESTRA!I:I,MAESTRA!G:G,,0,1)</f>
        <v/>
      </c>
      <c r="K196" s="5"/>
      <c r="L196" s="5"/>
      <c r="M196" s="5"/>
      <c r="N196" s="5"/>
      <c r="O196" s="53" t="str">
        <f t="shared" si="4"/>
        <v/>
      </c>
      <c r="P196" s="5"/>
      <c r="Q196" s="5" t="s">
        <v>625</v>
      </c>
      <c r="R196" s="5" t="s">
        <v>626</v>
      </c>
      <c r="S196" s="5" t="s">
        <v>627</v>
      </c>
      <c r="T196" s="5" t="s">
        <v>627</v>
      </c>
      <c r="U196" s="1" t="str">
        <f t="shared" si="5"/>
        <v/>
      </c>
      <c r="V196" s="1" t="str">
        <f t="shared" si="6"/>
        <v/>
      </c>
      <c r="W196" s="1" t="str">
        <f t="shared" si="7"/>
        <v/>
      </c>
      <c r="X196" s="5" t="s">
        <v>628</v>
      </c>
      <c r="Y196" s="5" t="s">
        <v>629</v>
      </c>
      <c r="Z196" s="1"/>
      <c r="AA196" s="1"/>
      <c r="AB196" s="1"/>
      <c r="AC196" s="1"/>
      <c r="AD196" s="1" t="str">
        <f t="array" ref="AD196">XLOOKUP(A196,COMPRAS!B:B,COMPRAS!E:E,,0,-1)</f>
        <v/>
      </c>
      <c r="AE196" s="5" t="s">
        <v>629</v>
      </c>
      <c r="AF196" s="1"/>
      <c r="AG196" s="1" t="str">
        <f>VLOOKUP(A196,MAESTRA!I:N,5,0)</f>
        <v>#N/A</v>
      </c>
      <c r="AH196" s="1" t="str">
        <f>VLOOKUP(A196,MAESTRA!I:N,6,0)</f>
        <v>#N/A</v>
      </c>
      <c r="AI196" s="54" t="str">
        <f t="shared" si="8"/>
        <v>#DIV/0!</v>
      </c>
      <c r="AJ196" s="1"/>
    </row>
    <row r="197">
      <c r="A197" s="1"/>
      <c r="B197" s="1"/>
      <c r="C197" s="34"/>
      <c r="D197" s="1"/>
      <c r="E197" s="1"/>
      <c r="F197" s="1" t="str">
        <f t="shared" si="1"/>
        <v/>
      </c>
      <c r="G197" s="1" t="str">
        <f t="shared" si="2"/>
        <v/>
      </c>
      <c r="H197" s="1" t="str">
        <f t="array" ref="H197">XLOOKUP(A197,MAESTRA!I:I,MAESTRA!B:B,,0,1)</f>
        <v/>
      </c>
      <c r="I197" s="5" t="str">
        <f t="shared" si="3"/>
        <v>TALLA</v>
      </c>
      <c r="J197" s="1" t="str">
        <f t="array" ref="J197">XLOOKUP(A197,MAESTRA!I:I,MAESTRA!G:G,,0,1)</f>
        <v/>
      </c>
      <c r="K197" s="5"/>
      <c r="L197" s="5"/>
      <c r="M197" s="5"/>
      <c r="N197" s="5"/>
      <c r="O197" s="53" t="str">
        <f t="shared" si="4"/>
        <v/>
      </c>
      <c r="P197" s="5"/>
      <c r="Q197" s="5" t="s">
        <v>625</v>
      </c>
      <c r="R197" s="5" t="s">
        <v>626</v>
      </c>
      <c r="S197" s="5" t="s">
        <v>627</v>
      </c>
      <c r="T197" s="5" t="s">
        <v>627</v>
      </c>
      <c r="U197" s="1" t="str">
        <f t="shared" si="5"/>
        <v/>
      </c>
      <c r="V197" s="1" t="str">
        <f t="shared" si="6"/>
        <v/>
      </c>
      <c r="W197" s="1" t="str">
        <f t="shared" si="7"/>
        <v/>
      </c>
      <c r="X197" s="5" t="s">
        <v>628</v>
      </c>
      <c r="Y197" s="5" t="s">
        <v>629</v>
      </c>
      <c r="Z197" s="1"/>
      <c r="AA197" s="1"/>
      <c r="AB197" s="1"/>
      <c r="AC197" s="1"/>
      <c r="AD197" s="1" t="str">
        <f t="array" ref="AD197">XLOOKUP(A197,COMPRAS!B:B,COMPRAS!E:E,,0,-1)</f>
        <v/>
      </c>
      <c r="AE197" s="5" t="s">
        <v>629</v>
      </c>
      <c r="AF197" s="1"/>
      <c r="AG197" s="1" t="str">
        <f>VLOOKUP(A197,MAESTRA!I:N,5,0)</f>
        <v>#N/A</v>
      </c>
      <c r="AH197" s="1" t="str">
        <f>VLOOKUP(A197,MAESTRA!I:N,6,0)</f>
        <v>#N/A</v>
      </c>
      <c r="AI197" s="54" t="str">
        <f t="shared" si="8"/>
        <v>#DIV/0!</v>
      </c>
      <c r="AJ197" s="1"/>
    </row>
    <row r="198">
      <c r="A198" s="1"/>
      <c r="B198" s="1"/>
      <c r="C198" s="34"/>
      <c r="D198" s="1"/>
      <c r="E198" s="1"/>
      <c r="F198" s="1" t="str">
        <f t="shared" si="1"/>
        <v/>
      </c>
      <c r="G198" s="1" t="str">
        <f t="shared" si="2"/>
        <v/>
      </c>
      <c r="H198" s="1" t="str">
        <f t="array" ref="H198">XLOOKUP(A198,MAESTRA!I:I,MAESTRA!B:B,,0,1)</f>
        <v/>
      </c>
      <c r="I198" s="5" t="str">
        <f t="shared" si="3"/>
        <v>TALLA</v>
      </c>
      <c r="J198" s="1" t="str">
        <f t="array" ref="J198">XLOOKUP(A198,MAESTRA!I:I,MAESTRA!G:G,,0,1)</f>
        <v/>
      </c>
      <c r="K198" s="5"/>
      <c r="L198" s="5"/>
      <c r="M198" s="5"/>
      <c r="N198" s="5"/>
      <c r="O198" s="53" t="str">
        <f t="shared" si="4"/>
        <v/>
      </c>
      <c r="P198" s="5"/>
      <c r="Q198" s="5" t="s">
        <v>625</v>
      </c>
      <c r="R198" s="5" t="s">
        <v>626</v>
      </c>
      <c r="S198" s="5" t="s">
        <v>627</v>
      </c>
      <c r="T198" s="5" t="s">
        <v>627</v>
      </c>
      <c r="U198" s="1" t="str">
        <f t="shared" si="5"/>
        <v/>
      </c>
      <c r="V198" s="1" t="str">
        <f t="shared" si="6"/>
        <v/>
      </c>
      <c r="W198" s="1" t="str">
        <f t="shared" si="7"/>
        <v/>
      </c>
      <c r="X198" s="5" t="s">
        <v>628</v>
      </c>
      <c r="Y198" s="5" t="s">
        <v>629</v>
      </c>
      <c r="Z198" s="1"/>
      <c r="AA198" s="1"/>
      <c r="AB198" s="1"/>
      <c r="AC198" s="1"/>
      <c r="AD198" s="1" t="str">
        <f t="array" ref="AD198">XLOOKUP(A198,COMPRAS!B:B,COMPRAS!E:E,,0,-1)</f>
        <v/>
      </c>
      <c r="AE198" s="5" t="s">
        <v>629</v>
      </c>
      <c r="AF198" s="1"/>
      <c r="AG198" s="1" t="str">
        <f>VLOOKUP(A198,MAESTRA!I:N,5,0)</f>
        <v>#N/A</v>
      </c>
      <c r="AH198" s="1" t="str">
        <f>VLOOKUP(A198,MAESTRA!I:N,6,0)</f>
        <v>#N/A</v>
      </c>
      <c r="AI198" s="54" t="str">
        <f t="shared" si="8"/>
        <v>#DIV/0!</v>
      </c>
      <c r="AJ198" s="1"/>
    </row>
    <row r="199">
      <c r="A199" s="1"/>
      <c r="B199" s="1"/>
      <c r="C199" s="34"/>
      <c r="D199" s="1"/>
      <c r="E199" s="1"/>
      <c r="F199" s="1" t="str">
        <f t="shared" si="1"/>
        <v/>
      </c>
      <c r="G199" s="1" t="str">
        <f t="shared" si="2"/>
        <v/>
      </c>
      <c r="H199" s="1" t="str">
        <f t="array" ref="H199">XLOOKUP(A199,MAESTRA!I:I,MAESTRA!B:B,,0,1)</f>
        <v/>
      </c>
      <c r="I199" s="5" t="str">
        <f t="shared" si="3"/>
        <v>TALLA</v>
      </c>
      <c r="J199" s="1" t="str">
        <f t="array" ref="J199">XLOOKUP(A199,MAESTRA!I:I,MAESTRA!G:G,,0,1)</f>
        <v/>
      </c>
      <c r="K199" s="5"/>
      <c r="L199" s="5"/>
      <c r="M199" s="5"/>
      <c r="N199" s="5"/>
      <c r="O199" s="53" t="str">
        <f t="shared" si="4"/>
        <v/>
      </c>
      <c r="P199" s="5"/>
      <c r="Q199" s="5" t="s">
        <v>625</v>
      </c>
      <c r="R199" s="5" t="s">
        <v>626</v>
      </c>
      <c r="S199" s="5" t="s">
        <v>627</v>
      </c>
      <c r="T199" s="5" t="s">
        <v>627</v>
      </c>
      <c r="U199" s="1" t="str">
        <f t="shared" si="5"/>
        <v/>
      </c>
      <c r="V199" s="1" t="str">
        <f t="shared" si="6"/>
        <v/>
      </c>
      <c r="W199" s="1" t="str">
        <f t="shared" si="7"/>
        <v/>
      </c>
      <c r="X199" s="5" t="s">
        <v>628</v>
      </c>
      <c r="Y199" s="5" t="s">
        <v>629</v>
      </c>
      <c r="Z199" s="1"/>
      <c r="AA199" s="1"/>
      <c r="AB199" s="1"/>
      <c r="AC199" s="1"/>
      <c r="AD199" s="1" t="str">
        <f t="array" ref="AD199">XLOOKUP(A199,COMPRAS!B:B,COMPRAS!E:E,,0,-1)</f>
        <v/>
      </c>
      <c r="AE199" s="5" t="s">
        <v>629</v>
      </c>
      <c r="AF199" s="1"/>
      <c r="AG199" s="1" t="str">
        <f>VLOOKUP(A199,MAESTRA!I:N,5,0)</f>
        <v>#N/A</v>
      </c>
      <c r="AH199" s="1" t="str">
        <f>VLOOKUP(A199,MAESTRA!I:N,6,0)</f>
        <v>#N/A</v>
      </c>
      <c r="AI199" s="54" t="str">
        <f t="shared" si="8"/>
        <v>#DIV/0!</v>
      </c>
      <c r="AJ199" s="1"/>
    </row>
    <row r="200">
      <c r="A200" s="1"/>
      <c r="B200" s="1"/>
      <c r="C200" s="34"/>
      <c r="D200" s="1"/>
      <c r="E200" s="1"/>
      <c r="F200" s="1" t="str">
        <f t="shared" si="1"/>
        <v/>
      </c>
      <c r="G200" s="1" t="str">
        <f t="shared" si="2"/>
        <v/>
      </c>
      <c r="H200" s="1" t="str">
        <f t="array" ref="H200">XLOOKUP(A200,MAESTRA!I:I,MAESTRA!B:B,,0,1)</f>
        <v/>
      </c>
      <c r="I200" s="5" t="str">
        <f t="shared" si="3"/>
        <v>TALLA</v>
      </c>
      <c r="J200" s="1" t="str">
        <f t="array" ref="J200">XLOOKUP(A200,MAESTRA!I:I,MAESTRA!G:G,,0,1)</f>
        <v/>
      </c>
      <c r="K200" s="5"/>
      <c r="L200" s="5"/>
      <c r="M200" s="5"/>
      <c r="N200" s="5"/>
      <c r="O200" s="53" t="str">
        <f t="shared" si="4"/>
        <v/>
      </c>
      <c r="P200" s="5"/>
      <c r="Q200" s="5" t="s">
        <v>625</v>
      </c>
      <c r="R200" s="5" t="s">
        <v>626</v>
      </c>
      <c r="S200" s="5" t="s">
        <v>627</v>
      </c>
      <c r="T200" s="5" t="s">
        <v>627</v>
      </c>
      <c r="U200" s="1" t="str">
        <f t="shared" si="5"/>
        <v/>
      </c>
      <c r="V200" s="1" t="str">
        <f t="shared" si="6"/>
        <v/>
      </c>
      <c r="W200" s="1" t="str">
        <f t="shared" si="7"/>
        <v/>
      </c>
      <c r="X200" s="5" t="s">
        <v>628</v>
      </c>
      <c r="Y200" s="5" t="s">
        <v>629</v>
      </c>
      <c r="Z200" s="1"/>
      <c r="AA200" s="1"/>
      <c r="AB200" s="1"/>
      <c r="AC200" s="1"/>
      <c r="AD200" s="1" t="str">
        <f t="array" ref="AD200">XLOOKUP(A200,COMPRAS!B:B,COMPRAS!E:E,,0,-1)</f>
        <v/>
      </c>
      <c r="AE200" s="5" t="s">
        <v>629</v>
      </c>
      <c r="AF200" s="1"/>
      <c r="AG200" s="1" t="str">
        <f>VLOOKUP(A200,MAESTRA!I:N,5,0)</f>
        <v>#N/A</v>
      </c>
      <c r="AH200" s="1" t="str">
        <f>VLOOKUP(A200,MAESTRA!I:N,6,0)</f>
        <v>#N/A</v>
      </c>
      <c r="AI200" s="54" t="str">
        <f t="shared" si="8"/>
        <v>#DIV/0!</v>
      </c>
      <c r="AJ200" s="1"/>
    </row>
    <row r="201">
      <c r="A201" s="1"/>
      <c r="B201" s="1"/>
      <c r="C201" s="34"/>
      <c r="D201" s="1"/>
      <c r="E201" s="1"/>
      <c r="F201" s="1" t="str">
        <f t="shared" si="1"/>
        <v/>
      </c>
      <c r="G201" s="1" t="str">
        <f t="shared" si="2"/>
        <v/>
      </c>
      <c r="H201" s="1" t="str">
        <f t="array" ref="H201">XLOOKUP(A201,MAESTRA!I:I,MAESTRA!B:B,,0,1)</f>
        <v/>
      </c>
      <c r="I201" s="5" t="str">
        <f t="shared" si="3"/>
        <v>TALLA</v>
      </c>
      <c r="J201" s="1" t="str">
        <f t="array" ref="J201">XLOOKUP(A201,MAESTRA!I:I,MAESTRA!G:G,,0,1)</f>
        <v/>
      </c>
      <c r="K201" s="5"/>
      <c r="L201" s="5"/>
      <c r="M201" s="5"/>
      <c r="N201" s="5"/>
      <c r="O201" s="53" t="str">
        <f t="shared" si="4"/>
        <v/>
      </c>
      <c r="P201" s="5"/>
      <c r="Q201" s="5" t="s">
        <v>625</v>
      </c>
      <c r="R201" s="5" t="s">
        <v>626</v>
      </c>
      <c r="S201" s="5" t="s">
        <v>627</v>
      </c>
      <c r="T201" s="5" t="s">
        <v>627</v>
      </c>
      <c r="U201" s="1" t="str">
        <f t="shared" si="5"/>
        <v/>
      </c>
      <c r="V201" s="1" t="str">
        <f t="shared" si="6"/>
        <v/>
      </c>
      <c r="W201" s="1" t="str">
        <f t="shared" si="7"/>
        <v/>
      </c>
      <c r="X201" s="5" t="s">
        <v>628</v>
      </c>
      <c r="Y201" s="5" t="s">
        <v>629</v>
      </c>
      <c r="Z201" s="1"/>
      <c r="AA201" s="1"/>
      <c r="AB201" s="1"/>
      <c r="AC201" s="1"/>
      <c r="AD201" s="1" t="str">
        <f t="array" ref="AD201">XLOOKUP(A201,COMPRAS!B:B,COMPRAS!E:E,,0,-1)</f>
        <v/>
      </c>
      <c r="AE201" s="5" t="s">
        <v>629</v>
      </c>
      <c r="AF201" s="1"/>
      <c r="AG201" s="1" t="str">
        <f>VLOOKUP(A201,MAESTRA!I:N,5,0)</f>
        <v>#N/A</v>
      </c>
      <c r="AH201" s="1" t="str">
        <f>VLOOKUP(A201,MAESTRA!I:N,6,0)</f>
        <v>#N/A</v>
      </c>
      <c r="AI201" s="54" t="str">
        <f t="shared" si="8"/>
        <v>#DIV/0!</v>
      </c>
      <c r="AJ201" s="1"/>
    </row>
    <row r="202">
      <c r="A202" s="1"/>
      <c r="B202" s="1"/>
      <c r="C202" s="34"/>
      <c r="D202" s="1"/>
      <c r="E202" s="1"/>
      <c r="F202" s="1" t="str">
        <f t="shared" si="1"/>
        <v/>
      </c>
      <c r="G202" s="1" t="str">
        <f t="shared" si="2"/>
        <v/>
      </c>
      <c r="H202" s="1" t="str">
        <f t="array" ref="H202">XLOOKUP(A202,MAESTRA!I:I,MAESTRA!B:B,,0,1)</f>
        <v/>
      </c>
      <c r="I202" s="5" t="str">
        <f t="shared" si="3"/>
        <v>TALLA</v>
      </c>
      <c r="J202" s="1" t="str">
        <f t="array" ref="J202">XLOOKUP(A202,MAESTRA!I:I,MAESTRA!G:G,,0,1)</f>
        <v/>
      </c>
      <c r="K202" s="5"/>
      <c r="L202" s="5"/>
      <c r="M202" s="5"/>
      <c r="N202" s="5"/>
      <c r="O202" s="53" t="str">
        <f t="shared" si="4"/>
        <v/>
      </c>
      <c r="P202" s="5"/>
      <c r="Q202" s="5" t="s">
        <v>625</v>
      </c>
      <c r="R202" s="5" t="s">
        <v>626</v>
      </c>
      <c r="S202" s="5" t="s">
        <v>627</v>
      </c>
      <c r="T202" s="5" t="s">
        <v>627</v>
      </c>
      <c r="U202" s="1" t="str">
        <f t="shared" si="5"/>
        <v/>
      </c>
      <c r="V202" s="1" t="str">
        <f t="shared" si="6"/>
        <v/>
      </c>
      <c r="W202" s="1" t="str">
        <f t="shared" si="7"/>
        <v/>
      </c>
      <c r="X202" s="5" t="s">
        <v>628</v>
      </c>
      <c r="Y202" s="5" t="s">
        <v>629</v>
      </c>
      <c r="Z202" s="1"/>
      <c r="AA202" s="1"/>
      <c r="AB202" s="1"/>
      <c r="AC202" s="1"/>
      <c r="AD202" s="1" t="str">
        <f t="array" ref="AD202">XLOOKUP(A202,COMPRAS!B:B,COMPRAS!E:E,,0,-1)</f>
        <v/>
      </c>
      <c r="AE202" s="5" t="s">
        <v>629</v>
      </c>
      <c r="AF202" s="1"/>
      <c r="AG202" s="1" t="str">
        <f>VLOOKUP(A202,MAESTRA!I:N,5,0)</f>
        <v>#N/A</v>
      </c>
      <c r="AH202" s="1" t="str">
        <f>VLOOKUP(A202,MAESTRA!I:N,6,0)</f>
        <v>#N/A</v>
      </c>
      <c r="AI202" s="54" t="str">
        <f t="shared" si="8"/>
        <v>#DIV/0!</v>
      </c>
      <c r="AJ202" s="1"/>
    </row>
    <row r="203">
      <c r="A203" s="1"/>
      <c r="B203" s="1"/>
      <c r="C203" s="34"/>
      <c r="D203" s="1"/>
      <c r="E203" s="1"/>
      <c r="F203" s="1" t="str">
        <f t="shared" si="1"/>
        <v/>
      </c>
      <c r="G203" s="1" t="str">
        <f t="shared" si="2"/>
        <v/>
      </c>
      <c r="H203" s="1" t="str">
        <f t="array" ref="H203">XLOOKUP(A203,MAESTRA!I:I,MAESTRA!B:B,,0,1)</f>
        <v/>
      </c>
      <c r="I203" s="5" t="str">
        <f t="shared" si="3"/>
        <v>TALLA</v>
      </c>
      <c r="J203" s="1" t="str">
        <f t="array" ref="J203">XLOOKUP(A203,MAESTRA!I:I,MAESTRA!G:G,,0,1)</f>
        <v/>
      </c>
      <c r="K203" s="5"/>
      <c r="L203" s="5"/>
      <c r="M203" s="5"/>
      <c r="N203" s="5"/>
      <c r="O203" s="53" t="str">
        <f t="shared" si="4"/>
        <v/>
      </c>
      <c r="P203" s="5"/>
      <c r="Q203" s="5" t="s">
        <v>625</v>
      </c>
      <c r="R203" s="5" t="s">
        <v>626</v>
      </c>
      <c r="S203" s="5" t="s">
        <v>627</v>
      </c>
      <c r="T203" s="5" t="s">
        <v>627</v>
      </c>
      <c r="U203" s="1" t="str">
        <f t="shared" si="5"/>
        <v/>
      </c>
      <c r="V203" s="1" t="str">
        <f t="shared" si="6"/>
        <v/>
      </c>
      <c r="W203" s="1" t="str">
        <f t="shared" si="7"/>
        <v/>
      </c>
      <c r="X203" s="5" t="s">
        <v>628</v>
      </c>
      <c r="Y203" s="5" t="s">
        <v>629</v>
      </c>
      <c r="Z203" s="1"/>
      <c r="AA203" s="1"/>
      <c r="AB203" s="1"/>
      <c r="AC203" s="1"/>
      <c r="AD203" s="1" t="str">
        <f t="array" ref="AD203">XLOOKUP(A203,COMPRAS!B:B,COMPRAS!E:E,,0,-1)</f>
        <v/>
      </c>
      <c r="AE203" s="5" t="s">
        <v>629</v>
      </c>
      <c r="AF203" s="1"/>
      <c r="AG203" s="1" t="str">
        <f>VLOOKUP(A203,MAESTRA!I:N,5,0)</f>
        <v>#N/A</v>
      </c>
      <c r="AH203" s="1" t="str">
        <f>VLOOKUP(A203,MAESTRA!I:N,6,0)</f>
        <v>#N/A</v>
      </c>
      <c r="AI203" s="54" t="str">
        <f t="shared" si="8"/>
        <v>#DIV/0!</v>
      </c>
      <c r="AJ203" s="1"/>
    </row>
    <row r="204">
      <c r="A204" s="1"/>
      <c r="B204" s="1"/>
      <c r="C204" s="34"/>
      <c r="D204" s="1"/>
      <c r="E204" s="1"/>
      <c r="F204" s="1" t="str">
        <f t="shared" si="1"/>
        <v/>
      </c>
      <c r="G204" s="1" t="str">
        <f t="shared" si="2"/>
        <v/>
      </c>
      <c r="H204" s="1" t="str">
        <f t="array" ref="H204">XLOOKUP(A204,MAESTRA!I:I,MAESTRA!B:B,,0,1)</f>
        <v/>
      </c>
      <c r="I204" s="5" t="str">
        <f t="shared" si="3"/>
        <v>TALLA</v>
      </c>
      <c r="J204" s="1" t="str">
        <f t="array" ref="J204">XLOOKUP(A204,MAESTRA!I:I,MAESTRA!G:G,,0,1)</f>
        <v/>
      </c>
      <c r="K204" s="5"/>
      <c r="L204" s="5"/>
      <c r="M204" s="5"/>
      <c r="N204" s="5"/>
      <c r="O204" s="53" t="str">
        <f t="shared" si="4"/>
        <v/>
      </c>
      <c r="P204" s="5"/>
      <c r="Q204" s="5" t="s">
        <v>625</v>
      </c>
      <c r="R204" s="5" t="s">
        <v>626</v>
      </c>
      <c r="S204" s="5" t="s">
        <v>627</v>
      </c>
      <c r="T204" s="5" t="s">
        <v>627</v>
      </c>
      <c r="U204" s="1" t="str">
        <f t="shared" si="5"/>
        <v/>
      </c>
      <c r="V204" s="1" t="str">
        <f t="shared" si="6"/>
        <v/>
      </c>
      <c r="W204" s="1" t="str">
        <f t="shared" si="7"/>
        <v/>
      </c>
      <c r="X204" s="5" t="s">
        <v>628</v>
      </c>
      <c r="Y204" s="5" t="s">
        <v>629</v>
      </c>
      <c r="Z204" s="1"/>
      <c r="AA204" s="1"/>
      <c r="AB204" s="1"/>
      <c r="AC204" s="1"/>
      <c r="AD204" s="1" t="str">
        <f t="array" ref="AD204">XLOOKUP(A204,COMPRAS!B:B,COMPRAS!E:E,,0,-1)</f>
        <v/>
      </c>
      <c r="AE204" s="5" t="s">
        <v>629</v>
      </c>
      <c r="AF204" s="1"/>
      <c r="AG204" s="1" t="str">
        <f>VLOOKUP(A204,MAESTRA!I:N,5,0)</f>
        <v>#N/A</v>
      </c>
      <c r="AH204" s="1" t="str">
        <f>VLOOKUP(A204,MAESTRA!I:N,6,0)</f>
        <v>#N/A</v>
      </c>
      <c r="AI204" s="54" t="str">
        <f t="shared" si="8"/>
        <v>#DIV/0!</v>
      </c>
      <c r="AJ204" s="1"/>
    </row>
    <row r="205">
      <c r="A205" s="1"/>
      <c r="B205" s="1"/>
      <c r="C205" s="34"/>
      <c r="D205" s="1"/>
      <c r="E205" s="1"/>
      <c r="F205" s="1" t="str">
        <f t="shared" si="1"/>
        <v/>
      </c>
      <c r="G205" s="1" t="str">
        <f t="shared" si="2"/>
        <v/>
      </c>
      <c r="H205" s="1" t="str">
        <f t="array" ref="H205">XLOOKUP(A205,MAESTRA!I:I,MAESTRA!B:B,,0,1)</f>
        <v/>
      </c>
      <c r="I205" s="5" t="str">
        <f t="shared" si="3"/>
        <v>TALLA</v>
      </c>
      <c r="J205" s="1" t="str">
        <f t="array" ref="J205">XLOOKUP(A205,MAESTRA!I:I,MAESTRA!G:G,,0,1)</f>
        <v/>
      </c>
      <c r="K205" s="5"/>
      <c r="L205" s="5"/>
      <c r="M205" s="5"/>
      <c r="N205" s="5"/>
      <c r="O205" s="53" t="str">
        <f t="shared" si="4"/>
        <v/>
      </c>
      <c r="P205" s="5"/>
      <c r="Q205" s="5" t="s">
        <v>625</v>
      </c>
      <c r="R205" s="5" t="s">
        <v>626</v>
      </c>
      <c r="S205" s="5" t="s">
        <v>627</v>
      </c>
      <c r="T205" s="5" t="s">
        <v>627</v>
      </c>
      <c r="U205" s="1" t="str">
        <f t="shared" si="5"/>
        <v/>
      </c>
      <c r="V205" s="1" t="str">
        <f t="shared" si="6"/>
        <v/>
      </c>
      <c r="W205" s="1" t="str">
        <f t="shared" si="7"/>
        <v/>
      </c>
      <c r="X205" s="5" t="s">
        <v>628</v>
      </c>
      <c r="Y205" s="5" t="s">
        <v>629</v>
      </c>
      <c r="Z205" s="1"/>
      <c r="AA205" s="1"/>
      <c r="AB205" s="1"/>
      <c r="AC205" s="1"/>
      <c r="AD205" s="1" t="str">
        <f t="array" ref="AD205">XLOOKUP(A205,COMPRAS!B:B,COMPRAS!E:E,,0,-1)</f>
        <v/>
      </c>
      <c r="AE205" s="5" t="s">
        <v>629</v>
      </c>
      <c r="AF205" s="1"/>
      <c r="AG205" s="1" t="str">
        <f>VLOOKUP(A205,MAESTRA!I:N,5,0)</f>
        <v>#N/A</v>
      </c>
      <c r="AH205" s="1" t="str">
        <f>VLOOKUP(A205,MAESTRA!I:N,6,0)</f>
        <v>#N/A</v>
      </c>
      <c r="AI205" s="54" t="str">
        <f t="shared" si="8"/>
        <v>#DIV/0!</v>
      </c>
      <c r="AJ205" s="1"/>
    </row>
    <row r="206">
      <c r="A206" s="1"/>
      <c r="B206" s="1"/>
      <c r="C206" s="34"/>
      <c r="D206" s="1"/>
      <c r="E206" s="1"/>
      <c r="F206" s="1" t="str">
        <f t="shared" si="1"/>
        <v/>
      </c>
      <c r="G206" s="1" t="str">
        <f t="shared" si="2"/>
        <v/>
      </c>
      <c r="H206" s="1" t="str">
        <f t="array" ref="H206">XLOOKUP(A206,MAESTRA!I:I,MAESTRA!B:B,,0,1)</f>
        <v/>
      </c>
      <c r="I206" s="5" t="str">
        <f t="shared" si="3"/>
        <v>TALLA</v>
      </c>
      <c r="J206" s="1" t="str">
        <f t="array" ref="J206">XLOOKUP(A206,MAESTRA!I:I,MAESTRA!G:G,,0,1)</f>
        <v/>
      </c>
      <c r="K206" s="5"/>
      <c r="L206" s="5"/>
      <c r="M206" s="5"/>
      <c r="N206" s="5"/>
      <c r="O206" s="53" t="str">
        <f t="shared" si="4"/>
        <v/>
      </c>
      <c r="P206" s="5"/>
      <c r="Q206" s="5" t="s">
        <v>625</v>
      </c>
      <c r="R206" s="5" t="s">
        <v>626</v>
      </c>
      <c r="S206" s="5" t="s">
        <v>627</v>
      </c>
      <c r="T206" s="5" t="s">
        <v>627</v>
      </c>
      <c r="U206" s="1" t="str">
        <f t="shared" si="5"/>
        <v/>
      </c>
      <c r="V206" s="1" t="str">
        <f t="shared" si="6"/>
        <v/>
      </c>
      <c r="W206" s="1" t="str">
        <f t="shared" si="7"/>
        <v/>
      </c>
      <c r="X206" s="5" t="s">
        <v>628</v>
      </c>
      <c r="Y206" s="5" t="s">
        <v>629</v>
      </c>
      <c r="Z206" s="1"/>
      <c r="AA206" s="1"/>
      <c r="AB206" s="1"/>
      <c r="AC206" s="1"/>
      <c r="AD206" s="1" t="str">
        <f t="array" ref="AD206">XLOOKUP(A206,COMPRAS!B:B,COMPRAS!E:E,,0,-1)</f>
        <v/>
      </c>
      <c r="AE206" s="5" t="s">
        <v>629</v>
      </c>
      <c r="AF206" s="1"/>
      <c r="AG206" s="1" t="str">
        <f>VLOOKUP(A206,MAESTRA!I:N,5,0)</f>
        <v>#N/A</v>
      </c>
      <c r="AH206" s="1" t="str">
        <f>VLOOKUP(A206,MAESTRA!I:N,6,0)</f>
        <v>#N/A</v>
      </c>
      <c r="AI206" s="54" t="str">
        <f t="shared" si="8"/>
        <v>#DIV/0!</v>
      </c>
      <c r="AJ206" s="1"/>
    </row>
    <row r="207">
      <c r="A207" s="1"/>
      <c r="B207" s="1"/>
      <c r="C207" s="34"/>
      <c r="D207" s="1"/>
      <c r="E207" s="1"/>
      <c r="F207" s="1" t="str">
        <f t="shared" si="1"/>
        <v/>
      </c>
      <c r="G207" s="1" t="str">
        <f t="shared" si="2"/>
        <v/>
      </c>
      <c r="H207" s="1" t="str">
        <f t="array" ref="H207">XLOOKUP(A207,MAESTRA!I:I,MAESTRA!B:B,,0,1)</f>
        <v/>
      </c>
      <c r="I207" s="5" t="str">
        <f t="shared" si="3"/>
        <v>TALLA</v>
      </c>
      <c r="J207" s="1" t="str">
        <f t="array" ref="J207">XLOOKUP(A207,MAESTRA!I:I,MAESTRA!G:G,,0,1)</f>
        <v/>
      </c>
      <c r="K207" s="5"/>
      <c r="L207" s="5"/>
      <c r="M207" s="5"/>
      <c r="N207" s="5"/>
      <c r="O207" s="53" t="str">
        <f t="shared" si="4"/>
        <v/>
      </c>
      <c r="P207" s="5"/>
      <c r="Q207" s="5" t="s">
        <v>625</v>
      </c>
      <c r="R207" s="5" t="s">
        <v>626</v>
      </c>
      <c r="S207" s="5" t="s">
        <v>627</v>
      </c>
      <c r="T207" s="5" t="s">
        <v>627</v>
      </c>
      <c r="U207" s="1" t="str">
        <f t="shared" si="5"/>
        <v/>
      </c>
      <c r="V207" s="1" t="str">
        <f t="shared" si="6"/>
        <v/>
      </c>
      <c r="W207" s="1" t="str">
        <f t="shared" si="7"/>
        <v/>
      </c>
      <c r="X207" s="5" t="s">
        <v>628</v>
      </c>
      <c r="Y207" s="5" t="s">
        <v>629</v>
      </c>
      <c r="Z207" s="1"/>
      <c r="AA207" s="1"/>
      <c r="AB207" s="1"/>
      <c r="AC207" s="1"/>
      <c r="AD207" s="1" t="str">
        <f t="array" ref="AD207">XLOOKUP(A207,COMPRAS!B:B,COMPRAS!E:E,,0,-1)</f>
        <v/>
      </c>
      <c r="AE207" s="5" t="s">
        <v>629</v>
      </c>
      <c r="AF207" s="1"/>
      <c r="AG207" s="1" t="str">
        <f>VLOOKUP(A207,MAESTRA!I:N,5,0)</f>
        <v>#N/A</v>
      </c>
      <c r="AH207" s="1" t="str">
        <f>VLOOKUP(A207,MAESTRA!I:N,6,0)</f>
        <v>#N/A</v>
      </c>
      <c r="AI207" s="54" t="str">
        <f t="shared" si="8"/>
        <v>#DIV/0!</v>
      </c>
      <c r="AJ207" s="1"/>
    </row>
    <row r="208">
      <c r="A208" s="1"/>
      <c r="B208" s="1"/>
      <c r="C208" s="34"/>
      <c r="D208" s="1"/>
      <c r="E208" s="1"/>
      <c r="F208" s="1" t="str">
        <f t="shared" si="1"/>
        <v/>
      </c>
      <c r="G208" s="1" t="str">
        <f t="shared" si="2"/>
        <v/>
      </c>
      <c r="H208" s="1" t="str">
        <f t="array" ref="H208">XLOOKUP(A208,MAESTRA!I:I,MAESTRA!B:B,,0,1)</f>
        <v/>
      </c>
      <c r="I208" s="5" t="str">
        <f t="shared" si="3"/>
        <v>TALLA</v>
      </c>
      <c r="J208" s="1" t="str">
        <f t="array" ref="J208">XLOOKUP(A208,MAESTRA!I:I,MAESTRA!G:G,,0,1)</f>
        <v/>
      </c>
      <c r="K208" s="5"/>
      <c r="L208" s="5"/>
      <c r="M208" s="5"/>
      <c r="N208" s="5"/>
      <c r="O208" s="53" t="str">
        <f t="shared" si="4"/>
        <v/>
      </c>
      <c r="P208" s="5"/>
      <c r="Q208" s="5" t="s">
        <v>625</v>
      </c>
      <c r="R208" s="5" t="s">
        <v>626</v>
      </c>
      <c r="S208" s="5" t="s">
        <v>627</v>
      </c>
      <c r="T208" s="5" t="s">
        <v>627</v>
      </c>
      <c r="U208" s="1" t="str">
        <f t="shared" si="5"/>
        <v/>
      </c>
      <c r="V208" s="1" t="str">
        <f t="shared" si="6"/>
        <v/>
      </c>
      <c r="W208" s="1" t="str">
        <f t="shared" si="7"/>
        <v/>
      </c>
      <c r="X208" s="5" t="s">
        <v>628</v>
      </c>
      <c r="Y208" s="5" t="s">
        <v>629</v>
      </c>
      <c r="Z208" s="1"/>
      <c r="AA208" s="1"/>
      <c r="AB208" s="1"/>
      <c r="AC208" s="1"/>
      <c r="AD208" s="1" t="str">
        <f t="array" ref="AD208">XLOOKUP(A208,COMPRAS!B:B,COMPRAS!E:E,,0,-1)</f>
        <v/>
      </c>
      <c r="AE208" s="5" t="s">
        <v>629</v>
      </c>
      <c r="AF208" s="1"/>
      <c r="AG208" s="1" t="str">
        <f>VLOOKUP(A208,MAESTRA!I:N,5,0)</f>
        <v>#N/A</v>
      </c>
      <c r="AH208" s="1" t="str">
        <f>VLOOKUP(A208,MAESTRA!I:N,6,0)</f>
        <v>#N/A</v>
      </c>
      <c r="AI208" s="54" t="str">
        <f t="shared" si="8"/>
        <v>#DIV/0!</v>
      </c>
      <c r="AJ208" s="1"/>
    </row>
    <row r="209">
      <c r="A209" s="1"/>
      <c r="B209" s="1"/>
      <c r="C209" s="34"/>
      <c r="D209" s="1"/>
      <c r="E209" s="1"/>
      <c r="F209" s="1" t="str">
        <f t="shared" si="1"/>
        <v/>
      </c>
      <c r="G209" s="1" t="str">
        <f t="shared" si="2"/>
        <v/>
      </c>
      <c r="H209" s="1" t="str">
        <f t="array" ref="H209">XLOOKUP(A209,MAESTRA!I:I,MAESTRA!B:B,,0,1)</f>
        <v/>
      </c>
      <c r="I209" s="5" t="str">
        <f t="shared" si="3"/>
        <v>TALLA</v>
      </c>
      <c r="J209" s="1" t="str">
        <f t="array" ref="J209">XLOOKUP(A209,MAESTRA!I:I,MAESTRA!G:G,,0,1)</f>
        <v/>
      </c>
      <c r="K209" s="5"/>
      <c r="L209" s="5"/>
      <c r="M209" s="5"/>
      <c r="N209" s="5"/>
      <c r="O209" s="53" t="str">
        <f t="shared" si="4"/>
        <v/>
      </c>
      <c r="P209" s="5"/>
      <c r="Q209" s="5" t="s">
        <v>625</v>
      </c>
      <c r="R209" s="5" t="s">
        <v>626</v>
      </c>
      <c r="S209" s="5" t="s">
        <v>627</v>
      </c>
      <c r="T209" s="5" t="s">
        <v>627</v>
      </c>
      <c r="U209" s="1" t="str">
        <f t="shared" si="5"/>
        <v/>
      </c>
      <c r="V209" s="1" t="str">
        <f t="shared" si="6"/>
        <v/>
      </c>
      <c r="W209" s="1" t="str">
        <f t="shared" si="7"/>
        <v/>
      </c>
      <c r="X209" s="5" t="s">
        <v>628</v>
      </c>
      <c r="Y209" s="5" t="s">
        <v>629</v>
      </c>
      <c r="Z209" s="1"/>
      <c r="AA209" s="1"/>
      <c r="AB209" s="1"/>
      <c r="AC209" s="1"/>
      <c r="AD209" s="1" t="str">
        <f t="array" ref="AD209">XLOOKUP(A209,COMPRAS!B:B,COMPRAS!E:E,,0,-1)</f>
        <v/>
      </c>
      <c r="AE209" s="5" t="s">
        <v>629</v>
      </c>
      <c r="AF209" s="1"/>
      <c r="AG209" s="1" t="str">
        <f>VLOOKUP(A209,MAESTRA!I:N,5,0)</f>
        <v>#N/A</v>
      </c>
      <c r="AH209" s="1" t="str">
        <f>VLOOKUP(A209,MAESTRA!I:N,6,0)</f>
        <v>#N/A</v>
      </c>
      <c r="AI209" s="54" t="str">
        <f t="shared" si="8"/>
        <v>#DIV/0!</v>
      </c>
      <c r="AJ209" s="1"/>
    </row>
    <row r="210">
      <c r="A210" s="1"/>
      <c r="B210" s="1"/>
      <c r="C210" s="34"/>
      <c r="D210" s="1"/>
      <c r="E210" s="1"/>
      <c r="F210" s="1" t="str">
        <f t="shared" si="1"/>
        <v/>
      </c>
      <c r="G210" s="1" t="str">
        <f t="shared" si="2"/>
        <v/>
      </c>
      <c r="H210" s="1" t="str">
        <f t="array" ref="H210">XLOOKUP(A210,MAESTRA!I:I,MAESTRA!B:B,,0,1)</f>
        <v/>
      </c>
      <c r="I210" s="5" t="str">
        <f t="shared" si="3"/>
        <v>TALLA</v>
      </c>
      <c r="J210" s="1" t="str">
        <f t="array" ref="J210">XLOOKUP(A210,MAESTRA!I:I,MAESTRA!G:G,,0,1)</f>
        <v/>
      </c>
      <c r="K210" s="5"/>
      <c r="L210" s="5"/>
      <c r="M210" s="5"/>
      <c r="N210" s="5"/>
      <c r="O210" s="53" t="str">
        <f t="shared" si="4"/>
        <v/>
      </c>
      <c r="P210" s="5"/>
      <c r="Q210" s="5" t="s">
        <v>625</v>
      </c>
      <c r="R210" s="5" t="s">
        <v>626</v>
      </c>
      <c r="S210" s="5" t="s">
        <v>627</v>
      </c>
      <c r="T210" s="5" t="s">
        <v>627</v>
      </c>
      <c r="U210" s="1" t="str">
        <f t="shared" si="5"/>
        <v/>
      </c>
      <c r="V210" s="1" t="str">
        <f t="shared" si="6"/>
        <v/>
      </c>
      <c r="W210" s="1" t="str">
        <f t="shared" si="7"/>
        <v/>
      </c>
      <c r="X210" s="5" t="s">
        <v>628</v>
      </c>
      <c r="Y210" s="5" t="s">
        <v>629</v>
      </c>
      <c r="Z210" s="1"/>
      <c r="AA210" s="1"/>
      <c r="AB210" s="1"/>
      <c r="AC210" s="1"/>
      <c r="AD210" s="1" t="str">
        <f t="array" ref="AD210">XLOOKUP(A210,COMPRAS!B:B,COMPRAS!E:E,,0,-1)</f>
        <v/>
      </c>
      <c r="AE210" s="5" t="s">
        <v>629</v>
      </c>
      <c r="AF210" s="1"/>
      <c r="AG210" s="1" t="str">
        <f>VLOOKUP(A210,MAESTRA!I:N,5,0)</f>
        <v>#N/A</v>
      </c>
      <c r="AH210" s="1" t="str">
        <f>VLOOKUP(A210,MAESTRA!I:N,6,0)</f>
        <v>#N/A</v>
      </c>
      <c r="AI210" s="54" t="str">
        <f t="shared" si="8"/>
        <v>#DIV/0!</v>
      </c>
      <c r="AJ210" s="1"/>
    </row>
    <row r="211">
      <c r="A211" s="1"/>
      <c r="B211" s="1"/>
      <c r="C211" s="34"/>
      <c r="D211" s="1"/>
      <c r="E211" s="1"/>
      <c r="F211" s="1" t="str">
        <f t="shared" si="1"/>
        <v/>
      </c>
      <c r="G211" s="1" t="str">
        <f t="shared" si="2"/>
        <v/>
      </c>
      <c r="H211" s="1" t="str">
        <f t="array" ref="H211">XLOOKUP(A211,MAESTRA!I:I,MAESTRA!B:B,,0,1)</f>
        <v/>
      </c>
      <c r="I211" s="5" t="str">
        <f t="shared" si="3"/>
        <v>TALLA</v>
      </c>
      <c r="J211" s="1" t="str">
        <f t="array" ref="J211">XLOOKUP(A211,MAESTRA!I:I,MAESTRA!G:G,,0,1)</f>
        <v/>
      </c>
      <c r="K211" s="5"/>
      <c r="L211" s="5"/>
      <c r="M211" s="5"/>
      <c r="N211" s="5"/>
      <c r="O211" s="53" t="str">
        <f t="shared" si="4"/>
        <v/>
      </c>
      <c r="P211" s="5"/>
      <c r="Q211" s="5" t="s">
        <v>625</v>
      </c>
      <c r="R211" s="5" t="s">
        <v>626</v>
      </c>
      <c r="S211" s="5" t="s">
        <v>627</v>
      </c>
      <c r="T211" s="5" t="s">
        <v>627</v>
      </c>
      <c r="U211" s="1" t="str">
        <f t="shared" si="5"/>
        <v/>
      </c>
      <c r="V211" s="1" t="str">
        <f t="shared" si="6"/>
        <v/>
      </c>
      <c r="W211" s="1" t="str">
        <f t="shared" si="7"/>
        <v/>
      </c>
      <c r="X211" s="5" t="s">
        <v>628</v>
      </c>
      <c r="Y211" s="5" t="s">
        <v>629</v>
      </c>
      <c r="Z211" s="1"/>
      <c r="AA211" s="1"/>
      <c r="AB211" s="1"/>
      <c r="AC211" s="1"/>
      <c r="AD211" s="1" t="str">
        <f t="array" ref="AD211">XLOOKUP(A211,COMPRAS!B:B,COMPRAS!E:E,,0,-1)</f>
        <v/>
      </c>
      <c r="AE211" s="5" t="s">
        <v>629</v>
      </c>
      <c r="AF211" s="1"/>
      <c r="AG211" s="1" t="str">
        <f>VLOOKUP(A211,MAESTRA!I:N,5,0)</f>
        <v>#N/A</v>
      </c>
      <c r="AH211" s="1" t="str">
        <f>VLOOKUP(A211,MAESTRA!I:N,6,0)</f>
        <v>#N/A</v>
      </c>
      <c r="AI211" s="54" t="str">
        <f t="shared" si="8"/>
        <v>#DIV/0!</v>
      </c>
      <c r="AJ211" s="1"/>
    </row>
    <row r="212">
      <c r="A212" s="1"/>
      <c r="B212" s="1"/>
      <c r="C212" s="34"/>
      <c r="D212" s="1"/>
      <c r="E212" s="1"/>
      <c r="F212" s="1" t="str">
        <f t="shared" si="1"/>
        <v/>
      </c>
      <c r="G212" s="1" t="str">
        <f t="shared" si="2"/>
        <v/>
      </c>
      <c r="H212" s="1" t="str">
        <f t="array" ref="H212">XLOOKUP(A212,MAESTRA!I:I,MAESTRA!B:B,,0,1)</f>
        <v/>
      </c>
      <c r="I212" s="5" t="str">
        <f t="shared" si="3"/>
        <v>TALLA</v>
      </c>
      <c r="J212" s="1" t="str">
        <f t="array" ref="J212">XLOOKUP(A212,MAESTRA!I:I,MAESTRA!G:G,,0,1)</f>
        <v/>
      </c>
      <c r="K212" s="5"/>
      <c r="L212" s="5"/>
      <c r="M212" s="5"/>
      <c r="N212" s="5"/>
      <c r="O212" s="53" t="str">
        <f t="shared" si="4"/>
        <v/>
      </c>
      <c r="P212" s="5"/>
      <c r="Q212" s="5" t="s">
        <v>625</v>
      </c>
      <c r="R212" s="5" t="s">
        <v>626</v>
      </c>
      <c r="S212" s="5" t="s">
        <v>627</v>
      </c>
      <c r="T212" s="5" t="s">
        <v>627</v>
      </c>
      <c r="U212" s="1" t="str">
        <f t="shared" si="5"/>
        <v/>
      </c>
      <c r="V212" s="1" t="str">
        <f t="shared" si="6"/>
        <v/>
      </c>
      <c r="W212" s="1" t="str">
        <f t="shared" si="7"/>
        <v/>
      </c>
      <c r="X212" s="5" t="s">
        <v>628</v>
      </c>
      <c r="Y212" s="5" t="s">
        <v>629</v>
      </c>
      <c r="Z212" s="1"/>
      <c r="AA212" s="1"/>
      <c r="AB212" s="1"/>
      <c r="AC212" s="1"/>
      <c r="AD212" s="1" t="str">
        <f t="array" ref="AD212">XLOOKUP(A212,COMPRAS!B:B,COMPRAS!E:E,,0,-1)</f>
        <v/>
      </c>
      <c r="AE212" s="5" t="s">
        <v>629</v>
      </c>
      <c r="AF212" s="1"/>
      <c r="AG212" s="1" t="str">
        <f>VLOOKUP(A212,MAESTRA!I:N,5,0)</f>
        <v>#N/A</v>
      </c>
      <c r="AH212" s="1" t="str">
        <f>VLOOKUP(A212,MAESTRA!I:N,6,0)</f>
        <v>#N/A</v>
      </c>
      <c r="AI212" s="54" t="str">
        <f t="shared" si="8"/>
        <v>#DIV/0!</v>
      </c>
      <c r="AJ212" s="1"/>
    </row>
    <row r="213">
      <c r="A213" s="1"/>
      <c r="B213" s="1"/>
      <c r="C213" s="34"/>
      <c r="D213" s="1"/>
      <c r="E213" s="1"/>
      <c r="F213" s="1" t="str">
        <f t="shared" si="1"/>
        <v/>
      </c>
      <c r="G213" s="1" t="str">
        <f t="shared" si="2"/>
        <v/>
      </c>
      <c r="H213" s="1" t="str">
        <f t="array" ref="H213">XLOOKUP(A213,MAESTRA!I:I,MAESTRA!B:B,,0,1)</f>
        <v/>
      </c>
      <c r="I213" s="5" t="str">
        <f t="shared" si="3"/>
        <v>TALLA</v>
      </c>
      <c r="J213" s="1" t="str">
        <f t="array" ref="J213">XLOOKUP(A213,MAESTRA!I:I,MAESTRA!G:G,,0,1)</f>
        <v/>
      </c>
      <c r="K213" s="5"/>
      <c r="L213" s="5"/>
      <c r="M213" s="5"/>
      <c r="N213" s="5"/>
      <c r="O213" s="53" t="str">
        <f t="shared" si="4"/>
        <v/>
      </c>
      <c r="P213" s="5"/>
      <c r="Q213" s="5" t="s">
        <v>625</v>
      </c>
      <c r="R213" s="5" t="s">
        <v>626</v>
      </c>
      <c r="S213" s="5" t="s">
        <v>627</v>
      </c>
      <c r="T213" s="5" t="s">
        <v>627</v>
      </c>
      <c r="U213" s="1" t="str">
        <f t="shared" si="5"/>
        <v/>
      </c>
      <c r="V213" s="1" t="str">
        <f t="shared" si="6"/>
        <v/>
      </c>
      <c r="W213" s="1" t="str">
        <f t="shared" si="7"/>
        <v/>
      </c>
      <c r="X213" s="5" t="s">
        <v>628</v>
      </c>
      <c r="Y213" s="5" t="s">
        <v>629</v>
      </c>
      <c r="Z213" s="1"/>
      <c r="AA213" s="1"/>
      <c r="AB213" s="1"/>
      <c r="AC213" s="1"/>
      <c r="AD213" s="1" t="str">
        <f t="array" ref="AD213">XLOOKUP(A213,COMPRAS!B:B,COMPRAS!E:E,,0,-1)</f>
        <v/>
      </c>
      <c r="AE213" s="5" t="s">
        <v>629</v>
      </c>
      <c r="AF213" s="1"/>
      <c r="AG213" s="1" t="str">
        <f>VLOOKUP(A213,MAESTRA!I:N,5,0)</f>
        <v>#N/A</v>
      </c>
      <c r="AH213" s="1" t="str">
        <f>VLOOKUP(A213,MAESTRA!I:N,6,0)</f>
        <v>#N/A</v>
      </c>
      <c r="AI213" s="54" t="str">
        <f t="shared" si="8"/>
        <v>#DIV/0!</v>
      </c>
      <c r="AJ213" s="1"/>
    </row>
    <row r="214">
      <c r="A214" s="1"/>
      <c r="B214" s="1"/>
      <c r="C214" s="34"/>
      <c r="D214" s="1"/>
      <c r="E214" s="1"/>
      <c r="F214" s="1" t="str">
        <f t="shared" si="1"/>
        <v/>
      </c>
      <c r="G214" s="1" t="str">
        <f t="shared" si="2"/>
        <v/>
      </c>
      <c r="H214" s="1" t="str">
        <f t="array" ref="H214">XLOOKUP(A214,MAESTRA!I:I,MAESTRA!B:B,,0,1)</f>
        <v/>
      </c>
      <c r="I214" s="5" t="str">
        <f t="shared" si="3"/>
        <v>TALLA</v>
      </c>
      <c r="J214" s="1" t="str">
        <f t="array" ref="J214">XLOOKUP(A214,MAESTRA!I:I,MAESTRA!G:G,,0,1)</f>
        <v/>
      </c>
      <c r="K214" s="5"/>
      <c r="L214" s="5"/>
      <c r="M214" s="5"/>
      <c r="N214" s="5"/>
      <c r="O214" s="53" t="str">
        <f t="shared" si="4"/>
        <v/>
      </c>
      <c r="P214" s="5"/>
      <c r="Q214" s="5" t="s">
        <v>625</v>
      </c>
      <c r="R214" s="5" t="s">
        <v>626</v>
      </c>
      <c r="S214" s="5" t="s">
        <v>627</v>
      </c>
      <c r="T214" s="5" t="s">
        <v>627</v>
      </c>
      <c r="U214" s="1" t="str">
        <f t="shared" si="5"/>
        <v/>
      </c>
      <c r="V214" s="1" t="str">
        <f t="shared" si="6"/>
        <v/>
      </c>
      <c r="W214" s="1" t="str">
        <f t="shared" si="7"/>
        <v/>
      </c>
      <c r="X214" s="5" t="s">
        <v>628</v>
      </c>
      <c r="Y214" s="5" t="s">
        <v>629</v>
      </c>
      <c r="Z214" s="1"/>
      <c r="AA214" s="1"/>
      <c r="AB214" s="1"/>
      <c r="AC214" s="1"/>
      <c r="AD214" s="1" t="str">
        <f t="array" ref="AD214">XLOOKUP(A214,COMPRAS!B:B,COMPRAS!E:E,,0,-1)</f>
        <v/>
      </c>
      <c r="AE214" s="5" t="s">
        <v>629</v>
      </c>
      <c r="AF214" s="1"/>
      <c r="AG214" s="1" t="str">
        <f>VLOOKUP(A214,MAESTRA!I:N,5,0)</f>
        <v>#N/A</v>
      </c>
      <c r="AH214" s="1" t="str">
        <f>VLOOKUP(A214,MAESTRA!I:N,6,0)</f>
        <v>#N/A</v>
      </c>
      <c r="AI214" s="54" t="str">
        <f t="shared" si="8"/>
        <v>#DIV/0!</v>
      </c>
      <c r="AJ214" s="1"/>
    </row>
    <row r="215">
      <c r="A215" s="1"/>
      <c r="B215" s="1"/>
      <c r="C215" s="34"/>
      <c r="D215" s="1"/>
      <c r="E215" s="1"/>
      <c r="F215" s="1" t="str">
        <f t="shared" si="1"/>
        <v/>
      </c>
      <c r="G215" s="1" t="str">
        <f t="shared" si="2"/>
        <v/>
      </c>
      <c r="H215" s="1" t="str">
        <f t="array" ref="H215">XLOOKUP(A215,MAESTRA!I:I,MAESTRA!B:B,,0,1)</f>
        <v/>
      </c>
      <c r="I215" s="5" t="str">
        <f t="shared" si="3"/>
        <v>TALLA</v>
      </c>
      <c r="J215" s="1" t="str">
        <f t="array" ref="J215">XLOOKUP(A215,MAESTRA!I:I,MAESTRA!G:G,,0,1)</f>
        <v/>
      </c>
      <c r="K215" s="5"/>
      <c r="L215" s="5"/>
      <c r="M215" s="5"/>
      <c r="N215" s="5"/>
      <c r="O215" s="53" t="str">
        <f t="shared" si="4"/>
        <v/>
      </c>
      <c r="P215" s="5"/>
      <c r="Q215" s="5" t="s">
        <v>625</v>
      </c>
      <c r="R215" s="5" t="s">
        <v>626</v>
      </c>
      <c r="S215" s="5" t="s">
        <v>627</v>
      </c>
      <c r="T215" s="5" t="s">
        <v>627</v>
      </c>
      <c r="U215" s="1" t="str">
        <f t="shared" si="5"/>
        <v/>
      </c>
      <c r="V215" s="1" t="str">
        <f t="shared" si="6"/>
        <v/>
      </c>
      <c r="W215" s="1" t="str">
        <f t="shared" si="7"/>
        <v/>
      </c>
      <c r="X215" s="5" t="s">
        <v>628</v>
      </c>
      <c r="Y215" s="5" t="s">
        <v>629</v>
      </c>
      <c r="Z215" s="1"/>
      <c r="AA215" s="1"/>
      <c r="AB215" s="1"/>
      <c r="AC215" s="1"/>
      <c r="AD215" s="1" t="str">
        <f t="array" ref="AD215">XLOOKUP(A215,COMPRAS!B:B,COMPRAS!E:E,,0,-1)</f>
        <v/>
      </c>
      <c r="AE215" s="5" t="s">
        <v>629</v>
      </c>
      <c r="AF215" s="1"/>
      <c r="AG215" s="1" t="str">
        <f>VLOOKUP(A215,MAESTRA!I:N,5,0)</f>
        <v>#N/A</v>
      </c>
      <c r="AH215" s="1" t="str">
        <f>VLOOKUP(A215,MAESTRA!I:N,6,0)</f>
        <v>#N/A</v>
      </c>
      <c r="AI215" s="54" t="str">
        <f t="shared" si="8"/>
        <v>#DIV/0!</v>
      </c>
      <c r="AJ215" s="1"/>
    </row>
    <row r="216">
      <c r="A216" s="1"/>
      <c r="B216" s="1"/>
      <c r="C216" s="34"/>
      <c r="D216" s="1"/>
      <c r="E216" s="1"/>
      <c r="F216" s="1" t="str">
        <f t="shared" si="1"/>
        <v/>
      </c>
      <c r="G216" s="1" t="str">
        <f t="shared" si="2"/>
        <v/>
      </c>
      <c r="H216" s="1" t="str">
        <f t="array" ref="H216">XLOOKUP(A216,MAESTRA!I:I,MAESTRA!B:B,,0,1)</f>
        <v/>
      </c>
      <c r="I216" s="5" t="str">
        <f t="shared" si="3"/>
        <v>TALLA</v>
      </c>
      <c r="J216" s="1" t="str">
        <f t="array" ref="J216">XLOOKUP(A216,MAESTRA!I:I,MAESTRA!G:G,,0,1)</f>
        <v/>
      </c>
      <c r="K216" s="5"/>
      <c r="L216" s="5"/>
      <c r="M216" s="5"/>
      <c r="N216" s="5"/>
      <c r="O216" s="53" t="str">
        <f t="shared" si="4"/>
        <v/>
      </c>
      <c r="P216" s="5"/>
      <c r="Q216" s="5" t="s">
        <v>625</v>
      </c>
      <c r="R216" s="5" t="s">
        <v>626</v>
      </c>
      <c r="S216" s="5" t="s">
        <v>627</v>
      </c>
      <c r="T216" s="5" t="s">
        <v>627</v>
      </c>
      <c r="U216" s="1" t="str">
        <f t="shared" si="5"/>
        <v/>
      </c>
      <c r="V216" s="1" t="str">
        <f t="shared" si="6"/>
        <v/>
      </c>
      <c r="W216" s="1" t="str">
        <f t="shared" si="7"/>
        <v/>
      </c>
      <c r="X216" s="5" t="s">
        <v>628</v>
      </c>
      <c r="Y216" s="5" t="s">
        <v>629</v>
      </c>
      <c r="Z216" s="1"/>
      <c r="AA216" s="1"/>
      <c r="AB216" s="1"/>
      <c r="AC216" s="1"/>
      <c r="AD216" s="1" t="str">
        <f t="array" ref="AD216">XLOOKUP(A216,COMPRAS!B:B,COMPRAS!E:E,,0,-1)</f>
        <v/>
      </c>
      <c r="AE216" s="5" t="s">
        <v>629</v>
      </c>
      <c r="AF216" s="1"/>
      <c r="AG216" s="1" t="str">
        <f>VLOOKUP(A216,MAESTRA!I:N,5,0)</f>
        <v>#N/A</v>
      </c>
      <c r="AH216" s="1" t="str">
        <f>VLOOKUP(A216,MAESTRA!I:N,6,0)</f>
        <v>#N/A</v>
      </c>
      <c r="AI216" s="54" t="str">
        <f t="shared" si="8"/>
        <v>#DIV/0!</v>
      </c>
      <c r="AJ216" s="1"/>
    </row>
    <row r="217">
      <c r="A217" s="1"/>
      <c r="B217" s="1"/>
      <c r="C217" s="34"/>
      <c r="D217" s="1"/>
      <c r="E217" s="1"/>
      <c r="F217" s="1" t="str">
        <f t="shared" si="1"/>
        <v/>
      </c>
      <c r="G217" s="1" t="str">
        <f t="shared" si="2"/>
        <v/>
      </c>
      <c r="H217" s="1" t="str">
        <f t="array" ref="H217">XLOOKUP(A217,MAESTRA!I:I,MAESTRA!B:B,,0,1)</f>
        <v/>
      </c>
      <c r="I217" s="5" t="str">
        <f t="shared" si="3"/>
        <v>TALLA</v>
      </c>
      <c r="J217" s="1" t="str">
        <f t="array" ref="J217">XLOOKUP(A217,MAESTRA!I:I,MAESTRA!G:G,,0,1)</f>
        <v/>
      </c>
      <c r="K217" s="5"/>
      <c r="L217" s="5"/>
      <c r="M217" s="5"/>
      <c r="N217" s="5"/>
      <c r="O217" s="53" t="str">
        <f t="shared" si="4"/>
        <v/>
      </c>
      <c r="P217" s="5"/>
      <c r="Q217" s="5" t="s">
        <v>625</v>
      </c>
      <c r="R217" s="5" t="s">
        <v>626</v>
      </c>
      <c r="S217" s="5" t="s">
        <v>627</v>
      </c>
      <c r="T217" s="5" t="s">
        <v>627</v>
      </c>
      <c r="U217" s="1" t="str">
        <f t="shared" si="5"/>
        <v/>
      </c>
      <c r="V217" s="1" t="str">
        <f t="shared" si="6"/>
        <v/>
      </c>
      <c r="W217" s="1" t="str">
        <f t="shared" si="7"/>
        <v/>
      </c>
      <c r="X217" s="5" t="s">
        <v>628</v>
      </c>
      <c r="Y217" s="5" t="s">
        <v>629</v>
      </c>
      <c r="Z217" s="1"/>
      <c r="AA217" s="1"/>
      <c r="AB217" s="1"/>
      <c r="AC217" s="1"/>
      <c r="AD217" s="1" t="str">
        <f t="array" ref="AD217">XLOOKUP(A217,COMPRAS!B:B,COMPRAS!E:E,,0,-1)</f>
        <v/>
      </c>
      <c r="AE217" s="5" t="s">
        <v>629</v>
      </c>
      <c r="AF217" s="1"/>
      <c r="AG217" s="1" t="str">
        <f>VLOOKUP(A217,MAESTRA!I:N,5,0)</f>
        <v>#N/A</v>
      </c>
      <c r="AH217" s="1" t="str">
        <f>VLOOKUP(A217,MAESTRA!I:N,6,0)</f>
        <v>#N/A</v>
      </c>
      <c r="AI217" s="54" t="str">
        <f t="shared" si="8"/>
        <v>#DIV/0!</v>
      </c>
      <c r="AJ217" s="1"/>
    </row>
    <row r="218">
      <c r="A218" s="1"/>
      <c r="B218" s="1"/>
      <c r="C218" s="34"/>
      <c r="D218" s="1"/>
      <c r="E218" s="1"/>
      <c r="F218" s="1" t="str">
        <f t="shared" si="1"/>
        <v/>
      </c>
      <c r="G218" s="1" t="str">
        <f t="shared" si="2"/>
        <v/>
      </c>
      <c r="H218" s="1" t="str">
        <f t="array" ref="H218">XLOOKUP(A218,MAESTRA!I:I,MAESTRA!B:B,,0,1)</f>
        <v/>
      </c>
      <c r="I218" s="5" t="str">
        <f t="shared" si="3"/>
        <v>TALLA</v>
      </c>
      <c r="J218" s="1" t="str">
        <f t="array" ref="J218">XLOOKUP(A218,MAESTRA!I:I,MAESTRA!G:G,,0,1)</f>
        <v/>
      </c>
      <c r="K218" s="5"/>
      <c r="L218" s="5"/>
      <c r="M218" s="5"/>
      <c r="N218" s="5"/>
      <c r="O218" s="53" t="str">
        <f t="shared" si="4"/>
        <v/>
      </c>
      <c r="P218" s="5"/>
      <c r="Q218" s="5" t="s">
        <v>625</v>
      </c>
      <c r="R218" s="5" t="s">
        <v>626</v>
      </c>
      <c r="S218" s="5" t="s">
        <v>627</v>
      </c>
      <c r="T218" s="5" t="s">
        <v>627</v>
      </c>
      <c r="U218" s="1" t="str">
        <f t="shared" si="5"/>
        <v/>
      </c>
      <c r="V218" s="1" t="str">
        <f t="shared" si="6"/>
        <v/>
      </c>
      <c r="W218" s="1" t="str">
        <f t="shared" si="7"/>
        <v/>
      </c>
      <c r="X218" s="5" t="s">
        <v>628</v>
      </c>
      <c r="Y218" s="5" t="s">
        <v>629</v>
      </c>
      <c r="Z218" s="1"/>
      <c r="AA218" s="1"/>
      <c r="AB218" s="1"/>
      <c r="AC218" s="1"/>
      <c r="AD218" s="1" t="str">
        <f t="array" ref="AD218">XLOOKUP(A218,COMPRAS!B:B,COMPRAS!E:E,,0,-1)</f>
        <v/>
      </c>
      <c r="AE218" s="5" t="s">
        <v>629</v>
      </c>
      <c r="AF218" s="1"/>
      <c r="AG218" s="1" t="str">
        <f>VLOOKUP(A218,MAESTRA!I:N,5,0)</f>
        <v>#N/A</v>
      </c>
      <c r="AH218" s="1" t="str">
        <f>VLOOKUP(A218,MAESTRA!I:N,6,0)</f>
        <v>#N/A</v>
      </c>
      <c r="AI218" s="54" t="str">
        <f t="shared" si="8"/>
        <v>#DIV/0!</v>
      </c>
      <c r="AJ218" s="1"/>
    </row>
    <row r="219">
      <c r="A219" s="1"/>
      <c r="B219" s="1"/>
      <c r="C219" s="34"/>
      <c r="D219" s="1"/>
      <c r="E219" s="1"/>
      <c r="F219" s="1" t="str">
        <f t="shared" si="1"/>
        <v/>
      </c>
      <c r="G219" s="1" t="str">
        <f t="shared" si="2"/>
        <v/>
      </c>
      <c r="H219" s="1" t="str">
        <f t="array" ref="H219">XLOOKUP(A219,MAESTRA!I:I,MAESTRA!B:B,,0,1)</f>
        <v/>
      </c>
      <c r="I219" s="5" t="str">
        <f t="shared" si="3"/>
        <v>TALLA</v>
      </c>
      <c r="J219" s="1" t="str">
        <f t="array" ref="J219">XLOOKUP(A219,MAESTRA!I:I,MAESTRA!G:G,,0,1)</f>
        <v/>
      </c>
      <c r="K219" s="5"/>
      <c r="L219" s="5"/>
      <c r="M219" s="5"/>
      <c r="N219" s="5"/>
      <c r="O219" s="53" t="str">
        <f t="shared" si="4"/>
        <v/>
      </c>
      <c r="P219" s="5"/>
      <c r="Q219" s="5" t="s">
        <v>625</v>
      </c>
      <c r="R219" s="5" t="s">
        <v>626</v>
      </c>
      <c r="S219" s="5" t="s">
        <v>627</v>
      </c>
      <c r="T219" s="5" t="s">
        <v>627</v>
      </c>
      <c r="U219" s="1" t="str">
        <f t="shared" si="5"/>
        <v/>
      </c>
      <c r="V219" s="1" t="str">
        <f t="shared" si="6"/>
        <v/>
      </c>
      <c r="W219" s="1" t="str">
        <f t="shared" si="7"/>
        <v/>
      </c>
      <c r="X219" s="5" t="s">
        <v>628</v>
      </c>
      <c r="Y219" s="5" t="s">
        <v>629</v>
      </c>
      <c r="Z219" s="1"/>
      <c r="AA219" s="1"/>
      <c r="AB219" s="1"/>
      <c r="AC219" s="1"/>
      <c r="AD219" s="1" t="str">
        <f t="array" ref="AD219">XLOOKUP(A219,COMPRAS!B:B,COMPRAS!E:E,,0,-1)</f>
        <v/>
      </c>
      <c r="AE219" s="5" t="s">
        <v>629</v>
      </c>
      <c r="AF219" s="1"/>
      <c r="AG219" s="1" t="str">
        <f>VLOOKUP(A219,MAESTRA!I:N,5,0)</f>
        <v>#N/A</v>
      </c>
      <c r="AH219" s="1" t="str">
        <f>VLOOKUP(A219,MAESTRA!I:N,6,0)</f>
        <v>#N/A</v>
      </c>
      <c r="AI219" s="54" t="str">
        <f t="shared" si="8"/>
        <v>#DIV/0!</v>
      </c>
      <c r="AJ219" s="1"/>
    </row>
    <row r="220">
      <c r="A220" s="1"/>
      <c r="B220" s="1"/>
      <c r="C220" s="34"/>
      <c r="D220" s="1"/>
      <c r="E220" s="1"/>
      <c r="F220" s="1" t="str">
        <f t="shared" si="1"/>
        <v/>
      </c>
      <c r="G220" s="1" t="str">
        <f t="shared" si="2"/>
        <v/>
      </c>
      <c r="H220" s="1" t="str">
        <f t="array" ref="H220">XLOOKUP(A220,MAESTRA!I:I,MAESTRA!B:B,,0,1)</f>
        <v/>
      </c>
      <c r="I220" s="5" t="str">
        <f t="shared" si="3"/>
        <v>TALLA</v>
      </c>
      <c r="J220" s="1" t="str">
        <f t="array" ref="J220">XLOOKUP(A220,MAESTRA!I:I,MAESTRA!G:G,,0,1)</f>
        <v/>
      </c>
      <c r="K220" s="5"/>
      <c r="L220" s="5"/>
      <c r="M220" s="5"/>
      <c r="N220" s="5"/>
      <c r="O220" s="53" t="str">
        <f t="shared" si="4"/>
        <v/>
      </c>
      <c r="P220" s="5"/>
      <c r="Q220" s="5" t="s">
        <v>625</v>
      </c>
      <c r="R220" s="5" t="s">
        <v>626</v>
      </c>
      <c r="S220" s="5" t="s">
        <v>627</v>
      </c>
      <c r="T220" s="5" t="s">
        <v>627</v>
      </c>
      <c r="U220" s="1" t="str">
        <f t="shared" si="5"/>
        <v/>
      </c>
      <c r="V220" s="1" t="str">
        <f t="shared" si="6"/>
        <v/>
      </c>
      <c r="W220" s="1" t="str">
        <f t="shared" si="7"/>
        <v/>
      </c>
      <c r="X220" s="5" t="s">
        <v>628</v>
      </c>
      <c r="Y220" s="5" t="s">
        <v>629</v>
      </c>
      <c r="Z220" s="1"/>
      <c r="AA220" s="1"/>
      <c r="AB220" s="1"/>
      <c r="AC220" s="1"/>
      <c r="AD220" s="1" t="str">
        <f t="array" ref="AD220">XLOOKUP(A220,COMPRAS!B:B,COMPRAS!E:E,,0,-1)</f>
        <v/>
      </c>
      <c r="AE220" s="5" t="s">
        <v>629</v>
      </c>
      <c r="AF220" s="1"/>
      <c r="AG220" s="1" t="str">
        <f>VLOOKUP(A220,MAESTRA!I:N,5,0)</f>
        <v>#N/A</v>
      </c>
      <c r="AH220" s="1" t="str">
        <f>VLOOKUP(A220,MAESTRA!I:N,6,0)</f>
        <v>#N/A</v>
      </c>
      <c r="AI220" s="54" t="str">
        <f t="shared" si="8"/>
        <v>#DIV/0!</v>
      </c>
      <c r="AJ220" s="1"/>
    </row>
    <row r="221">
      <c r="A221" s="1"/>
      <c r="B221" s="1"/>
      <c r="C221" s="34"/>
      <c r="D221" s="1"/>
      <c r="E221" s="1"/>
      <c r="F221" s="1" t="str">
        <f t="shared" si="1"/>
        <v/>
      </c>
      <c r="G221" s="1" t="str">
        <f t="shared" si="2"/>
        <v/>
      </c>
      <c r="H221" s="1" t="str">
        <f t="array" ref="H221">XLOOKUP(A221,MAESTRA!I:I,MAESTRA!B:B,,0,1)</f>
        <v/>
      </c>
      <c r="I221" s="5" t="str">
        <f t="shared" si="3"/>
        <v>TALLA</v>
      </c>
      <c r="J221" s="1" t="str">
        <f t="array" ref="J221">XLOOKUP(A221,MAESTRA!I:I,MAESTRA!G:G,,0,1)</f>
        <v/>
      </c>
      <c r="K221" s="5"/>
      <c r="L221" s="5"/>
      <c r="M221" s="5"/>
      <c r="N221" s="5"/>
      <c r="O221" s="53" t="str">
        <f t="shared" si="4"/>
        <v/>
      </c>
      <c r="P221" s="5"/>
      <c r="Q221" s="5" t="s">
        <v>625</v>
      </c>
      <c r="R221" s="5" t="s">
        <v>626</v>
      </c>
      <c r="S221" s="5" t="s">
        <v>627</v>
      </c>
      <c r="T221" s="5" t="s">
        <v>627</v>
      </c>
      <c r="U221" s="1" t="str">
        <f t="shared" si="5"/>
        <v/>
      </c>
      <c r="V221" s="1" t="str">
        <f t="shared" si="6"/>
        <v/>
      </c>
      <c r="W221" s="1" t="str">
        <f t="shared" si="7"/>
        <v/>
      </c>
      <c r="X221" s="5" t="s">
        <v>628</v>
      </c>
      <c r="Y221" s="5" t="s">
        <v>629</v>
      </c>
      <c r="Z221" s="1"/>
      <c r="AA221" s="1"/>
      <c r="AB221" s="1"/>
      <c r="AC221" s="1"/>
      <c r="AD221" s="1" t="str">
        <f t="array" ref="AD221">XLOOKUP(A221,COMPRAS!B:B,COMPRAS!E:E,,0,-1)</f>
        <v/>
      </c>
      <c r="AE221" s="5" t="s">
        <v>629</v>
      </c>
      <c r="AF221" s="1"/>
      <c r="AG221" s="1" t="str">
        <f>VLOOKUP(A221,MAESTRA!I:N,5,0)</f>
        <v>#N/A</v>
      </c>
      <c r="AH221" s="1" t="str">
        <f>VLOOKUP(A221,MAESTRA!I:N,6,0)</f>
        <v>#N/A</v>
      </c>
      <c r="AI221" s="54" t="str">
        <f t="shared" si="8"/>
        <v>#DIV/0!</v>
      </c>
      <c r="AJ221" s="1"/>
    </row>
    <row r="222">
      <c r="A222" s="1"/>
      <c r="B222" s="1"/>
      <c r="C222" s="34"/>
      <c r="D222" s="1"/>
      <c r="E222" s="1"/>
      <c r="F222" s="1" t="str">
        <f t="shared" si="1"/>
        <v/>
      </c>
      <c r="G222" s="1" t="str">
        <f t="shared" si="2"/>
        <v/>
      </c>
      <c r="H222" s="1" t="str">
        <f t="array" ref="H222">XLOOKUP(A222,MAESTRA!I:I,MAESTRA!B:B,,0,1)</f>
        <v/>
      </c>
      <c r="I222" s="5" t="str">
        <f t="shared" si="3"/>
        <v>TALLA</v>
      </c>
      <c r="J222" s="1" t="str">
        <f t="array" ref="J222">XLOOKUP(A222,MAESTRA!I:I,MAESTRA!G:G,,0,1)</f>
        <v/>
      </c>
      <c r="K222" s="5"/>
      <c r="L222" s="5"/>
      <c r="M222" s="5"/>
      <c r="N222" s="5"/>
      <c r="O222" s="53" t="str">
        <f t="shared" si="4"/>
        <v/>
      </c>
      <c r="P222" s="5"/>
      <c r="Q222" s="5" t="s">
        <v>625</v>
      </c>
      <c r="R222" s="5" t="s">
        <v>626</v>
      </c>
      <c r="S222" s="5" t="s">
        <v>627</v>
      </c>
      <c r="T222" s="5" t="s">
        <v>627</v>
      </c>
      <c r="U222" s="1" t="str">
        <f t="shared" si="5"/>
        <v/>
      </c>
      <c r="V222" s="1" t="str">
        <f t="shared" si="6"/>
        <v/>
      </c>
      <c r="W222" s="1" t="str">
        <f t="shared" si="7"/>
        <v/>
      </c>
      <c r="X222" s="5" t="s">
        <v>628</v>
      </c>
      <c r="Y222" s="5" t="s">
        <v>629</v>
      </c>
      <c r="Z222" s="1"/>
      <c r="AA222" s="1"/>
      <c r="AB222" s="1"/>
      <c r="AC222" s="1"/>
      <c r="AD222" s="1" t="str">
        <f t="array" ref="AD222">XLOOKUP(A222,COMPRAS!B:B,COMPRAS!E:E,,0,-1)</f>
        <v/>
      </c>
      <c r="AE222" s="5" t="s">
        <v>629</v>
      </c>
      <c r="AF222" s="1"/>
      <c r="AG222" s="1" t="str">
        <f>VLOOKUP(A222,MAESTRA!I:N,5,0)</f>
        <v>#N/A</v>
      </c>
      <c r="AH222" s="1" t="str">
        <f>VLOOKUP(A222,MAESTRA!I:N,6,0)</f>
        <v>#N/A</v>
      </c>
      <c r="AI222" s="54" t="str">
        <f t="shared" si="8"/>
        <v>#DIV/0!</v>
      </c>
      <c r="AJ222" s="1"/>
    </row>
    <row r="223">
      <c r="A223" s="1"/>
      <c r="B223" s="1"/>
      <c r="C223" s="34"/>
      <c r="D223" s="1"/>
      <c r="E223" s="1"/>
      <c r="F223" s="1" t="str">
        <f t="shared" si="1"/>
        <v/>
      </c>
      <c r="G223" s="1" t="str">
        <f t="shared" si="2"/>
        <v/>
      </c>
      <c r="H223" s="1" t="str">
        <f t="array" ref="H223">XLOOKUP(A223,MAESTRA!I:I,MAESTRA!B:B,,0,1)</f>
        <v/>
      </c>
      <c r="I223" s="5" t="str">
        <f t="shared" si="3"/>
        <v>TALLA</v>
      </c>
      <c r="J223" s="1" t="str">
        <f t="array" ref="J223">XLOOKUP(A223,MAESTRA!I:I,MAESTRA!G:G,,0,1)</f>
        <v/>
      </c>
      <c r="K223" s="5"/>
      <c r="L223" s="5"/>
      <c r="M223" s="5"/>
      <c r="N223" s="5"/>
      <c r="O223" s="53" t="str">
        <f t="shared" si="4"/>
        <v/>
      </c>
      <c r="P223" s="5"/>
      <c r="Q223" s="5" t="s">
        <v>625</v>
      </c>
      <c r="R223" s="5" t="s">
        <v>626</v>
      </c>
      <c r="S223" s="5" t="s">
        <v>627</v>
      </c>
      <c r="T223" s="5" t="s">
        <v>627</v>
      </c>
      <c r="U223" s="1" t="str">
        <f t="shared" si="5"/>
        <v/>
      </c>
      <c r="V223" s="1" t="str">
        <f t="shared" si="6"/>
        <v/>
      </c>
      <c r="W223" s="1" t="str">
        <f t="shared" si="7"/>
        <v/>
      </c>
      <c r="X223" s="5" t="s">
        <v>628</v>
      </c>
      <c r="Y223" s="5" t="s">
        <v>629</v>
      </c>
      <c r="Z223" s="1"/>
      <c r="AA223" s="1"/>
      <c r="AB223" s="1"/>
      <c r="AC223" s="1"/>
      <c r="AD223" s="1" t="str">
        <f t="array" ref="AD223">XLOOKUP(A223,COMPRAS!B:B,COMPRAS!E:E,,0,-1)</f>
        <v/>
      </c>
      <c r="AE223" s="5" t="s">
        <v>629</v>
      </c>
      <c r="AF223" s="1"/>
      <c r="AG223" s="1" t="str">
        <f>VLOOKUP(A223,MAESTRA!I:N,5,0)</f>
        <v>#N/A</v>
      </c>
      <c r="AH223" s="1" t="str">
        <f>VLOOKUP(A223,MAESTRA!I:N,6,0)</f>
        <v>#N/A</v>
      </c>
      <c r="AI223" s="54" t="str">
        <f t="shared" si="8"/>
        <v>#DIV/0!</v>
      </c>
      <c r="AJ223" s="1"/>
    </row>
    <row r="224">
      <c r="A224" s="1"/>
      <c r="B224" s="1"/>
      <c r="C224" s="34"/>
      <c r="D224" s="1"/>
      <c r="E224" s="1"/>
      <c r="F224" s="1" t="str">
        <f t="shared" si="1"/>
        <v/>
      </c>
      <c r="G224" s="1" t="str">
        <f t="shared" si="2"/>
        <v/>
      </c>
      <c r="H224" s="1" t="str">
        <f t="array" ref="H224">XLOOKUP(A224,MAESTRA!I:I,MAESTRA!B:B,,0,1)</f>
        <v/>
      </c>
      <c r="I224" s="5" t="str">
        <f t="shared" si="3"/>
        <v>TALLA</v>
      </c>
      <c r="J224" s="1" t="str">
        <f t="array" ref="J224">XLOOKUP(A224,MAESTRA!I:I,MAESTRA!G:G,,0,1)</f>
        <v/>
      </c>
      <c r="K224" s="5"/>
      <c r="L224" s="5"/>
      <c r="M224" s="5"/>
      <c r="N224" s="5"/>
      <c r="O224" s="53" t="str">
        <f t="shared" si="4"/>
        <v/>
      </c>
      <c r="P224" s="5"/>
      <c r="Q224" s="5" t="s">
        <v>625</v>
      </c>
      <c r="R224" s="5" t="s">
        <v>626</v>
      </c>
      <c r="S224" s="5" t="s">
        <v>627</v>
      </c>
      <c r="T224" s="5" t="s">
        <v>627</v>
      </c>
      <c r="U224" s="1" t="str">
        <f t="shared" si="5"/>
        <v/>
      </c>
      <c r="V224" s="1" t="str">
        <f t="shared" si="6"/>
        <v/>
      </c>
      <c r="W224" s="1" t="str">
        <f t="shared" si="7"/>
        <v/>
      </c>
      <c r="X224" s="5" t="s">
        <v>628</v>
      </c>
      <c r="Y224" s="5" t="s">
        <v>629</v>
      </c>
      <c r="Z224" s="1"/>
      <c r="AA224" s="1"/>
      <c r="AB224" s="1"/>
      <c r="AC224" s="1"/>
      <c r="AD224" s="1" t="str">
        <f t="array" ref="AD224">XLOOKUP(A224,COMPRAS!B:B,COMPRAS!E:E,,0,-1)</f>
        <v/>
      </c>
      <c r="AE224" s="5" t="s">
        <v>629</v>
      </c>
      <c r="AF224" s="1"/>
      <c r="AG224" s="1" t="str">
        <f>VLOOKUP(A224,MAESTRA!I:N,5,0)</f>
        <v>#N/A</v>
      </c>
      <c r="AH224" s="1" t="str">
        <f>VLOOKUP(A224,MAESTRA!I:N,6,0)</f>
        <v>#N/A</v>
      </c>
      <c r="AI224" s="54" t="str">
        <f t="shared" si="8"/>
        <v>#DIV/0!</v>
      </c>
      <c r="AJ224" s="1"/>
    </row>
    <row r="225">
      <c r="A225" s="1"/>
      <c r="B225" s="1"/>
      <c r="C225" s="34"/>
      <c r="D225" s="1"/>
      <c r="E225" s="1"/>
      <c r="F225" s="1" t="str">
        <f t="shared" si="1"/>
        <v/>
      </c>
      <c r="G225" s="1" t="str">
        <f t="shared" si="2"/>
        <v/>
      </c>
      <c r="H225" s="1" t="str">
        <f t="array" ref="H225">XLOOKUP(A225,MAESTRA!I:I,MAESTRA!B:B,,0,1)</f>
        <v/>
      </c>
      <c r="I225" s="5" t="str">
        <f t="shared" si="3"/>
        <v>TALLA</v>
      </c>
      <c r="J225" s="1" t="str">
        <f t="array" ref="J225">XLOOKUP(A225,MAESTRA!I:I,MAESTRA!G:G,,0,1)</f>
        <v/>
      </c>
      <c r="K225" s="5"/>
      <c r="L225" s="5"/>
      <c r="M225" s="5"/>
      <c r="N225" s="5"/>
      <c r="O225" s="53" t="str">
        <f t="shared" si="4"/>
        <v/>
      </c>
      <c r="P225" s="5"/>
      <c r="Q225" s="5" t="s">
        <v>625</v>
      </c>
      <c r="R225" s="5" t="s">
        <v>626</v>
      </c>
      <c r="S225" s="5" t="s">
        <v>627</v>
      </c>
      <c r="T225" s="5" t="s">
        <v>627</v>
      </c>
      <c r="U225" s="1" t="str">
        <f t="shared" si="5"/>
        <v/>
      </c>
      <c r="V225" s="1" t="str">
        <f t="shared" si="6"/>
        <v/>
      </c>
      <c r="W225" s="1" t="str">
        <f t="shared" si="7"/>
        <v/>
      </c>
      <c r="X225" s="5" t="s">
        <v>628</v>
      </c>
      <c r="Y225" s="5" t="s">
        <v>629</v>
      </c>
      <c r="Z225" s="1"/>
      <c r="AA225" s="1"/>
      <c r="AB225" s="1"/>
      <c r="AC225" s="1"/>
      <c r="AD225" s="1" t="str">
        <f t="array" ref="AD225">XLOOKUP(A225,COMPRAS!B:B,COMPRAS!E:E,,0,-1)</f>
        <v/>
      </c>
      <c r="AE225" s="5" t="s">
        <v>629</v>
      </c>
      <c r="AF225" s="1"/>
      <c r="AG225" s="1" t="str">
        <f>VLOOKUP(A225,MAESTRA!I:N,5,0)</f>
        <v>#N/A</v>
      </c>
      <c r="AH225" s="1" t="str">
        <f>VLOOKUP(A225,MAESTRA!I:N,6,0)</f>
        <v>#N/A</v>
      </c>
      <c r="AI225" s="54" t="str">
        <f t="shared" si="8"/>
        <v>#DIV/0!</v>
      </c>
      <c r="AJ225" s="1"/>
    </row>
    <row r="226">
      <c r="A226" s="1"/>
      <c r="B226" s="1"/>
      <c r="C226" s="34"/>
      <c r="D226" s="1"/>
      <c r="E226" s="1"/>
      <c r="F226" s="1" t="str">
        <f t="shared" si="1"/>
        <v/>
      </c>
      <c r="G226" s="1" t="str">
        <f t="shared" si="2"/>
        <v/>
      </c>
      <c r="H226" s="1" t="str">
        <f t="array" ref="H226">XLOOKUP(A226,MAESTRA!I:I,MAESTRA!B:B,,0,1)</f>
        <v/>
      </c>
      <c r="I226" s="5" t="str">
        <f t="shared" si="3"/>
        <v>TALLA</v>
      </c>
      <c r="J226" s="1" t="str">
        <f t="array" ref="J226">XLOOKUP(A226,MAESTRA!I:I,MAESTRA!G:G,,0,1)</f>
        <v/>
      </c>
      <c r="K226" s="5"/>
      <c r="L226" s="5"/>
      <c r="M226" s="5"/>
      <c r="N226" s="5"/>
      <c r="O226" s="53" t="str">
        <f t="shared" si="4"/>
        <v/>
      </c>
      <c r="P226" s="5"/>
      <c r="Q226" s="5" t="s">
        <v>625</v>
      </c>
      <c r="R226" s="5" t="s">
        <v>626</v>
      </c>
      <c r="S226" s="5" t="s">
        <v>627</v>
      </c>
      <c r="T226" s="5" t="s">
        <v>627</v>
      </c>
      <c r="U226" s="1" t="str">
        <f t="shared" si="5"/>
        <v/>
      </c>
      <c r="V226" s="1" t="str">
        <f t="shared" si="6"/>
        <v/>
      </c>
      <c r="W226" s="1" t="str">
        <f t="shared" si="7"/>
        <v/>
      </c>
      <c r="X226" s="5" t="s">
        <v>628</v>
      </c>
      <c r="Y226" s="5" t="s">
        <v>629</v>
      </c>
      <c r="Z226" s="1"/>
      <c r="AA226" s="1"/>
      <c r="AB226" s="1"/>
      <c r="AC226" s="1"/>
      <c r="AD226" s="1" t="str">
        <f t="array" ref="AD226">XLOOKUP(A226,COMPRAS!B:B,COMPRAS!E:E,,0,-1)</f>
        <v/>
      </c>
      <c r="AE226" s="5" t="s">
        <v>629</v>
      </c>
      <c r="AF226" s="1"/>
      <c r="AG226" s="1" t="str">
        <f>VLOOKUP(A226,MAESTRA!I:N,5,0)</f>
        <v>#N/A</v>
      </c>
      <c r="AH226" s="1" t="str">
        <f>VLOOKUP(A226,MAESTRA!I:N,6,0)</f>
        <v>#N/A</v>
      </c>
      <c r="AI226" s="54" t="str">
        <f t="shared" si="8"/>
        <v>#DIV/0!</v>
      </c>
      <c r="AJ226" s="1"/>
    </row>
    <row r="227">
      <c r="A227" s="1"/>
      <c r="B227" s="1"/>
      <c r="C227" s="34"/>
      <c r="D227" s="1"/>
      <c r="E227" s="1"/>
      <c r="F227" s="1" t="str">
        <f t="shared" si="1"/>
        <v/>
      </c>
      <c r="G227" s="1" t="str">
        <f t="shared" si="2"/>
        <v/>
      </c>
      <c r="H227" s="1" t="str">
        <f t="array" ref="H227">XLOOKUP(A227,MAESTRA!I:I,MAESTRA!B:B,,0,1)</f>
        <v/>
      </c>
      <c r="I227" s="5" t="str">
        <f t="shared" si="3"/>
        <v>TALLA</v>
      </c>
      <c r="J227" s="1" t="str">
        <f t="array" ref="J227">XLOOKUP(A227,MAESTRA!I:I,MAESTRA!G:G,,0,1)</f>
        <v/>
      </c>
      <c r="K227" s="5"/>
      <c r="L227" s="5"/>
      <c r="M227" s="5"/>
      <c r="N227" s="5"/>
      <c r="O227" s="53" t="str">
        <f t="shared" si="4"/>
        <v/>
      </c>
      <c r="P227" s="5"/>
      <c r="Q227" s="5" t="s">
        <v>625</v>
      </c>
      <c r="R227" s="5" t="s">
        <v>626</v>
      </c>
      <c r="S227" s="5" t="s">
        <v>627</v>
      </c>
      <c r="T227" s="5" t="s">
        <v>627</v>
      </c>
      <c r="U227" s="1" t="str">
        <f t="shared" si="5"/>
        <v/>
      </c>
      <c r="V227" s="1" t="str">
        <f t="shared" si="6"/>
        <v/>
      </c>
      <c r="W227" s="1" t="str">
        <f t="shared" si="7"/>
        <v/>
      </c>
      <c r="X227" s="5" t="s">
        <v>628</v>
      </c>
      <c r="Y227" s="5" t="s">
        <v>629</v>
      </c>
      <c r="Z227" s="1"/>
      <c r="AA227" s="1"/>
      <c r="AB227" s="1"/>
      <c r="AC227" s="1"/>
      <c r="AD227" s="1" t="str">
        <f t="array" ref="AD227">XLOOKUP(A227,COMPRAS!B:B,COMPRAS!E:E,,0,-1)</f>
        <v/>
      </c>
      <c r="AE227" s="5" t="s">
        <v>629</v>
      </c>
      <c r="AF227" s="1"/>
      <c r="AG227" s="1" t="str">
        <f>VLOOKUP(A227,MAESTRA!I:N,5,0)</f>
        <v>#N/A</v>
      </c>
      <c r="AH227" s="1" t="str">
        <f>VLOOKUP(A227,MAESTRA!I:N,6,0)</f>
        <v>#N/A</v>
      </c>
      <c r="AI227" s="54" t="str">
        <f t="shared" si="8"/>
        <v>#DIV/0!</v>
      </c>
      <c r="AJ227" s="1"/>
    </row>
    <row r="228">
      <c r="A228" s="1"/>
      <c r="B228" s="1"/>
      <c r="C228" s="34"/>
      <c r="D228" s="1"/>
      <c r="E228" s="1"/>
      <c r="F228" s="1" t="str">
        <f t="shared" si="1"/>
        <v/>
      </c>
      <c r="G228" s="1" t="str">
        <f t="shared" si="2"/>
        <v/>
      </c>
      <c r="H228" s="1" t="str">
        <f t="array" ref="H228">XLOOKUP(A228,MAESTRA!I:I,MAESTRA!B:B,,0,1)</f>
        <v/>
      </c>
      <c r="I228" s="5" t="str">
        <f t="shared" si="3"/>
        <v>TALLA</v>
      </c>
      <c r="J228" s="1" t="str">
        <f t="array" ref="J228">XLOOKUP(A228,MAESTRA!I:I,MAESTRA!G:G,,0,1)</f>
        <v/>
      </c>
      <c r="K228" s="5"/>
      <c r="L228" s="5"/>
      <c r="M228" s="5"/>
      <c r="N228" s="5"/>
      <c r="O228" s="53" t="str">
        <f t="shared" si="4"/>
        <v/>
      </c>
      <c r="P228" s="5"/>
      <c r="Q228" s="5" t="s">
        <v>625</v>
      </c>
      <c r="R228" s="5" t="s">
        <v>626</v>
      </c>
      <c r="S228" s="5" t="s">
        <v>627</v>
      </c>
      <c r="T228" s="5" t="s">
        <v>627</v>
      </c>
      <c r="U228" s="1" t="str">
        <f t="shared" si="5"/>
        <v/>
      </c>
      <c r="V228" s="1" t="str">
        <f t="shared" si="6"/>
        <v/>
      </c>
      <c r="W228" s="1" t="str">
        <f t="shared" si="7"/>
        <v/>
      </c>
      <c r="X228" s="5" t="s">
        <v>628</v>
      </c>
      <c r="Y228" s="5" t="s">
        <v>629</v>
      </c>
      <c r="Z228" s="1"/>
      <c r="AA228" s="1"/>
      <c r="AB228" s="1"/>
      <c r="AC228" s="1"/>
      <c r="AD228" s="1" t="str">
        <f t="array" ref="AD228">XLOOKUP(A228,COMPRAS!B:B,COMPRAS!E:E,,0,-1)</f>
        <v/>
      </c>
      <c r="AE228" s="5" t="s">
        <v>629</v>
      </c>
      <c r="AF228" s="1"/>
      <c r="AG228" s="1" t="str">
        <f>VLOOKUP(A228,MAESTRA!I:N,5,0)</f>
        <v>#N/A</v>
      </c>
      <c r="AH228" s="1" t="str">
        <f>VLOOKUP(A228,MAESTRA!I:N,6,0)</f>
        <v>#N/A</v>
      </c>
      <c r="AI228" s="54" t="str">
        <f t="shared" si="8"/>
        <v>#DIV/0!</v>
      </c>
      <c r="AJ228" s="1"/>
    </row>
    <row r="229">
      <c r="A229" s="1"/>
      <c r="B229" s="1"/>
      <c r="C229" s="34"/>
      <c r="D229" s="1"/>
      <c r="E229" s="1"/>
      <c r="F229" s="1" t="str">
        <f t="shared" si="1"/>
        <v/>
      </c>
      <c r="G229" s="1" t="str">
        <f t="shared" si="2"/>
        <v/>
      </c>
      <c r="H229" s="1" t="str">
        <f t="array" ref="H229">XLOOKUP(A229,MAESTRA!I:I,MAESTRA!B:B,,0,1)</f>
        <v/>
      </c>
      <c r="I229" s="5" t="str">
        <f t="shared" si="3"/>
        <v>TALLA</v>
      </c>
      <c r="J229" s="1" t="str">
        <f t="array" ref="J229">XLOOKUP(A229,MAESTRA!I:I,MAESTRA!G:G,,0,1)</f>
        <v/>
      </c>
      <c r="K229" s="5"/>
      <c r="L229" s="5"/>
      <c r="M229" s="5"/>
      <c r="N229" s="5"/>
      <c r="O229" s="53" t="str">
        <f t="shared" si="4"/>
        <v/>
      </c>
      <c r="P229" s="5"/>
      <c r="Q229" s="5" t="s">
        <v>625</v>
      </c>
      <c r="R229" s="5" t="s">
        <v>626</v>
      </c>
      <c r="S229" s="5" t="s">
        <v>627</v>
      </c>
      <c r="T229" s="5" t="s">
        <v>627</v>
      </c>
      <c r="U229" s="1" t="str">
        <f t="shared" si="5"/>
        <v/>
      </c>
      <c r="V229" s="1" t="str">
        <f t="shared" si="6"/>
        <v/>
      </c>
      <c r="W229" s="1" t="str">
        <f t="shared" si="7"/>
        <v/>
      </c>
      <c r="X229" s="5" t="s">
        <v>628</v>
      </c>
      <c r="Y229" s="5" t="s">
        <v>629</v>
      </c>
      <c r="Z229" s="1"/>
      <c r="AA229" s="1"/>
      <c r="AB229" s="1"/>
      <c r="AC229" s="1"/>
      <c r="AD229" s="1" t="str">
        <f t="array" ref="AD229">XLOOKUP(A229,COMPRAS!B:B,COMPRAS!E:E,,0,-1)</f>
        <v/>
      </c>
      <c r="AE229" s="5" t="s">
        <v>629</v>
      </c>
      <c r="AF229" s="1"/>
      <c r="AG229" s="1" t="str">
        <f>VLOOKUP(A229,MAESTRA!I:N,5,0)</f>
        <v>#N/A</v>
      </c>
      <c r="AH229" s="1" t="str">
        <f>VLOOKUP(A229,MAESTRA!I:N,6,0)</f>
        <v>#N/A</v>
      </c>
      <c r="AI229" s="54" t="str">
        <f t="shared" si="8"/>
        <v>#DIV/0!</v>
      </c>
      <c r="AJ229" s="1"/>
    </row>
    <row r="230">
      <c r="A230" s="1"/>
      <c r="B230" s="1"/>
      <c r="C230" s="34"/>
      <c r="D230" s="1"/>
      <c r="E230" s="1"/>
      <c r="F230" s="1" t="str">
        <f t="shared" si="1"/>
        <v/>
      </c>
      <c r="G230" s="1" t="str">
        <f t="shared" si="2"/>
        <v/>
      </c>
      <c r="H230" s="1" t="str">
        <f t="array" ref="H230">XLOOKUP(A230,MAESTRA!I:I,MAESTRA!B:B,,0,1)</f>
        <v/>
      </c>
      <c r="I230" s="5" t="str">
        <f t="shared" si="3"/>
        <v>TALLA</v>
      </c>
      <c r="J230" s="1" t="str">
        <f t="array" ref="J230">XLOOKUP(A230,MAESTRA!I:I,MAESTRA!G:G,,0,1)</f>
        <v/>
      </c>
      <c r="K230" s="5"/>
      <c r="L230" s="5"/>
      <c r="M230" s="5"/>
      <c r="N230" s="5"/>
      <c r="O230" s="53" t="str">
        <f t="shared" si="4"/>
        <v/>
      </c>
      <c r="P230" s="5"/>
      <c r="Q230" s="5" t="s">
        <v>625</v>
      </c>
      <c r="R230" s="5" t="s">
        <v>626</v>
      </c>
      <c r="S230" s="5" t="s">
        <v>627</v>
      </c>
      <c r="T230" s="5" t="s">
        <v>627</v>
      </c>
      <c r="U230" s="1" t="str">
        <f t="shared" si="5"/>
        <v/>
      </c>
      <c r="V230" s="1" t="str">
        <f t="shared" si="6"/>
        <v/>
      </c>
      <c r="W230" s="1" t="str">
        <f t="shared" si="7"/>
        <v/>
      </c>
      <c r="X230" s="5" t="s">
        <v>628</v>
      </c>
      <c r="Y230" s="5" t="s">
        <v>629</v>
      </c>
      <c r="Z230" s="1"/>
      <c r="AA230" s="1"/>
      <c r="AB230" s="1"/>
      <c r="AC230" s="1"/>
      <c r="AD230" s="1" t="str">
        <f t="array" ref="AD230">XLOOKUP(A230,COMPRAS!B:B,COMPRAS!E:E,,0,-1)</f>
        <v/>
      </c>
      <c r="AE230" s="5" t="s">
        <v>629</v>
      </c>
      <c r="AF230" s="1"/>
      <c r="AG230" s="1" t="str">
        <f>VLOOKUP(A230,MAESTRA!I:N,5,0)</f>
        <v>#N/A</v>
      </c>
      <c r="AH230" s="1" t="str">
        <f>VLOOKUP(A230,MAESTRA!I:N,6,0)</f>
        <v>#N/A</v>
      </c>
      <c r="AI230" s="54" t="str">
        <f t="shared" si="8"/>
        <v>#DIV/0!</v>
      </c>
      <c r="AJ230" s="1"/>
    </row>
    <row r="231">
      <c r="A231" s="1"/>
      <c r="B231" s="1"/>
      <c r="C231" s="34"/>
      <c r="D231" s="1"/>
      <c r="E231" s="1"/>
      <c r="F231" s="1" t="str">
        <f t="shared" si="1"/>
        <v/>
      </c>
      <c r="G231" s="1" t="str">
        <f t="shared" si="2"/>
        <v/>
      </c>
      <c r="H231" s="1" t="str">
        <f t="array" ref="H231">XLOOKUP(A231,MAESTRA!I:I,MAESTRA!B:B,,0,1)</f>
        <v/>
      </c>
      <c r="I231" s="5" t="str">
        <f t="shared" si="3"/>
        <v>TALLA</v>
      </c>
      <c r="J231" s="1" t="str">
        <f t="array" ref="J231">XLOOKUP(A231,MAESTRA!I:I,MAESTRA!G:G,,0,1)</f>
        <v/>
      </c>
      <c r="K231" s="5"/>
      <c r="L231" s="5"/>
      <c r="M231" s="5"/>
      <c r="N231" s="5"/>
      <c r="O231" s="53" t="str">
        <f t="shared" si="4"/>
        <v/>
      </c>
      <c r="P231" s="5"/>
      <c r="Q231" s="5" t="s">
        <v>625</v>
      </c>
      <c r="R231" s="5" t="s">
        <v>626</v>
      </c>
      <c r="S231" s="5" t="s">
        <v>627</v>
      </c>
      <c r="T231" s="5" t="s">
        <v>627</v>
      </c>
      <c r="U231" s="1" t="str">
        <f t="shared" si="5"/>
        <v/>
      </c>
      <c r="V231" s="1" t="str">
        <f t="shared" si="6"/>
        <v/>
      </c>
      <c r="W231" s="1" t="str">
        <f t="shared" si="7"/>
        <v/>
      </c>
      <c r="X231" s="5" t="s">
        <v>628</v>
      </c>
      <c r="Y231" s="5" t="s">
        <v>629</v>
      </c>
      <c r="Z231" s="1"/>
      <c r="AA231" s="1"/>
      <c r="AB231" s="1"/>
      <c r="AC231" s="1"/>
      <c r="AD231" s="1" t="str">
        <f t="array" ref="AD231">XLOOKUP(A231,COMPRAS!B:B,COMPRAS!E:E,,0,-1)</f>
        <v/>
      </c>
      <c r="AE231" s="5" t="s">
        <v>629</v>
      </c>
      <c r="AF231" s="1"/>
      <c r="AG231" s="1" t="str">
        <f>VLOOKUP(A231,MAESTRA!I:N,5,0)</f>
        <v>#N/A</v>
      </c>
      <c r="AH231" s="1" t="str">
        <f>VLOOKUP(A231,MAESTRA!I:N,6,0)</f>
        <v>#N/A</v>
      </c>
      <c r="AI231" s="54" t="str">
        <f t="shared" si="8"/>
        <v>#DIV/0!</v>
      </c>
      <c r="AJ231" s="1"/>
    </row>
    <row r="232">
      <c r="A232" s="1"/>
      <c r="B232" s="1"/>
      <c r="C232" s="34"/>
      <c r="D232" s="1"/>
      <c r="E232" s="1"/>
      <c r="F232" s="1" t="str">
        <f t="shared" si="1"/>
        <v/>
      </c>
      <c r="G232" s="1" t="str">
        <f t="shared" si="2"/>
        <v/>
      </c>
      <c r="H232" s="1" t="str">
        <f t="array" ref="H232">XLOOKUP(A232,MAESTRA!I:I,MAESTRA!B:B,,0,1)</f>
        <v/>
      </c>
      <c r="I232" s="5" t="str">
        <f t="shared" si="3"/>
        <v>TALLA</v>
      </c>
      <c r="J232" s="1" t="str">
        <f t="array" ref="J232">XLOOKUP(A232,MAESTRA!I:I,MAESTRA!G:G,,0,1)</f>
        <v/>
      </c>
      <c r="K232" s="5"/>
      <c r="L232" s="5"/>
      <c r="M232" s="5"/>
      <c r="N232" s="5"/>
      <c r="O232" s="53" t="str">
        <f t="shared" si="4"/>
        <v/>
      </c>
      <c r="P232" s="5"/>
      <c r="Q232" s="5" t="s">
        <v>625</v>
      </c>
      <c r="R232" s="5" t="s">
        <v>626</v>
      </c>
      <c r="S232" s="5" t="s">
        <v>627</v>
      </c>
      <c r="T232" s="5" t="s">
        <v>627</v>
      </c>
      <c r="U232" s="1" t="str">
        <f t="shared" si="5"/>
        <v/>
      </c>
      <c r="V232" s="1" t="str">
        <f t="shared" si="6"/>
        <v/>
      </c>
      <c r="W232" s="1" t="str">
        <f t="shared" si="7"/>
        <v/>
      </c>
      <c r="X232" s="5" t="s">
        <v>628</v>
      </c>
      <c r="Y232" s="5" t="s">
        <v>629</v>
      </c>
      <c r="Z232" s="1"/>
      <c r="AA232" s="1"/>
      <c r="AB232" s="1"/>
      <c r="AC232" s="1"/>
      <c r="AD232" s="1" t="str">
        <f t="array" ref="AD232">XLOOKUP(A232,COMPRAS!B:B,COMPRAS!E:E,,0,-1)</f>
        <v/>
      </c>
      <c r="AE232" s="5" t="s">
        <v>629</v>
      </c>
      <c r="AF232" s="1"/>
      <c r="AG232" s="1" t="str">
        <f>VLOOKUP(A232,MAESTRA!I:N,5,0)</f>
        <v>#N/A</v>
      </c>
      <c r="AH232" s="1" t="str">
        <f>VLOOKUP(A232,MAESTRA!I:N,6,0)</f>
        <v>#N/A</v>
      </c>
      <c r="AI232" s="54" t="str">
        <f t="shared" si="8"/>
        <v>#DIV/0!</v>
      </c>
      <c r="AJ232" s="1"/>
    </row>
    <row r="233">
      <c r="A233" s="1"/>
      <c r="B233" s="1"/>
      <c r="C233" s="34"/>
      <c r="D233" s="1"/>
      <c r="E233" s="1"/>
      <c r="F233" s="1" t="str">
        <f t="shared" si="1"/>
        <v/>
      </c>
      <c r="G233" s="1" t="str">
        <f t="shared" si="2"/>
        <v/>
      </c>
      <c r="H233" s="1" t="str">
        <f t="array" ref="H233">XLOOKUP(A233,MAESTRA!I:I,MAESTRA!B:B,,0,1)</f>
        <v/>
      </c>
      <c r="I233" s="5" t="str">
        <f t="shared" si="3"/>
        <v>TALLA</v>
      </c>
      <c r="J233" s="1" t="str">
        <f t="array" ref="J233">XLOOKUP(A233,MAESTRA!I:I,MAESTRA!G:G,,0,1)</f>
        <v/>
      </c>
      <c r="K233" s="5"/>
      <c r="L233" s="5"/>
      <c r="M233" s="5"/>
      <c r="N233" s="5"/>
      <c r="O233" s="53" t="str">
        <f t="shared" si="4"/>
        <v/>
      </c>
      <c r="P233" s="5"/>
      <c r="Q233" s="5" t="s">
        <v>625</v>
      </c>
      <c r="R233" s="5" t="s">
        <v>626</v>
      </c>
      <c r="S233" s="5" t="s">
        <v>627</v>
      </c>
      <c r="T233" s="5" t="s">
        <v>627</v>
      </c>
      <c r="U233" s="1" t="str">
        <f t="shared" si="5"/>
        <v/>
      </c>
      <c r="V233" s="1" t="str">
        <f t="shared" si="6"/>
        <v/>
      </c>
      <c r="W233" s="1" t="str">
        <f t="shared" si="7"/>
        <v/>
      </c>
      <c r="X233" s="5" t="s">
        <v>628</v>
      </c>
      <c r="Y233" s="5" t="s">
        <v>629</v>
      </c>
      <c r="Z233" s="1"/>
      <c r="AA233" s="1"/>
      <c r="AB233" s="1"/>
      <c r="AC233" s="1"/>
      <c r="AD233" s="1" t="str">
        <f t="array" ref="AD233">XLOOKUP(A233,COMPRAS!B:B,COMPRAS!E:E,,0,-1)</f>
        <v/>
      </c>
      <c r="AE233" s="5" t="s">
        <v>629</v>
      </c>
      <c r="AF233" s="1"/>
      <c r="AG233" s="1" t="str">
        <f>VLOOKUP(A233,MAESTRA!I:N,5,0)</f>
        <v>#N/A</v>
      </c>
      <c r="AH233" s="1" t="str">
        <f>VLOOKUP(A233,MAESTRA!I:N,6,0)</f>
        <v>#N/A</v>
      </c>
      <c r="AI233" s="54" t="str">
        <f t="shared" si="8"/>
        <v>#DIV/0!</v>
      </c>
      <c r="AJ233" s="1"/>
    </row>
    <row r="234">
      <c r="A234" s="1"/>
      <c r="B234" s="1"/>
      <c r="C234" s="34"/>
      <c r="D234" s="1"/>
      <c r="E234" s="1"/>
      <c r="F234" s="1" t="str">
        <f t="shared" si="1"/>
        <v/>
      </c>
      <c r="G234" s="1" t="str">
        <f t="shared" si="2"/>
        <v/>
      </c>
      <c r="H234" s="1" t="str">
        <f t="array" ref="H234">XLOOKUP(A234,MAESTRA!I:I,MAESTRA!B:B,,0,1)</f>
        <v/>
      </c>
      <c r="I234" s="5" t="str">
        <f t="shared" si="3"/>
        <v>TALLA</v>
      </c>
      <c r="J234" s="1" t="str">
        <f t="array" ref="J234">XLOOKUP(A234,MAESTRA!I:I,MAESTRA!G:G,,0,1)</f>
        <v/>
      </c>
      <c r="K234" s="5"/>
      <c r="L234" s="5"/>
      <c r="M234" s="5"/>
      <c r="N234" s="5"/>
      <c r="O234" s="53" t="str">
        <f t="shared" si="4"/>
        <v/>
      </c>
      <c r="P234" s="5"/>
      <c r="Q234" s="5" t="s">
        <v>625</v>
      </c>
      <c r="R234" s="5" t="s">
        <v>626</v>
      </c>
      <c r="S234" s="5" t="s">
        <v>627</v>
      </c>
      <c r="T234" s="5" t="s">
        <v>627</v>
      </c>
      <c r="U234" s="1" t="str">
        <f t="shared" si="5"/>
        <v/>
      </c>
      <c r="V234" s="1" t="str">
        <f t="shared" si="6"/>
        <v/>
      </c>
      <c r="W234" s="1" t="str">
        <f t="shared" si="7"/>
        <v/>
      </c>
      <c r="X234" s="5" t="s">
        <v>628</v>
      </c>
      <c r="Y234" s="5" t="s">
        <v>629</v>
      </c>
      <c r="Z234" s="1"/>
      <c r="AA234" s="1"/>
      <c r="AB234" s="1"/>
      <c r="AC234" s="1"/>
      <c r="AD234" s="1" t="str">
        <f t="array" ref="AD234">XLOOKUP(A234,COMPRAS!B:B,COMPRAS!E:E,,0,-1)</f>
        <v/>
      </c>
      <c r="AE234" s="5" t="s">
        <v>629</v>
      </c>
      <c r="AF234" s="1"/>
      <c r="AG234" s="1" t="str">
        <f>VLOOKUP(A234,MAESTRA!I:N,5,0)</f>
        <v>#N/A</v>
      </c>
      <c r="AH234" s="1" t="str">
        <f>VLOOKUP(A234,MAESTRA!I:N,6,0)</f>
        <v>#N/A</v>
      </c>
      <c r="AI234" s="54" t="str">
        <f t="shared" si="8"/>
        <v>#DIV/0!</v>
      </c>
      <c r="AJ234" s="1"/>
    </row>
    <row r="235">
      <c r="A235" s="1"/>
      <c r="B235" s="1"/>
      <c r="C235" s="34"/>
      <c r="D235" s="1"/>
      <c r="E235" s="1"/>
      <c r="F235" s="1" t="str">
        <f t="shared" si="1"/>
        <v/>
      </c>
      <c r="G235" s="1" t="str">
        <f t="shared" si="2"/>
        <v/>
      </c>
      <c r="H235" s="1" t="str">
        <f t="array" ref="H235">XLOOKUP(A235,MAESTRA!I:I,MAESTRA!B:B,,0,1)</f>
        <v/>
      </c>
      <c r="I235" s="5" t="str">
        <f t="shared" si="3"/>
        <v>TALLA</v>
      </c>
      <c r="J235" s="1" t="str">
        <f t="array" ref="J235">XLOOKUP(A235,MAESTRA!I:I,MAESTRA!G:G,,0,1)</f>
        <v/>
      </c>
      <c r="K235" s="5"/>
      <c r="L235" s="5"/>
      <c r="M235" s="5"/>
      <c r="N235" s="5"/>
      <c r="O235" s="53" t="str">
        <f t="shared" si="4"/>
        <v/>
      </c>
      <c r="P235" s="5"/>
      <c r="Q235" s="5" t="s">
        <v>625</v>
      </c>
      <c r="R235" s="5" t="s">
        <v>626</v>
      </c>
      <c r="S235" s="5" t="s">
        <v>627</v>
      </c>
      <c r="T235" s="5" t="s">
        <v>627</v>
      </c>
      <c r="U235" s="1" t="str">
        <f t="shared" si="5"/>
        <v/>
      </c>
      <c r="V235" s="1" t="str">
        <f t="shared" si="6"/>
        <v/>
      </c>
      <c r="W235" s="1" t="str">
        <f t="shared" si="7"/>
        <v/>
      </c>
      <c r="X235" s="5" t="s">
        <v>628</v>
      </c>
      <c r="Y235" s="5" t="s">
        <v>629</v>
      </c>
      <c r="Z235" s="1"/>
      <c r="AA235" s="1"/>
      <c r="AB235" s="1"/>
      <c r="AC235" s="1"/>
      <c r="AD235" s="1" t="str">
        <f t="array" ref="AD235">XLOOKUP(A235,COMPRAS!B:B,COMPRAS!E:E,,0,-1)</f>
        <v/>
      </c>
      <c r="AE235" s="5" t="s">
        <v>629</v>
      </c>
      <c r="AF235" s="1"/>
      <c r="AG235" s="1" t="str">
        <f>VLOOKUP(A235,MAESTRA!I:N,5,0)</f>
        <v>#N/A</v>
      </c>
      <c r="AH235" s="1" t="str">
        <f>VLOOKUP(A235,MAESTRA!I:N,6,0)</f>
        <v>#N/A</v>
      </c>
      <c r="AI235" s="54" t="str">
        <f t="shared" si="8"/>
        <v>#DIV/0!</v>
      </c>
      <c r="AJ235" s="1"/>
    </row>
    <row r="236">
      <c r="A236" s="1"/>
      <c r="B236" s="1"/>
      <c r="C236" s="34"/>
      <c r="D236" s="1"/>
      <c r="E236" s="1"/>
      <c r="F236" s="1" t="str">
        <f t="shared" si="1"/>
        <v/>
      </c>
      <c r="G236" s="1" t="str">
        <f t="shared" si="2"/>
        <v/>
      </c>
      <c r="H236" s="1" t="str">
        <f t="array" ref="H236">XLOOKUP(A236,MAESTRA!I:I,MAESTRA!B:B,,0,1)</f>
        <v/>
      </c>
      <c r="I236" s="5" t="str">
        <f t="shared" si="3"/>
        <v>TALLA</v>
      </c>
      <c r="J236" s="1" t="str">
        <f t="array" ref="J236">XLOOKUP(A236,MAESTRA!I:I,MAESTRA!G:G,,0,1)</f>
        <v/>
      </c>
      <c r="K236" s="5"/>
      <c r="L236" s="5"/>
      <c r="M236" s="5"/>
      <c r="N236" s="5"/>
      <c r="O236" s="53" t="str">
        <f t="shared" si="4"/>
        <v/>
      </c>
      <c r="P236" s="5"/>
      <c r="Q236" s="5" t="s">
        <v>625</v>
      </c>
      <c r="R236" s="5" t="s">
        <v>626</v>
      </c>
      <c r="S236" s="5" t="s">
        <v>627</v>
      </c>
      <c r="T236" s="5" t="s">
        <v>627</v>
      </c>
      <c r="U236" s="1" t="str">
        <f t="shared" si="5"/>
        <v/>
      </c>
      <c r="V236" s="1" t="str">
        <f t="shared" si="6"/>
        <v/>
      </c>
      <c r="W236" s="1" t="str">
        <f t="shared" si="7"/>
        <v/>
      </c>
      <c r="X236" s="5" t="s">
        <v>628</v>
      </c>
      <c r="Y236" s="5" t="s">
        <v>629</v>
      </c>
      <c r="Z236" s="1"/>
      <c r="AA236" s="1"/>
      <c r="AB236" s="1"/>
      <c r="AC236" s="1"/>
      <c r="AD236" s="1" t="str">
        <f t="array" ref="AD236">XLOOKUP(A236,COMPRAS!B:B,COMPRAS!E:E,,0,-1)</f>
        <v/>
      </c>
      <c r="AE236" s="5" t="s">
        <v>629</v>
      </c>
      <c r="AF236" s="1"/>
      <c r="AG236" s="1" t="str">
        <f>VLOOKUP(A236,MAESTRA!I:N,5,0)</f>
        <v>#N/A</v>
      </c>
      <c r="AH236" s="1" t="str">
        <f>VLOOKUP(A236,MAESTRA!I:N,6,0)</f>
        <v>#N/A</v>
      </c>
      <c r="AI236" s="54" t="str">
        <f t="shared" si="8"/>
        <v>#DIV/0!</v>
      </c>
      <c r="AJ236" s="1"/>
    </row>
    <row r="237">
      <c r="A237" s="1"/>
      <c r="B237" s="1"/>
      <c r="C237" s="34"/>
      <c r="D237" s="1"/>
      <c r="E237" s="1"/>
      <c r="F237" s="1" t="str">
        <f t="shared" si="1"/>
        <v/>
      </c>
      <c r="G237" s="1" t="str">
        <f t="shared" si="2"/>
        <v/>
      </c>
      <c r="H237" s="1" t="str">
        <f t="array" ref="H237">XLOOKUP(A237,MAESTRA!I:I,MAESTRA!B:B,,0,1)</f>
        <v/>
      </c>
      <c r="I237" s="5" t="str">
        <f t="shared" si="3"/>
        <v>TALLA</v>
      </c>
      <c r="J237" s="1" t="str">
        <f t="array" ref="J237">XLOOKUP(A237,MAESTRA!I:I,MAESTRA!G:G,,0,1)</f>
        <v/>
      </c>
      <c r="K237" s="5"/>
      <c r="L237" s="5"/>
      <c r="M237" s="5"/>
      <c r="N237" s="5"/>
      <c r="O237" s="53" t="str">
        <f t="shared" si="4"/>
        <v/>
      </c>
      <c r="P237" s="5"/>
      <c r="Q237" s="5" t="s">
        <v>625</v>
      </c>
      <c r="R237" s="5" t="s">
        <v>626</v>
      </c>
      <c r="S237" s="5" t="s">
        <v>627</v>
      </c>
      <c r="T237" s="5" t="s">
        <v>627</v>
      </c>
      <c r="U237" s="1" t="str">
        <f t="shared" si="5"/>
        <v/>
      </c>
      <c r="V237" s="1" t="str">
        <f t="shared" si="6"/>
        <v/>
      </c>
      <c r="W237" s="1" t="str">
        <f t="shared" si="7"/>
        <v/>
      </c>
      <c r="X237" s="5" t="s">
        <v>628</v>
      </c>
      <c r="Y237" s="5" t="s">
        <v>629</v>
      </c>
      <c r="Z237" s="1"/>
      <c r="AA237" s="1"/>
      <c r="AB237" s="1"/>
      <c r="AC237" s="1"/>
      <c r="AD237" s="1" t="str">
        <f t="array" ref="AD237">XLOOKUP(A237,COMPRAS!B:B,COMPRAS!E:E,,0,-1)</f>
        <v/>
      </c>
      <c r="AE237" s="5" t="s">
        <v>629</v>
      </c>
      <c r="AF237" s="1"/>
      <c r="AG237" s="1" t="str">
        <f>VLOOKUP(A237,MAESTRA!I:N,5,0)</f>
        <v>#N/A</v>
      </c>
      <c r="AH237" s="1" t="str">
        <f>VLOOKUP(A237,MAESTRA!I:N,6,0)</f>
        <v>#N/A</v>
      </c>
      <c r="AI237" s="54" t="str">
        <f t="shared" si="8"/>
        <v>#DIV/0!</v>
      </c>
      <c r="AJ237" s="1"/>
    </row>
    <row r="238">
      <c r="A238" s="1"/>
      <c r="B238" s="1"/>
      <c r="C238" s="34"/>
      <c r="D238" s="1"/>
      <c r="E238" s="1"/>
      <c r="F238" s="1" t="str">
        <f t="shared" si="1"/>
        <v/>
      </c>
      <c r="G238" s="1" t="str">
        <f t="shared" si="2"/>
        <v/>
      </c>
      <c r="H238" s="1" t="str">
        <f t="array" ref="H238">XLOOKUP(A238,MAESTRA!I:I,MAESTRA!B:B,,0,1)</f>
        <v/>
      </c>
      <c r="I238" s="5" t="str">
        <f t="shared" si="3"/>
        <v>TALLA</v>
      </c>
      <c r="J238" s="1" t="str">
        <f t="array" ref="J238">XLOOKUP(A238,MAESTRA!I:I,MAESTRA!G:G,,0,1)</f>
        <v/>
      </c>
      <c r="K238" s="5"/>
      <c r="L238" s="5"/>
      <c r="M238" s="5"/>
      <c r="N238" s="5"/>
      <c r="O238" s="53" t="str">
        <f t="shared" si="4"/>
        <v/>
      </c>
      <c r="P238" s="5"/>
      <c r="Q238" s="5" t="s">
        <v>625</v>
      </c>
      <c r="R238" s="5" t="s">
        <v>626</v>
      </c>
      <c r="S238" s="5" t="s">
        <v>627</v>
      </c>
      <c r="T238" s="5" t="s">
        <v>627</v>
      </c>
      <c r="U238" s="1" t="str">
        <f t="shared" si="5"/>
        <v/>
      </c>
      <c r="V238" s="1" t="str">
        <f t="shared" si="6"/>
        <v/>
      </c>
      <c r="W238" s="1" t="str">
        <f t="shared" si="7"/>
        <v/>
      </c>
      <c r="X238" s="5" t="s">
        <v>628</v>
      </c>
      <c r="Y238" s="5" t="s">
        <v>629</v>
      </c>
      <c r="Z238" s="1"/>
      <c r="AA238" s="1"/>
      <c r="AB238" s="1"/>
      <c r="AC238" s="1"/>
      <c r="AD238" s="1" t="str">
        <f t="array" ref="AD238">XLOOKUP(A238,COMPRAS!B:B,COMPRAS!E:E,,0,-1)</f>
        <v/>
      </c>
      <c r="AE238" s="5" t="s">
        <v>629</v>
      </c>
      <c r="AF238" s="1"/>
      <c r="AG238" s="1" t="str">
        <f>VLOOKUP(A238,MAESTRA!I:N,5,0)</f>
        <v>#N/A</v>
      </c>
      <c r="AH238" s="1" t="str">
        <f>VLOOKUP(A238,MAESTRA!I:N,6,0)</f>
        <v>#N/A</v>
      </c>
      <c r="AI238" s="54" t="str">
        <f t="shared" si="8"/>
        <v>#DIV/0!</v>
      </c>
      <c r="AJ238" s="1"/>
    </row>
    <row r="239">
      <c r="A239" s="1"/>
      <c r="B239" s="1"/>
      <c r="C239" s="34"/>
      <c r="D239" s="1"/>
      <c r="E239" s="1"/>
      <c r="F239" s="1" t="str">
        <f t="shared" si="1"/>
        <v/>
      </c>
      <c r="G239" s="1" t="str">
        <f t="shared" si="2"/>
        <v/>
      </c>
      <c r="H239" s="1" t="str">
        <f t="array" ref="H239">XLOOKUP(A239,MAESTRA!I:I,MAESTRA!B:B,,0,1)</f>
        <v/>
      </c>
      <c r="I239" s="5" t="str">
        <f t="shared" si="3"/>
        <v>TALLA</v>
      </c>
      <c r="J239" s="1" t="str">
        <f t="array" ref="J239">XLOOKUP(A239,MAESTRA!I:I,MAESTRA!G:G,,0,1)</f>
        <v/>
      </c>
      <c r="K239" s="5"/>
      <c r="L239" s="5"/>
      <c r="M239" s="5"/>
      <c r="N239" s="5"/>
      <c r="O239" s="53" t="str">
        <f t="shared" si="4"/>
        <v/>
      </c>
      <c r="P239" s="5"/>
      <c r="Q239" s="5" t="s">
        <v>625</v>
      </c>
      <c r="R239" s="5" t="s">
        <v>626</v>
      </c>
      <c r="S239" s="5" t="s">
        <v>627</v>
      </c>
      <c r="T239" s="5" t="s">
        <v>627</v>
      </c>
      <c r="U239" s="1" t="str">
        <f t="shared" si="5"/>
        <v/>
      </c>
      <c r="V239" s="1" t="str">
        <f t="shared" si="6"/>
        <v/>
      </c>
      <c r="W239" s="1" t="str">
        <f t="shared" si="7"/>
        <v/>
      </c>
      <c r="X239" s="5" t="s">
        <v>628</v>
      </c>
      <c r="Y239" s="5" t="s">
        <v>629</v>
      </c>
      <c r="Z239" s="1"/>
      <c r="AA239" s="1"/>
      <c r="AB239" s="1"/>
      <c r="AC239" s="1"/>
      <c r="AD239" s="1" t="str">
        <f t="array" ref="AD239">XLOOKUP(A239,COMPRAS!B:B,COMPRAS!E:E,,0,-1)</f>
        <v/>
      </c>
      <c r="AE239" s="5" t="s">
        <v>629</v>
      </c>
      <c r="AF239" s="1"/>
      <c r="AG239" s="1" t="str">
        <f>VLOOKUP(A239,MAESTRA!I:N,5,0)</f>
        <v>#N/A</v>
      </c>
      <c r="AH239" s="1" t="str">
        <f>VLOOKUP(A239,MAESTRA!I:N,6,0)</f>
        <v>#N/A</v>
      </c>
      <c r="AI239" s="54" t="str">
        <f t="shared" si="8"/>
        <v>#DIV/0!</v>
      </c>
      <c r="AJ239" s="1"/>
    </row>
    <row r="240">
      <c r="A240" s="1"/>
      <c r="B240" s="1"/>
      <c r="C240" s="34"/>
      <c r="D240" s="1"/>
      <c r="E240" s="1"/>
      <c r="F240" s="1" t="str">
        <f t="shared" si="1"/>
        <v/>
      </c>
      <c r="G240" s="1" t="str">
        <f t="shared" si="2"/>
        <v/>
      </c>
      <c r="H240" s="1" t="str">
        <f t="array" ref="H240">XLOOKUP(A240,MAESTRA!I:I,MAESTRA!B:B,,0,1)</f>
        <v/>
      </c>
      <c r="I240" s="5" t="str">
        <f t="shared" si="3"/>
        <v>TALLA</v>
      </c>
      <c r="J240" s="1" t="str">
        <f t="array" ref="J240">XLOOKUP(A240,MAESTRA!I:I,MAESTRA!G:G,,0,1)</f>
        <v/>
      </c>
      <c r="K240" s="5"/>
      <c r="L240" s="5"/>
      <c r="M240" s="5"/>
      <c r="N240" s="5"/>
      <c r="O240" s="53" t="str">
        <f t="shared" si="4"/>
        <v/>
      </c>
      <c r="P240" s="5"/>
      <c r="Q240" s="5" t="s">
        <v>625</v>
      </c>
      <c r="R240" s="5" t="s">
        <v>626</v>
      </c>
      <c r="S240" s="5" t="s">
        <v>627</v>
      </c>
      <c r="T240" s="5" t="s">
        <v>627</v>
      </c>
      <c r="U240" s="1" t="str">
        <f t="shared" si="5"/>
        <v/>
      </c>
      <c r="V240" s="1" t="str">
        <f t="shared" si="6"/>
        <v/>
      </c>
      <c r="W240" s="1" t="str">
        <f t="shared" si="7"/>
        <v/>
      </c>
      <c r="X240" s="5" t="s">
        <v>628</v>
      </c>
      <c r="Y240" s="5" t="s">
        <v>629</v>
      </c>
      <c r="Z240" s="1"/>
      <c r="AA240" s="1"/>
      <c r="AB240" s="1"/>
      <c r="AC240" s="1"/>
      <c r="AD240" s="1" t="str">
        <f t="array" ref="AD240">XLOOKUP(A240,COMPRAS!B:B,COMPRAS!E:E,,0,-1)</f>
        <v/>
      </c>
      <c r="AE240" s="5" t="s">
        <v>629</v>
      </c>
      <c r="AF240" s="1"/>
      <c r="AG240" s="1" t="str">
        <f>VLOOKUP(A240,MAESTRA!I:N,5,0)</f>
        <v>#N/A</v>
      </c>
      <c r="AH240" s="1" t="str">
        <f>VLOOKUP(A240,MAESTRA!I:N,6,0)</f>
        <v>#N/A</v>
      </c>
      <c r="AI240" s="54" t="str">
        <f t="shared" si="8"/>
        <v>#DIV/0!</v>
      </c>
      <c r="AJ240" s="1"/>
    </row>
    <row r="241">
      <c r="A241" s="1"/>
      <c r="B241" s="1"/>
      <c r="C241" s="34"/>
      <c r="D241" s="1"/>
      <c r="E241" s="1"/>
      <c r="F241" s="1" t="str">
        <f t="shared" si="1"/>
        <v/>
      </c>
      <c r="G241" s="1" t="str">
        <f t="shared" si="2"/>
        <v/>
      </c>
      <c r="H241" s="1" t="str">
        <f t="array" ref="H241">XLOOKUP(A241,MAESTRA!I:I,MAESTRA!B:B,,0,1)</f>
        <v/>
      </c>
      <c r="I241" s="5" t="str">
        <f t="shared" si="3"/>
        <v>TALLA</v>
      </c>
      <c r="J241" s="1" t="str">
        <f t="array" ref="J241">XLOOKUP(A241,MAESTRA!I:I,MAESTRA!G:G,,0,1)</f>
        <v/>
      </c>
      <c r="K241" s="5"/>
      <c r="L241" s="5"/>
      <c r="M241" s="5"/>
      <c r="N241" s="5"/>
      <c r="O241" s="53" t="str">
        <f t="shared" si="4"/>
        <v/>
      </c>
      <c r="P241" s="5"/>
      <c r="Q241" s="5" t="s">
        <v>625</v>
      </c>
      <c r="R241" s="5" t="s">
        <v>626</v>
      </c>
      <c r="S241" s="5" t="s">
        <v>627</v>
      </c>
      <c r="T241" s="5" t="s">
        <v>627</v>
      </c>
      <c r="U241" s="1" t="str">
        <f t="shared" si="5"/>
        <v/>
      </c>
      <c r="V241" s="1" t="str">
        <f t="shared" si="6"/>
        <v/>
      </c>
      <c r="W241" s="1" t="str">
        <f t="shared" si="7"/>
        <v/>
      </c>
      <c r="X241" s="5" t="s">
        <v>628</v>
      </c>
      <c r="Y241" s="5" t="s">
        <v>629</v>
      </c>
      <c r="Z241" s="1"/>
      <c r="AA241" s="1"/>
      <c r="AB241" s="1"/>
      <c r="AC241" s="1"/>
      <c r="AD241" s="1" t="str">
        <f t="array" ref="AD241">XLOOKUP(A241,COMPRAS!B:B,COMPRAS!E:E,,0,-1)</f>
        <v/>
      </c>
      <c r="AE241" s="5" t="s">
        <v>629</v>
      </c>
      <c r="AF241" s="1"/>
      <c r="AG241" s="1" t="str">
        <f>VLOOKUP(A241,MAESTRA!I:N,5,0)</f>
        <v>#N/A</v>
      </c>
      <c r="AH241" s="1" t="str">
        <f>VLOOKUP(A241,MAESTRA!I:N,6,0)</f>
        <v>#N/A</v>
      </c>
      <c r="AI241" s="54" t="str">
        <f t="shared" si="8"/>
        <v>#DIV/0!</v>
      </c>
      <c r="AJ241" s="1"/>
    </row>
    <row r="242">
      <c r="A242" s="1"/>
      <c r="B242" s="1"/>
      <c r="C242" s="34"/>
      <c r="D242" s="1"/>
      <c r="E242" s="1"/>
      <c r="F242" s="1" t="str">
        <f t="shared" si="1"/>
        <v/>
      </c>
      <c r="G242" s="1" t="str">
        <f t="shared" si="2"/>
        <v/>
      </c>
      <c r="H242" s="1" t="str">
        <f t="array" ref="H242">XLOOKUP(A242,MAESTRA!I:I,MAESTRA!B:B,,0,1)</f>
        <v/>
      </c>
      <c r="I242" s="5" t="str">
        <f t="shared" si="3"/>
        <v>TALLA</v>
      </c>
      <c r="J242" s="1" t="str">
        <f t="array" ref="J242">XLOOKUP(A242,MAESTRA!I:I,MAESTRA!G:G,,0,1)</f>
        <v/>
      </c>
      <c r="K242" s="5"/>
      <c r="L242" s="5"/>
      <c r="M242" s="5"/>
      <c r="N242" s="5"/>
      <c r="O242" s="53" t="str">
        <f t="shared" si="4"/>
        <v/>
      </c>
      <c r="P242" s="5"/>
      <c r="Q242" s="5" t="s">
        <v>625</v>
      </c>
      <c r="R242" s="5" t="s">
        <v>626</v>
      </c>
      <c r="S242" s="5" t="s">
        <v>627</v>
      </c>
      <c r="T242" s="5" t="s">
        <v>627</v>
      </c>
      <c r="U242" s="1" t="str">
        <f t="shared" si="5"/>
        <v/>
      </c>
      <c r="V242" s="1" t="str">
        <f t="shared" si="6"/>
        <v/>
      </c>
      <c r="W242" s="1" t="str">
        <f t="shared" si="7"/>
        <v/>
      </c>
      <c r="X242" s="5" t="s">
        <v>628</v>
      </c>
      <c r="Y242" s="5" t="s">
        <v>629</v>
      </c>
      <c r="Z242" s="1"/>
      <c r="AA242" s="1"/>
      <c r="AB242" s="1"/>
      <c r="AC242" s="1"/>
      <c r="AD242" s="1" t="str">
        <f t="array" ref="AD242">XLOOKUP(A242,COMPRAS!B:B,COMPRAS!E:E,,0,-1)</f>
        <v/>
      </c>
      <c r="AE242" s="5" t="s">
        <v>629</v>
      </c>
      <c r="AF242" s="1"/>
      <c r="AG242" s="1" t="str">
        <f>VLOOKUP(A242,MAESTRA!I:N,5,0)</f>
        <v>#N/A</v>
      </c>
      <c r="AH242" s="1" t="str">
        <f>VLOOKUP(A242,MAESTRA!I:N,6,0)</f>
        <v>#N/A</v>
      </c>
      <c r="AI242" s="54" t="str">
        <f t="shared" si="8"/>
        <v>#DIV/0!</v>
      </c>
      <c r="AJ242" s="1"/>
    </row>
    <row r="243">
      <c r="A243" s="1"/>
      <c r="B243" s="1"/>
      <c r="C243" s="34"/>
      <c r="D243" s="1"/>
      <c r="E243" s="1"/>
      <c r="F243" s="1" t="str">
        <f t="shared" si="1"/>
        <v/>
      </c>
      <c r="G243" s="1" t="str">
        <f t="shared" si="2"/>
        <v/>
      </c>
      <c r="H243" s="1" t="str">
        <f t="array" ref="H243">XLOOKUP(A243,MAESTRA!I:I,MAESTRA!B:B,,0,1)</f>
        <v/>
      </c>
      <c r="I243" s="5" t="str">
        <f t="shared" si="3"/>
        <v>TALLA</v>
      </c>
      <c r="J243" s="1" t="str">
        <f t="array" ref="J243">XLOOKUP(A243,MAESTRA!I:I,MAESTRA!G:G,,0,1)</f>
        <v/>
      </c>
      <c r="K243" s="5"/>
      <c r="L243" s="5"/>
      <c r="M243" s="5"/>
      <c r="N243" s="5"/>
      <c r="O243" s="53" t="str">
        <f t="shared" si="4"/>
        <v/>
      </c>
      <c r="P243" s="5"/>
      <c r="Q243" s="5" t="s">
        <v>625</v>
      </c>
      <c r="R243" s="5" t="s">
        <v>626</v>
      </c>
      <c r="S243" s="5" t="s">
        <v>627</v>
      </c>
      <c r="T243" s="5" t="s">
        <v>627</v>
      </c>
      <c r="U243" s="1" t="str">
        <f t="shared" si="5"/>
        <v/>
      </c>
      <c r="V243" s="1" t="str">
        <f t="shared" si="6"/>
        <v/>
      </c>
      <c r="W243" s="1" t="str">
        <f t="shared" si="7"/>
        <v/>
      </c>
      <c r="X243" s="5" t="s">
        <v>628</v>
      </c>
      <c r="Y243" s="5" t="s">
        <v>629</v>
      </c>
      <c r="Z243" s="1"/>
      <c r="AA243" s="1"/>
      <c r="AB243" s="1"/>
      <c r="AC243" s="1"/>
      <c r="AD243" s="1" t="str">
        <f t="array" ref="AD243">XLOOKUP(A243,COMPRAS!B:B,COMPRAS!E:E,,0,-1)</f>
        <v/>
      </c>
      <c r="AE243" s="5" t="s">
        <v>629</v>
      </c>
      <c r="AF243" s="1"/>
      <c r="AG243" s="1" t="str">
        <f>VLOOKUP(A243,MAESTRA!I:N,5,0)</f>
        <v>#N/A</v>
      </c>
      <c r="AH243" s="1" t="str">
        <f>VLOOKUP(A243,MAESTRA!I:N,6,0)</f>
        <v>#N/A</v>
      </c>
      <c r="AI243" s="54" t="str">
        <f t="shared" si="8"/>
        <v>#DIV/0!</v>
      </c>
      <c r="AJ243" s="1"/>
    </row>
    <row r="244">
      <c r="A244" s="1"/>
      <c r="B244" s="1"/>
      <c r="C244" s="34"/>
      <c r="D244" s="1"/>
      <c r="E244" s="1"/>
      <c r="F244" s="1" t="str">
        <f t="shared" si="1"/>
        <v/>
      </c>
      <c r="G244" s="1" t="str">
        <f t="shared" si="2"/>
        <v/>
      </c>
      <c r="H244" s="1" t="str">
        <f t="array" ref="H244">XLOOKUP(A244,MAESTRA!I:I,MAESTRA!B:B,,0,1)</f>
        <v/>
      </c>
      <c r="I244" s="5" t="str">
        <f t="shared" si="3"/>
        <v>TALLA</v>
      </c>
      <c r="J244" s="1" t="str">
        <f t="array" ref="J244">XLOOKUP(A244,MAESTRA!I:I,MAESTRA!G:G,,0,1)</f>
        <v/>
      </c>
      <c r="K244" s="5"/>
      <c r="L244" s="5"/>
      <c r="M244" s="5"/>
      <c r="N244" s="5"/>
      <c r="O244" s="53" t="str">
        <f t="shared" si="4"/>
        <v/>
      </c>
      <c r="P244" s="5"/>
      <c r="Q244" s="5" t="s">
        <v>625</v>
      </c>
      <c r="R244" s="5" t="s">
        <v>626</v>
      </c>
      <c r="S244" s="5" t="s">
        <v>627</v>
      </c>
      <c r="T244" s="5" t="s">
        <v>627</v>
      </c>
      <c r="U244" s="1" t="str">
        <f t="shared" si="5"/>
        <v/>
      </c>
      <c r="V244" s="1" t="str">
        <f t="shared" si="6"/>
        <v/>
      </c>
      <c r="W244" s="1" t="str">
        <f t="shared" si="7"/>
        <v/>
      </c>
      <c r="X244" s="5" t="s">
        <v>628</v>
      </c>
      <c r="Y244" s="5" t="s">
        <v>629</v>
      </c>
      <c r="Z244" s="1"/>
      <c r="AA244" s="1"/>
      <c r="AB244" s="1"/>
      <c r="AC244" s="1"/>
      <c r="AD244" s="1" t="str">
        <f t="array" ref="AD244">XLOOKUP(A244,COMPRAS!B:B,COMPRAS!E:E,,0,-1)</f>
        <v/>
      </c>
      <c r="AE244" s="5" t="s">
        <v>629</v>
      </c>
      <c r="AF244" s="1"/>
      <c r="AG244" s="1" t="str">
        <f>VLOOKUP(A244,MAESTRA!I:N,5,0)</f>
        <v>#N/A</v>
      </c>
      <c r="AH244" s="1" t="str">
        <f>VLOOKUP(A244,MAESTRA!I:N,6,0)</f>
        <v>#N/A</v>
      </c>
      <c r="AI244" s="54" t="str">
        <f t="shared" si="8"/>
        <v>#DIV/0!</v>
      </c>
      <c r="AJ244" s="1"/>
    </row>
    <row r="245">
      <c r="A245" s="1"/>
      <c r="B245" s="1"/>
      <c r="C245" s="34"/>
      <c r="D245" s="1"/>
      <c r="E245" s="1"/>
      <c r="F245" s="1" t="str">
        <f t="shared" si="1"/>
        <v/>
      </c>
      <c r="G245" s="1" t="str">
        <f t="shared" si="2"/>
        <v/>
      </c>
      <c r="H245" s="1" t="str">
        <f t="array" ref="H245">XLOOKUP(A245,MAESTRA!I:I,MAESTRA!B:B,,0,1)</f>
        <v/>
      </c>
      <c r="I245" s="5" t="str">
        <f t="shared" si="3"/>
        <v>TALLA</v>
      </c>
      <c r="J245" s="1" t="str">
        <f t="array" ref="J245">XLOOKUP(A245,MAESTRA!I:I,MAESTRA!G:G,,0,1)</f>
        <v/>
      </c>
      <c r="K245" s="5"/>
      <c r="L245" s="5"/>
      <c r="M245" s="5"/>
      <c r="N245" s="5"/>
      <c r="O245" s="53" t="str">
        <f t="shared" si="4"/>
        <v/>
      </c>
      <c r="P245" s="5"/>
      <c r="Q245" s="5" t="s">
        <v>625</v>
      </c>
      <c r="R245" s="5" t="s">
        <v>626</v>
      </c>
      <c r="S245" s="5" t="s">
        <v>627</v>
      </c>
      <c r="T245" s="5" t="s">
        <v>627</v>
      </c>
      <c r="U245" s="1" t="str">
        <f t="shared" si="5"/>
        <v/>
      </c>
      <c r="V245" s="1" t="str">
        <f t="shared" si="6"/>
        <v/>
      </c>
      <c r="W245" s="1" t="str">
        <f t="shared" si="7"/>
        <v/>
      </c>
      <c r="X245" s="5" t="s">
        <v>628</v>
      </c>
      <c r="Y245" s="5" t="s">
        <v>629</v>
      </c>
      <c r="Z245" s="1"/>
      <c r="AA245" s="1"/>
      <c r="AB245" s="1"/>
      <c r="AC245" s="1"/>
      <c r="AD245" s="1" t="str">
        <f t="array" ref="AD245">XLOOKUP(A245,COMPRAS!B:B,COMPRAS!E:E,,0,-1)</f>
        <v/>
      </c>
      <c r="AE245" s="5" t="s">
        <v>629</v>
      </c>
      <c r="AF245" s="1"/>
      <c r="AG245" s="1" t="str">
        <f>VLOOKUP(A245,MAESTRA!I:N,5,0)</f>
        <v>#N/A</v>
      </c>
      <c r="AH245" s="1" t="str">
        <f>VLOOKUP(A245,MAESTRA!I:N,6,0)</f>
        <v>#N/A</v>
      </c>
      <c r="AI245" s="54" t="str">
        <f t="shared" si="8"/>
        <v>#DIV/0!</v>
      </c>
      <c r="AJ245" s="1"/>
    </row>
    <row r="246">
      <c r="A246" s="1"/>
      <c r="B246" s="1"/>
      <c r="C246" s="34"/>
      <c r="D246" s="1"/>
      <c r="E246" s="1"/>
      <c r="F246" s="1" t="str">
        <f t="shared" si="1"/>
        <v/>
      </c>
      <c r="G246" s="1" t="str">
        <f t="shared" si="2"/>
        <v/>
      </c>
      <c r="H246" s="1" t="str">
        <f t="array" ref="H246">XLOOKUP(A246,MAESTRA!I:I,MAESTRA!B:B,,0,1)</f>
        <v/>
      </c>
      <c r="I246" s="5" t="str">
        <f t="shared" si="3"/>
        <v>TALLA</v>
      </c>
      <c r="J246" s="1" t="str">
        <f t="array" ref="J246">XLOOKUP(A246,MAESTRA!I:I,MAESTRA!G:G,,0,1)</f>
        <v/>
      </c>
      <c r="K246" s="5"/>
      <c r="L246" s="5"/>
      <c r="M246" s="5"/>
      <c r="N246" s="5"/>
      <c r="O246" s="53" t="str">
        <f t="shared" si="4"/>
        <v/>
      </c>
      <c r="P246" s="5"/>
      <c r="Q246" s="5" t="s">
        <v>625</v>
      </c>
      <c r="R246" s="5" t="s">
        <v>626</v>
      </c>
      <c r="S246" s="5" t="s">
        <v>627</v>
      </c>
      <c r="T246" s="5" t="s">
        <v>627</v>
      </c>
      <c r="U246" s="1" t="str">
        <f t="shared" si="5"/>
        <v/>
      </c>
      <c r="V246" s="1" t="str">
        <f t="shared" si="6"/>
        <v/>
      </c>
      <c r="W246" s="1" t="str">
        <f t="shared" si="7"/>
        <v/>
      </c>
      <c r="X246" s="5" t="s">
        <v>628</v>
      </c>
      <c r="Y246" s="5" t="s">
        <v>629</v>
      </c>
      <c r="Z246" s="1"/>
      <c r="AA246" s="1"/>
      <c r="AB246" s="1"/>
      <c r="AC246" s="1"/>
      <c r="AD246" s="1" t="str">
        <f t="array" ref="AD246">XLOOKUP(A246,COMPRAS!B:B,COMPRAS!E:E,,0,-1)</f>
        <v/>
      </c>
      <c r="AE246" s="5" t="s">
        <v>629</v>
      </c>
      <c r="AF246" s="1"/>
      <c r="AG246" s="1" t="str">
        <f>VLOOKUP(A246,MAESTRA!I:N,5,0)</f>
        <v>#N/A</v>
      </c>
      <c r="AH246" s="1" t="str">
        <f>VLOOKUP(A246,MAESTRA!I:N,6,0)</f>
        <v>#N/A</v>
      </c>
      <c r="AI246" s="54" t="str">
        <f t="shared" si="8"/>
        <v>#DIV/0!</v>
      </c>
      <c r="AJ246" s="1"/>
    </row>
    <row r="247">
      <c r="A247" s="1"/>
      <c r="B247" s="1"/>
      <c r="C247" s="34"/>
      <c r="D247" s="1"/>
      <c r="E247" s="1"/>
      <c r="F247" s="1" t="str">
        <f t="shared" si="1"/>
        <v/>
      </c>
      <c r="G247" s="1" t="str">
        <f t="shared" si="2"/>
        <v/>
      </c>
      <c r="H247" s="1" t="str">
        <f t="array" ref="H247">XLOOKUP(A247,MAESTRA!I:I,MAESTRA!B:B,,0,1)</f>
        <v/>
      </c>
      <c r="I247" s="5" t="str">
        <f t="shared" si="3"/>
        <v>TALLA</v>
      </c>
      <c r="J247" s="1" t="str">
        <f t="array" ref="J247">XLOOKUP(A247,MAESTRA!I:I,MAESTRA!G:G,,0,1)</f>
        <v/>
      </c>
      <c r="K247" s="5"/>
      <c r="L247" s="5"/>
      <c r="M247" s="5"/>
      <c r="N247" s="5"/>
      <c r="O247" s="53" t="str">
        <f t="shared" si="4"/>
        <v/>
      </c>
      <c r="P247" s="5"/>
      <c r="Q247" s="5" t="s">
        <v>625</v>
      </c>
      <c r="R247" s="5" t="s">
        <v>626</v>
      </c>
      <c r="S247" s="5" t="s">
        <v>627</v>
      </c>
      <c r="T247" s="5" t="s">
        <v>627</v>
      </c>
      <c r="U247" s="1" t="str">
        <f t="shared" si="5"/>
        <v/>
      </c>
      <c r="V247" s="1" t="str">
        <f t="shared" si="6"/>
        <v/>
      </c>
      <c r="W247" s="1" t="str">
        <f t="shared" si="7"/>
        <v/>
      </c>
      <c r="X247" s="5" t="s">
        <v>628</v>
      </c>
      <c r="Y247" s="5" t="s">
        <v>629</v>
      </c>
      <c r="Z247" s="1"/>
      <c r="AA247" s="1"/>
      <c r="AB247" s="1"/>
      <c r="AC247" s="1"/>
      <c r="AD247" s="1" t="str">
        <f t="array" ref="AD247">XLOOKUP(A247,COMPRAS!B:B,COMPRAS!E:E,,0,-1)</f>
        <v/>
      </c>
      <c r="AE247" s="5" t="s">
        <v>629</v>
      </c>
      <c r="AF247" s="1"/>
      <c r="AG247" s="1" t="str">
        <f>VLOOKUP(A247,MAESTRA!I:N,5,0)</f>
        <v>#N/A</v>
      </c>
      <c r="AH247" s="1" t="str">
        <f>VLOOKUP(A247,MAESTRA!I:N,6,0)</f>
        <v>#N/A</v>
      </c>
      <c r="AI247" s="54" t="str">
        <f t="shared" si="8"/>
        <v>#DIV/0!</v>
      </c>
      <c r="AJ247" s="1"/>
    </row>
    <row r="248">
      <c r="A248" s="1"/>
      <c r="B248" s="1"/>
      <c r="C248" s="34"/>
      <c r="D248" s="1"/>
      <c r="E248" s="1"/>
      <c r="F248" s="1" t="str">
        <f t="shared" si="1"/>
        <v/>
      </c>
      <c r="G248" s="1" t="str">
        <f t="shared" si="2"/>
        <v/>
      </c>
      <c r="H248" s="1" t="str">
        <f t="array" ref="H248">XLOOKUP(A248,MAESTRA!I:I,MAESTRA!B:B,,0,1)</f>
        <v/>
      </c>
      <c r="I248" s="5" t="str">
        <f t="shared" si="3"/>
        <v>TALLA</v>
      </c>
      <c r="J248" s="1" t="str">
        <f t="array" ref="J248">XLOOKUP(A248,MAESTRA!I:I,MAESTRA!G:G,,0,1)</f>
        <v/>
      </c>
      <c r="K248" s="5"/>
      <c r="L248" s="5"/>
      <c r="M248" s="5"/>
      <c r="N248" s="5"/>
      <c r="O248" s="53" t="str">
        <f t="shared" si="4"/>
        <v/>
      </c>
      <c r="P248" s="5"/>
      <c r="Q248" s="5" t="s">
        <v>625</v>
      </c>
      <c r="R248" s="5" t="s">
        <v>626</v>
      </c>
      <c r="S248" s="5" t="s">
        <v>627</v>
      </c>
      <c r="T248" s="5" t="s">
        <v>627</v>
      </c>
      <c r="U248" s="1" t="str">
        <f t="shared" si="5"/>
        <v/>
      </c>
      <c r="V248" s="1" t="str">
        <f t="shared" si="6"/>
        <v/>
      </c>
      <c r="W248" s="1" t="str">
        <f t="shared" si="7"/>
        <v/>
      </c>
      <c r="X248" s="5" t="s">
        <v>628</v>
      </c>
      <c r="Y248" s="5" t="s">
        <v>629</v>
      </c>
      <c r="Z248" s="1"/>
      <c r="AA248" s="1"/>
      <c r="AB248" s="1"/>
      <c r="AC248" s="1"/>
      <c r="AD248" s="1" t="str">
        <f t="array" ref="AD248">XLOOKUP(A248,COMPRAS!B:B,COMPRAS!E:E,,0,-1)</f>
        <v/>
      </c>
      <c r="AE248" s="5" t="s">
        <v>629</v>
      </c>
      <c r="AF248" s="1"/>
      <c r="AG248" s="1" t="str">
        <f>VLOOKUP(A248,MAESTRA!I:N,5,0)</f>
        <v>#N/A</v>
      </c>
      <c r="AH248" s="1" t="str">
        <f>VLOOKUP(A248,MAESTRA!I:N,6,0)</f>
        <v>#N/A</v>
      </c>
      <c r="AI248" s="54" t="str">
        <f t="shared" si="8"/>
        <v>#DIV/0!</v>
      </c>
      <c r="AJ248" s="1"/>
    </row>
    <row r="249">
      <c r="A249" s="1"/>
      <c r="B249" s="1"/>
      <c r="C249" s="34"/>
      <c r="D249" s="1"/>
      <c r="E249" s="1"/>
      <c r="F249" s="1" t="str">
        <f t="shared" si="1"/>
        <v/>
      </c>
      <c r="G249" s="1" t="str">
        <f t="shared" si="2"/>
        <v/>
      </c>
      <c r="H249" s="1" t="str">
        <f t="array" ref="H249">XLOOKUP(A249,MAESTRA!I:I,MAESTRA!B:B,,0,1)</f>
        <v/>
      </c>
      <c r="I249" s="5" t="str">
        <f t="shared" si="3"/>
        <v>TALLA</v>
      </c>
      <c r="J249" s="1" t="str">
        <f t="array" ref="J249">XLOOKUP(A249,MAESTRA!I:I,MAESTRA!G:G,,0,1)</f>
        <v/>
      </c>
      <c r="K249" s="5"/>
      <c r="L249" s="5"/>
      <c r="M249" s="5"/>
      <c r="N249" s="5"/>
      <c r="O249" s="53" t="str">
        <f t="shared" si="4"/>
        <v/>
      </c>
      <c r="P249" s="5"/>
      <c r="Q249" s="5" t="s">
        <v>625</v>
      </c>
      <c r="R249" s="5" t="s">
        <v>626</v>
      </c>
      <c r="S249" s="5" t="s">
        <v>627</v>
      </c>
      <c r="T249" s="5" t="s">
        <v>627</v>
      </c>
      <c r="U249" s="1" t="str">
        <f t="shared" si="5"/>
        <v/>
      </c>
      <c r="V249" s="1" t="str">
        <f t="shared" si="6"/>
        <v/>
      </c>
      <c r="W249" s="1" t="str">
        <f t="shared" si="7"/>
        <v/>
      </c>
      <c r="X249" s="5" t="s">
        <v>628</v>
      </c>
      <c r="Y249" s="5" t="s">
        <v>629</v>
      </c>
      <c r="Z249" s="1"/>
      <c r="AA249" s="1"/>
      <c r="AB249" s="1"/>
      <c r="AC249" s="1"/>
      <c r="AD249" s="1" t="str">
        <f t="array" ref="AD249">XLOOKUP(A249,COMPRAS!B:B,COMPRAS!E:E,,0,-1)</f>
        <v/>
      </c>
      <c r="AE249" s="5" t="s">
        <v>629</v>
      </c>
      <c r="AF249" s="1"/>
      <c r="AG249" s="1" t="str">
        <f>VLOOKUP(A249,MAESTRA!I:N,5,0)</f>
        <v>#N/A</v>
      </c>
      <c r="AH249" s="1" t="str">
        <f>VLOOKUP(A249,MAESTRA!I:N,6,0)</f>
        <v>#N/A</v>
      </c>
      <c r="AI249" s="54" t="str">
        <f t="shared" si="8"/>
        <v>#DIV/0!</v>
      </c>
      <c r="AJ249" s="1"/>
    </row>
    <row r="250">
      <c r="A250" s="1"/>
      <c r="B250" s="1"/>
      <c r="C250" s="34"/>
      <c r="D250" s="1"/>
      <c r="E250" s="1"/>
      <c r="F250" s="1" t="str">
        <f t="shared" si="1"/>
        <v/>
      </c>
      <c r="G250" s="1" t="str">
        <f t="shared" si="2"/>
        <v/>
      </c>
      <c r="H250" s="1" t="str">
        <f t="array" ref="H250">XLOOKUP(A250,MAESTRA!I:I,MAESTRA!B:B,,0,1)</f>
        <v/>
      </c>
      <c r="I250" s="5" t="str">
        <f t="shared" si="3"/>
        <v>TALLA</v>
      </c>
      <c r="J250" s="1" t="str">
        <f t="array" ref="J250">XLOOKUP(A250,MAESTRA!I:I,MAESTRA!G:G,,0,1)</f>
        <v/>
      </c>
      <c r="K250" s="5"/>
      <c r="L250" s="5"/>
      <c r="M250" s="5"/>
      <c r="N250" s="5"/>
      <c r="O250" s="53" t="str">
        <f t="shared" si="4"/>
        <v/>
      </c>
      <c r="P250" s="5"/>
      <c r="Q250" s="5" t="s">
        <v>625</v>
      </c>
      <c r="R250" s="5" t="s">
        <v>626</v>
      </c>
      <c r="S250" s="5" t="s">
        <v>627</v>
      </c>
      <c r="T250" s="5" t="s">
        <v>627</v>
      </c>
      <c r="U250" s="1" t="str">
        <f t="shared" si="5"/>
        <v/>
      </c>
      <c r="V250" s="1" t="str">
        <f t="shared" si="6"/>
        <v/>
      </c>
      <c r="W250" s="1" t="str">
        <f t="shared" si="7"/>
        <v/>
      </c>
      <c r="X250" s="5" t="s">
        <v>628</v>
      </c>
      <c r="Y250" s="5" t="s">
        <v>629</v>
      </c>
      <c r="Z250" s="1"/>
      <c r="AA250" s="1"/>
      <c r="AB250" s="1"/>
      <c r="AC250" s="1"/>
      <c r="AD250" s="1" t="str">
        <f t="array" ref="AD250">XLOOKUP(A250,COMPRAS!B:B,COMPRAS!E:E,,0,-1)</f>
        <v/>
      </c>
      <c r="AE250" s="5" t="s">
        <v>629</v>
      </c>
      <c r="AF250" s="1"/>
      <c r="AG250" s="1" t="str">
        <f>VLOOKUP(A250,MAESTRA!I:N,5,0)</f>
        <v>#N/A</v>
      </c>
      <c r="AH250" s="1" t="str">
        <f>VLOOKUP(A250,MAESTRA!I:N,6,0)</f>
        <v>#N/A</v>
      </c>
      <c r="AI250" s="54" t="str">
        <f t="shared" si="8"/>
        <v>#DIV/0!</v>
      </c>
      <c r="AJ250" s="1"/>
    </row>
    <row r="251">
      <c r="A251" s="1"/>
      <c r="B251" s="1"/>
      <c r="C251" s="34"/>
      <c r="D251" s="1"/>
      <c r="E251" s="1"/>
      <c r="F251" s="1" t="str">
        <f t="shared" si="1"/>
        <v/>
      </c>
      <c r="G251" s="1" t="str">
        <f t="shared" si="2"/>
        <v/>
      </c>
      <c r="H251" s="1" t="str">
        <f t="array" ref="H251">XLOOKUP(A251,MAESTRA!I:I,MAESTRA!B:B,,0,1)</f>
        <v/>
      </c>
      <c r="I251" s="5" t="str">
        <f t="shared" si="3"/>
        <v>TALLA</v>
      </c>
      <c r="J251" s="1" t="str">
        <f t="array" ref="J251">XLOOKUP(A251,MAESTRA!I:I,MAESTRA!G:G,,0,1)</f>
        <v/>
      </c>
      <c r="K251" s="5"/>
      <c r="L251" s="5"/>
      <c r="M251" s="5"/>
      <c r="N251" s="5"/>
      <c r="O251" s="53" t="str">
        <f t="shared" si="4"/>
        <v/>
      </c>
      <c r="P251" s="5"/>
      <c r="Q251" s="5" t="s">
        <v>625</v>
      </c>
      <c r="R251" s="5" t="s">
        <v>626</v>
      </c>
      <c r="S251" s="5" t="s">
        <v>627</v>
      </c>
      <c r="T251" s="5" t="s">
        <v>627</v>
      </c>
      <c r="U251" s="1" t="str">
        <f t="shared" si="5"/>
        <v/>
      </c>
      <c r="V251" s="1" t="str">
        <f t="shared" si="6"/>
        <v/>
      </c>
      <c r="W251" s="1" t="str">
        <f t="shared" si="7"/>
        <v/>
      </c>
      <c r="X251" s="5" t="s">
        <v>628</v>
      </c>
      <c r="Y251" s="5" t="s">
        <v>629</v>
      </c>
      <c r="Z251" s="1"/>
      <c r="AA251" s="1"/>
      <c r="AB251" s="1"/>
      <c r="AC251" s="1"/>
      <c r="AD251" s="1" t="str">
        <f t="array" ref="AD251">XLOOKUP(A251,COMPRAS!B:B,COMPRAS!E:E,,0,-1)</f>
        <v/>
      </c>
      <c r="AE251" s="5" t="s">
        <v>629</v>
      </c>
      <c r="AF251" s="1"/>
      <c r="AG251" s="1" t="str">
        <f>VLOOKUP(A251,MAESTRA!I:N,5,0)</f>
        <v>#N/A</v>
      </c>
      <c r="AH251" s="1" t="str">
        <f>VLOOKUP(A251,MAESTRA!I:N,6,0)</f>
        <v>#N/A</v>
      </c>
      <c r="AI251" s="54" t="str">
        <f t="shared" si="8"/>
        <v>#DIV/0!</v>
      </c>
      <c r="AJ251" s="1"/>
    </row>
    <row r="252">
      <c r="A252" s="1"/>
      <c r="B252" s="1"/>
      <c r="C252" s="34"/>
      <c r="D252" s="1"/>
      <c r="E252" s="1"/>
      <c r="F252" s="1" t="str">
        <f t="shared" si="1"/>
        <v/>
      </c>
      <c r="G252" s="1" t="str">
        <f t="shared" si="2"/>
        <v/>
      </c>
      <c r="H252" s="1" t="str">
        <f t="array" ref="H252">XLOOKUP(A252,MAESTRA!I:I,MAESTRA!B:B,,0,1)</f>
        <v/>
      </c>
      <c r="I252" s="5" t="str">
        <f t="shared" si="3"/>
        <v>TALLA</v>
      </c>
      <c r="J252" s="1" t="str">
        <f t="array" ref="J252">XLOOKUP(A252,MAESTRA!I:I,MAESTRA!G:G,,0,1)</f>
        <v/>
      </c>
      <c r="K252" s="5"/>
      <c r="L252" s="5"/>
      <c r="M252" s="5"/>
      <c r="N252" s="5"/>
      <c r="O252" s="53" t="str">
        <f t="shared" si="4"/>
        <v/>
      </c>
      <c r="P252" s="5"/>
      <c r="Q252" s="5" t="s">
        <v>625</v>
      </c>
      <c r="R252" s="5" t="s">
        <v>626</v>
      </c>
      <c r="S252" s="5" t="s">
        <v>627</v>
      </c>
      <c r="T252" s="5" t="s">
        <v>627</v>
      </c>
      <c r="U252" s="1" t="str">
        <f t="shared" si="5"/>
        <v/>
      </c>
      <c r="V252" s="1" t="str">
        <f t="shared" si="6"/>
        <v/>
      </c>
      <c r="W252" s="1" t="str">
        <f t="shared" si="7"/>
        <v/>
      </c>
      <c r="X252" s="5" t="s">
        <v>628</v>
      </c>
      <c r="Y252" s="5" t="s">
        <v>629</v>
      </c>
      <c r="Z252" s="1"/>
      <c r="AA252" s="1"/>
      <c r="AB252" s="1"/>
      <c r="AC252" s="1"/>
      <c r="AD252" s="1" t="str">
        <f t="array" ref="AD252">XLOOKUP(A252,COMPRAS!B:B,COMPRAS!E:E,,0,-1)</f>
        <v/>
      </c>
      <c r="AE252" s="5" t="s">
        <v>629</v>
      </c>
      <c r="AF252" s="1"/>
      <c r="AG252" s="1" t="str">
        <f>VLOOKUP(A252,MAESTRA!I:N,5,0)</f>
        <v>#N/A</v>
      </c>
      <c r="AH252" s="1" t="str">
        <f>VLOOKUP(A252,MAESTRA!I:N,6,0)</f>
        <v>#N/A</v>
      </c>
      <c r="AI252" s="54" t="str">
        <f t="shared" si="8"/>
        <v>#DIV/0!</v>
      </c>
      <c r="AJ252" s="1"/>
    </row>
    <row r="253">
      <c r="A253" s="1"/>
      <c r="B253" s="1"/>
      <c r="C253" s="34"/>
      <c r="D253" s="1"/>
      <c r="E253" s="1"/>
      <c r="F253" s="1" t="str">
        <f t="shared" si="1"/>
        <v/>
      </c>
      <c r="G253" s="1" t="str">
        <f t="shared" si="2"/>
        <v/>
      </c>
      <c r="H253" s="1" t="str">
        <f t="array" ref="H253">XLOOKUP(A253,MAESTRA!I:I,MAESTRA!B:B,,0,1)</f>
        <v/>
      </c>
      <c r="I253" s="5" t="str">
        <f t="shared" si="3"/>
        <v>TALLA</v>
      </c>
      <c r="J253" s="1" t="str">
        <f t="array" ref="J253">XLOOKUP(A253,MAESTRA!I:I,MAESTRA!G:G,,0,1)</f>
        <v/>
      </c>
      <c r="K253" s="5"/>
      <c r="L253" s="5"/>
      <c r="M253" s="5"/>
      <c r="N253" s="5"/>
      <c r="O253" s="53" t="str">
        <f t="shared" si="4"/>
        <v/>
      </c>
      <c r="P253" s="5"/>
      <c r="Q253" s="5" t="s">
        <v>625</v>
      </c>
      <c r="R253" s="5" t="s">
        <v>626</v>
      </c>
      <c r="S253" s="5" t="s">
        <v>627</v>
      </c>
      <c r="T253" s="5" t="s">
        <v>627</v>
      </c>
      <c r="U253" s="1" t="str">
        <f t="shared" si="5"/>
        <v/>
      </c>
      <c r="V253" s="1" t="str">
        <f t="shared" si="6"/>
        <v/>
      </c>
      <c r="W253" s="1" t="str">
        <f t="shared" si="7"/>
        <v/>
      </c>
      <c r="X253" s="5" t="s">
        <v>628</v>
      </c>
      <c r="Y253" s="5" t="s">
        <v>629</v>
      </c>
      <c r="Z253" s="1"/>
      <c r="AA253" s="1"/>
      <c r="AB253" s="1"/>
      <c r="AC253" s="1"/>
      <c r="AD253" s="1" t="str">
        <f t="array" ref="AD253">XLOOKUP(A253,COMPRAS!B:B,COMPRAS!E:E,,0,-1)</f>
        <v/>
      </c>
      <c r="AE253" s="5" t="s">
        <v>629</v>
      </c>
      <c r="AF253" s="1"/>
      <c r="AG253" s="1" t="str">
        <f>VLOOKUP(A253,MAESTRA!I:N,5,0)</f>
        <v>#N/A</v>
      </c>
      <c r="AH253" s="1" t="str">
        <f>VLOOKUP(A253,MAESTRA!I:N,6,0)</f>
        <v>#N/A</v>
      </c>
      <c r="AI253" s="54" t="str">
        <f t="shared" si="8"/>
        <v>#DIV/0!</v>
      </c>
      <c r="AJ253" s="1"/>
    </row>
    <row r="254">
      <c r="A254" s="1"/>
      <c r="B254" s="1"/>
      <c r="C254" s="34"/>
      <c r="D254" s="1"/>
      <c r="E254" s="1"/>
      <c r="F254" s="1" t="str">
        <f t="shared" si="1"/>
        <v/>
      </c>
      <c r="G254" s="1" t="str">
        <f t="shared" si="2"/>
        <v/>
      </c>
      <c r="H254" s="1" t="str">
        <f t="array" ref="H254">XLOOKUP(A254,MAESTRA!I:I,MAESTRA!B:B,,0,1)</f>
        <v/>
      </c>
      <c r="I254" s="5" t="str">
        <f t="shared" si="3"/>
        <v>TALLA</v>
      </c>
      <c r="J254" s="1" t="str">
        <f t="array" ref="J254">XLOOKUP(A254,MAESTRA!I:I,MAESTRA!G:G,,0,1)</f>
        <v/>
      </c>
      <c r="K254" s="5"/>
      <c r="L254" s="5"/>
      <c r="M254" s="5"/>
      <c r="N254" s="5"/>
      <c r="O254" s="53" t="str">
        <f t="shared" si="4"/>
        <v/>
      </c>
      <c r="P254" s="5"/>
      <c r="Q254" s="5" t="s">
        <v>625</v>
      </c>
      <c r="R254" s="5" t="s">
        <v>626</v>
      </c>
      <c r="S254" s="5" t="s">
        <v>627</v>
      </c>
      <c r="T254" s="5" t="s">
        <v>627</v>
      </c>
      <c r="U254" s="1" t="str">
        <f t="shared" si="5"/>
        <v/>
      </c>
      <c r="V254" s="1" t="str">
        <f t="shared" si="6"/>
        <v/>
      </c>
      <c r="W254" s="1" t="str">
        <f t="shared" si="7"/>
        <v/>
      </c>
      <c r="X254" s="5" t="s">
        <v>628</v>
      </c>
      <c r="Y254" s="5" t="s">
        <v>629</v>
      </c>
      <c r="Z254" s="1"/>
      <c r="AA254" s="1"/>
      <c r="AB254" s="1"/>
      <c r="AC254" s="1"/>
      <c r="AD254" s="1" t="str">
        <f t="array" ref="AD254">XLOOKUP(A254,COMPRAS!B:B,COMPRAS!E:E,,0,-1)</f>
        <v/>
      </c>
      <c r="AE254" s="5" t="s">
        <v>629</v>
      </c>
      <c r="AF254" s="1"/>
      <c r="AG254" s="1" t="str">
        <f>VLOOKUP(A254,MAESTRA!I:N,5,0)</f>
        <v>#N/A</v>
      </c>
      <c r="AH254" s="1" t="str">
        <f>VLOOKUP(A254,MAESTRA!I:N,6,0)</f>
        <v>#N/A</v>
      </c>
      <c r="AI254" s="54" t="str">
        <f t="shared" si="8"/>
        <v>#DIV/0!</v>
      </c>
      <c r="AJ254" s="1"/>
    </row>
    <row r="255">
      <c r="A255" s="1"/>
      <c r="B255" s="1"/>
      <c r="C255" s="34"/>
      <c r="D255" s="1"/>
      <c r="E255" s="1"/>
      <c r="F255" s="1" t="str">
        <f t="shared" si="1"/>
        <v/>
      </c>
      <c r="G255" s="1" t="str">
        <f t="shared" si="2"/>
        <v/>
      </c>
      <c r="H255" s="1" t="str">
        <f t="array" ref="H255">XLOOKUP(A255,MAESTRA!I:I,MAESTRA!B:B,,0,1)</f>
        <v/>
      </c>
      <c r="I255" s="5" t="str">
        <f t="shared" si="3"/>
        <v>TALLA</v>
      </c>
      <c r="J255" s="1" t="str">
        <f t="array" ref="J255">XLOOKUP(A255,MAESTRA!I:I,MAESTRA!G:G,,0,1)</f>
        <v/>
      </c>
      <c r="K255" s="5"/>
      <c r="L255" s="5"/>
      <c r="M255" s="5"/>
      <c r="N255" s="5"/>
      <c r="O255" s="53" t="str">
        <f t="shared" si="4"/>
        <v/>
      </c>
      <c r="P255" s="5"/>
      <c r="Q255" s="5" t="s">
        <v>625</v>
      </c>
      <c r="R255" s="5" t="s">
        <v>626</v>
      </c>
      <c r="S255" s="5" t="s">
        <v>627</v>
      </c>
      <c r="T255" s="5" t="s">
        <v>627</v>
      </c>
      <c r="U255" s="1" t="str">
        <f t="shared" si="5"/>
        <v/>
      </c>
      <c r="V255" s="1" t="str">
        <f t="shared" si="6"/>
        <v/>
      </c>
      <c r="W255" s="1" t="str">
        <f t="shared" si="7"/>
        <v/>
      </c>
      <c r="X255" s="5" t="s">
        <v>628</v>
      </c>
      <c r="Y255" s="5" t="s">
        <v>629</v>
      </c>
      <c r="Z255" s="1"/>
      <c r="AA255" s="1"/>
      <c r="AB255" s="1"/>
      <c r="AC255" s="1"/>
      <c r="AD255" s="1" t="str">
        <f t="array" ref="AD255">XLOOKUP(A255,COMPRAS!B:B,COMPRAS!E:E,,0,-1)</f>
        <v/>
      </c>
      <c r="AE255" s="5" t="s">
        <v>629</v>
      </c>
      <c r="AF255" s="1"/>
      <c r="AG255" s="1" t="str">
        <f>VLOOKUP(A255,MAESTRA!I:N,5,0)</f>
        <v>#N/A</v>
      </c>
      <c r="AH255" s="1" t="str">
        <f>VLOOKUP(A255,MAESTRA!I:N,6,0)</f>
        <v>#N/A</v>
      </c>
      <c r="AI255" s="54" t="str">
        <f t="shared" si="8"/>
        <v>#DIV/0!</v>
      </c>
      <c r="AJ255" s="1"/>
    </row>
    <row r="256">
      <c r="A256" s="1"/>
      <c r="B256" s="1"/>
      <c r="C256" s="34"/>
      <c r="D256" s="1"/>
      <c r="E256" s="1"/>
      <c r="F256" s="1" t="str">
        <f t="shared" si="1"/>
        <v/>
      </c>
      <c r="G256" s="1" t="str">
        <f t="shared" si="2"/>
        <v/>
      </c>
      <c r="H256" s="1" t="str">
        <f t="array" ref="H256">XLOOKUP(A256,MAESTRA!I:I,MAESTRA!B:B,,0,1)</f>
        <v/>
      </c>
      <c r="I256" s="5" t="str">
        <f t="shared" si="3"/>
        <v>TALLA</v>
      </c>
      <c r="J256" s="1" t="str">
        <f t="array" ref="J256">XLOOKUP(A256,MAESTRA!I:I,MAESTRA!G:G,,0,1)</f>
        <v/>
      </c>
      <c r="K256" s="5"/>
      <c r="L256" s="5"/>
      <c r="M256" s="5"/>
      <c r="N256" s="5"/>
      <c r="O256" s="53" t="str">
        <f t="shared" si="4"/>
        <v/>
      </c>
      <c r="P256" s="5"/>
      <c r="Q256" s="5" t="s">
        <v>625</v>
      </c>
      <c r="R256" s="5" t="s">
        <v>626</v>
      </c>
      <c r="S256" s="5" t="s">
        <v>627</v>
      </c>
      <c r="T256" s="5" t="s">
        <v>627</v>
      </c>
      <c r="U256" s="1" t="str">
        <f t="shared" si="5"/>
        <v/>
      </c>
      <c r="V256" s="1" t="str">
        <f t="shared" si="6"/>
        <v/>
      </c>
      <c r="W256" s="1" t="str">
        <f t="shared" si="7"/>
        <v/>
      </c>
      <c r="X256" s="5" t="s">
        <v>628</v>
      </c>
      <c r="Y256" s="5" t="s">
        <v>629</v>
      </c>
      <c r="Z256" s="1"/>
      <c r="AA256" s="1"/>
      <c r="AB256" s="1"/>
      <c r="AC256" s="1"/>
      <c r="AD256" s="1" t="str">
        <f t="array" ref="AD256">XLOOKUP(A256,COMPRAS!B:B,COMPRAS!E:E,,0,-1)</f>
        <v/>
      </c>
      <c r="AE256" s="5" t="s">
        <v>629</v>
      </c>
      <c r="AF256" s="1"/>
      <c r="AG256" s="1" t="str">
        <f>VLOOKUP(A256,MAESTRA!I:N,5,0)</f>
        <v>#N/A</v>
      </c>
      <c r="AH256" s="1" t="str">
        <f>VLOOKUP(A256,MAESTRA!I:N,6,0)</f>
        <v>#N/A</v>
      </c>
      <c r="AI256" s="54" t="str">
        <f t="shared" si="8"/>
        <v>#DIV/0!</v>
      </c>
      <c r="AJ256" s="1"/>
    </row>
    <row r="257">
      <c r="A257" s="1"/>
      <c r="B257" s="1"/>
      <c r="C257" s="34"/>
      <c r="D257" s="1"/>
      <c r="E257" s="1"/>
      <c r="F257" s="1" t="str">
        <f t="shared" si="1"/>
        <v/>
      </c>
      <c r="G257" s="1" t="str">
        <f t="shared" si="2"/>
        <v/>
      </c>
      <c r="H257" s="1" t="str">
        <f t="array" ref="H257">XLOOKUP(A257,MAESTRA!I:I,MAESTRA!B:B,,0,1)</f>
        <v/>
      </c>
      <c r="I257" s="5" t="str">
        <f t="shared" si="3"/>
        <v>TALLA</v>
      </c>
      <c r="J257" s="1" t="str">
        <f t="array" ref="J257">XLOOKUP(A257,MAESTRA!I:I,MAESTRA!G:G,,0,1)</f>
        <v/>
      </c>
      <c r="K257" s="5"/>
      <c r="L257" s="5"/>
      <c r="M257" s="5"/>
      <c r="N257" s="5"/>
      <c r="O257" s="53" t="str">
        <f t="shared" si="4"/>
        <v/>
      </c>
      <c r="P257" s="5"/>
      <c r="Q257" s="5" t="s">
        <v>625</v>
      </c>
      <c r="R257" s="5" t="s">
        <v>626</v>
      </c>
      <c r="S257" s="5" t="s">
        <v>627</v>
      </c>
      <c r="T257" s="5" t="s">
        <v>627</v>
      </c>
      <c r="U257" s="1" t="str">
        <f t="shared" si="5"/>
        <v/>
      </c>
      <c r="V257" s="1" t="str">
        <f t="shared" si="6"/>
        <v/>
      </c>
      <c r="W257" s="1" t="str">
        <f t="shared" si="7"/>
        <v/>
      </c>
      <c r="X257" s="5" t="s">
        <v>628</v>
      </c>
      <c r="Y257" s="5" t="s">
        <v>629</v>
      </c>
      <c r="Z257" s="1"/>
      <c r="AA257" s="1"/>
      <c r="AB257" s="1"/>
      <c r="AC257" s="1"/>
      <c r="AD257" s="1" t="str">
        <f t="array" ref="AD257">XLOOKUP(A257,COMPRAS!B:B,COMPRAS!E:E,,0,-1)</f>
        <v/>
      </c>
      <c r="AE257" s="5" t="s">
        <v>629</v>
      </c>
      <c r="AF257" s="1"/>
      <c r="AG257" s="1" t="str">
        <f>VLOOKUP(A257,MAESTRA!I:N,5,0)</f>
        <v>#N/A</v>
      </c>
      <c r="AH257" s="1" t="str">
        <f>VLOOKUP(A257,MAESTRA!I:N,6,0)</f>
        <v>#N/A</v>
      </c>
      <c r="AI257" s="54" t="str">
        <f t="shared" si="8"/>
        <v>#DIV/0!</v>
      </c>
      <c r="AJ257" s="1"/>
    </row>
    <row r="258">
      <c r="A258" s="1"/>
      <c r="B258" s="1"/>
      <c r="C258" s="34"/>
      <c r="D258" s="1"/>
      <c r="E258" s="1"/>
      <c r="F258" s="1" t="str">
        <f t="shared" si="1"/>
        <v/>
      </c>
      <c r="G258" s="1" t="str">
        <f t="shared" si="2"/>
        <v/>
      </c>
      <c r="H258" s="1" t="str">
        <f t="array" ref="H258">XLOOKUP(A258,MAESTRA!I:I,MAESTRA!B:B,,0,1)</f>
        <v/>
      </c>
      <c r="I258" s="5" t="str">
        <f t="shared" si="3"/>
        <v>TALLA</v>
      </c>
      <c r="J258" s="1" t="str">
        <f t="array" ref="J258">XLOOKUP(A258,MAESTRA!I:I,MAESTRA!G:G,,0,1)</f>
        <v/>
      </c>
      <c r="K258" s="5"/>
      <c r="L258" s="5"/>
      <c r="M258" s="5"/>
      <c r="N258" s="5"/>
      <c r="O258" s="53" t="str">
        <f t="shared" si="4"/>
        <v/>
      </c>
      <c r="P258" s="5"/>
      <c r="Q258" s="5" t="s">
        <v>625</v>
      </c>
      <c r="R258" s="5" t="s">
        <v>626</v>
      </c>
      <c r="S258" s="5" t="s">
        <v>627</v>
      </c>
      <c r="T258" s="5" t="s">
        <v>627</v>
      </c>
      <c r="U258" s="1" t="str">
        <f t="shared" si="5"/>
        <v/>
      </c>
      <c r="V258" s="1" t="str">
        <f t="shared" si="6"/>
        <v/>
      </c>
      <c r="W258" s="1" t="str">
        <f t="shared" si="7"/>
        <v/>
      </c>
      <c r="X258" s="5" t="s">
        <v>628</v>
      </c>
      <c r="Y258" s="5" t="s">
        <v>629</v>
      </c>
      <c r="Z258" s="1"/>
      <c r="AA258" s="1"/>
      <c r="AB258" s="1"/>
      <c r="AC258" s="1"/>
      <c r="AD258" s="1" t="str">
        <f t="array" ref="AD258">XLOOKUP(A258,COMPRAS!B:B,COMPRAS!E:E,,0,-1)</f>
        <v/>
      </c>
      <c r="AE258" s="5" t="s">
        <v>629</v>
      </c>
      <c r="AF258" s="1"/>
      <c r="AG258" s="1" t="str">
        <f>VLOOKUP(A258,MAESTRA!I:N,5,0)</f>
        <v>#N/A</v>
      </c>
      <c r="AH258" s="1" t="str">
        <f>VLOOKUP(A258,MAESTRA!I:N,6,0)</f>
        <v>#N/A</v>
      </c>
      <c r="AI258" s="54" t="str">
        <f t="shared" si="8"/>
        <v>#DIV/0!</v>
      </c>
      <c r="AJ258" s="1"/>
    </row>
    <row r="259">
      <c r="A259" s="1"/>
      <c r="B259" s="1"/>
      <c r="C259" s="34"/>
      <c r="D259" s="1"/>
      <c r="E259" s="1"/>
      <c r="F259" s="1" t="str">
        <f t="shared" si="1"/>
        <v/>
      </c>
      <c r="G259" s="1" t="str">
        <f t="shared" si="2"/>
        <v/>
      </c>
      <c r="H259" s="1" t="str">
        <f t="array" ref="H259">XLOOKUP(A259,MAESTRA!I:I,MAESTRA!B:B,,0,1)</f>
        <v/>
      </c>
      <c r="I259" s="5" t="str">
        <f t="shared" si="3"/>
        <v>TALLA</v>
      </c>
      <c r="J259" s="1" t="str">
        <f t="array" ref="J259">XLOOKUP(A259,MAESTRA!I:I,MAESTRA!G:G,,0,1)</f>
        <v/>
      </c>
      <c r="K259" s="5"/>
      <c r="L259" s="5"/>
      <c r="M259" s="5"/>
      <c r="N259" s="5"/>
      <c r="O259" s="53" t="str">
        <f t="shared" si="4"/>
        <v/>
      </c>
      <c r="P259" s="5"/>
      <c r="Q259" s="5" t="s">
        <v>625</v>
      </c>
      <c r="R259" s="5" t="s">
        <v>626</v>
      </c>
      <c r="S259" s="5" t="s">
        <v>627</v>
      </c>
      <c r="T259" s="5" t="s">
        <v>627</v>
      </c>
      <c r="U259" s="1" t="str">
        <f t="shared" si="5"/>
        <v/>
      </c>
      <c r="V259" s="1" t="str">
        <f t="shared" si="6"/>
        <v/>
      </c>
      <c r="W259" s="1" t="str">
        <f t="shared" si="7"/>
        <v/>
      </c>
      <c r="X259" s="5" t="s">
        <v>628</v>
      </c>
      <c r="Y259" s="5" t="s">
        <v>629</v>
      </c>
      <c r="Z259" s="1"/>
      <c r="AA259" s="1"/>
      <c r="AB259" s="1"/>
      <c r="AC259" s="1"/>
      <c r="AD259" s="1" t="str">
        <f t="array" ref="AD259">XLOOKUP(A259,COMPRAS!B:B,COMPRAS!E:E,,0,-1)</f>
        <v/>
      </c>
      <c r="AE259" s="5" t="s">
        <v>629</v>
      </c>
      <c r="AF259" s="1"/>
      <c r="AG259" s="1" t="str">
        <f>VLOOKUP(A259,MAESTRA!I:N,5,0)</f>
        <v>#N/A</v>
      </c>
      <c r="AH259" s="1" t="str">
        <f>VLOOKUP(A259,MAESTRA!I:N,6,0)</f>
        <v>#N/A</v>
      </c>
      <c r="AI259" s="54" t="str">
        <f t="shared" si="8"/>
        <v>#DIV/0!</v>
      </c>
      <c r="AJ259" s="1"/>
    </row>
    <row r="260">
      <c r="A260" s="1"/>
      <c r="B260" s="1"/>
      <c r="C260" s="34"/>
      <c r="D260" s="1"/>
      <c r="E260" s="1"/>
      <c r="F260" s="1" t="str">
        <f t="shared" si="1"/>
        <v/>
      </c>
      <c r="G260" s="1" t="str">
        <f t="shared" si="2"/>
        <v/>
      </c>
      <c r="H260" s="1" t="str">
        <f t="array" ref="H260">XLOOKUP(A260,MAESTRA!I:I,MAESTRA!B:B,,0,1)</f>
        <v/>
      </c>
      <c r="I260" s="5" t="str">
        <f t="shared" si="3"/>
        <v>TALLA</v>
      </c>
      <c r="J260" s="1" t="str">
        <f t="array" ref="J260">XLOOKUP(A260,MAESTRA!I:I,MAESTRA!G:G,,0,1)</f>
        <v/>
      </c>
      <c r="K260" s="5"/>
      <c r="L260" s="5"/>
      <c r="M260" s="5"/>
      <c r="N260" s="5"/>
      <c r="O260" s="53" t="str">
        <f t="shared" si="4"/>
        <v/>
      </c>
      <c r="P260" s="5"/>
      <c r="Q260" s="5" t="s">
        <v>625</v>
      </c>
      <c r="R260" s="5" t="s">
        <v>626</v>
      </c>
      <c r="S260" s="5" t="s">
        <v>627</v>
      </c>
      <c r="T260" s="5" t="s">
        <v>627</v>
      </c>
      <c r="U260" s="1" t="str">
        <f t="shared" si="5"/>
        <v/>
      </c>
      <c r="V260" s="1" t="str">
        <f t="shared" si="6"/>
        <v/>
      </c>
      <c r="W260" s="1" t="str">
        <f t="shared" si="7"/>
        <v/>
      </c>
      <c r="X260" s="5" t="s">
        <v>628</v>
      </c>
      <c r="Y260" s="5" t="s">
        <v>629</v>
      </c>
      <c r="Z260" s="1"/>
      <c r="AA260" s="1"/>
      <c r="AB260" s="1"/>
      <c r="AC260" s="1"/>
      <c r="AD260" s="1" t="str">
        <f t="array" ref="AD260">XLOOKUP(A260,COMPRAS!B:B,COMPRAS!E:E,,0,-1)</f>
        <v/>
      </c>
      <c r="AE260" s="5" t="s">
        <v>629</v>
      </c>
      <c r="AF260" s="1"/>
      <c r="AG260" s="1" t="str">
        <f>VLOOKUP(A260,MAESTRA!I:N,5,0)</f>
        <v>#N/A</v>
      </c>
      <c r="AH260" s="1" t="str">
        <f>VLOOKUP(A260,MAESTRA!I:N,6,0)</f>
        <v>#N/A</v>
      </c>
      <c r="AI260" s="54" t="str">
        <f t="shared" si="8"/>
        <v>#DIV/0!</v>
      </c>
      <c r="AJ260" s="1"/>
    </row>
    <row r="261">
      <c r="A261" s="1"/>
      <c r="B261" s="1"/>
      <c r="C261" s="34"/>
      <c r="D261" s="1"/>
      <c r="E261" s="1"/>
      <c r="F261" s="1" t="str">
        <f t="shared" si="1"/>
        <v/>
      </c>
      <c r="G261" s="1" t="str">
        <f t="shared" si="2"/>
        <v/>
      </c>
      <c r="H261" s="1" t="str">
        <f t="array" ref="H261">XLOOKUP(A261,MAESTRA!I:I,MAESTRA!B:B,,0,1)</f>
        <v/>
      </c>
      <c r="I261" s="5" t="str">
        <f t="shared" si="3"/>
        <v>TALLA</v>
      </c>
      <c r="J261" s="1" t="str">
        <f t="array" ref="J261">XLOOKUP(A261,MAESTRA!I:I,MAESTRA!G:G,,0,1)</f>
        <v/>
      </c>
      <c r="K261" s="5"/>
      <c r="L261" s="5"/>
      <c r="M261" s="5"/>
      <c r="N261" s="5"/>
      <c r="O261" s="53" t="str">
        <f t="shared" si="4"/>
        <v/>
      </c>
      <c r="P261" s="5"/>
      <c r="Q261" s="5" t="s">
        <v>625</v>
      </c>
      <c r="R261" s="5" t="s">
        <v>626</v>
      </c>
      <c r="S261" s="5" t="s">
        <v>627</v>
      </c>
      <c r="T261" s="5" t="s">
        <v>627</v>
      </c>
      <c r="U261" s="1" t="str">
        <f t="shared" si="5"/>
        <v/>
      </c>
      <c r="V261" s="1" t="str">
        <f t="shared" si="6"/>
        <v/>
      </c>
      <c r="W261" s="1" t="str">
        <f t="shared" si="7"/>
        <v/>
      </c>
      <c r="X261" s="5" t="s">
        <v>628</v>
      </c>
      <c r="Y261" s="5" t="s">
        <v>629</v>
      </c>
      <c r="Z261" s="1"/>
      <c r="AA261" s="1"/>
      <c r="AB261" s="1"/>
      <c r="AC261" s="1"/>
      <c r="AD261" s="1" t="str">
        <f t="array" ref="AD261">XLOOKUP(A261,COMPRAS!B:B,COMPRAS!E:E,,0,-1)</f>
        <v/>
      </c>
      <c r="AE261" s="5" t="s">
        <v>629</v>
      </c>
      <c r="AF261" s="1"/>
      <c r="AG261" s="1" t="str">
        <f>VLOOKUP(A261,MAESTRA!I:N,5,0)</f>
        <v>#N/A</v>
      </c>
      <c r="AH261" s="1" t="str">
        <f>VLOOKUP(A261,MAESTRA!I:N,6,0)</f>
        <v>#N/A</v>
      </c>
      <c r="AI261" s="54" t="str">
        <f t="shared" si="8"/>
        <v>#DIV/0!</v>
      </c>
      <c r="AJ261" s="1"/>
    </row>
    <row r="262">
      <c r="A262" s="1"/>
      <c r="B262" s="1"/>
      <c r="C262" s="34"/>
      <c r="D262" s="1"/>
      <c r="E262" s="1"/>
      <c r="F262" s="1" t="str">
        <f t="shared" si="1"/>
        <v/>
      </c>
      <c r="G262" s="1" t="str">
        <f t="shared" si="2"/>
        <v/>
      </c>
      <c r="H262" s="1" t="str">
        <f t="array" ref="H262">XLOOKUP(A262,MAESTRA!I:I,MAESTRA!B:B,,0,1)</f>
        <v/>
      </c>
      <c r="I262" s="5" t="str">
        <f t="shared" si="3"/>
        <v>TALLA</v>
      </c>
      <c r="J262" s="1" t="str">
        <f t="array" ref="J262">XLOOKUP(A262,MAESTRA!I:I,MAESTRA!G:G,,0,1)</f>
        <v/>
      </c>
      <c r="K262" s="5"/>
      <c r="L262" s="5"/>
      <c r="M262" s="5"/>
      <c r="N262" s="5"/>
      <c r="O262" s="53" t="str">
        <f t="shared" si="4"/>
        <v/>
      </c>
      <c r="P262" s="5"/>
      <c r="Q262" s="5" t="s">
        <v>625</v>
      </c>
      <c r="R262" s="5" t="s">
        <v>626</v>
      </c>
      <c r="S262" s="5" t="s">
        <v>627</v>
      </c>
      <c r="T262" s="5" t="s">
        <v>627</v>
      </c>
      <c r="U262" s="1" t="str">
        <f t="shared" si="5"/>
        <v/>
      </c>
      <c r="V262" s="1" t="str">
        <f t="shared" si="6"/>
        <v/>
      </c>
      <c r="W262" s="1" t="str">
        <f t="shared" si="7"/>
        <v/>
      </c>
      <c r="X262" s="5" t="s">
        <v>628</v>
      </c>
      <c r="Y262" s="5" t="s">
        <v>629</v>
      </c>
      <c r="Z262" s="1"/>
      <c r="AA262" s="1"/>
      <c r="AB262" s="1"/>
      <c r="AC262" s="1"/>
      <c r="AD262" s="1" t="str">
        <f t="array" ref="AD262">XLOOKUP(A262,COMPRAS!B:B,COMPRAS!E:E,,0,-1)</f>
        <v/>
      </c>
      <c r="AE262" s="5" t="s">
        <v>629</v>
      </c>
      <c r="AF262" s="1"/>
      <c r="AG262" s="1" t="str">
        <f>VLOOKUP(A262,MAESTRA!I:N,5,0)</f>
        <v>#N/A</v>
      </c>
      <c r="AH262" s="1" t="str">
        <f>VLOOKUP(A262,MAESTRA!I:N,6,0)</f>
        <v>#N/A</v>
      </c>
      <c r="AI262" s="54" t="str">
        <f t="shared" si="8"/>
        <v>#DIV/0!</v>
      </c>
      <c r="AJ262" s="1"/>
    </row>
    <row r="263">
      <c r="A263" s="1"/>
      <c r="B263" s="1"/>
      <c r="C263" s="34"/>
      <c r="D263" s="1"/>
      <c r="E263" s="1"/>
      <c r="F263" s="1" t="str">
        <f t="shared" si="1"/>
        <v/>
      </c>
      <c r="G263" s="1" t="str">
        <f t="shared" si="2"/>
        <v/>
      </c>
      <c r="H263" s="1" t="str">
        <f t="array" ref="H263">XLOOKUP(A263,MAESTRA!I:I,MAESTRA!B:B,,0,1)</f>
        <v/>
      </c>
      <c r="I263" s="5" t="str">
        <f t="shared" si="3"/>
        <v>TALLA</v>
      </c>
      <c r="J263" s="1" t="str">
        <f t="array" ref="J263">XLOOKUP(A263,MAESTRA!I:I,MAESTRA!G:G,,0,1)</f>
        <v/>
      </c>
      <c r="K263" s="5"/>
      <c r="L263" s="5"/>
      <c r="M263" s="5"/>
      <c r="N263" s="5"/>
      <c r="O263" s="53" t="str">
        <f t="shared" si="4"/>
        <v/>
      </c>
      <c r="P263" s="5"/>
      <c r="Q263" s="5" t="s">
        <v>625</v>
      </c>
      <c r="R263" s="5" t="s">
        <v>626</v>
      </c>
      <c r="S263" s="5" t="s">
        <v>627</v>
      </c>
      <c r="T263" s="5" t="s">
        <v>627</v>
      </c>
      <c r="U263" s="1" t="str">
        <f t="shared" si="5"/>
        <v/>
      </c>
      <c r="V263" s="1" t="str">
        <f t="shared" si="6"/>
        <v/>
      </c>
      <c r="W263" s="1" t="str">
        <f t="shared" si="7"/>
        <v/>
      </c>
      <c r="X263" s="5" t="s">
        <v>628</v>
      </c>
      <c r="Y263" s="5" t="s">
        <v>629</v>
      </c>
      <c r="Z263" s="1"/>
      <c r="AA263" s="1"/>
      <c r="AB263" s="1"/>
      <c r="AC263" s="1"/>
      <c r="AD263" s="1" t="str">
        <f t="array" ref="AD263">XLOOKUP(A263,COMPRAS!B:B,COMPRAS!E:E,,0,-1)</f>
        <v/>
      </c>
      <c r="AE263" s="5" t="s">
        <v>629</v>
      </c>
      <c r="AF263" s="1"/>
      <c r="AG263" s="1" t="str">
        <f>VLOOKUP(A263,MAESTRA!I:N,5,0)</f>
        <v>#N/A</v>
      </c>
      <c r="AH263" s="1" t="str">
        <f>VLOOKUP(A263,MAESTRA!I:N,6,0)</f>
        <v>#N/A</v>
      </c>
      <c r="AI263" s="54" t="str">
        <f t="shared" si="8"/>
        <v>#DIV/0!</v>
      </c>
      <c r="AJ263" s="1"/>
    </row>
    <row r="264">
      <c r="A264" s="1"/>
      <c r="B264" s="1"/>
      <c r="C264" s="34"/>
      <c r="D264" s="1"/>
      <c r="E264" s="1"/>
      <c r="F264" s="1" t="str">
        <f t="shared" si="1"/>
        <v/>
      </c>
      <c r="G264" s="1" t="str">
        <f t="shared" si="2"/>
        <v/>
      </c>
      <c r="H264" s="1" t="str">
        <f t="array" ref="H264">XLOOKUP(A264,MAESTRA!I:I,MAESTRA!B:B,,0,1)</f>
        <v/>
      </c>
      <c r="I264" s="5" t="str">
        <f t="shared" si="3"/>
        <v>TALLA</v>
      </c>
      <c r="J264" s="1" t="str">
        <f t="array" ref="J264">XLOOKUP(A264,MAESTRA!I:I,MAESTRA!G:G,,0,1)</f>
        <v/>
      </c>
      <c r="K264" s="5"/>
      <c r="L264" s="5"/>
      <c r="M264" s="5"/>
      <c r="N264" s="5"/>
      <c r="O264" s="53" t="str">
        <f t="shared" si="4"/>
        <v/>
      </c>
      <c r="P264" s="5"/>
      <c r="Q264" s="5" t="s">
        <v>625</v>
      </c>
      <c r="R264" s="5" t="s">
        <v>626</v>
      </c>
      <c r="S264" s="5" t="s">
        <v>627</v>
      </c>
      <c r="T264" s="5" t="s">
        <v>627</v>
      </c>
      <c r="U264" s="1" t="str">
        <f t="shared" si="5"/>
        <v/>
      </c>
      <c r="V264" s="1" t="str">
        <f t="shared" si="6"/>
        <v/>
      </c>
      <c r="W264" s="1" t="str">
        <f t="shared" si="7"/>
        <v/>
      </c>
      <c r="X264" s="5" t="s">
        <v>628</v>
      </c>
      <c r="Y264" s="5" t="s">
        <v>629</v>
      </c>
      <c r="Z264" s="1"/>
      <c r="AA264" s="1"/>
      <c r="AB264" s="1"/>
      <c r="AC264" s="1"/>
      <c r="AD264" s="1" t="str">
        <f t="array" ref="AD264">XLOOKUP(A264,COMPRAS!B:B,COMPRAS!E:E,,0,-1)</f>
        <v/>
      </c>
      <c r="AE264" s="5" t="s">
        <v>629</v>
      </c>
      <c r="AF264" s="1"/>
      <c r="AG264" s="1" t="str">
        <f>VLOOKUP(A264,MAESTRA!I:N,5,0)</f>
        <v>#N/A</v>
      </c>
      <c r="AH264" s="1" t="str">
        <f>VLOOKUP(A264,MAESTRA!I:N,6,0)</f>
        <v>#N/A</v>
      </c>
      <c r="AI264" s="54" t="str">
        <f t="shared" si="8"/>
        <v>#DIV/0!</v>
      </c>
      <c r="AJ264" s="1"/>
    </row>
    <row r="265">
      <c r="A265" s="1"/>
      <c r="B265" s="1"/>
      <c r="C265" s="34"/>
      <c r="D265" s="1"/>
      <c r="E265" s="1"/>
      <c r="F265" s="1" t="str">
        <f t="shared" si="1"/>
        <v/>
      </c>
      <c r="G265" s="1" t="str">
        <f t="shared" si="2"/>
        <v/>
      </c>
      <c r="H265" s="1" t="str">
        <f t="array" ref="H265">XLOOKUP(A265,MAESTRA!I:I,MAESTRA!B:B,,0,1)</f>
        <v/>
      </c>
      <c r="I265" s="5" t="str">
        <f t="shared" si="3"/>
        <v>TALLA</v>
      </c>
      <c r="J265" s="1" t="str">
        <f t="array" ref="J265">XLOOKUP(A265,MAESTRA!I:I,MAESTRA!G:G,,0,1)</f>
        <v/>
      </c>
      <c r="K265" s="5"/>
      <c r="L265" s="5"/>
      <c r="M265" s="5"/>
      <c r="N265" s="5"/>
      <c r="O265" s="53" t="str">
        <f t="shared" si="4"/>
        <v/>
      </c>
      <c r="P265" s="5"/>
      <c r="Q265" s="5" t="s">
        <v>625</v>
      </c>
      <c r="R265" s="5" t="s">
        <v>626</v>
      </c>
      <c r="S265" s="5" t="s">
        <v>627</v>
      </c>
      <c r="T265" s="5" t="s">
        <v>627</v>
      </c>
      <c r="U265" s="1" t="str">
        <f t="shared" si="5"/>
        <v/>
      </c>
      <c r="V265" s="1" t="str">
        <f t="shared" si="6"/>
        <v/>
      </c>
      <c r="W265" s="1" t="str">
        <f t="shared" si="7"/>
        <v/>
      </c>
      <c r="X265" s="5" t="s">
        <v>628</v>
      </c>
      <c r="Y265" s="5" t="s">
        <v>629</v>
      </c>
      <c r="Z265" s="1"/>
      <c r="AA265" s="1"/>
      <c r="AB265" s="1"/>
      <c r="AC265" s="1"/>
      <c r="AD265" s="1" t="str">
        <f t="array" ref="AD265">XLOOKUP(A265,COMPRAS!B:B,COMPRAS!E:E,,0,-1)</f>
        <v/>
      </c>
      <c r="AE265" s="5" t="s">
        <v>629</v>
      </c>
      <c r="AF265" s="1"/>
      <c r="AG265" s="1" t="str">
        <f>VLOOKUP(A265,MAESTRA!I:N,5,0)</f>
        <v>#N/A</v>
      </c>
      <c r="AH265" s="1" t="str">
        <f>VLOOKUP(A265,MAESTRA!I:N,6,0)</f>
        <v>#N/A</v>
      </c>
      <c r="AI265" s="54" t="str">
        <f t="shared" si="8"/>
        <v>#DIV/0!</v>
      </c>
      <c r="AJ265" s="1"/>
    </row>
    <row r="266">
      <c r="A266" s="1"/>
      <c r="B266" s="1"/>
      <c r="C266" s="34"/>
      <c r="D266" s="1"/>
      <c r="E266" s="1"/>
      <c r="F266" s="1" t="str">
        <f t="shared" si="1"/>
        <v/>
      </c>
      <c r="G266" s="1" t="str">
        <f t="shared" si="2"/>
        <v/>
      </c>
      <c r="H266" s="1" t="str">
        <f t="array" ref="H266">XLOOKUP(A266,MAESTRA!I:I,MAESTRA!B:B,,0,1)</f>
        <v/>
      </c>
      <c r="I266" s="5" t="str">
        <f t="shared" si="3"/>
        <v>TALLA</v>
      </c>
      <c r="J266" s="1" t="str">
        <f t="array" ref="J266">XLOOKUP(A266,MAESTRA!I:I,MAESTRA!G:G,,0,1)</f>
        <v/>
      </c>
      <c r="K266" s="5"/>
      <c r="L266" s="5"/>
      <c r="M266" s="5"/>
      <c r="N266" s="5"/>
      <c r="O266" s="53" t="str">
        <f t="shared" si="4"/>
        <v/>
      </c>
      <c r="P266" s="5"/>
      <c r="Q266" s="5" t="s">
        <v>625</v>
      </c>
      <c r="R266" s="5" t="s">
        <v>626</v>
      </c>
      <c r="S266" s="5" t="s">
        <v>627</v>
      </c>
      <c r="T266" s="5" t="s">
        <v>627</v>
      </c>
      <c r="U266" s="1" t="str">
        <f t="shared" si="5"/>
        <v/>
      </c>
      <c r="V266" s="1" t="str">
        <f t="shared" si="6"/>
        <v/>
      </c>
      <c r="W266" s="1" t="str">
        <f t="shared" si="7"/>
        <v/>
      </c>
      <c r="X266" s="5" t="s">
        <v>628</v>
      </c>
      <c r="Y266" s="5" t="s">
        <v>629</v>
      </c>
      <c r="Z266" s="1"/>
      <c r="AA266" s="1"/>
      <c r="AB266" s="1"/>
      <c r="AC266" s="1"/>
      <c r="AD266" s="1" t="str">
        <f t="array" ref="AD266">XLOOKUP(A266,COMPRAS!B:B,COMPRAS!E:E,,0,-1)</f>
        <v/>
      </c>
      <c r="AE266" s="5" t="s">
        <v>629</v>
      </c>
      <c r="AF266" s="1"/>
      <c r="AG266" s="1" t="str">
        <f>VLOOKUP(A266,MAESTRA!I:N,5,0)</f>
        <v>#N/A</v>
      </c>
      <c r="AH266" s="1" t="str">
        <f>VLOOKUP(A266,MAESTRA!I:N,6,0)</f>
        <v>#N/A</v>
      </c>
      <c r="AI266" s="54" t="str">
        <f t="shared" si="8"/>
        <v>#DIV/0!</v>
      </c>
      <c r="AJ266" s="1"/>
    </row>
    <row r="267">
      <c r="A267" s="1"/>
      <c r="B267" s="1"/>
      <c r="C267" s="34"/>
      <c r="D267" s="1"/>
      <c r="E267" s="1"/>
      <c r="F267" s="1" t="str">
        <f t="shared" si="1"/>
        <v/>
      </c>
      <c r="G267" s="1" t="str">
        <f t="shared" si="2"/>
        <v/>
      </c>
      <c r="H267" s="1" t="str">
        <f t="array" ref="H267">XLOOKUP(A267,MAESTRA!I:I,MAESTRA!B:B,,0,1)</f>
        <v/>
      </c>
      <c r="I267" s="5" t="str">
        <f t="shared" si="3"/>
        <v>TALLA</v>
      </c>
      <c r="J267" s="1" t="str">
        <f t="array" ref="J267">XLOOKUP(A267,MAESTRA!I:I,MAESTRA!G:G,,0,1)</f>
        <v/>
      </c>
      <c r="K267" s="5"/>
      <c r="L267" s="5"/>
      <c r="M267" s="5"/>
      <c r="N267" s="5"/>
      <c r="O267" s="53" t="str">
        <f t="shared" si="4"/>
        <v/>
      </c>
      <c r="P267" s="5"/>
      <c r="Q267" s="5" t="s">
        <v>625</v>
      </c>
      <c r="R267" s="5" t="s">
        <v>626</v>
      </c>
      <c r="S267" s="5" t="s">
        <v>627</v>
      </c>
      <c r="T267" s="5" t="s">
        <v>627</v>
      </c>
      <c r="U267" s="1" t="str">
        <f t="shared" si="5"/>
        <v/>
      </c>
      <c r="V267" s="1" t="str">
        <f t="shared" si="6"/>
        <v/>
      </c>
      <c r="W267" s="1" t="str">
        <f t="shared" si="7"/>
        <v/>
      </c>
      <c r="X267" s="5" t="s">
        <v>628</v>
      </c>
      <c r="Y267" s="5" t="s">
        <v>629</v>
      </c>
      <c r="Z267" s="1"/>
      <c r="AA267" s="1"/>
      <c r="AB267" s="1"/>
      <c r="AC267" s="1"/>
      <c r="AD267" s="1" t="str">
        <f t="array" ref="AD267">XLOOKUP(A267,COMPRAS!B:B,COMPRAS!E:E,,0,-1)</f>
        <v/>
      </c>
      <c r="AE267" s="5" t="s">
        <v>629</v>
      </c>
      <c r="AF267" s="1"/>
      <c r="AG267" s="1" t="str">
        <f>VLOOKUP(A267,MAESTRA!I:N,5,0)</f>
        <v>#N/A</v>
      </c>
      <c r="AH267" s="1" t="str">
        <f>VLOOKUP(A267,MAESTRA!I:N,6,0)</f>
        <v>#N/A</v>
      </c>
      <c r="AI267" s="54" t="str">
        <f t="shared" si="8"/>
        <v>#DIV/0!</v>
      </c>
      <c r="AJ267" s="1"/>
    </row>
    <row r="268">
      <c r="A268" s="1"/>
      <c r="B268" s="1"/>
      <c r="C268" s="34"/>
      <c r="D268" s="1"/>
      <c r="E268" s="1"/>
      <c r="F268" s="1" t="str">
        <f t="shared" si="1"/>
        <v/>
      </c>
      <c r="G268" s="1" t="str">
        <f t="shared" si="2"/>
        <v/>
      </c>
      <c r="H268" s="1" t="str">
        <f t="array" ref="H268">XLOOKUP(A268,MAESTRA!I:I,MAESTRA!B:B,,0,1)</f>
        <v/>
      </c>
      <c r="I268" s="5" t="str">
        <f t="shared" si="3"/>
        <v>TALLA</v>
      </c>
      <c r="J268" s="1" t="str">
        <f t="array" ref="J268">XLOOKUP(A268,MAESTRA!I:I,MAESTRA!G:G,,0,1)</f>
        <v/>
      </c>
      <c r="K268" s="5"/>
      <c r="L268" s="5"/>
      <c r="M268" s="5"/>
      <c r="N268" s="5"/>
      <c r="O268" s="53" t="str">
        <f t="shared" si="4"/>
        <v/>
      </c>
      <c r="P268" s="5"/>
      <c r="Q268" s="5" t="s">
        <v>625</v>
      </c>
      <c r="R268" s="5" t="s">
        <v>626</v>
      </c>
      <c r="S268" s="5" t="s">
        <v>627</v>
      </c>
      <c r="T268" s="5" t="s">
        <v>627</v>
      </c>
      <c r="U268" s="1" t="str">
        <f t="shared" si="5"/>
        <v/>
      </c>
      <c r="V268" s="1" t="str">
        <f t="shared" si="6"/>
        <v/>
      </c>
      <c r="W268" s="1" t="str">
        <f t="shared" si="7"/>
        <v/>
      </c>
      <c r="X268" s="5" t="s">
        <v>628</v>
      </c>
      <c r="Y268" s="5" t="s">
        <v>629</v>
      </c>
      <c r="Z268" s="1"/>
      <c r="AA268" s="1"/>
      <c r="AB268" s="1"/>
      <c r="AC268" s="1"/>
      <c r="AD268" s="1" t="str">
        <f t="array" ref="AD268">XLOOKUP(A268,COMPRAS!B:B,COMPRAS!E:E,,0,-1)</f>
        <v/>
      </c>
      <c r="AE268" s="5" t="s">
        <v>629</v>
      </c>
      <c r="AF268" s="1"/>
      <c r="AG268" s="1" t="str">
        <f>VLOOKUP(A268,MAESTRA!I:N,5,0)</f>
        <v>#N/A</v>
      </c>
      <c r="AH268" s="1" t="str">
        <f>VLOOKUP(A268,MAESTRA!I:N,6,0)</f>
        <v>#N/A</v>
      </c>
      <c r="AI268" s="54" t="str">
        <f t="shared" si="8"/>
        <v>#DIV/0!</v>
      </c>
      <c r="AJ268" s="1"/>
    </row>
    <row r="269">
      <c r="A269" s="1"/>
      <c r="B269" s="1"/>
      <c r="C269" s="34"/>
      <c r="D269" s="1"/>
      <c r="E269" s="1"/>
      <c r="F269" s="1" t="str">
        <f t="shared" si="1"/>
        <v/>
      </c>
      <c r="G269" s="1" t="str">
        <f t="shared" si="2"/>
        <v/>
      </c>
      <c r="H269" s="1" t="str">
        <f t="array" ref="H269">XLOOKUP(A269,MAESTRA!I:I,MAESTRA!B:B,,0,1)</f>
        <v/>
      </c>
      <c r="I269" s="5" t="str">
        <f t="shared" si="3"/>
        <v>TALLA</v>
      </c>
      <c r="J269" s="1" t="str">
        <f t="array" ref="J269">XLOOKUP(A269,MAESTRA!I:I,MAESTRA!G:G,,0,1)</f>
        <v/>
      </c>
      <c r="K269" s="5"/>
      <c r="L269" s="5"/>
      <c r="M269" s="5"/>
      <c r="N269" s="5"/>
      <c r="O269" s="53" t="str">
        <f t="shared" si="4"/>
        <v/>
      </c>
      <c r="P269" s="5"/>
      <c r="Q269" s="5" t="s">
        <v>625</v>
      </c>
      <c r="R269" s="5" t="s">
        <v>626</v>
      </c>
      <c r="S269" s="5" t="s">
        <v>627</v>
      </c>
      <c r="T269" s="5" t="s">
        <v>627</v>
      </c>
      <c r="U269" s="1" t="str">
        <f t="shared" si="5"/>
        <v/>
      </c>
      <c r="V269" s="1" t="str">
        <f t="shared" si="6"/>
        <v/>
      </c>
      <c r="W269" s="1" t="str">
        <f t="shared" si="7"/>
        <v/>
      </c>
      <c r="X269" s="5" t="s">
        <v>628</v>
      </c>
      <c r="Y269" s="5" t="s">
        <v>629</v>
      </c>
      <c r="Z269" s="1"/>
      <c r="AA269" s="1"/>
      <c r="AB269" s="1"/>
      <c r="AC269" s="1"/>
      <c r="AD269" s="1" t="str">
        <f t="array" ref="AD269">XLOOKUP(A269,COMPRAS!B:B,COMPRAS!E:E,,0,-1)</f>
        <v/>
      </c>
      <c r="AE269" s="5" t="s">
        <v>629</v>
      </c>
      <c r="AF269" s="1"/>
      <c r="AG269" s="1" t="str">
        <f>VLOOKUP(A269,MAESTRA!I:N,5,0)</f>
        <v>#N/A</v>
      </c>
      <c r="AH269" s="1" t="str">
        <f>VLOOKUP(A269,MAESTRA!I:N,6,0)</f>
        <v>#N/A</v>
      </c>
      <c r="AI269" s="54" t="str">
        <f t="shared" si="8"/>
        <v>#DIV/0!</v>
      </c>
      <c r="AJ269" s="1"/>
    </row>
    <row r="270">
      <c r="A270" s="1"/>
      <c r="B270" s="1"/>
      <c r="C270" s="34"/>
      <c r="D270" s="1"/>
      <c r="E270" s="1"/>
      <c r="F270" s="1" t="str">
        <f t="shared" si="1"/>
        <v/>
      </c>
      <c r="G270" s="1" t="str">
        <f t="shared" si="2"/>
        <v/>
      </c>
      <c r="H270" s="1" t="str">
        <f t="array" ref="H270">XLOOKUP(A270,MAESTRA!I:I,MAESTRA!B:B,,0,1)</f>
        <v/>
      </c>
      <c r="I270" s="5" t="str">
        <f t="shared" si="3"/>
        <v>TALLA</v>
      </c>
      <c r="J270" s="1" t="str">
        <f t="array" ref="J270">XLOOKUP(A270,MAESTRA!I:I,MAESTRA!G:G,,0,1)</f>
        <v/>
      </c>
      <c r="K270" s="5"/>
      <c r="L270" s="5"/>
      <c r="M270" s="5"/>
      <c r="N270" s="5"/>
      <c r="O270" s="53" t="str">
        <f t="shared" si="4"/>
        <v/>
      </c>
      <c r="P270" s="5"/>
      <c r="Q270" s="5" t="s">
        <v>625</v>
      </c>
      <c r="R270" s="5" t="s">
        <v>626</v>
      </c>
      <c r="S270" s="5" t="s">
        <v>627</v>
      </c>
      <c r="T270" s="5" t="s">
        <v>627</v>
      </c>
      <c r="U270" s="1" t="str">
        <f t="shared" si="5"/>
        <v/>
      </c>
      <c r="V270" s="1" t="str">
        <f t="shared" si="6"/>
        <v/>
      </c>
      <c r="W270" s="1" t="str">
        <f t="shared" si="7"/>
        <v/>
      </c>
      <c r="X270" s="5" t="s">
        <v>628</v>
      </c>
      <c r="Y270" s="5" t="s">
        <v>629</v>
      </c>
      <c r="Z270" s="1"/>
      <c r="AA270" s="1"/>
      <c r="AB270" s="1"/>
      <c r="AC270" s="1"/>
      <c r="AD270" s="1" t="str">
        <f t="array" ref="AD270">XLOOKUP(A270,COMPRAS!B:B,COMPRAS!E:E,,0,-1)</f>
        <v/>
      </c>
      <c r="AE270" s="5" t="s">
        <v>629</v>
      </c>
      <c r="AF270" s="1"/>
      <c r="AG270" s="1" t="str">
        <f>VLOOKUP(A270,MAESTRA!I:N,5,0)</f>
        <v>#N/A</v>
      </c>
      <c r="AH270" s="1" t="str">
        <f>VLOOKUP(A270,MAESTRA!I:N,6,0)</f>
        <v>#N/A</v>
      </c>
      <c r="AI270" s="54" t="str">
        <f t="shared" si="8"/>
        <v>#DIV/0!</v>
      </c>
      <c r="AJ270" s="1"/>
    </row>
    <row r="271">
      <c r="A271" s="1"/>
      <c r="B271" s="1"/>
      <c r="C271" s="34"/>
      <c r="D271" s="1"/>
      <c r="E271" s="1"/>
      <c r="F271" s="1" t="str">
        <f t="shared" si="1"/>
        <v/>
      </c>
      <c r="G271" s="1" t="str">
        <f t="shared" si="2"/>
        <v/>
      </c>
      <c r="H271" s="1" t="str">
        <f t="array" ref="H271">XLOOKUP(A271,MAESTRA!I:I,MAESTRA!B:B,,0,1)</f>
        <v/>
      </c>
      <c r="I271" s="5" t="str">
        <f t="shared" si="3"/>
        <v>TALLA</v>
      </c>
      <c r="J271" s="1" t="str">
        <f t="array" ref="J271">XLOOKUP(A271,MAESTRA!I:I,MAESTRA!G:G,,0,1)</f>
        <v/>
      </c>
      <c r="K271" s="5"/>
      <c r="L271" s="5"/>
      <c r="M271" s="5"/>
      <c r="N271" s="5"/>
      <c r="O271" s="53" t="str">
        <f t="shared" si="4"/>
        <v/>
      </c>
      <c r="P271" s="5"/>
      <c r="Q271" s="5" t="s">
        <v>625</v>
      </c>
      <c r="R271" s="5" t="s">
        <v>626</v>
      </c>
      <c r="S271" s="5" t="s">
        <v>627</v>
      </c>
      <c r="T271" s="5" t="s">
        <v>627</v>
      </c>
      <c r="U271" s="1" t="str">
        <f t="shared" si="5"/>
        <v/>
      </c>
      <c r="V271" s="1" t="str">
        <f t="shared" si="6"/>
        <v/>
      </c>
      <c r="W271" s="1" t="str">
        <f t="shared" si="7"/>
        <v/>
      </c>
      <c r="X271" s="5" t="s">
        <v>628</v>
      </c>
      <c r="Y271" s="5" t="s">
        <v>629</v>
      </c>
      <c r="Z271" s="1"/>
      <c r="AA271" s="1"/>
      <c r="AB271" s="1"/>
      <c r="AC271" s="1"/>
      <c r="AD271" s="1" t="str">
        <f t="array" ref="AD271">XLOOKUP(A271,COMPRAS!B:B,COMPRAS!E:E,,0,-1)</f>
        <v/>
      </c>
      <c r="AE271" s="5" t="s">
        <v>629</v>
      </c>
      <c r="AF271" s="1"/>
      <c r="AG271" s="1" t="str">
        <f>VLOOKUP(A271,MAESTRA!I:N,5,0)</f>
        <v>#N/A</v>
      </c>
      <c r="AH271" s="1" t="str">
        <f>VLOOKUP(A271,MAESTRA!I:N,6,0)</f>
        <v>#N/A</v>
      </c>
      <c r="AI271" s="54" t="str">
        <f t="shared" si="8"/>
        <v>#DIV/0!</v>
      </c>
      <c r="AJ271" s="1"/>
    </row>
    <row r="272">
      <c r="A272" s="1"/>
      <c r="B272" s="1"/>
      <c r="C272" s="34"/>
      <c r="D272" s="1"/>
      <c r="E272" s="1"/>
      <c r="F272" s="1" t="str">
        <f t="shared" si="1"/>
        <v/>
      </c>
      <c r="G272" s="1" t="str">
        <f t="shared" si="2"/>
        <v/>
      </c>
      <c r="H272" s="1" t="str">
        <f t="array" ref="H272">XLOOKUP(A272,MAESTRA!I:I,MAESTRA!B:B,,0,1)</f>
        <v/>
      </c>
      <c r="I272" s="5" t="str">
        <f t="shared" si="3"/>
        <v>TALLA</v>
      </c>
      <c r="J272" s="1" t="str">
        <f t="array" ref="J272">XLOOKUP(A272,MAESTRA!I:I,MAESTRA!G:G,,0,1)</f>
        <v/>
      </c>
      <c r="K272" s="5"/>
      <c r="L272" s="5"/>
      <c r="M272" s="5"/>
      <c r="N272" s="5"/>
      <c r="O272" s="53" t="str">
        <f t="shared" si="4"/>
        <v/>
      </c>
      <c r="P272" s="5"/>
      <c r="Q272" s="5" t="s">
        <v>625</v>
      </c>
      <c r="R272" s="5" t="s">
        <v>626</v>
      </c>
      <c r="S272" s="5" t="s">
        <v>627</v>
      </c>
      <c r="T272" s="5" t="s">
        <v>627</v>
      </c>
      <c r="U272" s="1" t="str">
        <f t="shared" si="5"/>
        <v/>
      </c>
      <c r="V272" s="1" t="str">
        <f t="shared" si="6"/>
        <v/>
      </c>
      <c r="W272" s="1" t="str">
        <f t="shared" si="7"/>
        <v/>
      </c>
      <c r="X272" s="5" t="s">
        <v>628</v>
      </c>
      <c r="Y272" s="5" t="s">
        <v>629</v>
      </c>
      <c r="Z272" s="1"/>
      <c r="AA272" s="1"/>
      <c r="AB272" s="1"/>
      <c r="AC272" s="1"/>
      <c r="AD272" s="1" t="str">
        <f t="array" ref="AD272">XLOOKUP(A272,COMPRAS!B:B,COMPRAS!E:E,,0,-1)</f>
        <v/>
      </c>
      <c r="AE272" s="5" t="s">
        <v>629</v>
      </c>
      <c r="AF272" s="1"/>
      <c r="AG272" s="1" t="str">
        <f>VLOOKUP(A272,MAESTRA!I:N,5,0)</f>
        <v>#N/A</v>
      </c>
      <c r="AH272" s="1" t="str">
        <f>VLOOKUP(A272,MAESTRA!I:N,6,0)</f>
        <v>#N/A</v>
      </c>
      <c r="AI272" s="54" t="str">
        <f t="shared" si="8"/>
        <v>#DIV/0!</v>
      </c>
      <c r="AJ272" s="1"/>
    </row>
    <row r="273">
      <c r="A273" s="1"/>
      <c r="B273" s="1"/>
      <c r="C273" s="34"/>
      <c r="D273" s="1"/>
      <c r="E273" s="1"/>
      <c r="F273" s="1" t="str">
        <f t="shared" si="1"/>
        <v/>
      </c>
      <c r="G273" s="1" t="str">
        <f t="shared" si="2"/>
        <v/>
      </c>
      <c r="H273" s="1" t="str">
        <f t="array" ref="H273">XLOOKUP(A273,MAESTRA!I:I,MAESTRA!B:B,,0,1)</f>
        <v/>
      </c>
      <c r="I273" s="5" t="str">
        <f t="shared" si="3"/>
        <v>TALLA</v>
      </c>
      <c r="J273" s="1" t="str">
        <f t="array" ref="J273">XLOOKUP(A273,MAESTRA!I:I,MAESTRA!G:G,,0,1)</f>
        <v/>
      </c>
      <c r="K273" s="5"/>
      <c r="L273" s="5"/>
      <c r="M273" s="5"/>
      <c r="N273" s="5"/>
      <c r="O273" s="53" t="str">
        <f t="shared" si="4"/>
        <v/>
      </c>
      <c r="P273" s="5"/>
      <c r="Q273" s="5" t="s">
        <v>625</v>
      </c>
      <c r="R273" s="5" t="s">
        <v>626</v>
      </c>
      <c r="S273" s="5" t="s">
        <v>627</v>
      </c>
      <c r="T273" s="5" t="s">
        <v>627</v>
      </c>
      <c r="U273" s="1" t="str">
        <f t="shared" si="5"/>
        <v/>
      </c>
      <c r="V273" s="1" t="str">
        <f t="shared" si="6"/>
        <v/>
      </c>
      <c r="W273" s="1" t="str">
        <f t="shared" si="7"/>
        <v/>
      </c>
      <c r="X273" s="5" t="s">
        <v>628</v>
      </c>
      <c r="Y273" s="5" t="s">
        <v>629</v>
      </c>
      <c r="Z273" s="1"/>
      <c r="AA273" s="1"/>
      <c r="AB273" s="1"/>
      <c r="AC273" s="1"/>
      <c r="AD273" s="1" t="str">
        <f t="array" ref="AD273">XLOOKUP(A273,COMPRAS!B:B,COMPRAS!E:E,,0,-1)</f>
        <v/>
      </c>
      <c r="AE273" s="5" t="s">
        <v>629</v>
      </c>
      <c r="AF273" s="1"/>
      <c r="AG273" s="1" t="str">
        <f>VLOOKUP(A273,MAESTRA!I:N,5,0)</f>
        <v>#N/A</v>
      </c>
      <c r="AH273" s="1" t="str">
        <f>VLOOKUP(A273,MAESTRA!I:N,6,0)</f>
        <v>#N/A</v>
      </c>
      <c r="AI273" s="54" t="str">
        <f t="shared" si="8"/>
        <v>#DIV/0!</v>
      </c>
      <c r="AJ273" s="1"/>
    </row>
    <row r="274">
      <c r="A274" s="1"/>
      <c r="B274" s="1"/>
      <c r="C274" s="34"/>
      <c r="D274" s="1"/>
      <c r="E274" s="1"/>
      <c r="F274" s="1" t="str">
        <f t="shared" si="1"/>
        <v/>
      </c>
      <c r="G274" s="1" t="str">
        <f t="shared" si="2"/>
        <v/>
      </c>
      <c r="H274" s="1" t="str">
        <f t="array" ref="H274">XLOOKUP(A274,MAESTRA!I:I,MAESTRA!B:B,,0,1)</f>
        <v/>
      </c>
      <c r="I274" s="5" t="str">
        <f t="shared" si="3"/>
        <v>TALLA</v>
      </c>
      <c r="J274" s="1" t="str">
        <f t="array" ref="J274">XLOOKUP(A274,MAESTRA!I:I,MAESTRA!G:G,,0,1)</f>
        <v/>
      </c>
      <c r="K274" s="5"/>
      <c r="L274" s="5"/>
      <c r="M274" s="5"/>
      <c r="N274" s="5"/>
      <c r="O274" s="53" t="str">
        <f t="shared" si="4"/>
        <v/>
      </c>
      <c r="P274" s="5"/>
      <c r="Q274" s="5" t="s">
        <v>625</v>
      </c>
      <c r="R274" s="5" t="s">
        <v>626</v>
      </c>
      <c r="S274" s="5" t="s">
        <v>627</v>
      </c>
      <c r="T274" s="5" t="s">
        <v>627</v>
      </c>
      <c r="U274" s="1" t="str">
        <f t="shared" si="5"/>
        <v/>
      </c>
      <c r="V274" s="1" t="str">
        <f t="shared" si="6"/>
        <v/>
      </c>
      <c r="W274" s="1" t="str">
        <f t="shared" si="7"/>
        <v/>
      </c>
      <c r="X274" s="5" t="s">
        <v>628</v>
      </c>
      <c r="Y274" s="5" t="s">
        <v>629</v>
      </c>
      <c r="Z274" s="1"/>
      <c r="AA274" s="1"/>
      <c r="AB274" s="1"/>
      <c r="AC274" s="1"/>
      <c r="AD274" s="1" t="str">
        <f t="array" ref="AD274">XLOOKUP(A274,COMPRAS!B:B,COMPRAS!E:E,,0,-1)</f>
        <v/>
      </c>
      <c r="AE274" s="5" t="s">
        <v>629</v>
      </c>
      <c r="AF274" s="1"/>
      <c r="AG274" s="1" t="str">
        <f>VLOOKUP(A274,MAESTRA!I:N,5,0)</f>
        <v>#N/A</v>
      </c>
      <c r="AH274" s="1" t="str">
        <f>VLOOKUP(A274,MAESTRA!I:N,6,0)</f>
        <v>#N/A</v>
      </c>
      <c r="AI274" s="54" t="str">
        <f t="shared" si="8"/>
        <v>#DIV/0!</v>
      </c>
      <c r="AJ274" s="1"/>
    </row>
    <row r="275">
      <c r="A275" s="1"/>
      <c r="B275" s="1"/>
      <c r="C275" s="34"/>
      <c r="D275" s="1"/>
      <c r="E275" s="1"/>
      <c r="F275" s="1" t="str">
        <f t="shared" si="1"/>
        <v/>
      </c>
      <c r="G275" s="1" t="str">
        <f t="shared" si="2"/>
        <v/>
      </c>
      <c r="H275" s="1" t="str">
        <f t="array" ref="H275">XLOOKUP(A275,MAESTRA!I:I,MAESTRA!B:B,,0,1)</f>
        <v/>
      </c>
      <c r="I275" s="5" t="str">
        <f t="shared" si="3"/>
        <v>TALLA</v>
      </c>
      <c r="J275" s="1" t="str">
        <f t="array" ref="J275">XLOOKUP(A275,MAESTRA!I:I,MAESTRA!G:G,,0,1)</f>
        <v/>
      </c>
      <c r="K275" s="5"/>
      <c r="L275" s="5"/>
      <c r="M275" s="5"/>
      <c r="N275" s="5"/>
      <c r="O275" s="53" t="str">
        <f t="shared" si="4"/>
        <v/>
      </c>
      <c r="P275" s="5"/>
      <c r="Q275" s="5" t="s">
        <v>625</v>
      </c>
      <c r="R275" s="5" t="s">
        <v>626</v>
      </c>
      <c r="S275" s="5" t="s">
        <v>627</v>
      </c>
      <c r="T275" s="5" t="s">
        <v>627</v>
      </c>
      <c r="U275" s="1" t="str">
        <f t="shared" si="5"/>
        <v/>
      </c>
      <c r="V275" s="1" t="str">
        <f t="shared" si="6"/>
        <v/>
      </c>
      <c r="W275" s="1" t="str">
        <f t="shared" si="7"/>
        <v/>
      </c>
      <c r="X275" s="5" t="s">
        <v>628</v>
      </c>
      <c r="Y275" s="5" t="s">
        <v>629</v>
      </c>
      <c r="Z275" s="1"/>
      <c r="AA275" s="1"/>
      <c r="AB275" s="1"/>
      <c r="AC275" s="1"/>
      <c r="AD275" s="1" t="str">
        <f t="array" ref="AD275">XLOOKUP(A275,COMPRAS!B:B,COMPRAS!E:E,,0,-1)</f>
        <v/>
      </c>
      <c r="AE275" s="5" t="s">
        <v>629</v>
      </c>
      <c r="AF275" s="1"/>
      <c r="AG275" s="1" t="str">
        <f>VLOOKUP(A275,MAESTRA!I:N,5,0)</f>
        <v>#N/A</v>
      </c>
      <c r="AH275" s="1" t="str">
        <f>VLOOKUP(A275,MAESTRA!I:N,6,0)</f>
        <v>#N/A</v>
      </c>
      <c r="AI275" s="54" t="str">
        <f t="shared" si="8"/>
        <v>#DIV/0!</v>
      </c>
      <c r="AJ275" s="1"/>
    </row>
    <row r="276">
      <c r="A276" s="1"/>
      <c r="B276" s="1"/>
      <c r="C276" s="34"/>
      <c r="D276" s="1"/>
      <c r="E276" s="1"/>
      <c r="F276" s="1" t="str">
        <f t="shared" si="1"/>
        <v/>
      </c>
      <c r="G276" s="1" t="str">
        <f t="shared" si="2"/>
        <v/>
      </c>
      <c r="H276" s="1" t="str">
        <f t="array" ref="H276">XLOOKUP(A276,MAESTRA!I:I,MAESTRA!B:B,,0,1)</f>
        <v/>
      </c>
      <c r="I276" s="5" t="str">
        <f t="shared" si="3"/>
        <v>TALLA</v>
      </c>
      <c r="J276" s="1" t="str">
        <f t="array" ref="J276">XLOOKUP(A276,MAESTRA!I:I,MAESTRA!G:G,,0,1)</f>
        <v/>
      </c>
      <c r="K276" s="5"/>
      <c r="L276" s="5"/>
      <c r="M276" s="5"/>
      <c r="N276" s="5"/>
      <c r="O276" s="53" t="str">
        <f t="shared" si="4"/>
        <v/>
      </c>
      <c r="P276" s="5"/>
      <c r="Q276" s="5" t="s">
        <v>625</v>
      </c>
      <c r="R276" s="5" t="s">
        <v>626</v>
      </c>
      <c r="S276" s="5" t="s">
        <v>627</v>
      </c>
      <c r="T276" s="5" t="s">
        <v>627</v>
      </c>
      <c r="U276" s="1" t="str">
        <f t="shared" si="5"/>
        <v/>
      </c>
      <c r="V276" s="1" t="str">
        <f t="shared" si="6"/>
        <v/>
      </c>
      <c r="W276" s="1" t="str">
        <f t="shared" si="7"/>
        <v/>
      </c>
      <c r="X276" s="5" t="s">
        <v>628</v>
      </c>
      <c r="Y276" s="5" t="s">
        <v>629</v>
      </c>
      <c r="Z276" s="1"/>
      <c r="AA276" s="1"/>
      <c r="AB276" s="1"/>
      <c r="AC276" s="1"/>
      <c r="AD276" s="1" t="str">
        <f t="array" ref="AD276">XLOOKUP(A276,COMPRAS!B:B,COMPRAS!E:E,,0,-1)</f>
        <v/>
      </c>
      <c r="AE276" s="5" t="s">
        <v>629</v>
      </c>
      <c r="AF276" s="1"/>
      <c r="AG276" s="1" t="str">
        <f>VLOOKUP(A276,MAESTRA!I:N,5,0)</f>
        <v>#N/A</v>
      </c>
      <c r="AH276" s="1" t="str">
        <f>VLOOKUP(A276,MAESTRA!I:N,6,0)</f>
        <v>#N/A</v>
      </c>
      <c r="AI276" s="54" t="str">
        <f t="shared" si="8"/>
        <v>#DIV/0!</v>
      </c>
      <c r="AJ276" s="1"/>
    </row>
    <row r="277">
      <c r="A277" s="1"/>
      <c r="B277" s="1"/>
      <c r="C277" s="34"/>
      <c r="D277" s="1"/>
      <c r="E277" s="1"/>
      <c r="F277" s="1" t="str">
        <f t="shared" si="1"/>
        <v/>
      </c>
      <c r="G277" s="1" t="str">
        <f t="shared" si="2"/>
        <v/>
      </c>
      <c r="H277" s="1" t="str">
        <f t="array" ref="H277">XLOOKUP(A277,MAESTRA!I:I,MAESTRA!B:B,,0,1)</f>
        <v/>
      </c>
      <c r="I277" s="5" t="str">
        <f t="shared" si="3"/>
        <v>TALLA</v>
      </c>
      <c r="J277" s="1" t="str">
        <f t="array" ref="J277">XLOOKUP(A277,MAESTRA!I:I,MAESTRA!G:G,,0,1)</f>
        <v/>
      </c>
      <c r="K277" s="5"/>
      <c r="L277" s="5"/>
      <c r="M277" s="5"/>
      <c r="N277" s="5"/>
      <c r="O277" s="53" t="str">
        <f t="shared" si="4"/>
        <v/>
      </c>
      <c r="P277" s="5"/>
      <c r="Q277" s="5" t="s">
        <v>625</v>
      </c>
      <c r="R277" s="5" t="s">
        <v>626</v>
      </c>
      <c r="S277" s="5" t="s">
        <v>627</v>
      </c>
      <c r="T277" s="5" t="s">
        <v>627</v>
      </c>
      <c r="U277" s="1" t="str">
        <f t="shared" si="5"/>
        <v/>
      </c>
      <c r="V277" s="1" t="str">
        <f t="shared" si="6"/>
        <v/>
      </c>
      <c r="W277" s="1" t="str">
        <f t="shared" si="7"/>
        <v/>
      </c>
      <c r="X277" s="5" t="s">
        <v>628</v>
      </c>
      <c r="Y277" s="5" t="s">
        <v>629</v>
      </c>
      <c r="Z277" s="1"/>
      <c r="AA277" s="1"/>
      <c r="AB277" s="1"/>
      <c r="AC277" s="1"/>
      <c r="AD277" s="1" t="str">
        <f t="array" ref="AD277">XLOOKUP(A277,COMPRAS!B:B,COMPRAS!E:E,,0,-1)</f>
        <v/>
      </c>
      <c r="AE277" s="5" t="s">
        <v>629</v>
      </c>
      <c r="AF277" s="1"/>
      <c r="AG277" s="1" t="str">
        <f>VLOOKUP(A277,MAESTRA!I:N,5,0)</f>
        <v>#N/A</v>
      </c>
      <c r="AH277" s="1" t="str">
        <f>VLOOKUP(A277,MAESTRA!I:N,6,0)</f>
        <v>#N/A</v>
      </c>
      <c r="AI277" s="54" t="str">
        <f t="shared" si="8"/>
        <v>#DIV/0!</v>
      </c>
      <c r="AJ277" s="1"/>
    </row>
    <row r="278">
      <c r="A278" s="1"/>
      <c r="B278" s="1"/>
      <c r="C278" s="34"/>
      <c r="D278" s="1"/>
      <c r="E278" s="1"/>
      <c r="F278" s="1" t="str">
        <f t="shared" si="1"/>
        <v/>
      </c>
      <c r="G278" s="1" t="str">
        <f t="shared" si="2"/>
        <v/>
      </c>
      <c r="H278" s="1" t="str">
        <f t="array" ref="H278">XLOOKUP(A278,MAESTRA!I:I,MAESTRA!B:B,,0,1)</f>
        <v/>
      </c>
      <c r="I278" s="5" t="str">
        <f t="shared" si="3"/>
        <v>TALLA</v>
      </c>
      <c r="J278" s="1" t="str">
        <f t="array" ref="J278">XLOOKUP(A278,MAESTRA!I:I,MAESTRA!G:G,,0,1)</f>
        <v/>
      </c>
      <c r="K278" s="5"/>
      <c r="L278" s="5"/>
      <c r="M278" s="5"/>
      <c r="N278" s="5"/>
      <c r="O278" s="53" t="str">
        <f t="shared" si="4"/>
        <v/>
      </c>
      <c r="P278" s="5"/>
      <c r="Q278" s="5" t="s">
        <v>625</v>
      </c>
      <c r="R278" s="5" t="s">
        <v>626</v>
      </c>
      <c r="S278" s="5" t="s">
        <v>627</v>
      </c>
      <c r="T278" s="5" t="s">
        <v>627</v>
      </c>
      <c r="U278" s="1" t="str">
        <f t="shared" si="5"/>
        <v/>
      </c>
      <c r="V278" s="1" t="str">
        <f t="shared" si="6"/>
        <v/>
      </c>
      <c r="W278" s="1" t="str">
        <f t="shared" si="7"/>
        <v/>
      </c>
      <c r="X278" s="5" t="s">
        <v>628</v>
      </c>
      <c r="Y278" s="5" t="s">
        <v>629</v>
      </c>
      <c r="Z278" s="1"/>
      <c r="AA278" s="1"/>
      <c r="AB278" s="1"/>
      <c r="AC278" s="1"/>
      <c r="AD278" s="1" t="str">
        <f t="array" ref="AD278">XLOOKUP(A278,COMPRAS!B:B,COMPRAS!E:E,,0,-1)</f>
        <v/>
      </c>
      <c r="AE278" s="5" t="s">
        <v>629</v>
      </c>
      <c r="AF278" s="1"/>
      <c r="AG278" s="1" t="str">
        <f>VLOOKUP(A278,MAESTRA!I:N,5,0)</f>
        <v>#N/A</v>
      </c>
      <c r="AH278" s="1" t="str">
        <f>VLOOKUP(A278,MAESTRA!I:N,6,0)</f>
        <v>#N/A</v>
      </c>
      <c r="AI278" s="54" t="str">
        <f t="shared" si="8"/>
        <v>#DIV/0!</v>
      </c>
      <c r="AJ278" s="1"/>
    </row>
    <row r="279">
      <c r="A279" s="1"/>
      <c r="B279" s="1"/>
      <c r="C279" s="34"/>
      <c r="D279" s="1"/>
      <c r="E279" s="1"/>
      <c r="F279" s="1" t="str">
        <f t="shared" si="1"/>
        <v/>
      </c>
      <c r="G279" s="1" t="str">
        <f t="shared" si="2"/>
        <v/>
      </c>
      <c r="H279" s="1" t="str">
        <f t="array" ref="H279">XLOOKUP(A279,MAESTRA!I:I,MAESTRA!B:B,,0,1)</f>
        <v/>
      </c>
      <c r="I279" s="5" t="str">
        <f t="shared" si="3"/>
        <v>TALLA</v>
      </c>
      <c r="J279" s="1" t="str">
        <f t="array" ref="J279">XLOOKUP(A279,MAESTRA!I:I,MAESTRA!G:G,,0,1)</f>
        <v/>
      </c>
      <c r="K279" s="5"/>
      <c r="L279" s="5"/>
      <c r="M279" s="5"/>
      <c r="N279" s="5"/>
      <c r="O279" s="53" t="str">
        <f t="shared" si="4"/>
        <v/>
      </c>
      <c r="P279" s="5"/>
      <c r="Q279" s="5" t="s">
        <v>625</v>
      </c>
      <c r="R279" s="5" t="s">
        <v>626</v>
      </c>
      <c r="S279" s="5" t="s">
        <v>627</v>
      </c>
      <c r="T279" s="5" t="s">
        <v>627</v>
      </c>
      <c r="U279" s="1" t="str">
        <f t="shared" si="5"/>
        <v/>
      </c>
      <c r="V279" s="1" t="str">
        <f t="shared" si="6"/>
        <v/>
      </c>
      <c r="W279" s="1" t="str">
        <f t="shared" si="7"/>
        <v/>
      </c>
      <c r="X279" s="5" t="s">
        <v>628</v>
      </c>
      <c r="Y279" s="5" t="s">
        <v>629</v>
      </c>
      <c r="Z279" s="1"/>
      <c r="AA279" s="1"/>
      <c r="AB279" s="1"/>
      <c r="AC279" s="1"/>
      <c r="AD279" s="1" t="str">
        <f t="array" ref="AD279">XLOOKUP(A279,COMPRAS!B:B,COMPRAS!E:E,,0,-1)</f>
        <v/>
      </c>
      <c r="AE279" s="5" t="s">
        <v>629</v>
      </c>
      <c r="AF279" s="1"/>
      <c r="AG279" s="1" t="str">
        <f>VLOOKUP(A279,MAESTRA!I:N,5,0)</f>
        <v>#N/A</v>
      </c>
      <c r="AH279" s="1" t="str">
        <f>VLOOKUP(A279,MAESTRA!I:N,6,0)</f>
        <v>#N/A</v>
      </c>
      <c r="AI279" s="54" t="str">
        <f t="shared" si="8"/>
        <v>#DIV/0!</v>
      </c>
      <c r="AJ279" s="1"/>
    </row>
    <row r="280">
      <c r="A280" s="1"/>
      <c r="B280" s="1"/>
      <c r="C280" s="34"/>
      <c r="D280" s="1"/>
      <c r="E280" s="1"/>
      <c r="F280" s="1" t="str">
        <f t="shared" si="1"/>
        <v/>
      </c>
      <c r="G280" s="1" t="str">
        <f t="shared" si="2"/>
        <v/>
      </c>
      <c r="H280" s="1" t="str">
        <f t="array" ref="H280">XLOOKUP(A280,MAESTRA!I:I,MAESTRA!B:B,,0,1)</f>
        <v/>
      </c>
      <c r="I280" s="5" t="str">
        <f t="shared" si="3"/>
        <v>TALLA</v>
      </c>
      <c r="J280" s="1" t="str">
        <f t="array" ref="J280">XLOOKUP(A280,MAESTRA!I:I,MAESTRA!G:G,,0,1)</f>
        <v/>
      </c>
      <c r="K280" s="5"/>
      <c r="L280" s="5"/>
      <c r="M280" s="5"/>
      <c r="N280" s="5"/>
      <c r="O280" s="53" t="str">
        <f t="shared" si="4"/>
        <v/>
      </c>
      <c r="P280" s="5"/>
      <c r="Q280" s="5" t="s">
        <v>625</v>
      </c>
      <c r="R280" s="5" t="s">
        <v>626</v>
      </c>
      <c r="S280" s="5" t="s">
        <v>627</v>
      </c>
      <c r="T280" s="5" t="s">
        <v>627</v>
      </c>
      <c r="U280" s="1" t="str">
        <f t="shared" si="5"/>
        <v/>
      </c>
      <c r="V280" s="1" t="str">
        <f t="shared" si="6"/>
        <v/>
      </c>
      <c r="W280" s="1" t="str">
        <f t="shared" si="7"/>
        <v/>
      </c>
      <c r="X280" s="5" t="s">
        <v>628</v>
      </c>
      <c r="Y280" s="5" t="s">
        <v>629</v>
      </c>
      <c r="Z280" s="1"/>
      <c r="AA280" s="1"/>
      <c r="AB280" s="1"/>
      <c r="AC280" s="1"/>
      <c r="AD280" s="1" t="str">
        <f t="array" ref="AD280">XLOOKUP(A280,COMPRAS!B:B,COMPRAS!E:E,,0,-1)</f>
        <v/>
      </c>
      <c r="AE280" s="5" t="s">
        <v>629</v>
      </c>
      <c r="AF280" s="1"/>
      <c r="AG280" s="1" t="str">
        <f>VLOOKUP(A280,MAESTRA!I:N,5,0)</f>
        <v>#N/A</v>
      </c>
      <c r="AH280" s="1" t="str">
        <f>VLOOKUP(A280,MAESTRA!I:N,6,0)</f>
        <v>#N/A</v>
      </c>
      <c r="AI280" s="54" t="str">
        <f t="shared" si="8"/>
        <v>#DIV/0!</v>
      </c>
      <c r="AJ280" s="1"/>
    </row>
    <row r="281">
      <c r="A281" s="1"/>
      <c r="B281" s="1"/>
      <c r="C281" s="34"/>
      <c r="D281" s="1"/>
      <c r="E281" s="1"/>
      <c r="F281" s="1" t="str">
        <f t="shared" si="1"/>
        <v/>
      </c>
      <c r="G281" s="1" t="str">
        <f t="shared" si="2"/>
        <v/>
      </c>
      <c r="H281" s="1" t="str">
        <f t="array" ref="H281">XLOOKUP(A281,MAESTRA!I:I,MAESTRA!B:B,,0,1)</f>
        <v/>
      </c>
      <c r="I281" s="5" t="str">
        <f t="shared" si="3"/>
        <v>TALLA</v>
      </c>
      <c r="J281" s="1" t="str">
        <f t="array" ref="J281">XLOOKUP(A281,MAESTRA!I:I,MAESTRA!G:G,,0,1)</f>
        <v/>
      </c>
      <c r="K281" s="5"/>
      <c r="L281" s="5"/>
      <c r="M281" s="5"/>
      <c r="N281" s="5"/>
      <c r="O281" s="53" t="str">
        <f t="shared" si="4"/>
        <v/>
      </c>
      <c r="P281" s="5"/>
      <c r="Q281" s="5" t="s">
        <v>625</v>
      </c>
      <c r="R281" s="5" t="s">
        <v>626</v>
      </c>
      <c r="S281" s="5" t="s">
        <v>627</v>
      </c>
      <c r="T281" s="5" t="s">
        <v>627</v>
      </c>
      <c r="U281" s="1" t="str">
        <f t="shared" si="5"/>
        <v/>
      </c>
      <c r="V281" s="1" t="str">
        <f t="shared" si="6"/>
        <v/>
      </c>
      <c r="W281" s="1" t="str">
        <f t="shared" si="7"/>
        <v/>
      </c>
      <c r="X281" s="5" t="s">
        <v>628</v>
      </c>
      <c r="Y281" s="5" t="s">
        <v>629</v>
      </c>
      <c r="Z281" s="1"/>
      <c r="AA281" s="1"/>
      <c r="AB281" s="1"/>
      <c r="AC281" s="1"/>
      <c r="AD281" s="1" t="str">
        <f t="array" ref="AD281">XLOOKUP(A281,COMPRAS!B:B,COMPRAS!E:E,,0,-1)</f>
        <v/>
      </c>
      <c r="AE281" s="5" t="s">
        <v>629</v>
      </c>
      <c r="AF281" s="1"/>
      <c r="AG281" s="1" t="str">
        <f>VLOOKUP(A281,MAESTRA!I:N,5,0)</f>
        <v>#N/A</v>
      </c>
      <c r="AH281" s="1" t="str">
        <f>VLOOKUP(A281,MAESTRA!I:N,6,0)</f>
        <v>#N/A</v>
      </c>
      <c r="AI281" s="54" t="str">
        <f t="shared" si="8"/>
        <v>#DIV/0!</v>
      </c>
      <c r="AJ281" s="1"/>
    </row>
    <row r="282">
      <c r="A282" s="1"/>
      <c r="B282" s="1"/>
      <c r="C282" s="34"/>
      <c r="D282" s="1"/>
      <c r="E282" s="1"/>
      <c r="F282" s="1" t="str">
        <f t="shared" si="1"/>
        <v/>
      </c>
      <c r="G282" s="1" t="str">
        <f t="shared" si="2"/>
        <v/>
      </c>
      <c r="H282" s="1" t="str">
        <f t="array" ref="H282">XLOOKUP(A282,MAESTRA!I:I,MAESTRA!B:B,,0,1)</f>
        <v/>
      </c>
      <c r="I282" s="5" t="str">
        <f t="shared" si="3"/>
        <v>TALLA</v>
      </c>
      <c r="J282" s="1" t="str">
        <f t="array" ref="J282">XLOOKUP(A282,MAESTRA!I:I,MAESTRA!G:G,,0,1)</f>
        <v/>
      </c>
      <c r="K282" s="5"/>
      <c r="L282" s="5"/>
      <c r="M282" s="5"/>
      <c r="N282" s="5"/>
      <c r="O282" s="53" t="str">
        <f t="shared" si="4"/>
        <v/>
      </c>
      <c r="P282" s="5"/>
      <c r="Q282" s="5" t="s">
        <v>625</v>
      </c>
      <c r="R282" s="5" t="s">
        <v>626</v>
      </c>
      <c r="S282" s="5" t="s">
        <v>627</v>
      </c>
      <c r="T282" s="5" t="s">
        <v>627</v>
      </c>
      <c r="U282" s="1" t="str">
        <f t="shared" si="5"/>
        <v/>
      </c>
      <c r="V282" s="1" t="str">
        <f t="shared" si="6"/>
        <v/>
      </c>
      <c r="W282" s="1" t="str">
        <f t="shared" si="7"/>
        <v/>
      </c>
      <c r="X282" s="5" t="s">
        <v>628</v>
      </c>
      <c r="Y282" s="5" t="s">
        <v>629</v>
      </c>
      <c r="Z282" s="1"/>
      <c r="AA282" s="1"/>
      <c r="AB282" s="1"/>
      <c r="AC282" s="1"/>
      <c r="AD282" s="1" t="str">
        <f t="array" ref="AD282">XLOOKUP(A282,COMPRAS!B:B,COMPRAS!E:E,,0,-1)</f>
        <v/>
      </c>
      <c r="AE282" s="5" t="s">
        <v>629</v>
      </c>
      <c r="AF282" s="1"/>
      <c r="AG282" s="1" t="str">
        <f>VLOOKUP(A282,MAESTRA!I:N,5,0)</f>
        <v>#N/A</v>
      </c>
      <c r="AH282" s="1" t="str">
        <f>VLOOKUP(A282,MAESTRA!I:N,6,0)</f>
        <v>#N/A</v>
      </c>
      <c r="AI282" s="54" t="str">
        <f t="shared" si="8"/>
        <v>#DIV/0!</v>
      </c>
      <c r="AJ282" s="1"/>
    </row>
    <row r="283">
      <c r="A283" s="1"/>
      <c r="B283" s="1"/>
      <c r="C283" s="34"/>
      <c r="D283" s="1"/>
      <c r="E283" s="1"/>
      <c r="F283" s="1" t="str">
        <f t="shared" si="1"/>
        <v/>
      </c>
      <c r="G283" s="1" t="str">
        <f t="shared" si="2"/>
        <v/>
      </c>
      <c r="H283" s="1" t="str">
        <f t="array" ref="H283">XLOOKUP(A283,MAESTRA!I:I,MAESTRA!B:B,,0,1)</f>
        <v/>
      </c>
      <c r="I283" s="5" t="str">
        <f t="shared" si="3"/>
        <v>TALLA</v>
      </c>
      <c r="J283" s="1" t="str">
        <f t="array" ref="J283">XLOOKUP(A283,MAESTRA!I:I,MAESTRA!G:G,,0,1)</f>
        <v/>
      </c>
      <c r="K283" s="5"/>
      <c r="L283" s="5"/>
      <c r="M283" s="5"/>
      <c r="N283" s="5"/>
      <c r="O283" s="53" t="str">
        <f t="shared" si="4"/>
        <v/>
      </c>
      <c r="P283" s="5"/>
      <c r="Q283" s="5" t="s">
        <v>625</v>
      </c>
      <c r="R283" s="5" t="s">
        <v>626</v>
      </c>
      <c r="S283" s="5" t="s">
        <v>627</v>
      </c>
      <c r="T283" s="5" t="s">
        <v>627</v>
      </c>
      <c r="U283" s="1" t="str">
        <f t="shared" si="5"/>
        <v/>
      </c>
      <c r="V283" s="1" t="str">
        <f t="shared" si="6"/>
        <v/>
      </c>
      <c r="W283" s="1" t="str">
        <f t="shared" si="7"/>
        <v/>
      </c>
      <c r="X283" s="5" t="s">
        <v>628</v>
      </c>
      <c r="Y283" s="5" t="s">
        <v>629</v>
      </c>
      <c r="Z283" s="1"/>
      <c r="AA283" s="1"/>
      <c r="AB283" s="1"/>
      <c r="AC283" s="1"/>
      <c r="AD283" s="1" t="str">
        <f t="array" ref="AD283">XLOOKUP(A283,COMPRAS!B:B,COMPRAS!E:E,,0,-1)</f>
        <v/>
      </c>
      <c r="AE283" s="5" t="s">
        <v>629</v>
      </c>
      <c r="AF283" s="1"/>
      <c r="AG283" s="1" t="str">
        <f>VLOOKUP(A283,MAESTRA!I:N,5,0)</f>
        <v>#N/A</v>
      </c>
      <c r="AH283" s="1" t="str">
        <f>VLOOKUP(A283,MAESTRA!I:N,6,0)</f>
        <v>#N/A</v>
      </c>
      <c r="AI283" s="54" t="str">
        <f t="shared" si="8"/>
        <v>#DIV/0!</v>
      </c>
      <c r="AJ283" s="1"/>
    </row>
    <row r="284">
      <c r="A284" s="1"/>
      <c r="B284" s="1"/>
      <c r="C284" s="34"/>
      <c r="D284" s="1"/>
      <c r="E284" s="1"/>
      <c r="F284" s="1" t="str">
        <f t="shared" si="1"/>
        <v/>
      </c>
      <c r="G284" s="1" t="str">
        <f t="shared" si="2"/>
        <v/>
      </c>
      <c r="H284" s="1" t="str">
        <f t="array" ref="H284">XLOOKUP(A284,MAESTRA!I:I,MAESTRA!B:B,,0,1)</f>
        <v/>
      </c>
      <c r="I284" s="5" t="str">
        <f t="shared" si="3"/>
        <v>TALLA</v>
      </c>
      <c r="J284" s="1" t="str">
        <f t="array" ref="J284">XLOOKUP(A284,MAESTRA!I:I,MAESTRA!G:G,,0,1)</f>
        <v/>
      </c>
      <c r="K284" s="5"/>
      <c r="L284" s="5"/>
      <c r="M284" s="5"/>
      <c r="N284" s="5"/>
      <c r="O284" s="53" t="str">
        <f t="shared" si="4"/>
        <v/>
      </c>
      <c r="P284" s="5"/>
      <c r="Q284" s="5" t="s">
        <v>625</v>
      </c>
      <c r="R284" s="5" t="s">
        <v>626</v>
      </c>
      <c r="S284" s="5" t="s">
        <v>627</v>
      </c>
      <c r="T284" s="5" t="s">
        <v>627</v>
      </c>
      <c r="U284" s="1" t="str">
        <f t="shared" si="5"/>
        <v/>
      </c>
      <c r="V284" s="1" t="str">
        <f t="shared" si="6"/>
        <v/>
      </c>
      <c r="W284" s="1" t="str">
        <f t="shared" si="7"/>
        <v/>
      </c>
      <c r="X284" s="5" t="s">
        <v>628</v>
      </c>
      <c r="Y284" s="5" t="s">
        <v>629</v>
      </c>
      <c r="Z284" s="1"/>
      <c r="AA284" s="1"/>
      <c r="AB284" s="1"/>
      <c r="AC284" s="1"/>
      <c r="AD284" s="1" t="str">
        <f t="array" ref="AD284">XLOOKUP(A284,COMPRAS!B:B,COMPRAS!E:E,,0,-1)</f>
        <v/>
      </c>
      <c r="AE284" s="5" t="s">
        <v>629</v>
      </c>
      <c r="AF284" s="1"/>
      <c r="AG284" s="1" t="str">
        <f>VLOOKUP(A284,MAESTRA!I:N,5,0)</f>
        <v>#N/A</v>
      </c>
      <c r="AH284" s="1" t="str">
        <f>VLOOKUP(A284,MAESTRA!I:N,6,0)</f>
        <v>#N/A</v>
      </c>
      <c r="AI284" s="54" t="str">
        <f t="shared" si="8"/>
        <v>#DIV/0!</v>
      </c>
      <c r="AJ284" s="1"/>
    </row>
    <row r="285">
      <c r="A285" s="1"/>
      <c r="B285" s="1"/>
      <c r="C285" s="34"/>
      <c r="D285" s="1"/>
      <c r="E285" s="1"/>
      <c r="F285" s="1" t="str">
        <f t="shared" si="1"/>
        <v/>
      </c>
      <c r="G285" s="1" t="str">
        <f t="shared" si="2"/>
        <v/>
      </c>
      <c r="H285" s="1" t="str">
        <f t="array" ref="H285">XLOOKUP(A285,MAESTRA!I:I,MAESTRA!B:B,,0,1)</f>
        <v/>
      </c>
      <c r="I285" s="5" t="str">
        <f t="shared" si="3"/>
        <v>TALLA</v>
      </c>
      <c r="J285" s="1" t="str">
        <f t="array" ref="J285">XLOOKUP(A285,MAESTRA!I:I,MAESTRA!G:G,,0,1)</f>
        <v/>
      </c>
      <c r="K285" s="5"/>
      <c r="L285" s="5"/>
      <c r="M285" s="5"/>
      <c r="N285" s="5"/>
      <c r="O285" s="53" t="str">
        <f t="shared" si="4"/>
        <v/>
      </c>
      <c r="P285" s="5"/>
      <c r="Q285" s="5" t="s">
        <v>625</v>
      </c>
      <c r="R285" s="5" t="s">
        <v>626</v>
      </c>
      <c r="S285" s="5" t="s">
        <v>627</v>
      </c>
      <c r="T285" s="5" t="s">
        <v>627</v>
      </c>
      <c r="U285" s="1" t="str">
        <f t="shared" si="5"/>
        <v/>
      </c>
      <c r="V285" s="1" t="str">
        <f t="shared" si="6"/>
        <v/>
      </c>
      <c r="W285" s="1" t="str">
        <f t="shared" si="7"/>
        <v/>
      </c>
      <c r="X285" s="5" t="s">
        <v>628</v>
      </c>
      <c r="Y285" s="5" t="s">
        <v>629</v>
      </c>
      <c r="Z285" s="1"/>
      <c r="AA285" s="1"/>
      <c r="AB285" s="1"/>
      <c r="AC285" s="1"/>
      <c r="AD285" s="1" t="str">
        <f t="array" ref="AD285">XLOOKUP(A285,COMPRAS!B:B,COMPRAS!E:E,,0,-1)</f>
        <v/>
      </c>
      <c r="AE285" s="5" t="s">
        <v>629</v>
      </c>
      <c r="AF285" s="1"/>
      <c r="AG285" s="1" t="str">
        <f>VLOOKUP(A285,MAESTRA!I:N,5,0)</f>
        <v>#N/A</v>
      </c>
      <c r="AH285" s="1" t="str">
        <f>VLOOKUP(A285,MAESTRA!I:N,6,0)</f>
        <v>#N/A</v>
      </c>
      <c r="AI285" s="54" t="str">
        <f t="shared" si="8"/>
        <v>#DIV/0!</v>
      </c>
      <c r="AJ285" s="1"/>
    </row>
    <row r="286">
      <c r="A286" s="1"/>
      <c r="B286" s="1"/>
      <c r="C286" s="34"/>
      <c r="D286" s="1"/>
      <c r="E286" s="1"/>
      <c r="F286" s="1" t="str">
        <f t="shared" si="1"/>
        <v/>
      </c>
      <c r="G286" s="1" t="str">
        <f t="shared" si="2"/>
        <v/>
      </c>
      <c r="H286" s="1" t="str">
        <f t="array" ref="H286">XLOOKUP(A286,MAESTRA!I:I,MAESTRA!B:B,,0,1)</f>
        <v/>
      </c>
      <c r="I286" s="5" t="str">
        <f t="shared" si="3"/>
        <v>TALLA</v>
      </c>
      <c r="J286" s="1" t="str">
        <f t="array" ref="J286">XLOOKUP(A286,MAESTRA!I:I,MAESTRA!G:G,,0,1)</f>
        <v/>
      </c>
      <c r="K286" s="5"/>
      <c r="L286" s="5"/>
      <c r="M286" s="5"/>
      <c r="N286" s="5"/>
      <c r="O286" s="53" t="str">
        <f t="shared" si="4"/>
        <v/>
      </c>
      <c r="P286" s="5"/>
      <c r="Q286" s="5" t="s">
        <v>625</v>
      </c>
      <c r="R286" s="5" t="s">
        <v>626</v>
      </c>
      <c r="S286" s="5" t="s">
        <v>627</v>
      </c>
      <c r="T286" s="5" t="s">
        <v>627</v>
      </c>
      <c r="U286" s="1" t="str">
        <f t="shared" si="5"/>
        <v/>
      </c>
      <c r="V286" s="1" t="str">
        <f t="shared" si="6"/>
        <v/>
      </c>
      <c r="W286" s="1" t="str">
        <f t="shared" si="7"/>
        <v/>
      </c>
      <c r="X286" s="5" t="s">
        <v>628</v>
      </c>
      <c r="Y286" s="5" t="s">
        <v>629</v>
      </c>
      <c r="Z286" s="1"/>
      <c r="AA286" s="1"/>
      <c r="AB286" s="1"/>
      <c r="AC286" s="1"/>
      <c r="AD286" s="1" t="str">
        <f t="array" ref="AD286">XLOOKUP(A286,COMPRAS!B:B,COMPRAS!E:E,,0,-1)</f>
        <v/>
      </c>
      <c r="AE286" s="5" t="s">
        <v>629</v>
      </c>
      <c r="AF286" s="1"/>
      <c r="AG286" s="1" t="str">
        <f>VLOOKUP(A286,MAESTRA!I:N,5,0)</f>
        <v>#N/A</v>
      </c>
      <c r="AH286" s="1" t="str">
        <f>VLOOKUP(A286,MAESTRA!I:N,6,0)</f>
        <v>#N/A</v>
      </c>
      <c r="AI286" s="54" t="str">
        <f t="shared" si="8"/>
        <v>#DIV/0!</v>
      </c>
      <c r="AJ286" s="1"/>
    </row>
    <row r="287">
      <c r="A287" s="1"/>
      <c r="B287" s="1"/>
      <c r="C287" s="34"/>
      <c r="D287" s="1"/>
      <c r="E287" s="1"/>
      <c r="F287" s="1" t="str">
        <f t="shared" si="1"/>
        <v/>
      </c>
      <c r="G287" s="1" t="str">
        <f t="shared" si="2"/>
        <v/>
      </c>
      <c r="H287" s="1" t="str">
        <f t="array" ref="H287">XLOOKUP(A287,MAESTRA!I:I,MAESTRA!B:B,,0,1)</f>
        <v/>
      </c>
      <c r="I287" s="5" t="str">
        <f t="shared" si="3"/>
        <v>TALLA</v>
      </c>
      <c r="J287" s="1" t="str">
        <f t="array" ref="J287">XLOOKUP(A287,MAESTRA!I:I,MAESTRA!G:G,,0,1)</f>
        <v/>
      </c>
      <c r="K287" s="5"/>
      <c r="L287" s="5"/>
      <c r="M287" s="5"/>
      <c r="N287" s="5"/>
      <c r="O287" s="53" t="str">
        <f t="shared" si="4"/>
        <v/>
      </c>
      <c r="P287" s="5"/>
      <c r="Q287" s="5" t="s">
        <v>625</v>
      </c>
      <c r="R287" s="5" t="s">
        <v>626</v>
      </c>
      <c r="S287" s="5" t="s">
        <v>627</v>
      </c>
      <c r="T287" s="5" t="s">
        <v>627</v>
      </c>
      <c r="U287" s="1" t="str">
        <f t="shared" si="5"/>
        <v/>
      </c>
      <c r="V287" s="1" t="str">
        <f t="shared" si="6"/>
        <v/>
      </c>
      <c r="W287" s="1" t="str">
        <f t="shared" si="7"/>
        <v/>
      </c>
      <c r="X287" s="5" t="s">
        <v>628</v>
      </c>
      <c r="Y287" s="5" t="s">
        <v>629</v>
      </c>
      <c r="Z287" s="1"/>
      <c r="AA287" s="1"/>
      <c r="AB287" s="1"/>
      <c r="AC287" s="1"/>
      <c r="AD287" s="1" t="str">
        <f t="array" ref="AD287">XLOOKUP(A287,COMPRAS!B:B,COMPRAS!E:E,,0,-1)</f>
        <v/>
      </c>
      <c r="AE287" s="5" t="s">
        <v>629</v>
      </c>
      <c r="AF287" s="1"/>
      <c r="AG287" s="1" t="str">
        <f>VLOOKUP(A287,MAESTRA!I:N,5,0)</f>
        <v>#N/A</v>
      </c>
      <c r="AH287" s="1" t="str">
        <f>VLOOKUP(A287,MAESTRA!I:N,6,0)</f>
        <v>#N/A</v>
      </c>
      <c r="AI287" s="54" t="str">
        <f t="shared" si="8"/>
        <v>#DIV/0!</v>
      </c>
      <c r="AJ287" s="1"/>
    </row>
    <row r="288">
      <c r="A288" s="1"/>
      <c r="B288" s="1"/>
      <c r="C288" s="34"/>
      <c r="D288" s="1"/>
      <c r="E288" s="1"/>
      <c r="F288" s="1" t="str">
        <f t="shared" si="1"/>
        <v/>
      </c>
      <c r="G288" s="1" t="str">
        <f t="shared" si="2"/>
        <v/>
      </c>
      <c r="H288" s="1" t="str">
        <f t="array" ref="H288">XLOOKUP(A288,MAESTRA!I:I,MAESTRA!B:B,,0,1)</f>
        <v/>
      </c>
      <c r="I288" s="5" t="str">
        <f t="shared" si="3"/>
        <v>TALLA</v>
      </c>
      <c r="J288" s="1" t="str">
        <f t="array" ref="J288">XLOOKUP(A288,MAESTRA!I:I,MAESTRA!G:G,,0,1)</f>
        <v/>
      </c>
      <c r="K288" s="5"/>
      <c r="L288" s="5"/>
      <c r="M288" s="5"/>
      <c r="N288" s="5"/>
      <c r="O288" s="53" t="str">
        <f t="shared" si="4"/>
        <v/>
      </c>
      <c r="P288" s="5"/>
      <c r="Q288" s="5" t="s">
        <v>625</v>
      </c>
      <c r="R288" s="5" t="s">
        <v>626</v>
      </c>
      <c r="S288" s="5" t="s">
        <v>627</v>
      </c>
      <c r="T288" s="5" t="s">
        <v>627</v>
      </c>
      <c r="U288" s="1" t="str">
        <f t="shared" si="5"/>
        <v/>
      </c>
      <c r="V288" s="1" t="str">
        <f t="shared" si="6"/>
        <v/>
      </c>
      <c r="W288" s="1" t="str">
        <f t="shared" si="7"/>
        <v/>
      </c>
      <c r="X288" s="5" t="s">
        <v>628</v>
      </c>
      <c r="Y288" s="5" t="s">
        <v>629</v>
      </c>
      <c r="Z288" s="1"/>
      <c r="AA288" s="1"/>
      <c r="AB288" s="1"/>
      <c r="AC288" s="1"/>
      <c r="AD288" s="1" t="str">
        <f t="array" ref="AD288">XLOOKUP(A288,COMPRAS!B:B,COMPRAS!E:E,,0,-1)</f>
        <v/>
      </c>
      <c r="AE288" s="5" t="s">
        <v>629</v>
      </c>
      <c r="AF288" s="1"/>
      <c r="AG288" s="1" t="str">
        <f>VLOOKUP(A288,MAESTRA!I:N,5,0)</f>
        <v>#N/A</v>
      </c>
      <c r="AH288" s="1" t="str">
        <f>VLOOKUP(A288,MAESTRA!I:N,6,0)</f>
        <v>#N/A</v>
      </c>
      <c r="AI288" s="54" t="str">
        <f t="shared" si="8"/>
        <v>#DIV/0!</v>
      </c>
      <c r="AJ288" s="1"/>
    </row>
    <row r="289">
      <c r="A289" s="1"/>
      <c r="B289" s="1"/>
      <c r="C289" s="34"/>
      <c r="D289" s="1"/>
      <c r="E289" s="1"/>
      <c r="F289" s="1" t="str">
        <f t="shared" si="1"/>
        <v/>
      </c>
      <c r="G289" s="1" t="str">
        <f t="shared" si="2"/>
        <v/>
      </c>
      <c r="H289" s="1" t="str">
        <f t="array" ref="H289">XLOOKUP(A289,MAESTRA!I:I,MAESTRA!B:B,,0,1)</f>
        <v/>
      </c>
      <c r="I289" s="5" t="str">
        <f t="shared" si="3"/>
        <v>TALLA</v>
      </c>
      <c r="J289" s="1" t="str">
        <f t="array" ref="J289">XLOOKUP(A289,MAESTRA!I:I,MAESTRA!G:G,,0,1)</f>
        <v/>
      </c>
      <c r="K289" s="5"/>
      <c r="L289" s="5"/>
      <c r="M289" s="5"/>
      <c r="N289" s="5"/>
      <c r="O289" s="53" t="str">
        <f t="shared" si="4"/>
        <v/>
      </c>
      <c r="P289" s="5"/>
      <c r="Q289" s="5" t="s">
        <v>625</v>
      </c>
      <c r="R289" s="5" t="s">
        <v>626</v>
      </c>
      <c r="S289" s="5" t="s">
        <v>627</v>
      </c>
      <c r="T289" s="5" t="s">
        <v>627</v>
      </c>
      <c r="U289" s="1" t="str">
        <f t="shared" si="5"/>
        <v/>
      </c>
      <c r="V289" s="1" t="str">
        <f t="shared" si="6"/>
        <v/>
      </c>
      <c r="W289" s="1" t="str">
        <f t="shared" si="7"/>
        <v/>
      </c>
      <c r="X289" s="5" t="s">
        <v>628</v>
      </c>
      <c r="Y289" s="5" t="s">
        <v>629</v>
      </c>
      <c r="Z289" s="1"/>
      <c r="AA289" s="1"/>
      <c r="AB289" s="1"/>
      <c r="AC289" s="1"/>
      <c r="AD289" s="1" t="str">
        <f t="array" ref="AD289">XLOOKUP(A289,COMPRAS!B:B,COMPRAS!E:E,,0,-1)</f>
        <v/>
      </c>
      <c r="AE289" s="5" t="s">
        <v>629</v>
      </c>
      <c r="AF289" s="1"/>
      <c r="AG289" s="1" t="str">
        <f>VLOOKUP(A289,MAESTRA!I:N,5,0)</f>
        <v>#N/A</v>
      </c>
      <c r="AH289" s="1" t="str">
        <f>VLOOKUP(A289,MAESTRA!I:N,6,0)</f>
        <v>#N/A</v>
      </c>
      <c r="AI289" s="54" t="str">
        <f t="shared" si="8"/>
        <v>#DIV/0!</v>
      </c>
      <c r="AJ289" s="1"/>
    </row>
    <row r="290">
      <c r="A290" s="1"/>
      <c r="B290" s="1"/>
      <c r="C290" s="34"/>
      <c r="D290" s="1"/>
      <c r="E290" s="1"/>
      <c r="F290" s="1" t="str">
        <f t="shared" si="1"/>
        <v/>
      </c>
      <c r="G290" s="1" t="str">
        <f t="shared" si="2"/>
        <v/>
      </c>
      <c r="H290" s="1" t="str">
        <f t="array" ref="H290">XLOOKUP(A290,MAESTRA!I:I,MAESTRA!B:B,,0,1)</f>
        <v/>
      </c>
      <c r="I290" s="5" t="str">
        <f t="shared" si="3"/>
        <v>TALLA</v>
      </c>
      <c r="J290" s="1" t="str">
        <f t="array" ref="J290">XLOOKUP(A290,MAESTRA!I:I,MAESTRA!G:G,,0,1)</f>
        <v/>
      </c>
      <c r="K290" s="5"/>
      <c r="L290" s="5"/>
      <c r="M290" s="5"/>
      <c r="N290" s="5"/>
      <c r="O290" s="53" t="str">
        <f t="shared" si="4"/>
        <v/>
      </c>
      <c r="P290" s="5"/>
      <c r="Q290" s="5" t="s">
        <v>625</v>
      </c>
      <c r="R290" s="5" t="s">
        <v>626</v>
      </c>
      <c r="S290" s="5" t="s">
        <v>627</v>
      </c>
      <c r="T290" s="5" t="s">
        <v>627</v>
      </c>
      <c r="U290" s="1" t="str">
        <f t="shared" si="5"/>
        <v/>
      </c>
      <c r="V290" s="1" t="str">
        <f t="shared" si="6"/>
        <v/>
      </c>
      <c r="W290" s="1" t="str">
        <f t="shared" si="7"/>
        <v/>
      </c>
      <c r="X290" s="5" t="s">
        <v>628</v>
      </c>
      <c r="Y290" s="5" t="s">
        <v>629</v>
      </c>
      <c r="Z290" s="1"/>
      <c r="AA290" s="1"/>
      <c r="AB290" s="1"/>
      <c r="AC290" s="1"/>
      <c r="AD290" s="1" t="str">
        <f t="array" ref="AD290">XLOOKUP(A290,COMPRAS!B:B,COMPRAS!E:E,,0,-1)</f>
        <v/>
      </c>
      <c r="AE290" s="5" t="s">
        <v>629</v>
      </c>
      <c r="AF290" s="1"/>
      <c r="AG290" s="1" t="str">
        <f>VLOOKUP(A290,MAESTRA!I:N,5,0)</f>
        <v>#N/A</v>
      </c>
      <c r="AH290" s="1" t="str">
        <f>VLOOKUP(A290,MAESTRA!I:N,6,0)</f>
        <v>#N/A</v>
      </c>
      <c r="AI290" s="54" t="str">
        <f t="shared" si="8"/>
        <v>#DIV/0!</v>
      </c>
      <c r="AJ290" s="1"/>
    </row>
    <row r="291">
      <c r="A291" s="1"/>
      <c r="B291" s="1"/>
      <c r="C291" s="34"/>
      <c r="D291" s="1"/>
      <c r="E291" s="1"/>
      <c r="F291" s="1" t="str">
        <f t="shared" si="1"/>
        <v/>
      </c>
      <c r="G291" s="1" t="str">
        <f t="shared" si="2"/>
        <v/>
      </c>
      <c r="H291" s="1" t="str">
        <f t="array" ref="H291">XLOOKUP(A291,MAESTRA!I:I,MAESTRA!B:B,,0,1)</f>
        <v/>
      </c>
      <c r="I291" s="5" t="str">
        <f t="shared" si="3"/>
        <v>TALLA</v>
      </c>
      <c r="J291" s="1" t="str">
        <f t="array" ref="J291">XLOOKUP(A291,MAESTRA!I:I,MAESTRA!G:G,,0,1)</f>
        <v/>
      </c>
      <c r="K291" s="5"/>
      <c r="L291" s="5"/>
      <c r="M291" s="5"/>
      <c r="N291" s="5"/>
      <c r="O291" s="53" t="str">
        <f t="shared" si="4"/>
        <v/>
      </c>
      <c r="P291" s="5"/>
      <c r="Q291" s="5" t="s">
        <v>625</v>
      </c>
      <c r="R291" s="5" t="s">
        <v>626</v>
      </c>
      <c r="S291" s="5" t="s">
        <v>627</v>
      </c>
      <c r="T291" s="5" t="s">
        <v>627</v>
      </c>
      <c r="U291" s="1" t="str">
        <f t="shared" si="5"/>
        <v/>
      </c>
      <c r="V291" s="1" t="str">
        <f t="shared" si="6"/>
        <v/>
      </c>
      <c r="W291" s="1" t="str">
        <f t="shared" si="7"/>
        <v/>
      </c>
      <c r="X291" s="5" t="s">
        <v>628</v>
      </c>
      <c r="Y291" s="5" t="s">
        <v>629</v>
      </c>
      <c r="Z291" s="1"/>
      <c r="AA291" s="1"/>
      <c r="AB291" s="1"/>
      <c r="AC291" s="1"/>
      <c r="AD291" s="1" t="str">
        <f t="array" ref="AD291">XLOOKUP(A291,COMPRAS!B:B,COMPRAS!E:E,,0,-1)</f>
        <v/>
      </c>
      <c r="AE291" s="5" t="s">
        <v>629</v>
      </c>
      <c r="AF291" s="1"/>
      <c r="AG291" s="1" t="str">
        <f>VLOOKUP(A291,MAESTRA!I:N,5,0)</f>
        <v>#N/A</v>
      </c>
      <c r="AH291" s="1" t="str">
        <f>VLOOKUP(A291,MAESTRA!I:N,6,0)</f>
        <v>#N/A</v>
      </c>
      <c r="AI291" s="54" t="str">
        <f t="shared" si="8"/>
        <v>#DIV/0!</v>
      </c>
      <c r="AJ291" s="1"/>
    </row>
    <row r="292">
      <c r="A292" s="1"/>
      <c r="B292" s="1"/>
      <c r="C292" s="34"/>
      <c r="D292" s="1"/>
      <c r="E292" s="1"/>
      <c r="F292" s="1" t="str">
        <f t="shared" si="1"/>
        <v/>
      </c>
      <c r="G292" s="1" t="str">
        <f t="shared" si="2"/>
        <v/>
      </c>
      <c r="H292" s="1" t="str">
        <f t="array" ref="H292">XLOOKUP(A292,MAESTRA!I:I,MAESTRA!B:B,,0,1)</f>
        <v/>
      </c>
      <c r="I292" s="5" t="str">
        <f t="shared" si="3"/>
        <v>TALLA</v>
      </c>
      <c r="J292" s="1" t="str">
        <f t="array" ref="J292">XLOOKUP(A292,MAESTRA!I:I,MAESTRA!G:G,,0,1)</f>
        <v/>
      </c>
      <c r="K292" s="5"/>
      <c r="L292" s="5"/>
      <c r="M292" s="5"/>
      <c r="N292" s="5"/>
      <c r="O292" s="53" t="str">
        <f t="shared" si="4"/>
        <v/>
      </c>
      <c r="P292" s="5"/>
      <c r="Q292" s="5" t="s">
        <v>625</v>
      </c>
      <c r="R292" s="5" t="s">
        <v>626</v>
      </c>
      <c r="S292" s="5" t="s">
        <v>627</v>
      </c>
      <c r="T292" s="5" t="s">
        <v>627</v>
      </c>
      <c r="U292" s="1" t="str">
        <f t="shared" si="5"/>
        <v/>
      </c>
      <c r="V292" s="1" t="str">
        <f t="shared" si="6"/>
        <v/>
      </c>
      <c r="W292" s="1" t="str">
        <f t="shared" si="7"/>
        <v/>
      </c>
      <c r="X292" s="5" t="s">
        <v>628</v>
      </c>
      <c r="Y292" s="5" t="s">
        <v>629</v>
      </c>
      <c r="Z292" s="1"/>
      <c r="AA292" s="1"/>
      <c r="AB292" s="1"/>
      <c r="AC292" s="1"/>
      <c r="AD292" s="1" t="str">
        <f t="array" ref="AD292">XLOOKUP(A292,COMPRAS!B:B,COMPRAS!E:E,,0,-1)</f>
        <v/>
      </c>
      <c r="AE292" s="5" t="s">
        <v>629</v>
      </c>
      <c r="AF292" s="1"/>
      <c r="AG292" s="1" t="str">
        <f>VLOOKUP(A292,MAESTRA!I:N,5,0)</f>
        <v>#N/A</v>
      </c>
      <c r="AH292" s="1" t="str">
        <f>VLOOKUP(A292,MAESTRA!I:N,6,0)</f>
        <v>#N/A</v>
      </c>
      <c r="AI292" s="54" t="str">
        <f t="shared" si="8"/>
        <v>#DIV/0!</v>
      </c>
      <c r="AJ292" s="1"/>
    </row>
    <row r="293">
      <c r="A293" s="1"/>
      <c r="B293" s="1"/>
      <c r="C293" s="34"/>
      <c r="D293" s="1"/>
      <c r="E293" s="1"/>
      <c r="F293" s="1" t="str">
        <f t="shared" si="1"/>
        <v/>
      </c>
      <c r="G293" s="1" t="str">
        <f t="shared" si="2"/>
        <v/>
      </c>
      <c r="H293" s="1" t="str">
        <f t="array" ref="H293">XLOOKUP(A293,MAESTRA!I:I,MAESTRA!B:B,,0,1)</f>
        <v/>
      </c>
      <c r="I293" s="5" t="str">
        <f t="shared" si="3"/>
        <v>TALLA</v>
      </c>
      <c r="J293" s="1" t="str">
        <f t="array" ref="J293">XLOOKUP(A293,MAESTRA!I:I,MAESTRA!G:G,,0,1)</f>
        <v/>
      </c>
      <c r="K293" s="5"/>
      <c r="L293" s="5"/>
      <c r="M293" s="5"/>
      <c r="N293" s="5"/>
      <c r="O293" s="53" t="str">
        <f t="shared" si="4"/>
        <v/>
      </c>
      <c r="P293" s="5"/>
      <c r="Q293" s="5" t="s">
        <v>625</v>
      </c>
      <c r="R293" s="5" t="s">
        <v>626</v>
      </c>
      <c r="S293" s="5" t="s">
        <v>627</v>
      </c>
      <c r="T293" s="5" t="s">
        <v>627</v>
      </c>
      <c r="U293" s="1" t="str">
        <f t="shared" si="5"/>
        <v/>
      </c>
      <c r="V293" s="1" t="str">
        <f t="shared" si="6"/>
        <v/>
      </c>
      <c r="W293" s="1" t="str">
        <f t="shared" si="7"/>
        <v/>
      </c>
      <c r="X293" s="5" t="s">
        <v>628</v>
      </c>
      <c r="Y293" s="5" t="s">
        <v>629</v>
      </c>
      <c r="Z293" s="1"/>
      <c r="AA293" s="1"/>
      <c r="AB293" s="1"/>
      <c r="AC293" s="1"/>
      <c r="AD293" s="1" t="str">
        <f t="array" ref="AD293">XLOOKUP(A293,COMPRAS!B:B,COMPRAS!E:E,,0,-1)</f>
        <v/>
      </c>
      <c r="AE293" s="5" t="s">
        <v>629</v>
      </c>
      <c r="AF293" s="1"/>
      <c r="AG293" s="1" t="str">
        <f>VLOOKUP(A293,MAESTRA!I:N,5,0)</f>
        <v>#N/A</v>
      </c>
      <c r="AH293" s="1" t="str">
        <f>VLOOKUP(A293,MAESTRA!I:N,6,0)</f>
        <v>#N/A</v>
      </c>
      <c r="AI293" s="54" t="str">
        <f t="shared" si="8"/>
        <v>#DIV/0!</v>
      </c>
      <c r="AJ293" s="1"/>
    </row>
    <row r="294">
      <c r="A294" s="1"/>
      <c r="B294" s="1"/>
      <c r="C294" s="34"/>
      <c r="D294" s="1"/>
      <c r="E294" s="1"/>
      <c r="F294" s="1" t="str">
        <f t="shared" si="1"/>
        <v/>
      </c>
      <c r="G294" s="1" t="str">
        <f t="shared" si="2"/>
        <v/>
      </c>
      <c r="H294" s="1" t="str">
        <f t="array" ref="H294">XLOOKUP(A294,MAESTRA!I:I,MAESTRA!B:B,,0,1)</f>
        <v/>
      </c>
      <c r="I294" s="5" t="str">
        <f t="shared" si="3"/>
        <v>TALLA</v>
      </c>
      <c r="J294" s="1" t="str">
        <f t="array" ref="J294">XLOOKUP(A294,MAESTRA!I:I,MAESTRA!G:G,,0,1)</f>
        <v/>
      </c>
      <c r="K294" s="5"/>
      <c r="L294" s="5"/>
      <c r="M294" s="5"/>
      <c r="N294" s="5"/>
      <c r="O294" s="53" t="str">
        <f t="shared" si="4"/>
        <v/>
      </c>
      <c r="P294" s="5"/>
      <c r="Q294" s="5" t="s">
        <v>625</v>
      </c>
      <c r="R294" s="5" t="s">
        <v>626</v>
      </c>
      <c r="S294" s="5" t="s">
        <v>627</v>
      </c>
      <c r="T294" s="5" t="s">
        <v>627</v>
      </c>
      <c r="U294" s="1" t="str">
        <f t="shared" si="5"/>
        <v/>
      </c>
      <c r="V294" s="1" t="str">
        <f t="shared" si="6"/>
        <v/>
      </c>
      <c r="W294" s="1" t="str">
        <f t="shared" si="7"/>
        <v/>
      </c>
      <c r="X294" s="5" t="s">
        <v>628</v>
      </c>
      <c r="Y294" s="5" t="s">
        <v>629</v>
      </c>
      <c r="Z294" s="1"/>
      <c r="AA294" s="1"/>
      <c r="AB294" s="1"/>
      <c r="AC294" s="1"/>
      <c r="AD294" s="1" t="str">
        <f t="array" ref="AD294">XLOOKUP(A294,COMPRAS!B:B,COMPRAS!E:E,,0,-1)</f>
        <v/>
      </c>
      <c r="AE294" s="5" t="s">
        <v>629</v>
      </c>
      <c r="AF294" s="1"/>
      <c r="AG294" s="1" t="str">
        <f>VLOOKUP(A294,MAESTRA!I:N,5,0)</f>
        <v>#N/A</v>
      </c>
      <c r="AH294" s="1" t="str">
        <f>VLOOKUP(A294,MAESTRA!I:N,6,0)</f>
        <v>#N/A</v>
      </c>
      <c r="AI294" s="54" t="str">
        <f t="shared" si="8"/>
        <v>#DIV/0!</v>
      </c>
      <c r="AJ294" s="1"/>
    </row>
    <row r="295">
      <c r="A295" s="1"/>
      <c r="B295" s="1"/>
      <c r="C295" s="34"/>
      <c r="D295" s="1"/>
      <c r="E295" s="1"/>
      <c r="F295" s="1" t="str">
        <f t="shared" si="1"/>
        <v/>
      </c>
      <c r="G295" s="1" t="str">
        <f t="shared" si="2"/>
        <v/>
      </c>
      <c r="H295" s="1" t="str">
        <f t="array" ref="H295">XLOOKUP(A295,MAESTRA!I:I,MAESTRA!B:B,,0,1)</f>
        <v/>
      </c>
      <c r="I295" s="5" t="str">
        <f t="shared" si="3"/>
        <v>TALLA</v>
      </c>
      <c r="J295" s="1" t="str">
        <f t="array" ref="J295">XLOOKUP(A295,MAESTRA!I:I,MAESTRA!G:G,,0,1)</f>
        <v/>
      </c>
      <c r="K295" s="5"/>
      <c r="L295" s="5"/>
      <c r="M295" s="5"/>
      <c r="N295" s="5"/>
      <c r="O295" s="53" t="str">
        <f t="shared" si="4"/>
        <v/>
      </c>
      <c r="P295" s="5"/>
      <c r="Q295" s="5" t="s">
        <v>625</v>
      </c>
      <c r="R295" s="5" t="s">
        <v>626</v>
      </c>
      <c r="S295" s="5" t="s">
        <v>627</v>
      </c>
      <c r="T295" s="5" t="s">
        <v>627</v>
      </c>
      <c r="U295" s="1" t="str">
        <f t="shared" si="5"/>
        <v/>
      </c>
      <c r="V295" s="1" t="str">
        <f t="shared" si="6"/>
        <v/>
      </c>
      <c r="W295" s="1" t="str">
        <f t="shared" si="7"/>
        <v/>
      </c>
      <c r="X295" s="5" t="s">
        <v>628</v>
      </c>
      <c r="Y295" s="5" t="s">
        <v>629</v>
      </c>
      <c r="Z295" s="1"/>
      <c r="AA295" s="1"/>
      <c r="AB295" s="1"/>
      <c r="AC295" s="1"/>
      <c r="AD295" s="1" t="str">
        <f t="array" ref="AD295">XLOOKUP(A295,COMPRAS!B:B,COMPRAS!E:E,,0,-1)</f>
        <v/>
      </c>
      <c r="AE295" s="5" t="s">
        <v>629</v>
      </c>
      <c r="AF295" s="1"/>
      <c r="AG295" s="1" t="str">
        <f>VLOOKUP(A295,MAESTRA!I:N,5,0)</f>
        <v>#N/A</v>
      </c>
      <c r="AH295" s="1" t="str">
        <f>VLOOKUP(A295,MAESTRA!I:N,6,0)</f>
        <v>#N/A</v>
      </c>
      <c r="AI295" s="54" t="str">
        <f t="shared" si="8"/>
        <v>#DIV/0!</v>
      </c>
      <c r="AJ295" s="1"/>
    </row>
    <row r="296">
      <c r="A296" s="1"/>
      <c r="B296" s="1"/>
      <c r="C296" s="34"/>
      <c r="D296" s="1"/>
      <c r="E296" s="1"/>
      <c r="F296" s="1" t="str">
        <f t="shared" si="1"/>
        <v/>
      </c>
      <c r="G296" s="1" t="str">
        <f t="shared" si="2"/>
        <v/>
      </c>
      <c r="H296" s="1" t="str">
        <f t="array" ref="H296">XLOOKUP(A296,MAESTRA!I:I,MAESTRA!B:B,,0,1)</f>
        <v/>
      </c>
      <c r="I296" s="5" t="str">
        <f t="shared" si="3"/>
        <v>TALLA</v>
      </c>
      <c r="J296" s="1" t="str">
        <f t="array" ref="J296">XLOOKUP(A296,MAESTRA!I:I,MAESTRA!G:G,,0,1)</f>
        <v/>
      </c>
      <c r="K296" s="5"/>
      <c r="L296" s="5"/>
      <c r="M296" s="5"/>
      <c r="N296" s="5"/>
      <c r="O296" s="53" t="str">
        <f t="shared" si="4"/>
        <v/>
      </c>
      <c r="P296" s="5"/>
      <c r="Q296" s="5" t="s">
        <v>625</v>
      </c>
      <c r="R296" s="5" t="s">
        <v>626</v>
      </c>
      <c r="S296" s="5" t="s">
        <v>627</v>
      </c>
      <c r="T296" s="5" t="s">
        <v>627</v>
      </c>
      <c r="U296" s="1" t="str">
        <f t="shared" si="5"/>
        <v/>
      </c>
      <c r="V296" s="1" t="str">
        <f t="shared" si="6"/>
        <v/>
      </c>
      <c r="W296" s="1" t="str">
        <f t="shared" si="7"/>
        <v/>
      </c>
      <c r="X296" s="5" t="s">
        <v>628</v>
      </c>
      <c r="Y296" s="5" t="s">
        <v>629</v>
      </c>
      <c r="Z296" s="1"/>
      <c r="AA296" s="1"/>
      <c r="AB296" s="1"/>
      <c r="AC296" s="1"/>
      <c r="AD296" s="1" t="str">
        <f t="array" ref="AD296">XLOOKUP(A296,COMPRAS!B:B,COMPRAS!E:E,,0,-1)</f>
        <v/>
      </c>
      <c r="AE296" s="5" t="s">
        <v>629</v>
      </c>
      <c r="AF296" s="1"/>
      <c r="AG296" s="1" t="str">
        <f>VLOOKUP(A296,MAESTRA!I:N,5,0)</f>
        <v>#N/A</v>
      </c>
      <c r="AH296" s="1" t="str">
        <f>VLOOKUP(A296,MAESTRA!I:N,6,0)</f>
        <v>#N/A</v>
      </c>
      <c r="AI296" s="54" t="str">
        <f t="shared" si="8"/>
        <v>#DIV/0!</v>
      </c>
      <c r="AJ296" s="1"/>
    </row>
    <row r="297">
      <c r="A297" s="1"/>
      <c r="B297" s="1"/>
      <c r="C297" s="34"/>
      <c r="D297" s="1"/>
      <c r="E297" s="1"/>
      <c r="F297" s="1" t="str">
        <f t="shared" si="1"/>
        <v/>
      </c>
      <c r="G297" s="1" t="str">
        <f t="shared" si="2"/>
        <v/>
      </c>
      <c r="H297" s="1" t="str">
        <f t="array" ref="H297">XLOOKUP(A297,MAESTRA!I:I,MAESTRA!B:B,,0,1)</f>
        <v/>
      </c>
      <c r="I297" s="5" t="str">
        <f t="shared" si="3"/>
        <v>TALLA</v>
      </c>
      <c r="J297" s="1" t="str">
        <f t="array" ref="J297">XLOOKUP(A297,MAESTRA!I:I,MAESTRA!G:G,,0,1)</f>
        <v/>
      </c>
      <c r="K297" s="5"/>
      <c r="L297" s="5"/>
      <c r="M297" s="5"/>
      <c r="N297" s="5"/>
      <c r="O297" s="53" t="str">
        <f t="shared" si="4"/>
        <v/>
      </c>
      <c r="P297" s="5"/>
      <c r="Q297" s="5" t="s">
        <v>625</v>
      </c>
      <c r="R297" s="5" t="s">
        <v>626</v>
      </c>
      <c r="S297" s="5" t="s">
        <v>627</v>
      </c>
      <c r="T297" s="5" t="s">
        <v>627</v>
      </c>
      <c r="U297" s="1" t="str">
        <f t="shared" si="5"/>
        <v/>
      </c>
      <c r="V297" s="1" t="str">
        <f t="shared" si="6"/>
        <v/>
      </c>
      <c r="W297" s="1" t="str">
        <f t="shared" si="7"/>
        <v/>
      </c>
      <c r="X297" s="5" t="s">
        <v>628</v>
      </c>
      <c r="Y297" s="5" t="s">
        <v>629</v>
      </c>
      <c r="Z297" s="1"/>
      <c r="AA297" s="1"/>
      <c r="AB297" s="1"/>
      <c r="AC297" s="1"/>
      <c r="AD297" s="1" t="str">
        <f t="array" ref="AD297">XLOOKUP(A297,COMPRAS!B:B,COMPRAS!E:E,,0,-1)</f>
        <v/>
      </c>
      <c r="AE297" s="5" t="s">
        <v>629</v>
      </c>
      <c r="AF297" s="1"/>
      <c r="AG297" s="1" t="str">
        <f>VLOOKUP(A297,MAESTRA!I:N,5,0)</f>
        <v>#N/A</v>
      </c>
      <c r="AH297" s="1" t="str">
        <f>VLOOKUP(A297,MAESTRA!I:N,6,0)</f>
        <v>#N/A</v>
      </c>
      <c r="AI297" s="54" t="str">
        <f t="shared" si="8"/>
        <v>#DIV/0!</v>
      </c>
      <c r="AJ297" s="1"/>
    </row>
    <row r="298">
      <c r="A298" s="1"/>
      <c r="B298" s="1"/>
      <c r="C298" s="34"/>
      <c r="D298" s="1"/>
      <c r="E298" s="1"/>
      <c r="F298" s="1" t="str">
        <f t="shared" si="1"/>
        <v/>
      </c>
      <c r="G298" s="1" t="str">
        <f t="shared" si="2"/>
        <v/>
      </c>
      <c r="H298" s="1" t="str">
        <f t="array" ref="H298">XLOOKUP(A298,MAESTRA!I:I,MAESTRA!B:B,,0,1)</f>
        <v/>
      </c>
      <c r="I298" s="5" t="str">
        <f t="shared" si="3"/>
        <v>TALLA</v>
      </c>
      <c r="J298" s="1" t="str">
        <f t="array" ref="J298">XLOOKUP(A298,MAESTRA!I:I,MAESTRA!G:G,,0,1)</f>
        <v/>
      </c>
      <c r="K298" s="5"/>
      <c r="L298" s="5"/>
      <c r="M298" s="5"/>
      <c r="N298" s="5"/>
      <c r="O298" s="53" t="str">
        <f t="shared" si="4"/>
        <v/>
      </c>
      <c r="P298" s="5"/>
      <c r="Q298" s="5" t="s">
        <v>625</v>
      </c>
      <c r="R298" s="5" t="s">
        <v>626</v>
      </c>
      <c r="S298" s="5" t="s">
        <v>627</v>
      </c>
      <c r="T298" s="5" t="s">
        <v>627</v>
      </c>
      <c r="U298" s="1" t="str">
        <f t="shared" si="5"/>
        <v/>
      </c>
      <c r="V298" s="1" t="str">
        <f t="shared" si="6"/>
        <v/>
      </c>
      <c r="W298" s="1" t="str">
        <f t="shared" si="7"/>
        <v/>
      </c>
      <c r="X298" s="5" t="s">
        <v>628</v>
      </c>
      <c r="Y298" s="5" t="s">
        <v>629</v>
      </c>
      <c r="Z298" s="1"/>
      <c r="AA298" s="1"/>
      <c r="AB298" s="1"/>
      <c r="AC298" s="1"/>
      <c r="AD298" s="1" t="str">
        <f t="array" ref="AD298">XLOOKUP(A298,COMPRAS!B:B,COMPRAS!E:E,,0,-1)</f>
        <v/>
      </c>
      <c r="AE298" s="5" t="s">
        <v>629</v>
      </c>
      <c r="AF298" s="1"/>
      <c r="AG298" s="1" t="str">
        <f>VLOOKUP(A298,MAESTRA!I:N,5,0)</f>
        <v>#N/A</v>
      </c>
      <c r="AH298" s="1" t="str">
        <f>VLOOKUP(A298,MAESTRA!I:N,6,0)</f>
        <v>#N/A</v>
      </c>
      <c r="AI298" s="54" t="str">
        <f t="shared" si="8"/>
        <v>#DIV/0!</v>
      </c>
      <c r="AJ298" s="1"/>
    </row>
    <row r="299">
      <c r="A299" s="1"/>
      <c r="B299" s="1"/>
      <c r="C299" s="34"/>
      <c r="D299" s="1"/>
      <c r="E299" s="1"/>
      <c r="F299" s="1" t="str">
        <f t="shared" si="1"/>
        <v/>
      </c>
      <c r="G299" s="1" t="str">
        <f t="shared" si="2"/>
        <v/>
      </c>
      <c r="H299" s="1" t="str">
        <f t="array" ref="H299">XLOOKUP(A299,MAESTRA!I:I,MAESTRA!B:B,,0,1)</f>
        <v/>
      </c>
      <c r="I299" s="5" t="str">
        <f t="shared" si="3"/>
        <v>TALLA</v>
      </c>
      <c r="J299" s="1" t="str">
        <f t="array" ref="J299">XLOOKUP(A299,MAESTRA!I:I,MAESTRA!G:G,,0,1)</f>
        <v/>
      </c>
      <c r="K299" s="5"/>
      <c r="L299" s="5"/>
      <c r="M299" s="5"/>
      <c r="N299" s="5"/>
      <c r="O299" s="53" t="str">
        <f t="shared" si="4"/>
        <v/>
      </c>
      <c r="P299" s="5"/>
      <c r="Q299" s="5" t="s">
        <v>625</v>
      </c>
      <c r="R299" s="5" t="s">
        <v>626</v>
      </c>
      <c r="S299" s="5" t="s">
        <v>627</v>
      </c>
      <c r="T299" s="5" t="s">
        <v>627</v>
      </c>
      <c r="U299" s="1" t="str">
        <f t="shared" si="5"/>
        <v/>
      </c>
      <c r="V299" s="1" t="str">
        <f t="shared" si="6"/>
        <v/>
      </c>
      <c r="W299" s="1" t="str">
        <f t="shared" si="7"/>
        <v/>
      </c>
      <c r="X299" s="5" t="s">
        <v>628</v>
      </c>
      <c r="Y299" s="5" t="s">
        <v>629</v>
      </c>
      <c r="Z299" s="1"/>
      <c r="AA299" s="1"/>
      <c r="AB299" s="1"/>
      <c r="AC299" s="1"/>
      <c r="AD299" s="1" t="str">
        <f t="array" ref="AD299">XLOOKUP(A299,COMPRAS!B:B,COMPRAS!E:E,,0,-1)</f>
        <v/>
      </c>
      <c r="AE299" s="5" t="s">
        <v>629</v>
      </c>
      <c r="AF299" s="1"/>
      <c r="AG299" s="1" t="str">
        <f>VLOOKUP(A299,MAESTRA!I:N,5,0)</f>
        <v>#N/A</v>
      </c>
      <c r="AH299" s="1" t="str">
        <f>VLOOKUP(A299,MAESTRA!I:N,6,0)</f>
        <v>#N/A</v>
      </c>
      <c r="AI299" s="54" t="str">
        <f t="shared" si="8"/>
        <v>#DIV/0!</v>
      </c>
      <c r="AJ299" s="1"/>
    </row>
    <row r="300">
      <c r="A300" s="1"/>
      <c r="B300" s="1"/>
      <c r="C300" s="34"/>
      <c r="D300" s="1"/>
      <c r="E300" s="1"/>
      <c r="F300" s="1" t="str">
        <f t="shared" si="1"/>
        <v/>
      </c>
      <c r="G300" s="1" t="str">
        <f t="shared" si="2"/>
        <v/>
      </c>
      <c r="H300" s="1" t="str">
        <f t="array" ref="H300">XLOOKUP(A300,MAESTRA!I:I,MAESTRA!B:B,,0,1)</f>
        <v/>
      </c>
      <c r="I300" s="5" t="str">
        <f t="shared" si="3"/>
        <v>TALLA</v>
      </c>
      <c r="J300" s="1" t="str">
        <f t="array" ref="J300">XLOOKUP(A300,MAESTRA!I:I,MAESTRA!G:G,,0,1)</f>
        <v/>
      </c>
      <c r="K300" s="5"/>
      <c r="L300" s="5"/>
      <c r="M300" s="5"/>
      <c r="N300" s="5"/>
      <c r="O300" s="53" t="str">
        <f t="shared" si="4"/>
        <v/>
      </c>
      <c r="P300" s="5"/>
      <c r="Q300" s="5" t="s">
        <v>625</v>
      </c>
      <c r="R300" s="5" t="s">
        <v>626</v>
      </c>
      <c r="S300" s="5" t="s">
        <v>627</v>
      </c>
      <c r="T300" s="5" t="s">
        <v>627</v>
      </c>
      <c r="U300" s="1" t="str">
        <f t="shared" si="5"/>
        <v/>
      </c>
      <c r="V300" s="1" t="str">
        <f t="shared" si="6"/>
        <v/>
      </c>
      <c r="W300" s="1" t="str">
        <f t="shared" si="7"/>
        <v/>
      </c>
      <c r="X300" s="5" t="s">
        <v>628</v>
      </c>
      <c r="Y300" s="5" t="s">
        <v>629</v>
      </c>
      <c r="Z300" s="1"/>
      <c r="AA300" s="1"/>
      <c r="AB300" s="1"/>
      <c r="AC300" s="1"/>
      <c r="AD300" s="1" t="str">
        <f t="array" ref="AD300">XLOOKUP(A300,COMPRAS!B:B,COMPRAS!E:E,,0,-1)</f>
        <v/>
      </c>
      <c r="AE300" s="5" t="s">
        <v>629</v>
      </c>
      <c r="AF300" s="1"/>
      <c r="AG300" s="1" t="str">
        <f>VLOOKUP(A300,MAESTRA!I:N,5,0)</f>
        <v>#N/A</v>
      </c>
      <c r="AH300" s="1" t="str">
        <f>VLOOKUP(A300,MAESTRA!I:N,6,0)</f>
        <v>#N/A</v>
      </c>
      <c r="AI300" s="54" t="str">
        <f t="shared" si="8"/>
        <v>#DIV/0!</v>
      </c>
      <c r="AJ300" s="1"/>
    </row>
    <row r="301">
      <c r="A301" s="1"/>
      <c r="B301" s="1"/>
      <c r="C301" s="34"/>
      <c r="D301" s="1"/>
      <c r="E301" s="1"/>
      <c r="F301" s="1" t="str">
        <f t="shared" si="1"/>
        <v/>
      </c>
      <c r="G301" s="1" t="str">
        <f t="shared" si="2"/>
        <v/>
      </c>
      <c r="H301" s="1" t="str">
        <f t="array" ref="H301">XLOOKUP(A301,MAESTRA!I:I,MAESTRA!B:B,,0,1)</f>
        <v/>
      </c>
      <c r="I301" s="5" t="str">
        <f t="shared" si="3"/>
        <v>TALLA</v>
      </c>
      <c r="J301" s="1" t="str">
        <f t="array" ref="J301">XLOOKUP(A301,MAESTRA!I:I,MAESTRA!G:G,,0,1)</f>
        <v/>
      </c>
      <c r="K301" s="5"/>
      <c r="L301" s="5"/>
      <c r="M301" s="5"/>
      <c r="N301" s="5"/>
      <c r="O301" s="53" t="str">
        <f t="shared" si="4"/>
        <v/>
      </c>
      <c r="P301" s="5"/>
      <c r="Q301" s="5" t="s">
        <v>625</v>
      </c>
      <c r="R301" s="5" t="s">
        <v>626</v>
      </c>
      <c r="S301" s="5" t="s">
        <v>627</v>
      </c>
      <c r="T301" s="5" t="s">
        <v>627</v>
      </c>
      <c r="U301" s="1" t="str">
        <f t="shared" si="5"/>
        <v/>
      </c>
      <c r="V301" s="1" t="str">
        <f t="shared" si="6"/>
        <v/>
      </c>
      <c r="W301" s="1" t="str">
        <f t="shared" si="7"/>
        <v/>
      </c>
      <c r="X301" s="5" t="s">
        <v>628</v>
      </c>
      <c r="Y301" s="5" t="s">
        <v>629</v>
      </c>
      <c r="Z301" s="1"/>
      <c r="AA301" s="1"/>
      <c r="AB301" s="1"/>
      <c r="AC301" s="1"/>
      <c r="AD301" s="1" t="str">
        <f t="array" ref="AD301">XLOOKUP(A301,COMPRAS!B:B,COMPRAS!E:E,,0,-1)</f>
        <v/>
      </c>
      <c r="AE301" s="5" t="s">
        <v>629</v>
      </c>
      <c r="AF301" s="1"/>
      <c r="AG301" s="1" t="str">
        <f>VLOOKUP(A301,MAESTRA!I:N,5,0)</f>
        <v>#N/A</v>
      </c>
      <c r="AH301" s="1" t="str">
        <f>VLOOKUP(A301,MAESTRA!I:N,6,0)</f>
        <v>#N/A</v>
      </c>
      <c r="AI301" s="54" t="str">
        <f t="shared" si="8"/>
        <v>#DIV/0!</v>
      </c>
      <c r="AJ301" s="1"/>
    </row>
    <row r="302">
      <c r="A302" s="1"/>
      <c r="B302" s="1"/>
      <c r="C302" s="34"/>
      <c r="D302" s="1"/>
      <c r="E302" s="1"/>
      <c r="F302" s="1" t="str">
        <f t="shared" si="1"/>
        <v/>
      </c>
      <c r="G302" s="1" t="str">
        <f t="shared" si="2"/>
        <v/>
      </c>
      <c r="H302" s="1" t="str">
        <f t="array" ref="H302">XLOOKUP(A302,MAESTRA!I:I,MAESTRA!B:B,,0,1)</f>
        <v/>
      </c>
      <c r="I302" s="5" t="str">
        <f t="shared" si="3"/>
        <v>TALLA</v>
      </c>
      <c r="J302" s="1" t="str">
        <f t="array" ref="J302">XLOOKUP(A302,MAESTRA!I:I,MAESTRA!G:G,,0,1)</f>
        <v/>
      </c>
      <c r="K302" s="5"/>
      <c r="L302" s="5"/>
      <c r="M302" s="5"/>
      <c r="N302" s="5"/>
      <c r="O302" s="53" t="str">
        <f t="shared" si="4"/>
        <v/>
      </c>
      <c r="P302" s="5"/>
      <c r="Q302" s="5" t="s">
        <v>625</v>
      </c>
      <c r="R302" s="5" t="s">
        <v>626</v>
      </c>
      <c r="S302" s="5" t="s">
        <v>627</v>
      </c>
      <c r="T302" s="5" t="s">
        <v>627</v>
      </c>
      <c r="U302" s="1" t="str">
        <f t="shared" si="5"/>
        <v/>
      </c>
      <c r="V302" s="1" t="str">
        <f t="shared" si="6"/>
        <v/>
      </c>
      <c r="W302" s="1" t="str">
        <f t="shared" si="7"/>
        <v/>
      </c>
      <c r="X302" s="5" t="s">
        <v>628</v>
      </c>
      <c r="Y302" s="5" t="s">
        <v>629</v>
      </c>
      <c r="Z302" s="1"/>
      <c r="AA302" s="1"/>
      <c r="AB302" s="1"/>
      <c r="AC302" s="1"/>
      <c r="AD302" s="1" t="str">
        <f t="array" ref="AD302">XLOOKUP(A302,COMPRAS!B:B,COMPRAS!E:E,,0,-1)</f>
        <v/>
      </c>
      <c r="AE302" s="5" t="s">
        <v>629</v>
      </c>
      <c r="AF302" s="1"/>
      <c r="AG302" s="1" t="str">
        <f>VLOOKUP(A302,MAESTRA!I:N,5,0)</f>
        <v>#N/A</v>
      </c>
      <c r="AH302" s="1" t="str">
        <f>VLOOKUP(A302,MAESTRA!I:N,6,0)</f>
        <v>#N/A</v>
      </c>
      <c r="AI302" s="54" t="str">
        <f t="shared" si="8"/>
        <v>#DIV/0!</v>
      </c>
      <c r="AJ302" s="1"/>
    </row>
    <row r="303">
      <c r="A303" s="1"/>
      <c r="B303" s="1"/>
      <c r="C303" s="34"/>
      <c r="D303" s="1"/>
      <c r="E303" s="1"/>
      <c r="F303" s="1" t="str">
        <f t="shared" si="1"/>
        <v/>
      </c>
      <c r="G303" s="1" t="str">
        <f t="shared" si="2"/>
        <v/>
      </c>
      <c r="H303" s="1" t="str">
        <f t="array" ref="H303">XLOOKUP(A303,MAESTRA!I:I,MAESTRA!B:B,,0,1)</f>
        <v/>
      </c>
      <c r="I303" s="5" t="str">
        <f t="shared" si="3"/>
        <v>TALLA</v>
      </c>
      <c r="J303" s="1" t="str">
        <f t="array" ref="J303">XLOOKUP(A303,MAESTRA!I:I,MAESTRA!G:G,,0,1)</f>
        <v/>
      </c>
      <c r="K303" s="5"/>
      <c r="L303" s="5"/>
      <c r="M303" s="5"/>
      <c r="N303" s="5"/>
      <c r="O303" s="53" t="str">
        <f t="shared" si="4"/>
        <v/>
      </c>
      <c r="P303" s="5"/>
      <c r="Q303" s="5" t="s">
        <v>625</v>
      </c>
      <c r="R303" s="5" t="s">
        <v>626</v>
      </c>
      <c r="S303" s="5" t="s">
        <v>627</v>
      </c>
      <c r="T303" s="5" t="s">
        <v>627</v>
      </c>
      <c r="U303" s="1" t="str">
        <f t="shared" si="5"/>
        <v/>
      </c>
      <c r="V303" s="1" t="str">
        <f t="shared" si="6"/>
        <v/>
      </c>
      <c r="W303" s="1" t="str">
        <f t="shared" si="7"/>
        <v/>
      </c>
      <c r="X303" s="5" t="s">
        <v>628</v>
      </c>
      <c r="Y303" s="5" t="s">
        <v>629</v>
      </c>
      <c r="Z303" s="1"/>
      <c r="AA303" s="1"/>
      <c r="AB303" s="1"/>
      <c r="AC303" s="1"/>
      <c r="AD303" s="1" t="str">
        <f t="array" ref="AD303">XLOOKUP(A303,COMPRAS!B:B,COMPRAS!E:E,,0,-1)</f>
        <v/>
      </c>
      <c r="AE303" s="5" t="s">
        <v>629</v>
      </c>
      <c r="AF303" s="1"/>
      <c r="AG303" s="1" t="str">
        <f>VLOOKUP(A303,MAESTRA!I:N,5,0)</f>
        <v>#N/A</v>
      </c>
      <c r="AH303" s="1" t="str">
        <f>VLOOKUP(A303,MAESTRA!I:N,6,0)</f>
        <v>#N/A</v>
      </c>
      <c r="AI303" s="54" t="str">
        <f t="shared" si="8"/>
        <v>#DIV/0!</v>
      </c>
      <c r="AJ303" s="1"/>
    </row>
    <row r="304">
      <c r="A304" s="1"/>
      <c r="B304" s="1"/>
      <c r="C304" s="34"/>
      <c r="D304" s="1"/>
      <c r="E304" s="1"/>
      <c r="F304" s="1" t="str">
        <f t="shared" si="1"/>
        <v/>
      </c>
      <c r="G304" s="1" t="str">
        <f t="shared" si="2"/>
        <v/>
      </c>
      <c r="H304" s="1" t="str">
        <f t="array" ref="H304">XLOOKUP(A304,MAESTRA!I:I,MAESTRA!B:B,,0,1)</f>
        <v/>
      </c>
      <c r="I304" s="5" t="str">
        <f t="shared" si="3"/>
        <v>TALLA</v>
      </c>
      <c r="J304" s="1" t="str">
        <f t="array" ref="J304">XLOOKUP(A304,MAESTRA!I:I,MAESTRA!G:G,,0,1)</f>
        <v/>
      </c>
      <c r="K304" s="5"/>
      <c r="L304" s="5"/>
      <c r="M304" s="5"/>
      <c r="N304" s="5"/>
      <c r="O304" s="53" t="str">
        <f t="shared" si="4"/>
        <v/>
      </c>
      <c r="P304" s="5"/>
      <c r="Q304" s="5" t="s">
        <v>625</v>
      </c>
      <c r="R304" s="5" t="s">
        <v>626</v>
      </c>
      <c r="S304" s="5" t="s">
        <v>627</v>
      </c>
      <c r="T304" s="5" t="s">
        <v>627</v>
      </c>
      <c r="U304" s="1" t="str">
        <f t="shared" si="5"/>
        <v/>
      </c>
      <c r="V304" s="1" t="str">
        <f t="shared" si="6"/>
        <v/>
      </c>
      <c r="W304" s="1" t="str">
        <f t="shared" si="7"/>
        <v/>
      </c>
      <c r="X304" s="5" t="s">
        <v>628</v>
      </c>
      <c r="Y304" s="5" t="s">
        <v>629</v>
      </c>
      <c r="Z304" s="1"/>
      <c r="AA304" s="1"/>
      <c r="AB304" s="1"/>
      <c r="AC304" s="1"/>
      <c r="AD304" s="1" t="str">
        <f t="array" ref="AD304">XLOOKUP(A304,COMPRAS!B:B,COMPRAS!E:E,,0,-1)</f>
        <v/>
      </c>
      <c r="AE304" s="5" t="s">
        <v>629</v>
      </c>
      <c r="AF304" s="1"/>
      <c r="AG304" s="1" t="str">
        <f>VLOOKUP(A304,MAESTRA!I:N,5,0)</f>
        <v>#N/A</v>
      </c>
      <c r="AH304" s="1" t="str">
        <f>VLOOKUP(A304,MAESTRA!I:N,6,0)</f>
        <v>#N/A</v>
      </c>
      <c r="AI304" s="54" t="str">
        <f t="shared" si="8"/>
        <v>#DIV/0!</v>
      </c>
      <c r="AJ304" s="1"/>
    </row>
    <row r="305">
      <c r="A305" s="1"/>
      <c r="B305" s="1"/>
      <c r="C305" s="34"/>
      <c r="D305" s="1"/>
      <c r="E305" s="1"/>
      <c r="F305" s="1" t="str">
        <f t="shared" si="1"/>
        <v/>
      </c>
      <c r="G305" s="1" t="str">
        <f t="shared" si="2"/>
        <v/>
      </c>
      <c r="H305" s="1" t="str">
        <f t="array" ref="H305">XLOOKUP(A305,MAESTRA!I:I,MAESTRA!B:B,,0,1)</f>
        <v/>
      </c>
      <c r="I305" s="5" t="str">
        <f t="shared" si="3"/>
        <v>TALLA</v>
      </c>
      <c r="J305" s="1" t="str">
        <f t="array" ref="J305">XLOOKUP(A305,MAESTRA!I:I,MAESTRA!G:G,,0,1)</f>
        <v/>
      </c>
      <c r="K305" s="5"/>
      <c r="L305" s="5"/>
      <c r="M305" s="5"/>
      <c r="N305" s="5"/>
      <c r="O305" s="53" t="str">
        <f t="shared" si="4"/>
        <v/>
      </c>
      <c r="P305" s="5"/>
      <c r="Q305" s="5" t="s">
        <v>625</v>
      </c>
      <c r="R305" s="5" t="s">
        <v>626</v>
      </c>
      <c r="S305" s="5" t="s">
        <v>627</v>
      </c>
      <c r="T305" s="5" t="s">
        <v>627</v>
      </c>
      <c r="U305" s="1" t="str">
        <f t="shared" si="5"/>
        <v/>
      </c>
      <c r="V305" s="1" t="str">
        <f t="shared" si="6"/>
        <v/>
      </c>
      <c r="W305" s="1" t="str">
        <f t="shared" si="7"/>
        <v/>
      </c>
      <c r="X305" s="5" t="s">
        <v>628</v>
      </c>
      <c r="Y305" s="5" t="s">
        <v>629</v>
      </c>
      <c r="Z305" s="1"/>
      <c r="AA305" s="1"/>
      <c r="AB305" s="1"/>
      <c r="AC305" s="1"/>
      <c r="AD305" s="1" t="str">
        <f t="array" ref="AD305">XLOOKUP(A305,COMPRAS!B:B,COMPRAS!E:E,,0,-1)</f>
        <v/>
      </c>
      <c r="AE305" s="5" t="s">
        <v>629</v>
      </c>
      <c r="AF305" s="1"/>
      <c r="AG305" s="1" t="str">
        <f>VLOOKUP(A305,MAESTRA!I:N,5,0)</f>
        <v>#N/A</v>
      </c>
      <c r="AH305" s="1" t="str">
        <f>VLOOKUP(A305,MAESTRA!I:N,6,0)</f>
        <v>#N/A</v>
      </c>
      <c r="AI305" s="54" t="str">
        <f t="shared" si="8"/>
        <v>#DIV/0!</v>
      </c>
      <c r="AJ305" s="1"/>
    </row>
    <row r="306">
      <c r="A306" s="1"/>
      <c r="B306" s="1"/>
      <c r="C306" s="34"/>
      <c r="D306" s="1"/>
      <c r="E306" s="1"/>
      <c r="F306" s="1" t="str">
        <f t="shared" si="1"/>
        <v/>
      </c>
      <c r="G306" s="1" t="str">
        <f t="shared" si="2"/>
        <v/>
      </c>
      <c r="H306" s="1" t="str">
        <f t="array" ref="H306">XLOOKUP(A306,MAESTRA!I:I,MAESTRA!B:B,,0,1)</f>
        <v/>
      </c>
      <c r="I306" s="5" t="str">
        <f t="shared" si="3"/>
        <v>TALLA</v>
      </c>
      <c r="J306" s="1" t="str">
        <f t="array" ref="J306">XLOOKUP(A306,MAESTRA!I:I,MAESTRA!G:G,,0,1)</f>
        <v/>
      </c>
      <c r="K306" s="5"/>
      <c r="L306" s="5"/>
      <c r="M306" s="5"/>
      <c r="N306" s="5"/>
      <c r="O306" s="53" t="str">
        <f t="shared" si="4"/>
        <v/>
      </c>
      <c r="P306" s="5"/>
      <c r="Q306" s="5" t="s">
        <v>625</v>
      </c>
      <c r="R306" s="5" t="s">
        <v>626</v>
      </c>
      <c r="S306" s="5" t="s">
        <v>627</v>
      </c>
      <c r="T306" s="5" t="s">
        <v>627</v>
      </c>
      <c r="U306" s="1" t="str">
        <f t="shared" si="5"/>
        <v/>
      </c>
      <c r="V306" s="1" t="str">
        <f t="shared" si="6"/>
        <v/>
      </c>
      <c r="W306" s="1" t="str">
        <f t="shared" si="7"/>
        <v/>
      </c>
      <c r="X306" s="5" t="s">
        <v>628</v>
      </c>
      <c r="Y306" s="5" t="s">
        <v>629</v>
      </c>
      <c r="Z306" s="1"/>
      <c r="AA306" s="1"/>
      <c r="AB306" s="1"/>
      <c r="AC306" s="1"/>
      <c r="AD306" s="1" t="str">
        <f t="array" ref="AD306">XLOOKUP(A306,COMPRAS!B:B,COMPRAS!E:E,,0,-1)</f>
        <v/>
      </c>
      <c r="AE306" s="5" t="s">
        <v>629</v>
      </c>
      <c r="AF306" s="1"/>
      <c r="AG306" s="1" t="str">
        <f>VLOOKUP(A306,MAESTRA!I:N,5,0)</f>
        <v>#N/A</v>
      </c>
      <c r="AH306" s="1" t="str">
        <f>VLOOKUP(A306,MAESTRA!I:N,6,0)</f>
        <v>#N/A</v>
      </c>
      <c r="AI306" s="54" t="str">
        <f t="shared" si="8"/>
        <v>#DIV/0!</v>
      </c>
      <c r="AJ306" s="1"/>
    </row>
    <row r="307">
      <c r="A307" s="1"/>
      <c r="B307" s="1"/>
      <c r="C307" s="34"/>
      <c r="D307" s="1"/>
      <c r="E307" s="1"/>
      <c r="F307" s="1" t="str">
        <f t="shared" si="1"/>
        <v/>
      </c>
      <c r="G307" s="1" t="str">
        <f t="shared" si="2"/>
        <v/>
      </c>
      <c r="H307" s="1" t="str">
        <f t="array" ref="H307">XLOOKUP(A307,MAESTRA!I:I,MAESTRA!B:B,,0,1)</f>
        <v/>
      </c>
      <c r="I307" s="5" t="str">
        <f t="shared" si="3"/>
        <v>TALLA</v>
      </c>
      <c r="J307" s="1" t="str">
        <f t="array" ref="J307">XLOOKUP(A307,MAESTRA!I:I,MAESTRA!G:G,,0,1)</f>
        <v/>
      </c>
      <c r="K307" s="5"/>
      <c r="L307" s="5"/>
      <c r="M307" s="5"/>
      <c r="N307" s="5"/>
      <c r="O307" s="53" t="str">
        <f t="shared" si="4"/>
        <v/>
      </c>
      <c r="P307" s="5"/>
      <c r="Q307" s="5" t="s">
        <v>625</v>
      </c>
      <c r="R307" s="5" t="s">
        <v>626</v>
      </c>
      <c r="S307" s="5" t="s">
        <v>627</v>
      </c>
      <c r="T307" s="5" t="s">
        <v>627</v>
      </c>
      <c r="U307" s="1" t="str">
        <f t="shared" si="5"/>
        <v/>
      </c>
      <c r="V307" s="1" t="str">
        <f t="shared" si="6"/>
        <v/>
      </c>
      <c r="W307" s="1" t="str">
        <f t="shared" si="7"/>
        <v/>
      </c>
      <c r="X307" s="5" t="s">
        <v>628</v>
      </c>
      <c r="Y307" s="5" t="s">
        <v>629</v>
      </c>
      <c r="Z307" s="1"/>
      <c r="AA307" s="1"/>
      <c r="AB307" s="1"/>
      <c r="AC307" s="1"/>
      <c r="AD307" s="1" t="str">
        <f t="array" ref="AD307">XLOOKUP(A307,COMPRAS!B:B,COMPRAS!E:E,,0,-1)</f>
        <v/>
      </c>
      <c r="AE307" s="5" t="s">
        <v>629</v>
      </c>
      <c r="AF307" s="1"/>
      <c r="AG307" s="1" t="str">
        <f>VLOOKUP(A307,MAESTRA!I:N,5,0)</f>
        <v>#N/A</v>
      </c>
      <c r="AH307" s="1" t="str">
        <f>VLOOKUP(A307,MAESTRA!I:N,6,0)</f>
        <v>#N/A</v>
      </c>
      <c r="AI307" s="54" t="str">
        <f t="shared" si="8"/>
        <v>#DIV/0!</v>
      </c>
      <c r="AJ307" s="1"/>
    </row>
    <row r="308">
      <c r="A308" s="1"/>
      <c r="B308" s="1"/>
      <c r="C308" s="34"/>
      <c r="D308" s="1"/>
      <c r="E308" s="1"/>
      <c r="F308" s="1" t="str">
        <f t="shared" si="1"/>
        <v/>
      </c>
      <c r="G308" s="1" t="str">
        <f t="shared" si="2"/>
        <v/>
      </c>
      <c r="H308" s="1" t="str">
        <f t="array" ref="H308">XLOOKUP(A308,MAESTRA!I:I,MAESTRA!B:B,,0,1)</f>
        <v/>
      </c>
      <c r="I308" s="5" t="str">
        <f t="shared" si="3"/>
        <v>TALLA</v>
      </c>
      <c r="J308" s="1" t="str">
        <f t="array" ref="J308">XLOOKUP(A308,MAESTRA!I:I,MAESTRA!G:G,,0,1)</f>
        <v/>
      </c>
      <c r="K308" s="5"/>
      <c r="L308" s="5"/>
      <c r="M308" s="5"/>
      <c r="N308" s="5"/>
      <c r="O308" s="53" t="str">
        <f t="shared" si="4"/>
        <v/>
      </c>
      <c r="P308" s="5"/>
      <c r="Q308" s="5" t="s">
        <v>625</v>
      </c>
      <c r="R308" s="5" t="s">
        <v>626</v>
      </c>
      <c r="S308" s="5" t="s">
        <v>627</v>
      </c>
      <c r="T308" s="5" t="s">
        <v>627</v>
      </c>
      <c r="U308" s="1" t="str">
        <f t="shared" si="5"/>
        <v/>
      </c>
      <c r="V308" s="1" t="str">
        <f t="shared" si="6"/>
        <v/>
      </c>
      <c r="W308" s="1" t="str">
        <f t="shared" si="7"/>
        <v/>
      </c>
      <c r="X308" s="5" t="s">
        <v>628</v>
      </c>
      <c r="Y308" s="5" t="s">
        <v>629</v>
      </c>
      <c r="Z308" s="1"/>
      <c r="AA308" s="1"/>
      <c r="AB308" s="1"/>
      <c r="AC308" s="1"/>
      <c r="AD308" s="1" t="str">
        <f t="array" ref="AD308">XLOOKUP(A308,COMPRAS!B:B,COMPRAS!E:E,,0,-1)</f>
        <v/>
      </c>
      <c r="AE308" s="5" t="s">
        <v>629</v>
      </c>
      <c r="AF308" s="1"/>
      <c r="AG308" s="1" t="str">
        <f>VLOOKUP(A308,MAESTRA!I:N,5,0)</f>
        <v>#N/A</v>
      </c>
      <c r="AH308" s="1" t="str">
        <f>VLOOKUP(A308,MAESTRA!I:N,6,0)</f>
        <v>#N/A</v>
      </c>
      <c r="AI308" s="54" t="str">
        <f t="shared" si="8"/>
        <v>#DIV/0!</v>
      </c>
      <c r="AJ308" s="1"/>
    </row>
    <row r="309">
      <c r="A309" s="1"/>
      <c r="B309" s="1"/>
      <c r="C309" s="34"/>
      <c r="D309" s="1"/>
      <c r="E309" s="1"/>
      <c r="F309" s="1" t="str">
        <f t="shared" si="1"/>
        <v/>
      </c>
      <c r="G309" s="1" t="str">
        <f t="shared" si="2"/>
        <v/>
      </c>
      <c r="H309" s="1" t="str">
        <f t="array" ref="H309">XLOOKUP(A309,MAESTRA!I:I,MAESTRA!B:B,,0,1)</f>
        <v/>
      </c>
      <c r="I309" s="5" t="str">
        <f t="shared" si="3"/>
        <v>TALLA</v>
      </c>
      <c r="J309" s="1" t="str">
        <f t="array" ref="J309">XLOOKUP(A309,MAESTRA!I:I,MAESTRA!G:G,,0,1)</f>
        <v/>
      </c>
      <c r="K309" s="5"/>
      <c r="L309" s="5"/>
      <c r="M309" s="5"/>
      <c r="N309" s="5"/>
      <c r="O309" s="53" t="str">
        <f t="shared" si="4"/>
        <v/>
      </c>
      <c r="P309" s="5"/>
      <c r="Q309" s="5" t="s">
        <v>625</v>
      </c>
      <c r="R309" s="5" t="s">
        <v>626</v>
      </c>
      <c r="S309" s="5" t="s">
        <v>627</v>
      </c>
      <c r="T309" s="5" t="s">
        <v>627</v>
      </c>
      <c r="U309" s="1" t="str">
        <f t="shared" si="5"/>
        <v/>
      </c>
      <c r="V309" s="1" t="str">
        <f t="shared" si="6"/>
        <v/>
      </c>
      <c r="W309" s="1" t="str">
        <f t="shared" si="7"/>
        <v/>
      </c>
      <c r="X309" s="5" t="s">
        <v>628</v>
      </c>
      <c r="Y309" s="5" t="s">
        <v>629</v>
      </c>
      <c r="Z309" s="1"/>
      <c r="AA309" s="1"/>
      <c r="AB309" s="1"/>
      <c r="AC309" s="1"/>
      <c r="AD309" s="1" t="str">
        <f t="array" ref="AD309">XLOOKUP(A309,COMPRAS!B:B,COMPRAS!E:E,,0,-1)</f>
        <v/>
      </c>
      <c r="AE309" s="5" t="s">
        <v>629</v>
      </c>
      <c r="AF309" s="1"/>
      <c r="AG309" s="1" t="str">
        <f>VLOOKUP(A309,MAESTRA!I:N,5,0)</f>
        <v>#N/A</v>
      </c>
      <c r="AH309" s="1" t="str">
        <f>VLOOKUP(A309,MAESTRA!I:N,6,0)</f>
        <v>#N/A</v>
      </c>
      <c r="AI309" s="54" t="str">
        <f t="shared" si="8"/>
        <v>#DIV/0!</v>
      </c>
      <c r="AJ309" s="1"/>
    </row>
    <row r="310">
      <c r="A310" s="1"/>
      <c r="B310" s="1"/>
      <c r="C310" s="34"/>
      <c r="D310" s="1"/>
      <c r="E310" s="1"/>
      <c r="F310" s="1" t="str">
        <f t="shared" si="1"/>
        <v/>
      </c>
      <c r="G310" s="1" t="str">
        <f t="shared" si="2"/>
        <v/>
      </c>
      <c r="H310" s="1" t="str">
        <f t="array" ref="H310">XLOOKUP(A310,MAESTRA!I:I,MAESTRA!B:B,,0,1)</f>
        <v/>
      </c>
      <c r="I310" s="5" t="str">
        <f t="shared" si="3"/>
        <v>TALLA</v>
      </c>
      <c r="J310" s="1" t="str">
        <f t="array" ref="J310">XLOOKUP(A310,MAESTRA!I:I,MAESTRA!G:G,,0,1)</f>
        <v/>
      </c>
      <c r="K310" s="5"/>
      <c r="L310" s="5"/>
      <c r="M310" s="5"/>
      <c r="N310" s="5"/>
      <c r="O310" s="53" t="str">
        <f t="shared" si="4"/>
        <v/>
      </c>
      <c r="P310" s="5"/>
      <c r="Q310" s="5" t="s">
        <v>625</v>
      </c>
      <c r="R310" s="5" t="s">
        <v>626</v>
      </c>
      <c r="S310" s="5" t="s">
        <v>627</v>
      </c>
      <c r="T310" s="5" t="s">
        <v>627</v>
      </c>
      <c r="U310" s="1" t="str">
        <f t="shared" si="5"/>
        <v/>
      </c>
      <c r="V310" s="1" t="str">
        <f t="shared" si="6"/>
        <v/>
      </c>
      <c r="W310" s="1" t="str">
        <f t="shared" si="7"/>
        <v/>
      </c>
      <c r="X310" s="5" t="s">
        <v>628</v>
      </c>
      <c r="Y310" s="5" t="s">
        <v>629</v>
      </c>
      <c r="Z310" s="1"/>
      <c r="AA310" s="1"/>
      <c r="AB310" s="1"/>
      <c r="AC310" s="1"/>
      <c r="AD310" s="1" t="str">
        <f t="array" ref="AD310">XLOOKUP(A310,COMPRAS!B:B,COMPRAS!E:E,,0,-1)</f>
        <v/>
      </c>
      <c r="AE310" s="5" t="s">
        <v>629</v>
      </c>
      <c r="AF310" s="1"/>
      <c r="AG310" s="1" t="str">
        <f>VLOOKUP(A310,MAESTRA!I:N,5,0)</f>
        <v>#N/A</v>
      </c>
      <c r="AH310" s="1" t="str">
        <f>VLOOKUP(A310,MAESTRA!I:N,6,0)</f>
        <v>#N/A</v>
      </c>
      <c r="AI310" s="54" t="str">
        <f t="shared" si="8"/>
        <v>#DIV/0!</v>
      </c>
      <c r="AJ310" s="1"/>
    </row>
    <row r="311">
      <c r="A311" s="1"/>
      <c r="B311" s="1"/>
      <c r="C311" s="34"/>
      <c r="D311" s="1"/>
      <c r="E311" s="1"/>
      <c r="F311" s="1" t="str">
        <f t="shared" si="1"/>
        <v/>
      </c>
      <c r="G311" s="1" t="str">
        <f t="shared" si="2"/>
        <v/>
      </c>
      <c r="H311" s="1" t="str">
        <f t="array" ref="H311">XLOOKUP(A311,MAESTRA!I:I,MAESTRA!B:B,,0,1)</f>
        <v/>
      </c>
      <c r="I311" s="5" t="str">
        <f t="shared" si="3"/>
        <v>TALLA</v>
      </c>
      <c r="J311" s="1" t="str">
        <f t="array" ref="J311">XLOOKUP(A311,MAESTRA!I:I,MAESTRA!G:G,,0,1)</f>
        <v/>
      </c>
      <c r="K311" s="5"/>
      <c r="L311" s="5"/>
      <c r="M311" s="5"/>
      <c r="N311" s="5"/>
      <c r="O311" s="53" t="str">
        <f t="shared" si="4"/>
        <v/>
      </c>
      <c r="P311" s="5"/>
      <c r="Q311" s="5" t="s">
        <v>625</v>
      </c>
      <c r="R311" s="5" t="s">
        <v>626</v>
      </c>
      <c r="S311" s="5" t="s">
        <v>627</v>
      </c>
      <c r="T311" s="5" t="s">
        <v>627</v>
      </c>
      <c r="U311" s="1" t="str">
        <f t="shared" si="5"/>
        <v/>
      </c>
      <c r="V311" s="1" t="str">
        <f t="shared" si="6"/>
        <v/>
      </c>
      <c r="W311" s="1" t="str">
        <f t="shared" si="7"/>
        <v/>
      </c>
      <c r="X311" s="5" t="s">
        <v>628</v>
      </c>
      <c r="Y311" s="5" t="s">
        <v>629</v>
      </c>
      <c r="Z311" s="1"/>
      <c r="AA311" s="1"/>
      <c r="AB311" s="1"/>
      <c r="AC311" s="1"/>
      <c r="AD311" s="1" t="str">
        <f t="array" ref="AD311">XLOOKUP(A311,COMPRAS!B:B,COMPRAS!E:E,,0,-1)</f>
        <v/>
      </c>
      <c r="AE311" s="5" t="s">
        <v>629</v>
      </c>
      <c r="AF311" s="1"/>
      <c r="AG311" s="1" t="str">
        <f>VLOOKUP(A311,MAESTRA!I:N,5,0)</f>
        <v>#N/A</v>
      </c>
      <c r="AH311" s="1" t="str">
        <f>VLOOKUP(A311,MAESTRA!I:N,6,0)</f>
        <v>#N/A</v>
      </c>
      <c r="AI311" s="54" t="str">
        <f t="shared" si="8"/>
        <v>#DIV/0!</v>
      </c>
      <c r="AJ311" s="1"/>
    </row>
    <row r="312">
      <c r="A312" s="1"/>
      <c r="B312" s="1"/>
      <c r="C312" s="34"/>
      <c r="D312" s="1"/>
      <c r="E312" s="1"/>
      <c r="F312" s="1" t="str">
        <f t="shared" si="1"/>
        <v/>
      </c>
      <c r="G312" s="1" t="str">
        <f t="shared" si="2"/>
        <v/>
      </c>
      <c r="H312" s="1" t="str">
        <f t="array" ref="H312">XLOOKUP(A312,MAESTRA!I:I,MAESTRA!B:B,,0,1)</f>
        <v/>
      </c>
      <c r="I312" s="5" t="str">
        <f t="shared" si="3"/>
        <v>TALLA</v>
      </c>
      <c r="J312" s="1" t="str">
        <f t="array" ref="J312">XLOOKUP(A312,MAESTRA!I:I,MAESTRA!G:G,,0,1)</f>
        <v/>
      </c>
      <c r="K312" s="5"/>
      <c r="L312" s="5"/>
      <c r="M312" s="5"/>
      <c r="N312" s="5"/>
      <c r="O312" s="53" t="str">
        <f t="shared" si="4"/>
        <v/>
      </c>
      <c r="P312" s="5"/>
      <c r="Q312" s="5" t="s">
        <v>625</v>
      </c>
      <c r="R312" s="5" t="s">
        <v>626</v>
      </c>
      <c r="S312" s="5" t="s">
        <v>627</v>
      </c>
      <c r="T312" s="5" t="s">
        <v>627</v>
      </c>
      <c r="U312" s="1" t="str">
        <f t="shared" si="5"/>
        <v/>
      </c>
      <c r="V312" s="1" t="str">
        <f t="shared" si="6"/>
        <v/>
      </c>
      <c r="W312" s="1" t="str">
        <f t="shared" si="7"/>
        <v/>
      </c>
      <c r="X312" s="5" t="s">
        <v>628</v>
      </c>
      <c r="Y312" s="5" t="s">
        <v>629</v>
      </c>
      <c r="Z312" s="1"/>
      <c r="AA312" s="1"/>
      <c r="AB312" s="1"/>
      <c r="AC312" s="1"/>
      <c r="AD312" s="1" t="str">
        <f t="array" ref="AD312">XLOOKUP(A312,COMPRAS!B:B,COMPRAS!E:E,,0,-1)</f>
        <v/>
      </c>
      <c r="AE312" s="5" t="s">
        <v>629</v>
      </c>
      <c r="AF312" s="1"/>
      <c r="AG312" s="1" t="str">
        <f>VLOOKUP(A312,MAESTRA!I:N,5,0)</f>
        <v>#N/A</v>
      </c>
      <c r="AH312" s="1" t="str">
        <f>VLOOKUP(A312,MAESTRA!I:N,6,0)</f>
        <v>#N/A</v>
      </c>
      <c r="AI312" s="54" t="str">
        <f t="shared" si="8"/>
        <v>#DIV/0!</v>
      </c>
      <c r="AJ312" s="1"/>
    </row>
    <row r="313">
      <c r="A313" s="1"/>
      <c r="B313" s="1"/>
      <c r="C313" s="34"/>
      <c r="D313" s="1"/>
      <c r="E313" s="1"/>
      <c r="F313" s="1" t="str">
        <f t="shared" si="1"/>
        <v/>
      </c>
      <c r="G313" s="1" t="str">
        <f t="shared" si="2"/>
        <v/>
      </c>
      <c r="H313" s="1" t="str">
        <f t="array" ref="H313">XLOOKUP(A313,MAESTRA!I:I,MAESTRA!B:B,,0,1)</f>
        <v/>
      </c>
      <c r="I313" s="5" t="str">
        <f t="shared" si="3"/>
        <v>TALLA</v>
      </c>
      <c r="J313" s="1" t="str">
        <f t="array" ref="J313">XLOOKUP(A313,MAESTRA!I:I,MAESTRA!G:G,,0,1)</f>
        <v/>
      </c>
      <c r="K313" s="5"/>
      <c r="L313" s="5"/>
      <c r="M313" s="5"/>
      <c r="N313" s="5"/>
      <c r="O313" s="53" t="str">
        <f t="shared" si="4"/>
        <v/>
      </c>
      <c r="P313" s="5"/>
      <c r="Q313" s="5" t="s">
        <v>625</v>
      </c>
      <c r="R313" s="5" t="s">
        <v>626</v>
      </c>
      <c r="S313" s="5" t="s">
        <v>627</v>
      </c>
      <c r="T313" s="5" t="s">
        <v>627</v>
      </c>
      <c r="U313" s="1" t="str">
        <f t="shared" si="5"/>
        <v/>
      </c>
      <c r="V313" s="1" t="str">
        <f t="shared" si="6"/>
        <v/>
      </c>
      <c r="W313" s="1" t="str">
        <f t="shared" si="7"/>
        <v/>
      </c>
      <c r="X313" s="5" t="s">
        <v>628</v>
      </c>
      <c r="Y313" s="5" t="s">
        <v>629</v>
      </c>
      <c r="Z313" s="1"/>
      <c r="AA313" s="1"/>
      <c r="AB313" s="1"/>
      <c r="AC313" s="1"/>
      <c r="AD313" s="1" t="str">
        <f t="array" ref="AD313">XLOOKUP(A313,COMPRAS!B:B,COMPRAS!E:E,,0,-1)</f>
        <v/>
      </c>
      <c r="AE313" s="5" t="s">
        <v>629</v>
      </c>
      <c r="AF313" s="1"/>
      <c r="AG313" s="1" t="str">
        <f>VLOOKUP(A313,MAESTRA!I:N,5,0)</f>
        <v>#N/A</v>
      </c>
      <c r="AH313" s="1" t="str">
        <f>VLOOKUP(A313,MAESTRA!I:N,6,0)</f>
        <v>#N/A</v>
      </c>
      <c r="AI313" s="54" t="str">
        <f t="shared" si="8"/>
        <v>#DIV/0!</v>
      </c>
      <c r="AJ313" s="1"/>
    </row>
    <row r="314">
      <c r="A314" s="1"/>
      <c r="B314" s="1"/>
      <c r="C314" s="34"/>
      <c r="D314" s="1"/>
      <c r="E314" s="1"/>
      <c r="F314" s="1" t="str">
        <f t="shared" si="1"/>
        <v/>
      </c>
      <c r="G314" s="1" t="str">
        <f t="shared" si="2"/>
        <v/>
      </c>
      <c r="H314" s="1" t="str">
        <f t="array" ref="H314">XLOOKUP(A314,MAESTRA!I:I,MAESTRA!B:B,,0,1)</f>
        <v/>
      </c>
      <c r="I314" s="5" t="str">
        <f t="shared" si="3"/>
        <v>TALLA</v>
      </c>
      <c r="J314" s="1" t="str">
        <f t="array" ref="J314">XLOOKUP(A314,MAESTRA!I:I,MAESTRA!G:G,,0,1)</f>
        <v/>
      </c>
      <c r="K314" s="5"/>
      <c r="L314" s="5"/>
      <c r="M314" s="5"/>
      <c r="N314" s="5"/>
      <c r="O314" s="53" t="str">
        <f t="shared" si="4"/>
        <v/>
      </c>
      <c r="P314" s="5"/>
      <c r="Q314" s="5" t="s">
        <v>625</v>
      </c>
      <c r="R314" s="5" t="s">
        <v>626</v>
      </c>
      <c r="S314" s="5" t="s">
        <v>627</v>
      </c>
      <c r="T314" s="5" t="s">
        <v>627</v>
      </c>
      <c r="U314" s="1" t="str">
        <f t="shared" si="5"/>
        <v/>
      </c>
      <c r="V314" s="1" t="str">
        <f t="shared" si="6"/>
        <v/>
      </c>
      <c r="W314" s="1" t="str">
        <f t="shared" si="7"/>
        <v/>
      </c>
      <c r="X314" s="5" t="s">
        <v>628</v>
      </c>
      <c r="Y314" s="5" t="s">
        <v>629</v>
      </c>
      <c r="Z314" s="1"/>
      <c r="AA314" s="1"/>
      <c r="AB314" s="1"/>
      <c r="AC314" s="1"/>
      <c r="AD314" s="1" t="str">
        <f t="array" ref="AD314">XLOOKUP(A314,COMPRAS!B:B,COMPRAS!E:E,,0,-1)</f>
        <v/>
      </c>
      <c r="AE314" s="5" t="s">
        <v>629</v>
      </c>
      <c r="AF314" s="1"/>
      <c r="AG314" s="1" t="str">
        <f>VLOOKUP(A314,MAESTRA!I:N,5,0)</f>
        <v>#N/A</v>
      </c>
      <c r="AH314" s="1" t="str">
        <f>VLOOKUP(A314,MAESTRA!I:N,6,0)</f>
        <v>#N/A</v>
      </c>
      <c r="AI314" s="54" t="str">
        <f t="shared" si="8"/>
        <v>#DIV/0!</v>
      </c>
      <c r="AJ314" s="1"/>
    </row>
    <row r="315">
      <c r="A315" s="1"/>
      <c r="B315" s="1"/>
      <c r="C315" s="34"/>
      <c r="D315" s="1"/>
      <c r="E315" s="1"/>
      <c r="F315" s="1" t="str">
        <f t="shared" si="1"/>
        <v/>
      </c>
      <c r="G315" s="1" t="str">
        <f t="shared" si="2"/>
        <v/>
      </c>
      <c r="H315" s="1" t="str">
        <f t="array" ref="H315">XLOOKUP(A315,MAESTRA!I:I,MAESTRA!B:B,,0,1)</f>
        <v/>
      </c>
      <c r="I315" s="5" t="str">
        <f t="shared" si="3"/>
        <v>TALLA</v>
      </c>
      <c r="J315" s="1" t="str">
        <f t="array" ref="J315">XLOOKUP(A315,MAESTRA!I:I,MAESTRA!G:G,,0,1)</f>
        <v/>
      </c>
      <c r="K315" s="5"/>
      <c r="L315" s="5"/>
      <c r="M315" s="5"/>
      <c r="N315" s="5"/>
      <c r="O315" s="53" t="str">
        <f t="shared" si="4"/>
        <v/>
      </c>
      <c r="P315" s="5"/>
      <c r="Q315" s="5" t="s">
        <v>625</v>
      </c>
      <c r="R315" s="5" t="s">
        <v>626</v>
      </c>
      <c r="S315" s="5" t="s">
        <v>627</v>
      </c>
      <c r="T315" s="5" t="s">
        <v>627</v>
      </c>
      <c r="U315" s="1" t="str">
        <f t="shared" si="5"/>
        <v/>
      </c>
      <c r="V315" s="1" t="str">
        <f t="shared" si="6"/>
        <v/>
      </c>
      <c r="W315" s="1" t="str">
        <f t="shared" si="7"/>
        <v/>
      </c>
      <c r="X315" s="5" t="s">
        <v>628</v>
      </c>
      <c r="Y315" s="5" t="s">
        <v>629</v>
      </c>
      <c r="Z315" s="1"/>
      <c r="AA315" s="1"/>
      <c r="AB315" s="1"/>
      <c r="AC315" s="1"/>
      <c r="AD315" s="1" t="str">
        <f t="array" ref="AD315">XLOOKUP(A315,COMPRAS!B:B,COMPRAS!E:E,,0,-1)</f>
        <v/>
      </c>
      <c r="AE315" s="5" t="s">
        <v>629</v>
      </c>
      <c r="AF315" s="1"/>
      <c r="AG315" s="1" t="str">
        <f>VLOOKUP(A315,MAESTRA!I:N,5,0)</f>
        <v>#N/A</v>
      </c>
      <c r="AH315" s="1" t="str">
        <f>VLOOKUP(A315,MAESTRA!I:N,6,0)</f>
        <v>#N/A</v>
      </c>
      <c r="AI315" s="54" t="str">
        <f t="shared" si="8"/>
        <v>#DIV/0!</v>
      </c>
      <c r="AJ315" s="1"/>
    </row>
    <row r="316">
      <c r="A316" s="1"/>
      <c r="B316" s="1"/>
      <c r="C316" s="34"/>
      <c r="D316" s="1"/>
      <c r="E316" s="1"/>
      <c r="F316" s="1" t="str">
        <f t="shared" si="1"/>
        <v/>
      </c>
      <c r="G316" s="1" t="str">
        <f t="shared" si="2"/>
        <v/>
      </c>
      <c r="H316" s="1" t="str">
        <f t="array" ref="H316">XLOOKUP(A316,MAESTRA!I:I,MAESTRA!B:B,,0,1)</f>
        <v/>
      </c>
      <c r="I316" s="5" t="str">
        <f t="shared" si="3"/>
        <v>TALLA</v>
      </c>
      <c r="J316" s="1" t="str">
        <f t="array" ref="J316">XLOOKUP(A316,MAESTRA!I:I,MAESTRA!G:G,,0,1)</f>
        <v/>
      </c>
      <c r="K316" s="5"/>
      <c r="L316" s="5"/>
      <c r="M316" s="5"/>
      <c r="N316" s="5"/>
      <c r="O316" s="53" t="str">
        <f t="shared" si="4"/>
        <v/>
      </c>
      <c r="P316" s="5"/>
      <c r="Q316" s="5" t="s">
        <v>625</v>
      </c>
      <c r="R316" s="5" t="s">
        <v>626</v>
      </c>
      <c r="S316" s="5" t="s">
        <v>627</v>
      </c>
      <c r="T316" s="5" t="s">
        <v>627</v>
      </c>
      <c r="U316" s="1" t="str">
        <f t="shared" si="5"/>
        <v/>
      </c>
      <c r="V316" s="1" t="str">
        <f t="shared" si="6"/>
        <v/>
      </c>
      <c r="W316" s="1" t="str">
        <f t="shared" si="7"/>
        <v/>
      </c>
      <c r="X316" s="5" t="s">
        <v>628</v>
      </c>
      <c r="Y316" s="5" t="s">
        <v>629</v>
      </c>
      <c r="Z316" s="1"/>
      <c r="AA316" s="1"/>
      <c r="AB316" s="1"/>
      <c r="AC316" s="1"/>
      <c r="AD316" s="1" t="str">
        <f t="array" ref="AD316">XLOOKUP(A316,COMPRAS!B:B,COMPRAS!E:E,,0,-1)</f>
        <v/>
      </c>
      <c r="AE316" s="5" t="s">
        <v>629</v>
      </c>
      <c r="AF316" s="1"/>
      <c r="AG316" s="1" t="str">
        <f>VLOOKUP(A316,MAESTRA!I:N,5,0)</f>
        <v>#N/A</v>
      </c>
      <c r="AH316" s="1" t="str">
        <f>VLOOKUP(A316,MAESTRA!I:N,6,0)</f>
        <v>#N/A</v>
      </c>
      <c r="AI316" s="54" t="str">
        <f t="shared" si="8"/>
        <v>#DIV/0!</v>
      </c>
      <c r="AJ316" s="1"/>
    </row>
    <row r="317">
      <c r="A317" s="1"/>
      <c r="B317" s="1"/>
      <c r="C317" s="34"/>
      <c r="D317" s="1"/>
      <c r="E317" s="1"/>
      <c r="F317" s="1" t="str">
        <f t="shared" si="1"/>
        <v/>
      </c>
      <c r="G317" s="1" t="str">
        <f t="shared" si="2"/>
        <v/>
      </c>
      <c r="H317" s="1" t="str">
        <f t="array" ref="H317">XLOOKUP(A317,MAESTRA!I:I,MAESTRA!B:B,,0,1)</f>
        <v/>
      </c>
      <c r="I317" s="5" t="str">
        <f t="shared" si="3"/>
        <v>TALLA</v>
      </c>
      <c r="J317" s="1" t="str">
        <f t="array" ref="J317">XLOOKUP(A317,MAESTRA!I:I,MAESTRA!G:G,,0,1)</f>
        <v/>
      </c>
      <c r="K317" s="5"/>
      <c r="L317" s="5"/>
      <c r="M317" s="5"/>
      <c r="N317" s="5"/>
      <c r="O317" s="53" t="str">
        <f t="shared" si="4"/>
        <v/>
      </c>
      <c r="P317" s="5"/>
      <c r="Q317" s="5" t="s">
        <v>625</v>
      </c>
      <c r="R317" s="5" t="s">
        <v>626</v>
      </c>
      <c r="S317" s="5" t="s">
        <v>627</v>
      </c>
      <c r="T317" s="5" t="s">
        <v>627</v>
      </c>
      <c r="U317" s="1" t="str">
        <f t="shared" si="5"/>
        <v/>
      </c>
      <c r="V317" s="1" t="str">
        <f t="shared" si="6"/>
        <v/>
      </c>
      <c r="W317" s="1" t="str">
        <f t="shared" si="7"/>
        <v/>
      </c>
      <c r="X317" s="5" t="s">
        <v>628</v>
      </c>
      <c r="Y317" s="5" t="s">
        <v>629</v>
      </c>
      <c r="Z317" s="1"/>
      <c r="AA317" s="1"/>
      <c r="AB317" s="1"/>
      <c r="AC317" s="1"/>
      <c r="AD317" s="1" t="str">
        <f t="array" ref="AD317">XLOOKUP(A317,COMPRAS!B:B,COMPRAS!E:E,,0,-1)</f>
        <v/>
      </c>
      <c r="AE317" s="5" t="s">
        <v>629</v>
      </c>
      <c r="AF317" s="1"/>
      <c r="AG317" s="1" t="str">
        <f>VLOOKUP(A317,MAESTRA!I:N,5,0)</f>
        <v>#N/A</v>
      </c>
      <c r="AH317" s="1" t="str">
        <f>VLOOKUP(A317,MAESTRA!I:N,6,0)</f>
        <v>#N/A</v>
      </c>
      <c r="AI317" s="54" t="str">
        <f t="shared" si="8"/>
        <v>#DIV/0!</v>
      </c>
      <c r="AJ317" s="1"/>
    </row>
    <row r="318">
      <c r="A318" s="1"/>
      <c r="B318" s="1"/>
      <c r="C318" s="34"/>
      <c r="D318" s="1"/>
      <c r="E318" s="1"/>
      <c r="F318" s="1" t="str">
        <f t="shared" si="1"/>
        <v/>
      </c>
      <c r="G318" s="1" t="str">
        <f t="shared" si="2"/>
        <v/>
      </c>
      <c r="H318" s="1" t="str">
        <f t="array" ref="H318">XLOOKUP(A318,MAESTRA!I:I,MAESTRA!B:B,,0,1)</f>
        <v/>
      </c>
      <c r="I318" s="5" t="str">
        <f t="shared" si="3"/>
        <v>TALLA</v>
      </c>
      <c r="J318" s="1" t="str">
        <f t="array" ref="J318">XLOOKUP(A318,MAESTRA!I:I,MAESTRA!G:G,,0,1)</f>
        <v/>
      </c>
      <c r="K318" s="5"/>
      <c r="L318" s="5"/>
      <c r="M318" s="5"/>
      <c r="N318" s="5"/>
      <c r="O318" s="53" t="str">
        <f t="shared" si="4"/>
        <v/>
      </c>
      <c r="P318" s="5"/>
      <c r="Q318" s="5" t="s">
        <v>625</v>
      </c>
      <c r="R318" s="5" t="s">
        <v>626</v>
      </c>
      <c r="S318" s="5" t="s">
        <v>627</v>
      </c>
      <c r="T318" s="5" t="s">
        <v>627</v>
      </c>
      <c r="U318" s="1" t="str">
        <f t="shared" si="5"/>
        <v/>
      </c>
      <c r="V318" s="1" t="str">
        <f t="shared" si="6"/>
        <v/>
      </c>
      <c r="W318" s="1" t="str">
        <f t="shared" si="7"/>
        <v/>
      </c>
      <c r="X318" s="5" t="s">
        <v>628</v>
      </c>
      <c r="Y318" s="5" t="s">
        <v>629</v>
      </c>
      <c r="Z318" s="1"/>
      <c r="AA318" s="1"/>
      <c r="AB318" s="1"/>
      <c r="AC318" s="1"/>
      <c r="AD318" s="1" t="str">
        <f t="array" ref="AD318">XLOOKUP(A318,COMPRAS!B:B,COMPRAS!E:E,,0,-1)</f>
        <v/>
      </c>
      <c r="AE318" s="5" t="s">
        <v>629</v>
      </c>
      <c r="AF318" s="1"/>
      <c r="AG318" s="1" t="str">
        <f>VLOOKUP(A318,MAESTRA!I:N,5,0)</f>
        <v>#N/A</v>
      </c>
      <c r="AH318" s="1" t="str">
        <f>VLOOKUP(A318,MAESTRA!I:N,6,0)</f>
        <v>#N/A</v>
      </c>
      <c r="AI318" s="54" t="str">
        <f t="shared" si="8"/>
        <v>#DIV/0!</v>
      </c>
      <c r="AJ318" s="1"/>
    </row>
    <row r="319">
      <c r="A319" s="1"/>
      <c r="B319" s="1"/>
      <c r="C319" s="34"/>
      <c r="D319" s="1"/>
      <c r="E319" s="1"/>
      <c r="F319" s="1" t="str">
        <f t="shared" si="1"/>
        <v/>
      </c>
      <c r="G319" s="1" t="str">
        <f t="shared" si="2"/>
        <v/>
      </c>
      <c r="H319" s="1" t="str">
        <f t="array" ref="H319">XLOOKUP(A319,MAESTRA!I:I,MAESTRA!B:B,,0,1)</f>
        <v/>
      </c>
      <c r="I319" s="5" t="str">
        <f t="shared" si="3"/>
        <v>TALLA</v>
      </c>
      <c r="J319" s="1" t="str">
        <f t="array" ref="J319">XLOOKUP(A319,MAESTRA!I:I,MAESTRA!G:G,,0,1)</f>
        <v/>
      </c>
      <c r="K319" s="5"/>
      <c r="L319" s="5"/>
      <c r="M319" s="5"/>
      <c r="N319" s="5"/>
      <c r="O319" s="53" t="str">
        <f t="shared" si="4"/>
        <v/>
      </c>
      <c r="P319" s="5"/>
      <c r="Q319" s="5" t="s">
        <v>625</v>
      </c>
      <c r="R319" s="5" t="s">
        <v>626</v>
      </c>
      <c r="S319" s="5" t="s">
        <v>627</v>
      </c>
      <c r="T319" s="5" t="s">
        <v>627</v>
      </c>
      <c r="U319" s="1" t="str">
        <f t="shared" si="5"/>
        <v/>
      </c>
      <c r="V319" s="1" t="str">
        <f t="shared" si="6"/>
        <v/>
      </c>
      <c r="W319" s="1" t="str">
        <f t="shared" si="7"/>
        <v/>
      </c>
      <c r="X319" s="5" t="s">
        <v>628</v>
      </c>
      <c r="Y319" s="5" t="s">
        <v>629</v>
      </c>
      <c r="Z319" s="1"/>
      <c r="AA319" s="1"/>
      <c r="AB319" s="1"/>
      <c r="AC319" s="1"/>
      <c r="AD319" s="1" t="str">
        <f t="array" ref="AD319">XLOOKUP(A319,COMPRAS!B:B,COMPRAS!E:E,,0,-1)</f>
        <v/>
      </c>
      <c r="AE319" s="5" t="s">
        <v>629</v>
      </c>
      <c r="AF319" s="1"/>
      <c r="AG319" s="1" t="str">
        <f>VLOOKUP(A319,MAESTRA!I:N,5,0)</f>
        <v>#N/A</v>
      </c>
      <c r="AH319" s="1" t="str">
        <f>VLOOKUP(A319,MAESTRA!I:N,6,0)</f>
        <v>#N/A</v>
      </c>
      <c r="AI319" s="54" t="str">
        <f t="shared" si="8"/>
        <v>#DIV/0!</v>
      </c>
      <c r="AJ319" s="1"/>
    </row>
    <row r="320">
      <c r="A320" s="1"/>
      <c r="B320" s="1"/>
      <c r="C320" s="34"/>
      <c r="D320" s="1"/>
      <c r="E320" s="1"/>
      <c r="F320" s="1" t="str">
        <f t="shared" si="1"/>
        <v/>
      </c>
      <c r="G320" s="1" t="str">
        <f t="shared" si="2"/>
        <v/>
      </c>
      <c r="H320" s="1" t="str">
        <f t="array" ref="H320">XLOOKUP(A320,MAESTRA!I:I,MAESTRA!B:B,,0,1)</f>
        <v/>
      </c>
      <c r="I320" s="5" t="str">
        <f t="shared" si="3"/>
        <v>TALLA</v>
      </c>
      <c r="J320" s="1" t="str">
        <f t="array" ref="J320">XLOOKUP(A320,MAESTRA!I:I,MAESTRA!G:G,,0,1)</f>
        <v/>
      </c>
      <c r="K320" s="5"/>
      <c r="L320" s="5"/>
      <c r="M320" s="5"/>
      <c r="N320" s="5"/>
      <c r="O320" s="53" t="str">
        <f t="shared" si="4"/>
        <v/>
      </c>
      <c r="P320" s="5"/>
      <c r="Q320" s="5" t="s">
        <v>625</v>
      </c>
      <c r="R320" s="5" t="s">
        <v>626</v>
      </c>
      <c r="S320" s="5" t="s">
        <v>627</v>
      </c>
      <c r="T320" s="5" t="s">
        <v>627</v>
      </c>
      <c r="U320" s="1" t="str">
        <f t="shared" si="5"/>
        <v/>
      </c>
      <c r="V320" s="1" t="str">
        <f t="shared" si="6"/>
        <v/>
      </c>
      <c r="W320" s="1" t="str">
        <f t="shared" si="7"/>
        <v/>
      </c>
      <c r="X320" s="5" t="s">
        <v>628</v>
      </c>
      <c r="Y320" s="5" t="s">
        <v>629</v>
      </c>
      <c r="Z320" s="1"/>
      <c r="AA320" s="1"/>
      <c r="AB320" s="1"/>
      <c r="AC320" s="1"/>
      <c r="AD320" s="1" t="str">
        <f t="array" ref="AD320">XLOOKUP(A320,COMPRAS!B:B,COMPRAS!E:E,,0,-1)</f>
        <v/>
      </c>
      <c r="AE320" s="5" t="s">
        <v>629</v>
      </c>
      <c r="AF320" s="1"/>
      <c r="AG320" s="1" t="str">
        <f>VLOOKUP(A320,MAESTRA!I:N,5,0)</f>
        <v>#N/A</v>
      </c>
      <c r="AH320" s="1" t="str">
        <f>VLOOKUP(A320,MAESTRA!I:N,6,0)</f>
        <v>#N/A</v>
      </c>
      <c r="AI320" s="54" t="str">
        <f t="shared" si="8"/>
        <v>#DIV/0!</v>
      </c>
      <c r="AJ320" s="1"/>
    </row>
    <row r="321">
      <c r="A321" s="1"/>
      <c r="B321" s="1"/>
      <c r="C321" s="34"/>
      <c r="D321" s="1"/>
      <c r="E321" s="1"/>
      <c r="F321" s="1" t="str">
        <f t="shared" si="1"/>
        <v/>
      </c>
      <c r="G321" s="1" t="str">
        <f t="shared" si="2"/>
        <v/>
      </c>
      <c r="H321" s="1" t="str">
        <f t="array" ref="H321">XLOOKUP(A321,MAESTRA!I:I,MAESTRA!B:B,,0,1)</f>
        <v/>
      </c>
      <c r="I321" s="5" t="str">
        <f t="shared" si="3"/>
        <v>TALLA</v>
      </c>
      <c r="J321" s="1" t="str">
        <f t="array" ref="J321">XLOOKUP(A321,MAESTRA!I:I,MAESTRA!G:G,,0,1)</f>
        <v/>
      </c>
      <c r="K321" s="5"/>
      <c r="L321" s="5"/>
      <c r="M321" s="5"/>
      <c r="N321" s="5"/>
      <c r="O321" s="53" t="str">
        <f t="shared" si="4"/>
        <v/>
      </c>
      <c r="P321" s="5"/>
      <c r="Q321" s="5" t="s">
        <v>625</v>
      </c>
      <c r="R321" s="5" t="s">
        <v>626</v>
      </c>
      <c r="S321" s="5" t="s">
        <v>627</v>
      </c>
      <c r="T321" s="5" t="s">
        <v>627</v>
      </c>
      <c r="U321" s="1" t="str">
        <f t="shared" si="5"/>
        <v/>
      </c>
      <c r="V321" s="1" t="str">
        <f t="shared" si="6"/>
        <v/>
      </c>
      <c r="W321" s="1" t="str">
        <f t="shared" si="7"/>
        <v/>
      </c>
      <c r="X321" s="5" t="s">
        <v>628</v>
      </c>
      <c r="Y321" s="5" t="s">
        <v>629</v>
      </c>
      <c r="Z321" s="1"/>
      <c r="AA321" s="1"/>
      <c r="AB321" s="1"/>
      <c r="AC321" s="1"/>
      <c r="AD321" s="1" t="str">
        <f t="array" ref="AD321">XLOOKUP(A321,COMPRAS!B:B,COMPRAS!E:E,,0,-1)</f>
        <v/>
      </c>
      <c r="AE321" s="5" t="s">
        <v>629</v>
      </c>
      <c r="AF321" s="1"/>
      <c r="AG321" s="1" t="str">
        <f>VLOOKUP(A321,MAESTRA!I:N,5,0)</f>
        <v>#N/A</v>
      </c>
      <c r="AH321" s="1" t="str">
        <f>VLOOKUP(A321,MAESTRA!I:N,6,0)</f>
        <v>#N/A</v>
      </c>
      <c r="AI321" s="54" t="str">
        <f t="shared" si="8"/>
        <v>#DIV/0!</v>
      </c>
      <c r="AJ321" s="1"/>
    </row>
    <row r="322">
      <c r="A322" s="1"/>
      <c r="B322" s="1"/>
      <c r="C322" s="34"/>
      <c r="D322" s="1"/>
      <c r="E322" s="1"/>
      <c r="F322" s="1" t="str">
        <f t="shared" si="1"/>
        <v/>
      </c>
      <c r="G322" s="1" t="str">
        <f t="shared" si="2"/>
        <v/>
      </c>
      <c r="H322" s="1" t="str">
        <f t="array" ref="H322">XLOOKUP(A322,MAESTRA!I:I,MAESTRA!B:B,,0,1)</f>
        <v/>
      </c>
      <c r="I322" s="5" t="str">
        <f t="shared" si="3"/>
        <v>TALLA</v>
      </c>
      <c r="J322" s="1" t="str">
        <f t="array" ref="J322">XLOOKUP(A322,MAESTRA!I:I,MAESTRA!G:G,,0,1)</f>
        <v/>
      </c>
      <c r="K322" s="5"/>
      <c r="L322" s="5"/>
      <c r="M322" s="5"/>
      <c r="N322" s="5"/>
      <c r="O322" s="53" t="str">
        <f t="shared" si="4"/>
        <v/>
      </c>
      <c r="P322" s="5"/>
      <c r="Q322" s="5" t="s">
        <v>625</v>
      </c>
      <c r="R322" s="5" t="s">
        <v>626</v>
      </c>
      <c r="S322" s="5" t="s">
        <v>627</v>
      </c>
      <c r="T322" s="5" t="s">
        <v>627</v>
      </c>
      <c r="U322" s="1" t="str">
        <f t="shared" si="5"/>
        <v/>
      </c>
      <c r="V322" s="1" t="str">
        <f t="shared" si="6"/>
        <v/>
      </c>
      <c r="W322" s="1" t="str">
        <f t="shared" si="7"/>
        <v/>
      </c>
      <c r="X322" s="5" t="s">
        <v>628</v>
      </c>
      <c r="Y322" s="5" t="s">
        <v>629</v>
      </c>
      <c r="Z322" s="1"/>
      <c r="AA322" s="1"/>
      <c r="AB322" s="1"/>
      <c r="AC322" s="1"/>
      <c r="AD322" s="1" t="str">
        <f t="array" ref="AD322">XLOOKUP(A322,COMPRAS!B:B,COMPRAS!E:E,,0,-1)</f>
        <v/>
      </c>
      <c r="AE322" s="5" t="s">
        <v>629</v>
      </c>
      <c r="AF322" s="1"/>
      <c r="AG322" s="1" t="str">
        <f>VLOOKUP(A322,MAESTRA!I:N,5,0)</f>
        <v>#N/A</v>
      </c>
      <c r="AH322" s="1" t="str">
        <f>VLOOKUP(A322,MAESTRA!I:N,6,0)</f>
        <v>#N/A</v>
      </c>
      <c r="AI322" s="54" t="str">
        <f t="shared" si="8"/>
        <v>#DIV/0!</v>
      </c>
      <c r="AJ322" s="1"/>
    </row>
    <row r="323">
      <c r="A323" s="1"/>
      <c r="B323" s="1"/>
      <c r="C323" s="34"/>
      <c r="D323" s="1"/>
      <c r="E323" s="1"/>
      <c r="F323" s="1" t="str">
        <f t="shared" si="1"/>
        <v/>
      </c>
      <c r="G323" s="1" t="str">
        <f t="shared" si="2"/>
        <v/>
      </c>
      <c r="H323" s="1" t="str">
        <f t="array" ref="H323">XLOOKUP(A323,MAESTRA!I:I,MAESTRA!B:B,,0,1)</f>
        <v/>
      </c>
      <c r="I323" s="5" t="str">
        <f t="shared" si="3"/>
        <v>TALLA</v>
      </c>
      <c r="J323" s="1" t="str">
        <f t="array" ref="J323">XLOOKUP(A323,MAESTRA!I:I,MAESTRA!G:G,,0,1)</f>
        <v/>
      </c>
      <c r="K323" s="5"/>
      <c r="L323" s="5"/>
      <c r="M323" s="5"/>
      <c r="N323" s="5"/>
      <c r="O323" s="53" t="str">
        <f t="shared" si="4"/>
        <v/>
      </c>
      <c r="P323" s="5"/>
      <c r="Q323" s="5" t="s">
        <v>625</v>
      </c>
      <c r="R323" s="5" t="s">
        <v>626</v>
      </c>
      <c r="S323" s="5" t="s">
        <v>627</v>
      </c>
      <c r="T323" s="5" t="s">
        <v>627</v>
      </c>
      <c r="U323" s="1" t="str">
        <f t="shared" si="5"/>
        <v/>
      </c>
      <c r="V323" s="1" t="str">
        <f t="shared" si="6"/>
        <v/>
      </c>
      <c r="W323" s="1" t="str">
        <f t="shared" si="7"/>
        <v/>
      </c>
      <c r="X323" s="5" t="s">
        <v>628</v>
      </c>
      <c r="Y323" s="5" t="s">
        <v>629</v>
      </c>
      <c r="Z323" s="1"/>
      <c r="AA323" s="1"/>
      <c r="AB323" s="1"/>
      <c r="AC323" s="1"/>
      <c r="AD323" s="1" t="str">
        <f t="array" ref="AD323">XLOOKUP(A323,COMPRAS!B:B,COMPRAS!E:E,,0,-1)</f>
        <v/>
      </c>
      <c r="AE323" s="5" t="s">
        <v>629</v>
      </c>
      <c r="AF323" s="1"/>
      <c r="AG323" s="1" t="str">
        <f>VLOOKUP(A323,MAESTRA!I:N,5,0)</f>
        <v>#N/A</v>
      </c>
      <c r="AH323" s="1" t="str">
        <f>VLOOKUP(A323,MAESTRA!I:N,6,0)</f>
        <v>#N/A</v>
      </c>
      <c r="AI323" s="54" t="str">
        <f t="shared" si="8"/>
        <v>#DIV/0!</v>
      </c>
      <c r="AJ323" s="1"/>
    </row>
    <row r="324">
      <c r="A324" s="1"/>
      <c r="B324" s="1"/>
      <c r="C324" s="34"/>
      <c r="D324" s="1"/>
      <c r="E324" s="1"/>
      <c r="F324" s="1" t="str">
        <f t="shared" si="1"/>
        <v/>
      </c>
      <c r="G324" s="1" t="str">
        <f t="shared" si="2"/>
        <v/>
      </c>
      <c r="H324" s="1" t="str">
        <f t="array" ref="H324">XLOOKUP(A324,MAESTRA!I:I,MAESTRA!B:B,,0,1)</f>
        <v/>
      </c>
      <c r="I324" s="5" t="str">
        <f t="shared" si="3"/>
        <v>TALLA</v>
      </c>
      <c r="J324" s="1" t="str">
        <f t="array" ref="J324">XLOOKUP(A324,MAESTRA!I:I,MAESTRA!G:G,,0,1)</f>
        <v/>
      </c>
      <c r="K324" s="5"/>
      <c r="L324" s="5"/>
      <c r="M324" s="5"/>
      <c r="N324" s="5"/>
      <c r="O324" s="53" t="str">
        <f t="shared" si="4"/>
        <v/>
      </c>
      <c r="P324" s="5"/>
      <c r="Q324" s="5" t="s">
        <v>625</v>
      </c>
      <c r="R324" s="5" t="s">
        <v>626</v>
      </c>
      <c r="S324" s="5" t="s">
        <v>627</v>
      </c>
      <c r="T324" s="5" t="s">
        <v>627</v>
      </c>
      <c r="U324" s="1" t="str">
        <f t="shared" si="5"/>
        <v/>
      </c>
      <c r="V324" s="1" t="str">
        <f t="shared" si="6"/>
        <v/>
      </c>
      <c r="W324" s="1" t="str">
        <f t="shared" si="7"/>
        <v/>
      </c>
      <c r="X324" s="5" t="s">
        <v>628</v>
      </c>
      <c r="Y324" s="5" t="s">
        <v>629</v>
      </c>
      <c r="Z324" s="1"/>
      <c r="AA324" s="1"/>
      <c r="AB324" s="1"/>
      <c r="AC324" s="1"/>
      <c r="AD324" s="1" t="str">
        <f t="array" ref="AD324">XLOOKUP(A324,COMPRAS!B:B,COMPRAS!E:E,,0,-1)</f>
        <v/>
      </c>
      <c r="AE324" s="5" t="s">
        <v>629</v>
      </c>
      <c r="AF324" s="1"/>
      <c r="AG324" s="1" t="str">
        <f>VLOOKUP(A324,MAESTRA!I:N,5,0)</f>
        <v>#N/A</v>
      </c>
      <c r="AH324" s="1" t="str">
        <f>VLOOKUP(A324,MAESTRA!I:N,6,0)</f>
        <v>#N/A</v>
      </c>
      <c r="AI324" s="54" t="str">
        <f t="shared" si="8"/>
        <v>#DIV/0!</v>
      </c>
      <c r="AJ324" s="1"/>
    </row>
    <row r="325">
      <c r="A325" s="1"/>
      <c r="B325" s="1"/>
      <c r="C325" s="34"/>
      <c r="D325" s="1"/>
      <c r="E325" s="1"/>
      <c r="F325" s="1" t="str">
        <f t="shared" si="1"/>
        <v/>
      </c>
      <c r="G325" s="1" t="str">
        <f t="shared" si="2"/>
        <v/>
      </c>
      <c r="H325" s="1" t="str">
        <f t="array" ref="H325">XLOOKUP(A325,MAESTRA!I:I,MAESTRA!B:B,,0,1)</f>
        <v/>
      </c>
      <c r="I325" s="5" t="str">
        <f t="shared" si="3"/>
        <v>TALLA</v>
      </c>
      <c r="J325" s="1" t="str">
        <f t="array" ref="J325">XLOOKUP(A325,MAESTRA!I:I,MAESTRA!G:G,,0,1)</f>
        <v/>
      </c>
      <c r="K325" s="5"/>
      <c r="L325" s="5"/>
      <c r="M325" s="5"/>
      <c r="N325" s="5"/>
      <c r="O325" s="53" t="str">
        <f t="shared" si="4"/>
        <v/>
      </c>
      <c r="P325" s="5"/>
      <c r="Q325" s="5" t="s">
        <v>625</v>
      </c>
      <c r="R325" s="5" t="s">
        <v>626</v>
      </c>
      <c r="S325" s="5" t="s">
        <v>627</v>
      </c>
      <c r="T325" s="5" t="s">
        <v>627</v>
      </c>
      <c r="U325" s="1" t="str">
        <f t="shared" si="5"/>
        <v/>
      </c>
      <c r="V325" s="1" t="str">
        <f t="shared" si="6"/>
        <v/>
      </c>
      <c r="W325" s="1" t="str">
        <f t="shared" si="7"/>
        <v/>
      </c>
      <c r="X325" s="5" t="s">
        <v>628</v>
      </c>
      <c r="Y325" s="5" t="s">
        <v>629</v>
      </c>
      <c r="Z325" s="1"/>
      <c r="AA325" s="1"/>
      <c r="AB325" s="1"/>
      <c r="AC325" s="1"/>
      <c r="AD325" s="1" t="str">
        <f t="array" ref="AD325">XLOOKUP(A325,COMPRAS!B:B,COMPRAS!E:E,,0,-1)</f>
        <v/>
      </c>
      <c r="AE325" s="5" t="s">
        <v>629</v>
      </c>
      <c r="AF325" s="1"/>
      <c r="AG325" s="1" t="str">
        <f>VLOOKUP(A325,MAESTRA!I:N,5,0)</f>
        <v>#N/A</v>
      </c>
      <c r="AH325" s="1" t="str">
        <f>VLOOKUP(A325,MAESTRA!I:N,6,0)</f>
        <v>#N/A</v>
      </c>
      <c r="AI325" s="54" t="str">
        <f t="shared" si="8"/>
        <v>#DIV/0!</v>
      </c>
      <c r="AJ325" s="1"/>
    </row>
    <row r="326">
      <c r="A326" s="1"/>
      <c r="B326" s="1"/>
      <c r="C326" s="34"/>
      <c r="D326" s="1"/>
      <c r="E326" s="1"/>
      <c r="F326" s="1" t="str">
        <f t="shared" si="1"/>
        <v/>
      </c>
      <c r="G326" s="1" t="str">
        <f t="shared" si="2"/>
        <v/>
      </c>
      <c r="H326" s="1" t="str">
        <f t="array" ref="H326">XLOOKUP(A326,MAESTRA!I:I,MAESTRA!B:B,,0,1)</f>
        <v/>
      </c>
      <c r="I326" s="5" t="str">
        <f t="shared" si="3"/>
        <v>TALLA</v>
      </c>
      <c r="J326" s="1" t="str">
        <f t="array" ref="J326">XLOOKUP(A326,MAESTRA!I:I,MAESTRA!G:G,,0,1)</f>
        <v/>
      </c>
      <c r="K326" s="5"/>
      <c r="L326" s="5"/>
      <c r="M326" s="5"/>
      <c r="N326" s="5"/>
      <c r="O326" s="53" t="str">
        <f t="shared" si="4"/>
        <v/>
      </c>
      <c r="P326" s="5"/>
      <c r="Q326" s="5" t="s">
        <v>625</v>
      </c>
      <c r="R326" s="5" t="s">
        <v>626</v>
      </c>
      <c r="S326" s="5" t="s">
        <v>627</v>
      </c>
      <c r="T326" s="5" t="s">
        <v>627</v>
      </c>
      <c r="U326" s="1" t="str">
        <f t="shared" si="5"/>
        <v/>
      </c>
      <c r="V326" s="1" t="str">
        <f t="shared" si="6"/>
        <v/>
      </c>
      <c r="W326" s="1" t="str">
        <f t="shared" si="7"/>
        <v/>
      </c>
      <c r="X326" s="5" t="s">
        <v>628</v>
      </c>
      <c r="Y326" s="5" t="s">
        <v>629</v>
      </c>
      <c r="Z326" s="1"/>
      <c r="AA326" s="1"/>
      <c r="AB326" s="1"/>
      <c r="AC326" s="1"/>
      <c r="AD326" s="1" t="str">
        <f t="array" ref="AD326">XLOOKUP(A326,COMPRAS!B:B,COMPRAS!E:E,,0,-1)</f>
        <v/>
      </c>
      <c r="AE326" s="5" t="s">
        <v>629</v>
      </c>
      <c r="AF326" s="1"/>
      <c r="AG326" s="1" t="str">
        <f>VLOOKUP(A326,MAESTRA!I:N,5,0)</f>
        <v>#N/A</v>
      </c>
      <c r="AH326" s="1" t="str">
        <f>VLOOKUP(A326,MAESTRA!I:N,6,0)</f>
        <v>#N/A</v>
      </c>
      <c r="AI326" s="54" t="str">
        <f t="shared" si="8"/>
        <v>#DIV/0!</v>
      </c>
      <c r="AJ326" s="1"/>
    </row>
    <row r="327">
      <c r="A327" s="1"/>
      <c r="B327" s="1"/>
      <c r="C327" s="34"/>
      <c r="D327" s="1"/>
      <c r="E327" s="1"/>
      <c r="F327" s="1" t="str">
        <f t="shared" si="1"/>
        <v/>
      </c>
      <c r="G327" s="1" t="str">
        <f t="shared" si="2"/>
        <v/>
      </c>
      <c r="H327" s="1" t="str">
        <f t="array" ref="H327">XLOOKUP(A327,MAESTRA!I:I,MAESTRA!B:B,,0,1)</f>
        <v/>
      </c>
      <c r="I327" s="5" t="str">
        <f t="shared" si="3"/>
        <v>TALLA</v>
      </c>
      <c r="J327" s="1" t="str">
        <f t="array" ref="J327">XLOOKUP(A327,MAESTRA!I:I,MAESTRA!G:G,,0,1)</f>
        <v/>
      </c>
      <c r="K327" s="5"/>
      <c r="L327" s="5"/>
      <c r="M327" s="5"/>
      <c r="N327" s="5"/>
      <c r="O327" s="53" t="str">
        <f t="shared" si="4"/>
        <v/>
      </c>
      <c r="P327" s="5"/>
      <c r="Q327" s="5" t="s">
        <v>625</v>
      </c>
      <c r="R327" s="5" t="s">
        <v>626</v>
      </c>
      <c r="S327" s="5" t="s">
        <v>627</v>
      </c>
      <c r="T327" s="5" t="s">
        <v>627</v>
      </c>
      <c r="U327" s="1" t="str">
        <f t="shared" si="5"/>
        <v/>
      </c>
      <c r="V327" s="1" t="str">
        <f t="shared" si="6"/>
        <v/>
      </c>
      <c r="W327" s="1" t="str">
        <f t="shared" si="7"/>
        <v/>
      </c>
      <c r="X327" s="5" t="s">
        <v>628</v>
      </c>
      <c r="Y327" s="5" t="s">
        <v>629</v>
      </c>
      <c r="Z327" s="1"/>
      <c r="AA327" s="1"/>
      <c r="AB327" s="1"/>
      <c r="AC327" s="1"/>
      <c r="AD327" s="1" t="str">
        <f t="array" ref="AD327">XLOOKUP(A327,COMPRAS!B:B,COMPRAS!E:E,,0,-1)</f>
        <v/>
      </c>
      <c r="AE327" s="5" t="s">
        <v>629</v>
      </c>
      <c r="AF327" s="1"/>
      <c r="AG327" s="1" t="str">
        <f>VLOOKUP(A327,MAESTRA!I:N,5,0)</f>
        <v>#N/A</v>
      </c>
      <c r="AH327" s="1" t="str">
        <f>VLOOKUP(A327,MAESTRA!I:N,6,0)</f>
        <v>#N/A</v>
      </c>
      <c r="AI327" s="54" t="str">
        <f t="shared" si="8"/>
        <v>#DIV/0!</v>
      </c>
      <c r="AJ327" s="1"/>
    </row>
    <row r="328">
      <c r="A328" s="1"/>
      <c r="B328" s="1"/>
      <c r="C328" s="34"/>
      <c r="D328" s="1"/>
      <c r="E328" s="1"/>
      <c r="F328" s="1" t="str">
        <f t="shared" si="1"/>
        <v/>
      </c>
      <c r="G328" s="1" t="str">
        <f t="shared" si="2"/>
        <v/>
      </c>
      <c r="H328" s="1" t="str">
        <f t="array" ref="H328">XLOOKUP(A328,MAESTRA!I:I,MAESTRA!B:B,,0,1)</f>
        <v/>
      </c>
      <c r="I328" s="5" t="str">
        <f t="shared" si="3"/>
        <v>TALLA</v>
      </c>
      <c r="J328" s="1" t="str">
        <f t="array" ref="J328">XLOOKUP(A328,MAESTRA!I:I,MAESTRA!G:G,,0,1)</f>
        <v/>
      </c>
      <c r="K328" s="5"/>
      <c r="L328" s="5"/>
      <c r="M328" s="5"/>
      <c r="N328" s="5"/>
      <c r="O328" s="53" t="str">
        <f t="shared" si="4"/>
        <v/>
      </c>
      <c r="P328" s="5"/>
      <c r="Q328" s="5" t="s">
        <v>625</v>
      </c>
      <c r="R328" s="5" t="s">
        <v>626</v>
      </c>
      <c r="S328" s="5" t="s">
        <v>627</v>
      </c>
      <c r="T328" s="5" t="s">
        <v>627</v>
      </c>
      <c r="U328" s="1" t="str">
        <f t="shared" si="5"/>
        <v/>
      </c>
      <c r="V328" s="1" t="str">
        <f t="shared" si="6"/>
        <v/>
      </c>
      <c r="W328" s="1" t="str">
        <f t="shared" si="7"/>
        <v/>
      </c>
      <c r="X328" s="5" t="s">
        <v>628</v>
      </c>
      <c r="Y328" s="5" t="s">
        <v>629</v>
      </c>
      <c r="Z328" s="1"/>
      <c r="AA328" s="1"/>
      <c r="AB328" s="1"/>
      <c r="AC328" s="1"/>
      <c r="AD328" s="1" t="str">
        <f t="array" ref="AD328">XLOOKUP(A328,COMPRAS!B:B,COMPRAS!E:E,,0,-1)</f>
        <v/>
      </c>
      <c r="AE328" s="5" t="s">
        <v>629</v>
      </c>
      <c r="AF328" s="1"/>
      <c r="AG328" s="1" t="str">
        <f>VLOOKUP(A328,MAESTRA!I:N,5,0)</f>
        <v>#N/A</v>
      </c>
      <c r="AH328" s="1" t="str">
        <f>VLOOKUP(A328,MAESTRA!I:N,6,0)</f>
        <v>#N/A</v>
      </c>
      <c r="AI328" s="54" t="str">
        <f t="shared" si="8"/>
        <v>#DIV/0!</v>
      </c>
      <c r="AJ328" s="1"/>
    </row>
    <row r="329">
      <c r="A329" s="1"/>
      <c r="B329" s="1"/>
      <c r="C329" s="34"/>
      <c r="D329" s="1"/>
      <c r="E329" s="1"/>
      <c r="F329" s="1" t="str">
        <f t="shared" si="1"/>
        <v/>
      </c>
      <c r="G329" s="1" t="str">
        <f t="shared" si="2"/>
        <v/>
      </c>
      <c r="H329" s="1" t="str">
        <f t="array" ref="H329">XLOOKUP(A329,MAESTRA!I:I,MAESTRA!B:B,,0,1)</f>
        <v/>
      </c>
      <c r="I329" s="5" t="str">
        <f t="shared" si="3"/>
        <v>TALLA</v>
      </c>
      <c r="J329" s="1" t="str">
        <f t="array" ref="J329">XLOOKUP(A329,MAESTRA!I:I,MAESTRA!G:G,,0,1)</f>
        <v/>
      </c>
      <c r="K329" s="5"/>
      <c r="L329" s="5"/>
      <c r="M329" s="5"/>
      <c r="N329" s="5"/>
      <c r="O329" s="53" t="str">
        <f t="shared" si="4"/>
        <v/>
      </c>
      <c r="P329" s="5"/>
      <c r="Q329" s="5" t="s">
        <v>625</v>
      </c>
      <c r="R329" s="5" t="s">
        <v>626</v>
      </c>
      <c r="S329" s="5" t="s">
        <v>627</v>
      </c>
      <c r="T329" s="5" t="s">
        <v>627</v>
      </c>
      <c r="U329" s="1" t="str">
        <f t="shared" si="5"/>
        <v/>
      </c>
      <c r="V329" s="1" t="str">
        <f t="shared" si="6"/>
        <v/>
      </c>
      <c r="W329" s="1" t="str">
        <f t="shared" si="7"/>
        <v/>
      </c>
      <c r="X329" s="5" t="s">
        <v>628</v>
      </c>
      <c r="Y329" s="5" t="s">
        <v>629</v>
      </c>
      <c r="Z329" s="1"/>
      <c r="AA329" s="1"/>
      <c r="AB329" s="1"/>
      <c r="AC329" s="1"/>
      <c r="AD329" s="1" t="str">
        <f t="array" ref="AD329">XLOOKUP(A329,COMPRAS!B:B,COMPRAS!E:E,,0,-1)</f>
        <v/>
      </c>
      <c r="AE329" s="5" t="s">
        <v>629</v>
      </c>
      <c r="AF329" s="1"/>
      <c r="AG329" s="1" t="str">
        <f>VLOOKUP(A329,MAESTRA!I:N,5,0)</f>
        <v>#N/A</v>
      </c>
      <c r="AH329" s="1" t="str">
        <f>VLOOKUP(A329,MAESTRA!I:N,6,0)</f>
        <v>#N/A</v>
      </c>
      <c r="AI329" s="54" t="str">
        <f t="shared" si="8"/>
        <v>#DIV/0!</v>
      </c>
      <c r="AJ329" s="1"/>
    </row>
    <row r="330">
      <c r="A330" s="1"/>
      <c r="B330" s="1"/>
      <c r="C330" s="34"/>
      <c r="D330" s="1"/>
      <c r="E330" s="1"/>
      <c r="F330" s="1" t="str">
        <f t="shared" si="1"/>
        <v/>
      </c>
      <c r="G330" s="1" t="str">
        <f t="shared" si="2"/>
        <v/>
      </c>
      <c r="H330" s="1" t="str">
        <f t="array" ref="H330">XLOOKUP(A330,MAESTRA!I:I,MAESTRA!B:B,,0,1)</f>
        <v/>
      </c>
      <c r="I330" s="5" t="str">
        <f t="shared" si="3"/>
        <v>TALLA</v>
      </c>
      <c r="J330" s="1" t="str">
        <f t="array" ref="J330">XLOOKUP(A330,MAESTRA!I:I,MAESTRA!G:G,,0,1)</f>
        <v/>
      </c>
      <c r="K330" s="5"/>
      <c r="L330" s="5"/>
      <c r="M330" s="5"/>
      <c r="N330" s="5"/>
      <c r="O330" s="53" t="str">
        <f t="shared" si="4"/>
        <v/>
      </c>
      <c r="P330" s="5"/>
      <c r="Q330" s="5" t="s">
        <v>625</v>
      </c>
      <c r="R330" s="5" t="s">
        <v>626</v>
      </c>
      <c r="S330" s="5" t="s">
        <v>627</v>
      </c>
      <c r="T330" s="5" t="s">
        <v>627</v>
      </c>
      <c r="U330" s="1" t="str">
        <f t="shared" si="5"/>
        <v/>
      </c>
      <c r="V330" s="1" t="str">
        <f t="shared" si="6"/>
        <v/>
      </c>
      <c r="W330" s="1" t="str">
        <f t="shared" si="7"/>
        <v/>
      </c>
      <c r="X330" s="5" t="s">
        <v>628</v>
      </c>
      <c r="Y330" s="5" t="s">
        <v>629</v>
      </c>
      <c r="Z330" s="1"/>
      <c r="AA330" s="1"/>
      <c r="AB330" s="1"/>
      <c r="AC330" s="1"/>
      <c r="AD330" s="1" t="str">
        <f t="array" ref="AD330">XLOOKUP(A330,COMPRAS!B:B,COMPRAS!E:E,,0,-1)</f>
        <v/>
      </c>
      <c r="AE330" s="5" t="s">
        <v>629</v>
      </c>
      <c r="AF330" s="1"/>
      <c r="AG330" s="1" t="str">
        <f>VLOOKUP(A330,MAESTRA!I:N,5,0)</f>
        <v>#N/A</v>
      </c>
      <c r="AH330" s="1" t="str">
        <f>VLOOKUP(A330,MAESTRA!I:N,6,0)</f>
        <v>#N/A</v>
      </c>
      <c r="AI330" s="54" t="str">
        <f t="shared" si="8"/>
        <v>#DIV/0!</v>
      </c>
      <c r="AJ330" s="1"/>
    </row>
    <row r="331">
      <c r="A331" s="1"/>
      <c r="B331" s="1"/>
      <c r="C331" s="34"/>
      <c r="D331" s="1"/>
      <c r="E331" s="1"/>
      <c r="F331" s="1" t="str">
        <f t="shared" si="1"/>
        <v/>
      </c>
      <c r="G331" s="1" t="str">
        <f t="shared" si="2"/>
        <v/>
      </c>
      <c r="H331" s="1" t="str">
        <f t="array" ref="H331">XLOOKUP(A331,MAESTRA!I:I,MAESTRA!B:B,,0,1)</f>
        <v/>
      </c>
      <c r="I331" s="5" t="str">
        <f t="shared" si="3"/>
        <v>TALLA</v>
      </c>
      <c r="J331" s="1" t="str">
        <f t="array" ref="J331">XLOOKUP(A331,MAESTRA!I:I,MAESTRA!G:G,,0,1)</f>
        <v/>
      </c>
      <c r="K331" s="5"/>
      <c r="L331" s="5"/>
      <c r="M331" s="5"/>
      <c r="N331" s="5"/>
      <c r="O331" s="53" t="str">
        <f t="shared" si="4"/>
        <v/>
      </c>
      <c r="P331" s="5"/>
      <c r="Q331" s="5" t="s">
        <v>625</v>
      </c>
      <c r="R331" s="5" t="s">
        <v>626</v>
      </c>
      <c r="S331" s="5" t="s">
        <v>627</v>
      </c>
      <c r="T331" s="5" t="s">
        <v>627</v>
      </c>
      <c r="U331" s="1" t="str">
        <f t="shared" si="5"/>
        <v/>
      </c>
      <c r="V331" s="1" t="str">
        <f t="shared" si="6"/>
        <v/>
      </c>
      <c r="W331" s="1" t="str">
        <f t="shared" si="7"/>
        <v/>
      </c>
      <c r="X331" s="5" t="s">
        <v>628</v>
      </c>
      <c r="Y331" s="5" t="s">
        <v>629</v>
      </c>
      <c r="Z331" s="1"/>
      <c r="AA331" s="1"/>
      <c r="AB331" s="1"/>
      <c r="AC331" s="1"/>
      <c r="AD331" s="1" t="str">
        <f t="array" ref="AD331">XLOOKUP(A331,COMPRAS!B:B,COMPRAS!E:E,,0,-1)</f>
        <v/>
      </c>
      <c r="AE331" s="5" t="s">
        <v>629</v>
      </c>
      <c r="AF331" s="1"/>
      <c r="AG331" s="1" t="str">
        <f>VLOOKUP(A331,MAESTRA!I:N,5,0)</f>
        <v>#N/A</v>
      </c>
      <c r="AH331" s="1" t="str">
        <f>VLOOKUP(A331,MAESTRA!I:N,6,0)</f>
        <v>#N/A</v>
      </c>
      <c r="AI331" s="54" t="str">
        <f t="shared" si="8"/>
        <v>#DIV/0!</v>
      </c>
      <c r="AJ331" s="1"/>
    </row>
    <row r="332">
      <c r="A332" s="1"/>
      <c r="B332" s="1"/>
      <c r="C332" s="34"/>
      <c r="D332" s="1"/>
      <c r="E332" s="1"/>
      <c r="F332" s="1" t="str">
        <f t="shared" si="1"/>
        <v/>
      </c>
      <c r="G332" s="1" t="str">
        <f t="shared" si="2"/>
        <v/>
      </c>
      <c r="H332" s="1" t="str">
        <f t="array" ref="H332">XLOOKUP(A332,MAESTRA!I:I,MAESTRA!B:B,,0,1)</f>
        <v/>
      </c>
      <c r="I332" s="5" t="str">
        <f t="shared" si="3"/>
        <v>TALLA</v>
      </c>
      <c r="J332" s="1" t="str">
        <f t="array" ref="J332">XLOOKUP(A332,MAESTRA!I:I,MAESTRA!G:G,,0,1)</f>
        <v/>
      </c>
      <c r="K332" s="5"/>
      <c r="L332" s="5"/>
      <c r="M332" s="5"/>
      <c r="N332" s="5"/>
      <c r="O332" s="53" t="str">
        <f t="shared" si="4"/>
        <v/>
      </c>
      <c r="P332" s="5"/>
      <c r="Q332" s="5" t="s">
        <v>625</v>
      </c>
      <c r="R332" s="5" t="s">
        <v>626</v>
      </c>
      <c r="S332" s="5" t="s">
        <v>627</v>
      </c>
      <c r="T332" s="5" t="s">
        <v>627</v>
      </c>
      <c r="U332" s="1" t="str">
        <f t="shared" si="5"/>
        <v/>
      </c>
      <c r="V332" s="1" t="str">
        <f t="shared" si="6"/>
        <v/>
      </c>
      <c r="W332" s="1" t="str">
        <f t="shared" si="7"/>
        <v/>
      </c>
      <c r="X332" s="5" t="s">
        <v>628</v>
      </c>
      <c r="Y332" s="5" t="s">
        <v>629</v>
      </c>
      <c r="Z332" s="1"/>
      <c r="AA332" s="1"/>
      <c r="AB332" s="1"/>
      <c r="AC332" s="1"/>
      <c r="AD332" s="1" t="str">
        <f t="array" ref="AD332">XLOOKUP(A332,COMPRAS!B:B,COMPRAS!E:E,,0,-1)</f>
        <v/>
      </c>
      <c r="AE332" s="5" t="s">
        <v>629</v>
      </c>
      <c r="AF332" s="1"/>
      <c r="AG332" s="1" t="str">
        <f>VLOOKUP(A332,MAESTRA!I:N,5,0)</f>
        <v>#N/A</v>
      </c>
      <c r="AH332" s="1" t="str">
        <f>VLOOKUP(A332,MAESTRA!I:N,6,0)</f>
        <v>#N/A</v>
      </c>
      <c r="AI332" s="54" t="str">
        <f t="shared" si="8"/>
        <v>#DIV/0!</v>
      </c>
      <c r="AJ332" s="1"/>
    </row>
    <row r="333">
      <c r="A333" s="1"/>
      <c r="B333" s="1"/>
      <c r="C333" s="34"/>
      <c r="D333" s="1"/>
      <c r="E333" s="1"/>
      <c r="F333" s="1" t="str">
        <f t="shared" si="1"/>
        <v/>
      </c>
      <c r="G333" s="1" t="str">
        <f t="shared" si="2"/>
        <v/>
      </c>
      <c r="H333" s="1" t="str">
        <f t="array" ref="H333">XLOOKUP(A333,MAESTRA!I:I,MAESTRA!B:B,,0,1)</f>
        <v/>
      </c>
      <c r="I333" s="5" t="str">
        <f t="shared" si="3"/>
        <v>TALLA</v>
      </c>
      <c r="J333" s="1" t="str">
        <f t="array" ref="J333">XLOOKUP(A333,MAESTRA!I:I,MAESTRA!G:G,,0,1)</f>
        <v/>
      </c>
      <c r="K333" s="5"/>
      <c r="L333" s="5"/>
      <c r="M333" s="5"/>
      <c r="N333" s="5"/>
      <c r="O333" s="53" t="str">
        <f t="shared" si="4"/>
        <v/>
      </c>
      <c r="P333" s="5"/>
      <c r="Q333" s="5" t="s">
        <v>625</v>
      </c>
      <c r="R333" s="5" t="s">
        <v>626</v>
      </c>
      <c r="S333" s="5" t="s">
        <v>627</v>
      </c>
      <c r="T333" s="5" t="s">
        <v>627</v>
      </c>
      <c r="U333" s="1" t="str">
        <f t="shared" si="5"/>
        <v/>
      </c>
      <c r="V333" s="1" t="str">
        <f t="shared" si="6"/>
        <v/>
      </c>
      <c r="W333" s="1" t="str">
        <f t="shared" si="7"/>
        <v/>
      </c>
      <c r="X333" s="5" t="s">
        <v>628</v>
      </c>
      <c r="Y333" s="5" t="s">
        <v>629</v>
      </c>
      <c r="Z333" s="1"/>
      <c r="AA333" s="1"/>
      <c r="AB333" s="1"/>
      <c r="AC333" s="1"/>
      <c r="AD333" s="1" t="str">
        <f t="array" ref="AD333">XLOOKUP(A333,COMPRAS!B:B,COMPRAS!E:E,,0,-1)</f>
        <v/>
      </c>
      <c r="AE333" s="5" t="s">
        <v>629</v>
      </c>
      <c r="AF333" s="1"/>
      <c r="AG333" s="1" t="str">
        <f>VLOOKUP(A333,MAESTRA!I:N,5,0)</f>
        <v>#N/A</v>
      </c>
      <c r="AH333" s="1" t="str">
        <f>VLOOKUP(A333,MAESTRA!I:N,6,0)</f>
        <v>#N/A</v>
      </c>
      <c r="AI333" s="54" t="str">
        <f t="shared" si="8"/>
        <v>#DIV/0!</v>
      </c>
      <c r="AJ333" s="1"/>
    </row>
    <row r="334">
      <c r="A334" s="1"/>
      <c r="B334" s="1"/>
      <c r="C334" s="34"/>
      <c r="D334" s="1"/>
      <c r="E334" s="1"/>
      <c r="F334" s="1" t="str">
        <f t="shared" si="1"/>
        <v/>
      </c>
      <c r="G334" s="1" t="str">
        <f t="shared" si="2"/>
        <v/>
      </c>
      <c r="H334" s="1" t="str">
        <f t="array" ref="H334">XLOOKUP(A334,MAESTRA!I:I,MAESTRA!B:B,,0,1)</f>
        <v/>
      </c>
      <c r="I334" s="5" t="str">
        <f t="shared" si="3"/>
        <v>TALLA</v>
      </c>
      <c r="J334" s="1" t="str">
        <f t="array" ref="J334">XLOOKUP(A334,MAESTRA!I:I,MAESTRA!G:G,,0,1)</f>
        <v/>
      </c>
      <c r="K334" s="5"/>
      <c r="L334" s="5"/>
      <c r="M334" s="5"/>
      <c r="N334" s="5"/>
      <c r="O334" s="53" t="str">
        <f t="shared" si="4"/>
        <v/>
      </c>
      <c r="P334" s="5"/>
      <c r="Q334" s="5" t="s">
        <v>625</v>
      </c>
      <c r="R334" s="5" t="s">
        <v>626</v>
      </c>
      <c r="S334" s="5" t="s">
        <v>627</v>
      </c>
      <c r="T334" s="5" t="s">
        <v>627</v>
      </c>
      <c r="U334" s="1" t="str">
        <f t="shared" si="5"/>
        <v/>
      </c>
      <c r="V334" s="1" t="str">
        <f t="shared" si="6"/>
        <v/>
      </c>
      <c r="W334" s="1" t="str">
        <f t="shared" si="7"/>
        <v/>
      </c>
      <c r="X334" s="5" t="s">
        <v>628</v>
      </c>
      <c r="Y334" s="5" t="s">
        <v>629</v>
      </c>
      <c r="Z334" s="1"/>
      <c r="AA334" s="1"/>
      <c r="AB334" s="1"/>
      <c r="AC334" s="1"/>
      <c r="AD334" s="1" t="str">
        <f t="array" ref="AD334">XLOOKUP(A334,COMPRAS!B:B,COMPRAS!E:E,,0,-1)</f>
        <v/>
      </c>
      <c r="AE334" s="5" t="s">
        <v>629</v>
      </c>
      <c r="AF334" s="1"/>
      <c r="AG334" s="1" t="str">
        <f>VLOOKUP(A334,MAESTRA!I:N,5,0)</f>
        <v>#N/A</v>
      </c>
      <c r="AH334" s="1" t="str">
        <f>VLOOKUP(A334,MAESTRA!I:N,6,0)</f>
        <v>#N/A</v>
      </c>
      <c r="AI334" s="54" t="str">
        <f t="shared" si="8"/>
        <v>#DIV/0!</v>
      </c>
      <c r="AJ334" s="1"/>
    </row>
    <row r="335">
      <c r="A335" s="1"/>
      <c r="B335" s="1"/>
      <c r="C335" s="34"/>
      <c r="D335" s="1"/>
      <c r="E335" s="1"/>
      <c r="F335" s="1" t="str">
        <f t="shared" si="1"/>
        <v/>
      </c>
      <c r="G335" s="1" t="str">
        <f t="shared" si="2"/>
        <v/>
      </c>
      <c r="H335" s="1" t="str">
        <f t="array" ref="H335">XLOOKUP(A335,MAESTRA!I:I,MAESTRA!B:B,,0,1)</f>
        <v/>
      </c>
      <c r="I335" s="5" t="str">
        <f t="shared" si="3"/>
        <v>TALLA</v>
      </c>
      <c r="J335" s="1" t="str">
        <f t="array" ref="J335">XLOOKUP(A335,MAESTRA!I:I,MAESTRA!G:G,,0,1)</f>
        <v/>
      </c>
      <c r="K335" s="5"/>
      <c r="L335" s="5"/>
      <c r="M335" s="5"/>
      <c r="N335" s="5"/>
      <c r="O335" s="53" t="str">
        <f t="shared" si="4"/>
        <v/>
      </c>
      <c r="P335" s="5"/>
      <c r="Q335" s="5" t="s">
        <v>625</v>
      </c>
      <c r="R335" s="5" t="s">
        <v>626</v>
      </c>
      <c r="S335" s="5" t="s">
        <v>627</v>
      </c>
      <c r="T335" s="5" t="s">
        <v>627</v>
      </c>
      <c r="U335" s="1" t="str">
        <f t="shared" si="5"/>
        <v/>
      </c>
      <c r="V335" s="1" t="str">
        <f t="shared" si="6"/>
        <v/>
      </c>
      <c r="W335" s="1" t="str">
        <f t="shared" si="7"/>
        <v/>
      </c>
      <c r="X335" s="5" t="s">
        <v>628</v>
      </c>
      <c r="Y335" s="5" t="s">
        <v>629</v>
      </c>
      <c r="Z335" s="1"/>
      <c r="AA335" s="1"/>
      <c r="AB335" s="1"/>
      <c r="AC335" s="1"/>
      <c r="AD335" s="1" t="str">
        <f t="array" ref="AD335">XLOOKUP(A335,COMPRAS!B:B,COMPRAS!E:E,,0,-1)</f>
        <v/>
      </c>
      <c r="AE335" s="5" t="s">
        <v>629</v>
      </c>
      <c r="AF335" s="1"/>
      <c r="AG335" s="1" t="str">
        <f>VLOOKUP(A335,MAESTRA!I:N,5,0)</f>
        <v>#N/A</v>
      </c>
      <c r="AH335" s="1" t="str">
        <f>VLOOKUP(A335,MAESTRA!I:N,6,0)</f>
        <v>#N/A</v>
      </c>
      <c r="AI335" s="54" t="str">
        <f t="shared" si="8"/>
        <v>#DIV/0!</v>
      </c>
      <c r="AJ335" s="1"/>
    </row>
    <row r="336">
      <c r="A336" s="1"/>
      <c r="B336" s="1"/>
      <c r="C336" s="34"/>
      <c r="D336" s="1"/>
      <c r="E336" s="1"/>
      <c r="F336" s="1" t="str">
        <f t="shared" si="1"/>
        <v/>
      </c>
      <c r="G336" s="1" t="str">
        <f t="shared" si="2"/>
        <v/>
      </c>
      <c r="H336" s="1" t="str">
        <f t="array" ref="H336">XLOOKUP(A336,MAESTRA!I:I,MAESTRA!B:B,,0,1)</f>
        <v/>
      </c>
      <c r="I336" s="5" t="str">
        <f t="shared" si="3"/>
        <v>TALLA</v>
      </c>
      <c r="J336" s="1" t="str">
        <f t="array" ref="J336">XLOOKUP(A336,MAESTRA!I:I,MAESTRA!G:G,,0,1)</f>
        <v/>
      </c>
      <c r="K336" s="5"/>
      <c r="L336" s="5"/>
      <c r="M336" s="5"/>
      <c r="N336" s="5"/>
      <c r="O336" s="53" t="str">
        <f t="shared" si="4"/>
        <v/>
      </c>
      <c r="P336" s="5"/>
      <c r="Q336" s="5" t="s">
        <v>625</v>
      </c>
      <c r="R336" s="5" t="s">
        <v>626</v>
      </c>
      <c r="S336" s="5" t="s">
        <v>627</v>
      </c>
      <c r="T336" s="5" t="s">
        <v>627</v>
      </c>
      <c r="U336" s="1" t="str">
        <f t="shared" si="5"/>
        <v/>
      </c>
      <c r="V336" s="1" t="str">
        <f t="shared" si="6"/>
        <v/>
      </c>
      <c r="W336" s="1" t="str">
        <f t="shared" si="7"/>
        <v/>
      </c>
      <c r="X336" s="5" t="s">
        <v>628</v>
      </c>
      <c r="Y336" s="5" t="s">
        <v>629</v>
      </c>
      <c r="Z336" s="1"/>
      <c r="AA336" s="1"/>
      <c r="AB336" s="1"/>
      <c r="AC336" s="1"/>
      <c r="AD336" s="1" t="str">
        <f t="array" ref="AD336">XLOOKUP(A336,COMPRAS!B:B,COMPRAS!E:E,,0,-1)</f>
        <v/>
      </c>
      <c r="AE336" s="5" t="s">
        <v>629</v>
      </c>
      <c r="AF336" s="1"/>
      <c r="AG336" s="1" t="str">
        <f>VLOOKUP(A336,MAESTRA!I:N,5,0)</f>
        <v>#N/A</v>
      </c>
      <c r="AH336" s="1" t="str">
        <f>VLOOKUP(A336,MAESTRA!I:N,6,0)</f>
        <v>#N/A</v>
      </c>
      <c r="AI336" s="54" t="str">
        <f t="shared" si="8"/>
        <v>#DIV/0!</v>
      </c>
      <c r="AJ336" s="1"/>
    </row>
    <row r="337">
      <c r="A337" s="1"/>
      <c r="B337" s="1"/>
      <c r="C337" s="34"/>
      <c r="D337" s="1"/>
      <c r="E337" s="1"/>
      <c r="F337" s="1" t="str">
        <f t="shared" si="1"/>
        <v/>
      </c>
      <c r="G337" s="1" t="str">
        <f t="shared" si="2"/>
        <v/>
      </c>
      <c r="H337" s="1" t="str">
        <f t="array" ref="H337">XLOOKUP(A337,MAESTRA!I:I,MAESTRA!B:B,,0,1)</f>
        <v/>
      </c>
      <c r="I337" s="5" t="str">
        <f t="shared" si="3"/>
        <v>TALLA</v>
      </c>
      <c r="J337" s="1" t="str">
        <f t="array" ref="J337">XLOOKUP(A337,MAESTRA!I:I,MAESTRA!G:G,,0,1)</f>
        <v/>
      </c>
      <c r="K337" s="5"/>
      <c r="L337" s="5"/>
      <c r="M337" s="5"/>
      <c r="N337" s="5"/>
      <c r="O337" s="53" t="str">
        <f t="shared" si="4"/>
        <v/>
      </c>
      <c r="P337" s="5"/>
      <c r="Q337" s="5" t="s">
        <v>625</v>
      </c>
      <c r="R337" s="5" t="s">
        <v>626</v>
      </c>
      <c r="S337" s="5" t="s">
        <v>627</v>
      </c>
      <c r="T337" s="5" t="s">
        <v>627</v>
      </c>
      <c r="U337" s="1" t="str">
        <f t="shared" si="5"/>
        <v/>
      </c>
      <c r="V337" s="1" t="str">
        <f t="shared" si="6"/>
        <v/>
      </c>
      <c r="W337" s="1" t="str">
        <f t="shared" si="7"/>
        <v/>
      </c>
      <c r="X337" s="5" t="s">
        <v>628</v>
      </c>
      <c r="Y337" s="5" t="s">
        <v>629</v>
      </c>
      <c r="Z337" s="1"/>
      <c r="AA337" s="1"/>
      <c r="AB337" s="1"/>
      <c r="AC337" s="1"/>
      <c r="AD337" s="1" t="str">
        <f t="array" ref="AD337">XLOOKUP(A337,COMPRAS!B:B,COMPRAS!E:E,,0,-1)</f>
        <v/>
      </c>
      <c r="AE337" s="5" t="s">
        <v>629</v>
      </c>
      <c r="AF337" s="1"/>
      <c r="AG337" s="1" t="str">
        <f>VLOOKUP(A337,MAESTRA!I:N,5,0)</f>
        <v>#N/A</v>
      </c>
      <c r="AH337" s="1" t="str">
        <f>VLOOKUP(A337,MAESTRA!I:N,6,0)</f>
        <v>#N/A</v>
      </c>
      <c r="AI337" s="54" t="str">
        <f t="shared" si="8"/>
        <v>#DIV/0!</v>
      </c>
      <c r="AJ337" s="1"/>
    </row>
    <row r="338">
      <c r="A338" s="1"/>
      <c r="B338" s="1"/>
      <c r="C338" s="34"/>
      <c r="D338" s="1"/>
      <c r="E338" s="1"/>
      <c r="F338" s="1" t="str">
        <f t="shared" si="1"/>
        <v/>
      </c>
      <c r="G338" s="1" t="str">
        <f t="shared" si="2"/>
        <v/>
      </c>
      <c r="H338" s="1" t="str">
        <f t="array" ref="H338">XLOOKUP(A338,MAESTRA!I:I,MAESTRA!B:B,,0,1)</f>
        <v/>
      </c>
      <c r="I338" s="5" t="str">
        <f t="shared" si="3"/>
        <v>TALLA</v>
      </c>
      <c r="J338" s="1" t="str">
        <f t="array" ref="J338">XLOOKUP(A338,MAESTRA!I:I,MAESTRA!G:G,,0,1)</f>
        <v/>
      </c>
      <c r="K338" s="5"/>
      <c r="L338" s="5"/>
      <c r="M338" s="5"/>
      <c r="N338" s="5"/>
      <c r="O338" s="53" t="str">
        <f t="shared" si="4"/>
        <v/>
      </c>
      <c r="P338" s="5"/>
      <c r="Q338" s="5" t="s">
        <v>625</v>
      </c>
      <c r="R338" s="5" t="s">
        <v>626</v>
      </c>
      <c r="S338" s="5" t="s">
        <v>627</v>
      </c>
      <c r="T338" s="5" t="s">
        <v>627</v>
      </c>
      <c r="U338" s="1" t="str">
        <f t="shared" si="5"/>
        <v/>
      </c>
      <c r="V338" s="1" t="str">
        <f t="shared" si="6"/>
        <v/>
      </c>
      <c r="W338" s="1" t="str">
        <f t="shared" si="7"/>
        <v/>
      </c>
      <c r="X338" s="5" t="s">
        <v>628</v>
      </c>
      <c r="Y338" s="5" t="s">
        <v>629</v>
      </c>
      <c r="Z338" s="1"/>
      <c r="AA338" s="1"/>
      <c r="AB338" s="1"/>
      <c r="AC338" s="1"/>
      <c r="AD338" s="1" t="str">
        <f t="array" ref="AD338">XLOOKUP(A338,COMPRAS!B:B,COMPRAS!E:E,,0,-1)</f>
        <v/>
      </c>
      <c r="AE338" s="5" t="s">
        <v>629</v>
      </c>
      <c r="AF338" s="1"/>
      <c r="AG338" s="1" t="str">
        <f>VLOOKUP(A338,MAESTRA!I:N,5,0)</f>
        <v>#N/A</v>
      </c>
      <c r="AH338" s="1" t="str">
        <f>VLOOKUP(A338,MAESTRA!I:N,6,0)</f>
        <v>#N/A</v>
      </c>
      <c r="AI338" s="54" t="str">
        <f t="shared" si="8"/>
        <v>#DIV/0!</v>
      </c>
      <c r="AJ338" s="1"/>
    </row>
    <row r="339">
      <c r="A339" s="1"/>
      <c r="B339" s="1"/>
      <c r="C339" s="34"/>
      <c r="D339" s="1"/>
      <c r="E339" s="1"/>
      <c r="F339" s="1" t="str">
        <f t="shared" si="1"/>
        <v/>
      </c>
      <c r="G339" s="1" t="str">
        <f t="shared" si="2"/>
        <v/>
      </c>
      <c r="H339" s="1" t="str">
        <f t="array" ref="H339">XLOOKUP(A339,MAESTRA!I:I,MAESTRA!B:B,,0,1)</f>
        <v/>
      </c>
      <c r="I339" s="5" t="str">
        <f t="shared" si="3"/>
        <v>TALLA</v>
      </c>
      <c r="J339" s="1" t="str">
        <f t="array" ref="J339">XLOOKUP(A339,MAESTRA!I:I,MAESTRA!G:G,,0,1)</f>
        <v/>
      </c>
      <c r="K339" s="5"/>
      <c r="L339" s="5"/>
      <c r="M339" s="5"/>
      <c r="N339" s="5"/>
      <c r="O339" s="53" t="str">
        <f t="shared" si="4"/>
        <v/>
      </c>
      <c r="P339" s="5"/>
      <c r="Q339" s="5" t="s">
        <v>625</v>
      </c>
      <c r="R339" s="5" t="s">
        <v>626</v>
      </c>
      <c r="S339" s="5" t="s">
        <v>627</v>
      </c>
      <c r="T339" s="5" t="s">
        <v>627</v>
      </c>
      <c r="U339" s="1" t="str">
        <f t="shared" si="5"/>
        <v/>
      </c>
      <c r="V339" s="1" t="str">
        <f t="shared" si="6"/>
        <v/>
      </c>
      <c r="W339" s="1" t="str">
        <f t="shared" si="7"/>
        <v/>
      </c>
      <c r="X339" s="5" t="s">
        <v>628</v>
      </c>
      <c r="Y339" s="5" t="s">
        <v>629</v>
      </c>
      <c r="Z339" s="1"/>
      <c r="AA339" s="1"/>
      <c r="AB339" s="1"/>
      <c r="AC339" s="1"/>
      <c r="AD339" s="1" t="str">
        <f t="array" ref="AD339">XLOOKUP(A339,COMPRAS!B:B,COMPRAS!E:E,,0,-1)</f>
        <v/>
      </c>
      <c r="AE339" s="5" t="s">
        <v>629</v>
      </c>
      <c r="AF339" s="1"/>
      <c r="AG339" s="1" t="str">
        <f>VLOOKUP(A339,MAESTRA!I:N,5,0)</f>
        <v>#N/A</v>
      </c>
      <c r="AH339" s="1" t="str">
        <f>VLOOKUP(A339,MAESTRA!I:N,6,0)</f>
        <v>#N/A</v>
      </c>
      <c r="AI339" s="54" t="str">
        <f t="shared" si="8"/>
        <v>#DIV/0!</v>
      </c>
      <c r="AJ339" s="1"/>
    </row>
    <row r="340">
      <c r="A340" s="1"/>
      <c r="B340" s="1"/>
      <c r="C340" s="34"/>
      <c r="D340" s="1"/>
      <c r="E340" s="1"/>
      <c r="F340" s="1" t="str">
        <f t="shared" si="1"/>
        <v/>
      </c>
      <c r="G340" s="1" t="str">
        <f t="shared" si="2"/>
        <v/>
      </c>
      <c r="H340" s="1" t="str">
        <f t="array" ref="H340">XLOOKUP(A340,MAESTRA!I:I,MAESTRA!B:B,,0,1)</f>
        <v/>
      </c>
      <c r="I340" s="5" t="str">
        <f t="shared" si="3"/>
        <v>TALLA</v>
      </c>
      <c r="J340" s="1" t="str">
        <f t="array" ref="J340">XLOOKUP(A340,MAESTRA!I:I,MAESTRA!G:G,,0,1)</f>
        <v/>
      </c>
      <c r="K340" s="5"/>
      <c r="L340" s="5"/>
      <c r="M340" s="5"/>
      <c r="N340" s="5"/>
      <c r="O340" s="53" t="str">
        <f t="shared" si="4"/>
        <v/>
      </c>
      <c r="P340" s="5"/>
      <c r="Q340" s="5" t="s">
        <v>625</v>
      </c>
      <c r="R340" s="5" t="s">
        <v>626</v>
      </c>
      <c r="S340" s="5" t="s">
        <v>627</v>
      </c>
      <c r="T340" s="5" t="s">
        <v>627</v>
      </c>
      <c r="U340" s="1" t="str">
        <f t="shared" si="5"/>
        <v/>
      </c>
      <c r="V340" s="1" t="str">
        <f t="shared" si="6"/>
        <v/>
      </c>
      <c r="W340" s="1" t="str">
        <f t="shared" si="7"/>
        <v/>
      </c>
      <c r="X340" s="5" t="s">
        <v>628</v>
      </c>
      <c r="Y340" s="5" t="s">
        <v>629</v>
      </c>
      <c r="Z340" s="1"/>
      <c r="AA340" s="1"/>
      <c r="AB340" s="1"/>
      <c r="AC340" s="1"/>
      <c r="AD340" s="1" t="str">
        <f t="array" ref="AD340">XLOOKUP(A340,COMPRAS!B:B,COMPRAS!E:E,,0,-1)</f>
        <v/>
      </c>
      <c r="AE340" s="5" t="s">
        <v>629</v>
      </c>
      <c r="AF340" s="1"/>
      <c r="AG340" s="1" t="str">
        <f>VLOOKUP(A340,MAESTRA!I:N,5,0)</f>
        <v>#N/A</v>
      </c>
      <c r="AH340" s="1" t="str">
        <f>VLOOKUP(A340,MAESTRA!I:N,6,0)</f>
        <v>#N/A</v>
      </c>
      <c r="AI340" s="54" t="str">
        <f t="shared" si="8"/>
        <v>#DIV/0!</v>
      </c>
      <c r="AJ340" s="1"/>
    </row>
    <row r="341">
      <c r="A341" s="1"/>
      <c r="B341" s="1"/>
      <c r="C341" s="34"/>
      <c r="D341" s="1"/>
      <c r="E341" s="1"/>
      <c r="F341" s="1" t="str">
        <f t="shared" si="1"/>
        <v/>
      </c>
      <c r="G341" s="1" t="str">
        <f t="shared" si="2"/>
        <v/>
      </c>
      <c r="H341" s="1" t="str">
        <f t="array" ref="H341">XLOOKUP(A341,MAESTRA!I:I,MAESTRA!B:B,,0,1)</f>
        <v/>
      </c>
      <c r="I341" s="5" t="str">
        <f t="shared" si="3"/>
        <v>TALLA</v>
      </c>
      <c r="J341" s="1" t="str">
        <f t="array" ref="J341">XLOOKUP(A341,MAESTRA!I:I,MAESTRA!G:G,,0,1)</f>
        <v/>
      </c>
      <c r="K341" s="5"/>
      <c r="L341" s="5"/>
      <c r="M341" s="5"/>
      <c r="N341" s="5"/>
      <c r="O341" s="53" t="str">
        <f t="shared" si="4"/>
        <v/>
      </c>
      <c r="P341" s="5"/>
      <c r="Q341" s="5" t="s">
        <v>625</v>
      </c>
      <c r="R341" s="5" t="s">
        <v>626</v>
      </c>
      <c r="S341" s="5" t="s">
        <v>627</v>
      </c>
      <c r="T341" s="5" t="s">
        <v>627</v>
      </c>
      <c r="U341" s="1" t="str">
        <f t="shared" si="5"/>
        <v/>
      </c>
      <c r="V341" s="1" t="str">
        <f t="shared" si="6"/>
        <v/>
      </c>
      <c r="W341" s="1" t="str">
        <f t="shared" si="7"/>
        <v/>
      </c>
      <c r="X341" s="5" t="s">
        <v>628</v>
      </c>
      <c r="Y341" s="5" t="s">
        <v>629</v>
      </c>
      <c r="Z341" s="1"/>
      <c r="AA341" s="1"/>
      <c r="AB341" s="1"/>
      <c r="AC341" s="1"/>
      <c r="AD341" s="1" t="str">
        <f t="array" ref="AD341">XLOOKUP(A341,COMPRAS!B:B,COMPRAS!E:E,,0,-1)</f>
        <v/>
      </c>
      <c r="AE341" s="5" t="s">
        <v>629</v>
      </c>
      <c r="AF341" s="1"/>
      <c r="AG341" s="1" t="str">
        <f>VLOOKUP(A341,MAESTRA!I:N,5,0)</f>
        <v>#N/A</v>
      </c>
      <c r="AH341" s="1" t="str">
        <f>VLOOKUP(A341,MAESTRA!I:N,6,0)</f>
        <v>#N/A</v>
      </c>
      <c r="AI341" s="54" t="str">
        <f t="shared" si="8"/>
        <v>#DIV/0!</v>
      </c>
      <c r="AJ341" s="1"/>
    </row>
    <row r="342">
      <c r="A342" s="1"/>
      <c r="B342" s="1"/>
      <c r="C342" s="34"/>
      <c r="D342" s="1"/>
      <c r="E342" s="1"/>
      <c r="F342" s="1" t="str">
        <f t="shared" si="1"/>
        <v/>
      </c>
      <c r="G342" s="1" t="str">
        <f t="shared" si="2"/>
        <v/>
      </c>
      <c r="H342" s="1" t="str">
        <f t="array" ref="H342">XLOOKUP(A342,MAESTRA!I:I,MAESTRA!B:B,,0,1)</f>
        <v/>
      </c>
      <c r="I342" s="5" t="str">
        <f t="shared" si="3"/>
        <v>TALLA</v>
      </c>
      <c r="J342" s="1" t="str">
        <f t="array" ref="J342">XLOOKUP(A342,MAESTRA!I:I,MAESTRA!G:G,,0,1)</f>
        <v/>
      </c>
      <c r="K342" s="5"/>
      <c r="L342" s="5"/>
      <c r="M342" s="5"/>
      <c r="N342" s="5"/>
      <c r="O342" s="53" t="str">
        <f t="shared" si="4"/>
        <v/>
      </c>
      <c r="P342" s="5"/>
      <c r="Q342" s="5" t="s">
        <v>625</v>
      </c>
      <c r="R342" s="5" t="s">
        <v>626</v>
      </c>
      <c r="S342" s="5" t="s">
        <v>627</v>
      </c>
      <c r="T342" s="5" t="s">
        <v>627</v>
      </c>
      <c r="U342" s="1" t="str">
        <f t="shared" si="5"/>
        <v/>
      </c>
      <c r="V342" s="1" t="str">
        <f t="shared" si="6"/>
        <v/>
      </c>
      <c r="W342" s="1" t="str">
        <f t="shared" si="7"/>
        <v/>
      </c>
      <c r="X342" s="5" t="s">
        <v>628</v>
      </c>
      <c r="Y342" s="5" t="s">
        <v>629</v>
      </c>
      <c r="Z342" s="1"/>
      <c r="AA342" s="1"/>
      <c r="AB342" s="1"/>
      <c r="AC342" s="1"/>
      <c r="AD342" s="1" t="str">
        <f t="array" ref="AD342">XLOOKUP(A342,COMPRAS!B:B,COMPRAS!E:E,,0,-1)</f>
        <v/>
      </c>
      <c r="AE342" s="5" t="s">
        <v>629</v>
      </c>
      <c r="AF342" s="1"/>
      <c r="AG342" s="1" t="str">
        <f>VLOOKUP(A342,MAESTRA!I:N,5,0)</f>
        <v>#N/A</v>
      </c>
      <c r="AH342" s="1" t="str">
        <f>VLOOKUP(A342,MAESTRA!I:N,6,0)</f>
        <v>#N/A</v>
      </c>
      <c r="AI342" s="54" t="str">
        <f t="shared" si="8"/>
        <v>#DIV/0!</v>
      </c>
      <c r="AJ342" s="1"/>
    </row>
    <row r="343">
      <c r="A343" s="1"/>
      <c r="B343" s="1"/>
      <c r="C343" s="34"/>
      <c r="D343" s="1"/>
      <c r="E343" s="1"/>
      <c r="F343" s="1" t="str">
        <f t="shared" si="1"/>
        <v/>
      </c>
      <c r="G343" s="1" t="str">
        <f t="shared" si="2"/>
        <v/>
      </c>
      <c r="H343" s="1" t="str">
        <f t="array" ref="H343">XLOOKUP(A343,MAESTRA!I:I,MAESTRA!B:B,,0,1)</f>
        <v/>
      </c>
      <c r="I343" s="5" t="str">
        <f t="shared" si="3"/>
        <v>TALLA</v>
      </c>
      <c r="J343" s="1" t="str">
        <f t="array" ref="J343">XLOOKUP(A343,MAESTRA!I:I,MAESTRA!G:G,,0,1)</f>
        <v/>
      </c>
      <c r="K343" s="5"/>
      <c r="L343" s="5"/>
      <c r="M343" s="5"/>
      <c r="N343" s="5"/>
      <c r="O343" s="53" t="str">
        <f t="shared" si="4"/>
        <v/>
      </c>
      <c r="P343" s="5"/>
      <c r="Q343" s="5" t="s">
        <v>625</v>
      </c>
      <c r="R343" s="5" t="s">
        <v>626</v>
      </c>
      <c r="S343" s="5" t="s">
        <v>627</v>
      </c>
      <c r="T343" s="5" t="s">
        <v>627</v>
      </c>
      <c r="U343" s="1" t="str">
        <f t="shared" si="5"/>
        <v/>
      </c>
      <c r="V343" s="1" t="str">
        <f t="shared" si="6"/>
        <v/>
      </c>
      <c r="W343" s="1" t="str">
        <f t="shared" si="7"/>
        <v/>
      </c>
      <c r="X343" s="5" t="s">
        <v>628</v>
      </c>
      <c r="Y343" s="5" t="s">
        <v>629</v>
      </c>
      <c r="Z343" s="1"/>
      <c r="AA343" s="1"/>
      <c r="AB343" s="1"/>
      <c r="AC343" s="1"/>
      <c r="AD343" s="1" t="str">
        <f t="array" ref="AD343">XLOOKUP(A343,COMPRAS!B:B,COMPRAS!E:E,,0,-1)</f>
        <v/>
      </c>
      <c r="AE343" s="5" t="s">
        <v>629</v>
      </c>
      <c r="AF343" s="1"/>
      <c r="AG343" s="1" t="str">
        <f>VLOOKUP(A343,MAESTRA!I:N,5,0)</f>
        <v>#N/A</v>
      </c>
      <c r="AH343" s="1" t="str">
        <f>VLOOKUP(A343,MAESTRA!I:N,6,0)</f>
        <v>#N/A</v>
      </c>
      <c r="AI343" s="54" t="str">
        <f t="shared" si="8"/>
        <v>#DIV/0!</v>
      </c>
      <c r="AJ343" s="1"/>
    </row>
    <row r="344">
      <c r="A344" s="1"/>
      <c r="B344" s="1"/>
      <c r="C344" s="34"/>
      <c r="D344" s="1"/>
      <c r="E344" s="1"/>
      <c r="F344" s="1" t="str">
        <f t="shared" si="1"/>
        <v/>
      </c>
      <c r="G344" s="1" t="str">
        <f t="shared" si="2"/>
        <v/>
      </c>
      <c r="H344" s="1" t="str">
        <f t="array" ref="H344">XLOOKUP(A344,MAESTRA!I:I,MAESTRA!B:B,,0,1)</f>
        <v/>
      </c>
      <c r="I344" s="5" t="str">
        <f t="shared" si="3"/>
        <v>TALLA</v>
      </c>
      <c r="J344" s="1" t="str">
        <f t="array" ref="J344">XLOOKUP(A344,MAESTRA!I:I,MAESTRA!G:G,,0,1)</f>
        <v/>
      </c>
      <c r="K344" s="5"/>
      <c r="L344" s="5"/>
      <c r="M344" s="5"/>
      <c r="N344" s="5"/>
      <c r="O344" s="53" t="str">
        <f t="shared" si="4"/>
        <v/>
      </c>
      <c r="P344" s="5"/>
      <c r="Q344" s="5" t="s">
        <v>625</v>
      </c>
      <c r="R344" s="5" t="s">
        <v>626</v>
      </c>
      <c r="S344" s="5" t="s">
        <v>627</v>
      </c>
      <c r="T344" s="5" t="s">
        <v>627</v>
      </c>
      <c r="U344" s="1" t="str">
        <f t="shared" si="5"/>
        <v/>
      </c>
      <c r="V344" s="1" t="str">
        <f t="shared" si="6"/>
        <v/>
      </c>
      <c r="W344" s="1" t="str">
        <f t="shared" si="7"/>
        <v/>
      </c>
      <c r="X344" s="5" t="s">
        <v>628</v>
      </c>
      <c r="Y344" s="5" t="s">
        <v>629</v>
      </c>
      <c r="Z344" s="1"/>
      <c r="AA344" s="1"/>
      <c r="AB344" s="1"/>
      <c r="AC344" s="1"/>
      <c r="AD344" s="1" t="str">
        <f t="array" ref="AD344">XLOOKUP(A344,COMPRAS!B:B,COMPRAS!E:E,,0,-1)</f>
        <v/>
      </c>
      <c r="AE344" s="5" t="s">
        <v>629</v>
      </c>
      <c r="AF344" s="1"/>
      <c r="AG344" s="1" t="str">
        <f>VLOOKUP(A344,MAESTRA!I:N,5,0)</f>
        <v>#N/A</v>
      </c>
      <c r="AH344" s="1" t="str">
        <f>VLOOKUP(A344,MAESTRA!I:N,6,0)</f>
        <v>#N/A</v>
      </c>
      <c r="AI344" s="54" t="str">
        <f t="shared" si="8"/>
        <v>#DIV/0!</v>
      </c>
      <c r="AJ344" s="1"/>
    </row>
    <row r="345">
      <c r="A345" s="1"/>
      <c r="B345" s="1"/>
      <c r="C345" s="34"/>
      <c r="D345" s="1"/>
      <c r="E345" s="1"/>
      <c r="F345" s="1" t="str">
        <f t="shared" si="1"/>
        <v/>
      </c>
      <c r="G345" s="1" t="str">
        <f t="shared" si="2"/>
        <v/>
      </c>
      <c r="H345" s="1" t="str">
        <f t="array" ref="H345">XLOOKUP(A345,MAESTRA!I:I,MAESTRA!B:B,,0,1)</f>
        <v/>
      </c>
      <c r="I345" s="5" t="str">
        <f t="shared" si="3"/>
        <v>TALLA</v>
      </c>
      <c r="J345" s="1" t="str">
        <f t="array" ref="J345">XLOOKUP(A345,MAESTRA!I:I,MAESTRA!G:G,,0,1)</f>
        <v/>
      </c>
      <c r="K345" s="5"/>
      <c r="L345" s="5"/>
      <c r="M345" s="5"/>
      <c r="N345" s="5"/>
      <c r="O345" s="53" t="str">
        <f t="shared" si="4"/>
        <v/>
      </c>
      <c r="P345" s="5"/>
      <c r="Q345" s="5" t="s">
        <v>625</v>
      </c>
      <c r="R345" s="5" t="s">
        <v>626</v>
      </c>
      <c r="S345" s="5" t="s">
        <v>627</v>
      </c>
      <c r="T345" s="5" t="s">
        <v>627</v>
      </c>
      <c r="U345" s="1" t="str">
        <f t="shared" si="5"/>
        <v/>
      </c>
      <c r="V345" s="1" t="str">
        <f t="shared" si="6"/>
        <v/>
      </c>
      <c r="W345" s="1" t="str">
        <f t="shared" si="7"/>
        <v/>
      </c>
      <c r="X345" s="5" t="s">
        <v>628</v>
      </c>
      <c r="Y345" s="5" t="s">
        <v>629</v>
      </c>
      <c r="Z345" s="1"/>
      <c r="AA345" s="1"/>
      <c r="AB345" s="1"/>
      <c r="AC345" s="1"/>
      <c r="AD345" s="1" t="str">
        <f t="array" ref="AD345">XLOOKUP(A345,COMPRAS!B:B,COMPRAS!E:E,,0,-1)</f>
        <v/>
      </c>
      <c r="AE345" s="5" t="s">
        <v>629</v>
      </c>
      <c r="AF345" s="1"/>
      <c r="AG345" s="1" t="str">
        <f>VLOOKUP(A345,MAESTRA!I:N,5,0)</f>
        <v>#N/A</v>
      </c>
      <c r="AH345" s="1" t="str">
        <f>VLOOKUP(A345,MAESTRA!I:N,6,0)</f>
        <v>#N/A</v>
      </c>
      <c r="AI345" s="54" t="str">
        <f t="shared" si="8"/>
        <v>#DIV/0!</v>
      </c>
      <c r="AJ345" s="1"/>
    </row>
    <row r="346">
      <c r="A346" s="1"/>
      <c r="B346" s="1"/>
      <c r="C346" s="34"/>
      <c r="D346" s="1"/>
      <c r="E346" s="1"/>
      <c r="F346" s="1" t="str">
        <f t="shared" si="1"/>
        <v/>
      </c>
      <c r="G346" s="1" t="str">
        <f t="shared" si="2"/>
        <v/>
      </c>
      <c r="H346" s="1" t="str">
        <f t="array" ref="H346">XLOOKUP(A346,MAESTRA!I:I,MAESTRA!B:B,,0,1)</f>
        <v/>
      </c>
      <c r="I346" s="5" t="str">
        <f t="shared" si="3"/>
        <v>TALLA</v>
      </c>
      <c r="J346" s="1" t="str">
        <f t="array" ref="J346">XLOOKUP(A346,MAESTRA!I:I,MAESTRA!G:G,,0,1)</f>
        <v/>
      </c>
      <c r="K346" s="5"/>
      <c r="L346" s="5"/>
      <c r="M346" s="5"/>
      <c r="N346" s="5"/>
      <c r="O346" s="53" t="str">
        <f t="shared" si="4"/>
        <v/>
      </c>
      <c r="P346" s="5"/>
      <c r="Q346" s="5" t="s">
        <v>625</v>
      </c>
      <c r="R346" s="5" t="s">
        <v>626</v>
      </c>
      <c r="S346" s="5" t="s">
        <v>627</v>
      </c>
      <c r="T346" s="5" t="s">
        <v>627</v>
      </c>
      <c r="U346" s="1" t="str">
        <f t="shared" si="5"/>
        <v/>
      </c>
      <c r="V346" s="1" t="str">
        <f t="shared" si="6"/>
        <v/>
      </c>
      <c r="W346" s="1" t="str">
        <f t="shared" si="7"/>
        <v/>
      </c>
      <c r="X346" s="5" t="s">
        <v>628</v>
      </c>
      <c r="Y346" s="5" t="s">
        <v>629</v>
      </c>
      <c r="Z346" s="1"/>
      <c r="AA346" s="1"/>
      <c r="AB346" s="1"/>
      <c r="AC346" s="1"/>
      <c r="AD346" s="1" t="str">
        <f t="array" ref="AD346">XLOOKUP(A346,COMPRAS!B:B,COMPRAS!E:E,,0,-1)</f>
        <v/>
      </c>
      <c r="AE346" s="5" t="s">
        <v>629</v>
      </c>
      <c r="AF346" s="1"/>
      <c r="AG346" s="1" t="str">
        <f>VLOOKUP(A346,MAESTRA!I:N,5,0)</f>
        <v>#N/A</v>
      </c>
      <c r="AH346" s="1" t="str">
        <f>VLOOKUP(A346,MAESTRA!I:N,6,0)</f>
        <v>#N/A</v>
      </c>
      <c r="AI346" s="54" t="str">
        <f t="shared" si="8"/>
        <v>#DIV/0!</v>
      </c>
      <c r="AJ346" s="1"/>
    </row>
    <row r="347">
      <c r="A347" s="1"/>
      <c r="B347" s="1"/>
      <c r="C347" s="34"/>
      <c r="D347" s="1"/>
      <c r="E347" s="1"/>
      <c r="F347" s="1" t="str">
        <f t="shared" si="1"/>
        <v/>
      </c>
      <c r="G347" s="1" t="str">
        <f t="shared" si="2"/>
        <v/>
      </c>
      <c r="H347" s="1" t="str">
        <f t="array" ref="H347">XLOOKUP(A347,MAESTRA!I:I,MAESTRA!B:B,,0,1)</f>
        <v/>
      </c>
      <c r="I347" s="5" t="str">
        <f t="shared" si="3"/>
        <v>TALLA</v>
      </c>
      <c r="J347" s="1" t="str">
        <f t="array" ref="J347">XLOOKUP(A347,MAESTRA!I:I,MAESTRA!G:G,,0,1)</f>
        <v/>
      </c>
      <c r="K347" s="5"/>
      <c r="L347" s="5"/>
      <c r="M347" s="5"/>
      <c r="N347" s="5"/>
      <c r="O347" s="53" t="str">
        <f t="shared" si="4"/>
        <v/>
      </c>
      <c r="P347" s="5"/>
      <c r="Q347" s="5" t="s">
        <v>625</v>
      </c>
      <c r="R347" s="5" t="s">
        <v>626</v>
      </c>
      <c r="S347" s="5" t="s">
        <v>627</v>
      </c>
      <c r="T347" s="5" t="s">
        <v>627</v>
      </c>
      <c r="U347" s="1" t="str">
        <f t="shared" si="5"/>
        <v/>
      </c>
      <c r="V347" s="1" t="str">
        <f t="shared" si="6"/>
        <v/>
      </c>
      <c r="W347" s="1" t="str">
        <f t="shared" si="7"/>
        <v/>
      </c>
      <c r="X347" s="5" t="s">
        <v>628</v>
      </c>
      <c r="Y347" s="5" t="s">
        <v>629</v>
      </c>
      <c r="Z347" s="1"/>
      <c r="AA347" s="1"/>
      <c r="AB347" s="1"/>
      <c r="AC347" s="1"/>
      <c r="AD347" s="1" t="str">
        <f t="array" ref="AD347">XLOOKUP(A347,COMPRAS!B:B,COMPRAS!E:E,,0,-1)</f>
        <v/>
      </c>
      <c r="AE347" s="5" t="s">
        <v>629</v>
      </c>
      <c r="AF347" s="1"/>
      <c r="AG347" s="1" t="str">
        <f>VLOOKUP(A347,MAESTRA!I:N,5,0)</f>
        <v>#N/A</v>
      </c>
      <c r="AH347" s="1" t="str">
        <f>VLOOKUP(A347,MAESTRA!I:N,6,0)</f>
        <v>#N/A</v>
      </c>
      <c r="AI347" s="54" t="str">
        <f t="shared" si="8"/>
        <v>#DIV/0!</v>
      </c>
      <c r="AJ347" s="1"/>
    </row>
    <row r="348">
      <c r="A348" s="1"/>
      <c r="B348" s="1"/>
      <c r="C348" s="34"/>
      <c r="D348" s="1"/>
      <c r="E348" s="1"/>
      <c r="F348" s="1" t="str">
        <f t="shared" si="1"/>
        <v/>
      </c>
      <c r="G348" s="1" t="str">
        <f t="shared" si="2"/>
        <v/>
      </c>
      <c r="H348" s="1" t="str">
        <f t="array" ref="H348">XLOOKUP(A348,MAESTRA!I:I,MAESTRA!B:B,,0,1)</f>
        <v/>
      </c>
      <c r="I348" s="5" t="str">
        <f t="shared" si="3"/>
        <v>TALLA</v>
      </c>
      <c r="J348" s="1" t="str">
        <f t="array" ref="J348">XLOOKUP(A348,MAESTRA!I:I,MAESTRA!G:G,,0,1)</f>
        <v/>
      </c>
      <c r="K348" s="5"/>
      <c r="L348" s="5"/>
      <c r="M348" s="5"/>
      <c r="N348" s="5"/>
      <c r="O348" s="53" t="str">
        <f t="shared" si="4"/>
        <v/>
      </c>
      <c r="P348" s="5"/>
      <c r="Q348" s="5" t="s">
        <v>625</v>
      </c>
      <c r="R348" s="5" t="s">
        <v>626</v>
      </c>
      <c r="S348" s="5" t="s">
        <v>627</v>
      </c>
      <c r="T348" s="5" t="s">
        <v>627</v>
      </c>
      <c r="U348" s="1" t="str">
        <f t="shared" si="5"/>
        <v/>
      </c>
      <c r="V348" s="1" t="str">
        <f t="shared" si="6"/>
        <v/>
      </c>
      <c r="W348" s="1" t="str">
        <f t="shared" si="7"/>
        <v/>
      </c>
      <c r="X348" s="5" t="s">
        <v>628</v>
      </c>
      <c r="Y348" s="5" t="s">
        <v>629</v>
      </c>
      <c r="Z348" s="1"/>
      <c r="AA348" s="1"/>
      <c r="AB348" s="1"/>
      <c r="AC348" s="1"/>
      <c r="AD348" s="1" t="str">
        <f t="array" ref="AD348">XLOOKUP(A348,COMPRAS!B:B,COMPRAS!E:E,,0,-1)</f>
        <v/>
      </c>
      <c r="AE348" s="5" t="s">
        <v>629</v>
      </c>
      <c r="AF348" s="1"/>
      <c r="AG348" s="1" t="str">
        <f>VLOOKUP(A348,MAESTRA!I:N,5,0)</f>
        <v>#N/A</v>
      </c>
      <c r="AH348" s="1" t="str">
        <f>VLOOKUP(A348,MAESTRA!I:N,6,0)</f>
        <v>#N/A</v>
      </c>
      <c r="AI348" s="54" t="str">
        <f t="shared" si="8"/>
        <v>#DIV/0!</v>
      </c>
      <c r="AJ348" s="1"/>
    </row>
    <row r="349">
      <c r="A349" s="1"/>
      <c r="B349" s="1"/>
      <c r="C349" s="34"/>
      <c r="D349" s="1"/>
      <c r="E349" s="1"/>
      <c r="F349" s="1" t="str">
        <f t="shared" si="1"/>
        <v/>
      </c>
      <c r="G349" s="1" t="str">
        <f t="shared" si="2"/>
        <v/>
      </c>
      <c r="H349" s="1" t="str">
        <f t="array" ref="H349">XLOOKUP(A349,MAESTRA!I:I,MAESTRA!B:B,,0,1)</f>
        <v/>
      </c>
      <c r="I349" s="5" t="str">
        <f t="shared" si="3"/>
        <v>TALLA</v>
      </c>
      <c r="J349" s="1" t="str">
        <f t="array" ref="J349">XLOOKUP(A349,MAESTRA!I:I,MAESTRA!G:G,,0,1)</f>
        <v/>
      </c>
      <c r="K349" s="5"/>
      <c r="L349" s="5"/>
      <c r="M349" s="5"/>
      <c r="N349" s="5"/>
      <c r="O349" s="53" t="str">
        <f t="shared" si="4"/>
        <v/>
      </c>
      <c r="P349" s="5"/>
      <c r="Q349" s="5" t="s">
        <v>625</v>
      </c>
      <c r="R349" s="5" t="s">
        <v>626</v>
      </c>
      <c r="S349" s="5" t="s">
        <v>627</v>
      </c>
      <c r="T349" s="5" t="s">
        <v>627</v>
      </c>
      <c r="U349" s="1" t="str">
        <f t="shared" si="5"/>
        <v/>
      </c>
      <c r="V349" s="1" t="str">
        <f t="shared" si="6"/>
        <v/>
      </c>
      <c r="W349" s="1" t="str">
        <f t="shared" si="7"/>
        <v/>
      </c>
      <c r="X349" s="5" t="s">
        <v>628</v>
      </c>
      <c r="Y349" s="5" t="s">
        <v>629</v>
      </c>
      <c r="Z349" s="1"/>
      <c r="AA349" s="1"/>
      <c r="AB349" s="1"/>
      <c r="AC349" s="1"/>
      <c r="AD349" s="1" t="str">
        <f t="array" ref="AD349">XLOOKUP(A349,COMPRAS!B:B,COMPRAS!E:E,,0,-1)</f>
        <v/>
      </c>
      <c r="AE349" s="5" t="s">
        <v>629</v>
      </c>
      <c r="AF349" s="1"/>
      <c r="AG349" s="1" t="str">
        <f>VLOOKUP(A349,MAESTRA!I:N,5,0)</f>
        <v>#N/A</v>
      </c>
      <c r="AH349" s="1" t="str">
        <f>VLOOKUP(A349,MAESTRA!I:N,6,0)</f>
        <v>#N/A</v>
      </c>
      <c r="AI349" s="54" t="str">
        <f t="shared" si="8"/>
        <v>#DIV/0!</v>
      </c>
      <c r="AJ349" s="1"/>
    </row>
    <row r="350">
      <c r="A350" s="1"/>
      <c r="B350" s="1"/>
      <c r="C350" s="34"/>
      <c r="D350" s="1"/>
      <c r="E350" s="1"/>
      <c r="F350" s="1" t="str">
        <f t="shared" si="1"/>
        <v/>
      </c>
      <c r="G350" s="1" t="str">
        <f t="shared" si="2"/>
        <v/>
      </c>
      <c r="H350" s="1" t="str">
        <f t="array" ref="H350">XLOOKUP(A350,MAESTRA!I:I,MAESTRA!B:B,,0,1)</f>
        <v/>
      </c>
      <c r="I350" s="5" t="str">
        <f t="shared" si="3"/>
        <v>TALLA</v>
      </c>
      <c r="J350" s="1" t="str">
        <f t="array" ref="J350">XLOOKUP(A350,MAESTRA!I:I,MAESTRA!G:G,,0,1)</f>
        <v/>
      </c>
      <c r="K350" s="5"/>
      <c r="L350" s="5"/>
      <c r="M350" s="5"/>
      <c r="N350" s="5"/>
      <c r="O350" s="53" t="str">
        <f t="shared" si="4"/>
        <v/>
      </c>
      <c r="P350" s="5"/>
      <c r="Q350" s="5" t="s">
        <v>625</v>
      </c>
      <c r="R350" s="5" t="s">
        <v>626</v>
      </c>
      <c r="S350" s="5" t="s">
        <v>627</v>
      </c>
      <c r="T350" s="5" t="s">
        <v>627</v>
      </c>
      <c r="U350" s="1" t="str">
        <f t="shared" si="5"/>
        <v/>
      </c>
      <c r="V350" s="1" t="str">
        <f t="shared" si="6"/>
        <v/>
      </c>
      <c r="W350" s="1" t="str">
        <f t="shared" si="7"/>
        <v/>
      </c>
      <c r="X350" s="5" t="s">
        <v>628</v>
      </c>
      <c r="Y350" s="5" t="s">
        <v>629</v>
      </c>
      <c r="Z350" s="1"/>
      <c r="AA350" s="1"/>
      <c r="AB350" s="1"/>
      <c r="AC350" s="1"/>
      <c r="AD350" s="1" t="str">
        <f t="array" ref="AD350">XLOOKUP(A350,COMPRAS!B:B,COMPRAS!E:E,,0,-1)</f>
        <v/>
      </c>
      <c r="AE350" s="5" t="s">
        <v>629</v>
      </c>
      <c r="AF350" s="1"/>
      <c r="AG350" s="1" t="str">
        <f>VLOOKUP(A350,MAESTRA!I:N,5,0)</f>
        <v>#N/A</v>
      </c>
      <c r="AH350" s="1" t="str">
        <f>VLOOKUP(A350,MAESTRA!I:N,6,0)</f>
        <v>#N/A</v>
      </c>
      <c r="AI350" s="54" t="str">
        <f t="shared" si="8"/>
        <v>#DIV/0!</v>
      </c>
      <c r="AJ350" s="1"/>
    </row>
    <row r="351">
      <c r="A351" s="1"/>
      <c r="B351" s="1"/>
      <c r="C351" s="34"/>
      <c r="D351" s="1"/>
      <c r="E351" s="1"/>
      <c r="F351" s="1" t="str">
        <f t="shared" si="1"/>
        <v/>
      </c>
      <c r="G351" s="1" t="str">
        <f t="shared" si="2"/>
        <v/>
      </c>
      <c r="H351" s="1" t="str">
        <f t="array" ref="H351">XLOOKUP(A351,MAESTRA!I:I,MAESTRA!B:B,,0,1)</f>
        <v/>
      </c>
      <c r="I351" s="5" t="str">
        <f t="shared" si="3"/>
        <v>TALLA</v>
      </c>
      <c r="J351" s="1" t="str">
        <f t="array" ref="J351">XLOOKUP(A351,MAESTRA!I:I,MAESTRA!G:G,,0,1)</f>
        <v/>
      </c>
      <c r="K351" s="5"/>
      <c r="L351" s="5"/>
      <c r="M351" s="5"/>
      <c r="N351" s="5"/>
      <c r="O351" s="53" t="str">
        <f t="shared" si="4"/>
        <v/>
      </c>
      <c r="P351" s="5"/>
      <c r="Q351" s="5" t="s">
        <v>625</v>
      </c>
      <c r="R351" s="5" t="s">
        <v>626</v>
      </c>
      <c r="S351" s="5" t="s">
        <v>627</v>
      </c>
      <c r="T351" s="5" t="s">
        <v>627</v>
      </c>
      <c r="U351" s="1" t="str">
        <f t="shared" si="5"/>
        <v/>
      </c>
      <c r="V351" s="1" t="str">
        <f t="shared" si="6"/>
        <v/>
      </c>
      <c r="W351" s="1" t="str">
        <f t="shared" si="7"/>
        <v/>
      </c>
      <c r="X351" s="5" t="s">
        <v>628</v>
      </c>
      <c r="Y351" s="5" t="s">
        <v>629</v>
      </c>
      <c r="Z351" s="1"/>
      <c r="AA351" s="1"/>
      <c r="AB351" s="1"/>
      <c r="AC351" s="1"/>
      <c r="AD351" s="1" t="str">
        <f t="array" ref="AD351">XLOOKUP(A351,COMPRAS!B:B,COMPRAS!E:E,,0,-1)</f>
        <v/>
      </c>
      <c r="AE351" s="5" t="s">
        <v>629</v>
      </c>
      <c r="AF351" s="1"/>
      <c r="AG351" s="1" t="str">
        <f>VLOOKUP(A351,MAESTRA!I:N,5,0)</f>
        <v>#N/A</v>
      </c>
      <c r="AH351" s="1" t="str">
        <f>VLOOKUP(A351,MAESTRA!I:N,6,0)</f>
        <v>#N/A</v>
      </c>
      <c r="AI351" s="54" t="str">
        <f t="shared" si="8"/>
        <v>#DIV/0!</v>
      </c>
      <c r="AJ351" s="1"/>
    </row>
    <row r="352">
      <c r="A352" s="1"/>
      <c r="B352" s="1"/>
      <c r="C352" s="34"/>
      <c r="D352" s="1"/>
      <c r="E352" s="1"/>
      <c r="F352" s="1" t="str">
        <f t="shared" si="1"/>
        <v/>
      </c>
      <c r="G352" s="1" t="str">
        <f t="shared" si="2"/>
        <v/>
      </c>
      <c r="H352" s="1" t="str">
        <f t="array" ref="H352">XLOOKUP(A352,MAESTRA!I:I,MAESTRA!B:B,,0,1)</f>
        <v/>
      </c>
      <c r="I352" s="5" t="str">
        <f t="shared" si="3"/>
        <v>TALLA</v>
      </c>
      <c r="J352" s="1" t="str">
        <f t="array" ref="J352">XLOOKUP(A352,MAESTRA!I:I,MAESTRA!G:G,,0,1)</f>
        <v/>
      </c>
      <c r="K352" s="5"/>
      <c r="L352" s="5"/>
      <c r="M352" s="5"/>
      <c r="N352" s="5"/>
      <c r="O352" s="53" t="str">
        <f t="shared" si="4"/>
        <v/>
      </c>
      <c r="P352" s="5"/>
      <c r="Q352" s="5" t="s">
        <v>625</v>
      </c>
      <c r="R352" s="5" t="s">
        <v>626</v>
      </c>
      <c r="S352" s="5" t="s">
        <v>627</v>
      </c>
      <c r="T352" s="5" t="s">
        <v>627</v>
      </c>
      <c r="U352" s="1" t="str">
        <f t="shared" si="5"/>
        <v/>
      </c>
      <c r="V352" s="1" t="str">
        <f t="shared" si="6"/>
        <v/>
      </c>
      <c r="W352" s="1" t="str">
        <f t="shared" si="7"/>
        <v/>
      </c>
      <c r="X352" s="5" t="s">
        <v>628</v>
      </c>
      <c r="Y352" s="5" t="s">
        <v>629</v>
      </c>
      <c r="Z352" s="1"/>
      <c r="AA352" s="1"/>
      <c r="AB352" s="1"/>
      <c r="AC352" s="1"/>
      <c r="AD352" s="1" t="str">
        <f t="array" ref="AD352">XLOOKUP(A352,COMPRAS!B:B,COMPRAS!E:E,,0,-1)</f>
        <v/>
      </c>
      <c r="AE352" s="5" t="s">
        <v>629</v>
      </c>
      <c r="AF352" s="1"/>
      <c r="AG352" s="1" t="str">
        <f>VLOOKUP(A352,MAESTRA!I:N,5,0)</f>
        <v>#N/A</v>
      </c>
      <c r="AH352" s="1" t="str">
        <f>VLOOKUP(A352,MAESTRA!I:N,6,0)</f>
        <v>#N/A</v>
      </c>
      <c r="AI352" s="54" t="str">
        <f t="shared" si="8"/>
        <v>#DIV/0!</v>
      </c>
      <c r="AJ352" s="1"/>
    </row>
    <row r="353">
      <c r="A353" s="1"/>
      <c r="B353" s="1"/>
      <c r="C353" s="34"/>
      <c r="D353" s="1"/>
      <c r="E353" s="1"/>
      <c r="F353" s="1" t="str">
        <f t="shared" si="1"/>
        <v/>
      </c>
      <c r="G353" s="1" t="str">
        <f t="shared" si="2"/>
        <v/>
      </c>
      <c r="H353" s="1" t="str">
        <f t="array" ref="H353">XLOOKUP(A353,MAESTRA!I:I,MAESTRA!B:B,,0,1)</f>
        <v/>
      </c>
      <c r="I353" s="5" t="str">
        <f t="shared" si="3"/>
        <v>TALLA</v>
      </c>
      <c r="J353" s="1" t="str">
        <f t="array" ref="J353">XLOOKUP(A353,MAESTRA!I:I,MAESTRA!G:G,,0,1)</f>
        <v/>
      </c>
      <c r="K353" s="5"/>
      <c r="L353" s="5"/>
      <c r="M353" s="5"/>
      <c r="N353" s="5"/>
      <c r="O353" s="53" t="str">
        <f t="shared" si="4"/>
        <v/>
      </c>
      <c r="P353" s="5"/>
      <c r="Q353" s="5" t="s">
        <v>625</v>
      </c>
      <c r="R353" s="5" t="s">
        <v>626</v>
      </c>
      <c r="S353" s="5" t="s">
        <v>627</v>
      </c>
      <c r="T353" s="5" t="s">
        <v>627</v>
      </c>
      <c r="U353" s="1" t="str">
        <f t="shared" si="5"/>
        <v/>
      </c>
      <c r="V353" s="1" t="str">
        <f t="shared" si="6"/>
        <v/>
      </c>
      <c r="W353" s="1" t="str">
        <f t="shared" si="7"/>
        <v/>
      </c>
      <c r="X353" s="5" t="s">
        <v>628</v>
      </c>
      <c r="Y353" s="5" t="s">
        <v>629</v>
      </c>
      <c r="Z353" s="1"/>
      <c r="AA353" s="1"/>
      <c r="AB353" s="1"/>
      <c r="AC353" s="1"/>
      <c r="AD353" s="1" t="str">
        <f t="array" ref="AD353">XLOOKUP(A353,COMPRAS!B:B,COMPRAS!E:E,,0,-1)</f>
        <v/>
      </c>
      <c r="AE353" s="5" t="s">
        <v>629</v>
      </c>
      <c r="AF353" s="1"/>
      <c r="AG353" s="1" t="str">
        <f>VLOOKUP(A353,MAESTRA!I:N,5,0)</f>
        <v>#N/A</v>
      </c>
      <c r="AH353" s="1" t="str">
        <f>VLOOKUP(A353,MAESTRA!I:N,6,0)</f>
        <v>#N/A</v>
      </c>
      <c r="AI353" s="54" t="str">
        <f t="shared" si="8"/>
        <v>#DIV/0!</v>
      </c>
      <c r="AJ353" s="1"/>
    </row>
    <row r="354">
      <c r="A354" s="1"/>
      <c r="B354" s="1"/>
      <c r="C354" s="34"/>
      <c r="D354" s="1"/>
      <c r="E354" s="1"/>
      <c r="F354" s="1" t="str">
        <f t="shared" si="1"/>
        <v/>
      </c>
      <c r="G354" s="1" t="str">
        <f t="shared" si="2"/>
        <v/>
      </c>
      <c r="H354" s="1" t="str">
        <f t="array" ref="H354">XLOOKUP(A354,MAESTRA!I:I,MAESTRA!B:B,,0,1)</f>
        <v/>
      </c>
      <c r="I354" s="5" t="str">
        <f t="shared" si="3"/>
        <v>TALLA</v>
      </c>
      <c r="J354" s="1" t="str">
        <f t="array" ref="J354">XLOOKUP(A354,MAESTRA!I:I,MAESTRA!G:G,,0,1)</f>
        <v/>
      </c>
      <c r="K354" s="5"/>
      <c r="L354" s="5"/>
      <c r="M354" s="5"/>
      <c r="N354" s="5"/>
      <c r="O354" s="53" t="str">
        <f t="shared" si="4"/>
        <v/>
      </c>
      <c r="P354" s="5"/>
      <c r="Q354" s="5" t="s">
        <v>625</v>
      </c>
      <c r="R354" s="5" t="s">
        <v>626</v>
      </c>
      <c r="S354" s="5" t="s">
        <v>627</v>
      </c>
      <c r="T354" s="5" t="s">
        <v>627</v>
      </c>
      <c r="U354" s="1" t="str">
        <f t="shared" si="5"/>
        <v/>
      </c>
      <c r="V354" s="1" t="str">
        <f t="shared" si="6"/>
        <v/>
      </c>
      <c r="W354" s="1" t="str">
        <f t="shared" si="7"/>
        <v/>
      </c>
      <c r="X354" s="5" t="s">
        <v>628</v>
      </c>
      <c r="Y354" s="5" t="s">
        <v>629</v>
      </c>
      <c r="Z354" s="1"/>
      <c r="AA354" s="1"/>
      <c r="AB354" s="1"/>
      <c r="AC354" s="1"/>
      <c r="AD354" s="1" t="str">
        <f t="array" ref="AD354">XLOOKUP(A354,COMPRAS!B:B,COMPRAS!E:E,,0,-1)</f>
        <v/>
      </c>
      <c r="AE354" s="5" t="s">
        <v>629</v>
      </c>
      <c r="AF354" s="1"/>
      <c r="AG354" s="1" t="str">
        <f>VLOOKUP(A354,MAESTRA!I:N,5,0)</f>
        <v>#N/A</v>
      </c>
      <c r="AH354" s="1" t="str">
        <f>VLOOKUP(A354,MAESTRA!I:N,6,0)</f>
        <v>#N/A</v>
      </c>
      <c r="AI354" s="54" t="str">
        <f t="shared" si="8"/>
        <v>#DIV/0!</v>
      </c>
      <c r="AJ354" s="1"/>
    </row>
    <row r="355">
      <c r="A355" s="1"/>
      <c r="B355" s="1"/>
      <c r="C355" s="34"/>
      <c r="D355" s="1"/>
      <c r="E355" s="1"/>
      <c r="F355" s="1" t="str">
        <f t="shared" si="1"/>
        <v/>
      </c>
      <c r="G355" s="1" t="str">
        <f t="shared" si="2"/>
        <v/>
      </c>
      <c r="H355" s="1" t="str">
        <f t="array" ref="H355">XLOOKUP(A355,MAESTRA!I:I,MAESTRA!B:B,,0,1)</f>
        <v/>
      </c>
      <c r="I355" s="5" t="str">
        <f t="shared" si="3"/>
        <v>TALLA</v>
      </c>
      <c r="J355" s="1" t="str">
        <f t="array" ref="J355">XLOOKUP(A355,MAESTRA!I:I,MAESTRA!G:G,,0,1)</f>
        <v/>
      </c>
      <c r="K355" s="5"/>
      <c r="L355" s="5"/>
      <c r="M355" s="5"/>
      <c r="N355" s="5"/>
      <c r="O355" s="53" t="str">
        <f t="shared" si="4"/>
        <v/>
      </c>
      <c r="P355" s="5"/>
      <c r="Q355" s="5" t="s">
        <v>625</v>
      </c>
      <c r="R355" s="5" t="s">
        <v>626</v>
      </c>
      <c r="S355" s="5" t="s">
        <v>627</v>
      </c>
      <c r="T355" s="5" t="s">
        <v>627</v>
      </c>
      <c r="U355" s="1" t="str">
        <f t="shared" si="5"/>
        <v/>
      </c>
      <c r="V355" s="1" t="str">
        <f t="shared" si="6"/>
        <v/>
      </c>
      <c r="W355" s="1" t="str">
        <f t="shared" si="7"/>
        <v/>
      </c>
      <c r="X355" s="5" t="s">
        <v>628</v>
      </c>
      <c r="Y355" s="5" t="s">
        <v>629</v>
      </c>
      <c r="Z355" s="1"/>
      <c r="AA355" s="1"/>
      <c r="AB355" s="1"/>
      <c r="AC355" s="1"/>
      <c r="AD355" s="1" t="str">
        <f t="array" ref="AD355">XLOOKUP(A355,COMPRAS!B:B,COMPRAS!E:E,,0,-1)</f>
        <v/>
      </c>
      <c r="AE355" s="5" t="s">
        <v>629</v>
      </c>
      <c r="AF355" s="1"/>
      <c r="AG355" s="1" t="str">
        <f>VLOOKUP(A355,MAESTRA!I:N,5,0)</f>
        <v>#N/A</v>
      </c>
      <c r="AH355" s="1" t="str">
        <f>VLOOKUP(A355,MAESTRA!I:N,6,0)</f>
        <v>#N/A</v>
      </c>
      <c r="AI355" s="54" t="str">
        <f t="shared" si="8"/>
        <v>#DIV/0!</v>
      </c>
      <c r="AJ355" s="1"/>
    </row>
    <row r="356">
      <c r="A356" s="1"/>
      <c r="B356" s="1"/>
      <c r="C356" s="34"/>
      <c r="D356" s="1"/>
      <c r="E356" s="1"/>
      <c r="F356" s="1" t="str">
        <f t="shared" si="1"/>
        <v/>
      </c>
      <c r="G356" s="1" t="str">
        <f t="shared" si="2"/>
        <v/>
      </c>
      <c r="H356" s="1" t="str">
        <f t="array" ref="H356">XLOOKUP(A356,MAESTRA!I:I,MAESTRA!B:B,,0,1)</f>
        <v/>
      </c>
      <c r="I356" s="5" t="str">
        <f t="shared" si="3"/>
        <v>TALLA</v>
      </c>
      <c r="J356" s="1" t="str">
        <f t="array" ref="J356">XLOOKUP(A356,MAESTRA!I:I,MAESTRA!G:G,,0,1)</f>
        <v/>
      </c>
      <c r="K356" s="5"/>
      <c r="L356" s="5"/>
      <c r="M356" s="5"/>
      <c r="N356" s="5"/>
      <c r="O356" s="53" t="str">
        <f t="shared" si="4"/>
        <v/>
      </c>
      <c r="P356" s="5"/>
      <c r="Q356" s="5" t="s">
        <v>625</v>
      </c>
      <c r="R356" s="5" t="s">
        <v>626</v>
      </c>
      <c r="S356" s="5" t="s">
        <v>627</v>
      </c>
      <c r="T356" s="5" t="s">
        <v>627</v>
      </c>
      <c r="U356" s="1" t="str">
        <f t="shared" si="5"/>
        <v/>
      </c>
      <c r="V356" s="1" t="str">
        <f t="shared" si="6"/>
        <v/>
      </c>
      <c r="W356" s="1" t="str">
        <f t="shared" si="7"/>
        <v/>
      </c>
      <c r="X356" s="5" t="s">
        <v>628</v>
      </c>
      <c r="Y356" s="5" t="s">
        <v>629</v>
      </c>
      <c r="Z356" s="1"/>
      <c r="AA356" s="1"/>
      <c r="AB356" s="1"/>
      <c r="AC356" s="1"/>
      <c r="AD356" s="1" t="str">
        <f t="array" ref="AD356">XLOOKUP(A356,COMPRAS!B:B,COMPRAS!E:E,,0,-1)</f>
        <v/>
      </c>
      <c r="AE356" s="5" t="s">
        <v>629</v>
      </c>
      <c r="AF356" s="1"/>
      <c r="AG356" s="1" t="str">
        <f>VLOOKUP(A356,MAESTRA!I:N,5,0)</f>
        <v>#N/A</v>
      </c>
      <c r="AH356" s="1" t="str">
        <f>VLOOKUP(A356,MAESTRA!I:N,6,0)</f>
        <v>#N/A</v>
      </c>
      <c r="AI356" s="54" t="str">
        <f t="shared" si="8"/>
        <v>#DIV/0!</v>
      </c>
      <c r="AJ356" s="1"/>
    </row>
    <row r="357">
      <c r="A357" s="1"/>
      <c r="B357" s="1"/>
      <c r="C357" s="34"/>
      <c r="D357" s="1"/>
      <c r="E357" s="1"/>
      <c r="F357" s="1" t="str">
        <f t="shared" si="1"/>
        <v/>
      </c>
      <c r="G357" s="1" t="str">
        <f t="shared" si="2"/>
        <v/>
      </c>
      <c r="H357" s="1" t="str">
        <f t="array" ref="H357">XLOOKUP(A357,MAESTRA!I:I,MAESTRA!B:B,,0,1)</f>
        <v/>
      </c>
      <c r="I357" s="5" t="str">
        <f t="shared" si="3"/>
        <v>TALLA</v>
      </c>
      <c r="J357" s="1" t="str">
        <f t="array" ref="J357">XLOOKUP(A357,MAESTRA!I:I,MAESTRA!G:G,,0,1)</f>
        <v/>
      </c>
      <c r="K357" s="5"/>
      <c r="L357" s="5"/>
      <c r="M357" s="5"/>
      <c r="N357" s="5"/>
      <c r="O357" s="53" t="str">
        <f t="shared" si="4"/>
        <v/>
      </c>
      <c r="P357" s="5"/>
      <c r="Q357" s="5" t="s">
        <v>625</v>
      </c>
      <c r="R357" s="5" t="s">
        <v>626</v>
      </c>
      <c r="S357" s="5" t="s">
        <v>627</v>
      </c>
      <c r="T357" s="5" t="s">
        <v>627</v>
      </c>
      <c r="U357" s="1" t="str">
        <f t="shared" si="5"/>
        <v/>
      </c>
      <c r="V357" s="1" t="str">
        <f t="shared" si="6"/>
        <v/>
      </c>
      <c r="W357" s="1" t="str">
        <f t="shared" si="7"/>
        <v/>
      </c>
      <c r="X357" s="5" t="s">
        <v>628</v>
      </c>
      <c r="Y357" s="5" t="s">
        <v>629</v>
      </c>
      <c r="Z357" s="1"/>
      <c r="AA357" s="1"/>
      <c r="AB357" s="1"/>
      <c r="AC357" s="1"/>
      <c r="AD357" s="1" t="str">
        <f t="array" ref="AD357">XLOOKUP(A357,COMPRAS!B:B,COMPRAS!E:E,,0,-1)</f>
        <v/>
      </c>
      <c r="AE357" s="5" t="s">
        <v>629</v>
      </c>
      <c r="AF357" s="1"/>
      <c r="AG357" s="1" t="str">
        <f>VLOOKUP(A357,MAESTRA!I:N,5,0)</f>
        <v>#N/A</v>
      </c>
      <c r="AH357" s="1" t="str">
        <f>VLOOKUP(A357,MAESTRA!I:N,6,0)</f>
        <v>#N/A</v>
      </c>
      <c r="AI357" s="54" t="str">
        <f t="shared" si="8"/>
        <v>#DIV/0!</v>
      </c>
      <c r="AJ357" s="1"/>
    </row>
    <row r="358">
      <c r="A358" s="1"/>
      <c r="B358" s="1"/>
      <c r="C358" s="34"/>
      <c r="D358" s="1"/>
      <c r="E358" s="1"/>
      <c r="F358" s="1" t="str">
        <f t="shared" si="1"/>
        <v/>
      </c>
      <c r="G358" s="1" t="str">
        <f t="shared" si="2"/>
        <v/>
      </c>
      <c r="H358" s="1" t="str">
        <f t="array" ref="H358">XLOOKUP(A358,MAESTRA!I:I,MAESTRA!B:B,,0,1)</f>
        <v/>
      </c>
      <c r="I358" s="5" t="str">
        <f t="shared" si="3"/>
        <v>TALLA</v>
      </c>
      <c r="J358" s="1" t="str">
        <f t="array" ref="J358">XLOOKUP(A358,MAESTRA!I:I,MAESTRA!G:G,,0,1)</f>
        <v/>
      </c>
      <c r="K358" s="5"/>
      <c r="L358" s="5"/>
      <c r="M358" s="5"/>
      <c r="N358" s="5"/>
      <c r="O358" s="53" t="str">
        <f t="shared" si="4"/>
        <v/>
      </c>
      <c r="P358" s="5"/>
      <c r="Q358" s="5" t="s">
        <v>625</v>
      </c>
      <c r="R358" s="5" t="s">
        <v>626</v>
      </c>
      <c r="S358" s="5" t="s">
        <v>627</v>
      </c>
      <c r="T358" s="5" t="s">
        <v>627</v>
      </c>
      <c r="U358" s="1" t="str">
        <f t="shared" si="5"/>
        <v/>
      </c>
      <c r="V358" s="1" t="str">
        <f t="shared" si="6"/>
        <v/>
      </c>
      <c r="W358" s="1" t="str">
        <f t="shared" si="7"/>
        <v/>
      </c>
      <c r="X358" s="5" t="s">
        <v>628</v>
      </c>
      <c r="Y358" s="5" t="s">
        <v>629</v>
      </c>
      <c r="Z358" s="1"/>
      <c r="AA358" s="1"/>
      <c r="AB358" s="1"/>
      <c r="AC358" s="1"/>
      <c r="AD358" s="1" t="str">
        <f t="array" ref="AD358">XLOOKUP(A358,COMPRAS!B:B,COMPRAS!E:E,,0,-1)</f>
        <v/>
      </c>
      <c r="AE358" s="5" t="s">
        <v>629</v>
      </c>
      <c r="AF358" s="1"/>
      <c r="AG358" s="1" t="str">
        <f>VLOOKUP(A358,MAESTRA!I:N,5,0)</f>
        <v>#N/A</v>
      </c>
      <c r="AH358" s="1" t="str">
        <f>VLOOKUP(A358,MAESTRA!I:N,6,0)</f>
        <v>#N/A</v>
      </c>
      <c r="AI358" s="54" t="str">
        <f t="shared" si="8"/>
        <v>#DIV/0!</v>
      </c>
      <c r="AJ358" s="1"/>
    </row>
    <row r="359">
      <c r="A359" s="1"/>
      <c r="B359" s="1"/>
      <c r="C359" s="34"/>
      <c r="D359" s="1"/>
      <c r="E359" s="1"/>
      <c r="F359" s="1" t="str">
        <f t="shared" si="1"/>
        <v/>
      </c>
      <c r="G359" s="1" t="str">
        <f t="shared" si="2"/>
        <v/>
      </c>
      <c r="H359" s="1" t="str">
        <f t="array" ref="H359">XLOOKUP(A359,MAESTRA!I:I,MAESTRA!B:B,,0,1)</f>
        <v/>
      </c>
      <c r="I359" s="5" t="str">
        <f t="shared" si="3"/>
        <v>TALLA</v>
      </c>
      <c r="J359" s="1" t="str">
        <f t="array" ref="J359">XLOOKUP(A359,MAESTRA!I:I,MAESTRA!G:G,,0,1)</f>
        <v/>
      </c>
      <c r="K359" s="5"/>
      <c r="L359" s="5"/>
      <c r="M359" s="5"/>
      <c r="N359" s="5"/>
      <c r="O359" s="53" t="str">
        <f t="shared" si="4"/>
        <v/>
      </c>
      <c r="P359" s="5"/>
      <c r="Q359" s="5" t="s">
        <v>625</v>
      </c>
      <c r="R359" s="5" t="s">
        <v>626</v>
      </c>
      <c r="S359" s="5" t="s">
        <v>627</v>
      </c>
      <c r="T359" s="5" t="s">
        <v>627</v>
      </c>
      <c r="U359" s="1" t="str">
        <f t="shared" si="5"/>
        <v/>
      </c>
      <c r="V359" s="1" t="str">
        <f t="shared" si="6"/>
        <v/>
      </c>
      <c r="W359" s="1" t="str">
        <f t="shared" si="7"/>
        <v/>
      </c>
      <c r="X359" s="5" t="s">
        <v>628</v>
      </c>
      <c r="Y359" s="5" t="s">
        <v>629</v>
      </c>
      <c r="Z359" s="1"/>
      <c r="AA359" s="1"/>
      <c r="AB359" s="1"/>
      <c r="AC359" s="1"/>
      <c r="AD359" s="1" t="str">
        <f t="array" ref="AD359">XLOOKUP(A359,COMPRAS!B:B,COMPRAS!E:E,,0,-1)</f>
        <v/>
      </c>
      <c r="AE359" s="5" t="s">
        <v>629</v>
      </c>
      <c r="AF359" s="1"/>
      <c r="AG359" s="1" t="str">
        <f>VLOOKUP(A359,MAESTRA!I:N,5,0)</f>
        <v>#N/A</v>
      </c>
      <c r="AH359" s="1" t="str">
        <f>VLOOKUP(A359,MAESTRA!I:N,6,0)</f>
        <v>#N/A</v>
      </c>
      <c r="AI359" s="54" t="str">
        <f t="shared" si="8"/>
        <v>#DIV/0!</v>
      </c>
      <c r="AJ359" s="1"/>
    </row>
    <row r="360">
      <c r="A360" s="1"/>
      <c r="B360" s="1"/>
      <c r="C360" s="34"/>
      <c r="D360" s="1"/>
      <c r="E360" s="1"/>
      <c r="F360" s="1" t="str">
        <f t="shared" si="1"/>
        <v/>
      </c>
      <c r="G360" s="1" t="str">
        <f t="shared" si="2"/>
        <v/>
      </c>
      <c r="H360" s="1" t="str">
        <f t="array" ref="H360">XLOOKUP(A360,MAESTRA!I:I,MAESTRA!B:B,,0,1)</f>
        <v/>
      </c>
      <c r="I360" s="5" t="str">
        <f t="shared" si="3"/>
        <v>TALLA</v>
      </c>
      <c r="J360" s="1" t="str">
        <f t="array" ref="J360">XLOOKUP(A360,MAESTRA!I:I,MAESTRA!G:G,,0,1)</f>
        <v/>
      </c>
      <c r="K360" s="5"/>
      <c r="L360" s="5"/>
      <c r="M360" s="5"/>
      <c r="N360" s="5"/>
      <c r="O360" s="53" t="str">
        <f t="shared" si="4"/>
        <v/>
      </c>
      <c r="P360" s="5"/>
      <c r="Q360" s="5" t="s">
        <v>625</v>
      </c>
      <c r="R360" s="5" t="s">
        <v>626</v>
      </c>
      <c r="S360" s="5" t="s">
        <v>627</v>
      </c>
      <c r="T360" s="5" t="s">
        <v>627</v>
      </c>
      <c r="U360" s="1" t="str">
        <f t="shared" si="5"/>
        <v/>
      </c>
      <c r="V360" s="1" t="str">
        <f t="shared" si="6"/>
        <v/>
      </c>
      <c r="W360" s="1" t="str">
        <f t="shared" si="7"/>
        <v/>
      </c>
      <c r="X360" s="5" t="s">
        <v>628</v>
      </c>
      <c r="Y360" s="5" t="s">
        <v>629</v>
      </c>
      <c r="Z360" s="1"/>
      <c r="AA360" s="1"/>
      <c r="AB360" s="1"/>
      <c r="AC360" s="1"/>
      <c r="AD360" s="1" t="str">
        <f t="array" ref="AD360">XLOOKUP(A360,COMPRAS!B:B,COMPRAS!E:E,,0,-1)</f>
        <v/>
      </c>
      <c r="AE360" s="5" t="s">
        <v>629</v>
      </c>
      <c r="AF360" s="1"/>
      <c r="AG360" s="1" t="str">
        <f>VLOOKUP(A360,MAESTRA!I:N,5,0)</f>
        <v>#N/A</v>
      </c>
      <c r="AH360" s="1" t="str">
        <f>VLOOKUP(A360,MAESTRA!I:N,6,0)</f>
        <v>#N/A</v>
      </c>
      <c r="AI360" s="54" t="str">
        <f t="shared" si="8"/>
        <v>#DIV/0!</v>
      </c>
      <c r="AJ360" s="1"/>
    </row>
    <row r="361">
      <c r="A361" s="1"/>
      <c r="B361" s="1"/>
      <c r="C361" s="34"/>
      <c r="D361" s="1"/>
      <c r="E361" s="1"/>
      <c r="F361" s="1" t="str">
        <f t="shared" si="1"/>
        <v/>
      </c>
      <c r="G361" s="1" t="str">
        <f t="shared" si="2"/>
        <v/>
      </c>
      <c r="H361" s="1" t="str">
        <f t="array" ref="H361">XLOOKUP(A361,MAESTRA!I:I,MAESTRA!B:B,,0,1)</f>
        <v/>
      </c>
      <c r="I361" s="5" t="str">
        <f t="shared" si="3"/>
        <v>TALLA</v>
      </c>
      <c r="J361" s="1" t="str">
        <f t="array" ref="J361">XLOOKUP(A361,MAESTRA!I:I,MAESTRA!G:G,,0,1)</f>
        <v/>
      </c>
      <c r="K361" s="5"/>
      <c r="L361" s="5"/>
      <c r="M361" s="5"/>
      <c r="N361" s="5"/>
      <c r="O361" s="53" t="str">
        <f t="shared" si="4"/>
        <v/>
      </c>
      <c r="P361" s="5"/>
      <c r="Q361" s="5" t="s">
        <v>625</v>
      </c>
      <c r="R361" s="5" t="s">
        <v>626</v>
      </c>
      <c r="S361" s="5" t="s">
        <v>627</v>
      </c>
      <c r="T361" s="5" t="s">
        <v>627</v>
      </c>
      <c r="U361" s="1" t="str">
        <f t="shared" si="5"/>
        <v/>
      </c>
      <c r="V361" s="1" t="str">
        <f t="shared" si="6"/>
        <v/>
      </c>
      <c r="W361" s="1" t="str">
        <f t="shared" si="7"/>
        <v/>
      </c>
      <c r="X361" s="5" t="s">
        <v>628</v>
      </c>
      <c r="Y361" s="5" t="s">
        <v>629</v>
      </c>
      <c r="Z361" s="1"/>
      <c r="AA361" s="1"/>
      <c r="AB361" s="1"/>
      <c r="AC361" s="1"/>
      <c r="AD361" s="1" t="str">
        <f t="array" ref="AD361">XLOOKUP(A361,COMPRAS!B:B,COMPRAS!E:E,,0,-1)</f>
        <v/>
      </c>
      <c r="AE361" s="5" t="s">
        <v>629</v>
      </c>
      <c r="AF361" s="1"/>
      <c r="AG361" s="1" t="str">
        <f>VLOOKUP(A361,MAESTRA!I:N,5,0)</f>
        <v>#N/A</v>
      </c>
      <c r="AH361" s="1" t="str">
        <f>VLOOKUP(A361,MAESTRA!I:N,6,0)</f>
        <v>#N/A</v>
      </c>
      <c r="AI361" s="54" t="str">
        <f t="shared" si="8"/>
        <v>#DIV/0!</v>
      </c>
      <c r="AJ361" s="1"/>
    </row>
    <row r="362">
      <c r="A362" s="1"/>
      <c r="B362" s="1"/>
      <c r="C362" s="34"/>
      <c r="D362" s="1"/>
      <c r="E362" s="1"/>
      <c r="F362" s="1" t="str">
        <f t="shared" si="1"/>
        <v/>
      </c>
      <c r="G362" s="1" t="str">
        <f t="shared" si="2"/>
        <v/>
      </c>
      <c r="H362" s="1" t="str">
        <f t="array" ref="H362">XLOOKUP(A362,MAESTRA!I:I,MAESTRA!B:B,,0,1)</f>
        <v/>
      </c>
      <c r="I362" s="5" t="str">
        <f t="shared" si="3"/>
        <v>TALLA</v>
      </c>
      <c r="J362" s="1" t="str">
        <f t="array" ref="J362">XLOOKUP(A362,MAESTRA!I:I,MAESTRA!G:G,,0,1)</f>
        <v/>
      </c>
      <c r="K362" s="5"/>
      <c r="L362" s="5"/>
      <c r="M362" s="5"/>
      <c r="N362" s="5"/>
      <c r="O362" s="53" t="str">
        <f t="shared" si="4"/>
        <v/>
      </c>
      <c r="P362" s="5"/>
      <c r="Q362" s="5" t="s">
        <v>625</v>
      </c>
      <c r="R362" s="5" t="s">
        <v>626</v>
      </c>
      <c r="S362" s="5" t="s">
        <v>627</v>
      </c>
      <c r="T362" s="5" t="s">
        <v>627</v>
      </c>
      <c r="U362" s="1" t="str">
        <f t="shared" si="5"/>
        <v/>
      </c>
      <c r="V362" s="1" t="str">
        <f t="shared" si="6"/>
        <v/>
      </c>
      <c r="W362" s="1" t="str">
        <f t="shared" si="7"/>
        <v/>
      </c>
      <c r="X362" s="5" t="s">
        <v>628</v>
      </c>
      <c r="Y362" s="5" t="s">
        <v>629</v>
      </c>
      <c r="Z362" s="1"/>
      <c r="AA362" s="1"/>
      <c r="AB362" s="1"/>
      <c r="AC362" s="1"/>
      <c r="AD362" s="1" t="str">
        <f t="array" ref="AD362">XLOOKUP(A362,COMPRAS!B:B,COMPRAS!E:E,,0,-1)</f>
        <v/>
      </c>
      <c r="AE362" s="5" t="s">
        <v>629</v>
      </c>
      <c r="AF362" s="1"/>
      <c r="AG362" s="1" t="str">
        <f>VLOOKUP(A362,MAESTRA!I:N,5,0)</f>
        <v>#N/A</v>
      </c>
      <c r="AH362" s="1" t="str">
        <f>VLOOKUP(A362,MAESTRA!I:N,6,0)</f>
        <v>#N/A</v>
      </c>
      <c r="AI362" s="54" t="str">
        <f t="shared" si="8"/>
        <v>#DIV/0!</v>
      </c>
      <c r="AJ362" s="1"/>
    </row>
    <row r="363">
      <c r="A363" s="1"/>
      <c r="B363" s="1"/>
      <c r="C363" s="34"/>
      <c r="D363" s="1"/>
      <c r="E363" s="1"/>
      <c r="F363" s="1" t="str">
        <f t="shared" si="1"/>
        <v/>
      </c>
      <c r="G363" s="1" t="str">
        <f t="shared" si="2"/>
        <v/>
      </c>
      <c r="H363" s="1" t="str">
        <f t="array" ref="H363">XLOOKUP(A363,MAESTRA!I:I,MAESTRA!B:B,,0,1)</f>
        <v/>
      </c>
      <c r="I363" s="5" t="str">
        <f t="shared" si="3"/>
        <v>TALLA</v>
      </c>
      <c r="J363" s="1" t="str">
        <f t="array" ref="J363">XLOOKUP(A363,MAESTRA!I:I,MAESTRA!G:G,,0,1)</f>
        <v/>
      </c>
      <c r="K363" s="5"/>
      <c r="L363" s="5"/>
      <c r="M363" s="5"/>
      <c r="N363" s="5"/>
      <c r="O363" s="53" t="str">
        <f t="shared" si="4"/>
        <v/>
      </c>
      <c r="P363" s="5"/>
      <c r="Q363" s="5" t="s">
        <v>625</v>
      </c>
      <c r="R363" s="5" t="s">
        <v>626</v>
      </c>
      <c r="S363" s="5" t="s">
        <v>627</v>
      </c>
      <c r="T363" s="5" t="s">
        <v>627</v>
      </c>
      <c r="U363" s="1" t="str">
        <f t="shared" si="5"/>
        <v/>
      </c>
      <c r="V363" s="1" t="str">
        <f t="shared" si="6"/>
        <v/>
      </c>
      <c r="W363" s="1" t="str">
        <f t="shared" si="7"/>
        <v/>
      </c>
      <c r="X363" s="5" t="s">
        <v>628</v>
      </c>
      <c r="Y363" s="5" t="s">
        <v>629</v>
      </c>
      <c r="Z363" s="1"/>
      <c r="AA363" s="1"/>
      <c r="AB363" s="1"/>
      <c r="AC363" s="1"/>
      <c r="AD363" s="1" t="str">
        <f t="array" ref="AD363">XLOOKUP(A363,COMPRAS!B:B,COMPRAS!E:E,,0,-1)</f>
        <v/>
      </c>
      <c r="AE363" s="5" t="s">
        <v>629</v>
      </c>
      <c r="AF363" s="1"/>
      <c r="AG363" s="1" t="str">
        <f>VLOOKUP(A363,MAESTRA!I:N,5,0)</f>
        <v>#N/A</v>
      </c>
      <c r="AH363" s="1" t="str">
        <f>VLOOKUP(A363,MAESTRA!I:N,6,0)</f>
        <v>#N/A</v>
      </c>
      <c r="AI363" s="54" t="str">
        <f t="shared" si="8"/>
        <v>#DIV/0!</v>
      </c>
      <c r="AJ363" s="1"/>
    </row>
    <row r="364">
      <c r="A364" s="1"/>
      <c r="B364" s="1"/>
      <c r="C364" s="34"/>
      <c r="D364" s="1"/>
      <c r="E364" s="1"/>
      <c r="F364" s="1" t="str">
        <f t="shared" si="1"/>
        <v/>
      </c>
      <c r="G364" s="1" t="str">
        <f t="shared" si="2"/>
        <v/>
      </c>
      <c r="H364" s="1" t="str">
        <f t="array" ref="H364">XLOOKUP(A364,MAESTRA!I:I,MAESTRA!B:B,,0,1)</f>
        <v/>
      </c>
      <c r="I364" s="5" t="str">
        <f t="shared" si="3"/>
        <v>TALLA</v>
      </c>
      <c r="J364" s="1" t="str">
        <f t="array" ref="J364">XLOOKUP(A364,MAESTRA!I:I,MAESTRA!G:G,,0,1)</f>
        <v/>
      </c>
      <c r="K364" s="5"/>
      <c r="L364" s="5"/>
      <c r="M364" s="5"/>
      <c r="N364" s="5"/>
      <c r="O364" s="53" t="str">
        <f t="shared" si="4"/>
        <v/>
      </c>
      <c r="P364" s="5"/>
      <c r="Q364" s="5" t="s">
        <v>625</v>
      </c>
      <c r="R364" s="5" t="s">
        <v>626</v>
      </c>
      <c r="S364" s="5" t="s">
        <v>627</v>
      </c>
      <c r="T364" s="5" t="s">
        <v>627</v>
      </c>
      <c r="U364" s="1" t="str">
        <f t="shared" si="5"/>
        <v/>
      </c>
      <c r="V364" s="1" t="str">
        <f t="shared" si="6"/>
        <v/>
      </c>
      <c r="W364" s="1" t="str">
        <f t="shared" si="7"/>
        <v/>
      </c>
      <c r="X364" s="5" t="s">
        <v>628</v>
      </c>
      <c r="Y364" s="5" t="s">
        <v>629</v>
      </c>
      <c r="Z364" s="1"/>
      <c r="AA364" s="1"/>
      <c r="AB364" s="1"/>
      <c r="AC364" s="1"/>
      <c r="AD364" s="1" t="str">
        <f t="array" ref="AD364">XLOOKUP(A364,COMPRAS!B:B,COMPRAS!E:E,,0,-1)</f>
        <v/>
      </c>
      <c r="AE364" s="5" t="s">
        <v>629</v>
      </c>
      <c r="AF364" s="1"/>
      <c r="AG364" s="1" t="str">
        <f>VLOOKUP(A364,MAESTRA!I:N,5,0)</f>
        <v>#N/A</v>
      </c>
      <c r="AH364" s="1" t="str">
        <f>VLOOKUP(A364,MAESTRA!I:N,6,0)</f>
        <v>#N/A</v>
      </c>
      <c r="AI364" s="54" t="str">
        <f t="shared" si="8"/>
        <v>#DIV/0!</v>
      </c>
      <c r="AJ364" s="1"/>
    </row>
    <row r="365">
      <c r="A365" s="1"/>
      <c r="B365" s="1"/>
      <c r="C365" s="34"/>
      <c r="D365" s="1"/>
      <c r="E365" s="1"/>
      <c r="F365" s="1" t="str">
        <f t="shared" si="1"/>
        <v/>
      </c>
      <c r="G365" s="1" t="str">
        <f t="shared" si="2"/>
        <v/>
      </c>
      <c r="H365" s="1" t="str">
        <f t="array" ref="H365">XLOOKUP(A365,MAESTRA!I:I,MAESTRA!B:B,,0,1)</f>
        <v/>
      </c>
      <c r="I365" s="5" t="str">
        <f t="shared" si="3"/>
        <v>TALLA</v>
      </c>
      <c r="J365" s="1" t="str">
        <f t="array" ref="J365">XLOOKUP(A365,MAESTRA!I:I,MAESTRA!G:G,,0,1)</f>
        <v/>
      </c>
      <c r="K365" s="5"/>
      <c r="L365" s="5"/>
      <c r="M365" s="5"/>
      <c r="N365" s="5"/>
      <c r="O365" s="53" t="str">
        <f t="shared" si="4"/>
        <v/>
      </c>
      <c r="P365" s="5"/>
      <c r="Q365" s="5" t="s">
        <v>625</v>
      </c>
      <c r="R365" s="5" t="s">
        <v>626</v>
      </c>
      <c r="S365" s="5" t="s">
        <v>627</v>
      </c>
      <c r="T365" s="5" t="s">
        <v>627</v>
      </c>
      <c r="U365" s="1" t="str">
        <f t="shared" si="5"/>
        <v/>
      </c>
      <c r="V365" s="1" t="str">
        <f t="shared" si="6"/>
        <v/>
      </c>
      <c r="W365" s="1" t="str">
        <f t="shared" si="7"/>
        <v/>
      </c>
      <c r="X365" s="5" t="s">
        <v>628</v>
      </c>
      <c r="Y365" s="5" t="s">
        <v>629</v>
      </c>
      <c r="Z365" s="1"/>
      <c r="AA365" s="1"/>
      <c r="AB365" s="1"/>
      <c r="AC365" s="1"/>
      <c r="AD365" s="1" t="str">
        <f t="array" ref="AD365">XLOOKUP(A365,COMPRAS!B:B,COMPRAS!E:E,,0,-1)</f>
        <v/>
      </c>
      <c r="AE365" s="5" t="s">
        <v>629</v>
      </c>
      <c r="AF365" s="1"/>
      <c r="AG365" s="1" t="str">
        <f>VLOOKUP(A365,MAESTRA!I:N,5,0)</f>
        <v>#N/A</v>
      </c>
      <c r="AH365" s="1" t="str">
        <f>VLOOKUP(A365,MAESTRA!I:N,6,0)</f>
        <v>#N/A</v>
      </c>
      <c r="AI365" s="54" t="str">
        <f t="shared" si="8"/>
        <v>#DIV/0!</v>
      </c>
      <c r="AJ365" s="1"/>
    </row>
    <row r="366">
      <c r="A366" s="1"/>
      <c r="B366" s="1"/>
      <c r="C366" s="34"/>
      <c r="D366" s="1"/>
      <c r="E366" s="1"/>
      <c r="F366" s="1" t="str">
        <f t="shared" si="1"/>
        <v/>
      </c>
      <c r="G366" s="1" t="str">
        <f t="shared" si="2"/>
        <v/>
      </c>
      <c r="H366" s="1" t="str">
        <f t="array" ref="H366">XLOOKUP(A366,MAESTRA!I:I,MAESTRA!B:B,,0,1)</f>
        <v/>
      </c>
      <c r="I366" s="5" t="str">
        <f t="shared" si="3"/>
        <v>TALLA</v>
      </c>
      <c r="J366" s="1" t="str">
        <f t="array" ref="J366">XLOOKUP(A366,MAESTRA!I:I,MAESTRA!G:G,,0,1)</f>
        <v/>
      </c>
      <c r="K366" s="5"/>
      <c r="L366" s="5"/>
      <c r="M366" s="5"/>
      <c r="N366" s="5"/>
      <c r="O366" s="53" t="str">
        <f t="shared" si="4"/>
        <v/>
      </c>
      <c r="P366" s="5"/>
      <c r="Q366" s="5" t="s">
        <v>625</v>
      </c>
      <c r="R366" s="5" t="s">
        <v>626</v>
      </c>
      <c r="S366" s="5" t="s">
        <v>627</v>
      </c>
      <c r="T366" s="5" t="s">
        <v>627</v>
      </c>
      <c r="U366" s="1" t="str">
        <f t="shared" si="5"/>
        <v/>
      </c>
      <c r="V366" s="1" t="str">
        <f t="shared" si="6"/>
        <v/>
      </c>
      <c r="W366" s="1" t="str">
        <f t="shared" si="7"/>
        <v/>
      </c>
      <c r="X366" s="5" t="s">
        <v>628</v>
      </c>
      <c r="Y366" s="5" t="s">
        <v>629</v>
      </c>
      <c r="Z366" s="1"/>
      <c r="AA366" s="1"/>
      <c r="AB366" s="1"/>
      <c r="AC366" s="1"/>
      <c r="AD366" s="1" t="str">
        <f t="array" ref="AD366">XLOOKUP(A366,COMPRAS!B:B,COMPRAS!E:E,,0,-1)</f>
        <v/>
      </c>
      <c r="AE366" s="5" t="s">
        <v>629</v>
      </c>
      <c r="AF366" s="1"/>
      <c r="AG366" s="1" t="str">
        <f>VLOOKUP(A366,MAESTRA!I:N,5,0)</f>
        <v>#N/A</v>
      </c>
      <c r="AH366" s="1" t="str">
        <f>VLOOKUP(A366,MAESTRA!I:N,6,0)</f>
        <v>#N/A</v>
      </c>
      <c r="AI366" s="54" t="str">
        <f t="shared" si="8"/>
        <v>#DIV/0!</v>
      </c>
      <c r="AJ366" s="1"/>
    </row>
    <row r="367">
      <c r="A367" s="1"/>
      <c r="B367" s="1"/>
      <c r="C367" s="34"/>
      <c r="D367" s="1"/>
      <c r="E367" s="1"/>
      <c r="F367" s="1" t="str">
        <f t="shared" si="1"/>
        <v/>
      </c>
      <c r="G367" s="1" t="str">
        <f t="shared" si="2"/>
        <v/>
      </c>
      <c r="H367" s="1" t="str">
        <f t="array" ref="H367">XLOOKUP(A367,MAESTRA!I:I,MAESTRA!B:B,,0,1)</f>
        <v/>
      </c>
      <c r="I367" s="5" t="str">
        <f t="shared" si="3"/>
        <v>TALLA</v>
      </c>
      <c r="J367" s="1" t="str">
        <f t="array" ref="J367">XLOOKUP(A367,MAESTRA!I:I,MAESTRA!G:G,,0,1)</f>
        <v/>
      </c>
      <c r="K367" s="5"/>
      <c r="L367" s="5"/>
      <c r="M367" s="5"/>
      <c r="N367" s="5"/>
      <c r="O367" s="53" t="str">
        <f t="shared" si="4"/>
        <v/>
      </c>
      <c r="P367" s="5"/>
      <c r="Q367" s="5" t="s">
        <v>625</v>
      </c>
      <c r="R367" s="5" t="s">
        <v>626</v>
      </c>
      <c r="S367" s="5" t="s">
        <v>627</v>
      </c>
      <c r="T367" s="5" t="s">
        <v>627</v>
      </c>
      <c r="U367" s="1" t="str">
        <f t="shared" si="5"/>
        <v/>
      </c>
      <c r="V367" s="1" t="str">
        <f t="shared" si="6"/>
        <v/>
      </c>
      <c r="W367" s="1" t="str">
        <f t="shared" si="7"/>
        <v/>
      </c>
      <c r="X367" s="5" t="s">
        <v>628</v>
      </c>
      <c r="Y367" s="5" t="s">
        <v>629</v>
      </c>
      <c r="Z367" s="1"/>
      <c r="AA367" s="1"/>
      <c r="AB367" s="1"/>
      <c r="AC367" s="1"/>
      <c r="AD367" s="1" t="str">
        <f t="array" ref="AD367">XLOOKUP(A367,COMPRAS!B:B,COMPRAS!E:E,,0,-1)</f>
        <v/>
      </c>
      <c r="AE367" s="5" t="s">
        <v>629</v>
      </c>
      <c r="AF367" s="1"/>
      <c r="AG367" s="1" t="str">
        <f>VLOOKUP(A367,MAESTRA!I:N,5,0)</f>
        <v>#N/A</v>
      </c>
      <c r="AH367" s="1" t="str">
        <f>VLOOKUP(A367,MAESTRA!I:N,6,0)</f>
        <v>#N/A</v>
      </c>
      <c r="AI367" s="54" t="str">
        <f t="shared" si="8"/>
        <v>#DIV/0!</v>
      </c>
      <c r="AJ367" s="1"/>
    </row>
    <row r="368">
      <c r="A368" s="1"/>
      <c r="B368" s="1"/>
      <c r="C368" s="34"/>
      <c r="D368" s="1"/>
      <c r="E368" s="1"/>
      <c r="F368" s="1" t="str">
        <f t="shared" si="1"/>
        <v/>
      </c>
      <c r="G368" s="1" t="str">
        <f t="shared" si="2"/>
        <v/>
      </c>
      <c r="H368" s="1" t="str">
        <f t="array" ref="H368">XLOOKUP(A368,MAESTRA!I:I,MAESTRA!B:B,,0,1)</f>
        <v/>
      </c>
      <c r="I368" s="5" t="str">
        <f t="shared" si="3"/>
        <v>TALLA</v>
      </c>
      <c r="J368" s="1" t="str">
        <f t="array" ref="J368">XLOOKUP(A368,MAESTRA!I:I,MAESTRA!G:G,,0,1)</f>
        <v/>
      </c>
      <c r="K368" s="5"/>
      <c r="L368" s="5"/>
      <c r="M368" s="5"/>
      <c r="N368" s="5"/>
      <c r="O368" s="53" t="str">
        <f t="shared" si="4"/>
        <v/>
      </c>
      <c r="P368" s="5"/>
      <c r="Q368" s="5" t="s">
        <v>625</v>
      </c>
      <c r="R368" s="5" t="s">
        <v>626</v>
      </c>
      <c r="S368" s="5" t="s">
        <v>627</v>
      </c>
      <c r="T368" s="5" t="s">
        <v>627</v>
      </c>
      <c r="U368" s="1" t="str">
        <f t="shared" si="5"/>
        <v/>
      </c>
      <c r="V368" s="1" t="str">
        <f t="shared" si="6"/>
        <v/>
      </c>
      <c r="W368" s="1" t="str">
        <f t="shared" si="7"/>
        <v/>
      </c>
      <c r="X368" s="5" t="s">
        <v>628</v>
      </c>
      <c r="Y368" s="5" t="s">
        <v>629</v>
      </c>
      <c r="Z368" s="1"/>
      <c r="AA368" s="1"/>
      <c r="AB368" s="1"/>
      <c r="AC368" s="1"/>
      <c r="AD368" s="1" t="str">
        <f t="array" ref="AD368">XLOOKUP(A368,COMPRAS!B:B,COMPRAS!E:E,,0,-1)</f>
        <v/>
      </c>
      <c r="AE368" s="5" t="s">
        <v>629</v>
      </c>
      <c r="AF368" s="1"/>
      <c r="AG368" s="1" t="str">
        <f>VLOOKUP(A368,MAESTRA!I:N,5,0)</f>
        <v>#N/A</v>
      </c>
      <c r="AH368" s="1" t="str">
        <f>VLOOKUP(A368,MAESTRA!I:N,6,0)</f>
        <v>#N/A</v>
      </c>
      <c r="AI368" s="54" t="str">
        <f t="shared" si="8"/>
        <v>#DIV/0!</v>
      </c>
      <c r="AJ368" s="1"/>
    </row>
    <row r="369">
      <c r="A369" s="1"/>
      <c r="B369" s="1"/>
      <c r="C369" s="34"/>
      <c r="D369" s="1"/>
      <c r="E369" s="1"/>
      <c r="F369" s="1" t="str">
        <f t="shared" si="1"/>
        <v/>
      </c>
      <c r="G369" s="1" t="str">
        <f t="shared" si="2"/>
        <v/>
      </c>
      <c r="H369" s="1" t="str">
        <f t="array" ref="H369">XLOOKUP(A369,MAESTRA!I:I,MAESTRA!B:B,,0,1)</f>
        <v/>
      </c>
      <c r="I369" s="5" t="str">
        <f t="shared" si="3"/>
        <v>TALLA</v>
      </c>
      <c r="J369" s="1" t="str">
        <f t="array" ref="J369">XLOOKUP(A369,MAESTRA!I:I,MAESTRA!G:G,,0,1)</f>
        <v/>
      </c>
      <c r="K369" s="5"/>
      <c r="L369" s="5"/>
      <c r="M369" s="5"/>
      <c r="N369" s="5"/>
      <c r="O369" s="53" t="str">
        <f t="shared" si="4"/>
        <v/>
      </c>
      <c r="P369" s="5"/>
      <c r="Q369" s="5" t="s">
        <v>625</v>
      </c>
      <c r="R369" s="5" t="s">
        <v>626</v>
      </c>
      <c r="S369" s="5" t="s">
        <v>627</v>
      </c>
      <c r="T369" s="5" t="s">
        <v>627</v>
      </c>
      <c r="U369" s="1" t="str">
        <f t="shared" si="5"/>
        <v/>
      </c>
      <c r="V369" s="1" t="str">
        <f t="shared" si="6"/>
        <v/>
      </c>
      <c r="W369" s="1" t="str">
        <f t="shared" si="7"/>
        <v/>
      </c>
      <c r="X369" s="5" t="s">
        <v>628</v>
      </c>
      <c r="Y369" s="5" t="s">
        <v>629</v>
      </c>
      <c r="Z369" s="1"/>
      <c r="AA369" s="1"/>
      <c r="AB369" s="1"/>
      <c r="AC369" s="1"/>
      <c r="AD369" s="1" t="str">
        <f t="array" ref="AD369">XLOOKUP(A369,COMPRAS!B:B,COMPRAS!E:E,,0,-1)</f>
        <v/>
      </c>
      <c r="AE369" s="5" t="s">
        <v>629</v>
      </c>
      <c r="AF369" s="1"/>
      <c r="AG369" s="1" t="str">
        <f>VLOOKUP(A369,MAESTRA!I:N,5,0)</f>
        <v>#N/A</v>
      </c>
      <c r="AH369" s="1" t="str">
        <f>VLOOKUP(A369,MAESTRA!I:N,6,0)</f>
        <v>#N/A</v>
      </c>
      <c r="AI369" s="54" t="str">
        <f t="shared" si="8"/>
        <v>#DIV/0!</v>
      </c>
      <c r="AJ369" s="1"/>
    </row>
    <row r="370">
      <c r="A370" s="1"/>
      <c r="B370" s="1"/>
      <c r="C370" s="34"/>
      <c r="D370" s="1"/>
      <c r="E370" s="1"/>
      <c r="F370" s="1" t="str">
        <f t="shared" si="1"/>
        <v/>
      </c>
      <c r="G370" s="1" t="str">
        <f t="shared" si="2"/>
        <v/>
      </c>
      <c r="H370" s="1" t="str">
        <f t="array" ref="H370">XLOOKUP(A370,MAESTRA!I:I,MAESTRA!B:B,,0,1)</f>
        <v/>
      </c>
      <c r="I370" s="5" t="str">
        <f t="shared" si="3"/>
        <v>TALLA</v>
      </c>
      <c r="J370" s="1" t="str">
        <f t="array" ref="J370">XLOOKUP(A370,MAESTRA!I:I,MAESTRA!G:G,,0,1)</f>
        <v/>
      </c>
      <c r="K370" s="5"/>
      <c r="L370" s="5"/>
      <c r="M370" s="5"/>
      <c r="N370" s="5"/>
      <c r="O370" s="53" t="str">
        <f t="shared" si="4"/>
        <v/>
      </c>
      <c r="P370" s="5"/>
      <c r="Q370" s="5" t="s">
        <v>625</v>
      </c>
      <c r="R370" s="5" t="s">
        <v>626</v>
      </c>
      <c r="S370" s="5" t="s">
        <v>627</v>
      </c>
      <c r="T370" s="5" t="s">
        <v>627</v>
      </c>
      <c r="U370" s="1" t="str">
        <f t="shared" si="5"/>
        <v/>
      </c>
      <c r="V370" s="1" t="str">
        <f t="shared" si="6"/>
        <v/>
      </c>
      <c r="W370" s="1" t="str">
        <f t="shared" si="7"/>
        <v/>
      </c>
      <c r="X370" s="5" t="s">
        <v>628</v>
      </c>
      <c r="Y370" s="5" t="s">
        <v>629</v>
      </c>
      <c r="Z370" s="1"/>
      <c r="AA370" s="1"/>
      <c r="AB370" s="1"/>
      <c r="AC370" s="1"/>
      <c r="AD370" s="1" t="str">
        <f t="array" ref="AD370">XLOOKUP(A370,COMPRAS!B:B,COMPRAS!E:E,,0,-1)</f>
        <v/>
      </c>
      <c r="AE370" s="5" t="s">
        <v>629</v>
      </c>
      <c r="AF370" s="1"/>
      <c r="AG370" s="1" t="str">
        <f>VLOOKUP(A370,MAESTRA!I:N,5,0)</f>
        <v>#N/A</v>
      </c>
      <c r="AH370" s="1" t="str">
        <f>VLOOKUP(A370,MAESTRA!I:N,6,0)</f>
        <v>#N/A</v>
      </c>
      <c r="AI370" s="54" t="str">
        <f t="shared" si="8"/>
        <v>#DIV/0!</v>
      </c>
      <c r="AJ370" s="1"/>
    </row>
    <row r="371">
      <c r="A371" s="1"/>
      <c r="B371" s="1"/>
      <c r="C371" s="34"/>
      <c r="D371" s="1"/>
      <c r="E371" s="1"/>
      <c r="F371" s="1" t="str">
        <f t="shared" si="1"/>
        <v/>
      </c>
      <c r="G371" s="1" t="str">
        <f t="shared" si="2"/>
        <v/>
      </c>
      <c r="H371" s="1" t="str">
        <f t="array" ref="H371">XLOOKUP(A371,MAESTRA!I:I,MAESTRA!B:B,,0,1)</f>
        <v/>
      </c>
      <c r="I371" s="5" t="str">
        <f t="shared" si="3"/>
        <v>TALLA</v>
      </c>
      <c r="J371" s="1" t="str">
        <f t="array" ref="J371">XLOOKUP(A371,MAESTRA!I:I,MAESTRA!G:G,,0,1)</f>
        <v/>
      </c>
      <c r="K371" s="5"/>
      <c r="L371" s="5"/>
      <c r="M371" s="5"/>
      <c r="N371" s="5"/>
      <c r="O371" s="53" t="str">
        <f t="shared" si="4"/>
        <v/>
      </c>
      <c r="P371" s="5"/>
      <c r="Q371" s="5" t="s">
        <v>625</v>
      </c>
      <c r="R371" s="5" t="s">
        <v>626</v>
      </c>
      <c r="S371" s="5" t="s">
        <v>627</v>
      </c>
      <c r="T371" s="5" t="s">
        <v>627</v>
      </c>
      <c r="U371" s="1" t="str">
        <f t="shared" si="5"/>
        <v/>
      </c>
      <c r="V371" s="1" t="str">
        <f t="shared" si="6"/>
        <v/>
      </c>
      <c r="W371" s="1" t="str">
        <f t="shared" si="7"/>
        <v/>
      </c>
      <c r="X371" s="5" t="s">
        <v>628</v>
      </c>
      <c r="Y371" s="5" t="s">
        <v>629</v>
      </c>
      <c r="Z371" s="1"/>
      <c r="AA371" s="1"/>
      <c r="AB371" s="1"/>
      <c r="AC371" s="1"/>
      <c r="AD371" s="1" t="str">
        <f t="array" ref="AD371">XLOOKUP(A371,COMPRAS!B:B,COMPRAS!E:E,,0,-1)</f>
        <v/>
      </c>
      <c r="AE371" s="5" t="s">
        <v>629</v>
      </c>
      <c r="AF371" s="1"/>
      <c r="AG371" s="1" t="str">
        <f>VLOOKUP(A371,MAESTRA!I:N,5,0)</f>
        <v>#N/A</v>
      </c>
      <c r="AH371" s="1" t="str">
        <f>VLOOKUP(A371,MAESTRA!I:N,6,0)</f>
        <v>#N/A</v>
      </c>
      <c r="AI371" s="54" t="str">
        <f t="shared" si="8"/>
        <v>#DIV/0!</v>
      </c>
      <c r="AJ371" s="1"/>
    </row>
    <row r="372">
      <c r="A372" s="1"/>
      <c r="B372" s="1"/>
      <c r="C372" s="34"/>
      <c r="D372" s="1"/>
      <c r="E372" s="1"/>
      <c r="F372" s="1" t="str">
        <f t="shared" si="1"/>
        <v/>
      </c>
      <c r="G372" s="1" t="str">
        <f t="shared" si="2"/>
        <v/>
      </c>
      <c r="H372" s="1" t="str">
        <f t="array" ref="H372">XLOOKUP(A372,MAESTRA!I:I,MAESTRA!B:B,,0,1)</f>
        <v/>
      </c>
      <c r="I372" s="5" t="str">
        <f t="shared" si="3"/>
        <v>TALLA</v>
      </c>
      <c r="J372" s="1" t="str">
        <f t="array" ref="J372">XLOOKUP(A372,MAESTRA!I:I,MAESTRA!G:G,,0,1)</f>
        <v/>
      </c>
      <c r="K372" s="5"/>
      <c r="L372" s="5"/>
      <c r="M372" s="5"/>
      <c r="N372" s="5"/>
      <c r="O372" s="53" t="str">
        <f t="shared" si="4"/>
        <v/>
      </c>
      <c r="P372" s="5"/>
      <c r="Q372" s="5" t="s">
        <v>625</v>
      </c>
      <c r="R372" s="5" t="s">
        <v>626</v>
      </c>
      <c r="S372" s="5" t="s">
        <v>627</v>
      </c>
      <c r="T372" s="5" t="s">
        <v>627</v>
      </c>
      <c r="U372" s="1" t="str">
        <f t="shared" si="5"/>
        <v/>
      </c>
      <c r="V372" s="1" t="str">
        <f t="shared" si="6"/>
        <v/>
      </c>
      <c r="W372" s="1" t="str">
        <f t="shared" si="7"/>
        <v/>
      </c>
      <c r="X372" s="5" t="s">
        <v>628</v>
      </c>
      <c r="Y372" s="5" t="s">
        <v>629</v>
      </c>
      <c r="Z372" s="1"/>
      <c r="AA372" s="1"/>
      <c r="AB372" s="1"/>
      <c r="AC372" s="1"/>
      <c r="AD372" s="1" t="str">
        <f t="array" ref="AD372">XLOOKUP(A372,COMPRAS!B:B,COMPRAS!E:E,,0,-1)</f>
        <v/>
      </c>
      <c r="AE372" s="5" t="s">
        <v>629</v>
      </c>
      <c r="AF372" s="1"/>
      <c r="AG372" s="1" t="str">
        <f>VLOOKUP(A372,MAESTRA!I:N,5,0)</f>
        <v>#N/A</v>
      </c>
      <c r="AH372" s="1" t="str">
        <f>VLOOKUP(A372,MAESTRA!I:N,6,0)</f>
        <v>#N/A</v>
      </c>
      <c r="AI372" s="54" t="str">
        <f t="shared" si="8"/>
        <v>#DIV/0!</v>
      </c>
      <c r="AJ372" s="1"/>
    </row>
    <row r="373">
      <c r="A373" s="1"/>
      <c r="B373" s="1"/>
      <c r="C373" s="34"/>
      <c r="D373" s="1"/>
      <c r="E373" s="1"/>
      <c r="F373" s="1" t="str">
        <f t="shared" si="1"/>
        <v/>
      </c>
      <c r="G373" s="1" t="str">
        <f t="shared" si="2"/>
        <v/>
      </c>
      <c r="H373" s="1" t="str">
        <f t="array" ref="H373">XLOOKUP(A373,MAESTRA!I:I,MAESTRA!B:B,,0,1)</f>
        <v/>
      </c>
      <c r="I373" s="5" t="str">
        <f t="shared" si="3"/>
        <v>TALLA</v>
      </c>
      <c r="J373" s="1" t="str">
        <f t="array" ref="J373">XLOOKUP(A373,MAESTRA!I:I,MAESTRA!G:G,,0,1)</f>
        <v/>
      </c>
      <c r="K373" s="5"/>
      <c r="L373" s="5"/>
      <c r="M373" s="5"/>
      <c r="N373" s="5"/>
      <c r="O373" s="53" t="str">
        <f t="shared" si="4"/>
        <v/>
      </c>
      <c r="P373" s="5"/>
      <c r="Q373" s="5" t="s">
        <v>625</v>
      </c>
      <c r="R373" s="5" t="s">
        <v>626</v>
      </c>
      <c r="S373" s="5" t="s">
        <v>627</v>
      </c>
      <c r="T373" s="5" t="s">
        <v>627</v>
      </c>
      <c r="U373" s="1" t="str">
        <f t="shared" si="5"/>
        <v/>
      </c>
      <c r="V373" s="1" t="str">
        <f t="shared" si="6"/>
        <v/>
      </c>
      <c r="W373" s="1" t="str">
        <f t="shared" si="7"/>
        <v/>
      </c>
      <c r="X373" s="5" t="s">
        <v>628</v>
      </c>
      <c r="Y373" s="5" t="s">
        <v>629</v>
      </c>
      <c r="Z373" s="1"/>
      <c r="AA373" s="1"/>
      <c r="AB373" s="1"/>
      <c r="AC373" s="1"/>
      <c r="AD373" s="1" t="str">
        <f t="array" ref="AD373">XLOOKUP(A373,COMPRAS!B:B,COMPRAS!E:E,,0,-1)</f>
        <v/>
      </c>
      <c r="AE373" s="5" t="s">
        <v>629</v>
      </c>
      <c r="AF373" s="1"/>
      <c r="AG373" s="1" t="str">
        <f>VLOOKUP(A373,MAESTRA!I:N,5,0)</f>
        <v>#N/A</v>
      </c>
      <c r="AH373" s="1" t="str">
        <f>VLOOKUP(A373,MAESTRA!I:N,6,0)</f>
        <v>#N/A</v>
      </c>
      <c r="AI373" s="54" t="str">
        <f t="shared" si="8"/>
        <v>#DIV/0!</v>
      </c>
      <c r="AJ373" s="1"/>
    </row>
    <row r="374">
      <c r="A374" s="1"/>
      <c r="B374" s="1"/>
      <c r="C374" s="34"/>
      <c r="D374" s="1"/>
      <c r="E374" s="1"/>
      <c r="F374" s="1" t="str">
        <f t="shared" si="1"/>
        <v/>
      </c>
      <c r="G374" s="1" t="str">
        <f t="shared" si="2"/>
        <v/>
      </c>
      <c r="H374" s="1" t="str">
        <f t="array" ref="H374">XLOOKUP(A374,MAESTRA!I:I,MAESTRA!B:B,,0,1)</f>
        <v/>
      </c>
      <c r="I374" s="5" t="str">
        <f t="shared" si="3"/>
        <v>TALLA</v>
      </c>
      <c r="J374" s="1" t="str">
        <f t="array" ref="J374">XLOOKUP(A374,MAESTRA!I:I,MAESTRA!G:G,,0,1)</f>
        <v/>
      </c>
      <c r="K374" s="5"/>
      <c r="L374" s="5"/>
      <c r="M374" s="5"/>
      <c r="N374" s="5"/>
      <c r="O374" s="53" t="str">
        <f t="shared" si="4"/>
        <v/>
      </c>
      <c r="P374" s="5"/>
      <c r="Q374" s="5" t="s">
        <v>625</v>
      </c>
      <c r="R374" s="5" t="s">
        <v>626</v>
      </c>
      <c r="S374" s="5" t="s">
        <v>627</v>
      </c>
      <c r="T374" s="5" t="s">
        <v>627</v>
      </c>
      <c r="U374" s="1" t="str">
        <f t="shared" si="5"/>
        <v/>
      </c>
      <c r="V374" s="1" t="str">
        <f t="shared" si="6"/>
        <v/>
      </c>
      <c r="W374" s="1" t="str">
        <f t="shared" si="7"/>
        <v/>
      </c>
      <c r="X374" s="5" t="s">
        <v>628</v>
      </c>
      <c r="Y374" s="5" t="s">
        <v>629</v>
      </c>
      <c r="Z374" s="1"/>
      <c r="AA374" s="1"/>
      <c r="AB374" s="1"/>
      <c r="AC374" s="1"/>
      <c r="AD374" s="1" t="str">
        <f t="array" ref="AD374">XLOOKUP(A374,COMPRAS!B:B,COMPRAS!E:E,,0,-1)</f>
        <v/>
      </c>
      <c r="AE374" s="5" t="s">
        <v>629</v>
      </c>
      <c r="AF374" s="1"/>
      <c r="AG374" s="1" t="str">
        <f>VLOOKUP(A374,MAESTRA!I:N,5,0)</f>
        <v>#N/A</v>
      </c>
      <c r="AH374" s="1" t="str">
        <f>VLOOKUP(A374,MAESTRA!I:N,6,0)</f>
        <v>#N/A</v>
      </c>
      <c r="AI374" s="54" t="str">
        <f t="shared" si="8"/>
        <v>#DIV/0!</v>
      </c>
      <c r="AJ374" s="1"/>
    </row>
    <row r="375">
      <c r="A375" s="1"/>
      <c r="B375" s="1"/>
      <c r="C375" s="34"/>
      <c r="D375" s="1"/>
      <c r="E375" s="1"/>
      <c r="F375" s="1" t="str">
        <f t="shared" si="1"/>
        <v/>
      </c>
      <c r="G375" s="1" t="str">
        <f t="shared" si="2"/>
        <v/>
      </c>
      <c r="H375" s="1" t="str">
        <f t="array" ref="H375">XLOOKUP(A375,MAESTRA!I:I,MAESTRA!B:B,,0,1)</f>
        <v/>
      </c>
      <c r="I375" s="5" t="str">
        <f t="shared" si="3"/>
        <v>TALLA</v>
      </c>
      <c r="J375" s="1" t="str">
        <f t="array" ref="J375">XLOOKUP(A375,MAESTRA!I:I,MAESTRA!G:G,,0,1)</f>
        <v/>
      </c>
      <c r="K375" s="5"/>
      <c r="L375" s="5"/>
      <c r="M375" s="5"/>
      <c r="N375" s="5"/>
      <c r="O375" s="53" t="str">
        <f t="shared" si="4"/>
        <v/>
      </c>
      <c r="P375" s="5"/>
      <c r="Q375" s="5" t="s">
        <v>625</v>
      </c>
      <c r="R375" s="5" t="s">
        <v>626</v>
      </c>
      <c r="S375" s="5" t="s">
        <v>627</v>
      </c>
      <c r="T375" s="5" t="s">
        <v>627</v>
      </c>
      <c r="U375" s="1" t="str">
        <f t="shared" si="5"/>
        <v/>
      </c>
      <c r="V375" s="1" t="str">
        <f t="shared" si="6"/>
        <v/>
      </c>
      <c r="W375" s="1" t="str">
        <f t="shared" si="7"/>
        <v/>
      </c>
      <c r="X375" s="5" t="s">
        <v>628</v>
      </c>
      <c r="Y375" s="5" t="s">
        <v>629</v>
      </c>
      <c r="Z375" s="1"/>
      <c r="AA375" s="1"/>
      <c r="AB375" s="1"/>
      <c r="AC375" s="1"/>
      <c r="AD375" s="1" t="str">
        <f t="array" ref="AD375">XLOOKUP(A375,COMPRAS!B:B,COMPRAS!E:E,,0,-1)</f>
        <v/>
      </c>
      <c r="AE375" s="5" t="s">
        <v>629</v>
      </c>
      <c r="AF375" s="1"/>
      <c r="AG375" s="1" t="str">
        <f>VLOOKUP(A375,MAESTRA!I:N,5,0)</f>
        <v>#N/A</v>
      </c>
      <c r="AH375" s="1" t="str">
        <f>VLOOKUP(A375,MAESTRA!I:N,6,0)</f>
        <v>#N/A</v>
      </c>
      <c r="AI375" s="54" t="str">
        <f t="shared" si="8"/>
        <v>#DIV/0!</v>
      </c>
      <c r="AJ375" s="1"/>
    </row>
    <row r="376">
      <c r="A376" s="1"/>
      <c r="B376" s="1"/>
      <c r="C376" s="34"/>
      <c r="D376" s="1"/>
      <c r="E376" s="1"/>
      <c r="F376" s="1" t="str">
        <f t="shared" si="1"/>
        <v/>
      </c>
      <c r="G376" s="1" t="str">
        <f t="shared" si="2"/>
        <v/>
      </c>
      <c r="H376" s="1" t="str">
        <f t="array" ref="H376">XLOOKUP(A376,MAESTRA!I:I,MAESTRA!B:B,,0,1)</f>
        <v/>
      </c>
      <c r="I376" s="5" t="str">
        <f t="shared" si="3"/>
        <v>TALLA</v>
      </c>
      <c r="J376" s="1" t="str">
        <f t="array" ref="J376">XLOOKUP(A376,MAESTRA!I:I,MAESTRA!G:G,,0,1)</f>
        <v/>
      </c>
      <c r="K376" s="5"/>
      <c r="L376" s="5"/>
      <c r="M376" s="5"/>
      <c r="N376" s="5"/>
      <c r="O376" s="53" t="str">
        <f t="shared" si="4"/>
        <v/>
      </c>
      <c r="P376" s="5"/>
      <c r="Q376" s="5" t="s">
        <v>625</v>
      </c>
      <c r="R376" s="5" t="s">
        <v>626</v>
      </c>
      <c r="S376" s="5" t="s">
        <v>627</v>
      </c>
      <c r="T376" s="5" t="s">
        <v>627</v>
      </c>
      <c r="U376" s="1" t="str">
        <f t="shared" si="5"/>
        <v/>
      </c>
      <c r="V376" s="1" t="str">
        <f t="shared" si="6"/>
        <v/>
      </c>
      <c r="W376" s="1" t="str">
        <f t="shared" si="7"/>
        <v/>
      </c>
      <c r="X376" s="5" t="s">
        <v>628</v>
      </c>
      <c r="Y376" s="5" t="s">
        <v>629</v>
      </c>
      <c r="Z376" s="1"/>
      <c r="AA376" s="1"/>
      <c r="AB376" s="1"/>
      <c r="AC376" s="1"/>
      <c r="AD376" s="1" t="str">
        <f t="array" ref="AD376">XLOOKUP(A376,COMPRAS!B:B,COMPRAS!E:E,,0,-1)</f>
        <v/>
      </c>
      <c r="AE376" s="5" t="s">
        <v>629</v>
      </c>
      <c r="AF376" s="1"/>
      <c r="AG376" s="1" t="str">
        <f>VLOOKUP(A376,MAESTRA!I:N,5,0)</f>
        <v>#N/A</v>
      </c>
      <c r="AH376" s="1" t="str">
        <f>VLOOKUP(A376,MAESTRA!I:N,6,0)</f>
        <v>#N/A</v>
      </c>
      <c r="AI376" s="54" t="str">
        <f t="shared" si="8"/>
        <v>#DIV/0!</v>
      </c>
      <c r="AJ376" s="1"/>
    </row>
    <row r="377">
      <c r="A377" s="1"/>
      <c r="B377" s="1"/>
      <c r="C377" s="34"/>
      <c r="D377" s="1"/>
      <c r="E377" s="1"/>
      <c r="F377" s="1" t="str">
        <f t="shared" si="1"/>
        <v/>
      </c>
      <c r="G377" s="1" t="str">
        <f t="shared" si="2"/>
        <v/>
      </c>
      <c r="H377" s="1" t="str">
        <f t="array" ref="H377">XLOOKUP(A377,MAESTRA!I:I,MAESTRA!B:B,,0,1)</f>
        <v/>
      </c>
      <c r="I377" s="5" t="str">
        <f t="shared" si="3"/>
        <v>TALLA</v>
      </c>
      <c r="J377" s="1" t="str">
        <f t="array" ref="J377">XLOOKUP(A377,MAESTRA!I:I,MAESTRA!G:G,,0,1)</f>
        <v/>
      </c>
      <c r="K377" s="5"/>
      <c r="L377" s="5"/>
      <c r="M377" s="5"/>
      <c r="N377" s="5"/>
      <c r="O377" s="53" t="str">
        <f t="shared" si="4"/>
        <v/>
      </c>
      <c r="P377" s="5"/>
      <c r="Q377" s="5" t="s">
        <v>625</v>
      </c>
      <c r="R377" s="5" t="s">
        <v>626</v>
      </c>
      <c r="S377" s="5" t="s">
        <v>627</v>
      </c>
      <c r="T377" s="5" t="s">
        <v>627</v>
      </c>
      <c r="U377" s="1" t="str">
        <f t="shared" si="5"/>
        <v/>
      </c>
      <c r="V377" s="1" t="str">
        <f t="shared" si="6"/>
        <v/>
      </c>
      <c r="W377" s="1" t="str">
        <f t="shared" si="7"/>
        <v/>
      </c>
      <c r="X377" s="5" t="s">
        <v>628</v>
      </c>
      <c r="Y377" s="5" t="s">
        <v>629</v>
      </c>
      <c r="Z377" s="1"/>
      <c r="AA377" s="1"/>
      <c r="AB377" s="1"/>
      <c r="AC377" s="1"/>
      <c r="AD377" s="1" t="str">
        <f t="array" ref="AD377">XLOOKUP(A377,COMPRAS!B:B,COMPRAS!E:E,,0,-1)</f>
        <v/>
      </c>
      <c r="AE377" s="5" t="s">
        <v>629</v>
      </c>
      <c r="AF377" s="1"/>
      <c r="AG377" s="1" t="str">
        <f>VLOOKUP(A377,MAESTRA!I:N,5,0)</f>
        <v>#N/A</v>
      </c>
      <c r="AH377" s="1" t="str">
        <f>VLOOKUP(A377,MAESTRA!I:N,6,0)</f>
        <v>#N/A</v>
      </c>
      <c r="AI377" s="54" t="str">
        <f t="shared" si="8"/>
        <v>#DIV/0!</v>
      </c>
      <c r="AJ377" s="1"/>
    </row>
    <row r="378">
      <c r="A378" s="1"/>
      <c r="B378" s="1"/>
      <c r="C378" s="34"/>
      <c r="D378" s="1"/>
      <c r="E378" s="1"/>
      <c r="F378" s="1" t="str">
        <f t="shared" si="1"/>
        <v/>
      </c>
      <c r="G378" s="1" t="str">
        <f t="shared" si="2"/>
        <v/>
      </c>
      <c r="H378" s="1" t="str">
        <f t="array" ref="H378">XLOOKUP(A378,MAESTRA!I:I,MAESTRA!B:B,,0,1)</f>
        <v/>
      </c>
      <c r="I378" s="5" t="str">
        <f t="shared" si="3"/>
        <v>TALLA</v>
      </c>
      <c r="J378" s="1" t="str">
        <f t="array" ref="J378">XLOOKUP(A378,MAESTRA!I:I,MAESTRA!G:G,,0,1)</f>
        <v/>
      </c>
      <c r="K378" s="5"/>
      <c r="L378" s="5"/>
      <c r="M378" s="5"/>
      <c r="N378" s="5"/>
      <c r="O378" s="53" t="str">
        <f t="shared" si="4"/>
        <v/>
      </c>
      <c r="P378" s="5"/>
      <c r="Q378" s="5" t="s">
        <v>625</v>
      </c>
      <c r="R378" s="5" t="s">
        <v>626</v>
      </c>
      <c r="S378" s="5" t="s">
        <v>627</v>
      </c>
      <c r="T378" s="5" t="s">
        <v>627</v>
      </c>
      <c r="U378" s="1" t="str">
        <f t="shared" si="5"/>
        <v/>
      </c>
      <c r="V378" s="1" t="str">
        <f t="shared" si="6"/>
        <v/>
      </c>
      <c r="W378" s="1" t="str">
        <f t="shared" si="7"/>
        <v/>
      </c>
      <c r="X378" s="5" t="s">
        <v>628</v>
      </c>
      <c r="Y378" s="5" t="s">
        <v>629</v>
      </c>
      <c r="Z378" s="1"/>
      <c r="AA378" s="1"/>
      <c r="AB378" s="1"/>
      <c r="AC378" s="1"/>
      <c r="AD378" s="1" t="str">
        <f t="array" ref="AD378">XLOOKUP(A378,COMPRAS!B:B,COMPRAS!E:E,,0,-1)</f>
        <v/>
      </c>
      <c r="AE378" s="5" t="s">
        <v>629</v>
      </c>
      <c r="AF378" s="1"/>
      <c r="AG378" s="1" t="str">
        <f>VLOOKUP(A378,MAESTRA!I:N,5,0)</f>
        <v>#N/A</v>
      </c>
      <c r="AH378" s="1" t="str">
        <f>VLOOKUP(A378,MAESTRA!I:N,6,0)</f>
        <v>#N/A</v>
      </c>
      <c r="AI378" s="54" t="str">
        <f t="shared" si="8"/>
        <v>#DIV/0!</v>
      </c>
      <c r="AJ378" s="1"/>
    </row>
    <row r="379">
      <c r="A379" s="1"/>
      <c r="B379" s="1"/>
      <c r="C379" s="34"/>
      <c r="D379" s="1"/>
      <c r="E379" s="1"/>
      <c r="F379" s="1" t="str">
        <f t="shared" si="1"/>
        <v/>
      </c>
      <c r="G379" s="1" t="str">
        <f t="shared" si="2"/>
        <v/>
      </c>
      <c r="H379" s="1" t="str">
        <f t="array" ref="H379">XLOOKUP(A379,MAESTRA!I:I,MAESTRA!B:B,,0,1)</f>
        <v/>
      </c>
      <c r="I379" s="5" t="str">
        <f t="shared" si="3"/>
        <v>TALLA</v>
      </c>
      <c r="J379" s="1" t="str">
        <f t="array" ref="J379">XLOOKUP(A379,MAESTRA!I:I,MAESTRA!G:G,,0,1)</f>
        <v/>
      </c>
      <c r="K379" s="5"/>
      <c r="L379" s="5"/>
      <c r="M379" s="5"/>
      <c r="N379" s="5"/>
      <c r="O379" s="53" t="str">
        <f t="shared" si="4"/>
        <v/>
      </c>
      <c r="P379" s="5"/>
      <c r="Q379" s="5" t="s">
        <v>625</v>
      </c>
      <c r="R379" s="5" t="s">
        <v>626</v>
      </c>
      <c r="S379" s="5" t="s">
        <v>627</v>
      </c>
      <c r="T379" s="5" t="s">
        <v>627</v>
      </c>
      <c r="U379" s="1" t="str">
        <f t="shared" si="5"/>
        <v/>
      </c>
      <c r="V379" s="1" t="str">
        <f t="shared" si="6"/>
        <v/>
      </c>
      <c r="W379" s="1" t="str">
        <f t="shared" si="7"/>
        <v/>
      </c>
      <c r="X379" s="5" t="s">
        <v>628</v>
      </c>
      <c r="Y379" s="5" t="s">
        <v>629</v>
      </c>
      <c r="Z379" s="1"/>
      <c r="AA379" s="1"/>
      <c r="AB379" s="1"/>
      <c r="AC379" s="1"/>
      <c r="AD379" s="1" t="str">
        <f t="array" ref="AD379">XLOOKUP(A379,COMPRAS!B:B,COMPRAS!E:E,,0,-1)</f>
        <v/>
      </c>
      <c r="AE379" s="5" t="s">
        <v>629</v>
      </c>
      <c r="AF379" s="1"/>
      <c r="AG379" s="1" t="str">
        <f>VLOOKUP(A379,MAESTRA!I:N,5,0)</f>
        <v>#N/A</v>
      </c>
      <c r="AH379" s="1" t="str">
        <f>VLOOKUP(A379,MAESTRA!I:N,6,0)</f>
        <v>#N/A</v>
      </c>
      <c r="AI379" s="54" t="str">
        <f t="shared" si="8"/>
        <v>#DIV/0!</v>
      </c>
      <c r="AJ379" s="1"/>
    </row>
    <row r="380">
      <c r="A380" s="1"/>
      <c r="B380" s="1"/>
      <c r="C380" s="34"/>
      <c r="D380" s="1"/>
      <c r="E380" s="1"/>
      <c r="F380" s="1" t="str">
        <f t="shared" si="1"/>
        <v/>
      </c>
      <c r="G380" s="1" t="str">
        <f t="shared" si="2"/>
        <v/>
      </c>
      <c r="H380" s="1" t="str">
        <f t="array" ref="H380">XLOOKUP(A380,MAESTRA!I:I,MAESTRA!B:B,,0,1)</f>
        <v/>
      </c>
      <c r="I380" s="5" t="str">
        <f t="shared" si="3"/>
        <v>TALLA</v>
      </c>
      <c r="J380" s="1" t="str">
        <f t="array" ref="J380">XLOOKUP(A380,MAESTRA!I:I,MAESTRA!G:G,,0,1)</f>
        <v/>
      </c>
      <c r="K380" s="5"/>
      <c r="L380" s="5"/>
      <c r="M380" s="5"/>
      <c r="N380" s="5"/>
      <c r="O380" s="53" t="str">
        <f t="shared" si="4"/>
        <v/>
      </c>
      <c r="P380" s="5"/>
      <c r="Q380" s="5" t="s">
        <v>625</v>
      </c>
      <c r="R380" s="5" t="s">
        <v>626</v>
      </c>
      <c r="S380" s="5" t="s">
        <v>627</v>
      </c>
      <c r="T380" s="5" t="s">
        <v>627</v>
      </c>
      <c r="U380" s="1" t="str">
        <f t="shared" si="5"/>
        <v/>
      </c>
      <c r="V380" s="1" t="str">
        <f t="shared" si="6"/>
        <v/>
      </c>
      <c r="W380" s="1" t="str">
        <f t="shared" si="7"/>
        <v/>
      </c>
      <c r="X380" s="5" t="s">
        <v>628</v>
      </c>
      <c r="Y380" s="5" t="s">
        <v>629</v>
      </c>
      <c r="Z380" s="1"/>
      <c r="AA380" s="1"/>
      <c r="AB380" s="1"/>
      <c r="AC380" s="1"/>
      <c r="AD380" s="1" t="str">
        <f t="array" ref="AD380">XLOOKUP(A380,COMPRAS!B:B,COMPRAS!E:E,,0,-1)</f>
        <v/>
      </c>
      <c r="AE380" s="5" t="s">
        <v>629</v>
      </c>
      <c r="AF380" s="1"/>
      <c r="AG380" s="1" t="str">
        <f>VLOOKUP(A380,MAESTRA!I:N,5,0)</f>
        <v>#N/A</v>
      </c>
      <c r="AH380" s="1" t="str">
        <f>VLOOKUP(A380,MAESTRA!I:N,6,0)</f>
        <v>#N/A</v>
      </c>
      <c r="AI380" s="54" t="str">
        <f t="shared" si="8"/>
        <v>#DIV/0!</v>
      </c>
      <c r="AJ380" s="1"/>
    </row>
    <row r="381">
      <c r="A381" s="1"/>
      <c r="B381" s="1"/>
      <c r="C381" s="34"/>
      <c r="D381" s="1"/>
      <c r="E381" s="1"/>
      <c r="F381" s="1" t="str">
        <f t="shared" si="1"/>
        <v/>
      </c>
      <c r="G381" s="1" t="str">
        <f t="shared" si="2"/>
        <v/>
      </c>
      <c r="H381" s="1" t="str">
        <f t="array" ref="H381">XLOOKUP(A381,MAESTRA!I:I,MAESTRA!B:B,,0,1)</f>
        <v/>
      </c>
      <c r="I381" s="5" t="str">
        <f t="shared" si="3"/>
        <v>TALLA</v>
      </c>
      <c r="J381" s="1" t="str">
        <f t="array" ref="J381">XLOOKUP(A381,MAESTRA!I:I,MAESTRA!G:G,,0,1)</f>
        <v/>
      </c>
      <c r="K381" s="5"/>
      <c r="L381" s="5"/>
      <c r="M381" s="5"/>
      <c r="N381" s="5"/>
      <c r="O381" s="53" t="str">
        <f t="shared" si="4"/>
        <v/>
      </c>
      <c r="P381" s="5"/>
      <c r="Q381" s="5" t="s">
        <v>625</v>
      </c>
      <c r="R381" s="5" t="s">
        <v>626</v>
      </c>
      <c r="S381" s="5" t="s">
        <v>627</v>
      </c>
      <c r="T381" s="5" t="s">
        <v>627</v>
      </c>
      <c r="U381" s="1" t="str">
        <f t="shared" si="5"/>
        <v/>
      </c>
      <c r="V381" s="1" t="str">
        <f t="shared" si="6"/>
        <v/>
      </c>
      <c r="W381" s="1" t="str">
        <f t="shared" si="7"/>
        <v/>
      </c>
      <c r="X381" s="5" t="s">
        <v>628</v>
      </c>
      <c r="Y381" s="5" t="s">
        <v>629</v>
      </c>
      <c r="Z381" s="1"/>
      <c r="AA381" s="1"/>
      <c r="AB381" s="1"/>
      <c r="AC381" s="1"/>
      <c r="AD381" s="1" t="str">
        <f t="array" ref="AD381">XLOOKUP(A381,COMPRAS!B:B,COMPRAS!E:E,,0,-1)</f>
        <v/>
      </c>
      <c r="AE381" s="5" t="s">
        <v>629</v>
      </c>
      <c r="AF381" s="1"/>
      <c r="AG381" s="1" t="str">
        <f>VLOOKUP(A381,MAESTRA!I:N,5,0)</f>
        <v>#N/A</v>
      </c>
      <c r="AH381" s="1" t="str">
        <f>VLOOKUP(A381,MAESTRA!I:N,6,0)</f>
        <v>#N/A</v>
      </c>
      <c r="AI381" s="54" t="str">
        <f t="shared" si="8"/>
        <v>#DIV/0!</v>
      </c>
      <c r="AJ381" s="1"/>
    </row>
    <row r="382">
      <c r="A382" s="1"/>
      <c r="B382" s="1"/>
      <c r="C382" s="34"/>
      <c r="D382" s="1"/>
      <c r="E382" s="1"/>
      <c r="F382" s="1" t="str">
        <f t="shared" si="1"/>
        <v/>
      </c>
      <c r="G382" s="1" t="str">
        <f t="shared" si="2"/>
        <v/>
      </c>
      <c r="H382" s="1" t="str">
        <f t="array" ref="H382">XLOOKUP(A382,MAESTRA!I:I,MAESTRA!B:B,,0,1)</f>
        <v/>
      </c>
      <c r="I382" s="5" t="str">
        <f t="shared" si="3"/>
        <v>TALLA</v>
      </c>
      <c r="J382" s="1" t="str">
        <f t="array" ref="J382">XLOOKUP(A382,MAESTRA!I:I,MAESTRA!G:G,,0,1)</f>
        <v/>
      </c>
      <c r="K382" s="5"/>
      <c r="L382" s="5"/>
      <c r="M382" s="5"/>
      <c r="N382" s="5"/>
      <c r="O382" s="53" t="str">
        <f t="shared" si="4"/>
        <v/>
      </c>
      <c r="P382" s="5"/>
      <c r="Q382" s="5" t="s">
        <v>625</v>
      </c>
      <c r="R382" s="5" t="s">
        <v>626</v>
      </c>
      <c r="S382" s="5" t="s">
        <v>627</v>
      </c>
      <c r="T382" s="5" t="s">
        <v>627</v>
      </c>
      <c r="U382" s="1" t="str">
        <f t="shared" si="5"/>
        <v/>
      </c>
      <c r="V382" s="1" t="str">
        <f t="shared" si="6"/>
        <v/>
      </c>
      <c r="W382" s="1" t="str">
        <f t="shared" si="7"/>
        <v/>
      </c>
      <c r="X382" s="5" t="s">
        <v>628</v>
      </c>
      <c r="Y382" s="5" t="s">
        <v>629</v>
      </c>
      <c r="Z382" s="1"/>
      <c r="AA382" s="1"/>
      <c r="AB382" s="1"/>
      <c r="AC382" s="1"/>
      <c r="AD382" s="1" t="str">
        <f t="array" ref="AD382">XLOOKUP(A382,COMPRAS!B:B,COMPRAS!E:E,,0,-1)</f>
        <v/>
      </c>
      <c r="AE382" s="5" t="s">
        <v>629</v>
      </c>
      <c r="AF382" s="1"/>
      <c r="AG382" s="1" t="str">
        <f>VLOOKUP(A382,MAESTRA!I:N,5,0)</f>
        <v>#N/A</v>
      </c>
      <c r="AH382" s="1" t="str">
        <f>VLOOKUP(A382,MAESTRA!I:N,6,0)</f>
        <v>#N/A</v>
      </c>
      <c r="AI382" s="54" t="str">
        <f t="shared" si="8"/>
        <v>#DIV/0!</v>
      </c>
      <c r="AJ382" s="1"/>
    </row>
    <row r="383">
      <c r="A383" s="1"/>
      <c r="B383" s="1"/>
      <c r="C383" s="34"/>
      <c r="D383" s="1"/>
      <c r="E383" s="1"/>
      <c r="F383" s="1" t="str">
        <f t="shared" si="1"/>
        <v/>
      </c>
      <c r="G383" s="1" t="str">
        <f t="shared" si="2"/>
        <v/>
      </c>
      <c r="H383" s="1" t="str">
        <f t="array" ref="H383">XLOOKUP(A383,MAESTRA!I:I,MAESTRA!B:B,,0,1)</f>
        <v/>
      </c>
      <c r="I383" s="5" t="str">
        <f t="shared" si="3"/>
        <v>TALLA</v>
      </c>
      <c r="J383" s="1" t="str">
        <f t="array" ref="J383">XLOOKUP(A383,MAESTRA!I:I,MAESTRA!G:G,,0,1)</f>
        <v/>
      </c>
      <c r="K383" s="5"/>
      <c r="L383" s="5"/>
      <c r="M383" s="5"/>
      <c r="N383" s="5"/>
      <c r="O383" s="53" t="str">
        <f t="shared" si="4"/>
        <v/>
      </c>
      <c r="P383" s="5"/>
      <c r="Q383" s="5" t="s">
        <v>625</v>
      </c>
      <c r="R383" s="5" t="s">
        <v>626</v>
      </c>
      <c r="S383" s="5" t="s">
        <v>627</v>
      </c>
      <c r="T383" s="5" t="s">
        <v>627</v>
      </c>
      <c r="U383" s="1" t="str">
        <f t="shared" si="5"/>
        <v/>
      </c>
      <c r="V383" s="1" t="str">
        <f t="shared" si="6"/>
        <v/>
      </c>
      <c r="W383" s="1" t="str">
        <f t="shared" si="7"/>
        <v/>
      </c>
      <c r="X383" s="5" t="s">
        <v>628</v>
      </c>
      <c r="Y383" s="5" t="s">
        <v>629</v>
      </c>
      <c r="Z383" s="1"/>
      <c r="AA383" s="1"/>
      <c r="AB383" s="1"/>
      <c r="AC383" s="1"/>
      <c r="AD383" s="1" t="str">
        <f t="array" ref="AD383">XLOOKUP(A383,COMPRAS!B:B,COMPRAS!E:E,,0,-1)</f>
        <v/>
      </c>
      <c r="AE383" s="5" t="s">
        <v>629</v>
      </c>
      <c r="AF383" s="1"/>
      <c r="AG383" s="1" t="str">
        <f>VLOOKUP(A383,MAESTRA!I:N,5,0)</f>
        <v>#N/A</v>
      </c>
      <c r="AH383" s="1" t="str">
        <f>VLOOKUP(A383,MAESTRA!I:N,6,0)</f>
        <v>#N/A</v>
      </c>
      <c r="AI383" s="54" t="str">
        <f t="shared" si="8"/>
        <v>#DIV/0!</v>
      </c>
      <c r="AJ383" s="1"/>
    </row>
    <row r="384">
      <c r="A384" s="1"/>
      <c r="B384" s="1"/>
      <c r="C384" s="34"/>
      <c r="D384" s="1"/>
      <c r="E384" s="1"/>
      <c r="F384" s="1" t="str">
        <f t="shared" si="1"/>
        <v/>
      </c>
      <c r="G384" s="1" t="str">
        <f t="shared" si="2"/>
        <v/>
      </c>
      <c r="H384" s="1" t="str">
        <f t="array" ref="H384">XLOOKUP(A384,MAESTRA!I:I,MAESTRA!B:B,,0,1)</f>
        <v/>
      </c>
      <c r="I384" s="5" t="str">
        <f t="shared" si="3"/>
        <v>TALLA</v>
      </c>
      <c r="J384" s="1" t="str">
        <f t="array" ref="J384">XLOOKUP(A384,MAESTRA!I:I,MAESTRA!G:G,,0,1)</f>
        <v/>
      </c>
      <c r="K384" s="5"/>
      <c r="L384" s="5"/>
      <c r="M384" s="5"/>
      <c r="N384" s="5"/>
      <c r="O384" s="53" t="str">
        <f t="shared" si="4"/>
        <v/>
      </c>
      <c r="P384" s="5"/>
      <c r="Q384" s="5" t="s">
        <v>625</v>
      </c>
      <c r="R384" s="5" t="s">
        <v>626</v>
      </c>
      <c r="S384" s="5" t="s">
        <v>627</v>
      </c>
      <c r="T384" s="5" t="s">
        <v>627</v>
      </c>
      <c r="U384" s="1" t="str">
        <f t="shared" si="5"/>
        <v/>
      </c>
      <c r="V384" s="1" t="str">
        <f t="shared" si="6"/>
        <v/>
      </c>
      <c r="W384" s="1" t="str">
        <f t="shared" si="7"/>
        <v/>
      </c>
      <c r="X384" s="5" t="s">
        <v>628</v>
      </c>
      <c r="Y384" s="5" t="s">
        <v>629</v>
      </c>
      <c r="Z384" s="1"/>
      <c r="AA384" s="1"/>
      <c r="AB384" s="1"/>
      <c r="AC384" s="1"/>
      <c r="AD384" s="1" t="str">
        <f t="array" ref="AD384">XLOOKUP(A384,COMPRAS!B:B,COMPRAS!E:E,,0,-1)</f>
        <v/>
      </c>
      <c r="AE384" s="5" t="s">
        <v>629</v>
      </c>
      <c r="AF384" s="1"/>
      <c r="AG384" s="1" t="str">
        <f>VLOOKUP(A384,MAESTRA!I:N,5,0)</f>
        <v>#N/A</v>
      </c>
      <c r="AH384" s="1" t="str">
        <f>VLOOKUP(A384,MAESTRA!I:N,6,0)</f>
        <v>#N/A</v>
      </c>
      <c r="AI384" s="54" t="str">
        <f t="shared" si="8"/>
        <v>#DIV/0!</v>
      </c>
      <c r="AJ384" s="1"/>
    </row>
    <row r="385">
      <c r="A385" s="1"/>
      <c r="B385" s="1"/>
      <c r="C385" s="34"/>
      <c r="D385" s="1"/>
      <c r="E385" s="1"/>
      <c r="F385" s="1" t="str">
        <f t="shared" si="1"/>
        <v/>
      </c>
      <c r="G385" s="1" t="str">
        <f t="shared" si="2"/>
        <v/>
      </c>
      <c r="H385" s="1" t="str">
        <f t="array" ref="H385">XLOOKUP(A385,MAESTRA!I:I,MAESTRA!B:B,,0,1)</f>
        <v/>
      </c>
      <c r="I385" s="5" t="str">
        <f t="shared" si="3"/>
        <v>TALLA</v>
      </c>
      <c r="J385" s="1" t="str">
        <f t="array" ref="J385">XLOOKUP(A385,MAESTRA!I:I,MAESTRA!G:G,,0,1)</f>
        <v/>
      </c>
      <c r="K385" s="5"/>
      <c r="L385" s="5"/>
      <c r="M385" s="5"/>
      <c r="N385" s="5"/>
      <c r="O385" s="53" t="str">
        <f t="shared" si="4"/>
        <v/>
      </c>
      <c r="P385" s="5"/>
      <c r="Q385" s="5" t="s">
        <v>625</v>
      </c>
      <c r="R385" s="5" t="s">
        <v>626</v>
      </c>
      <c r="S385" s="5" t="s">
        <v>627</v>
      </c>
      <c r="T385" s="5" t="s">
        <v>627</v>
      </c>
      <c r="U385" s="1" t="str">
        <f t="shared" si="5"/>
        <v/>
      </c>
      <c r="V385" s="1" t="str">
        <f t="shared" si="6"/>
        <v/>
      </c>
      <c r="W385" s="1" t="str">
        <f t="shared" si="7"/>
        <v/>
      </c>
      <c r="X385" s="5" t="s">
        <v>628</v>
      </c>
      <c r="Y385" s="5" t="s">
        <v>629</v>
      </c>
      <c r="Z385" s="1"/>
      <c r="AA385" s="1"/>
      <c r="AB385" s="1"/>
      <c r="AC385" s="1"/>
      <c r="AD385" s="1" t="str">
        <f t="array" ref="AD385">XLOOKUP(A385,COMPRAS!B:B,COMPRAS!E:E,,0,-1)</f>
        <v/>
      </c>
      <c r="AE385" s="5" t="s">
        <v>629</v>
      </c>
      <c r="AF385" s="1"/>
      <c r="AG385" s="1" t="str">
        <f>VLOOKUP(A385,MAESTRA!I:N,5,0)</f>
        <v>#N/A</v>
      </c>
      <c r="AH385" s="1" t="str">
        <f>VLOOKUP(A385,MAESTRA!I:N,6,0)</f>
        <v>#N/A</v>
      </c>
      <c r="AI385" s="54" t="str">
        <f t="shared" si="8"/>
        <v>#DIV/0!</v>
      </c>
      <c r="AJ385" s="1"/>
    </row>
    <row r="386">
      <c r="A386" s="1"/>
      <c r="B386" s="1"/>
      <c r="C386" s="34"/>
      <c r="D386" s="1"/>
      <c r="E386" s="1"/>
      <c r="F386" s="1" t="str">
        <f t="shared" si="1"/>
        <v/>
      </c>
      <c r="G386" s="1" t="str">
        <f t="shared" si="2"/>
        <v/>
      </c>
      <c r="H386" s="1" t="str">
        <f t="array" ref="H386">XLOOKUP(A386,MAESTRA!I:I,MAESTRA!B:B,,0,1)</f>
        <v/>
      </c>
      <c r="I386" s="5" t="str">
        <f t="shared" si="3"/>
        <v>TALLA</v>
      </c>
      <c r="J386" s="1" t="str">
        <f t="array" ref="J386">XLOOKUP(A386,MAESTRA!I:I,MAESTRA!G:G,,0,1)</f>
        <v/>
      </c>
      <c r="K386" s="5"/>
      <c r="L386" s="5"/>
      <c r="M386" s="5"/>
      <c r="N386" s="5"/>
      <c r="O386" s="53" t="str">
        <f t="shared" si="4"/>
        <v/>
      </c>
      <c r="P386" s="5"/>
      <c r="Q386" s="5" t="s">
        <v>625</v>
      </c>
      <c r="R386" s="5" t="s">
        <v>626</v>
      </c>
      <c r="S386" s="5" t="s">
        <v>627</v>
      </c>
      <c r="T386" s="5" t="s">
        <v>627</v>
      </c>
      <c r="U386" s="1" t="str">
        <f t="shared" si="5"/>
        <v/>
      </c>
      <c r="V386" s="1" t="str">
        <f t="shared" si="6"/>
        <v/>
      </c>
      <c r="W386" s="1" t="str">
        <f t="shared" si="7"/>
        <v/>
      </c>
      <c r="X386" s="5" t="s">
        <v>628</v>
      </c>
      <c r="Y386" s="5" t="s">
        <v>629</v>
      </c>
      <c r="Z386" s="1"/>
      <c r="AA386" s="1"/>
      <c r="AB386" s="1"/>
      <c r="AC386" s="1"/>
      <c r="AD386" s="1" t="str">
        <f t="array" ref="AD386">XLOOKUP(A386,COMPRAS!B:B,COMPRAS!E:E,,0,-1)</f>
        <v/>
      </c>
      <c r="AE386" s="5" t="s">
        <v>629</v>
      </c>
      <c r="AF386" s="1"/>
      <c r="AG386" s="1" t="str">
        <f>VLOOKUP(A386,MAESTRA!I:N,5,0)</f>
        <v>#N/A</v>
      </c>
      <c r="AH386" s="1" t="str">
        <f>VLOOKUP(A386,MAESTRA!I:N,6,0)</f>
        <v>#N/A</v>
      </c>
      <c r="AI386" s="54" t="str">
        <f t="shared" si="8"/>
        <v>#DIV/0!</v>
      </c>
      <c r="AJ386" s="1"/>
    </row>
    <row r="387">
      <c r="A387" s="1"/>
      <c r="B387" s="1"/>
      <c r="C387" s="34"/>
      <c r="D387" s="1"/>
      <c r="E387" s="1"/>
      <c r="F387" s="1" t="str">
        <f t="shared" si="1"/>
        <v/>
      </c>
      <c r="G387" s="1" t="str">
        <f t="shared" si="2"/>
        <v/>
      </c>
      <c r="H387" s="1" t="str">
        <f t="array" ref="H387">XLOOKUP(A387,MAESTRA!I:I,MAESTRA!B:B,,0,1)</f>
        <v/>
      </c>
      <c r="I387" s="5" t="str">
        <f t="shared" si="3"/>
        <v>TALLA</v>
      </c>
      <c r="J387" s="1" t="str">
        <f t="array" ref="J387">XLOOKUP(A387,MAESTRA!I:I,MAESTRA!G:G,,0,1)</f>
        <v/>
      </c>
      <c r="K387" s="5"/>
      <c r="L387" s="5"/>
      <c r="M387" s="5"/>
      <c r="N387" s="5"/>
      <c r="O387" s="53" t="str">
        <f t="shared" si="4"/>
        <v/>
      </c>
      <c r="P387" s="5"/>
      <c r="Q387" s="5" t="s">
        <v>625</v>
      </c>
      <c r="R387" s="5" t="s">
        <v>626</v>
      </c>
      <c r="S387" s="5" t="s">
        <v>627</v>
      </c>
      <c r="T387" s="5" t="s">
        <v>627</v>
      </c>
      <c r="U387" s="1" t="str">
        <f t="shared" si="5"/>
        <v/>
      </c>
      <c r="V387" s="1" t="str">
        <f t="shared" si="6"/>
        <v/>
      </c>
      <c r="W387" s="1" t="str">
        <f t="shared" si="7"/>
        <v/>
      </c>
      <c r="X387" s="5" t="s">
        <v>628</v>
      </c>
      <c r="Y387" s="5" t="s">
        <v>629</v>
      </c>
      <c r="Z387" s="1"/>
      <c r="AA387" s="1"/>
      <c r="AB387" s="1"/>
      <c r="AC387" s="1"/>
      <c r="AD387" s="1" t="str">
        <f t="array" ref="AD387">XLOOKUP(A387,COMPRAS!B:B,COMPRAS!E:E,,0,-1)</f>
        <v/>
      </c>
      <c r="AE387" s="5" t="s">
        <v>629</v>
      </c>
      <c r="AF387" s="1"/>
      <c r="AG387" s="1" t="str">
        <f>VLOOKUP(A387,MAESTRA!I:N,5,0)</f>
        <v>#N/A</v>
      </c>
      <c r="AH387" s="1" t="str">
        <f>VLOOKUP(A387,MAESTRA!I:N,6,0)</f>
        <v>#N/A</v>
      </c>
      <c r="AI387" s="54" t="str">
        <f t="shared" si="8"/>
        <v>#DIV/0!</v>
      </c>
      <c r="AJ387" s="1"/>
    </row>
    <row r="388">
      <c r="A388" s="1"/>
      <c r="B388" s="1"/>
      <c r="C388" s="34"/>
      <c r="D388" s="1"/>
      <c r="E388" s="1"/>
      <c r="F388" s="1" t="str">
        <f t="shared" si="1"/>
        <v/>
      </c>
      <c r="G388" s="1" t="str">
        <f t="shared" si="2"/>
        <v/>
      </c>
      <c r="H388" s="1" t="str">
        <f t="array" ref="H388">XLOOKUP(A388,MAESTRA!I:I,MAESTRA!B:B,,0,1)</f>
        <v/>
      </c>
      <c r="I388" s="5" t="str">
        <f t="shared" si="3"/>
        <v>TALLA</v>
      </c>
      <c r="J388" s="1" t="str">
        <f t="array" ref="J388">XLOOKUP(A388,MAESTRA!I:I,MAESTRA!G:G,,0,1)</f>
        <v/>
      </c>
      <c r="K388" s="5"/>
      <c r="L388" s="5"/>
      <c r="M388" s="5"/>
      <c r="N388" s="5"/>
      <c r="O388" s="53" t="str">
        <f t="shared" si="4"/>
        <v/>
      </c>
      <c r="P388" s="5"/>
      <c r="Q388" s="5" t="s">
        <v>625</v>
      </c>
      <c r="R388" s="5" t="s">
        <v>626</v>
      </c>
      <c r="S388" s="5" t="s">
        <v>627</v>
      </c>
      <c r="T388" s="5" t="s">
        <v>627</v>
      </c>
      <c r="U388" s="1" t="str">
        <f t="shared" si="5"/>
        <v/>
      </c>
      <c r="V388" s="1" t="str">
        <f t="shared" si="6"/>
        <v/>
      </c>
      <c r="W388" s="1" t="str">
        <f t="shared" si="7"/>
        <v/>
      </c>
      <c r="X388" s="5" t="s">
        <v>628</v>
      </c>
      <c r="Y388" s="5" t="s">
        <v>629</v>
      </c>
      <c r="Z388" s="1"/>
      <c r="AA388" s="1"/>
      <c r="AB388" s="1"/>
      <c r="AC388" s="1"/>
      <c r="AD388" s="1" t="str">
        <f t="array" ref="AD388">XLOOKUP(A388,COMPRAS!B:B,COMPRAS!E:E,,0,-1)</f>
        <v/>
      </c>
      <c r="AE388" s="5" t="s">
        <v>629</v>
      </c>
      <c r="AF388" s="1"/>
      <c r="AG388" s="1" t="str">
        <f>VLOOKUP(A388,MAESTRA!I:N,5,0)</f>
        <v>#N/A</v>
      </c>
      <c r="AH388" s="1" t="str">
        <f>VLOOKUP(A388,MAESTRA!I:N,6,0)</f>
        <v>#N/A</v>
      </c>
      <c r="AI388" s="54" t="str">
        <f t="shared" si="8"/>
        <v>#DIV/0!</v>
      </c>
      <c r="AJ388" s="1"/>
    </row>
    <row r="389">
      <c r="A389" s="1"/>
      <c r="B389" s="1"/>
      <c r="C389" s="34"/>
      <c r="D389" s="1"/>
      <c r="E389" s="1"/>
      <c r="F389" s="1" t="str">
        <f t="shared" si="1"/>
        <v/>
      </c>
      <c r="G389" s="1" t="str">
        <f t="shared" si="2"/>
        <v/>
      </c>
      <c r="H389" s="1" t="str">
        <f t="array" ref="H389">XLOOKUP(A389,MAESTRA!I:I,MAESTRA!B:B,,0,1)</f>
        <v/>
      </c>
      <c r="I389" s="5" t="str">
        <f t="shared" si="3"/>
        <v>TALLA</v>
      </c>
      <c r="J389" s="1" t="str">
        <f t="array" ref="J389">XLOOKUP(A389,MAESTRA!I:I,MAESTRA!G:G,,0,1)</f>
        <v/>
      </c>
      <c r="K389" s="5"/>
      <c r="L389" s="5"/>
      <c r="M389" s="5"/>
      <c r="N389" s="5"/>
      <c r="O389" s="53" t="str">
        <f t="shared" si="4"/>
        <v/>
      </c>
      <c r="P389" s="5"/>
      <c r="Q389" s="5" t="s">
        <v>625</v>
      </c>
      <c r="R389" s="5" t="s">
        <v>626</v>
      </c>
      <c r="S389" s="5" t="s">
        <v>627</v>
      </c>
      <c r="T389" s="5" t="s">
        <v>627</v>
      </c>
      <c r="U389" s="1" t="str">
        <f t="shared" si="5"/>
        <v/>
      </c>
      <c r="V389" s="1" t="str">
        <f t="shared" si="6"/>
        <v/>
      </c>
      <c r="W389" s="1" t="str">
        <f t="shared" si="7"/>
        <v/>
      </c>
      <c r="X389" s="5" t="s">
        <v>628</v>
      </c>
      <c r="Y389" s="5" t="s">
        <v>629</v>
      </c>
      <c r="Z389" s="1"/>
      <c r="AA389" s="1"/>
      <c r="AB389" s="1"/>
      <c r="AC389" s="1"/>
      <c r="AD389" s="1" t="str">
        <f t="array" ref="AD389">XLOOKUP(A389,COMPRAS!B:B,COMPRAS!E:E,,0,-1)</f>
        <v/>
      </c>
      <c r="AE389" s="5" t="s">
        <v>629</v>
      </c>
      <c r="AF389" s="1"/>
      <c r="AG389" s="1" t="str">
        <f>VLOOKUP(A389,MAESTRA!I:N,5,0)</f>
        <v>#N/A</v>
      </c>
      <c r="AH389" s="1" t="str">
        <f>VLOOKUP(A389,MAESTRA!I:N,6,0)</f>
        <v>#N/A</v>
      </c>
      <c r="AI389" s="54" t="str">
        <f t="shared" si="8"/>
        <v>#DIV/0!</v>
      </c>
      <c r="AJ389" s="1"/>
    </row>
    <row r="390">
      <c r="A390" s="1"/>
      <c r="B390" s="1"/>
      <c r="C390" s="34"/>
      <c r="D390" s="1"/>
      <c r="E390" s="1"/>
      <c r="F390" s="1" t="str">
        <f t="shared" si="1"/>
        <v/>
      </c>
      <c r="G390" s="1" t="str">
        <f t="shared" si="2"/>
        <v/>
      </c>
      <c r="H390" s="1" t="str">
        <f t="array" ref="H390">XLOOKUP(A390,MAESTRA!I:I,MAESTRA!B:B,,0,1)</f>
        <v/>
      </c>
      <c r="I390" s="5" t="str">
        <f t="shared" si="3"/>
        <v>TALLA</v>
      </c>
      <c r="J390" s="1" t="str">
        <f t="array" ref="J390">XLOOKUP(A390,MAESTRA!I:I,MAESTRA!G:G,,0,1)</f>
        <v/>
      </c>
      <c r="K390" s="5"/>
      <c r="L390" s="5"/>
      <c r="M390" s="5"/>
      <c r="N390" s="5"/>
      <c r="O390" s="53" t="str">
        <f t="shared" si="4"/>
        <v/>
      </c>
      <c r="P390" s="5"/>
      <c r="Q390" s="5" t="s">
        <v>625</v>
      </c>
      <c r="R390" s="5" t="s">
        <v>626</v>
      </c>
      <c r="S390" s="5" t="s">
        <v>627</v>
      </c>
      <c r="T390" s="5" t="s">
        <v>627</v>
      </c>
      <c r="U390" s="1" t="str">
        <f t="shared" si="5"/>
        <v/>
      </c>
      <c r="V390" s="1" t="str">
        <f t="shared" si="6"/>
        <v/>
      </c>
      <c r="W390" s="1" t="str">
        <f t="shared" si="7"/>
        <v/>
      </c>
      <c r="X390" s="5" t="s">
        <v>628</v>
      </c>
      <c r="Y390" s="5" t="s">
        <v>629</v>
      </c>
      <c r="Z390" s="1"/>
      <c r="AA390" s="1"/>
      <c r="AB390" s="1"/>
      <c r="AC390" s="1"/>
      <c r="AD390" s="1" t="str">
        <f t="array" ref="AD390">XLOOKUP(A390,COMPRAS!B:B,COMPRAS!E:E,,0,-1)</f>
        <v/>
      </c>
      <c r="AE390" s="5" t="s">
        <v>629</v>
      </c>
      <c r="AF390" s="1"/>
      <c r="AG390" s="1" t="str">
        <f>VLOOKUP(A390,MAESTRA!I:N,5,0)</f>
        <v>#N/A</v>
      </c>
      <c r="AH390" s="1" t="str">
        <f>VLOOKUP(A390,MAESTRA!I:N,6,0)</f>
        <v>#N/A</v>
      </c>
      <c r="AI390" s="54" t="str">
        <f t="shared" si="8"/>
        <v>#DIV/0!</v>
      </c>
      <c r="AJ390" s="1"/>
    </row>
    <row r="391">
      <c r="A391" s="1"/>
      <c r="B391" s="1"/>
      <c r="C391" s="34"/>
      <c r="D391" s="1"/>
      <c r="E391" s="1"/>
      <c r="F391" s="1" t="str">
        <f t="shared" si="1"/>
        <v/>
      </c>
      <c r="G391" s="1" t="str">
        <f t="shared" si="2"/>
        <v/>
      </c>
      <c r="H391" s="1" t="str">
        <f t="array" ref="H391">XLOOKUP(A391,MAESTRA!I:I,MAESTRA!B:B,,0,1)</f>
        <v/>
      </c>
      <c r="I391" s="5" t="str">
        <f t="shared" si="3"/>
        <v>TALLA</v>
      </c>
      <c r="J391" s="1" t="str">
        <f t="array" ref="J391">XLOOKUP(A391,MAESTRA!I:I,MAESTRA!G:G,,0,1)</f>
        <v/>
      </c>
      <c r="K391" s="5"/>
      <c r="L391" s="5"/>
      <c r="M391" s="5"/>
      <c r="N391" s="5"/>
      <c r="O391" s="53" t="str">
        <f t="shared" si="4"/>
        <v/>
      </c>
      <c r="P391" s="5"/>
      <c r="Q391" s="5" t="s">
        <v>625</v>
      </c>
      <c r="R391" s="5" t="s">
        <v>626</v>
      </c>
      <c r="S391" s="5" t="s">
        <v>627</v>
      </c>
      <c r="T391" s="5" t="s">
        <v>627</v>
      </c>
      <c r="U391" s="1" t="str">
        <f t="shared" si="5"/>
        <v/>
      </c>
      <c r="V391" s="1" t="str">
        <f t="shared" si="6"/>
        <v/>
      </c>
      <c r="W391" s="1" t="str">
        <f t="shared" si="7"/>
        <v/>
      </c>
      <c r="X391" s="5" t="s">
        <v>628</v>
      </c>
      <c r="Y391" s="5" t="s">
        <v>629</v>
      </c>
      <c r="Z391" s="1"/>
      <c r="AA391" s="1"/>
      <c r="AB391" s="1"/>
      <c r="AC391" s="1"/>
      <c r="AD391" s="1" t="str">
        <f t="array" ref="AD391">XLOOKUP(A391,COMPRAS!B:B,COMPRAS!E:E,,0,-1)</f>
        <v/>
      </c>
      <c r="AE391" s="5" t="s">
        <v>629</v>
      </c>
      <c r="AF391" s="1"/>
      <c r="AG391" s="1" t="str">
        <f>VLOOKUP(A391,MAESTRA!I:N,5,0)</f>
        <v>#N/A</v>
      </c>
      <c r="AH391" s="1" t="str">
        <f>VLOOKUP(A391,MAESTRA!I:N,6,0)</f>
        <v>#N/A</v>
      </c>
      <c r="AI391" s="54" t="str">
        <f t="shared" si="8"/>
        <v>#DIV/0!</v>
      </c>
      <c r="AJ391" s="1"/>
    </row>
    <row r="392">
      <c r="A392" s="1"/>
      <c r="B392" s="1"/>
      <c r="C392" s="34"/>
      <c r="D392" s="1"/>
      <c r="E392" s="1"/>
      <c r="F392" s="1" t="str">
        <f t="shared" si="1"/>
        <v/>
      </c>
      <c r="G392" s="1" t="str">
        <f t="shared" si="2"/>
        <v/>
      </c>
      <c r="H392" s="1" t="str">
        <f t="array" ref="H392">XLOOKUP(A392,MAESTRA!I:I,MAESTRA!B:B,,0,1)</f>
        <v/>
      </c>
      <c r="I392" s="5" t="str">
        <f t="shared" si="3"/>
        <v>TALLA</v>
      </c>
      <c r="J392" s="1" t="str">
        <f t="array" ref="J392">XLOOKUP(A392,MAESTRA!I:I,MAESTRA!G:G,,0,1)</f>
        <v/>
      </c>
      <c r="K392" s="5"/>
      <c r="L392" s="5"/>
      <c r="M392" s="5"/>
      <c r="N392" s="5"/>
      <c r="O392" s="53" t="str">
        <f t="shared" si="4"/>
        <v/>
      </c>
      <c r="P392" s="5"/>
      <c r="Q392" s="5" t="s">
        <v>625</v>
      </c>
      <c r="R392" s="5" t="s">
        <v>626</v>
      </c>
      <c r="S392" s="5" t="s">
        <v>627</v>
      </c>
      <c r="T392" s="5" t="s">
        <v>627</v>
      </c>
      <c r="U392" s="1" t="str">
        <f t="shared" si="5"/>
        <v/>
      </c>
      <c r="V392" s="1" t="str">
        <f t="shared" si="6"/>
        <v/>
      </c>
      <c r="W392" s="1" t="str">
        <f t="shared" si="7"/>
        <v/>
      </c>
      <c r="X392" s="5" t="s">
        <v>628</v>
      </c>
      <c r="Y392" s="5" t="s">
        <v>629</v>
      </c>
      <c r="Z392" s="1"/>
      <c r="AA392" s="1"/>
      <c r="AB392" s="1"/>
      <c r="AC392" s="1"/>
      <c r="AD392" s="1" t="str">
        <f t="array" ref="AD392">XLOOKUP(A392,COMPRAS!B:B,COMPRAS!E:E,,0,-1)</f>
        <v/>
      </c>
      <c r="AE392" s="5" t="s">
        <v>629</v>
      </c>
      <c r="AF392" s="1"/>
      <c r="AG392" s="1" t="str">
        <f>VLOOKUP(A392,MAESTRA!I:N,5,0)</f>
        <v>#N/A</v>
      </c>
      <c r="AH392" s="1" t="str">
        <f>VLOOKUP(A392,MAESTRA!I:N,6,0)</f>
        <v>#N/A</v>
      </c>
      <c r="AI392" s="54" t="str">
        <f t="shared" si="8"/>
        <v>#DIV/0!</v>
      </c>
      <c r="AJ392" s="1"/>
    </row>
    <row r="393">
      <c r="A393" s="1"/>
      <c r="B393" s="1"/>
      <c r="C393" s="34"/>
      <c r="D393" s="1"/>
      <c r="E393" s="1"/>
      <c r="F393" s="1" t="str">
        <f t="shared" si="1"/>
        <v/>
      </c>
      <c r="G393" s="1" t="str">
        <f t="shared" si="2"/>
        <v/>
      </c>
      <c r="H393" s="1" t="str">
        <f t="array" ref="H393">XLOOKUP(A393,MAESTRA!I:I,MAESTRA!B:B,,0,1)</f>
        <v/>
      </c>
      <c r="I393" s="5" t="str">
        <f t="shared" si="3"/>
        <v>TALLA</v>
      </c>
      <c r="J393" s="1" t="str">
        <f t="array" ref="J393">XLOOKUP(A393,MAESTRA!I:I,MAESTRA!G:G,,0,1)</f>
        <v/>
      </c>
      <c r="K393" s="5"/>
      <c r="L393" s="5"/>
      <c r="M393" s="5"/>
      <c r="N393" s="5"/>
      <c r="O393" s="53" t="str">
        <f t="shared" si="4"/>
        <v/>
      </c>
      <c r="P393" s="5"/>
      <c r="Q393" s="5" t="s">
        <v>625</v>
      </c>
      <c r="R393" s="5" t="s">
        <v>626</v>
      </c>
      <c r="S393" s="5" t="s">
        <v>627</v>
      </c>
      <c r="T393" s="5" t="s">
        <v>627</v>
      </c>
      <c r="U393" s="1" t="str">
        <f t="shared" si="5"/>
        <v/>
      </c>
      <c r="V393" s="1" t="str">
        <f t="shared" si="6"/>
        <v/>
      </c>
      <c r="W393" s="1" t="str">
        <f t="shared" si="7"/>
        <v/>
      </c>
      <c r="X393" s="5" t="s">
        <v>628</v>
      </c>
      <c r="Y393" s="5" t="s">
        <v>629</v>
      </c>
      <c r="Z393" s="1"/>
      <c r="AA393" s="1"/>
      <c r="AB393" s="1"/>
      <c r="AC393" s="1"/>
      <c r="AD393" s="1" t="str">
        <f t="array" ref="AD393">XLOOKUP(A393,COMPRAS!B:B,COMPRAS!E:E,,0,-1)</f>
        <v/>
      </c>
      <c r="AE393" s="5" t="s">
        <v>629</v>
      </c>
      <c r="AF393" s="1"/>
      <c r="AG393" s="1" t="str">
        <f>VLOOKUP(A393,MAESTRA!I:N,5,0)</f>
        <v>#N/A</v>
      </c>
      <c r="AH393" s="1" t="str">
        <f>VLOOKUP(A393,MAESTRA!I:N,6,0)</f>
        <v>#N/A</v>
      </c>
      <c r="AI393" s="54" t="str">
        <f t="shared" si="8"/>
        <v>#DIV/0!</v>
      </c>
      <c r="AJ393" s="1"/>
    </row>
    <row r="394">
      <c r="A394" s="1"/>
      <c r="B394" s="1"/>
      <c r="C394" s="34"/>
      <c r="D394" s="1"/>
      <c r="E394" s="1"/>
      <c r="F394" s="1" t="str">
        <f t="shared" si="1"/>
        <v/>
      </c>
      <c r="G394" s="1" t="str">
        <f t="shared" si="2"/>
        <v/>
      </c>
      <c r="H394" s="1" t="str">
        <f t="array" ref="H394">XLOOKUP(A394,MAESTRA!I:I,MAESTRA!B:B,,0,1)</f>
        <v/>
      </c>
      <c r="I394" s="5" t="str">
        <f t="shared" si="3"/>
        <v>TALLA</v>
      </c>
      <c r="J394" s="1" t="str">
        <f t="array" ref="J394">XLOOKUP(A394,MAESTRA!I:I,MAESTRA!G:G,,0,1)</f>
        <v/>
      </c>
      <c r="K394" s="5"/>
      <c r="L394" s="5"/>
      <c r="M394" s="5"/>
      <c r="N394" s="5"/>
      <c r="O394" s="53" t="str">
        <f t="shared" si="4"/>
        <v/>
      </c>
      <c r="P394" s="5"/>
      <c r="Q394" s="5" t="s">
        <v>625</v>
      </c>
      <c r="R394" s="5" t="s">
        <v>626</v>
      </c>
      <c r="S394" s="5" t="s">
        <v>627</v>
      </c>
      <c r="T394" s="5" t="s">
        <v>627</v>
      </c>
      <c r="U394" s="1" t="str">
        <f t="shared" si="5"/>
        <v/>
      </c>
      <c r="V394" s="1" t="str">
        <f t="shared" si="6"/>
        <v/>
      </c>
      <c r="W394" s="1" t="str">
        <f t="shared" si="7"/>
        <v/>
      </c>
      <c r="X394" s="5" t="s">
        <v>628</v>
      </c>
      <c r="Y394" s="5" t="s">
        <v>629</v>
      </c>
      <c r="Z394" s="1"/>
      <c r="AA394" s="1"/>
      <c r="AB394" s="1"/>
      <c r="AC394" s="1"/>
      <c r="AD394" s="1" t="str">
        <f t="array" ref="AD394">XLOOKUP(A394,COMPRAS!B:B,COMPRAS!E:E,,0,-1)</f>
        <v/>
      </c>
      <c r="AE394" s="5" t="s">
        <v>629</v>
      </c>
      <c r="AF394" s="1"/>
      <c r="AG394" s="1" t="str">
        <f>VLOOKUP(A394,MAESTRA!I:N,5,0)</f>
        <v>#N/A</v>
      </c>
      <c r="AH394" s="1" t="str">
        <f>VLOOKUP(A394,MAESTRA!I:N,6,0)</f>
        <v>#N/A</v>
      </c>
      <c r="AI394" s="54" t="str">
        <f t="shared" si="8"/>
        <v>#DIV/0!</v>
      </c>
      <c r="AJ394" s="1"/>
    </row>
    <row r="395">
      <c r="A395" s="1"/>
      <c r="B395" s="1"/>
      <c r="C395" s="34"/>
      <c r="D395" s="1"/>
      <c r="E395" s="1"/>
      <c r="F395" s="1" t="str">
        <f t="shared" si="1"/>
        <v/>
      </c>
      <c r="G395" s="1" t="str">
        <f t="shared" si="2"/>
        <v/>
      </c>
      <c r="H395" s="1" t="str">
        <f t="array" ref="H395">XLOOKUP(A395,MAESTRA!I:I,MAESTRA!B:B,,0,1)</f>
        <v/>
      </c>
      <c r="I395" s="5" t="str">
        <f t="shared" si="3"/>
        <v>TALLA</v>
      </c>
      <c r="J395" s="1" t="str">
        <f t="array" ref="J395">XLOOKUP(A395,MAESTRA!I:I,MAESTRA!G:G,,0,1)</f>
        <v/>
      </c>
      <c r="K395" s="5"/>
      <c r="L395" s="5"/>
      <c r="M395" s="5"/>
      <c r="N395" s="5"/>
      <c r="O395" s="53" t="str">
        <f t="shared" si="4"/>
        <v/>
      </c>
      <c r="P395" s="5"/>
      <c r="Q395" s="5" t="s">
        <v>625</v>
      </c>
      <c r="R395" s="5" t="s">
        <v>626</v>
      </c>
      <c r="S395" s="5" t="s">
        <v>627</v>
      </c>
      <c r="T395" s="5" t="s">
        <v>627</v>
      </c>
      <c r="U395" s="1" t="str">
        <f t="shared" si="5"/>
        <v/>
      </c>
      <c r="V395" s="1" t="str">
        <f t="shared" si="6"/>
        <v/>
      </c>
      <c r="W395" s="1" t="str">
        <f t="shared" si="7"/>
        <v/>
      </c>
      <c r="X395" s="5" t="s">
        <v>628</v>
      </c>
      <c r="Y395" s="5" t="s">
        <v>629</v>
      </c>
      <c r="Z395" s="1"/>
      <c r="AA395" s="1"/>
      <c r="AB395" s="1"/>
      <c r="AC395" s="1"/>
      <c r="AD395" s="1" t="str">
        <f t="array" ref="AD395">XLOOKUP(A395,COMPRAS!B:B,COMPRAS!E:E,,0,-1)</f>
        <v/>
      </c>
      <c r="AE395" s="5" t="s">
        <v>629</v>
      </c>
      <c r="AF395" s="1"/>
      <c r="AG395" s="1" t="str">
        <f>VLOOKUP(A395,MAESTRA!I:N,5,0)</f>
        <v>#N/A</v>
      </c>
      <c r="AH395" s="1" t="str">
        <f>VLOOKUP(A395,MAESTRA!I:N,6,0)</f>
        <v>#N/A</v>
      </c>
      <c r="AI395" s="54" t="str">
        <f t="shared" si="8"/>
        <v>#DIV/0!</v>
      </c>
      <c r="AJ395" s="1"/>
    </row>
    <row r="396">
      <c r="A396" s="1"/>
      <c r="B396" s="1"/>
      <c r="C396" s="34"/>
      <c r="D396" s="1"/>
      <c r="E396" s="1"/>
      <c r="F396" s="1" t="str">
        <f t="shared" si="1"/>
        <v/>
      </c>
      <c r="G396" s="1" t="str">
        <f t="shared" si="2"/>
        <v/>
      </c>
      <c r="H396" s="1" t="str">
        <f t="array" ref="H396">XLOOKUP(A396,MAESTRA!I:I,MAESTRA!B:B,,0,1)</f>
        <v/>
      </c>
      <c r="I396" s="5" t="str">
        <f t="shared" si="3"/>
        <v>TALLA</v>
      </c>
      <c r="J396" s="1" t="str">
        <f t="array" ref="J396">XLOOKUP(A396,MAESTRA!I:I,MAESTRA!G:G,,0,1)</f>
        <v/>
      </c>
      <c r="K396" s="5"/>
      <c r="L396" s="5"/>
      <c r="M396" s="5"/>
      <c r="N396" s="5"/>
      <c r="O396" s="53" t="str">
        <f t="shared" si="4"/>
        <v/>
      </c>
      <c r="P396" s="5"/>
      <c r="Q396" s="5" t="s">
        <v>625</v>
      </c>
      <c r="R396" s="5" t="s">
        <v>626</v>
      </c>
      <c r="S396" s="5" t="s">
        <v>627</v>
      </c>
      <c r="T396" s="5" t="s">
        <v>627</v>
      </c>
      <c r="U396" s="1" t="str">
        <f t="shared" si="5"/>
        <v/>
      </c>
      <c r="V396" s="1" t="str">
        <f t="shared" si="6"/>
        <v/>
      </c>
      <c r="W396" s="1" t="str">
        <f t="shared" si="7"/>
        <v/>
      </c>
      <c r="X396" s="5" t="s">
        <v>628</v>
      </c>
      <c r="Y396" s="5" t="s">
        <v>629</v>
      </c>
      <c r="Z396" s="1"/>
      <c r="AA396" s="1"/>
      <c r="AB396" s="1"/>
      <c r="AC396" s="1"/>
      <c r="AD396" s="1" t="str">
        <f t="array" ref="AD396">XLOOKUP(A396,COMPRAS!B:B,COMPRAS!E:E,,0,-1)</f>
        <v/>
      </c>
      <c r="AE396" s="5" t="s">
        <v>629</v>
      </c>
      <c r="AF396" s="1"/>
      <c r="AG396" s="1" t="str">
        <f>VLOOKUP(A396,MAESTRA!I:N,5,0)</f>
        <v>#N/A</v>
      </c>
      <c r="AH396" s="1" t="str">
        <f>VLOOKUP(A396,MAESTRA!I:N,6,0)</f>
        <v>#N/A</v>
      </c>
      <c r="AI396" s="54" t="str">
        <f t="shared" si="8"/>
        <v>#DIV/0!</v>
      </c>
      <c r="AJ396" s="1"/>
    </row>
    <row r="397">
      <c r="A397" s="1"/>
      <c r="B397" s="1"/>
      <c r="C397" s="34"/>
      <c r="D397" s="1"/>
      <c r="E397" s="1"/>
      <c r="F397" s="1" t="str">
        <f t="shared" si="1"/>
        <v/>
      </c>
      <c r="G397" s="1" t="str">
        <f t="shared" si="2"/>
        <v/>
      </c>
      <c r="H397" s="1" t="str">
        <f t="array" ref="H397">XLOOKUP(A397,MAESTRA!I:I,MAESTRA!B:B,,0,1)</f>
        <v/>
      </c>
      <c r="I397" s="5" t="str">
        <f t="shared" si="3"/>
        <v>TALLA</v>
      </c>
      <c r="J397" s="1" t="str">
        <f t="array" ref="J397">XLOOKUP(A397,MAESTRA!I:I,MAESTRA!G:G,,0,1)</f>
        <v/>
      </c>
      <c r="K397" s="5"/>
      <c r="L397" s="5"/>
      <c r="M397" s="5"/>
      <c r="N397" s="5"/>
      <c r="O397" s="53" t="str">
        <f t="shared" si="4"/>
        <v/>
      </c>
      <c r="P397" s="5"/>
      <c r="Q397" s="5" t="s">
        <v>625</v>
      </c>
      <c r="R397" s="5" t="s">
        <v>626</v>
      </c>
      <c r="S397" s="5" t="s">
        <v>627</v>
      </c>
      <c r="T397" s="5" t="s">
        <v>627</v>
      </c>
      <c r="U397" s="1" t="str">
        <f t="shared" si="5"/>
        <v/>
      </c>
      <c r="V397" s="1" t="str">
        <f t="shared" si="6"/>
        <v/>
      </c>
      <c r="W397" s="1" t="str">
        <f t="shared" si="7"/>
        <v/>
      </c>
      <c r="X397" s="5" t="s">
        <v>628</v>
      </c>
      <c r="Y397" s="5" t="s">
        <v>629</v>
      </c>
      <c r="Z397" s="1"/>
      <c r="AA397" s="1"/>
      <c r="AB397" s="1"/>
      <c r="AC397" s="1"/>
      <c r="AD397" s="1" t="str">
        <f t="array" ref="AD397">XLOOKUP(A397,COMPRAS!B:B,COMPRAS!E:E,,0,-1)</f>
        <v/>
      </c>
      <c r="AE397" s="5" t="s">
        <v>629</v>
      </c>
      <c r="AF397" s="1"/>
      <c r="AG397" s="1" t="str">
        <f>VLOOKUP(A397,MAESTRA!I:N,5,0)</f>
        <v>#N/A</v>
      </c>
      <c r="AH397" s="1" t="str">
        <f>VLOOKUP(A397,MAESTRA!I:N,6,0)</f>
        <v>#N/A</v>
      </c>
      <c r="AI397" s="54" t="str">
        <f t="shared" si="8"/>
        <v>#DIV/0!</v>
      </c>
      <c r="AJ397" s="1"/>
    </row>
    <row r="398">
      <c r="A398" s="1"/>
      <c r="B398" s="1"/>
      <c r="C398" s="34"/>
      <c r="D398" s="1"/>
      <c r="E398" s="1"/>
      <c r="F398" s="1" t="str">
        <f t="shared" si="1"/>
        <v/>
      </c>
      <c r="G398" s="1" t="str">
        <f t="shared" si="2"/>
        <v/>
      </c>
      <c r="H398" s="1" t="str">
        <f t="array" ref="H398">XLOOKUP(A398,MAESTRA!I:I,MAESTRA!B:B,,0,1)</f>
        <v/>
      </c>
      <c r="I398" s="5" t="str">
        <f t="shared" si="3"/>
        <v>TALLA</v>
      </c>
      <c r="J398" s="1" t="str">
        <f t="array" ref="J398">XLOOKUP(A398,MAESTRA!I:I,MAESTRA!G:G,,0,1)</f>
        <v/>
      </c>
      <c r="K398" s="5"/>
      <c r="L398" s="5"/>
      <c r="M398" s="5"/>
      <c r="N398" s="5"/>
      <c r="O398" s="53" t="str">
        <f t="shared" si="4"/>
        <v/>
      </c>
      <c r="P398" s="5"/>
      <c r="Q398" s="5" t="s">
        <v>625</v>
      </c>
      <c r="R398" s="5" t="s">
        <v>626</v>
      </c>
      <c r="S398" s="5" t="s">
        <v>627</v>
      </c>
      <c r="T398" s="5" t="s">
        <v>627</v>
      </c>
      <c r="U398" s="1" t="str">
        <f t="shared" si="5"/>
        <v/>
      </c>
      <c r="V398" s="1" t="str">
        <f t="shared" si="6"/>
        <v/>
      </c>
      <c r="W398" s="1" t="str">
        <f t="shared" si="7"/>
        <v/>
      </c>
      <c r="X398" s="5" t="s">
        <v>628</v>
      </c>
      <c r="Y398" s="5" t="s">
        <v>629</v>
      </c>
      <c r="Z398" s="1"/>
      <c r="AA398" s="1"/>
      <c r="AB398" s="1"/>
      <c r="AC398" s="1"/>
      <c r="AD398" s="1" t="str">
        <f t="array" ref="AD398">XLOOKUP(A398,COMPRAS!B:B,COMPRAS!E:E,,0,-1)</f>
        <v/>
      </c>
      <c r="AE398" s="5" t="s">
        <v>629</v>
      </c>
      <c r="AF398" s="1"/>
      <c r="AG398" s="1" t="str">
        <f>VLOOKUP(A398,MAESTRA!I:N,5,0)</f>
        <v>#N/A</v>
      </c>
      <c r="AH398" s="1" t="str">
        <f>VLOOKUP(A398,MAESTRA!I:N,6,0)</f>
        <v>#N/A</v>
      </c>
      <c r="AI398" s="54" t="str">
        <f t="shared" si="8"/>
        <v>#DIV/0!</v>
      </c>
      <c r="AJ398" s="1"/>
    </row>
    <row r="399">
      <c r="A399" s="1"/>
      <c r="B399" s="1"/>
      <c r="C399" s="34"/>
      <c r="D399" s="1"/>
      <c r="E399" s="1"/>
      <c r="F399" s="1" t="str">
        <f t="shared" si="1"/>
        <v/>
      </c>
      <c r="G399" s="1" t="str">
        <f t="shared" si="2"/>
        <v/>
      </c>
      <c r="H399" s="1" t="str">
        <f t="array" ref="H399">XLOOKUP(A399,MAESTRA!I:I,MAESTRA!B:B,,0,1)</f>
        <v/>
      </c>
      <c r="I399" s="5" t="str">
        <f t="shared" si="3"/>
        <v>TALLA</v>
      </c>
      <c r="J399" s="1" t="str">
        <f t="array" ref="J399">XLOOKUP(A399,MAESTRA!I:I,MAESTRA!G:G,,0,1)</f>
        <v/>
      </c>
      <c r="K399" s="5"/>
      <c r="L399" s="5"/>
      <c r="M399" s="5"/>
      <c r="N399" s="5"/>
      <c r="O399" s="53" t="str">
        <f t="shared" si="4"/>
        <v/>
      </c>
      <c r="P399" s="5"/>
      <c r="Q399" s="5" t="s">
        <v>625</v>
      </c>
      <c r="R399" s="5" t="s">
        <v>626</v>
      </c>
      <c r="S399" s="5" t="s">
        <v>627</v>
      </c>
      <c r="T399" s="5" t="s">
        <v>627</v>
      </c>
      <c r="U399" s="1" t="str">
        <f t="shared" si="5"/>
        <v/>
      </c>
      <c r="V399" s="1" t="str">
        <f t="shared" si="6"/>
        <v/>
      </c>
      <c r="W399" s="1" t="str">
        <f t="shared" si="7"/>
        <v/>
      </c>
      <c r="X399" s="5" t="s">
        <v>628</v>
      </c>
      <c r="Y399" s="5" t="s">
        <v>629</v>
      </c>
      <c r="Z399" s="1"/>
      <c r="AA399" s="1"/>
      <c r="AB399" s="1"/>
      <c r="AC399" s="1"/>
      <c r="AD399" s="1" t="str">
        <f t="array" ref="AD399">XLOOKUP(A399,COMPRAS!B:B,COMPRAS!E:E,,0,-1)</f>
        <v/>
      </c>
      <c r="AE399" s="5" t="s">
        <v>629</v>
      </c>
      <c r="AF399" s="1"/>
      <c r="AG399" s="1" t="str">
        <f>VLOOKUP(A399,MAESTRA!I:N,5,0)</f>
        <v>#N/A</v>
      </c>
      <c r="AH399" s="1" t="str">
        <f>VLOOKUP(A399,MAESTRA!I:N,6,0)</f>
        <v>#N/A</v>
      </c>
      <c r="AI399" s="54" t="str">
        <f t="shared" si="8"/>
        <v>#DIV/0!</v>
      </c>
      <c r="AJ399" s="1"/>
    </row>
    <row r="400">
      <c r="A400" s="1"/>
      <c r="B400" s="1"/>
      <c r="C400" s="34"/>
      <c r="D400" s="1"/>
      <c r="E400" s="1"/>
      <c r="F400" s="1" t="str">
        <f t="shared" si="1"/>
        <v/>
      </c>
      <c r="G400" s="1" t="str">
        <f t="shared" si="2"/>
        <v/>
      </c>
      <c r="H400" s="1" t="str">
        <f t="array" ref="H400">XLOOKUP(A400,MAESTRA!I:I,MAESTRA!B:B,,0,1)</f>
        <v/>
      </c>
      <c r="I400" s="5" t="str">
        <f t="shared" si="3"/>
        <v>TALLA</v>
      </c>
      <c r="J400" s="1" t="str">
        <f t="array" ref="J400">XLOOKUP(A400,MAESTRA!I:I,MAESTRA!G:G,,0,1)</f>
        <v/>
      </c>
      <c r="K400" s="5"/>
      <c r="L400" s="5"/>
      <c r="M400" s="5"/>
      <c r="N400" s="5"/>
      <c r="O400" s="53" t="str">
        <f t="shared" si="4"/>
        <v/>
      </c>
      <c r="P400" s="5"/>
      <c r="Q400" s="5" t="s">
        <v>625</v>
      </c>
      <c r="R400" s="5" t="s">
        <v>626</v>
      </c>
      <c r="S400" s="5" t="s">
        <v>627</v>
      </c>
      <c r="T400" s="5" t="s">
        <v>627</v>
      </c>
      <c r="U400" s="1" t="str">
        <f t="shared" si="5"/>
        <v/>
      </c>
      <c r="V400" s="1" t="str">
        <f t="shared" si="6"/>
        <v/>
      </c>
      <c r="W400" s="1" t="str">
        <f t="shared" si="7"/>
        <v/>
      </c>
      <c r="X400" s="5" t="s">
        <v>628</v>
      </c>
      <c r="Y400" s="5" t="s">
        <v>629</v>
      </c>
      <c r="Z400" s="1"/>
      <c r="AA400" s="1"/>
      <c r="AB400" s="1"/>
      <c r="AC400" s="1"/>
      <c r="AD400" s="1" t="str">
        <f t="array" ref="AD400">XLOOKUP(A400,COMPRAS!B:B,COMPRAS!E:E,,0,-1)</f>
        <v/>
      </c>
      <c r="AE400" s="5" t="s">
        <v>629</v>
      </c>
      <c r="AF400" s="1"/>
      <c r="AG400" s="1" t="str">
        <f>VLOOKUP(A400,MAESTRA!I:N,5,0)</f>
        <v>#N/A</v>
      </c>
      <c r="AH400" s="1" t="str">
        <f>VLOOKUP(A400,MAESTRA!I:N,6,0)</f>
        <v>#N/A</v>
      </c>
      <c r="AI400" s="54" t="str">
        <f t="shared" si="8"/>
        <v>#DIV/0!</v>
      </c>
      <c r="AJ400" s="1"/>
    </row>
    <row r="401">
      <c r="A401" s="1"/>
      <c r="B401" s="1"/>
      <c r="C401" s="34"/>
      <c r="D401" s="1"/>
      <c r="E401" s="1"/>
      <c r="F401" s="1" t="str">
        <f t="shared" si="1"/>
        <v/>
      </c>
      <c r="G401" s="1" t="str">
        <f t="shared" si="2"/>
        <v/>
      </c>
      <c r="H401" s="1" t="str">
        <f t="array" ref="H401">XLOOKUP(A401,MAESTRA!I:I,MAESTRA!B:B,,0,1)</f>
        <v/>
      </c>
      <c r="I401" s="5" t="str">
        <f t="shared" si="3"/>
        <v>TALLA</v>
      </c>
      <c r="J401" s="1" t="str">
        <f t="array" ref="J401">XLOOKUP(A401,MAESTRA!I:I,MAESTRA!G:G,,0,1)</f>
        <v/>
      </c>
      <c r="K401" s="5"/>
      <c r="L401" s="5"/>
      <c r="M401" s="5"/>
      <c r="N401" s="5"/>
      <c r="O401" s="53" t="str">
        <f t="shared" si="4"/>
        <v/>
      </c>
      <c r="P401" s="5"/>
      <c r="Q401" s="5" t="s">
        <v>625</v>
      </c>
      <c r="R401" s="5" t="s">
        <v>626</v>
      </c>
      <c r="S401" s="5" t="s">
        <v>627</v>
      </c>
      <c r="T401" s="5" t="s">
        <v>627</v>
      </c>
      <c r="U401" s="1" t="str">
        <f t="shared" si="5"/>
        <v/>
      </c>
      <c r="V401" s="1" t="str">
        <f t="shared" si="6"/>
        <v/>
      </c>
      <c r="W401" s="1" t="str">
        <f t="shared" si="7"/>
        <v/>
      </c>
      <c r="X401" s="5" t="s">
        <v>628</v>
      </c>
      <c r="Y401" s="5" t="s">
        <v>629</v>
      </c>
      <c r="Z401" s="1"/>
      <c r="AA401" s="1"/>
      <c r="AB401" s="1"/>
      <c r="AC401" s="1"/>
      <c r="AD401" s="1" t="str">
        <f t="array" ref="AD401">XLOOKUP(A401,COMPRAS!B:B,COMPRAS!E:E,,0,-1)</f>
        <v/>
      </c>
      <c r="AE401" s="5" t="s">
        <v>629</v>
      </c>
      <c r="AF401" s="1"/>
      <c r="AG401" s="1" t="str">
        <f>VLOOKUP(A401,MAESTRA!I:N,5,0)</f>
        <v>#N/A</v>
      </c>
      <c r="AH401" s="1" t="str">
        <f>VLOOKUP(A401,MAESTRA!I:N,6,0)</f>
        <v>#N/A</v>
      </c>
      <c r="AI401" s="54" t="str">
        <f t="shared" si="8"/>
        <v>#DIV/0!</v>
      </c>
      <c r="AJ401" s="1"/>
    </row>
    <row r="402">
      <c r="A402" s="1"/>
      <c r="B402" s="1"/>
      <c r="C402" s="34"/>
      <c r="D402" s="1"/>
      <c r="E402" s="1"/>
      <c r="F402" s="1" t="str">
        <f t="shared" si="1"/>
        <v/>
      </c>
      <c r="G402" s="1" t="str">
        <f t="shared" si="2"/>
        <v/>
      </c>
      <c r="H402" s="1" t="str">
        <f t="array" ref="H402">XLOOKUP(A402,MAESTRA!I:I,MAESTRA!B:B,,0,1)</f>
        <v/>
      </c>
      <c r="I402" s="5" t="str">
        <f t="shared" si="3"/>
        <v>TALLA</v>
      </c>
      <c r="J402" s="1" t="str">
        <f t="array" ref="J402">XLOOKUP(A402,MAESTRA!I:I,MAESTRA!G:G,,0,1)</f>
        <v/>
      </c>
      <c r="K402" s="5"/>
      <c r="L402" s="5"/>
      <c r="M402" s="5"/>
      <c r="N402" s="5"/>
      <c r="O402" s="53" t="str">
        <f t="shared" si="4"/>
        <v/>
      </c>
      <c r="P402" s="5"/>
      <c r="Q402" s="5" t="s">
        <v>625</v>
      </c>
      <c r="R402" s="5" t="s">
        <v>626</v>
      </c>
      <c r="S402" s="5" t="s">
        <v>627</v>
      </c>
      <c r="T402" s="5" t="s">
        <v>627</v>
      </c>
      <c r="U402" s="1" t="str">
        <f t="shared" si="5"/>
        <v/>
      </c>
      <c r="V402" s="1" t="str">
        <f t="shared" si="6"/>
        <v/>
      </c>
      <c r="W402" s="1" t="str">
        <f t="shared" si="7"/>
        <v/>
      </c>
      <c r="X402" s="5" t="s">
        <v>628</v>
      </c>
      <c r="Y402" s="5" t="s">
        <v>629</v>
      </c>
      <c r="Z402" s="1"/>
      <c r="AA402" s="1"/>
      <c r="AB402" s="1"/>
      <c r="AC402" s="1"/>
      <c r="AD402" s="1" t="str">
        <f t="array" ref="AD402">XLOOKUP(A402,COMPRAS!B:B,COMPRAS!E:E,,0,-1)</f>
        <v/>
      </c>
      <c r="AE402" s="5" t="s">
        <v>629</v>
      </c>
      <c r="AF402" s="1"/>
      <c r="AG402" s="1" t="str">
        <f>VLOOKUP(A402,MAESTRA!I:N,5,0)</f>
        <v>#N/A</v>
      </c>
      <c r="AH402" s="1" t="str">
        <f>VLOOKUP(A402,MAESTRA!I:N,6,0)</f>
        <v>#N/A</v>
      </c>
      <c r="AI402" s="54" t="str">
        <f t="shared" si="8"/>
        <v>#DIV/0!</v>
      </c>
      <c r="AJ402" s="1"/>
    </row>
    <row r="403">
      <c r="A403" s="1"/>
      <c r="B403" s="1"/>
      <c r="C403" s="34"/>
      <c r="D403" s="1"/>
      <c r="E403" s="1"/>
      <c r="F403" s="1" t="str">
        <f t="shared" si="1"/>
        <v/>
      </c>
      <c r="G403" s="1" t="str">
        <f t="shared" si="2"/>
        <v/>
      </c>
      <c r="H403" s="1" t="str">
        <f t="array" ref="H403">XLOOKUP(A403,MAESTRA!I:I,MAESTRA!B:B,,0,1)</f>
        <v/>
      </c>
      <c r="I403" s="5" t="str">
        <f t="shared" si="3"/>
        <v>TALLA</v>
      </c>
      <c r="J403" s="1" t="str">
        <f t="array" ref="J403">XLOOKUP(A403,MAESTRA!I:I,MAESTRA!G:G,,0,1)</f>
        <v/>
      </c>
      <c r="K403" s="5"/>
      <c r="L403" s="5"/>
      <c r="M403" s="5"/>
      <c r="N403" s="5"/>
      <c r="O403" s="53" t="str">
        <f t="shared" si="4"/>
        <v/>
      </c>
      <c r="P403" s="5"/>
      <c r="Q403" s="5" t="s">
        <v>625</v>
      </c>
      <c r="R403" s="5" t="s">
        <v>626</v>
      </c>
      <c r="S403" s="5" t="s">
        <v>627</v>
      </c>
      <c r="T403" s="5" t="s">
        <v>627</v>
      </c>
      <c r="U403" s="1" t="str">
        <f t="shared" si="5"/>
        <v/>
      </c>
      <c r="V403" s="1" t="str">
        <f t="shared" si="6"/>
        <v/>
      </c>
      <c r="W403" s="1" t="str">
        <f t="shared" si="7"/>
        <v/>
      </c>
      <c r="X403" s="5" t="s">
        <v>628</v>
      </c>
      <c r="Y403" s="5" t="s">
        <v>629</v>
      </c>
      <c r="Z403" s="1"/>
      <c r="AA403" s="1"/>
      <c r="AB403" s="1"/>
      <c r="AC403" s="1"/>
      <c r="AD403" s="1" t="str">
        <f t="array" ref="AD403">XLOOKUP(A403,COMPRAS!B:B,COMPRAS!E:E,,0,-1)</f>
        <v/>
      </c>
      <c r="AE403" s="5" t="s">
        <v>629</v>
      </c>
      <c r="AF403" s="1"/>
      <c r="AG403" s="1" t="str">
        <f>VLOOKUP(A403,MAESTRA!I:N,5,0)</f>
        <v>#N/A</v>
      </c>
      <c r="AH403" s="1" t="str">
        <f>VLOOKUP(A403,MAESTRA!I:N,6,0)</f>
        <v>#N/A</v>
      </c>
      <c r="AI403" s="54" t="str">
        <f t="shared" si="8"/>
        <v>#DIV/0!</v>
      </c>
      <c r="AJ403" s="1"/>
    </row>
    <row r="404">
      <c r="A404" s="1"/>
      <c r="B404" s="1"/>
      <c r="C404" s="34"/>
      <c r="D404" s="1"/>
      <c r="E404" s="1"/>
      <c r="F404" s="1" t="str">
        <f t="shared" si="1"/>
        <v/>
      </c>
      <c r="G404" s="1" t="str">
        <f t="shared" si="2"/>
        <v/>
      </c>
      <c r="H404" s="1" t="str">
        <f t="array" ref="H404">XLOOKUP(A404,MAESTRA!I:I,MAESTRA!B:B,,0,1)</f>
        <v/>
      </c>
      <c r="I404" s="5" t="str">
        <f t="shared" si="3"/>
        <v>TALLA</v>
      </c>
      <c r="J404" s="1" t="str">
        <f t="array" ref="J404">XLOOKUP(A404,MAESTRA!I:I,MAESTRA!G:G,,0,1)</f>
        <v/>
      </c>
      <c r="K404" s="5"/>
      <c r="L404" s="5"/>
      <c r="M404" s="5"/>
      <c r="N404" s="5"/>
      <c r="O404" s="53" t="str">
        <f t="shared" si="4"/>
        <v/>
      </c>
      <c r="P404" s="5"/>
      <c r="Q404" s="5" t="s">
        <v>625</v>
      </c>
      <c r="R404" s="5" t="s">
        <v>626</v>
      </c>
      <c r="S404" s="5" t="s">
        <v>627</v>
      </c>
      <c r="T404" s="5" t="s">
        <v>627</v>
      </c>
      <c r="U404" s="1" t="str">
        <f t="shared" si="5"/>
        <v/>
      </c>
      <c r="V404" s="1" t="str">
        <f t="shared" si="6"/>
        <v/>
      </c>
      <c r="W404" s="1" t="str">
        <f t="shared" si="7"/>
        <v/>
      </c>
      <c r="X404" s="5" t="s">
        <v>628</v>
      </c>
      <c r="Y404" s="5" t="s">
        <v>629</v>
      </c>
      <c r="Z404" s="1"/>
      <c r="AA404" s="1"/>
      <c r="AB404" s="1"/>
      <c r="AC404" s="1"/>
      <c r="AD404" s="1" t="str">
        <f t="array" ref="AD404">XLOOKUP(A404,COMPRAS!B:B,COMPRAS!E:E,,0,-1)</f>
        <v/>
      </c>
      <c r="AE404" s="5" t="s">
        <v>629</v>
      </c>
      <c r="AF404" s="1"/>
      <c r="AG404" s="1" t="str">
        <f>VLOOKUP(A404,MAESTRA!I:N,5,0)</f>
        <v>#N/A</v>
      </c>
      <c r="AH404" s="1" t="str">
        <f>VLOOKUP(A404,MAESTRA!I:N,6,0)</f>
        <v>#N/A</v>
      </c>
      <c r="AI404" s="54" t="str">
        <f t="shared" si="8"/>
        <v>#DIV/0!</v>
      </c>
      <c r="AJ404" s="1"/>
    </row>
    <row r="405">
      <c r="A405" s="1"/>
      <c r="B405" s="1"/>
      <c r="C405" s="34"/>
      <c r="D405" s="1"/>
      <c r="E405" s="1"/>
      <c r="F405" s="1" t="str">
        <f t="shared" si="1"/>
        <v/>
      </c>
      <c r="G405" s="1" t="str">
        <f t="shared" si="2"/>
        <v/>
      </c>
      <c r="H405" s="1" t="str">
        <f t="array" ref="H405">XLOOKUP(A405,MAESTRA!I:I,MAESTRA!B:B,,0,1)</f>
        <v/>
      </c>
      <c r="I405" s="5" t="str">
        <f t="shared" si="3"/>
        <v>TALLA</v>
      </c>
      <c r="J405" s="1" t="str">
        <f t="array" ref="J405">XLOOKUP(A405,MAESTRA!I:I,MAESTRA!G:G,,0,1)</f>
        <v/>
      </c>
      <c r="K405" s="5"/>
      <c r="L405" s="5"/>
      <c r="M405" s="5"/>
      <c r="N405" s="5"/>
      <c r="O405" s="53" t="str">
        <f t="shared" si="4"/>
        <v/>
      </c>
      <c r="P405" s="5"/>
      <c r="Q405" s="5" t="s">
        <v>625</v>
      </c>
      <c r="R405" s="5" t="s">
        <v>626</v>
      </c>
      <c r="S405" s="5" t="s">
        <v>627</v>
      </c>
      <c r="T405" s="5" t="s">
        <v>627</v>
      </c>
      <c r="U405" s="1" t="str">
        <f t="shared" si="5"/>
        <v/>
      </c>
      <c r="V405" s="1" t="str">
        <f t="shared" si="6"/>
        <v/>
      </c>
      <c r="W405" s="1" t="str">
        <f t="shared" si="7"/>
        <v/>
      </c>
      <c r="X405" s="5" t="s">
        <v>628</v>
      </c>
      <c r="Y405" s="5" t="s">
        <v>629</v>
      </c>
      <c r="Z405" s="1"/>
      <c r="AA405" s="1"/>
      <c r="AB405" s="1"/>
      <c r="AC405" s="1"/>
      <c r="AD405" s="1" t="str">
        <f t="array" ref="AD405">XLOOKUP(A405,COMPRAS!B:B,COMPRAS!E:E,,0,-1)</f>
        <v/>
      </c>
      <c r="AE405" s="5" t="s">
        <v>629</v>
      </c>
      <c r="AF405" s="1"/>
      <c r="AG405" s="1" t="str">
        <f>VLOOKUP(A405,MAESTRA!I:N,5,0)</f>
        <v>#N/A</v>
      </c>
      <c r="AH405" s="1" t="str">
        <f>VLOOKUP(A405,MAESTRA!I:N,6,0)</f>
        <v>#N/A</v>
      </c>
      <c r="AI405" s="54" t="str">
        <f t="shared" si="8"/>
        <v>#DIV/0!</v>
      </c>
      <c r="AJ405" s="1"/>
    </row>
    <row r="406">
      <c r="A406" s="1"/>
      <c r="B406" s="1"/>
      <c r="C406" s="34"/>
      <c r="D406" s="1"/>
      <c r="E406" s="1"/>
      <c r="F406" s="1" t="str">
        <f t="shared" si="1"/>
        <v/>
      </c>
      <c r="G406" s="1" t="str">
        <f t="shared" si="2"/>
        <v/>
      </c>
      <c r="H406" s="1" t="str">
        <f t="array" ref="H406">XLOOKUP(A406,MAESTRA!I:I,MAESTRA!B:B,,0,1)</f>
        <v/>
      </c>
      <c r="I406" s="5" t="str">
        <f t="shared" si="3"/>
        <v>TALLA</v>
      </c>
      <c r="J406" s="1" t="str">
        <f t="array" ref="J406">XLOOKUP(A406,MAESTRA!I:I,MAESTRA!G:G,,0,1)</f>
        <v/>
      </c>
      <c r="K406" s="5"/>
      <c r="L406" s="5"/>
      <c r="M406" s="5"/>
      <c r="N406" s="5"/>
      <c r="O406" s="53" t="str">
        <f t="shared" si="4"/>
        <v/>
      </c>
      <c r="P406" s="5"/>
      <c r="Q406" s="5" t="s">
        <v>625</v>
      </c>
      <c r="R406" s="5" t="s">
        <v>626</v>
      </c>
      <c r="S406" s="5" t="s">
        <v>627</v>
      </c>
      <c r="T406" s="5" t="s">
        <v>627</v>
      </c>
      <c r="U406" s="1" t="str">
        <f t="shared" si="5"/>
        <v/>
      </c>
      <c r="V406" s="1" t="str">
        <f t="shared" si="6"/>
        <v/>
      </c>
      <c r="W406" s="1" t="str">
        <f t="shared" si="7"/>
        <v/>
      </c>
      <c r="X406" s="5" t="s">
        <v>628</v>
      </c>
      <c r="Y406" s="5" t="s">
        <v>629</v>
      </c>
      <c r="Z406" s="1"/>
      <c r="AA406" s="1"/>
      <c r="AB406" s="1"/>
      <c r="AC406" s="1"/>
      <c r="AD406" s="1" t="str">
        <f t="array" ref="AD406">XLOOKUP(A406,COMPRAS!B:B,COMPRAS!E:E,,0,-1)</f>
        <v/>
      </c>
      <c r="AE406" s="5" t="s">
        <v>629</v>
      </c>
      <c r="AF406" s="1"/>
      <c r="AG406" s="1" t="str">
        <f>VLOOKUP(A406,MAESTRA!I:N,5,0)</f>
        <v>#N/A</v>
      </c>
      <c r="AH406" s="1" t="str">
        <f>VLOOKUP(A406,MAESTRA!I:N,6,0)</f>
        <v>#N/A</v>
      </c>
      <c r="AI406" s="54" t="str">
        <f t="shared" si="8"/>
        <v>#DIV/0!</v>
      </c>
      <c r="AJ406" s="1"/>
    </row>
    <row r="407">
      <c r="A407" s="1"/>
      <c r="B407" s="1"/>
      <c r="C407" s="34"/>
      <c r="D407" s="1"/>
      <c r="E407" s="1"/>
      <c r="F407" s="1" t="str">
        <f t="shared" si="1"/>
        <v/>
      </c>
      <c r="G407" s="1" t="str">
        <f t="shared" si="2"/>
        <v/>
      </c>
      <c r="H407" s="1" t="str">
        <f t="array" ref="H407">XLOOKUP(A407,MAESTRA!I:I,MAESTRA!B:B,,0,1)</f>
        <v/>
      </c>
      <c r="I407" s="5" t="str">
        <f t="shared" si="3"/>
        <v>TALLA</v>
      </c>
      <c r="J407" s="1" t="str">
        <f t="array" ref="J407">XLOOKUP(A407,MAESTRA!I:I,MAESTRA!G:G,,0,1)</f>
        <v/>
      </c>
      <c r="K407" s="5"/>
      <c r="L407" s="5"/>
      <c r="M407" s="5"/>
      <c r="N407" s="5"/>
      <c r="O407" s="53" t="str">
        <f t="shared" si="4"/>
        <v/>
      </c>
      <c r="P407" s="5"/>
      <c r="Q407" s="5" t="s">
        <v>625</v>
      </c>
      <c r="R407" s="5" t="s">
        <v>626</v>
      </c>
      <c r="S407" s="5" t="s">
        <v>627</v>
      </c>
      <c r="T407" s="5" t="s">
        <v>627</v>
      </c>
      <c r="U407" s="1" t="str">
        <f t="shared" si="5"/>
        <v/>
      </c>
      <c r="V407" s="1" t="str">
        <f t="shared" si="6"/>
        <v/>
      </c>
      <c r="W407" s="1" t="str">
        <f t="shared" si="7"/>
        <v/>
      </c>
      <c r="X407" s="5" t="s">
        <v>628</v>
      </c>
      <c r="Y407" s="5" t="s">
        <v>629</v>
      </c>
      <c r="Z407" s="1"/>
      <c r="AA407" s="1"/>
      <c r="AB407" s="1"/>
      <c r="AC407" s="1"/>
      <c r="AD407" s="1" t="str">
        <f t="array" ref="AD407">XLOOKUP(A407,COMPRAS!B:B,COMPRAS!E:E,,0,-1)</f>
        <v/>
      </c>
      <c r="AE407" s="5" t="s">
        <v>629</v>
      </c>
      <c r="AF407" s="1"/>
      <c r="AG407" s="1" t="str">
        <f>VLOOKUP(A407,MAESTRA!I:N,5,0)</f>
        <v>#N/A</v>
      </c>
      <c r="AH407" s="1" t="str">
        <f>VLOOKUP(A407,MAESTRA!I:N,6,0)</f>
        <v>#N/A</v>
      </c>
      <c r="AI407" s="54" t="str">
        <f t="shared" si="8"/>
        <v>#DIV/0!</v>
      </c>
      <c r="AJ407" s="1"/>
    </row>
    <row r="408">
      <c r="A408" s="1"/>
      <c r="B408" s="1"/>
      <c r="C408" s="34"/>
      <c r="D408" s="1"/>
      <c r="E408" s="1"/>
      <c r="F408" s="1" t="str">
        <f t="shared" si="1"/>
        <v/>
      </c>
      <c r="G408" s="1" t="str">
        <f t="shared" si="2"/>
        <v/>
      </c>
      <c r="H408" s="1" t="str">
        <f t="array" ref="H408">XLOOKUP(A408,MAESTRA!I:I,MAESTRA!B:B,,0,1)</f>
        <v/>
      </c>
      <c r="I408" s="5" t="str">
        <f t="shared" si="3"/>
        <v>TALLA</v>
      </c>
      <c r="J408" s="1" t="str">
        <f t="array" ref="J408">XLOOKUP(A408,MAESTRA!I:I,MAESTRA!G:G,,0,1)</f>
        <v/>
      </c>
      <c r="K408" s="5"/>
      <c r="L408" s="5"/>
      <c r="M408" s="5"/>
      <c r="N408" s="5"/>
      <c r="O408" s="53" t="str">
        <f t="shared" si="4"/>
        <v/>
      </c>
      <c r="P408" s="5"/>
      <c r="Q408" s="5" t="s">
        <v>625</v>
      </c>
      <c r="R408" s="5" t="s">
        <v>626</v>
      </c>
      <c r="S408" s="5" t="s">
        <v>627</v>
      </c>
      <c r="T408" s="5" t="s">
        <v>627</v>
      </c>
      <c r="U408" s="1" t="str">
        <f t="shared" si="5"/>
        <v/>
      </c>
      <c r="V408" s="1" t="str">
        <f t="shared" si="6"/>
        <v/>
      </c>
      <c r="W408" s="1" t="str">
        <f t="shared" si="7"/>
        <v/>
      </c>
      <c r="X408" s="5" t="s">
        <v>628</v>
      </c>
      <c r="Y408" s="5" t="s">
        <v>629</v>
      </c>
      <c r="Z408" s="1"/>
      <c r="AA408" s="1"/>
      <c r="AB408" s="1"/>
      <c r="AC408" s="1"/>
      <c r="AD408" s="1" t="str">
        <f t="array" ref="AD408">XLOOKUP(A408,COMPRAS!B:B,COMPRAS!E:E,,0,-1)</f>
        <v/>
      </c>
      <c r="AE408" s="5" t="s">
        <v>629</v>
      </c>
      <c r="AF408" s="1"/>
      <c r="AG408" s="1" t="str">
        <f>VLOOKUP(A408,MAESTRA!I:N,5,0)</f>
        <v>#N/A</v>
      </c>
      <c r="AH408" s="1" t="str">
        <f>VLOOKUP(A408,MAESTRA!I:N,6,0)</f>
        <v>#N/A</v>
      </c>
      <c r="AI408" s="54" t="str">
        <f t="shared" si="8"/>
        <v>#DIV/0!</v>
      </c>
      <c r="AJ408" s="1"/>
    </row>
    <row r="409">
      <c r="A409" s="1"/>
      <c r="B409" s="1"/>
      <c r="C409" s="34"/>
      <c r="D409" s="1"/>
      <c r="E409" s="1"/>
      <c r="F409" s="1" t="str">
        <f t="shared" si="1"/>
        <v/>
      </c>
      <c r="G409" s="1" t="str">
        <f t="shared" si="2"/>
        <v/>
      </c>
      <c r="H409" s="1" t="str">
        <f t="array" ref="H409">XLOOKUP(A409,MAESTRA!I:I,MAESTRA!B:B,,0,1)</f>
        <v/>
      </c>
      <c r="I409" s="5" t="str">
        <f t="shared" si="3"/>
        <v>TALLA</v>
      </c>
      <c r="J409" s="1" t="str">
        <f t="array" ref="J409">XLOOKUP(A409,MAESTRA!I:I,MAESTRA!G:G,,0,1)</f>
        <v/>
      </c>
      <c r="K409" s="5"/>
      <c r="L409" s="5"/>
      <c r="M409" s="5"/>
      <c r="N409" s="5"/>
      <c r="O409" s="53" t="str">
        <f t="shared" si="4"/>
        <v/>
      </c>
      <c r="P409" s="5"/>
      <c r="Q409" s="5" t="s">
        <v>625</v>
      </c>
      <c r="R409" s="5" t="s">
        <v>626</v>
      </c>
      <c r="S409" s="5" t="s">
        <v>627</v>
      </c>
      <c r="T409" s="5" t="s">
        <v>627</v>
      </c>
      <c r="U409" s="1" t="str">
        <f t="shared" si="5"/>
        <v/>
      </c>
      <c r="V409" s="1" t="str">
        <f t="shared" si="6"/>
        <v/>
      </c>
      <c r="W409" s="1" t="str">
        <f t="shared" si="7"/>
        <v/>
      </c>
      <c r="X409" s="5" t="s">
        <v>628</v>
      </c>
      <c r="Y409" s="5" t="s">
        <v>629</v>
      </c>
      <c r="Z409" s="1"/>
      <c r="AA409" s="1"/>
      <c r="AB409" s="1"/>
      <c r="AC409" s="1"/>
      <c r="AD409" s="1" t="str">
        <f t="array" ref="AD409">XLOOKUP(A409,COMPRAS!B:B,COMPRAS!E:E,,0,-1)</f>
        <v/>
      </c>
      <c r="AE409" s="5" t="s">
        <v>629</v>
      </c>
      <c r="AF409" s="1"/>
      <c r="AG409" s="1" t="str">
        <f>VLOOKUP(A409,MAESTRA!I:N,5,0)</f>
        <v>#N/A</v>
      </c>
      <c r="AH409" s="1" t="str">
        <f>VLOOKUP(A409,MAESTRA!I:N,6,0)</f>
        <v>#N/A</v>
      </c>
      <c r="AI409" s="54" t="str">
        <f t="shared" si="8"/>
        <v>#DIV/0!</v>
      </c>
      <c r="AJ409" s="1"/>
    </row>
    <row r="410">
      <c r="A410" s="1"/>
      <c r="B410" s="1"/>
      <c r="C410" s="34"/>
      <c r="D410" s="1"/>
      <c r="E410" s="1"/>
      <c r="F410" s="1" t="str">
        <f t="shared" si="1"/>
        <v/>
      </c>
      <c r="G410" s="1" t="str">
        <f t="shared" si="2"/>
        <v/>
      </c>
      <c r="H410" s="1" t="str">
        <f t="array" ref="H410">XLOOKUP(A410,MAESTRA!I:I,MAESTRA!B:B,,0,1)</f>
        <v/>
      </c>
      <c r="I410" s="5" t="str">
        <f t="shared" si="3"/>
        <v>TALLA</v>
      </c>
      <c r="J410" s="1" t="str">
        <f t="array" ref="J410">XLOOKUP(A410,MAESTRA!I:I,MAESTRA!G:G,,0,1)</f>
        <v/>
      </c>
      <c r="K410" s="5"/>
      <c r="L410" s="5"/>
      <c r="M410" s="5"/>
      <c r="N410" s="5"/>
      <c r="O410" s="53" t="str">
        <f t="shared" si="4"/>
        <v/>
      </c>
      <c r="P410" s="5"/>
      <c r="Q410" s="5" t="s">
        <v>625</v>
      </c>
      <c r="R410" s="5" t="s">
        <v>626</v>
      </c>
      <c r="S410" s="5" t="s">
        <v>627</v>
      </c>
      <c r="T410" s="5" t="s">
        <v>627</v>
      </c>
      <c r="U410" s="1" t="str">
        <f t="shared" si="5"/>
        <v/>
      </c>
      <c r="V410" s="1" t="str">
        <f t="shared" si="6"/>
        <v/>
      </c>
      <c r="W410" s="1" t="str">
        <f t="shared" si="7"/>
        <v/>
      </c>
      <c r="X410" s="5" t="s">
        <v>628</v>
      </c>
      <c r="Y410" s="5" t="s">
        <v>629</v>
      </c>
      <c r="Z410" s="1"/>
      <c r="AA410" s="1"/>
      <c r="AB410" s="1"/>
      <c r="AC410" s="1"/>
      <c r="AD410" s="1" t="str">
        <f t="array" ref="AD410">XLOOKUP(A410,COMPRAS!B:B,COMPRAS!E:E,,0,-1)</f>
        <v/>
      </c>
      <c r="AE410" s="5" t="s">
        <v>629</v>
      </c>
      <c r="AF410" s="1"/>
      <c r="AG410" s="1" t="str">
        <f>VLOOKUP(A410,MAESTRA!I:N,5,0)</f>
        <v>#N/A</v>
      </c>
      <c r="AH410" s="1" t="str">
        <f>VLOOKUP(A410,MAESTRA!I:N,6,0)</f>
        <v>#N/A</v>
      </c>
      <c r="AI410" s="54" t="str">
        <f t="shared" si="8"/>
        <v>#DIV/0!</v>
      </c>
      <c r="AJ410" s="1"/>
    </row>
    <row r="411">
      <c r="A411" s="1"/>
      <c r="B411" s="1"/>
      <c r="C411" s="34"/>
      <c r="D411" s="1"/>
      <c r="E411" s="1"/>
      <c r="F411" s="1" t="str">
        <f t="shared" si="1"/>
        <v/>
      </c>
      <c r="G411" s="1" t="str">
        <f t="shared" si="2"/>
        <v/>
      </c>
      <c r="H411" s="1" t="str">
        <f t="array" ref="H411">XLOOKUP(A411,MAESTRA!I:I,MAESTRA!B:B,,0,1)</f>
        <v/>
      </c>
      <c r="I411" s="5" t="str">
        <f t="shared" si="3"/>
        <v>TALLA</v>
      </c>
      <c r="J411" s="1" t="str">
        <f t="array" ref="J411">XLOOKUP(A411,MAESTRA!I:I,MAESTRA!G:G,,0,1)</f>
        <v/>
      </c>
      <c r="K411" s="5"/>
      <c r="L411" s="5"/>
      <c r="M411" s="5"/>
      <c r="N411" s="5"/>
      <c r="O411" s="53" t="str">
        <f t="shared" si="4"/>
        <v/>
      </c>
      <c r="P411" s="5"/>
      <c r="Q411" s="5" t="s">
        <v>625</v>
      </c>
      <c r="R411" s="5" t="s">
        <v>626</v>
      </c>
      <c r="S411" s="5" t="s">
        <v>627</v>
      </c>
      <c r="T411" s="5" t="s">
        <v>627</v>
      </c>
      <c r="U411" s="1" t="str">
        <f t="shared" si="5"/>
        <v/>
      </c>
      <c r="V411" s="1" t="str">
        <f t="shared" si="6"/>
        <v/>
      </c>
      <c r="W411" s="1" t="str">
        <f t="shared" si="7"/>
        <v/>
      </c>
      <c r="X411" s="5" t="s">
        <v>628</v>
      </c>
      <c r="Y411" s="5" t="s">
        <v>629</v>
      </c>
      <c r="Z411" s="1"/>
      <c r="AA411" s="1"/>
      <c r="AB411" s="1"/>
      <c r="AC411" s="1"/>
      <c r="AD411" s="1" t="str">
        <f t="array" ref="AD411">XLOOKUP(A411,COMPRAS!B:B,COMPRAS!E:E,,0,-1)</f>
        <v/>
      </c>
      <c r="AE411" s="5" t="s">
        <v>629</v>
      </c>
      <c r="AF411" s="1"/>
      <c r="AG411" s="1" t="str">
        <f>VLOOKUP(A411,MAESTRA!I:N,5,0)</f>
        <v>#N/A</v>
      </c>
      <c r="AH411" s="1" t="str">
        <f>VLOOKUP(A411,MAESTRA!I:N,6,0)</f>
        <v>#N/A</v>
      </c>
      <c r="AI411" s="54" t="str">
        <f t="shared" si="8"/>
        <v>#DIV/0!</v>
      </c>
      <c r="AJ411" s="1"/>
    </row>
    <row r="412">
      <c r="A412" s="1"/>
      <c r="B412" s="1"/>
      <c r="C412" s="34"/>
      <c r="D412" s="1"/>
      <c r="E412" s="1"/>
      <c r="F412" s="1" t="str">
        <f t="shared" si="1"/>
        <v/>
      </c>
      <c r="G412" s="1" t="str">
        <f t="shared" si="2"/>
        <v/>
      </c>
      <c r="H412" s="1" t="str">
        <f t="array" ref="H412">XLOOKUP(A412,MAESTRA!I:I,MAESTRA!B:B,,0,1)</f>
        <v/>
      </c>
      <c r="I412" s="5" t="str">
        <f t="shared" si="3"/>
        <v>TALLA</v>
      </c>
      <c r="J412" s="1" t="str">
        <f t="array" ref="J412">XLOOKUP(A412,MAESTRA!I:I,MAESTRA!G:G,,0,1)</f>
        <v/>
      </c>
      <c r="K412" s="5"/>
      <c r="L412" s="5"/>
      <c r="M412" s="5"/>
      <c r="N412" s="5"/>
      <c r="O412" s="53" t="str">
        <f t="shared" si="4"/>
        <v/>
      </c>
      <c r="P412" s="5"/>
      <c r="Q412" s="5" t="s">
        <v>625</v>
      </c>
      <c r="R412" s="5" t="s">
        <v>626</v>
      </c>
      <c r="S412" s="5" t="s">
        <v>627</v>
      </c>
      <c r="T412" s="5" t="s">
        <v>627</v>
      </c>
      <c r="U412" s="1" t="str">
        <f t="shared" si="5"/>
        <v/>
      </c>
      <c r="V412" s="1" t="str">
        <f t="shared" si="6"/>
        <v/>
      </c>
      <c r="W412" s="1" t="str">
        <f t="shared" si="7"/>
        <v/>
      </c>
      <c r="X412" s="5" t="s">
        <v>628</v>
      </c>
      <c r="Y412" s="5" t="s">
        <v>629</v>
      </c>
      <c r="Z412" s="1"/>
      <c r="AA412" s="1"/>
      <c r="AB412" s="1"/>
      <c r="AC412" s="1"/>
      <c r="AD412" s="1" t="str">
        <f t="array" ref="AD412">XLOOKUP(A412,COMPRAS!B:B,COMPRAS!E:E,,0,-1)</f>
        <v/>
      </c>
      <c r="AE412" s="5" t="s">
        <v>629</v>
      </c>
      <c r="AF412" s="1"/>
      <c r="AG412" s="1" t="str">
        <f>VLOOKUP(A412,MAESTRA!I:N,5,0)</f>
        <v>#N/A</v>
      </c>
      <c r="AH412" s="1" t="str">
        <f>VLOOKUP(A412,MAESTRA!I:N,6,0)</f>
        <v>#N/A</v>
      </c>
      <c r="AI412" s="54" t="str">
        <f t="shared" si="8"/>
        <v>#DIV/0!</v>
      </c>
      <c r="AJ412" s="1"/>
    </row>
    <row r="413">
      <c r="A413" s="1"/>
      <c r="B413" s="1"/>
      <c r="C413" s="34"/>
      <c r="D413" s="1"/>
      <c r="E413" s="1"/>
      <c r="F413" s="1" t="str">
        <f t="shared" si="1"/>
        <v/>
      </c>
      <c r="G413" s="1" t="str">
        <f t="shared" si="2"/>
        <v/>
      </c>
      <c r="H413" s="1" t="str">
        <f t="array" ref="H413">XLOOKUP(A413,MAESTRA!I:I,MAESTRA!B:B,,0,1)</f>
        <v/>
      </c>
      <c r="I413" s="5" t="str">
        <f t="shared" si="3"/>
        <v>TALLA</v>
      </c>
      <c r="J413" s="1" t="str">
        <f t="array" ref="J413">XLOOKUP(A413,MAESTRA!I:I,MAESTRA!G:G,,0,1)</f>
        <v/>
      </c>
      <c r="K413" s="5"/>
      <c r="L413" s="5"/>
      <c r="M413" s="5"/>
      <c r="N413" s="5"/>
      <c r="O413" s="53" t="str">
        <f t="shared" si="4"/>
        <v/>
      </c>
      <c r="P413" s="5"/>
      <c r="Q413" s="5" t="s">
        <v>625</v>
      </c>
      <c r="R413" s="5" t="s">
        <v>626</v>
      </c>
      <c r="S413" s="5" t="s">
        <v>627</v>
      </c>
      <c r="T413" s="5" t="s">
        <v>627</v>
      </c>
      <c r="U413" s="1" t="str">
        <f t="shared" si="5"/>
        <v/>
      </c>
      <c r="V413" s="1" t="str">
        <f t="shared" si="6"/>
        <v/>
      </c>
      <c r="W413" s="1" t="str">
        <f t="shared" si="7"/>
        <v/>
      </c>
      <c r="X413" s="5" t="s">
        <v>628</v>
      </c>
      <c r="Y413" s="5" t="s">
        <v>629</v>
      </c>
      <c r="Z413" s="1"/>
      <c r="AA413" s="1"/>
      <c r="AB413" s="1"/>
      <c r="AC413" s="1"/>
      <c r="AD413" s="1" t="str">
        <f t="array" ref="AD413">XLOOKUP(A413,COMPRAS!B:B,COMPRAS!E:E,,0,-1)</f>
        <v/>
      </c>
      <c r="AE413" s="5" t="s">
        <v>629</v>
      </c>
      <c r="AF413" s="1"/>
      <c r="AG413" s="1" t="str">
        <f>VLOOKUP(A413,MAESTRA!I:N,5,0)</f>
        <v>#N/A</v>
      </c>
      <c r="AH413" s="1" t="str">
        <f>VLOOKUP(A413,MAESTRA!I:N,6,0)</f>
        <v>#N/A</v>
      </c>
      <c r="AI413" s="54" t="str">
        <f t="shared" si="8"/>
        <v>#DIV/0!</v>
      </c>
      <c r="AJ413" s="1"/>
    </row>
    <row r="414">
      <c r="A414" s="1"/>
      <c r="B414" s="1"/>
      <c r="C414" s="34"/>
      <c r="D414" s="1"/>
      <c r="E414" s="1"/>
      <c r="F414" s="1" t="str">
        <f t="shared" si="1"/>
        <v/>
      </c>
      <c r="G414" s="1" t="str">
        <f t="shared" si="2"/>
        <v/>
      </c>
      <c r="H414" s="1" t="str">
        <f t="array" ref="H414">XLOOKUP(A414,MAESTRA!I:I,MAESTRA!B:B,,0,1)</f>
        <v/>
      </c>
      <c r="I414" s="5" t="str">
        <f t="shared" si="3"/>
        <v>TALLA</v>
      </c>
      <c r="J414" s="1" t="str">
        <f t="array" ref="J414">XLOOKUP(A414,MAESTRA!I:I,MAESTRA!G:G,,0,1)</f>
        <v/>
      </c>
      <c r="K414" s="5"/>
      <c r="L414" s="5"/>
      <c r="M414" s="5"/>
      <c r="N414" s="5"/>
      <c r="O414" s="53" t="str">
        <f t="shared" si="4"/>
        <v/>
      </c>
      <c r="P414" s="5"/>
      <c r="Q414" s="5" t="s">
        <v>625</v>
      </c>
      <c r="R414" s="5" t="s">
        <v>626</v>
      </c>
      <c r="S414" s="5" t="s">
        <v>627</v>
      </c>
      <c r="T414" s="5" t="s">
        <v>627</v>
      </c>
      <c r="U414" s="1" t="str">
        <f t="shared" si="5"/>
        <v/>
      </c>
      <c r="V414" s="1" t="str">
        <f t="shared" si="6"/>
        <v/>
      </c>
      <c r="W414" s="1" t="str">
        <f t="shared" si="7"/>
        <v/>
      </c>
      <c r="X414" s="5" t="s">
        <v>628</v>
      </c>
      <c r="Y414" s="5" t="s">
        <v>629</v>
      </c>
      <c r="Z414" s="1"/>
      <c r="AA414" s="1"/>
      <c r="AB414" s="1"/>
      <c r="AC414" s="1"/>
      <c r="AD414" s="1" t="str">
        <f t="array" ref="AD414">XLOOKUP(A414,COMPRAS!B:B,COMPRAS!E:E,,0,-1)</f>
        <v/>
      </c>
      <c r="AE414" s="5" t="s">
        <v>629</v>
      </c>
      <c r="AF414" s="1"/>
      <c r="AG414" s="1" t="str">
        <f>VLOOKUP(A414,MAESTRA!I:N,5,0)</f>
        <v>#N/A</v>
      </c>
      <c r="AH414" s="1" t="str">
        <f>VLOOKUP(A414,MAESTRA!I:N,6,0)</f>
        <v>#N/A</v>
      </c>
      <c r="AI414" s="54" t="str">
        <f t="shared" si="8"/>
        <v>#DIV/0!</v>
      </c>
      <c r="AJ414" s="1"/>
    </row>
    <row r="415">
      <c r="A415" s="1"/>
      <c r="B415" s="1"/>
      <c r="C415" s="34"/>
      <c r="D415" s="1"/>
      <c r="E415" s="1"/>
      <c r="F415" s="1" t="str">
        <f t="shared" si="1"/>
        <v/>
      </c>
      <c r="G415" s="1" t="str">
        <f t="shared" si="2"/>
        <v/>
      </c>
      <c r="H415" s="1" t="str">
        <f t="array" ref="H415">XLOOKUP(A415,MAESTRA!I:I,MAESTRA!B:B,,0,1)</f>
        <v/>
      </c>
      <c r="I415" s="5" t="str">
        <f t="shared" si="3"/>
        <v>TALLA</v>
      </c>
      <c r="J415" s="1" t="str">
        <f t="array" ref="J415">XLOOKUP(A415,MAESTRA!I:I,MAESTRA!G:G,,0,1)</f>
        <v/>
      </c>
      <c r="K415" s="5"/>
      <c r="L415" s="5"/>
      <c r="M415" s="5"/>
      <c r="N415" s="5"/>
      <c r="O415" s="53" t="str">
        <f t="shared" si="4"/>
        <v/>
      </c>
      <c r="P415" s="5"/>
      <c r="Q415" s="5" t="s">
        <v>625</v>
      </c>
      <c r="R415" s="5" t="s">
        <v>626</v>
      </c>
      <c r="S415" s="5" t="s">
        <v>627</v>
      </c>
      <c r="T415" s="5" t="s">
        <v>627</v>
      </c>
      <c r="U415" s="1" t="str">
        <f t="shared" si="5"/>
        <v/>
      </c>
      <c r="V415" s="1" t="str">
        <f t="shared" si="6"/>
        <v/>
      </c>
      <c r="W415" s="1" t="str">
        <f t="shared" si="7"/>
        <v/>
      </c>
      <c r="X415" s="5" t="s">
        <v>628</v>
      </c>
      <c r="Y415" s="5" t="s">
        <v>629</v>
      </c>
      <c r="Z415" s="1"/>
      <c r="AA415" s="1"/>
      <c r="AB415" s="1"/>
      <c r="AC415" s="1"/>
      <c r="AD415" s="1" t="str">
        <f t="array" ref="AD415">XLOOKUP(A415,COMPRAS!B:B,COMPRAS!E:E,,0,-1)</f>
        <v/>
      </c>
      <c r="AE415" s="5" t="s">
        <v>629</v>
      </c>
      <c r="AF415" s="1"/>
      <c r="AG415" s="1" t="str">
        <f>VLOOKUP(A415,MAESTRA!I:N,5,0)</f>
        <v>#N/A</v>
      </c>
      <c r="AH415" s="1" t="str">
        <f>VLOOKUP(A415,MAESTRA!I:N,6,0)</f>
        <v>#N/A</v>
      </c>
      <c r="AI415" s="54" t="str">
        <f t="shared" si="8"/>
        <v>#DIV/0!</v>
      </c>
      <c r="AJ415" s="1"/>
    </row>
    <row r="416">
      <c r="A416" s="1"/>
      <c r="B416" s="1"/>
      <c r="C416" s="34"/>
      <c r="D416" s="1"/>
      <c r="E416" s="1"/>
      <c r="F416" s="1" t="str">
        <f t="shared" si="1"/>
        <v/>
      </c>
      <c r="G416" s="1" t="str">
        <f t="shared" si="2"/>
        <v/>
      </c>
      <c r="H416" s="1" t="str">
        <f t="array" ref="H416">XLOOKUP(A416,MAESTRA!I:I,MAESTRA!B:B,,0,1)</f>
        <v/>
      </c>
      <c r="I416" s="5" t="str">
        <f t="shared" si="3"/>
        <v>TALLA</v>
      </c>
      <c r="J416" s="1" t="str">
        <f t="array" ref="J416">XLOOKUP(A416,MAESTRA!I:I,MAESTRA!G:G,,0,1)</f>
        <v/>
      </c>
      <c r="K416" s="5"/>
      <c r="L416" s="5"/>
      <c r="M416" s="5"/>
      <c r="N416" s="5"/>
      <c r="O416" s="53" t="str">
        <f t="shared" si="4"/>
        <v/>
      </c>
      <c r="P416" s="5"/>
      <c r="Q416" s="5" t="s">
        <v>625</v>
      </c>
      <c r="R416" s="5" t="s">
        <v>626</v>
      </c>
      <c r="S416" s="5" t="s">
        <v>627</v>
      </c>
      <c r="T416" s="5" t="s">
        <v>627</v>
      </c>
      <c r="U416" s="1" t="str">
        <f t="shared" si="5"/>
        <v/>
      </c>
      <c r="V416" s="1" t="str">
        <f t="shared" si="6"/>
        <v/>
      </c>
      <c r="W416" s="1" t="str">
        <f t="shared" si="7"/>
        <v/>
      </c>
      <c r="X416" s="5" t="s">
        <v>628</v>
      </c>
      <c r="Y416" s="5" t="s">
        <v>629</v>
      </c>
      <c r="Z416" s="1"/>
      <c r="AA416" s="1"/>
      <c r="AB416" s="1"/>
      <c r="AC416" s="1"/>
      <c r="AD416" s="1" t="str">
        <f t="array" ref="AD416">XLOOKUP(A416,COMPRAS!B:B,COMPRAS!E:E,,0,-1)</f>
        <v/>
      </c>
      <c r="AE416" s="5" t="s">
        <v>629</v>
      </c>
      <c r="AF416" s="1"/>
      <c r="AG416" s="1" t="str">
        <f>VLOOKUP(A416,MAESTRA!I:N,5,0)</f>
        <v>#N/A</v>
      </c>
      <c r="AH416" s="1" t="str">
        <f>VLOOKUP(A416,MAESTRA!I:N,6,0)</f>
        <v>#N/A</v>
      </c>
      <c r="AI416" s="54" t="str">
        <f t="shared" si="8"/>
        <v>#DIV/0!</v>
      </c>
      <c r="AJ416" s="1"/>
    </row>
    <row r="417">
      <c r="A417" s="1"/>
      <c r="B417" s="1"/>
      <c r="C417" s="34"/>
      <c r="D417" s="1"/>
      <c r="E417" s="1"/>
      <c r="F417" s="1" t="str">
        <f t="shared" si="1"/>
        <v/>
      </c>
      <c r="G417" s="1" t="str">
        <f t="shared" si="2"/>
        <v/>
      </c>
      <c r="H417" s="1" t="str">
        <f t="array" ref="H417">XLOOKUP(A417,MAESTRA!I:I,MAESTRA!B:B,,0,1)</f>
        <v/>
      </c>
      <c r="I417" s="5" t="str">
        <f t="shared" si="3"/>
        <v>TALLA</v>
      </c>
      <c r="J417" s="1" t="str">
        <f t="array" ref="J417">XLOOKUP(A417,MAESTRA!I:I,MAESTRA!G:G,,0,1)</f>
        <v/>
      </c>
      <c r="K417" s="5"/>
      <c r="L417" s="5"/>
      <c r="M417" s="5"/>
      <c r="N417" s="5"/>
      <c r="O417" s="53" t="str">
        <f t="shared" si="4"/>
        <v/>
      </c>
      <c r="P417" s="5"/>
      <c r="Q417" s="5" t="s">
        <v>625</v>
      </c>
      <c r="R417" s="5" t="s">
        <v>626</v>
      </c>
      <c r="S417" s="5" t="s">
        <v>627</v>
      </c>
      <c r="T417" s="5" t="s">
        <v>627</v>
      </c>
      <c r="U417" s="1" t="str">
        <f t="shared" si="5"/>
        <v/>
      </c>
      <c r="V417" s="1" t="str">
        <f t="shared" si="6"/>
        <v/>
      </c>
      <c r="W417" s="1" t="str">
        <f t="shared" si="7"/>
        <v/>
      </c>
      <c r="X417" s="5" t="s">
        <v>628</v>
      </c>
      <c r="Y417" s="5" t="s">
        <v>629</v>
      </c>
      <c r="Z417" s="1"/>
      <c r="AA417" s="1"/>
      <c r="AB417" s="1"/>
      <c r="AC417" s="1"/>
      <c r="AD417" s="1" t="str">
        <f t="array" ref="AD417">XLOOKUP(A417,COMPRAS!B:B,COMPRAS!E:E,,0,-1)</f>
        <v/>
      </c>
      <c r="AE417" s="5" t="s">
        <v>629</v>
      </c>
      <c r="AF417" s="1"/>
      <c r="AG417" s="1" t="str">
        <f>VLOOKUP(A417,MAESTRA!I:N,5,0)</f>
        <v>#N/A</v>
      </c>
      <c r="AH417" s="1" t="str">
        <f>VLOOKUP(A417,MAESTRA!I:N,6,0)</f>
        <v>#N/A</v>
      </c>
      <c r="AI417" s="54" t="str">
        <f t="shared" si="8"/>
        <v>#DIV/0!</v>
      </c>
      <c r="AJ417" s="1"/>
    </row>
    <row r="418">
      <c r="A418" s="1"/>
      <c r="B418" s="1"/>
      <c r="C418" s="34"/>
      <c r="D418" s="1"/>
      <c r="E418" s="1"/>
      <c r="F418" s="1" t="str">
        <f t="shared" si="1"/>
        <v/>
      </c>
      <c r="G418" s="1" t="str">
        <f t="shared" si="2"/>
        <v/>
      </c>
      <c r="H418" s="1" t="str">
        <f t="array" ref="H418">XLOOKUP(A418,MAESTRA!I:I,MAESTRA!B:B,,0,1)</f>
        <v/>
      </c>
      <c r="I418" s="5" t="str">
        <f t="shared" si="3"/>
        <v>TALLA</v>
      </c>
      <c r="J418" s="1" t="str">
        <f t="array" ref="J418">XLOOKUP(A418,MAESTRA!I:I,MAESTRA!G:G,,0,1)</f>
        <v/>
      </c>
      <c r="K418" s="5"/>
      <c r="L418" s="5"/>
      <c r="M418" s="5"/>
      <c r="N418" s="5"/>
      <c r="O418" s="53" t="str">
        <f t="shared" si="4"/>
        <v/>
      </c>
      <c r="P418" s="5"/>
      <c r="Q418" s="5" t="s">
        <v>625</v>
      </c>
      <c r="R418" s="5" t="s">
        <v>626</v>
      </c>
      <c r="S418" s="5" t="s">
        <v>627</v>
      </c>
      <c r="T418" s="5" t="s">
        <v>627</v>
      </c>
      <c r="U418" s="1" t="str">
        <f t="shared" si="5"/>
        <v/>
      </c>
      <c r="V418" s="1" t="str">
        <f t="shared" si="6"/>
        <v/>
      </c>
      <c r="W418" s="1" t="str">
        <f t="shared" si="7"/>
        <v/>
      </c>
      <c r="X418" s="5" t="s">
        <v>628</v>
      </c>
      <c r="Y418" s="5" t="s">
        <v>629</v>
      </c>
      <c r="Z418" s="1"/>
      <c r="AA418" s="1"/>
      <c r="AB418" s="1"/>
      <c r="AC418" s="1"/>
      <c r="AD418" s="1" t="str">
        <f t="array" ref="AD418">XLOOKUP(A418,COMPRAS!B:B,COMPRAS!E:E,,0,-1)</f>
        <v/>
      </c>
      <c r="AE418" s="5" t="s">
        <v>629</v>
      </c>
      <c r="AF418" s="1"/>
      <c r="AG418" s="1" t="str">
        <f>VLOOKUP(A418,MAESTRA!I:N,5,0)</f>
        <v>#N/A</v>
      </c>
      <c r="AH418" s="1" t="str">
        <f>VLOOKUP(A418,MAESTRA!I:N,6,0)</f>
        <v>#N/A</v>
      </c>
      <c r="AI418" s="54" t="str">
        <f t="shared" si="8"/>
        <v>#DIV/0!</v>
      </c>
      <c r="AJ418" s="1"/>
    </row>
    <row r="419">
      <c r="A419" s="1"/>
      <c r="B419" s="1"/>
      <c r="C419" s="34"/>
      <c r="D419" s="1"/>
      <c r="E419" s="1"/>
      <c r="F419" s="1" t="str">
        <f t="shared" si="1"/>
        <v/>
      </c>
      <c r="G419" s="1" t="str">
        <f t="shared" si="2"/>
        <v/>
      </c>
      <c r="H419" s="1" t="str">
        <f t="array" ref="H419">XLOOKUP(A419,MAESTRA!I:I,MAESTRA!B:B,,0,1)</f>
        <v/>
      </c>
      <c r="I419" s="5" t="str">
        <f t="shared" si="3"/>
        <v>TALLA</v>
      </c>
      <c r="J419" s="1" t="str">
        <f t="array" ref="J419">XLOOKUP(A419,MAESTRA!I:I,MAESTRA!G:G,,0,1)</f>
        <v/>
      </c>
      <c r="K419" s="5"/>
      <c r="L419" s="5"/>
      <c r="M419" s="5"/>
      <c r="N419" s="5"/>
      <c r="O419" s="53" t="str">
        <f t="shared" si="4"/>
        <v/>
      </c>
      <c r="P419" s="5"/>
      <c r="Q419" s="5" t="s">
        <v>625</v>
      </c>
      <c r="R419" s="5" t="s">
        <v>626</v>
      </c>
      <c r="S419" s="5" t="s">
        <v>627</v>
      </c>
      <c r="T419" s="5" t="s">
        <v>627</v>
      </c>
      <c r="U419" s="1" t="str">
        <f t="shared" si="5"/>
        <v/>
      </c>
      <c r="V419" s="1" t="str">
        <f t="shared" si="6"/>
        <v/>
      </c>
      <c r="W419" s="1" t="str">
        <f t="shared" si="7"/>
        <v/>
      </c>
      <c r="X419" s="5" t="s">
        <v>628</v>
      </c>
      <c r="Y419" s="5" t="s">
        <v>629</v>
      </c>
      <c r="Z419" s="1"/>
      <c r="AA419" s="1"/>
      <c r="AB419" s="1"/>
      <c r="AC419" s="1"/>
      <c r="AD419" s="1" t="str">
        <f t="array" ref="AD419">XLOOKUP(A419,COMPRAS!B:B,COMPRAS!E:E,,0,-1)</f>
        <v/>
      </c>
      <c r="AE419" s="5" t="s">
        <v>629</v>
      </c>
      <c r="AF419" s="1"/>
      <c r="AG419" s="1" t="str">
        <f>VLOOKUP(A419,MAESTRA!I:N,5,0)</f>
        <v>#N/A</v>
      </c>
      <c r="AH419" s="1" t="str">
        <f>VLOOKUP(A419,MAESTRA!I:N,6,0)</f>
        <v>#N/A</v>
      </c>
      <c r="AI419" s="54" t="str">
        <f t="shared" si="8"/>
        <v>#DIV/0!</v>
      </c>
      <c r="AJ419" s="1"/>
    </row>
    <row r="420">
      <c r="A420" s="1"/>
      <c r="B420" s="1"/>
      <c r="C420" s="34"/>
      <c r="D420" s="1"/>
      <c r="E420" s="1"/>
      <c r="F420" s="1" t="str">
        <f t="shared" si="1"/>
        <v/>
      </c>
      <c r="G420" s="1" t="str">
        <f t="shared" si="2"/>
        <v/>
      </c>
      <c r="H420" s="1" t="str">
        <f t="array" ref="H420">XLOOKUP(A420,MAESTRA!I:I,MAESTRA!B:B,,0,1)</f>
        <v/>
      </c>
      <c r="I420" s="5" t="str">
        <f t="shared" si="3"/>
        <v>TALLA</v>
      </c>
      <c r="J420" s="1" t="str">
        <f t="array" ref="J420">XLOOKUP(A420,MAESTRA!I:I,MAESTRA!G:G,,0,1)</f>
        <v/>
      </c>
      <c r="K420" s="5"/>
      <c r="L420" s="5"/>
      <c r="M420" s="5"/>
      <c r="N420" s="5"/>
      <c r="O420" s="53" t="str">
        <f t="shared" si="4"/>
        <v/>
      </c>
      <c r="P420" s="5"/>
      <c r="Q420" s="5" t="s">
        <v>625</v>
      </c>
      <c r="R420" s="5" t="s">
        <v>626</v>
      </c>
      <c r="S420" s="5" t="s">
        <v>627</v>
      </c>
      <c r="T420" s="5" t="s">
        <v>627</v>
      </c>
      <c r="U420" s="1" t="str">
        <f t="shared" si="5"/>
        <v/>
      </c>
      <c r="V420" s="1" t="str">
        <f t="shared" si="6"/>
        <v/>
      </c>
      <c r="W420" s="1" t="str">
        <f t="shared" si="7"/>
        <v/>
      </c>
      <c r="X420" s="5" t="s">
        <v>628</v>
      </c>
      <c r="Y420" s="5" t="s">
        <v>629</v>
      </c>
      <c r="Z420" s="1"/>
      <c r="AA420" s="1"/>
      <c r="AB420" s="1"/>
      <c r="AC420" s="1"/>
      <c r="AD420" s="1" t="str">
        <f t="array" ref="AD420">XLOOKUP(A420,COMPRAS!B:B,COMPRAS!E:E,,0,-1)</f>
        <v/>
      </c>
      <c r="AE420" s="5" t="s">
        <v>629</v>
      </c>
      <c r="AF420" s="1"/>
      <c r="AG420" s="1" t="str">
        <f>VLOOKUP(A420,MAESTRA!I:N,5,0)</f>
        <v>#N/A</v>
      </c>
      <c r="AH420" s="1" t="str">
        <f>VLOOKUP(A420,MAESTRA!I:N,6,0)</f>
        <v>#N/A</v>
      </c>
      <c r="AI420" s="54" t="str">
        <f t="shared" si="8"/>
        <v>#DIV/0!</v>
      </c>
      <c r="AJ420" s="1"/>
    </row>
    <row r="421">
      <c r="A421" s="1"/>
      <c r="B421" s="1"/>
      <c r="C421" s="34"/>
      <c r="D421" s="1"/>
      <c r="E421" s="1"/>
      <c r="F421" s="1" t="str">
        <f t="shared" si="1"/>
        <v/>
      </c>
      <c r="G421" s="1" t="str">
        <f t="shared" si="2"/>
        <v/>
      </c>
      <c r="H421" s="1" t="str">
        <f t="array" ref="H421">XLOOKUP(A421,MAESTRA!I:I,MAESTRA!B:B,,0,1)</f>
        <v/>
      </c>
      <c r="I421" s="5" t="str">
        <f t="shared" si="3"/>
        <v>TALLA</v>
      </c>
      <c r="J421" s="1" t="str">
        <f t="array" ref="J421">XLOOKUP(A421,MAESTRA!I:I,MAESTRA!G:G,,0,1)</f>
        <v/>
      </c>
      <c r="K421" s="5"/>
      <c r="L421" s="5"/>
      <c r="M421" s="5"/>
      <c r="N421" s="5"/>
      <c r="O421" s="53" t="str">
        <f t="shared" si="4"/>
        <v/>
      </c>
      <c r="P421" s="5"/>
      <c r="Q421" s="5" t="s">
        <v>625</v>
      </c>
      <c r="R421" s="5" t="s">
        <v>626</v>
      </c>
      <c r="S421" s="5" t="s">
        <v>627</v>
      </c>
      <c r="T421" s="5" t="s">
        <v>627</v>
      </c>
      <c r="U421" s="1" t="str">
        <f t="shared" si="5"/>
        <v/>
      </c>
      <c r="V421" s="1" t="str">
        <f t="shared" si="6"/>
        <v/>
      </c>
      <c r="W421" s="1" t="str">
        <f t="shared" si="7"/>
        <v/>
      </c>
      <c r="X421" s="5" t="s">
        <v>628</v>
      </c>
      <c r="Y421" s="5" t="s">
        <v>629</v>
      </c>
      <c r="Z421" s="1"/>
      <c r="AA421" s="1"/>
      <c r="AB421" s="1"/>
      <c r="AC421" s="1"/>
      <c r="AD421" s="1" t="str">
        <f t="array" ref="AD421">XLOOKUP(A421,COMPRAS!B:B,COMPRAS!E:E,,0,-1)</f>
        <v/>
      </c>
      <c r="AE421" s="5" t="s">
        <v>629</v>
      </c>
      <c r="AF421" s="1"/>
      <c r="AG421" s="1" t="str">
        <f>VLOOKUP(A421,MAESTRA!I:N,5,0)</f>
        <v>#N/A</v>
      </c>
      <c r="AH421" s="1" t="str">
        <f>VLOOKUP(A421,MAESTRA!I:N,6,0)</f>
        <v>#N/A</v>
      </c>
      <c r="AI421" s="54" t="str">
        <f t="shared" si="8"/>
        <v>#DIV/0!</v>
      </c>
      <c r="AJ421" s="1"/>
    </row>
    <row r="422">
      <c r="A422" s="1"/>
      <c r="B422" s="1"/>
      <c r="C422" s="34"/>
      <c r="D422" s="1"/>
      <c r="E422" s="1"/>
      <c r="F422" s="1" t="str">
        <f t="shared" si="1"/>
        <v/>
      </c>
      <c r="G422" s="1" t="str">
        <f t="shared" si="2"/>
        <v/>
      </c>
      <c r="H422" s="1" t="str">
        <f t="array" ref="H422">XLOOKUP(A422,MAESTRA!I:I,MAESTRA!B:B,,0,1)</f>
        <v/>
      </c>
      <c r="I422" s="5" t="str">
        <f t="shared" si="3"/>
        <v>TALLA</v>
      </c>
      <c r="J422" s="1" t="str">
        <f t="array" ref="J422">XLOOKUP(A422,MAESTRA!I:I,MAESTRA!G:G,,0,1)</f>
        <v/>
      </c>
      <c r="K422" s="5"/>
      <c r="L422" s="5"/>
      <c r="M422" s="5"/>
      <c r="N422" s="5"/>
      <c r="O422" s="53" t="str">
        <f t="shared" si="4"/>
        <v/>
      </c>
      <c r="P422" s="5"/>
      <c r="Q422" s="5" t="s">
        <v>625</v>
      </c>
      <c r="R422" s="5" t="s">
        <v>626</v>
      </c>
      <c r="S422" s="5" t="s">
        <v>627</v>
      </c>
      <c r="T422" s="5" t="s">
        <v>627</v>
      </c>
      <c r="U422" s="1" t="str">
        <f t="shared" si="5"/>
        <v/>
      </c>
      <c r="V422" s="1" t="str">
        <f t="shared" si="6"/>
        <v/>
      </c>
      <c r="W422" s="1" t="str">
        <f t="shared" si="7"/>
        <v/>
      </c>
      <c r="X422" s="5" t="s">
        <v>628</v>
      </c>
      <c r="Y422" s="5" t="s">
        <v>629</v>
      </c>
      <c r="Z422" s="1"/>
      <c r="AA422" s="1"/>
      <c r="AB422" s="1"/>
      <c r="AC422" s="1"/>
      <c r="AD422" s="1" t="str">
        <f t="array" ref="AD422">XLOOKUP(A422,COMPRAS!B:B,COMPRAS!E:E,,0,-1)</f>
        <v/>
      </c>
      <c r="AE422" s="5" t="s">
        <v>629</v>
      </c>
      <c r="AF422" s="1"/>
      <c r="AG422" s="1" t="str">
        <f>VLOOKUP(A422,MAESTRA!I:N,5,0)</f>
        <v>#N/A</v>
      </c>
      <c r="AH422" s="1" t="str">
        <f>VLOOKUP(A422,MAESTRA!I:N,6,0)</f>
        <v>#N/A</v>
      </c>
      <c r="AI422" s="54" t="str">
        <f t="shared" si="8"/>
        <v>#DIV/0!</v>
      </c>
      <c r="AJ422" s="1"/>
    </row>
    <row r="423">
      <c r="A423" s="1"/>
      <c r="B423" s="1"/>
      <c r="C423" s="34"/>
      <c r="D423" s="1"/>
      <c r="E423" s="1"/>
      <c r="F423" s="1" t="str">
        <f t="shared" si="1"/>
        <v/>
      </c>
      <c r="G423" s="1" t="str">
        <f t="shared" si="2"/>
        <v/>
      </c>
      <c r="H423" s="1" t="str">
        <f t="array" ref="H423">XLOOKUP(A423,MAESTRA!I:I,MAESTRA!B:B,,0,1)</f>
        <v/>
      </c>
      <c r="I423" s="5" t="str">
        <f t="shared" si="3"/>
        <v>TALLA</v>
      </c>
      <c r="J423" s="1" t="str">
        <f t="array" ref="J423">XLOOKUP(A423,MAESTRA!I:I,MAESTRA!G:G,,0,1)</f>
        <v/>
      </c>
      <c r="K423" s="5"/>
      <c r="L423" s="5"/>
      <c r="M423" s="5"/>
      <c r="N423" s="5"/>
      <c r="O423" s="53" t="str">
        <f t="shared" si="4"/>
        <v/>
      </c>
      <c r="P423" s="5"/>
      <c r="Q423" s="5" t="s">
        <v>625</v>
      </c>
      <c r="R423" s="5" t="s">
        <v>626</v>
      </c>
      <c r="S423" s="5" t="s">
        <v>627</v>
      </c>
      <c r="T423" s="5" t="s">
        <v>627</v>
      </c>
      <c r="U423" s="1" t="str">
        <f t="shared" si="5"/>
        <v/>
      </c>
      <c r="V423" s="1" t="str">
        <f t="shared" si="6"/>
        <v/>
      </c>
      <c r="W423" s="1" t="str">
        <f t="shared" si="7"/>
        <v/>
      </c>
      <c r="X423" s="5" t="s">
        <v>628</v>
      </c>
      <c r="Y423" s="5" t="s">
        <v>629</v>
      </c>
      <c r="Z423" s="1"/>
      <c r="AA423" s="1"/>
      <c r="AB423" s="1"/>
      <c r="AC423" s="1"/>
      <c r="AD423" s="1" t="str">
        <f t="array" ref="AD423">XLOOKUP(A423,COMPRAS!B:B,COMPRAS!E:E,,0,-1)</f>
        <v/>
      </c>
      <c r="AE423" s="5" t="s">
        <v>629</v>
      </c>
      <c r="AF423" s="1"/>
      <c r="AG423" s="1" t="str">
        <f>VLOOKUP(A423,MAESTRA!I:N,5,0)</f>
        <v>#N/A</v>
      </c>
      <c r="AH423" s="1" t="str">
        <f>VLOOKUP(A423,MAESTRA!I:N,6,0)</f>
        <v>#N/A</v>
      </c>
      <c r="AI423" s="54" t="str">
        <f t="shared" si="8"/>
        <v>#DIV/0!</v>
      </c>
      <c r="AJ423" s="1"/>
    </row>
    <row r="424">
      <c r="A424" s="1"/>
      <c r="B424" s="1"/>
      <c r="C424" s="34"/>
      <c r="D424" s="1"/>
      <c r="E424" s="1"/>
      <c r="F424" s="1" t="str">
        <f t="shared" si="1"/>
        <v/>
      </c>
      <c r="G424" s="1" t="str">
        <f t="shared" si="2"/>
        <v/>
      </c>
      <c r="H424" s="1" t="str">
        <f t="array" ref="H424">XLOOKUP(A424,MAESTRA!I:I,MAESTRA!B:B,,0,1)</f>
        <v/>
      </c>
      <c r="I424" s="5" t="str">
        <f t="shared" si="3"/>
        <v>TALLA</v>
      </c>
      <c r="J424" s="1" t="str">
        <f t="array" ref="J424">XLOOKUP(A424,MAESTRA!I:I,MAESTRA!G:G,,0,1)</f>
        <v/>
      </c>
      <c r="K424" s="5"/>
      <c r="L424" s="5"/>
      <c r="M424" s="5"/>
      <c r="N424" s="5"/>
      <c r="O424" s="53" t="str">
        <f t="shared" si="4"/>
        <v/>
      </c>
      <c r="P424" s="5"/>
      <c r="Q424" s="5" t="s">
        <v>625</v>
      </c>
      <c r="R424" s="5" t="s">
        <v>626</v>
      </c>
      <c r="S424" s="5" t="s">
        <v>627</v>
      </c>
      <c r="T424" s="5" t="s">
        <v>627</v>
      </c>
      <c r="U424" s="1" t="str">
        <f t="shared" si="5"/>
        <v/>
      </c>
      <c r="V424" s="1" t="str">
        <f t="shared" si="6"/>
        <v/>
      </c>
      <c r="W424" s="1" t="str">
        <f t="shared" si="7"/>
        <v/>
      </c>
      <c r="X424" s="5" t="s">
        <v>628</v>
      </c>
      <c r="Y424" s="5" t="s">
        <v>629</v>
      </c>
      <c r="Z424" s="1"/>
      <c r="AA424" s="1"/>
      <c r="AB424" s="1"/>
      <c r="AC424" s="1"/>
      <c r="AD424" s="1" t="str">
        <f t="array" ref="AD424">XLOOKUP(A424,COMPRAS!B:B,COMPRAS!E:E,,0,-1)</f>
        <v/>
      </c>
      <c r="AE424" s="5" t="s">
        <v>629</v>
      </c>
      <c r="AF424" s="1"/>
      <c r="AG424" s="1" t="str">
        <f>VLOOKUP(A424,MAESTRA!I:N,5,0)</f>
        <v>#N/A</v>
      </c>
      <c r="AH424" s="1" t="str">
        <f>VLOOKUP(A424,MAESTRA!I:N,6,0)</f>
        <v>#N/A</v>
      </c>
      <c r="AI424" s="54" t="str">
        <f t="shared" si="8"/>
        <v>#DIV/0!</v>
      </c>
      <c r="AJ424" s="1"/>
    </row>
    <row r="425">
      <c r="A425" s="1"/>
      <c r="B425" s="1"/>
      <c r="C425" s="34"/>
      <c r="D425" s="1"/>
      <c r="E425" s="1"/>
      <c r="F425" s="1" t="str">
        <f t="shared" si="1"/>
        <v/>
      </c>
      <c r="G425" s="1" t="str">
        <f t="shared" si="2"/>
        <v/>
      </c>
      <c r="H425" s="1" t="str">
        <f t="array" ref="H425">XLOOKUP(A425,MAESTRA!I:I,MAESTRA!B:B,,0,1)</f>
        <v/>
      </c>
      <c r="I425" s="5" t="str">
        <f t="shared" si="3"/>
        <v>TALLA</v>
      </c>
      <c r="J425" s="1" t="str">
        <f t="array" ref="J425">XLOOKUP(A425,MAESTRA!I:I,MAESTRA!G:G,,0,1)</f>
        <v/>
      </c>
      <c r="K425" s="5"/>
      <c r="L425" s="5"/>
      <c r="M425" s="5"/>
      <c r="N425" s="5"/>
      <c r="O425" s="53" t="str">
        <f t="shared" si="4"/>
        <v/>
      </c>
      <c r="P425" s="5"/>
      <c r="Q425" s="5" t="s">
        <v>625</v>
      </c>
      <c r="R425" s="5" t="s">
        <v>626</v>
      </c>
      <c r="S425" s="5" t="s">
        <v>627</v>
      </c>
      <c r="T425" s="5" t="s">
        <v>627</v>
      </c>
      <c r="U425" s="1" t="str">
        <f t="shared" si="5"/>
        <v/>
      </c>
      <c r="V425" s="1" t="str">
        <f t="shared" si="6"/>
        <v/>
      </c>
      <c r="W425" s="1" t="str">
        <f t="shared" si="7"/>
        <v/>
      </c>
      <c r="X425" s="5" t="s">
        <v>628</v>
      </c>
      <c r="Y425" s="5" t="s">
        <v>629</v>
      </c>
      <c r="Z425" s="1"/>
      <c r="AA425" s="1"/>
      <c r="AB425" s="1"/>
      <c r="AC425" s="1"/>
      <c r="AD425" s="1" t="str">
        <f t="array" ref="AD425">XLOOKUP(A425,COMPRAS!B:B,COMPRAS!E:E,,0,-1)</f>
        <v/>
      </c>
      <c r="AE425" s="5" t="s">
        <v>629</v>
      </c>
      <c r="AF425" s="1"/>
      <c r="AG425" s="1" t="str">
        <f>VLOOKUP(A425,MAESTRA!I:N,5,0)</f>
        <v>#N/A</v>
      </c>
      <c r="AH425" s="1" t="str">
        <f>VLOOKUP(A425,MAESTRA!I:N,6,0)</f>
        <v>#N/A</v>
      </c>
      <c r="AI425" s="54" t="str">
        <f t="shared" si="8"/>
        <v>#DIV/0!</v>
      </c>
      <c r="AJ425" s="1"/>
    </row>
    <row r="426">
      <c r="A426" s="1"/>
      <c r="B426" s="1"/>
      <c r="C426" s="34"/>
      <c r="D426" s="1"/>
      <c r="E426" s="1"/>
      <c r="F426" s="1" t="str">
        <f t="shared" si="1"/>
        <v/>
      </c>
      <c r="G426" s="1" t="str">
        <f t="shared" si="2"/>
        <v/>
      </c>
      <c r="H426" s="1" t="str">
        <f t="array" ref="H426">XLOOKUP(A426,MAESTRA!I:I,MAESTRA!B:B,,0,1)</f>
        <v/>
      </c>
      <c r="I426" s="5" t="str">
        <f t="shared" si="3"/>
        <v>TALLA</v>
      </c>
      <c r="J426" s="1" t="str">
        <f t="array" ref="J426">XLOOKUP(A426,MAESTRA!I:I,MAESTRA!G:G,,0,1)</f>
        <v/>
      </c>
      <c r="K426" s="5"/>
      <c r="L426" s="5"/>
      <c r="M426" s="5"/>
      <c r="N426" s="5"/>
      <c r="O426" s="53" t="str">
        <f t="shared" si="4"/>
        <v/>
      </c>
      <c r="P426" s="5"/>
      <c r="Q426" s="5" t="s">
        <v>625</v>
      </c>
      <c r="R426" s="5" t="s">
        <v>626</v>
      </c>
      <c r="S426" s="5" t="s">
        <v>627</v>
      </c>
      <c r="T426" s="5" t="s">
        <v>627</v>
      </c>
      <c r="U426" s="1" t="str">
        <f t="shared" si="5"/>
        <v/>
      </c>
      <c r="V426" s="1" t="str">
        <f t="shared" si="6"/>
        <v/>
      </c>
      <c r="W426" s="1" t="str">
        <f t="shared" si="7"/>
        <v/>
      </c>
      <c r="X426" s="5" t="s">
        <v>628</v>
      </c>
      <c r="Y426" s="5" t="s">
        <v>629</v>
      </c>
      <c r="Z426" s="1"/>
      <c r="AA426" s="1"/>
      <c r="AB426" s="1"/>
      <c r="AC426" s="1"/>
      <c r="AD426" s="1" t="str">
        <f t="array" ref="AD426">XLOOKUP(A426,COMPRAS!B:B,COMPRAS!E:E,,0,-1)</f>
        <v/>
      </c>
      <c r="AE426" s="5" t="s">
        <v>629</v>
      </c>
      <c r="AF426" s="1"/>
      <c r="AG426" s="1" t="str">
        <f>VLOOKUP(A426,MAESTRA!I:N,5,0)</f>
        <v>#N/A</v>
      </c>
      <c r="AH426" s="1" t="str">
        <f>VLOOKUP(A426,MAESTRA!I:N,6,0)</f>
        <v>#N/A</v>
      </c>
      <c r="AI426" s="54" t="str">
        <f t="shared" si="8"/>
        <v>#DIV/0!</v>
      </c>
      <c r="AJ426" s="1"/>
    </row>
    <row r="427">
      <c r="A427" s="1"/>
      <c r="B427" s="1"/>
      <c r="C427" s="34"/>
      <c r="D427" s="1"/>
      <c r="E427" s="1"/>
      <c r="F427" s="1" t="str">
        <f t="shared" si="1"/>
        <v/>
      </c>
      <c r="G427" s="1" t="str">
        <f t="shared" si="2"/>
        <v/>
      </c>
      <c r="H427" s="1" t="str">
        <f t="array" ref="H427">XLOOKUP(A427,MAESTRA!I:I,MAESTRA!B:B,,0,1)</f>
        <v/>
      </c>
      <c r="I427" s="5" t="str">
        <f t="shared" si="3"/>
        <v>TALLA</v>
      </c>
      <c r="J427" s="1" t="str">
        <f t="array" ref="J427">XLOOKUP(A427,MAESTRA!I:I,MAESTRA!G:G,,0,1)</f>
        <v/>
      </c>
      <c r="K427" s="5"/>
      <c r="L427" s="5"/>
      <c r="M427" s="5"/>
      <c r="N427" s="5"/>
      <c r="O427" s="53" t="str">
        <f t="shared" si="4"/>
        <v/>
      </c>
      <c r="P427" s="5"/>
      <c r="Q427" s="5" t="s">
        <v>625</v>
      </c>
      <c r="R427" s="5" t="s">
        <v>626</v>
      </c>
      <c r="S427" s="5" t="s">
        <v>627</v>
      </c>
      <c r="T427" s="5" t="s">
        <v>627</v>
      </c>
      <c r="U427" s="1" t="str">
        <f t="shared" si="5"/>
        <v/>
      </c>
      <c r="V427" s="1" t="str">
        <f t="shared" si="6"/>
        <v/>
      </c>
      <c r="W427" s="1" t="str">
        <f t="shared" si="7"/>
        <v/>
      </c>
      <c r="X427" s="5" t="s">
        <v>628</v>
      </c>
      <c r="Y427" s="5" t="s">
        <v>629</v>
      </c>
      <c r="Z427" s="1"/>
      <c r="AA427" s="1"/>
      <c r="AB427" s="1"/>
      <c r="AC427" s="1"/>
      <c r="AD427" s="1" t="str">
        <f t="array" ref="AD427">XLOOKUP(A427,COMPRAS!B:B,COMPRAS!E:E,,0,-1)</f>
        <v/>
      </c>
      <c r="AE427" s="5" t="s">
        <v>629</v>
      </c>
      <c r="AF427" s="1"/>
      <c r="AG427" s="1" t="str">
        <f>VLOOKUP(A427,MAESTRA!I:N,5,0)</f>
        <v>#N/A</v>
      </c>
      <c r="AH427" s="1" t="str">
        <f>VLOOKUP(A427,MAESTRA!I:N,6,0)</f>
        <v>#N/A</v>
      </c>
      <c r="AI427" s="54" t="str">
        <f t="shared" si="8"/>
        <v>#DIV/0!</v>
      </c>
      <c r="AJ427" s="1"/>
    </row>
    <row r="428">
      <c r="A428" s="1"/>
      <c r="B428" s="1"/>
      <c r="C428" s="34"/>
      <c r="D428" s="1"/>
      <c r="E428" s="1"/>
      <c r="F428" s="1" t="str">
        <f t="shared" si="1"/>
        <v/>
      </c>
      <c r="G428" s="1" t="str">
        <f t="shared" si="2"/>
        <v/>
      </c>
      <c r="H428" s="1" t="str">
        <f t="array" ref="H428">XLOOKUP(A428,MAESTRA!I:I,MAESTRA!B:B,,0,1)</f>
        <v/>
      </c>
      <c r="I428" s="5" t="str">
        <f t="shared" si="3"/>
        <v>TALLA</v>
      </c>
      <c r="J428" s="1" t="str">
        <f t="array" ref="J428">XLOOKUP(A428,MAESTRA!I:I,MAESTRA!G:G,,0,1)</f>
        <v/>
      </c>
      <c r="K428" s="5"/>
      <c r="L428" s="5"/>
      <c r="M428" s="5"/>
      <c r="N428" s="5"/>
      <c r="O428" s="53" t="str">
        <f t="shared" si="4"/>
        <v/>
      </c>
      <c r="P428" s="5"/>
      <c r="Q428" s="5" t="s">
        <v>625</v>
      </c>
      <c r="R428" s="5" t="s">
        <v>626</v>
      </c>
      <c r="S428" s="5" t="s">
        <v>627</v>
      </c>
      <c r="T428" s="5" t="s">
        <v>627</v>
      </c>
      <c r="U428" s="1" t="str">
        <f t="shared" si="5"/>
        <v/>
      </c>
      <c r="V428" s="1" t="str">
        <f t="shared" si="6"/>
        <v/>
      </c>
      <c r="W428" s="1" t="str">
        <f t="shared" si="7"/>
        <v/>
      </c>
      <c r="X428" s="5" t="s">
        <v>628</v>
      </c>
      <c r="Y428" s="5" t="s">
        <v>629</v>
      </c>
      <c r="Z428" s="1"/>
      <c r="AA428" s="1"/>
      <c r="AB428" s="1"/>
      <c r="AC428" s="1"/>
      <c r="AD428" s="1" t="str">
        <f t="array" ref="AD428">XLOOKUP(A428,COMPRAS!B:B,COMPRAS!E:E,,0,-1)</f>
        <v/>
      </c>
      <c r="AE428" s="5" t="s">
        <v>629</v>
      </c>
      <c r="AF428" s="1"/>
      <c r="AG428" s="1" t="str">
        <f>VLOOKUP(A428,MAESTRA!I:N,5,0)</f>
        <v>#N/A</v>
      </c>
      <c r="AH428" s="1" t="str">
        <f>VLOOKUP(A428,MAESTRA!I:N,6,0)</f>
        <v>#N/A</v>
      </c>
      <c r="AI428" s="54" t="str">
        <f t="shared" si="8"/>
        <v>#DIV/0!</v>
      </c>
      <c r="AJ428" s="1"/>
    </row>
    <row r="429">
      <c r="A429" s="1"/>
      <c r="B429" s="1"/>
      <c r="C429" s="34"/>
      <c r="D429" s="1"/>
      <c r="E429" s="1"/>
      <c r="F429" s="1" t="str">
        <f t="shared" si="1"/>
        <v/>
      </c>
      <c r="G429" s="1" t="str">
        <f t="shared" si="2"/>
        <v/>
      </c>
      <c r="H429" s="1" t="str">
        <f t="array" ref="H429">XLOOKUP(A429,MAESTRA!I:I,MAESTRA!B:B,,0,1)</f>
        <v/>
      </c>
      <c r="I429" s="5" t="str">
        <f t="shared" si="3"/>
        <v>TALLA</v>
      </c>
      <c r="J429" s="1" t="str">
        <f t="array" ref="J429">XLOOKUP(A429,MAESTRA!I:I,MAESTRA!G:G,,0,1)</f>
        <v/>
      </c>
      <c r="K429" s="5"/>
      <c r="L429" s="5"/>
      <c r="M429" s="5"/>
      <c r="N429" s="5"/>
      <c r="O429" s="53" t="str">
        <f t="shared" si="4"/>
        <v/>
      </c>
      <c r="P429" s="5"/>
      <c r="Q429" s="5" t="s">
        <v>625</v>
      </c>
      <c r="R429" s="5" t="s">
        <v>626</v>
      </c>
      <c r="S429" s="5" t="s">
        <v>627</v>
      </c>
      <c r="T429" s="5" t="s">
        <v>627</v>
      </c>
      <c r="U429" s="1" t="str">
        <f t="shared" si="5"/>
        <v/>
      </c>
      <c r="V429" s="1" t="str">
        <f t="shared" si="6"/>
        <v/>
      </c>
      <c r="W429" s="1" t="str">
        <f t="shared" si="7"/>
        <v/>
      </c>
      <c r="X429" s="5" t="s">
        <v>628</v>
      </c>
      <c r="Y429" s="5" t="s">
        <v>629</v>
      </c>
      <c r="Z429" s="1"/>
      <c r="AA429" s="1"/>
      <c r="AB429" s="1"/>
      <c r="AC429" s="1"/>
      <c r="AD429" s="1" t="str">
        <f t="array" ref="AD429">XLOOKUP(A429,COMPRAS!B:B,COMPRAS!E:E,,0,-1)</f>
        <v/>
      </c>
      <c r="AE429" s="5" t="s">
        <v>629</v>
      </c>
      <c r="AF429" s="1"/>
      <c r="AG429" s="1" t="str">
        <f>VLOOKUP(A429,MAESTRA!I:N,5,0)</f>
        <v>#N/A</v>
      </c>
      <c r="AH429" s="1" t="str">
        <f>VLOOKUP(A429,MAESTRA!I:N,6,0)</f>
        <v>#N/A</v>
      </c>
      <c r="AI429" s="54" t="str">
        <f t="shared" si="8"/>
        <v>#DIV/0!</v>
      </c>
      <c r="AJ429" s="1"/>
    </row>
    <row r="430">
      <c r="A430" s="1"/>
      <c r="B430" s="1"/>
      <c r="C430" s="34"/>
      <c r="D430" s="1"/>
      <c r="E430" s="1"/>
      <c r="F430" s="1" t="str">
        <f t="shared" si="1"/>
        <v/>
      </c>
      <c r="G430" s="1" t="str">
        <f t="shared" si="2"/>
        <v/>
      </c>
      <c r="H430" s="1" t="str">
        <f t="array" ref="H430">XLOOKUP(A430,MAESTRA!I:I,MAESTRA!B:B,,0,1)</f>
        <v/>
      </c>
      <c r="I430" s="5" t="str">
        <f t="shared" si="3"/>
        <v>TALLA</v>
      </c>
      <c r="J430" s="1" t="str">
        <f t="array" ref="J430">XLOOKUP(A430,MAESTRA!I:I,MAESTRA!G:G,,0,1)</f>
        <v/>
      </c>
      <c r="K430" s="5"/>
      <c r="L430" s="5"/>
      <c r="M430" s="5"/>
      <c r="N430" s="5"/>
      <c r="O430" s="53" t="str">
        <f t="shared" si="4"/>
        <v/>
      </c>
      <c r="P430" s="5"/>
      <c r="Q430" s="5" t="s">
        <v>625</v>
      </c>
      <c r="R430" s="5" t="s">
        <v>626</v>
      </c>
      <c r="S430" s="5" t="s">
        <v>627</v>
      </c>
      <c r="T430" s="5" t="s">
        <v>627</v>
      </c>
      <c r="U430" s="1" t="str">
        <f t="shared" si="5"/>
        <v/>
      </c>
      <c r="V430" s="1" t="str">
        <f t="shared" si="6"/>
        <v/>
      </c>
      <c r="W430" s="1" t="str">
        <f t="shared" si="7"/>
        <v/>
      </c>
      <c r="X430" s="5" t="s">
        <v>628</v>
      </c>
      <c r="Y430" s="5" t="s">
        <v>629</v>
      </c>
      <c r="Z430" s="1"/>
      <c r="AA430" s="1"/>
      <c r="AB430" s="1"/>
      <c r="AC430" s="1"/>
      <c r="AD430" s="1" t="str">
        <f t="array" ref="AD430">XLOOKUP(A430,COMPRAS!B:B,COMPRAS!E:E,,0,-1)</f>
        <v/>
      </c>
      <c r="AE430" s="5" t="s">
        <v>629</v>
      </c>
      <c r="AF430" s="1"/>
      <c r="AG430" s="1" t="str">
        <f>VLOOKUP(A430,MAESTRA!I:N,5,0)</f>
        <v>#N/A</v>
      </c>
      <c r="AH430" s="1" t="str">
        <f>VLOOKUP(A430,MAESTRA!I:N,6,0)</f>
        <v>#N/A</v>
      </c>
      <c r="AI430" s="54" t="str">
        <f t="shared" si="8"/>
        <v>#DIV/0!</v>
      </c>
      <c r="AJ430" s="1"/>
    </row>
    <row r="431">
      <c r="A431" s="1"/>
      <c r="B431" s="1"/>
      <c r="C431" s="34"/>
      <c r="D431" s="1"/>
      <c r="E431" s="1"/>
      <c r="F431" s="1" t="str">
        <f t="shared" si="1"/>
        <v/>
      </c>
      <c r="G431" s="1" t="str">
        <f t="shared" si="2"/>
        <v/>
      </c>
      <c r="H431" s="1" t="str">
        <f t="array" ref="H431">XLOOKUP(A431,MAESTRA!I:I,MAESTRA!B:B,,0,1)</f>
        <v/>
      </c>
      <c r="I431" s="5" t="str">
        <f t="shared" si="3"/>
        <v>TALLA</v>
      </c>
      <c r="J431" s="1" t="str">
        <f t="array" ref="J431">XLOOKUP(A431,MAESTRA!I:I,MAESTRA!G:G,,0,1)</f>
        <v/>
      </c>
      <c r="K431" s="5"/>
      <c r="L431" s="5"/>
      <c r="M431" s="5"/>
      <c r="N431" s="5"/>
      <c r="O431" s="53" t="str">
        <f t="shared" si="4"/>
        <v/>
      </c>
      <c r="P431" s="5"/>
      <c r="Q431" s="5" t="s">
        <v>625</v>
      </c>
      <c r="R431" s="5" t="s">
        <v>626</v>
      </c>
      <c r="S431" s="5" t="s">
        <v>627</v>
      </c>
      <c r="T431" s="5" t="s">
        <v>627</v>
      </c>
      <c r="U431" s="1" t="str">
        <f t="shared" si="5"/>
        <v/>
      </c>
      <c r="V431" s="1" t="str">
        <f t="shared" si="6"/>
        <v/>
      </c>
      <c r="W431" s="1" t="str">
        <f t="shared" si="7"/>
        <v/>
      </c>
      <c r="X431" s="5" t="s">
        <v>628</v>
      </c>
      <c r="Y431" s="5" t="s">
        <v>629</v>
      </c>
      <c r="Z431" s="1"/>
      <c r="AA431" s="1"/>
      <c r="AB431" s="1"/>
      <c r="AC431" s="1"/>
      <c r="AD431" s="1" t="str">
        <f t="array" ref="AD431">XLOOKUP(A431,COMPRAS!B:B,COMPRAS!E:E,,0,-1)</f>
        <v/>
      </c>
      <c r="AE431" s="5" t="s">
        <v>629</v>
      </c>
      <c r="AF431" s="1"/>
      <c r="AG431" s="1" t="str">
        <f>VLOOKUP(A431,MAESTRA!I:N,5,0)</f>
        <v>#N/A</v>
      </c>
      <c r="AH431" s="1" t="str">
        <f>VLOOKUP(A431,MAESTRA!I:N,6,0)</f>
        <v>#N/A</v>
      </c>
      <c r="AI431" s="54" t="str">
        <f t="shared" si="8"/>
        <v>#DIV/0!</v>
      </c>
      <c r="AJ431" s="1"/>
    </row>
    <row r="432">
      <c r="A432" s="1"/>
      <c r="B432" s="1"/>
      <c r="C432" s="34"/>
      <c r="D432" s="1"/>
      <c r="E432" s="1"/>
      <c r="F432" s="1" t="str">
        <f t="shared" si="1"/>
        <v/>
      </c>
      <c r="G432" s="1" t="str">
        <f t="shared" si="2"/>
        <v/>
      </c>
      <c r="H432" s="1" t="str">
        <f t="array" ref="H432">XLOOKUP(A432,MAESTRA!I:I,MAESTRA!B:B,,0,1)</f>
        <v/>
      </c>
      <c r="I432" s="5" t="str">
        <f t="shared" si="3"/>
        <v>TALLA</v>
      </c>
      <c r="J432" s="1" t="str">
        <f t="array" ref="J432">XLOOKUP(A432,MAESTRA!I:I,MAESTRA!G:G,,0,1)</f>
        <v/>
      </c>
      <c r="K432" s="5"/>
      <c r="L432" s="5"/>
      <c r="M432" s="5"/>
      <c r="N432" s="5"/>
      <c r="O432" s="53" t="str">
        <f t="shared" si="4"/>
        <v/>
      </c>
      <c r="P432" s="5"/>
      <c r="Q432" s="5" t="s">
        <v>625</v>
      </c>
      <c r="R432" s="5" t="s">
        <v>626</v>
      </c>
      <c r="S432" s="5" t="s">
        <v>627</v>
      </c>
      <c r="T432" s="5" t="s">
        <v>627</v>
      </c>
      <c r="U432" s="1" t="str">
        <f t="shared" si="5"/>
        <v/>
      </c>
      <c r="V432" s="1" t="str">
        <f t="shared" si="6"/>
        <v/>
      </c>
      <c r="W432" s="1" t="str">
        <f t="shared" si="7"/>
        <v/>
      </c>
      <c r="X432" s="5" t="s">
        <v>628</v>
      </c>
      <c r="Y432" s="5" t="s">
        <v>629</v>
      </c>
      <c r="Z432" s="1"/>
      <c r="AA432" s="1"/>
      <c r="AB432" s="1"/>
      <c r="AC432" s="1"/>
      <c r="AD432" s="1" t="str">
        <f t="array" ref="AD432">XLOOKUP(A432,COMPRAS!B:B,COMPRAS!E:E,,0,-1)</f>
        <v/>
      </c>
      <c r="AE432" s="5" t="s">
        <v>629</v>
      </c>
      <c r="AF432" s="1"/>
      <c r="AG432" s="1" t="str">
        <f>VLOOKUP(A432,MAESTRA!I:N,5,0)</f>
        <v>#N/A</v>
      </c>
      <c r="AH432" s="1" t="str">
        <f>VLOOKUP(A432,MAESTRA!I:N,6,0)</f>
        <v>#N/A</v>
      </c>
      <c r="AI432" s="54" t="str">
        <f t="shared" si="8"/>
        <v>#DIV/0!</v>
      </c>
      <c r="AJ432" s="1"/>
    </row>
    <row r="433">
      <c r="A433" s="1"/>
      <c r="B433" s="1"/>
      <c r="C433" s="34"/>
      <c r="D433" s="1"/>
      <c r="E433" s="1"/>
      <c r="F433" s="1" t="str">
        <f t="shared" si="1"/>
        <v/>
      </c>
      <c r="G433" s="1" t="str">
        <f t="shared" si="2"/>
        <v/>
      </c>
      <c r="H433" s="1" t="str">
        <f t="array" ref="H433">XLOOKUP(A433,MAESTRA!I:I,MAESTRA!B:B,,0,1)</f>
        <v/>
      </c>
      <c r="I433" s="5" t="str">
        <f t="shared" si="3"/>
        <v>TALLA</v>
      </c>
      <c r="J433" s="1" t="str">
        <f t="array" ref="J433">XLOOKUP(A433,MAESTRA!I:I,MAESTRA!G:G,,0,1)</f>
        <v/>
      </c>
      <c r="K433" s="5"/>
      <c r="L433" s="5"/>
      <c r="M433" s="5"/>
      <c r="N433" s="5"/>
      <c r="O433" s="53" t="str">
        <f t="shared" si="4"/>
        <v/>
      </c>
      <c r="P433" s="5"/>
      <c r="Q433" s="5" t="s">
        <v>625</v>
      </c>
      <c r="R433" s="5" t="s">
        <v>626</v>
      </c>
      <c r="S433" s="5" t="s">
        <v>627</v>
      </c>
      <c r="T433" s="5" t="s">
        <v>627</v>
      </c>
      <c r="U433" s="1" t="str">
        <f t="shared" si="5"/>
        <v/>
      </c>
      <c r="V433" s="1" t="str">
        <f t="shared" si="6"/>
        <v/>
      </c>
      <c r="W433" s="1" t="str">
        <f t="shared" si="7"/>
        <v/>
      </c>
      <c r="X433" s="5" t="s">
        <v>628</v>
      </c>
      <c r="Y433" s="5" t="s">
        <v>629</v>
      </c>
      <c r="Z433" s="1"/>
      <c r="AA433" s="1"/>
      <c r="AB433" s="1"/>
      <c r="AC433" s="1"/>
      <c r="AD433" s="1" t="str">
        <f t="array" ref="AD433">XLOOKUP(A433,COMPRAS!B:B,COMPRAS!E:E,,0,-1)</f>
        <v/>
      </c>
      <c r="AE433" s="5" t="s">
        <v>629</v>
      </c>
      <c r="AF433" s="1"/>
      <c r="AG433" s="1" t="str">
        <f>VLOOKUP(A433,MAESTRA!I:N,5,0)</f>
        <v>#N/A</v>
      </c>
      <c r="AH433" s="1" t="str">
        <f>VLOOKUP(A433,MAESTRA!I:N,6,0)</f>
        <v>#N/A</v>
      </c>
      <c r="AI433" s="54" t="str">
        <f t="shared" si="8"/>
        <v>#DIV/0!</v>
      </c>
      <c r="AJ433" s="1"/>
    </row>
    <row r="434">
      <c r="A434" s="1"/>
      <c r="B434" s="1"/>
      <c r="C434" s="34"/>
      <c r="D434" s="1"/>
      <c r="E434" s="1"/>
      <c r="F434" s="1" t="str">
        <f t="shared" si="1"/>
        <v/>
      </c>
      <c r="G434" s="1" t="str">
        <f t="shared" si="2"/>
        <v/>
      </c>
      <c r="H434" s="1" t="str">
        <f t="array" ref="H434">XLOOKUP(A434,MAESTRA!I:I,MAESTRA!B:B,,0,1)</f>
        <v/>
      </c>
      <c r="I434" s="5" t="str">
        <f t="shared" si="3"/>
        <v>TALLA</v>
      </c>
      <c r="J434" s="1" t="str">
        <f t="array" ref="J434">XLOOKUP(A434,MAESTRA!I:I,MAESTRA!G:G,,0,1)</f>
        <v/>
      </c>
      <c r="K434" s="5"/>
      <c r="L434" s="5"/>
      <c r="M434" s="5"/>
      <c r="N434" s="5"/>
      <c r="O434" s="53" t="str">
        <f t="shared" si="4"/>
        <v/>
      </c>
      <c r="P434" s="5"/>
      <c r="Q434" s="5" t="s">
        <v>625</v>
      </c>
      <c r="R434" s="5" t="s">
        <v>626</v>
      </c>
      <c r="S434" s="5" t="s">
        <v>627</v>
      </c>
      <c r="T434" s="5" t="s">
        <v>627</v>
      </c>
      <c r="U434" s="1" t="str">
        <f t="shared" si="5"/>
        <v/>
      </c>
      <c r="V434" s="1" t="str">
        <f t="shared" si="6"/>
        <v/>
      </c>
      <c r="W434" s="1" t="str">
        <f t="shared" si="7"/>
        <v/>
      </c>
      <c r="X434" s="5" t="s">
        <v>628</v>
      </c>
      <c r="Y434" s="5" t="s">
        <v>629</v>
      </c>
      <c r="Z434" s="1"/>
      <c r="AA434" s="1"/>
      <c r="AB434" s="1"/>
      <c r="AC434" s="1"/>
      <c r="AD434" s="1" t="str">
        <f t="array" ref="AD434">XLOOKUP(A434,COMPRAS!B:B,COMPRAS!E:E,,0,-1)</f>
        <v/>
      </c>
      <c r="AE434" s="5" t="s">
        <v>629</v>
      </c>
      <c r="AF434" s="1"/>
      <c r="AG434" s="1" t="str">
        <f>VLOOKUP(A434,MAESTRA!I:N,5,0)</f>
        <v>#N/A</v>
      </c>
      <c r="AH434" s="1" t="str">
        <f>VLOOKUP(A434,MAESTRA!I:N,6,0)</f>
        <v>#N/A</v>
      </c>
      <c r="AI434" s="54" t="str">
        <f t="shared" si="8"/>
        <v>#DIV/0!</v>
      </c>
      <c r="AJ434" s="1"/>
    </row>
    <row r="435">
      <c r="A435" s="1"/>
      <c r="B435" s="1"/>
      <c r="C435" s="34"/>
      <c r="D435" s="1"/>
      <c r="E435" s="1"/>
      <c r="F435" s="1" t="str">
        <f t="shared" si="1"/>
        <v/>
      </c>
      <c r="G435" s="1" t="str">
        <f t="shared" si="2"/>
        <v/>
      </c>
      <c r="H435" s="1" t="str">
        <f t="array" ref="H435">XLOOKUP(A435,MAESTRA!I:I,MAESTRA!B:B,,0,1)</f>
        <v/>
      </c>
      <c r="I435" s="5" t="str">
        <f t="shared" si="3"/>
        <v>TALLA</v>
      </c>
      <c r="J435" s="1" t="str">
        <f t="array" ref="J435">XLOOKUP(A435,MAESTRA!I:I,MAESTRA!G:G,,0,1)</f>
        <v/>
      </c>
      <c r="K435" s="5"/>
      <c r="L435" s="5"/>
      <c r="M435" s="5"/>
      <c r="N435" s="5"/>
      <c r="O435" s="53" t="str">
        <f t="shared" si="4"/>
        <v/>
      </c>
      <c r="P435" s="5"/>
      <c r="Q435" s="5" t="s">
        <v>625</v>
      </c>
      <c r="R435" s="5" t="s">
        <v>626</v>
      </c>
      <c r="S435" s="5" t="s">
        <v>627</v>
      </c>
      <c r="T435" s="5" t="s">
        <v>627</v>
      </c>
      <c r="U435" s="1" t="str">
        <f t="shared" si="5"/>
        <v/>
      </c>
      <c r="V435" s="1" t="str">
        <f t="shared" si="6"/>
        <v/>
      </c>
      <c r="W435" s="1" t="str">
        <f t="shared" si="7"/>
        <v/>
      </c>
      <c r="X435" s="5" t="s">
        <v>628</v>
      </c>
      <c r="Y435" s="5" t="s">
        <v>629</v>
      </c>
      <c r="Z435" s="1"/>
      <c r="AA435" s="1"/>
      <c r="AB435" s="1"/>
      <c r="AC435" s="1"/>
      <c r="AD435" s="1" t="str">
        <f t="array" ref="AD435">XLOOKUP(A435,COMPRAS!B:B,COMPRAS!E:E,,0,-1)</f>
        <v/>
      </c>
      <c r="AE435" s="5" t="s">
        <v>629</v>
      </c>
      <c r="AF435" s="1"/>
      <c r="AG435" s="1" t="str">
        <f>VLOOKUP(A435,MAESTRA!I:N,5,0)</f>
        <v>#N/A</v>
      </c>
      <c r="AH435" s="1" t="str">
        <f>VLOOKUP(A435,MAESTRA!I:N,6,0)</f>
        <v>#N/A</v>
      </c>
      <c r="AI435" s="54" t="str">
        <f t="shared" si="8"/>
        <v>#DIV/0!</v>
      </c>
      <c r="AJ435" s="1"/>
    </row>
    <row r="436">
      <c r="A436" s="1"/>
      <c r="B436" s="1"/>
      <c r="C436" s="34"/>
      <c r="D436" s="1"/>
      <c r="E436" s="1"/>
      <c r="F436" s="1" t="str">
        <f t="shared" si="1"/>
        <v/>
      </c>
      <c r="G436" s="1" t="str">
        <f t="shared" si="2"/>
        <v/>
      </c>
      <c r="H436" s="1" t="str">
        <f t="array" ref="H436">XLOOKUP(A436,MAESTRA!I:I,MAESTRA!B:B,,0,1)</f>
        <v/>
      </c>
      <c r="I436" s="5" t="str">
        <f t="shared" si="3"/>
        <v>TALLA</v>
      </c>
      <c r="J436" s="1" t="str">
        <f t="array" ref="J436">XLOOKUP(A436,MAESTRA!I:I,MAESTRA!G:G,,0,1)</f>
        <v/>
      </c>
      <c r="K436" s="5"/>
      <c r="L436" s="5"/>
      <c r="M436" s="5"/>
      <c r="N436" s="5"/>
      <c r="O436" s="53" t="str">
        <f t="shared" si="4"/>
        <v/>
      </c>
      <c r="P436" s="5"/>
      <c r="Q436" s="5" t="s">
        <v>625</v>
      </c>
      <c r="R436" s="5" t="s">
        <v>626</v>
      </c>
      <c r="S436" s="5" t="s">
        <v>627</v>
      </c>
      <c r="T436" s="5" t="s">
        <v>627</v>
      </c>
      <c r="U436" s="1" t="str">
        <f t="shared" si="5"/>
        <v/>
      </c>
      <c r="V436" s="1" t="str">
        <f t="shared" si="6"/>
        <v/>
      </c>
      <c r="W436" s="1" t="str">
        <f t="shared" si="7"/>
        <v/>
      </c>
      <c r="X436" s="5" t="s">
        <v>628</v>
      </c>
      <c r="Y436" s="5" t="s">
        <v>629</v>
      </c>
      <c r="Z436" s="1"/>
      <c r="AA436" s="1"/>
      <c r="AB436" s="1"/>
      <c r="AC436" s="1"/>
      <c r="AD436" s="1" t="str">
        <f t="array" ref="AD436">XLOOKUP(A436,COMPRAS!B:B,COMPRAS!E:E,,0,-1)</f>
        <v/>
      </c>
      <c r="AE436" s="5" t="s">
        <v>629</v>
      </c>
      <c r="AF436" s="1"/>
      <c r="AG436" s="1" t="str">
        <f>VLOOKUP(A436,MAESTRA!I:N,5,0)</f>
        <v>#N/A</v>
      </c>
      <c r="AH436" s="1" t="str">
        <f>VLOOKUP(A436,MAESTRA!I:N,6,0)</f>
        <v>#N/A</v>
      </c>
      <c r="AI436" s="54" t="str">
        <f t="shared" si="8"/>
        <v>#DIV/0!</v>
      </c>
      <c r="AJ436" s="1"/>
    </row>
    <row r="437">
      <c r="A437" s="1"/>
      <c r="B437" s="1"/>
      <c r="C437" s="34"/>
      <c r="D437" s="1"/>
      <c r="E437" s="1"/>
      <c r="F437" s="1" t="str">
        <f t="shared" si="1"/>
        <v/>
      </c>
      <c r="G437" s="1" t="str">
        <f t="shared" si="2"/>
        <v/>
      </c>
      <c r="H437" s="1" t="str">
        <f t="array" ref="H437">XLOOKUP(A437,MAESTRA!I:I,MAESTRA!B:B,,0,1)</f>
        <v/>
      </c>
      <c r="I437" s="5" t="str">
        <f t="shared" si="3"/>
        <v>TALLA</v>
      </c>
      <c r="J437" s="1" t="str">
        <f t="array" ref="J437">XLOOKUP(A437,MAESTRA!I:I,MAESTRA!G:G,,0,1)</f>
        <v/>
      </c>
      <c r="K437" s="5"/>
      <c r="L437" s="5"/>
      <c r="M437" s="5"/>
      <c r="N437" s="5"/>
      <c r="O437" s="53" t="str">
        <f t="shared" si="4"/>
        <v/>
      </c>
      <c r="P437" s="5"/>
      <c r="Q437" s="5" t="s">
        <v>625</v>
      </c>
      <c r="R437" s="5" t="s">
        <v>626</v>
      </c>
      <c r="S437" s="5" t="s">
        <v>627</v>
      </c>
      <c r="T437" s="5" t="s">
        <v>627</v>
      </c>
      <c r="U437" s="1" t="str">
        <f t="shared" si="5"/>
        <v/>
      </c>
      <c r="V437" s="1" t="str">
        <f t="shared" si="6"/>
        <v/>
      </c>
      <c r="W437" s="1" t="str">
        <f t="shared" si="7"/>
        <v/>
      </c>
      <c r="X437" s="5" t="s">
        <v>628</v>
      </c>
      <c r="Y437" s="5" t="s">
        <v>629</v>
      </c>
      <c r="Z437" s="1"/>
      <c r="AA437" s="1"/>
      <c r="AB437" s="1"/>
      <c r="AC437" s="1"/>
      <c r="AD437" s="1" t="str">
        <f t="array" ref="AD437">XLOOKUP(A437,COMPRAS!B:B,COMPRAS!E:E,,0,-1)</f>
        <v/>
      </c>
      <c r="AE437" s="5" t="s">
        <v>629</v>
      </c>
      <c r="AF437" s="1"/>
      <c r="AG437" s="1" t="str">
        <f>VLOOKUP(A437,MAESTRA!I:N,5,0)</f>
        <v>#N/A</v>
      </c>
      <c r="AH437" s="1" t="str">
        <f>VLOOKUP(A437,MAESTRA!I:N,6,0)</f>
        <v>#N/A</v>
      </c>
      <c r="AI437" s="54" t="str">
        <f t="shared" si="8"/>
        <v>#DIV/0!</v>
      </c>
      <c r="AJ437" s="1"/>
    </row>
    <row r="438">
      <c r="A438" s="1"/>
      <c r="B438" s="1"/>
      <c r="C438" s="34"/>
      <c r="D438" s="1"/>
      <c r="E438" s="1"/>
      <c r="F438" s="1" t="str">
        <f t="shared" si="1"/>
        <v/>
      </c>
      <c r="G438" s="1" t="str">
        <f t="shared" si="2"/>
        <v/>
      </c>
      <c r="H438" s="1" t="str">
        <f t="array" ref="H438">XLOOKUP(A438,MAESTRA!I:I,MAESTRA!B:B,,0,1)</f>
        <v/>
      </c>
      <c r="I438" s="5" t="str">
        <f t="shared" si="3"/>
        <v>TALLA</v>
      </c>
      <c r="J438" s="1" t="str">
        <f t="array" ref="J438">XLOOKUP(A438,MAESTRA!I:I,MAESTRA!G:G,,0,1)</f>
        <v/>
      </c>
      <c r="K438" s="5"/>
      <c r="L438" s="5"/>
      <c r="M438" s="5"/>
      <c r="N438" s="5"/>
      <c r="O438" s="53" t="str">
        <f t="shared" si="4"/>
        <v/>
      </c>
      <c r="P438" s="5"/>
      <c r="Q438" s="5" t="s">
        <v>625</v>
      </c>
      <c r="R438" s="5" t="s">
        <v>626</v>
      </c>
      <c r="S438" s="5" t="s">
        <v>627</v>
      </c>
      <c r="T438" s="5" t="s">
        <v>627</v>
      </c>
      <c r="U438" s="1" t="str">
        <f t="shared" si="5"/>
        <v/>
      </c>
      <c r="V438" s="1" t="str">
        <f t="shared" si="6"/>
        <v/>
      </c>
      <c r="W438" s="1" t="str">
        <f t="shared" si="7"/>
        <v/>
      </c>
      <c r="X438" s="5" t="s">
        <v>628</v>
      </c>
      <c r="Y438" s="5" t="s">
        <v>629</v>
      </c>
      <c r="Z438" s="1"/>
      <c r="AA438" s="1"/>
      <c r="AB438" s="1"/>
      <c r="AC438" s="1"/>
      <c r="AD438" s="1" t="str">
        <f t="array" ref="AD438">XLOOKUP(A438,COMPRAS!B:B,COMPRAS!E:E,,0,-1)</f>
        <v/>
      </c>
      <c r="AE438" s="5" t="s">
        <v>629</v>
      </c>
      <c r="AF438" s="1"/>
      <c r="AG438" s="1" t="str">
        <f>VLOOKUP(A438,MAESTRA!I:N,5,0)</f>
        <v>#N/A</v>
      </c>
      <c r="AH438" s="1" t="str">
        <f>VLOOKUP(A438,MAESTRA!I:N,6,0)</f>
        <v>#N/A</v>
      </c>
      <c r="AI438" s="54" t="str">
        <f t="shared" si="8"/>
        <v>#DIV/0!</v>
      </c>
      <c r="AJ438" s="1"/>
    </row>
    <row r="439">
      <c r="A439" s="1"/>
      <c r="B439" s="1"/>
      <c r="C439" s="34"/>
      <c r="D439" s="1"/>
      <c r="E439" s="1"/>
      <c r="F439" s="1" t="str">
        <f t="shared" si="1"/>
        <v/>
      </c>
      <c r="G439" s="1" t="str">
        <f t="shared" si="2"/>
        <v/>
      </c>
      <c r="H439" s="1" t="str">
        <f t="array" ref="H439">XLOOKUP(A439,MAESTRA!I:I,MAESTRA!B:B,,0,1)</f>
        <v/>
      </c>
      <c r="I439" s="5" t="str">
        <f t="shared" si="3"/>
        <v>TALLA</v>
      </c>
      <c r="J439" s="1" t="str">
        <f t="array" ref="J439">XLOOKUP(A439,MAESTRA!I:I,MAESTRA!G:G,,0,1)</f>
        <v/>
      </c>
      <c r="K439" s="5"/>
      <c r="L439" s="5"/>
      <c r="M439" s="5"/>
      <c r="N439" s="5"/>
      <c r="O439" s="53" t="str">
        <f t="shared" si="4"/>
        <v/>
      </c>
      <c r="P439" s="5"/>
      <c r="Q439" s="5" t="s">
        <v>625</v>
      </c>
      <c r="R439" s="5" t="s">
        <v>626</v>
      </c>
      <c r="S439" s="5" t="s">
        <v>627</v>
      </c>
      <c r="T439" s="5" t="s">
        <v>627</v>
      </c>
      <c r="U439" s="1" t="str">
        <f t="shared" si="5"/>
        <v/>
      </c>
      <c r="V439" s="1" t="str">
        <f t="shared" si="6"/>
        <v/>
      </c>
      <c r="W439" s="1" t="str">
        <f t="shared" si="7"/>
        <v/>
      </c>
      <c r="X439" s="5" t="s">
        <v>628</v>
      </c>
      <c r="Y439" s="5" t="s">
        <v>629</v>
      </c>
      <c r="Z439" s="1"/>
      <c r="AA439" s="1"/>
      <c r="AB439" s="1"/>
      <c r="AC439" s="1"/>
      <c r="AD439" s="1" t="str">
        <f t="array" ref="AD439">XLOOKUP(A439,COMPRAS!B:B,COMPRAS!E:E,,0,-1)</f>
        <v/>
      </c>
      <c r="AE439" s="5" t="s">
        <v>629</v>
      </c>
      <c r="AF439" s="1"/>
      <c r="AG439" s="1" t="str">
        <f>VLOOKUP(A439,MAESTRA!I:N,5,0)</f>
        <v>#N/A</v>
      </c>
      <c r="AH439" s="1" t="str">
        <f>VLOOKUP(A439,MAESTRA!I:N,6,0)</f>
        <v>#N/A</v>
      </c>
      <c r="AI439" s="54" t="str">
        <f t="shared" si="8"/>
        <v>#DIV/0!</v>
      </c>
      <c r="AJ439" s="1"/>
    </row>
    <row r="440">
      <c r="A440" s="1"/>
      <c r="B440" s="1"/>
      <c r="C440" s="34"/>
      <c r="D440" s="1"/>
      <c r="E440" s="1"/>
      <c r="F440" s="1" t="str">
        <f t="shared" si="1"/>
        <v/>
      </c>
      <c r="G440" s="1" t="str">
        <f t="shared" si="2"/>
        <v/>
      </c>
      <c r="H440" s="1" t="str">
        <f t="array" ref="H440">XLOOKUP(A440,MAESTRA!I:I,MAESTRA!B:B,,0,1)</f>
        <v/>
      </c>
      <c r="I440" s="5" t="str">
        <f t="shared" si="3"/>
        <v>TALLA</v>
      </c>
      <c r="J440" s="1" t="str">
        <f t="array" ref="J440">XLOOKUP(A440,MAESTRA!I:I,MAESTRA!G:G,,0,1)</f>
        <v/>
      </c>
      <c r="K440" s="5"/>
      <c r="L440" s="5"/>
      <c r="M440" s="5"/>
      <c r="N440" s="5"/>
      <c r="O440" s="53" t="str">
        <f t="shared" si="4"/>
        <v/>
      </c>
      <c r="P440" s="5"/>
      <c r="Q440" s="5" t="s">
        <v>625</v>
      </c>
      <c r="R440" s="5" t="s">
        <v>626</v>
      </c>
      <c r="S440" s="5" t="s">
        <v>627</v>
      </c>
      <c r="T440" s="5" t="s">
        <v>627</v>
      </c>
      <c r="U440" s="1" t="str">
        <f t="shared" si="5"/>
        <v/>
      </c>
      <c r="V440" s="1" t="str">
        <f t="shared" si="6"/>
        <v/>
      </c>
      <c r="W440" s="1" t="str">
        <f t="shared" si="7"/>
        <v/>
      </c>
      <c r="X440" s="5" t="s">
        <v>628</v>
      </c>
      <c r="Y440" s="5" t="s">
        <v>629</v>
      </c>
      <c r="Z440" s="1"/>
      <c r="AA440" s="1"/>
      <c r="AB440" s="1"/>
      <c r="AC440" s="1"/>
      <c r="AD440" s="1" t="str">
        <f t="array" ref="AD440">XLOOKUP(A440,COMPRAS!B:B,COMPRAS!E:E,,0,-1)</f>
        <v/>
      </c>
      <c r="AE440" s="5" t="s">
        <v>629</v>
      </c>
      <c r="AF440" s="1"/>
      <c r="AG440" s="1" t="str">
        <f>VLOOKUP(A440,MAESTRA!I:N,5,0)</f>
        <v>#N/A</v>
      </c>
      <c r="AH440" s="1" t="str">
        <f>VLOOKUP(A440,MAESTRA!I:N,6,0)</f>
        <v>#N/A</v>
      </c>
      <c r="AI440" s="54" t="str">
        <f t="shared" si="8"/>
        <v>#DIV/0!</v>
      </c>
      <c r="AJ440" s="1"/>
    </row>
    <row r="441">
      <c r="A441" s="1"/>
      <c r="B441" s="1"/>
      <c r="C441" s="34"/>
      <c r="D441" s="1"/>
      <c r="E441" s="1"/>
      <c r="F441" s="1" t="str">
        <f t="shared" si="1"/>
        <v/>
      </c>
      <c r="G441" s="1" t="str">
        <f t="shared" si="2"/>
        <v/>
      </c>
      <c r="H441" s="1" t="str">
        <f t="array" ref="H441">XLOOKUP(A441,MAESTRA!I:I,MAESTRA!B:B,,0,1)</f>
        <v/>
      </c>
      <c r="I441" s="5" t="str">
        <f t="shared" si="3"/>
        <v>TALLA</v>
      </c>
      <c r="J441" s="1" t="str">
        <f t="array" ref="J441">XLOOKUP(A441,MAESTRA!I:I,MAESTRA!G:G,,0,1)</f>
        <v/>
      </c>
      <c r="K441" s="5"/>
      <c r="L441" s="5"/>
      <c r="M441" s="5"/>
      <c r="N441" s="5"/>
      <c r="O441" s="53" t="str">
        <f t="shared" si="4"/>
        <v/>
      </c>
      <c r="P441" s="5"/>
      <c r="Q441" s="5" t="s">
        <v>625</v>
      </c>
      <c r="R441" s="5" t="s">
        <v>626</v>
      </c>
      <c r="S441" s="5" t="s">
        <v>627</v>
      </c>
      <c r="T441" s="5" t="s">
        <v>627</v>
      </c>
      <c r="U441" s="1" t="str">
        <f t="shared" si="5"/>
        <v/>
      </c>
      <c r="V441" s="1" t="str">
        <f t="shared" si="6"/>
        <v/>
      </c>
      <c r="W441" s="1" t="str">
        <f t="shared" si="7"/>
        <v/>
      </c>
      <c r="X441" s="5" t="s">
        <v>628</v>
      </c>
      <c r="Y441" s="5" t="s">
        <v>629</v>
      </c>
      <c r="Z441" s="1"/>
      <c r="AA441" s="1"/>
      <c r="AB441" s="1"/>
      <c r="AC441" s="1"/>
      <c r="AD441" s="1" t="str">
        <f t="array" ref="AD441">XLOOKUP(A441,COMPRAS!B:B,COMPRAS!E:E,,0,-1)</f>
        <v/>
      </c>
      <c r="AE441" s="5" t="s">
        <v>629</v>
      </c>
      <c r="AF441" s="1"/>
      <c r="AG441" s="1" t="str">
        <f>VLOOKUP(A441,MAESTRA!I:N,5,0)</f>
        <v>#N/A</v>
      </c>
      <c r="AH441" s="1" t="str">
        <f>VLOOKUP(A441,MAESTRA!I:N,6,0)</f>
        <v>#N/A</v>
      </c>
      <c r="AI441" s="54" t="str">
        <f t="shared" si="8"/>
        <v>#DIV/0!</v>
      </c>
      <c r="AJ441" s="1"/>
    </row>
    <row r="442">
      <c r="A442" s="1"/>
      <c r="B442" s="1"/>
      <c r="C442" s="34"/>
      <c r="D442" s="1"/>
      <c r="E442" s="1"/>
      <c r="F442" s="1" t="str">
        <f t="shared" si="1"/>
        <v/>
      </c>
      <c r="G442" s="1" t="str">
        <f t="shared" si="2"/>
        <v/>
      </c>
      <c r="H442" s="1" t="str">
        <f t="array" ref="H442">XLOOKUP(A442,MAESTRA!I:I,MAESTRA!B:B,,0,1)</f>
        <v/>
      </c>
      <c r="I442" s="5" t="str">
        <f t="shared" si="3"/>
        <v>TALLA</v>
      </c>
      <c r="J442" s="1" t="str">
        <f t="array" ref="J442">XLOOKUP(A442,MAESTRA!I:I,MAESTRA!G:G,,0,1)</f>
        <v/>
      </c>
      <c r="K442" s="5"/>
      <c r="L442" s="5"/>
      <c r="M442" s="5"/>
      <c r="N442" s="5"/>
      <c r="O442" s="53" t="str">
        <f t="shared" si="4"/>
        <v/>
      </c>
      <c r="P442" s="5"/>
      <c r="Q442" s="5" t="s">
        <v>625</v>
      </c>
      <c r="R442" s="5" t="s">
        <v>626</v>
      </c>
      <c r="S442" s="5" t="s">
        <v>627</v>
      </c>
      <c r="T442" s="5" t="s">
        <v>627</v>
      </c>
      <c r="U442" s="1" t="str">
        <f t="shared" si="5"/>
        <v/>
      </c>
      <c r="V442" s="1" t="str">
        <f t="shared" si="6"/>
        <v/>
      </c>
      <c r="W442" s="1" t="str">
        <f t="shared" si="7"/>
        <v/>
      </c>
      <c r="X442" s="5" t="s">
        <v>628</v>
      </c>
      <c r="Y442" s="5" t="s">
        <v>629</v>
      </c>
      <c r="Z442" s="1"/>
      <c r="AA442" s="1"/>
      <c r="AB442" s="1"/>
      <c r="AC442" s="1"/>
      <c r="AD442" s="1" t="str">
        <f t="array" ref="AD442">XLOOKUP(A442,COMPRAS!B:B,COMPRAS!E:E,,0,-1)</f>
        <v/>
      </c>
      <c r="AE442" s="5" t="s">
        <v>629</v>
      </c>
      <c r="AF442" s="1"/>
      <c r="AG442" s="1" t="str">
        <f>VLOOKUP(A442,MAESTRA!I:N,5,0)</f>
        <v>#N/A</v>
      </c>
      <c r="AH442" s="1" t="str">
        <f>VLOOKUP(A442,MAESTRA!I:N,6,0)</f>
        <v>#N/A</v>
      </c>
      <c r="AI442" s="54" t="str">
        <f t="shared" si="8"/>
        <v>#DIV/0!</v>
      </c>
      <c r="AJ442" s="1"/>
    </row>
    <row r="443">
      <c r="A443" s="1"/>
      <c r="B443" s="1"/>
      <c r="C443" s="34"/>
      <c r="D443" s="1"/>
      <c r="E443" s="1"/>
      <c r="F443" s="1" t="str">
        <f t="shared" si="1"/>
        <v/>
      </c>
      <c r="G443" s="1" t="str">
        <f t="shared" si="2"/>
        <v/>
      </c>
      <c r="H443" s="1" t="str">
        <f t="array" ref="H443">XLOOKUP(A443,MAESTRA!I:I,MAESTRA!B:B,,0,1)</f>
        <v/>
      </c>
      <c r="I443" s="5" t="str">
        <f t="shared" si="3"/>
        <v>TALLA</v>
      </c>
      <c r="J443" s="1" t="str">
        <f t="array" ref="J443">XLOOKUP(A443,MAESTRA!I:I,MAESTRA!G:G,,0,1)</f>
        <v/>
      </c>
      <c r="K443" s="5"/>
      <c r="L443" s="5"/>
      <c r="M443" s="5"/>
      <c r="N443" s="5"/>
      <c r="O443" s="53" t="str">
        <f t="shared" si="4"/>
        <v/>
      </c>
      <c r="P443" s="5"/>
      <c r="Q443" s="5" t="s">
        <v>625</v>
      </c>
      <c r="R443" s="5" t="s">
        <v>626</v>
      </c>
      <c r="S443" s="5" t="s">
        <v>627</v>
      </c>
      <c r="T443" s="5" t="s">
        <v>627</v>
      </c>
      <c r="U443" s="1" t="str">
        <f t="shared" si="5"/>
        <v/>
      </c>
      <c r="V443" s="1" t="str">
        <f t="shared" si="6"/>
        <v/>
      </c>
      <c r="W443" s="1" t="str">
        <f t="shared" si="7"/>
        <v/>
      </c>
      <c r="X443" s="5" t="s">
        <v>628</v>
      </c>
      <c r="Y443" s="5" t="s">
        <v>629</v>
      </c>
      <c r="Z443" s="1"/>
      <c r="AA443" s="1"/>
      <c r="AB443" s="1"/>
      <c r="AC443" s="1"/>
      <c r="AD443" s="1" t="str">
        <f t="array" ref="AD443">XLOOKUP(A443,COMPRAS!B:B,COMPRAS!E:E,,0,-1)</f>
        <v/>
      </c>
      <c r="AE443" s="5" t="s">
        <v>629</v>
      </c>
      <c r="AF443" s="1"/>
      <c r="AG443" s="1" t="str">
        <f>VLOOKUP(A443,MAESTRA!I:N,5,0)</f>
        <v>#N/A</v>
      </c>
      <c r="AH443" s="1" t="str">
        <f>VLOOKUP(A443,MAESTRA!I:N,6,0)</f>
        <v>#N/A</v>
      </c>
      <c r="AI443" s="54" t="str">
        <f t="shared" si="8"/>
        <v>#DIV/0!</v>
      </c>
      <c r="AJ443" s="1"/>
    </row>
    <row r="444">
      <c r="A444" s="1"/>
      <c r="B444" s="1"/>
      <c r="C444" s="34"/>
      <c r="D444" s="1"/>
      <c r="E444" s="1"/>
      <c r="F444" s="1" t="str">
        <f t="shared" si="1"/>
        <v/>
      </c>
      <c r="G444" s="1" t="str">
        <f t="shared" si="2"/>
        <v/>
      </c>
      <c r="H444" s="1" t="str">
        <f t="array" ref="H444">XLOOKUP(A444,MAESTRA!I:I,MAESTRA!B:B,,0,1)</f>
        <v/>
      </c>
      <c r="I444" s="5" t="str">
        <f t="shared" si="3"/>
        <v>TALLA</v>
      </c>
      <c r="J444" s="1" t="str">
        <f t="array" ref="J444">XLOOKUP(A444,MAESTRA!I:I,MAESTRA!G:G,,0,1)</f>
        <v/>
      </c>
      <c r="K444" s="5"/>
      <c r="L444" s="5"/>
      <c r="M444" s="5"/>
      <c r="N444" s="5"/>
      <c r="O444" s="53" t="str">
        <f t="shared" si="4"/>
        <v/>
      </c>
      <c r="P444" s="5"/>
      <c r="Q444" s="5" t="s">
        <v>625</v>
      </c>
      <c r="R444" s="5" t="s">
        <v>626</v>
      </c>
      <c r="S444" s="5" t="s">
        <v>627</v>
      </c>
      <c r="T444" s="5" t="s">
        <v>627</v>
      </c>
      <c r="U444" s="1" t="str">
        <f t="shared" si="5"/>
        <v/>
      </c>
      <c r="V444" s="1" t="str">
        <f t="shared" si="6"/>
        <v/>
      </c>
      <c r="W444" s="1" t="str">
        <f t="shared" si="7"/>
        <v/>
      </c>
      <c r="X444" s="5" t="s">
        <v>628</v>
      </c>
      <c r="Y444" s="5" t="s">
        <v>629</v>
      </c>
      <c r="Z444" s="1"/>
      <c r="AA444" s="1"/>
      <c r="AB444" s="1"/>
      <c r="AC444" s="1"/>
      <c r="AD444" s="1" t="str">
        <f t="array" ref="AD444">XLOOKUP(A444,COMPRAS!B:B,COMPRAS!E:E,,0,-1)</f>
        <v/>
      </c>
      <c r="AE444" s="5" t="s">
        <v>629</v>
      </c>
      <c r="AF444" s="1"/>
      <c r="AG444" s="1" t="str">
        <f>VLOOKUP(A444,MAESTRA!I:N,5,0)</f>
        <v>#N/A</v>
      </c>
      <c r="AH444" s="1" t="str">
        <f>VLOOKUP(A444,MAESTRA!I:N,6,0)</f>
        <v>#N/A</v>
      </c>
      <c r="AI444" s="54" t="str">
        <f t="shared" si="8"/>
        <v>#DIV/0!</v>
      </c>
      <c r="AJ444" s="1"/>
    </row>
    <row r="445">
      <c r="A445" s="1"/>
      <c r="B445" s="1"/>
      <c r="C445" s="34"/>
      <c r="D445" s="1"/>
      <c r="E445" s="1"/>
      <c r="F445" s="1" t="str">
        <f t="shared" si="1"/>
        <v/>
      </c>
      <c r="G445" s="1" t="str">
        <f t="shared" si="2"/>
        <v/>
      </c>
      <c r="H445" s="1" t="str">
        <f t="array" ref="H445">XLOOKUP(A445,MAESTRA!I:I,MAESTRA!B:B,,0,1)</f>
        <v/>
      </c>
      <c r="I445" s="5" t="str">
        <f t="shared" si="3"/>
        <v>TALLA</v>
      </c>
      <c r="J445" s="1" t="str">
        <f t="array" ref="J445">XLOOKUP(A445,MAESTRA!I:I,MAESTRA!G:G,,0,1)</f>
        <v/>
      </c>
      <c r="K445" s="5"/>
      <c r="L445" s="5"/>
      <c r="M445" s="5"/>
      <c r="N445" s="5"/>
      <c r="O445" s="53" t="str">
        <f t="shared" si="4"/>
        <v/>
      </c>
      <c r="P445" s="5"/>
      <c r="Q445" s="5" t="s">
        <v>625</v>
      </c>
      <c r="R445" s="5" t="s">
        <v>626</v>
      </c>
      <c r="S445" s="5" t="s">
        <v>627</v>
      </c>
      <c r="T445" s="5" t="s">
        <v>627</v>
      </c>
      <c r="U445" s="1" t="str">
        <f t="shared" si="5"/>
        <v/>
      </c>
      <c r="V445" s="1" t="str">
        <f t="shared" si="6"/>
        <v/>
      </c>
      <c r="W445" s="1" t="str">
        <f t="shared" si="7"/>
        <v/>
      </c>
      <c r="X445" s="5" t="s">
        <v>628</v>
      </c>
      <c r="Y445" s="5" t="s">
        <v>629</v>
      </c>
      <c r="Z445" s="1"/>
      <c r="AA445" s="1"/>
      <c r="AB445" s="1"/>
      <c r="AC445" s="1"/>
      <c r="AD445" s="1" t="str">
        <f t="array" ref="AD445">XLOOKUP(A445,COMPRAS!B:B,COMPRAS!E:E,,0,-1)</f>
        <v/>
      </c>
      <c r="AE445" s="5" t="s">
        <v>629</v>
      </c>
      <c r="AF445" s="1"/>
      <c r="AG445" s="1" t="str">
        <f>VLOOKUP(A445,MAESTRA!I:N,5,0)</f>
        <v>#N/A</v>
      </c>
      <c r="AH445" s="1" t="str">
        <f>VLOOKUP(A445,MAESTRA!I:N,6,0)</f>
        <v>#N/A</v>
      </c>
      <c r="AI445" s="54" t="str">
        <f t="shared" si="8"/>
        <v>#DIV/0!</v>
      </c>
      <c r="AJ445" s="1"/>
    </row>
    <row r="446">
      <c r="A446" s="1"/>
      <c r="B446" s="1"/>
      <c r="C446" s="34"/>
      <c r="D446" s="1"/>
      <c r="E446" s="1"/>
      <c r="F446" s="1" t="str">
        <f t="shared" si="1"/>
        <v/>
      </c>
      <c r="G446" s="1" t="str">
        <f t="shared" si="2"/>
        <v/>
      </c>
      <c r="H446" s="1" t="str">
        <f t="array" ref="H446">XLOOKUP(A446,MAESTRA!I:I,MAESTRA!B:B,,0,1)</f>
        <v/>
      </c>
      <c r="I446" s="5" t="str">
        <f t="shared" si="3"/>
        <v>TALLA</v>
      </c>
      <c r="J446" s="1" t="str">
        <f t="array" ref="J446">XLOOKUP(A446,MAESTRA!I:I,MAESTRA!G:G,,0,1)</f>
        <v/>
      </c>
      <c r="K446" s="5"/>
      <c r="L446" s="5"/>
      <c r="M446" s="5"/>
      <c r="N446" s="5"/>
      <c r="O446" s="53" t="str">
        <f t="shared" si="4"/>
        <v/>
      </c>
      <c r="P446" s="5"/>
      <c r="Q446" s="5" t="s">
        <v>625</v>
      </c>
      <c r="R446" s="5" t="s">
        <v>626</v>
      </c>
      <c r="S446" s="5" t="s">
        <v>627</v>
      </c>
      <c r="T446" s="5" t="s">
        <v>627</v>
      </c>
      <c r="U446" s="1" t="str">
        <f t="shared" si="5"/>
        <v/>
      </c>
      <c r="V446" s="1" t="str">
        <f t="shared" si="6"/>
        <v/>
      </c>
      <c r="W446" s="1" t="str">
        <f t="shared" si="7"/>
        <v/>
      </c>
      <c r="X446" s="5" t="s">
        <v>628</v>
      </c>
      <c r="Y446" s="5" t="s">
        <v>629</v>
      </c>
      <c r="Z446" s="1"/>
      <c r="AA446" s="1"/>
      <c r="AB446" s="1"/>
      <c r="AC446" s="1"/>
      <c r="AD446" s="1" t="str">
        <f t="array" ref="AD446">XLOOKUP(A446,COMPRAS!B:B,COMPRAS!E:E,,0,-1)</f>
        <v/>
      </c>
      <c r="AE446" s="5" t="s">
        <v>629</v>
      </c>
      <c r="AF446" s="1"/>
      <c r="AG446" s="1" t="str">
        <f>VLOOKUP(A446,MAESTRA!I:N,5,0)</f>
        <v>#N/A</v>
      </c>
      <c r="AH446" s="1" t="str">
        <f>VLOOKUP(A446,MAESTRA!I:N,6,0)</f>
        <v>#N/A</v>
      </c>
      <c r="AI446" s="54" t="str">
        <f t="shared" si="8"/>
        <v>#DIV/0!</v>
      </c>
      <c r="AJ446" s="1"/>
    </row>
    <row r="447">
      <c r="A447" s="1"/>
      <c r="B447" s="1"/>
      <c r="C447" s="34"/>
      <c r="D447" s="1"/>
      <c r="E447" s="1"/>
      <c r="F447" s="1" t="str">
        <f t="shared" si="1"/>
        <v/>
      </c>
      <c r="G447" s="1" t="str">
        <f t="shared" si="2"/>
        <v/>
      </c>
      <c r="H447" s="1" t="str">
        <f t="array" ref="H447">XLOOKUP(A447,MAESTRA!I:I,MAESTRA!B:B,,0,1)</f>
        <v/>
      </c>
      <c r="I447" s="5" t="str">
        <f t="shared" si="3"/>
        <v>TALLA</v>
      </c>
      <c r="J447" s="1" t="str">
        <f t="array" ref="J447">XLOOKUP(A447,MAESTRA!I:I,MAESTRA!G:G,,0,1)</f>
        <v/>
      </c>
      <c r="K447" s="5"/>
      <c r="L447" s="5"/>
      <c r="M447" s="5"/>
      <c r="N447" s="5"/>
      <c r="O447" s="53" t="str">
        <f t="shared" si="4"/>
        <v/>
      </c>
      <c r="P447" s="5"/>
      <c r="Q447" s="5" t="s">
        <v>625</v>
      </c>
      <c r="R447" s="5" t="s">
        <v>626</v>
      </c>
      <c r="S447" s="5" t="s">
        <v>627</v>
      </c>
      <c r="T447" s="5" t="s">
        <v>627</v>
      </c>
      <c r="U447" s="1" t="str">
        <f t="shared" si="5"/>
        <v/>
      </c>
      <c r="V447" s="1" t="str">
        <f t="shared" si="6"/>
        <v/>
      </c>
      <c r="W447" s="1" t="str">
        <f t="shared" si="7"/>
        <v/>
      </c>
      <c r="X447" s="5" t="s">
        <v>628</v>
      </c>
      <c r="Y447" s="5" t="s">
        <v>629</v>
      </c>
      <c r="Z447" s="1"/>
      <c r="AA447" s="1"/>
      <c r="AB447" s="1"/>
      <c r="AC447" s="1"/>
      <c r="AD447" s="1" t="str">
        <f t="array" ref="AD447">XLOOKUP(A447,COMPRAS!B:B,COMPRAS!E:E,,0,-1)</f>
        <v/>
      </c>
      <c r="AE447" s="5" t="s">
        <v>629</v>
      </c>
      <c r="AF447" s="1"/>
      <c r="AG447" s="1" t="str">
        <f>VLOOKUP(A447,MAESTRA!I:N,5,0)</f>
        <v>#N/A</v>
      </c>
      <c r="AH447" s="1" t="str">
        <f>VLOOKUP(A447,MAESTRA!I:N,6,0)</f>
        <v>#N/A</v>
      </c>
      <c r="AI447" s="54" t="str">
        <f t="shared" si="8"/>
        <v>#DIV/0!</v>
      </c>
      <c r="AJ447" s="1"/>
    </row>
    <row r="448">
      <c r="A448" s="1"/>
      <c r="B448" s="1"/>
      <c r="C448" s="34"/>
      <c r="D448" s="1"/>
      <c r="E448" s="1"/>
      <c r="F448" s="1" t="str">
        <f t="shared" si="1"/>
        <v/>
      </c>
      <c r="G448" s="1" t="str">
        <f t="shared" si="2"/>
        <v/>
      </c>
      <c r="H448" s="1" t="str">
        <f t="array" ref="H448">XLOOKUP(A448,MAESTRA!I:I,MAESTRA!B:B,,0,1)</f>
        <v/>
      </c>
      <c r="I448" s="5" t="str">
        <f t="shared" si="3"/>
        <v>TALLA</v>
      </c>
      <c r="J448" s="1" t="str">
        <f t="array" ref="J448">XLOOKUP(A448,MAESTRA!I:I,MAESTRA!G:G,,0,1)</f>
        <v/>
      </c>
      <c r="K448" s="5"/>
      <c r="L448" s="5"/>
      <c r="M448" s="5"/>
      <c r="N448" s="5"/>
      <c r="O448" s="53" t="str">
        <f t="shared" si="4"/>
        <v/>
      </c>
      <c r="P448" s="5"/>
      <c r="Q448" s="5" t="s">
        <v>625</v>
      </c>
      <c r="R448" s="5" t="s">
        <v>626</v>
      </c>
      <c r="S448" s="5" t="s">
        <v>627</v>
      </c>
      <c r="T448" s="5" t="s">
        <v>627</v>
      </c>
      <c r="U448" s="1" t="str">
        <f t="shared" si="5"/>
        <v/>
      </c>
      <c r="V448" s="1" t="str">
        <f t="shared" si="6"/>
        <v/>
      </c>
      <c r="W448" s="1" t="str">
        <f t="shared" si="7"/>
        <v/>
      </c>
      <c r="X448" s="5" t="s">
        <v>628</v>
      </c>
      <c r="Y448" s="5" t="s">
        <v>629</v>
      </c>
      <c r="Z448" s="1"/>
      <c r="AA448" s="1"/>
      <c r="AB448" s="1"/>
      <c r="AC448" s="1"/>
      <c r="AD448" s="1" t="str">
        <f t="array" ref="AD448">XLOOKUP(A448,COMPRAS!B:B,COMPRAS!E:E,,0,-1)</f>
        <v/>
      </c>
      <c r="AE448" s="5" t="s">
        <v>629</v>
      </c>
      <c r="AF448" s="1"/>
      <c r="AG448" s="1" t="str">
        <f>VLOOKUP(A448,MAESTRA!I:N,5,0)</f>
        <v>#N/A</v>
      </c>
      <c r="AH448" s="1" t="str">
        <f>VLOOKUP(A448,MAESTRA!I:N,6,0)</f>
        <v>#N/A</v>
      </c>
      <c r="AI448" s="54" t="str">
        <f t="shared" si="8"/>
        <v>#DIV/0!</v>
      </c>
      <c r="AJ448" s="1"/>
    </row>
    <row r="449">
      <c r="A449" s="1"/>
      <c r="B449" s="1"/>
      <c r="C449" s="34"/>
      <c r="D449" s="1"/>
      <c r="E449" s="1"/>
      <c r="F449" s="1" t="str">
        <f t="shared" si="1"/>
        <v/>
      </c>
      <c r="G449" s="1" t="str">
        <f t="shared" si="2"/>
        <v/>
      </c>
      <c r="H449" s="1" t="str">
        <f t="array" ref="H449">XLOOKUP(A449,MAESTRA!I:I,MAESTRA!B:B,,0,1)</f>
        <v/>
      </c>
      <c r="I449" s="5" t="str">
        <f t="shared" si="3"/>
        <v>TALLA</v>
      </c>
      <c r="J449" s="1" t="str">
        <f t="array" ref="J449">XLOOKUP(A449,MAESTRA!I:I,MAESTRA!G:G,,0,1)</f>
        <v/>
      </c>
      <c r="K449" s="5"/>
      <c r="L449" s="5"/>
      <c r="M449" s="5"/>
      <c r="N449" s="5"/>
      <c r="O449" s="53" t="str">
        <f t="shared" si="4"/>
        <v/>
      </c>
      <c r="P449" s="5"/>
      <c r="Q449" s="5" t="s">
        <v>625</v>
      </c>
      <c r="R449" s="5" t="s">
        <v>626</v>
      </c>
      <c r="S449" s="5" t="s">
        <v>627</v>
      </c>
      <c r="T449" s="5" t="s">
        <v>627</v>
      </c>
      <c r="U449" s="1" t="str">
        <f t="shared" si="5"/>
        <v/>
      </c>
      <c r="V449" s="1" t="str">
        <f t="shared" si="6"/>
        <v/>
      </c>
      <c r="W449" s="1" t="str">
        <f t="shared" si="7"/>
        <v/>
      </c>
      <c r="X449" s="5" t="s">
        <v>628</v>
      </c>
      <c r="Y449" s="5" t="s">
        <v>629</v>
      </c>
      <c r="Z449" s="1"/>
      <c r="AA449" s="1"/>
      <c r="AB449" s="1"/>
      <c r="AC449" s="1"/>
      <c r="AD449" s="1" t="str">
        <f t="array" ref="AD449">XLOOKUP(A449,COMPRAS!B:B,COMPRAS!E:E,,0,-1)</f>
        <v/>
      </c>
      <c r="AE449" s="5" t="s">
        <v>629</v>
      </c>
      <c r="AF449" s="1"/>
      <c r="AG449" s="1" t="str">
        <f>VLOOKUP(A449,MAESTRA!I:N,5,0)</f>
        <v>#N/A</v>
      </c>
      <c r="AH449" s="1" t="str">
        <f>VLOOKUP(A449,MAESTRA!I:N,6,0)</f>
        <v>#N/A</v>
      </c>
      <c r="AI449" s="54" t="str">
        <f t="shared" si="8"/>
        <v>#DIV/0!</v>
      </c>
      <c r="AJ449" s="1"/>
    </row>
    <row r="450">
      <c r="A450" s="1"/>
      <c r="B450" s="1"/>
      <c r="C450" s="34"/>
      <c r="D450" s="1"/>
      <c r="E450" s="1"/>
      <c r="F450" s="1" t="str">
        <f t="shared" si="1"/>
        <v/>
      </c>
      <c r="G450" s="1" t="str">
        <f t="shared" si="2"/>
        <v/>
      </c>
      <c r="H450" s="1" t="str">
        <f t="array" ref="H450">XLOOKUP(A450,MAESTRA!I:I,MAESTRA!B:B,,0,1)</f>
        <v/>
      </c>
      <c r="I450" s="5" t="str">
        <f t="shared" si="3"/>
        <v>TALLA</v>
      </c>
      <c r="J450" s="1" t="str">
        <f t="array" ref="J450">XLOOKUP(A450,MAESTRA!I:I,MAESTRA!G:G,,0,1)</f>
        <v/>
      </c>
      <c r="K450" s="5"/>
      <c r="L450" s="5"/>
      <c r="M450" s="5"/>
      <c r="N450" s="5"/>
      <c r="O450" s="53" t="str">
        <f t="shared" si="4"/>
        <v/>
      </c>
      <c r="P450" s="5"/>
      <c r="Q450" s="5" t="s">
        <v>625</v>
      </c>
      <c r="R450" s="5" t="s">
        <v>626</v>
      </c>
      <c r="S450" s="5" t="s">
        <v>627</v>
      </c>
      <c r="T450" s="5" t="s">
        <v>627</v>
      </c>
      <c r="U450" s="1" t="str">
        <f t="shared" si="5"/>
        <v/>
      </c>
      <c r="V450" s="1" t="str">
        <f t="shared" si="6"/>
        <v/>
      </c>
      <c r="W450" s="1" t="str">
        <f t="shared" si="7"/>
        <v/>
      </c>
      <c r="X450" s="5" t="s">
        <v>628</v>
      </c>
      <c r="Y450" s="5" t="s">
        <v>629</v>
      </c>
      <c r="Z450" s="1"/>
      <c r="AA450" s="1"/>
      <c r="AB450" s="1"/>
      <c r="AC450" s="1"/>
      <c r="AD450" s="1" t="str">
        <f t="array" ref="AD450">XLOOKUP(A450,COMPRAS!B:B,COMPRAS!E:E,,0,-1)</f>
        <v/>
      </c>
      <c r="AE450" s="5" t="s">
        <v>629</v>
      </c>
      <c r="AF450" s="1"/>
      <c r="AG450" s="1" t="str">
        <f>VLOOKUP(A450,MAESTRA!I:N,5,0)</f>
        <v>#N/A</v>
      </c>
      <c r="AH450" s="1" t="str">
        <f>VLOOKUP(A450,MAESTRA!I:N,6,0)</f>
        <v>#N/A</v>
      </c>
      <c r="AI450" s="54" t="str">
        <f t="shared" si="8"/>
        <v>#DIV/0!</v>
      </c>
      <c r="AJ450" s="1"/>
    </row>
    <row r="451">
      <c r="A451" s="1"/>
      <c r="B451" s="1"/>
      <c r="C451" s="34"/>
      <c r="D451" s="1"/>
      <c r="E451" s="1"/>
      <c r="F451" s="1" t="str">
        <f t="shared" si="1"/>
        <v/>
      </c>
      <c r="G451" s="1" t="str">
        <f t="shared" si="2"/>
        <v/>
      </c>
      <c r="H451" s="1" t="str">
        <f t="array" ref="H451">XLOOKUP(A451,MAESTRA!I:I,MAESTRA!B:B,,0,1)</f>
        <v/>
      </c>
      <c r="I451" s="5" t="str">
        <f t="shared" si="3"/>
        <v>TALLA</v>
      </c>
      <c r="J451" s="1" t="str">
        <f t="array" ref="J451">XLOOKUP(A451,MAESTRA!I:I,MAESTRA!G:G,,0,1)</f>
        <v/>
      </c>
      <c r="K451" s="5"/>
      <c r="L451" s="5"/>
      <c r="M451" s="5"/>
      <c r="N451" s="5"/>
      <c r="O451" s="53" t="str">
        <f t="shared" si="4"/>
        <v/>
      </c>
      <c r="P451" s="5"/>
      <c r="Q451" s="5" t="s">
        <v>625</v>
      </c>
      <c r="R451" s="5" t="s">
        <v>626</v>
      </c>
      <c r="S451" s="5" t="s">
        <v>627</v>
      </c>
      <c r="T451" s="5" t="s">
        <v>627</v>
      </c>
      <c r="U451" s="1" t="str">
        <f t="shared" si="5"/>
        <v/>
      </c>
      <c r="V451" s="1" t="str">
        <f t="shared" si="6"/>
        <v/>
      </c>
      <c r="W451" s="1" t="str">
        <f t="shared" si="7"/>
        <v/>
      </c>
      <c r="X451" s="5" t="s">
        <v>628</v>
      </c>
      <c r="Y451" s="5" t="s">
        <v>629</v>
      </c>
      <c r="Z451" s="1"/>
      <c r="AA451" s="1"/>
      <c r="AB451" s="1"/>
      <c r="AC451" s="1"/>
      <c r="AD451" s="1" t="str">
        <f t="array" ref="AD451">XLOOKUP(A451,COMPRAS!B:B,COMPRAS!E:E,,0,-1)</f>
        <v/>
      </c>
      <c r="AE451" s="5" t="s">
        <v>629</v>
      </c>
      <c r="AF451" s="1"/>
      <c r="AG451" s="1" t="str">
        <f>VLOOKUP(A451,MAESTRA!I:N,5,0)</f>
        <v>#N/A</v>
      </c>
      <c r="AH451" s="1" t="str">
        <f>VLOOKUP(A451,MAESTRA!I:N,6,0)</f>
        <v>#N/A</v>
      </c>
      <c r="AI451" s="54" t="str">
        <f t="shared" si="8"/>
        <v>#DIV/0!</v>
      </c>
      <c r="AJ451" s="1"/>
    </row>
    <row r="452">
      <c r="A452" s="1"/>
      <c r="B452" s="1"/>
      <c r="C452" s="34"/>
      <c r="D452" s="1"/>
      <c r="E452" s="1"/>
      <c r="F452" s="1" t="str">
        <f t="shared" si="1"/>
        <v/>
      </c>
      <c r="G452" s="1" t="str">
        <f t="shared" si="2"/>
        <v/>
      </c>
      <c r="H452" s="1" t="str">
        <f t="array" ref="H452">XLOOKUP(A452,MAESTRA!I:I,MAESTRA!B:B,,0,1)</f>
        <v/>
      </c>
      <c r="I452" s="5" t="str">
        <f t="shared" si="3"/>
        <v>TALLA</v>
      </c>
      <c r="J452" s="1" t="str">
        <f t="array" ref="J452">XLOOKUP(A452,MAESTRA!I:I,MAESTRA!G:G,,0,1)</f>
        <v/>
      </c>
      <c r="K452" s="5"/>
      <c r="L452" s="5"/>
      <c r="M452" s="5"/>
      <c r="N452" s="5"/>
      <c r="O452" s="53" t="str">
        <f t="shared" si="4"/>
        <v/>
      </c>
      <c r="P452" s="5"/>
      <c r="Q452" s="5" t="s">
        <v>625</v>
      </c>
      <c r="R452" s="5" t="s">
        <v>626</v>
      </c>
      <c r="S452" s="5" t="s">
        <v>627</v>
      </c>
      <c r="T452" s="5" t="s">
        <v>627</v>
      </c>
      <c r="U452" s="1" t="str">
        <f t="shared" si="5"/>
        <v/>
      </c>
      <c r="V452" s="1" t="str">
        <f t="shared" si="6"/>
        <v/>
      </c>
      <c r="W452" s="1" t="str">
        <f t="shared" si="7"/>
        <v/>
      </c>
      <c r="X452" s="5" t="s">
        <v>628</v>
      </c>
      <c r="Y452" s="5" t="s">
        <v>629</v>
      </c>
      <c r="Z452" s="1"/>
      <c r="AA452" s="1"/>
      <c r="AB452" s="1"/>
      <c r="AC452" s="1"/>
      <c r="AD452" s="1" t="str">
        <f t="array" ref="AD452">XLOOKUP(A452,COMPRAS!B:B,COMPRAS!E:E,,0,-1)</f>
        <v/>
      </c>
      <c r="AE452" s="5" t="s">
        <v>629</v>
      </c>
      <c r="AF452" s="1"/>
      <c r="AG452" s="1" t="str">
        <f>VLOOKUP(A452,MAESTRA!I:N,5,0)</f>
        <v>#N/A</v>
      </c>
      <c r="AH452" s="1" t="str">
        <f>VLOOKUP(A452,MAESTRA!I:N,6,0)</f>
        <v>#N/A</v>
      </c>
      <c r="AI452" s="54" t="str">
        <f t="shared" si="8"/>
        <v>#DIV/0!</v>
      </c>
      <c r="AJ452" s="1"/>
    </row>
    <row r="453">
      <c r="A453" s="1"/>
      <c r="B453" s="1"/>
      <c r="C453" s="34"/>
      <c r="D453" s="1"/>
      <c r="E453" s="1"/>
      <c r="F453" s="1" t="str">
        <f t="shared" si="1"/>
        <v/>
      </c>
      <c r="G453" s="1" t="str">
        <f t="shared" si="2"/>
        <v/>
      </c>
      <c r="H453" s="1" t="str">
        <f t="array" ref="H453">XLOOKUP(A453,MAESTRA!I:I,MAESTRA!B:B,,0,1)</f>
        <v/>
      </c>
      <c r="I453" s="5" t="str">
        <f t="shared" si="3"/>
        <v>TALLA</v>
      </c>
      <c r="J453" s="1" t="str">
        <f t="array" ref="J453">XLOOKUP(A453,MAESTRA!I:I,MAESTRA!G:G,,0,1)</f>
        <v/>
      </c>
      <c r="K453" s="5"/>
      <c r="L453" s="5"/>
      <c r="M453" s="5"/>
      <c r="N453" s="5"/>
      <c r="O453" s="53" t="str">
        <f t="shared" si="4"/>
        <v/>
      </c>
      <c r="P453" s="5"/>
      <c r="Q453" s="5" t="s">
        <v>625</v>
      </c>
      <c r="R453" s="5" t="s">
        <v>626</v>
      </c>
      <c r="S453" s="5" t="s">
        <v>627</v>
      </c>
      <c r="T453" s="5" t="s">
        <v>627</v>
      </c>
      <c r="U453" s="1" t="str">
        <f t="shared" si="5"/>
        <v/>
      </c>
      <c r="V453" s="1" t="str">
        <f t="shared" si="6"/>
        <v/>
      </c>
      <c r="W453" s="1" t="str">
        <f t="shared" si="7"/>
        <v/>
      </c>
      <c r="X453" s="5" t="s">
        <v>628</v>
      </c>
      <c r="Y453" s="5" t="s">
        <v>629</v>
      </c>
      <c r="Z453" s="1"/>
      <c r="AA453" s="1"/>
      <c r="AB453" s="1"/>
      <c r="AC453" s="1"/>
      <c r="AD453" s="1" t="str">
        <f t="array" ref="AD453">XLOOKUP(A453,COMPRAS!B:B,COMPRAS!E:E,,0,-1)</f>
        <v/>
      </c>
      <c r="AE453" s="5" t="s">
        <v>629</v>
      </c>
      <c r="AF453" s="1"/>
      <c r="AG453" s="1" t="str">
        <f>VLOOKUP(A453,MAESTRA!I:N,5,0)</f>
        <v>#N/A</v>
      </c>
      <c r="AH453" s="1" t="str">
        <f>VLOOKUP(A453,MAESTRA!I:N,6,0)</f>
        <v>#N/A</v>
      </c>
      <c r="AI453" s="54" t="str">
        <f t="shared" si="8"/>
        <v>#DIV/0!</v>
      </c>
      <c r="AJ453" s="1"/>
    </row>
    <row r="454">
      <c r="A454" s="1"/>
      <c r="B454" s="1"/>
      <c r="C454" s="34"/>
      <c r="D454" s="1"/>
      <c r="E454" s="1"/>
      <c r="F454" s="1" t="str">
        <f t="shared" si="1"/>
        <v/>
      </c>
      <c r="G454" s="1" t="str">
        <f t="shared" si="2"/>
        <v/>
      </c>
      <c r="H454" s="1" t="str">
        <f t="array" ref="H454">XLOOKUP(A454,MAESTRA!I:I,MAESTRA!B:B,,0,1)</f>
        <v/>
      </c>
      <c r="I454" s="5" t="str">
        <f t="shared" si="3"/>
        <v>TALLA</v>
      </c>
      <c r="J454" s="1" t="str">
        <f t="array" ref="J454">XLOOKUP(A454,MAESTRA!I:I,MAESTRA!G:G,,0,1)</f>
        <v/>
      </c>
      <c r="K454" s="5"/>
      <c r="L454" s="5"/>
      <c r="M454" s="5"/>
      <c r="N454" s="5"/>
      <c r="O454" s="53" t="str">
        <f t="shared" si="4"/>
        <v/>
      </c>
      <c r="P454" s="5"/>
      <c r="Q454" s="5" t="s">
        <v>625</v>
      </c>
      <c r="R454" s="5" t="s">
        <v>626</v>
      </c>
      <c r="S454" s="5" t="s">
        <v>627</v>
      </c>
      <c r="T454" s="5" t="s">
        <v>627</v>
      </c>
      <c r="U454" s="1" t="str">
        <f t="shared" si="5"/>
        <v/>
      </c>
      <c r="V454" s="1" t="str">
        <f t="shared" si="6"/>
        <v/>
      </c>
      <c r="W454" s="1" t="str">
        <f t="shared" si="7"/>
        <v/>
      </c>
      <c r="X454" s="5" t="s">
        <v>628</v>
      </c>
      <c r="Y454" s="5" t="s">
        <v>629</v>
      </c>
      <c r="Z454" s="1"/>
      <c r="AA454" s="1"/>
      <c r="AB454" s="1"/>
      <c r="AC454" s="1"/>
      <c r="AD454" s="1" t="str">
        <f t="array" ref="AD454">XLOOKUP(A454,COMPRAS!B:B,COMPRAS!E:E,,0,-1)</f>
        <v/>
      </c>
      <c r="AE454" s="5" t="s">
        <v>629</v>
      </c>
      <c r="AF454" s="1"/>
      <c r="AG454" s="1" t="str">
        <f>VLOOKUP(A454,MAESTRA!I:N,5,0)</f>
        <v>#N/A</v>
      </c>
      <c r="AH454" s="1" t="str">
        <f>VLOOKUP(A454,MAESTRA!I:N,6,0)</f>
        <v>#N/A</v>
      </c>
      <c r="AI454" s="54" t="str">
        <f t="shared" si="8"/>
        <v>#DIV/0!</v>
      </c>
      <c r="AJ454" s="1"/>
    </row>
    <row r="455">
      <c r="A455" s="1"/>
      <c r="B455" s="1"/>
      <c r="C455" s="34"/>
      <c r="D455" s="1"/>
      <c r="E455" s="1"/>
      <c r="F455" s="1" t="str">
        <f t="shared" si="1"/>
        <v/>
      </c>
      <c r="G455" s="1" t="str">
        <f t="shared" si="2"/>
        <v/>
      </c>
      <c r="H455" s="1" t="str">
        <f t="array" ref="H455">XLOOKUP(A455,MAESTRA!I:I,MAESTRA!B:B,,0,1)</f>
        <v/>
      </c>
      <c r="I455" s="5" t="str">
        <f t="shared" si="3"/>
        <v>TALLA</v>
      </c>
      <c r="J455" s="1" t="str">
        <f t="array" ref="J455">XLOOKUP(A455,MAESTRA!I:I,MAESTRA!G:G,,0,1)</f>
        <v/>
      </c>
      <c r="K455" s="5"/>
      <c r="L455" s="5"/>
      <c r="M455" s="5"/>
      <c r="N455" s="5"/>
      <c r="O455" s="53" t="str">
        <f t="shared" si="4"/>
        <v/>
      </c>
      <c r="P455" s="5"/>
      <c r="Q455" s="5" t="s">
        <v>625</v>
      </c>
      <c r="R455" s="5" t="s">
        <v>626</v>
      </c>
      <c r="S455" s="5" t="s">
        <v>627</v>
      </c>
      <c r="T455" s="5" t="s">
        <v>627</v>
      </c>
      <c r="U455" s="1" t="str">
        <f t="shared" si="5"/>
        <v/>
      </c>
      <c r="V455" s="1" t="str">
        <f t="shared" si="6"/>
        <v/>
      </c>
      <c r="W455" s="1" t="str">
        <f t="shared" si="7"/>
        <v/>
      </c>
      <c r="X455" s="5" t="s">
        <v>628</v>
      </c>
      <c r="Y455" s="5" t="s">
        <v>629</v>
      </c>
      <c r="Z455" s="1"/>
      <c r="AA455" s="1"/>
      <c r="AB455" s="1"/>
      <c r="AC455" s="1"/>
      <c r="AD455" s="1" t="str">
        <f t="array" ref="AD455">XLOOKUP(A455,COMPRAS!B:B,COMPRAS!E:E,,0,-1)</f>
        <v/>
      </c>
      <c r="AE455" s="5" t="s">
        <v>629</v>
      </c>
      <c r="AF455" s="1"/>
      <c r="AG455" s="1" t="str">
        <f>VLOOKUP(A455,MAESTRA!I:N,5,0)</f>
        <v>#N/A</v>
      </c>
      <c r="AH455" s="1" t="str">
        <f>VLOOKUP(A455,MAESTRA!I:N,6,0)</f>
        <v>#N/A</v>
      </c>
      <c r="AI455" s="54" t="str">
        <f t="shared" si="8"/>
        <v>#DIV/0!</v>
      </c>
      <c r="AJ455" s="1"/>
    </row>
    <row r="456">
      <c r="A456" s="1"/>
      <c r="B456" s="1"/>
      <c r="C456" s="34"/>
      <c r="D456" s="1"/>
      <c r="E456" s="1"/>
      <c r="F456" s="1" t="str">
        <f t="shared" si="1"/>
        <v/>
      </c>
      <c r="G456" s="1" t="str">
        <f t="shared" si="2"/>
        <v/>
      </c>
      <c r="H456" s="1" t="str">
        <f t="array" ref="H456">XLOOKUP(A456,MAESTRA!I:I,MAESTRA!B:B,,0,1)</f>
        <v/>
      </c>
      <c r="I456" s="5" t="str">
        <f t="shared" si="3"/>
        <v>TALLA</v>
      </c>
      <c r="J456" s="1" t="str">
        <f t="array" ref="J456">XLOOKUP(A456,MAESTRA!I:I,MAESTRA!G:G,,0,1)</f>
        <v/>
      </c>
      <c r="K456" s="5"/>
      <c r="L456" s="5"/>
      <c r="M456" s="5"/>
      <c r="N456" s="5"/>
      <c r="O456" s="53" t="str">
        <f t="shared" si="4"/>
        <v/>
      </c>
      <c r="P456" s="5"/>
      <c r="Q456" s="5" t="s">
        <v>625</v>
      </c>
      <c r="R456" s="5" t="s">
        <v>626</v>
      </c>
      <c r="S456" s="5" t="s">
        <v>627</v>
      </c>
      <c r="T456" s="5" t="s">
        <v>627</v>
      </c>
      <c r="U456" s="1" t="str">
        <f t="shared" si="5"/>
        <v/>
      </c>
      <c r="V456" s="1" t="str">
        <f t="shared" si="6"/>
        <v/>
      </c>
      <c r="W456" s="1" t="str">
        <f t="shared" si="7"/>
        <v/>
      </c>
      <c r="X456" s="5" t="s">
        <v>628</v>
      </c>
      <c r="Y456" s="5" t="s">
        <v>629</v>
      </c>
      <c r="Z456" s="1"/>
      <c r="AA456" s="1"/>
      <c r="AB456" s="1"/>
      <c r="AC456" s="1"/>
      <c r="AD456" s="1" t="str">
        <f t="array" ref="AD456">XLOOKUP(A456,COMPRAS!B:B,COMPRAS!E:E,,0,-1)</f>
        <v/>
      </c>
      <c r="AE456" s="5" t="s">
        <v>629</v>
      </c>
      <c r="AF456" s="1"/>
      <c r="AG456" s="1" t="str">
        <f>VLOOKUP(A456,MAESTRA!I:N,5,0)</f>
        <v>#N/A</v>
      </c>
      <c r="AH456" s="1" t="str">
        <f>VLOOKUP(A456,MAESTRA!I:N,6,0)</f>
        <v>#N/A</v>
      </c>
      <c r="AI456" s="54" t="str">
        <f t="shared" si="8"/>
        <v>#DIV/0!</v>
      </c>
      <c r="AJ456" s="1"/>
    </row>
    <row r="457">
      <c r="A457" s="1"/>
      <c r="B457" s="1"/>
      <c r="C457" s="34"/>
      <c r="D457" s="1"/>
      <c r="E457" s="1"/>
      <c r="F457" s="1" t="str">
        <f t="shared" si="1"/>
        <v/>
      </c>
      <c r="G457" s="1" t="str">
        <f t="shared" si="2"/>
        <v/>
      </c>
      <c r="H457" s="1" t="str">
        <f t="array" ref="H457">XLOOKUP(A457,MAESTRA!I:I,MAESTRA!B:B,,0,1)</f>
        <v/>
      </c>
      <c r="I457" s="5" t="str">
        <f t="shared" si="3"/>
        <v>TALLA</v>
      </c>
      <c r="J457" s="1" t="str">
        <f t="array" ref="J457">XLOOKUP(A457,MAESTRA!I:I,MAESTRA!G:G,,0,1)</f>
        <v/>
      </c>
      <c r="K457" s="5"/>
      <c r="L457" s="5"/>
      <c r="M457" s="5"/>
      <c r="N457" s="5"/>
      <c r="O457" s="53" t="str">
        <f t="shared" si="4"/>
        <v/>
      </c>
      <c r="P457" s="5"/>
      <c r="Q457" s="5" t="s">
        <v>625</v>
      </c>
      <c r="R457" s="5" t="s">
        <v>626</v>
      </c>
      <c r="S457" s="5" t="s">
        <v>627</v>
      </c>
      <c r="T457" s="5" t="s">
        <v>627</v>
      </c>
      <c r="U457" s="1" t="str">
        <f t="shared" si="5"/>
        <v/>
      </c>
      <c r="V457" s="1" t="str">
        <f t="shared" si="6"/>
        <v/>
      </c>
      <c r="W457" s="1" t="str">
        <f t="shared" si="7"/>
        <v/>
      </c>
      <c r="X457" s="5" t="s">
        <v>628</v>
      </c>
      <c r="Y457" s="5" t="s">
        <v>629</v>
      </c>
      <c r="Z457" s="1"/>
      <c r="AA457" s="1"/>
      <c r="AB457" s="1"/>
      <c r="AC457" s="1"/>
      <c r="AD457" s="1" t="str">
        <f t="array" ref="AD457">XLOOKUP(A457,COMPRAS!B:B,COMPRAS!E:E,,0,-1)</f>
        <v/>
      </c>
      <c r="AE457" s="5" t="s">
        <v>629</v>
      </c>
      <c r="AF457" s="1"/>
      <c r="AG457" s="1" t="str">
        <f>VLOOKUP(A457,MAESTRA!I:N,5,0)</f>
        <v>#N/A</v>
      </c>
      <c r="AH457" s="1" t="str">
        <f>VLOOKUP(A457,MAESTRA!I:N,6,0)</f>
        <v>#N/A</v>
      </c>
      <c r="AI457" s="54" t="str">
        <f t="shared" si="8"/>
        <v>#DIV/0!</v>
      </c>
      <c r="AJ457" s="1"/>
    </row>
    <row r="458">
      <c r="A458" s="1"/>
      <c r="B458" s="1"/>
      <c r="C458" s="34"/>
      <c r="D458" s="1"/>
      <c r="E458" s="1"/>
      <c r="F458" s="1" t="str">
        <f t="shared" si="1"/>
        <v/>
      </c>
      <c r="G458" s="1" t="str">
        <f t="shared" si="2"/>
        <v/>
      </c>
      <c r="H458" s="1" t="str">
        <f t="array" ref="H458">XLOOKUP(A458,MAESTRA!I:I,MAESTRA!B:B,,0,1)</f>
        <v/>
      </c>
      <c r="I458" s="5" t="str">
        <f t="shared" si="3"/>
        <v>TALLA</v>
      </c>
      <c r="J458" s="1" t="str">
        <f t="array" ref="J458">XLOOKUP(A458,MAESTRA!I:I,MAESTRA!G:G,,0,1)</f>
        <v/>
      </c>
      <c r="K458" s="5"/>
      <c r="L458" s="5"/>
      <c r="M458" s="5"/>
      <c r="N458" s="5"/>
      <c r="O458" s="53" t="str">
        <f t="shared" si="4"/>
        <v/>
      </c>
      <c r="P458" s="5"/>
      <c r="Q458" s="5" t="s">
        <v>625</v>
      </c>
      <c r="R458" s="5" t="s">
        <v>626</v>
      </c>
      <c r="S458" s="5" t="s">
        <v>627</v>
      </c>
      <c r="T458" s="5" t="s">
        <v>627</v>
      </c>
      <c r="U458" s="1" t="str">
        <f t="shared" si="5"/>
        <v/>
      </c>
      <c r="V458" s="1" t="str">
        <f t="shared" si="6"/>
        <v/>
      </c>
      <c r="W458" s="1" t="str">
        <f t="shared" si="7"/>
        <v/>
      </c>
      <c r="X458" s="5" t="s">
        <v>628</v>
      </c>
      <c r="Y458" s="5" t="s">
        <v>629</v>
      </c>
      <c r="Z458" s="1"/>
      <c r="AA458" s="1"/>
      <c r="AB458" s="1"/>
      <c r="AC458" s="1"/>
      <c r="AD458" s="1" t="str">
        <f t="array" ref="AD458">XLOOKUP(A458,COMPRAS!B:B,COMPRAS!E:E,,0,-1)</f>
        <v/>
      </c>
      <c r="AE458" s="5" t="s">
        <v>629</v>
      </c>
      <c r="AF458" s="1"/>
      <c r="AG458" s="1" t="str">
        <f>VLOOKUP(A458,MAESTRA!I:N,5,0)</f>
        <v>#N/A</v>
      </c>
      <c r="AH458" s="1" t="str">
        <f>VLOOKUP(A458,MAESTRA!I:N,6,0)</f>
        <v>#N/A</v>
      </c>
      <c r="AI458" s="54" t="str">
        <f t="shared" si="8"/>
        <v>#DIV/0!</v>
      </c>
      <c r="AJ458" s="1"/>
    </row>
    <row r="459">
      <c r="A459" s="1"/>
      <c r="B459" s="1"/>
      <c r="C459" s="34"/>
      <c r="D459" s="1"/>
      <c r="E459" s="1"/>
      <c r="F459" s="1" t="str">
        <f t="shared" si="1"/>
        <v/>
      </c>
      <c r="G459" s="1" t="str">
        <f t="shared" si="2"/>
        <v/>
      </c>
      <c r="H459" s="1" t="str">
        <f t="array" ref="H459">XLOOKUP(A459,MAESTRA!I:I,MAESTRA!B:B,,0,1)</f>
        <v/>
      </c>
      <c r="I459" s="5" t="str">
        <f t="shared" si="3"/>
        <v>TALLA</v>
      </c>
      <c r="J459" s="1" t="str">
        <f t="array" ref="J459">XLOOKUP(A459,MAESTRA!I:I,MAESTRA!G:G,,0,1)</f>
        <v/>
      </c>
      <c r="K459" s="5"/>
      <c r="L459" s="5"/>
      <c r="M459" s="5"/>
      <c r="N459" s="5"/>
      <c r="O459" s="53" t="str">
        <f t="shared" si="4"/>
        <v/>
      </c>
      <c r="P459" s="5"/>
      <c r="Q459" s="5" t="s">
        <v>625</v>
      </c>
      <c r="R459" s="5" t="s">
        <v>626</v>
      </c>
      <c r="S459" s="5" t="s">
        <v>627</v>
      </c>
      <c r="T459" s="5" t="s">
        <v>627</v>
      </c>
      <c r="U459" s="1" t="str">
        <f t="shared" si="5"/>
        <v/>
      </c>
      <c r="V459" s="1" t="str">
        <f t="shared" si="6"/>
        <v/>
      </c>
      <c r="W459" s="1" t="str">
        <f t="shared" si="7"/>
        <v/>
      </c>
      <c r="X459" s="5" t="s">
        <v>628</v>
      </c>
      <c r="Y459" s="5" t="s">
        <v>629</v>
      </c>
      <c r="Z459" s="1"/>
      <c r="AA459" s="1"/>
      <c r="AB459" s="1"/>
      <c r="AC459" s="1"/>
      <c r="AD459" s="1" t="str">
        <f t="array" ref="AD459">XLOOKUP(A459,COMPRAS!B:B,COMPRAS!E:E,,0,-1)</f>
        <v/>
      </c>
      <c r="AE459" s="5" t="s">
        <v>629</v>
      </c>
      <c r="AF459" s="1"/>
      <c r="AG459" s="1" t="str">
        <f>VLOOKUP(A459,MAESTRA!I:N,5,0)</f>
        <v>#N/A</v>
      </c>
      <c r="AH459" s="1" t="str">
        <f>VLOOKUP(A459,MAESTRA!I:N,6,0)</f>
        <v>#N/A</v>
      </c>
      <c r="AI459" s="54" t="str">
        <f t="shared" si="8"/>
        <v>#DIV/0!</v>
      </c>
      <c r="AJ459" s="1"/>
    </row>
    <row r="460">
      <c r="A460" s="1"/>
      <c r="B460" s="1"/>
      <c r="C460" s="34"/>
      <c r="D460" s="1"/>
      <c r="E460" s="1"/>
      <c r="F460" s="1" t="str">
        <f t="shared" si="1"/>
        <v/>
      </c>
      <c r="G460" s="1" t="str">
        <f t="shared" si="2"/>
        <v/>
      </c>
      <c r="H460" s="1" t="str">
        <f t="array" ref="H460">XLOOKUP(A460,MAESTRA!I:I,MAESTRA!B:B,,0,1)</f>
        <v/>
      </c>
      <c r="I460" s="5" t="str">
        <f t="shared" si="3"/>
        <v>TALLA</v>
      </c>
      <c r="J460" s="1" t="str">
        <f t="array" ref="J460">XLOOKUP(A460,MAESTRA!I:I,MAESTRA!G:G,,0,1)</f>
        <v/>
      </c>
      <c r="K460" s="5"/>
      <c r="L460" s="5"/>
      <c r="M460" s="5"/>
      <c r="N460" s="5"/>
      <c r="O460" s="53" t="str">
        <f t="shared" si="4"/>
        <v/>
      </c>
      <c r="P460" s="5"/>
      <c r="Q460" s="5" t="s">
        <v>625</v>
      </c>
      <c r="R460" s="5" t="s">
        <v>626</v>
      </c>
      <c r="S460" s="5" t="s">
        <v>627</v>
      </c>
      <c r="T460" s="5" t="s">
        <v>627</v>
      </c>
      <c r="U460" s="1" t="str">
        <f t="shared" si="5"/>
        <v/>
      </c>
      <c r="V460" s="1" t="str">
        <f t="shared" si="6"/>
        <v/>
      </c>
      <c r="W460" s="1" t="str">
        <f t="shared" si="7"/>
        <v/>
      </c>
      <c r="X460" s="5" t="s">
        <v>628</v>
      </c>
      <c r="Y460" s="5" t="s">
        <v>629</v>
      </c>
      <c r="Z460" s="1"/>
      <c r="AA460" s="1"/>
      <c r="AB460" s="1"/>
      <c r="AC460" s="1"/>
      <c r="AD460" s="1" t="str">
        <f t="array" ref="AD460">XLOOKUP(A460,COMPRAS!B:B,COMPRAS!E:E,,0,-1)</f>
        <v/>
      </c>
      <c r="AE460" s="5" t="s">
        <v>629</v>
      </c>
      <c r="AF460" s="1"/>
      <c r="AG460" s="1" t="str">
        <f>VLOOKUP(A460,MAESTRA!I:N,5,0)</f>
        <v>#N/A</v>
      </c>
      <c r="AH460" s="1" t="str">
        <f>VLOOKUP(A460,MAESTRA!I:N,6,0)</f>
        <v>#N/A</v>
      </c>
      <c r="AI460" s="54" t="str">
        <f t="shared" si="8"/>
        <v>#DIV/0!</v>
      </c>
      <c r="AJ460" s="1"/>
    </row>
    <row r="461">
      <c r="A461" s="1"/>
      <c r="B461" s="1"/>
      <c r="C461" s="34"/>
      <c r="D461" s="1"/>
      <c r="E461" s="1"/>
      <c r="F461" s="1" t="str">
        <f t="shared" si="1"/>
        <v/>
      </c>
      <c r="G461" s="1" t="str">
        <f t="shared" si="2"/>
        <v/>
      </c>
      <c r="H461" s="1" t="str">
        <f t="array" ref="H461">XLOOKUP(A461,MAESTRA!I:I,MAESTRA!B:B,,0,1)</f>
        <v/>
      </c>
      <c r="I461" s="5" t="str">
        <f t="shared" si="3"/>
        <v>TALLA</v>
      </c>
      <c r="J461" s="1" t="str">
        <f t="array" ref="J461">XLOOKUP(A461,MAESTRA!I:I,MAESTRA!G:G,,0,1)</f>
        <v/>
      </c>
      <c r="K461" s="5"/>
      <c r="L461" s="5"/>
      <c r="M461" s="5"/>
      <c r="N461" s="5"/>
      <c r="O461" s="53" t="str">
        <f t="shared" si="4"/>
        <v/>
      </c>
      <c r="P461" s="5"/>
      <c r="Q461" s="5" t="s">
        <v>625</v>
      </c>
      <c r="R461" s="5" t="s">
        <v>626</v>
      </c>
      <c r="S461" s="5" t="s">
        <v>627</v>
      </c>
      <c r="T461" s="5" t="s">
        <v>627</v>
      </c>
      <c r="U461" s="1" t="str">
        <f t="shared" si="5"/>
        <v/>
      </c>
      <c r="V461" s="1" t="str">
        <f t="shared" si="6"/>
        <v/>
      </c>
      <c r="W461" s="1" t="str">
        <f t="shared" si="7"/>
        <v/>
      </c>
      <c r="X461" s="5" t="s">
        <v>628</v>
      </c>
      <c r="Y461" s="5" t="s">
        <v>629</v>
      </c>
      <c r="Z461" s="1"/>
      <c r="AA461" s="1"/>
      <c r="AB461" s="1"/>
      <c r="AC461" s="1"/>
      <c r="AD461" s="1" t="str">
        <f t="array" ref="AD461">XLOOKUP(A461,COMPRAS!B:B,COMPRAS!E:E,,0,-1)</f>
        <v/>
      </c>
      <c r="AE461" s="5" t="s">
        <v>629</v>
      </c>
      <c r="AF461" s="1"/>
      <c r="AG461" s="1" t="str">
        <f>VLOOKUP(A461,MAESTRA!I:N,5,0)</f>
        <v>#N/A</v>
      </c>
      <c r="AH461" s="1" t="str">
        <f>VLOOKUP(A461,MAESTRA!I:N,6,0)</f>
        <v>#N/A</v>
      </c>
      <c r="AI461" s="54" t="str">
        <f t="shared" si="8"/>
        <v>#DIV/0!</v>
      </c>
      <c r="AJ461" s="1"/>
    </row>
    <row r="462">
      <c r="A462" s="1"/>
      <c r="B462" s="1"/>
      <c r="C462" s="34"/>
      <c r="D462" s="1"/>
      <c r="E462" s="1"/>
      <c r="F462" s="1" t="str">
        <f t="shared" si="1"/>
        <v/>
      </c>
      <c r="G462" s="1" t="str">
        <f t="shared" si="2"/>
        <v/>
      </c>
      <c r="H462" s="1" t="str">
        <f t="array" ref="H462">XLOOKUP(A462,MAESTRA!I:I,MAESTRA!B:B,,0,1)</f>
        <v/>
      </c>
      <c r="I462" s="5" t="str">
        <f t="shared" si="3"/>
        <v>TALLA</v>
      </c>
      <c r="J462" s="1" t="str">
        <f t="array" ref="J462">XLOOKUP(A462,MAESTRA!I:I,MAESTRA!G:G,,0,1)</f>
        <v/>
      </c>
      <c r="K462" s="5"/>
      <c r="L462" s="5"/>
      <c r="M462" s="5"/>
      <c r="N462" s="5"/>
      <c r="O462" s="53" t="str">
        <f t="shared" si="4"/>
        <v/>
      </c>
      <c r="P462" s="5"/>
      <c r="Q462" s="5" t="s">
        <v>625</v>
      </c>
      <c r="R462" s="5" t="s">
        <v>626</v>
      </c>
      <c r="S462" s="5" t="s">
        <v>627</v>
      </c>
      <c r="T462" s="5" t="s">
        <v>627</v>
      </c>
      <c r="U462" s="1" t="str">
        <f t="shared" si="5"/>
        <v/>
      </c>
      <c r="V462" s="1" t="str">
        <f t="shared" si="6"/>
        <v/>
      </c>
      <c r="W462" s="1" t="str">
        <f t="shared" si="7"/>
        <v/>
      </c>
      <c r="X462" s="5" t="s">
        <v>628</v>
      </c>
      <c r="Y462" s="5" t="s">
        <v>629</v>
      </c>
      <c r="Z462" s="1"/>
      <c r="AA462" s="1"/>
      <c r="AB462" s="1"/>
      <c r="AC462" s="1"/>
      <c r="AD462" s="1" t="str">
        <f t="array" ref="AD462">XLOOKUP(A462,COMPRAS!B:B,COMPRAS!E:E,,0,-1)</f>
        <v/>
      </c>
      <c r="AE462" s="5" t="s">
        <v>629</v>
      </c>
      <c r="AF462" s="1"/>
      <c r="AG462" s="1" t="str">
        <f>VLOOKUP(A462,MAESTRA!I:N,5,0)</f>
        <v>#N/A</v>
      </c>
      <c r="AH462" s="1" t="str">
        <f>VLOOKUP(A462,MAESTRA!I:N,6,0)</f>
        <v>#N/A</v>
      </c>
      <c r="AI462" s="54" t="str">
        <f t="shared" si="8"/>
        <v>#DIV/0!</v>
      </c>
      <c r="AJ462" s="1"/>
    </row>
    <row r="463">
      <c r="A463" s="1"/>
      <c r="B463" s="1"/>
      <c r="C463" s="34"/>
      <c r="D463" s="1"/>
      <c r="E463" s="1"/>
      <c r="F463" s="1" t="str">
        <f t="shared" si="1"/>
        <v/>
      </c>
      <c r="G463" s="1" t="str">
        <f t="shared" si="2"/>
        <v/>
      </c>
      <c r="H463" s="1" t="str">
        <f t="array" ref="H463">XLOOKUP(A463,MAESTRA!I:I,MAESTRA!B:B,,0,1)</f>
        <v/>
      </c>
      <c r="I463" s="5" t="str">
        <f t="shared" si="3"/>
        <v>TALLA</v>
      </c>
      <c r="J463" s="1" t="str">
        <f t="array" ref="J463">XLOOKUP(A463,MAESTRA!I:I,MAESTRA!G:G,,0,1)</f>
        <v/>
      </c>
      <c r="K463" s="5"/>
      <c r="L463" s="5"/>
      <c r="M463" s="5"/>
      <c r="N463" s="5"/>
      <c r="O463" s="53" t="str">
        <f t="shared" si="4"/>
        <v/>
      </c>
      <c r="P463" s="5"/>
      <c r="Q463" s="5" t="s">
        <v>625</v>
      </c>
      <c r="R463" s="5" t="s">
        <v>626</v>
      </c>
      <c r="S463" s="5" t="s">
        <v>627</v>
      </c>
      <c r="T463" s="5" t="s">
        <v>627</v>
      </c>
      <c r="U463" s="1" t="str">
        <f t="shared" si="5"/>
        <v/>
      </c>
      <c r="V463" s="1" t="str">
        <f t="shared" si="6"/>
        <v/>
      </c>
      <c r="W463" s="1" t="str">
        <f t="shared" si="7"/>
        <v/>
      </c>
      <c r="X463" s="5" t="s">
        <v>628</v>
      </c>
      <c r="Y463" s="5" t="s">
        <v>629</v>
      </c>
      <c r="Z463" s="1"/>
      <c r="AA463" s="1"/>
      <c r="AB463" s="1"/>
      <c r="AC463" s="1"/>
      <c r="AD463" s="1" t="str">
        <f t="array" ref="AD463">XLOOKUP(A463,COMPRAS!B:B,COMPRAS!E:E,,0,-1)</f>
        <v/>
      </c>
      <c r="AE463" s="5" t="s">
        <v>629</v>
      </c>
      <c r="AF463" s="1"/>
      <c r="AG463" s="1" t="str">
        <f>VLOOKUP(A463,MAESTRA!I:N,5,0)</f>
        <v>#N/A</v>
      </c>
      <c r="AH463" s="1" t="str">
        <f>VLOOKUP(A463,MAESTRA!I:N,6,0)</f>
        <v>#N/A</v>
      </c>
      <c r="AI463" s="54" t="str">
        <f t="shared" si="8"/>
        <v>#DIV/0!</v>
      </c>
      <c r="AJ463" s="1"/>
    </row>
    <row r="464">
      <c r="A464" s="1"/>
      <c r="B464" s="1"/>
      <c r="C464" s="34"/>
      <c r="D464" s="1"/>
      <c r="E464" s="1"/>
      <c r="F464" s="1" t="str">
        <f t="shared" si="1"/>
        <v/>
      </c>
      <c r="G464" s="1" t="str">
        <f t="shared" si="2"/>
        <v/>
      </c>
      <c r="H464" s="1" t="str">
        <f t="array" ref="H464">XLOOKUP(A464,MAESTRA!I:I,MAESTRA!B:B,,0,1)</f>
        <v/>
      </c>
      <c r="I464" s="5" t="str">
        <f t="shared" si="3"/>
        <v>TALLA</v>
      </c>
      <c r="J464" s="1" t="str">
        <f t="array" ref="J464">XLOOKUP(A464,MAESTRA!I:I,MAESTRA!G:G,,0,1)</f>
        <v/>
      </c>
      <c r="K464" s="5"/>
      <c r="L464" s="5"/>
      <c r="M464" s="5"/>
      <c r="N464" s="5"/>
      <c r="O464" s="53" t="str">
        <f t="shared" si="4"/>
        <v/>
      </c>
      <c r="P464" s="5"/>
      <c r="Q464" s="5" t="s">
        <v>625</v>
      </c>
      <c r="R464" s="5" t="s">
        <v>626</v>
      </c>
      <c r="S464" s="5" t="s">
        <v>627</v>
      </c>
      <c r="T464" s="5" t="s">
        <v>627</v>
      </c>
      <c r="U464" s="1" t="str">
        <f t="shared" si="5"/>
        <v/>
      </c>
      <c r="V464" s="1" t="str">
        <f t="shared" si="6"/>
        <v/>
      </c>
      <c r="W464" s="1" t="str">
        <f t="shared" si="7"/>
        <v/>
      </c>
      <c r="X464" s="5" t="s">
        <v>628</v>
      </c>
      <c r="Y464" s="5" t="s">
        <v>629</v>
      </c>
      <c r="Z464" s="1"/>
      <c r="AA464" s="1"/>
      <c r="AB464" s="1"/>
      <c r="AC464" s="1"/>
      <c r="AD464" s="1" t="str">
        <f t="array" ref="AD464">XLOOKUP(A464,COMPRAS!B:B,COMPRAS!E:E,,0,-1)</f>
        <v/>
      </c>
      <c r="AE464" s="5" t="s">
        <v>629</v>
      </c>
      <c r="AF464" s="1"/>
      <c r="AG464" s="1" t="str">
        <f>VLOOKUP(A464,MAESTRA!I:N,5,0)</f>
        <v>#N/A</v>
      </c>
      <c r="AH464" s="1" t="str">
        <f>VLOOKUP(A464,MAESTRA!I:N,6,0)</f>
        <v>#N/A</v>
      </c>
      <c r="AI464" s="54" t="str">
        <f t="shared" si="8"/>
        <v>#DIV/0!</v>
      </c>
      <c r="AJ464" s="1"/>
    </row>
    <row r="465">
      <c r="A465" s="1"/>
      <c r="B465" s="1"/>
      <c r="C465" s="34"/>
      <c r="D465" s="1"/>
      <c r="E465" s="1"/>
      <c r="F465" s="1" t="str">
        <f t="shared" si="1"/>
        <v/>
      </c>
      <c r="G465" s="1" t="str">
        <f t="shared" si="2"/>
        <v/>
      </c>
      <c r="H465" s="1" t="str">
        <f t="array" ref="H465">XLOOKUP(A465,MAESTRA!I:I,MAESTRA!B:B,,0,1)</f>
        <v/>
      </c>
      <c r="I465" s="5" t="str">
        <f t="shared" si="3"/>
        <v>TALLA</v>
      </c>
      <c r="J465" s="1" t="str">
        <f t="array" ref="J465">XLOOKUP(A465,MAESTRA!I:I,MAESTRA!G:G,,0,1)</f>
        <v/>
      </c>
      <c r="K465" s="5"/>
      <c r="L465" s="5"/>
      <c r="M465" s="5"/>
      <c r="N465" s="5"/>
      <c r="O465" s="53" t="str">
        <f t="shared" si="4"/>
        <v/>
      </c>
      <c r="P465" s="5"/>
      <c r="Q465" s="5" t="s">
        <v>625</v>
      </c>
      <c r="R465" s="5" t="s">
        <v>626</v>
      </c>
      <c r="S465" s="5" t="s">
        <v>627</v>
      </c>
      <c r="T465" s="5" t="s">
        <v>627</v>
      </c>
      <c r="U465" s="1" t="str">
        <f t="shared" si="5"/>
        <v/>
      </c>
      <c r="V465" s="1" t="str">
        <f t="shared" si="6"/>
        <v/>
      </c>
      <c r="W465" s="1" t="str">
        <f t="shared" si="7"/>
        <v/>
      </c>
      <c r="X465" s="5" t="s">
        <v>628</v>
      </c>
      <c r="Y465" s="5" t="s">
        <v>629</v>
      </c>
      <c r="Z465" s="1"/>
      <c r="AA465" s="1"/>
      <c r="AB465" s="1"/>
      <c r="AC465" s="1"/>
      <c r="AD465" s="1" t="str">
        <f t="array" ref="AD465">XLOOKUP(A465,COMPRAS!B:B,COMPRAS!E:E,,0,-1)</f>
        <v/>
      </c>
      <c r="AE465" s="5" t="s">
        <v>629</v>
      </c>
      <c r="AF465" s="1"/>
      <c r="AG465" s="1" t="str">
        <f>VLOOKUP(A465,MAESTRA!I:N,5,0)</f>
        <v>#N/A</v>
      </c>
      <c r="AH465" s="1" t="str">
        <f>VLOOKUP(A465,MAESTRA!I:N,6,0)</f>
        <v>#N/A</v>
      </c>
      <c r="AI465" s="54" t="str">
        <f t="shared" si="8"/>
        <v>#DIV/0!</v>
      </c>
      <c r="AJ465" s="1"/>
    </row>
    <row r="466">
      <c r="A466" s="1"/>
      <c r="B466" s="1"/>
      <c r="C466" s="34"/>
      <c r="D466" s="1"/>
      <c r="E466" s="1"/>
      <c r="F466" s="1" t="str">
        <f t="shared" si="1"/>
        <v/>
      </c>
      <c r="G466" s="1" t="str">
        <f t="shared" si="2"/>
        <v/>
      </c>
      <c r="H466" s="1" t="str">
        <f t="array" ref="H466">XLOOKUP(A466,MAESTRA!I:I,MAESTRA!B:B,,0,1)</f>
        <v/>
      </c>
      <c r="I466" s="5" t="str">
        <f t="shared" si="3"/>
        <v>TALLA</v>
      </c>
      <c r="J466" s="1" t="str">
        <f t="array" ref="J466">XLOOKUP(A466,MAESTRA!I:I,MAESTRA!G:G,,0,1)</f>
        <v/>
      </c>
      <c r="K466" s="5"/>
      <c r="L466" s="5"/>
      <c r="M466" s="5"/>
      <c r="N466" s="5"/>
      <c r="O466" s="53" t="str">
        <f t="shared" si="4"/>
        <v/>
      </c>
      <c r="P466" s="5"/>
      <c r="Q466" s="5" t="s">
        <v>625</v>
      </c>
      <c r="R466" s="5" t="s">
        <v>626</v>
      </c>
      <c r="S466" s="5" t="s">
        <v>627</v>
      </c>
      <c r="T466" s="5" t="s">
        <v>627</v>
      </c>
      <c r="U466" s="1" t="str">
        <f t="shared" si="5"/>
        <v/>
      </c>
      <c r="V466" s="1" t="str">
        <f t="shared" si="6"/>
        <v/>
      </c>
      <c r="W466" s="1" t="str">
        <f t="shared" si="7"/>
        <v/>
      </c>
      <c r="X466" s="5" t="s">
        <v>628</v>
      </c>
      <c r="Y466" s="5" t="s">
        <v>629</v>
      </c>
      <c r="Z466" s="1"/>
      <c r="AA466" s="1"/>
      <c r="AB466" s="1"/>
      <c r="AC466" s="1"/>
      <c r="AD466" s="1" t="str">
        <f t="array" ref="AD466">XLOOKUP(A466,COMPRAS!B:B,COMPRAS!E:E,,0,-1)</f>
        <v/>
      </c>
      <c r="AE466" s="5" t="s">
        <v>629</v>
      </c>
      <c r="AF466" s="1"/>
      <c r="AG466" s="1" t="str">
        <f>VLOOKUP(A466,MAESTRA!I:N,5,0)</f>
        <v>#N/A</v>
      </c>
      <c r="AH466" s="1" t="str">
        <f>VLOOKUP(A466,MAESTRA!I:N,6,0)</f>
        <v>#N/A</v>
      </c>
      <c r="AI466" s="54" t="str">
        <f t="shared" si="8"/>
        <v>#DIV/0!</v>
      </c>
      <c r="AJ466" s="1"/>
    </row>
    <row r="467">
      <c r="A467" s="1"/>
      <c r="B467" s="1"/>
      <c r="C467" s="34"/>
      <c r="D467" s="1"/>
      <c r="E467" s="1"/>
      <c r="F467" s="1" t="str">
        <f t="shared" si="1"/>
        <v/>
      </c>
      <c r="G467" s="1" t="str">
        <f t="shared" si="2"/>
        <v/>
      </c>
      <c r="H467" s="1" t="str">
        <f t="array" ref="H467">XLOOKUP(A467,MAESTRA!I:I,MAESTRA!B:B,,0,1)</f>
        <v/>
      </c>
      <c r="I467" s="5" t="str">
        <f t="shared" si="3"/>
        <v>TALLA</v>
      </c>
      <c r="J467" s="1" t="str">
        <f t="array" ref="J467">XLOOKUP(A467,MAESTRA!I:I,MAESTRA!G:G,,0,1)</f>
        <v/>
      </c>
      <c r="K467" s="5"/>
      <c r="L467" s="5"/>
      <c r="M467" s="5"/>
      <c r="N467" s="5"/>
      <c r="O467" s="53" t="str">
        <f t="shared" si="4"/>
        <v/>
      </c>
      <c r="P467" s="5"/>
      <c r="Q467" s="5" t="s">
        <v>625</v>
      </c>
      <c r="R467" s="5" t="s">
        <v>626</v>
      </c>
      <c r="S467" s="5" t="s">
        <v>627</v>
      </c>
      <c r="T467" s="5" t="s">
        <v>627</v>
      </c>
      <c r="U467" s="1" t="str">
        <f t="shared" si="5"/>
        <v/>
      </c>
      <c r="V467" s="1" t="str">
        <f t="shared" si="6"/>
        <v/>
      </c>
      <c r="W467" s="1" t="str">
        <f t="shared" si="7"/>
        <v/>
      </c>
      <c r="X467" s="5" t="s">
        <v>628</v>
      </c>
      <c r="Y467" s="5" t="s">
        <v>629</v>
      </c>
      <c r="Z467" s="1"/>
      <c r="AA467" s="1"/>
      <c r="AB467" s="1"/>
      <c r="AC467" s="1"/>
      <c r="AD467" s="1" t="str">
        <f t="array" ref="AD467">XLOOKUP(A467,COMPRAS!B:B,COMPRAS!E:E,,0,-1)</f>
        <v/>
      </c>
      <c r="AE467" s="5" t="s">
        <v>629</v>
      </c>
      <c r="AF467" s="1"/>
      <c r="AG467" s="1" t="str">
        <f>VLOOKUP(A467,MAESTRA!I:N,5,0)</f>
        <v>#N/A</v>
      </c>
      <c r="AH467" s="1" t="str">
        <f>VLOOKUP(A467,MAESTRA!I:N,6,0)</f>
        <v>#N/A</v>
      </c>
      <c r="AI467" s="54" t="str">
        <f t="shared" si="8"/>
        <v>#DIV/0!</v>
      </c>
      <c r="AJ467" s="1"/>
    </row>
    <row r="468">
      <c r="A468" s="1"/>
      <c r="B468" s="1"/>
      <c r="C468" s="34"/>
      <c r="D468" s="1"/>
      <c r="E468" s="1"/>
      <c r="F468" s="1" t="str">
        <f t="shared" si="1"/>
        <v/>
      </c>
      <c r="G468" s="1" t="str">
        <f t="shared" si="2"/>
        <v/>
      </c>
      <c r="H468" s="1" t="str">
        <f t="array" ref="H468">XLOOKUP(A468,MAESTRA!I:I,MAESTRA!B:B,,0,1)</f>
        <v/>
      </c>
      <c r="I468" s="5" t="str">
        <f t="shared" si="3"/>
        <v>TALLA</v>
      </c>
      <c r="J468" s="1" t="str">
        <f t="array" ref="J468">XLOOKUP(A468,MAESTRA!I:I,MAESTRA!G:G,,0,1)</f>
        <v/>
      </c>
      <c r="K468" s="5"/>
      <c r="L468" s="5"/>
      <c r="M468" s="5"/>
      <c r="N468" s="5"/>
      <c r="O468" s="53" t="str">
        <f t="shared" si="4"/>
        <v/>
      </c>
      <c r="P468" s="5"/>
      <c r="Q468" s="5" t="s">
        <v>625</v>
      </c>
      <c r="R468" s="5" t="s">
        <v>626</v>
      </c>
      <c r="S468" s="5" t="s">
        <v>627</v>
      </c>
      <c r="T468" s="5" t="s">
        <v>627</v>
      </c>
      <c r="U468" s="1" t="str">
        <f t="shared" si="5"/>
        <v/>
      </c>
      <c r="V468" s="1" t="str">
        <f t="shared" si="6"/>
        <v/>
      </c>
      <c r="W468" s="1" t="str">
        <f t="shared" si="7"/>
        <v/>
      </c>
      <c r="X468" s="5" t="s">
        <v>628</v>
      </c>
      <c r="Y468" s="5" t="s">
        <v>629</v>
      </c>
      <c r="Z468" s="1"/>
      <c r="AA468" s="1"/>
      <c r="AB468" s="1"/>
      <c r="AC468" s="1"/>
      <c r="AD468" s="1" t="str">
        <f t="array" ref="AD468">XLOOKUP(A468,COMPRAS!B:B,COMPRAS!E:E,,0,-1)</f>
        <v/>
      </c>
      <c r="AE468" s="5" t="s">
        <v>629</v>
      </c>
      <c r="AF468" s="1"/>
      <c r="AG468" s="1" t="str">
        <f>VLOOKUP(A468,MAESTRA!I:N,5,0)</f>
        <v>#N/A</v>
      </c>
      <c r="AH468" s="1" t="str">
        <f>VLOOKUP(A468,MAESTRA!I:N,6,0)</f>
        <v>#N/A</v>
      </c>
      <c r="AI468" s="54" t="str">
        <f t="shared" si="8"/>
        <v>#DIV/0!</v>
      </c>
      <c r="AJ468" s="1"/>
    </row>
    <row r="469">
      <c r="A469" s="1"/>
      <c r="B469" s="1"/>
      <c r="C469" s="34"/>
      <c r="D469" s="1"/>
      <c r="E469" s="1"/>
      <c r="F469" s="1" t="str">
        <f t="shared" si="1"/>
        <v/>
      </c>
      <c r="G469" s="1" t="str">
        <f t="shared" si="2"/>
        <v/>
      </c>
      <c r="H469" s="1" t="str">
        <f t="array" ref="H469">XLOOKUP(A469,MAESTRA!I:I,MAESTRA!B:B,,0,1)</f>
        <v/>
      </c>
      <c r="I469" s="5" t="str">
        <f t="shared" si="3"/>
        <v>TALLA</v>
      </c>
      <c r="J469" s="1" t="str">
        <f t="array" ref="J469">XLOOKUP(A469,MAESTRA!I:I,MAESTRA!G:G,,0,1)</f>
        <v/>
      </c>
      <c r="K469" s="5"/>
      <c r="L469" s="5"/>
      <c r="M469" s="5"/>
      <c r="N469" s="5"/>
      <c r="O469" s="53" t="str">
        <f t="shared" si="4"/>
        <v/>
      </c>
      <c r="P469" s="5"/>
      <c r="Q469" s="5" t="s">
        <v>625</v>
      </c>
      <c r="R469" s="5" t="s">
        <v>626</v>
      </c>
      <c r="S469" s="5" t="s">
        <v>627</v>
      </c>
      <c r="T469" s="5" t="s">
        <v>627</v>
      </c>
      <c r="U469" s="1" t="str">
        <f t="shared" si="5"/>
        <v/>
      </c>
      <c r="V469" s="1" t="str">
        <f t="shared" si="6"/>
        <v/>
      </c>
      <c r="W469" s="1" t="str">
        <f t="shared" si="7"/>
        <v/>
      </c>
      <c r="X469" s="5" t="s">
        <v>628</v>
      </c>
      <c r="Y469" s="5" t="s">
        <v>629</v>
      </c>
      <c r="Z469" s="1"/>
      <c r="AA469" s="1"/>
      <c r="AB469" s="1"/>
      <c r="AC469" s="1"/>
      <c r="AD469" s="1" t="str">
        <f t="array" ref="AD469">XLOOKUP(A469,COMPRAS!B:B,COMPRAS!E:E,,0,-1)</f>
        <v/>
      </c>
      <c r="AE469" s="5" t="s">
        <v>629</v>
      </c>
      <c r="AF469" s="1"/>
      <c r="AG469" s="1" t="str">
        <f>VLOOKUP(A469,MAESTRA!I:N,5,0)</f>
        <v>#N/A</v>
      </c>
      <c r="AH469" s="1" t="str">
        <f>VLOOKUP(A469,MAESTRA!I:N,6,0)</f>
        <v>#N/A</v>
      </c>
      <c r="AI469" s="54" t="str">
        <f t="shared" si="8"/>
        <v>#DIV/0!</v>
      </c>
      <c r="AJ469" s="1"/>
    </row>
    <row r="470">
      <c r="A470" s="1"/>
      <c r="B470" s="1"/>
      <c r="C470" s="34"/>
      <c r="D470" s="1"/>
      <c r="E470" s="1"/>
      <c r="F470" s="1" t="str">
        <f t="shared" si="1"/>
        <v/>
      </c>
      <c r="G470" s="1" t="str">
        <f t="shared" si="2"/>
        <v/>
      </c>
      <c r="H470" s="1" t="str">
        <f t="array" ref="H470">XLOOKUP(A470,MAESTRA!I:I,MAESTRA!B:B,,0,1)</f>
        <v/>
      </c>
      <c r="I470" s="5" t="str">
        <f t="shared" si="3"/>
        <v>TALLA</v>
      </c>
      <c r="J470" s="1" t="str">
        <f t="array" ref="J470">XLOOKUP(A470,MAESTRA!I:I,MAESTRA!G:G,,0,1)</f>
        <v/>
      </c>
      <c r="K470" s="5"/>
      <c r="L470" s="5"/>
      <c r="M470" s="5"/>
      <c r="N470" s="5"/>
      <c r="O470" s="53" t="str">
        <f t="shared" si="4"/>
        <v/>
      </c>
      <c r="P470" s="5"/>
      <c r="Q470" s="5" t="s">
        <v>625</v>
      </c>
      <c r="R470" s="5" t="s">
        <v>626</v>
      </c>
      <c r="S470" s="5" t="s">
        <v>627</v>
      </c>
      <c r="T470" s="5" t="s">
        <v>627</v>
      </c>
      <c r="U470" s="1" t="str">
        <f t="shared" si="5"/>
        <v/>
      </c>
      <c r="V470" s="1" t="str">
        <f t="shared" si="6"/>
        <v/>
      </c>
      <c r="W470" s="1" t="str">
        <f t="shared" si="7"/>
        <v/>
      </c>
      <c r="X470" s="5" t="s">
        <v>628</v>
      </c>
      <c r="Y470" s="5" t="s">
        <v>629</v>
      </c>
      <c r="Z470" s="1"/>
      <c r="AA470" s="1"/>
      <c r="AB470" s="1"/>
      <c r="AC470" s="1"/>
      <c r="AD470" s="1" t="str">
        <f t="array" ref="AD470">XLOOKUP(A470,COMPRAS!B:B,COMPRAS!E:E,,0,-1)</f>
        <v/>
      </c>
      <c r="AE470" s="5" t="s">
        <v>629</v>
      </c>
      <c r="AF470" s="1"/>
      <c r="AG470" s="1" t="str">
        <f>VLOOKUP(A470,MAESTRA!I:N,5,0)</f>
        <v>#N/A</v>
      </c>
      <c r="AH470" s="1" t="str">
        <f>VLOOKUP(A470,MAESTRA!I:N,6,0)</f>
        <v>#N/A</v>
      </c>
      <c r="AI470" s="54" t="str">
        <f t="shared" si="8"/>
        <v>#DIV/0!</v>
      </c>
      <c r="AJ470" s="1"/>
    </row>
    <row r="471">
      <c r="A471" s="1"/>
      <c r="B471" s="1"/>
      <c r="C471" s="34"/>
      <c r="D471" s="1"/>
      <c r="E471" s="1"/>
      <c r="F471" s="1" t="str">
        <f t="shared" si="1"/>
        <v/>
      </c>
      <c r="G471" s="1" t="str">
        <f t="shared" si="2"/>
        <v/>
      </c>
      <c r="H471" s="1" t="str">
        <f t="array" ref="H471">XLOOKUP(A471,MAESTRA!I:I,MAESTRA!B:B,,0,1)</f>
        <v/>
      </c>
      <c r="I471" s="5" t="str">
        <f t="shared" si="3"/>
        <v>TALLA</v>
      </c>
      <c r="J471" s="1" t="str">
        <f t="array" ref="J471">XLOOKUP(A471,MAESTRA!I:I,MAESTRA!G:G,,0,1)</f>
        <v/>
      </c>
      <c r="K471" s="5"/>
      <c r="L471" s="5"/>
      <c r="M471" s="5"/>
      <c r="N471" s="5"/>
      <c r="O471" s="53" t="str">
        <f t="shared" si="4"/>
        <v/>
      </c>
      <c r="P471" s="5"/>
      <c r="Q471" s="5" t="s">
        <v>625</v>
      </c>
      <c r="R471" s="5" t="s">
        <v>626</v>
      </c>
      <c r="S471" s="5" t="s">
        <v>627</v>
      </c>
      <c r="T471" s="5" t="s">
        <v>627</v>
      </c>
      <c r="U471" s="1" t="str">
        <f t="shared" si="5"/>
        <v/>
      </c>
      <c r="V471" s="1" t="str">
        <f t="shared" si="6"/>
        <v/>
      </c>
      <c r="W471" s="1" t="str">
        <f t="shared" si="7"/>
        <v/>
      </c>
      <c r="X471" s="5" t="s">
        <v>628</v>
      </c>
      <c r="Y471" s="5" t="s">
        <v>629</v>
      </c>
      <c r="Z471" s="1"/>
      <c r="AA471" s="1"/>
      <c r="AB471" s="1"/>
      <c r="AC471" s="1"/>
      <c r="AD471" s="1" t="str">
        <f t="array" ref="AD471">XLOOKUP(A471,COMPRAS!B:B,COMPRAS!E:E,,0,-1)</f>
        <v/>
      </c>
      <c r="AE471" s="5" t="s">
        <v>629</v>
      </c>
      <c r="AF471" s="1"/>
      <c r="AG471" s="1" t="str">
        <f>VLOOKUP(A471,MAESTRA!I:N,5,0)</f>
        <v>#N/A</v>
      </c>
      <c r="AH471" s="1" t="str">
        <f>VLOOKUP(A471,MAESTRA!I:N,6,0)</f>
        <v>#N/A</v>
      </c>
      <c r="AI471" s="54" t="str">
        <f t="shared" si="8"/>
        <v>#DIV/0!</v>
      </c>
      <c r="AJ471" s="1"/>
    </row>
    <row r="472">
      <c r="A472" s="1"/>
      <c r="B472" s="1"/>
      <c r="C472" s="34"/>
      <c r="D472" s="1"/>
      <c r="E472" s="1"/>
      <c r="F472" s="1" t="str">
        <f t="shared" si="1"/>
        <v/>
      </c>
      <c r="G472" s="1" t="str">
        <f t="shared" si="2"/>
        <v/>
      </c>
      <c r="H472" s="1" t="str">
        <f t="array" ref="H472">XLOOKUP(A472,MAESTRA!I:I,MAESTRA!B:B,,0,1)</f>
        <v/>
      </c>
      <c r="I472" s="5" t="str">
        <f t="shared" si="3"/>
        <v>TALLA</v>
      </c>
      <c r="J472" s="1" t="str">
        <f t="array" ref="J472">XLOOKUP(A472,MAESTRA!I:I,MAESTRA!G:G,,0,1)</f>
        <v/>
      </c>
      <c r="K472" s="5"/>
      <c r="L472" s="5"/>
      <c r="M472" s="5"/>
      <c r="N472" s="5"/>
      <c r="O472" s="53" t="str">
        <f t="shared" si="4"/>
        <v/>
      </c>
      <c r="P472" s="5"/>
      <c r="Q472" s="5" t="s">
        <v>625</v>
      </c>
      <c r="R472" s="5" t="s">
        <v>626</v>
      </c>
      <c r="S472" s="5" t="s">
        <v>627</v>
      </c>
      <c r="T472" s="5" t="s">
        <v>627</v>
      </c>
      <c r="U472" s="1" t="str">
        <f t="shared" si="5"/>
        <v/>
      </c>
      <c r="V472" s="1" t="str">
        <f t="shared" si="6"/>
        <v/>
      </c>
      <c r="W472" s="1" t="str">
        <f t="shared" si="7"/>
        <v/>
      </c>
      <c r="X472" s="5" t="s">
        <v>628</v>
      </c>
      <c r="Y472" s="5" t="s">
        <v>629</v>
      </c>
      <c r="Z472" s="1"/>
      <c r="AA472" s="1"/>
      <c r="AB472" s="1"/>
      <c r="AC472" s="1"/>
      <c r="AD472" s="1" t="str">
        <f t="array" ref="AD472">XLOOKUP(A472,COMPRAS!B:B,COMPRAS!E:E,,0,-1)</f>
        <v/>
      </c>
      <c r="AE472" s="5" t="s">
        <v>629</v>
      </c>
      <c r="AF472" s="1"/>
      <c r="AG472" s="1" t="str">
        <f>VLOOKUP(A472,MAESTRA!I:N,5,0)</f>
        <v>#N/A</v>
      </c>
      <c r="AH472" s="1" t="str">
        <f>VLOOKUP(A472,MAESTRA!I:N,6,0)</f>
        <v>#N/A</v>
      </c>
      <c r="AI472" s="54" t="str">
        <f t="shared" si="8"/>
        <v>#DIV/0!</v>
      </c>
      <c r="AJ472" s="1"/>
    </row>
    <row r="473">
      <c r="A473" s="1"/>
      <c r="B473" s="1"/>
      <c r="C473" s="34"/>
      <c r="D473" s="1"/>
      <c r="E473" s="1"/>
      <c r="F473" s="1" t="str">
        <f t="shared" si="1"/>
        <v/>
      </c>
      <c r="G473" s="1" t="str">
        <f t="shared" si="2"/>
        <v/>
      </c>
      <c r="H473" s="1" t="str">
        <f t="array" ref="H473">XLOOKUP(A473,MAESTRA!I:I,MAESTRA!B:B,,0,1)</f>
        <v/>
      </c>
      <c r="I473" s="5" t="str">
        <f t="shared" si="3"/>
        <v>TALLA</v>
      </c>
      <c r="J473" s="1" t="str">
        <f t="array" ref="J473">XLOOKUP(A473,MAESTRA!I:I,MAESTRA!G:G,,0,1)</f>
        <v/>
      </c>
      <c r="K473" s="5"/>
      <c r="L473" s="5"/>
      <c r="M473" s="5"/>
      <c r="N473" s="5"/>
      <c r="O473" s="53" t="str">
        <f t="shared" si="4"/>
        <v/>
      </c>
      <c r="P473" s="5"/>
      <c r="Q473" s="5" t="s">
        <v>625</v>
      </c>
      <c r="R473" s="5" t="s">
        <v>626</v>
      </c>
      <c r="S473" s="5" t="s">
        <v>627</v>
      </c>
      <c r="T473" s="5" t="s">
        <v>627</v>
      </c>
      <c r="U473" s="1" t="str">
        <f t="shared" si="5"/>
        <v/>
      </c>
      <c r="V473" s="1" t="str">
        <f t="shared" si="6"/>
        <v/>
      </c>
      <c r="W473" s="1" t="str">
        <f t="shared" si="7"/>
        <v/>
      </c>
      <c r="X473" s="5" t="s">
        <v>628</v>
      </c>
      <c r="Y473" s="5" t="s">
        <v>629</v>
      </c>
      <c r="Z473" s="1"/>
      <c r="AA473" s="1"/>
      <c r="AB473" s="1"/>
      <c r="AC473" s="1"/>
      <c r="AD473" s="1" t="str">
        <f t="array" ref="AD473">XLOOKUP(A473,COMPRAS!B:B,COMPRAS!E:E,,0,-1)</f>
        <v/>
      </c>
      <c r="AE473" s="5" t="s">
        <v>629</v>
      </c>
      <c r="AF473" s="1"/>
      <c r="AG473" s="1" t="str">
        <f>VLOOKUP(A473,MAESTRA!I:N,5,0)</f>
        <v>#N/A</v>
      </c>
      <c r="AH473" s="1" t="str">
        <f>VLOOKUP(A473,MAESTRA!I:N,6,0)</f>
        <v>#N/A</v>
      </c>
      <c r="AI473" s="54" t="str">
        <f t="shared" si="8"/>
        <v>#DIV/0!</v>
      </c>
      <c r="AJ473" s="1"/>
    </row>
    <row r="474">
      <c r="A474" s="1"/>
      <c r="B474" s="1"/>
      <c r="C474" s="34"/>
      <c r="D474" s="1"/>
      <c r="E474" s="1"/>
      <c r="F474" s="1" t="str">
        <f t="shared" si="1"/>
        <v/>
      </c>
      <c r="G474" s="1" t="str">
        <f t="shared" si="2"/>
        <v/>
      </c>
      <c r="H474" s="1" t="str">
        <f t="array" ref="H474">XLOOKUP(A474,MAESTRA!I:I,MAESTRA!B:B,,0,1)</f>
        <v/>
      </c>
      <c r="I474" s="5" t="str">
        <f t="shared" si="3"/>
        <v>TALLA</v>
      </c>
      <c r="J474" s="1" t="str">
        <f t="array" ref="J474">XLOOKUP(A474,MAESTRA!I:I,MAESTRA!G:G,,0,1)</f>
        <v/>
      </c>
      <c r="K474" s="5"/>
      <c r="L474" s="5"/>
      <c r="M474" s="5"/>
      <c r="N474" s="5"/>
      <c r="O474" s="53" t="str">
        <f t="shared" si="4"/>
        <v/>
      </c>
      <c r="P474" s="5"/>
      <c r="Q474" s="5" t="s">
        <v>625</v>
      </c>
      <c r="R474" s="5" t="s">
        <v>626</v>
      </c>
      <c r="S474" s="5" t="s">
        <v>627</v>
      </c>
      <c r="T474" s="5" t="s">
        <v>627</v>
      </c>
      <c r="U474" s="1" t="str">
        <f t="shared" si="5"/>
        <v/>
      </c>
      <c r="V474" s="1" t="str">
        <f t="shared" si="6"/>
        <v/>
      </c>
      <c r="W474" s="1" t="str">
        <f t="shared" si="7"/>
        <v/>
      </c>
      <c r="X474" s="5" t="s">
        <v>628</v>
      </c>
      <c r="Y474" s="5" t="s">
        <v>629</v>
      </c>
      <c r="Z474" s="1"/>
      <c r="AA474" s="1"/>
      <c r="AB474" s="1"/>
      <c r="AC474" s="1"/>
      <c r="AD474" s="1" t="str">
        <f t="array" ref="AD474">XLOOKUP(A474,COMPRAS!B:B,COMPRAS!E:E,,0,-1)</f>
        <v/>
      </c>
      <c r="AE474" s="5" t="s">
        <v>629</v>
      </c>
      <c r="AF474" s="1"/>
      <c r="AG474" s="1" t="str">
        <f>VLOOKUP(A474,MAESTRA!I:N,5,0)</f>
        <v>#N/A</v>
      </c>
      <c r="AH474" s="1" t="str">
        <f>VLOOKUP(A474,MAESTRA!I:N,6,0)</f>
        <v>#N/A</v>
      </c>
      <c r="AI474" s="54" t="str">
        <f t="shared" si="8"/>
        <v>#DIV/0!</v>
      </c>
      <c r="AJ474" s="1"/>
    </row>
    <row r="475">
      <c r="A475" s="1"/>
      <c r="B475" s="1"/>
      <c r="C475" s="34"/>
      <c r="D475" s="1"/>
      <c r="E475" s="1"/>
      <c r="F475" s="1" t="str">
        <f t="shared" si="1"/>
        <v/>
      </c>
      <c r="G475" s="1" t="str">
        <f t="shared" si="2"/>
        <v/>
      </c>
      <c r="H475" s="1" t="str">
        <f t="array" ref="H475">XLOOKUP(A475,MAESTRA!I:I,MAESTRA!B:B,,0,1)</f>
        <v/>
      </c>
      <c r="I475" s="5" t="str">
        <f t="shared" si="3"/>
        <v>TALLA</v>
      </c>
      <c r="J475" s="1" t="str">
        <f t="array" ref="J475">XLOOKUP(A475,MAESTRA!I:I,MAESTRA!G:G,,0,1)</f>
        <v/>
      </c>
      <c r="K475" s="5"/>
      <c r="L475" s="5"/>
      <c r="M475" s="5"/>
      <c r="N475" s="5"/>
      <c r="O475" s="53" t="str">
        <f t="shared" si="4"/>
        <v/>
      </c>
      <c r="P475" s="5"/>
      <c r="Q475" s="5" t="s">
        <v>625</v>
      </c>
      <c r="R475" s="5" t="s">
        <v>626</v>
      </c>
      <c r="S475" s="5" t="s">
        <v>627</v>
      </c>
      <c r="T475" s="5" t="s">
        <v>627</v>
      </c>
      <c r="U475" s="1" t="str">
        <f t="shared" si="5"/>
        <v/>
      </c>
      <c r="V475" s="1" t="str">
        <f t="shared" si="6"/>
        <v/>
      </c>
      <c r="W475" s="1" t="str">
        <f t="shared" si="7"/>
        <v/>
      </c>
      <c r="X475" s="5" t="s">
        <v>628</v>
      </c>
      <c r="Y475" s="5" t="s">
        <v>629</v>
      </c>
      <c r="Z475" s="1"/>
      <c r="AA475" s="1"/>
      <c r="AB475" s="1"/>
      <c r="AC475" s="1"/>
      <c r="AD475" s="1" t="str">
        <f t="array" ref="AD475">XLOOKUP(A475,COMPRAS!B:B,COMPRAS!E:E,,0,-1)</f>
        <v/>
      </c>
      <c r="AE475" s="5" t="s">
        <v>629</v>
      </c>
      <c r="AF475" s="1"/>
      <c r="AG475" s="1" t="str">
        <f>VLOOKUP(A475,MAESTRA!I:N,5,0)</f>
        <v>#N/A</v>
      </c>
      <c r="AH475" s="1" t="str">
        <f>VLOOKUP(A475,MAESTRA!I:N,6,0)</f>
        <v>#N/A</v>
      </c>
      <c r="AI475" s="54" t="str">
        <f t="shared" si="8"/>
        <v>#DIV/0!</v>
      </c>
      <c r="AJ475" s="1"/>
    </row>
    <row r="476">
      <c r="A476" s="1"/>
      <c r="B476" s="1"/>
      <c r="C476" s="34"/>
      <c r="D476" s="1"/>
      <c r="E476" s="1"/>
      <c r="F476" s="1" t="str">
        <f t="shared" si="1"/>
        <v/>
      </c>
      <c r="G476" s="1" t="str">
        <f t="shared" si="2"/>
        <v/>
      </c>
      <c r="H476" s="1" t="str">
        <f t="array" ref="H476">XLOOKUP(A476,MAESTRA!I:I,MAESTRA!B:B,,0,1)</f>
        <v/>
      </c>
      <c r="I476" s="5" t="str">
        <f t="shared" si="3"/>
        <v>TALLA</v>
      </c>
      <c r="J476" s="1" t="str">
        <f t="array" ref="J476">XLOOKUP(A476,MAESTRA!I:I,MAESTRA!G:G,,0,1)</f>
        <v/>
      </c>
      <c r="K476" s="5"/>
      <c r="L476" s="5"/>
      <c r="M476" s="5"/>
      <c r="N476" s="5"/>
      <c r="O476" s="53" t="str">
        <f t="shared" si="4"/>
        <v/>
      </c>
      <c r="P476" s="5"/>
      <c r="Q476" s="5" t="s">
        <v>625</v>
      </c>
      <c r="R476" s="5" t="s">
        <v>626</v>
      </c>
      <c r="S476" s="5" t="s">
        <v>627</v>
      </c>
      <c r="T476" s="5" t="s">
        <v>627</v>
      </c>
      <c r="U476" s="1" t="str">
        <f t="shared" si="5"/>
        <v/>
      </c>
      <c r="V476" s="1" t="str">
        <f t="shared" si="6"/>
        <v/>
      </c>
      <c r="W476" s="1" t="str">
        <f t="shared" si="7"/>
        <v/>
      </c>
      <c r="X476" s="5" t="s">
        <v>628</v>
      </c>
      <c r="Y476" s="5" t="s">
        <v>629</v>
      </c>
      <c r="Z476" s="1"/>
      <c r="AA476" s="1"/>
      <c r="AB476" s="1"/>
      <c r="AC476" s="1"/>
      <c r="AD476" s="1" t="str">
        <f t="array" ref="AD476">XLOOKUP(A476,COMPRAS!B:B,COMPRAS!E:E,,0,-1)</f>
        <v/>
      </c>
      <c r="AE476" s="5" t="s">
        <v>629</v>
      </c>
      <c r="AF476" s="1"/>
      <c r="AG476" s="1" t="str">
        <f>VLOOKUP(A476,MAESTRA!I:N,5,0)</f>
        <v>#N/A</v>
      </c>
      <c r="AH476" s="1" t="str">
        <f>VLOOKUP(A476,MAESTRA!I:N,6,0)</f>
        <v>#N/A</v>
      </c>
      <c r="AI476" s="54" t="str">
        <f t="shared" si="8"/>
        <v>#DIV/0!</v>
      </c>
      <c r="AJ476" s="1"/>
    </row>
    <row r="477">
      <c r="A477" s="1"/>
      <c r="B477" s="1"/>
      <c r="C477" s="34"/>
      <c r="D477" s="1"/>
      <c r="E477" s="1"/>
      <c r="F477" s="1" t="str">
        <f t="shared" si="1"/>
        <v/>
      </c>
      <c r="G477" s="1" t="str">
        <f t="shared" si="2"/>
        <v/>
      </c>
      <c r="H477" s="1" t="str">
        <f t="array" ref="H477">XLOOKUP(A477,MAESTRA!I:I,MAESTRA!B:B,,0,1)</f>
        <v/>
      </c>
      <c r="I477" s="5" t="str">
        <f t="shared" si="3"/>
        <v>TALLA</v>
      </c>
      <c r="J477" s="1" t="str">
        <f t="array" ref="J477">XLOOKUP(A477,MAESTRA!I:I,MAESTRA!G:G,,0,1)</f>
        <v/>
      </c>
      <c r="K477" s="5"/>
      <c r="L477" s="5"/>
      <c r="M477" s="5"/>
      <c r="N477" s="5"/>
      <c r="O477" s="53" t="str">
        <f t="shared" si="4"/>
        <v/>
      </c>
      <c r="P477" s="5"/>
      <c r="Q477" s="5" t="s">
        <v>625</v>
      </c>
      <c r="R477" s="5" t="s">
        <v>626</v>
      </c>
      <c r="S477" s="5" t="s">
        <v>627</v>
      </c>
      <c r="T477" s="5" t="s">
        <v>627</v>
      </c>
      <c r="U477" s="1" t="str">
        <f t="shared" si="5"/>
        <v/>
      </c>
      <c r="V477" s="1" t="str">
        <f t="shared" si="6"/>
        <v/>
      </c>
      <c r="W477" s="1" t="str">
        <f t="shared" si="7"/>
        <v/>
      </c>
      <c r="X477" s="5" t="s">
        <v>628</v>
      </c>
      <c r="Y477" s="5" t="s">
        <v>629</v>
      </c>
      <c r="Z477" s="1"/>
      <c r="AA477" s="1"/>
      <c r="AB477" s="1"/>
      <c r="AC477" s="1"/>
      <c r="AD477" s="1" t="str">
        <f t="array" ref="AD477">XLOOKUP(A477,COMPRAS!B:B,COMPRAS!E:E,,0,-1)</f>
        <v/>
      </c>
      <c r="AE477" s="5" t="s">
        <v>629</v>
      </c>
      <c r="AF477" s="1"/>
      <c r="AG477" s="1" t="str">
        <f>VLOOKUP(A477,MAESTRA!I:N,5,0)</f>
        <v>#N/A</v>
      </c>
      <c r="AH477" s="1" t="str">
        <f>VLOOKUP(A477,MAESTRA!I:N,6,0)</f>
        <v>#N/A</v>
      </c>
      <c r="AI477" s="54" t="str">
        <f t="shared" si="8"/>
        <v>#DIV/0!</v>
      </c>
      <c r="AJ477" s="1"/>
    </row>
    <row r="478">
      <c r="A478" s="1"/>
      <c r="B478" s="1"/>
      <c r="C478" s="34"/>
      <c r="D478" s="1"/>
      <c r="E478" s="1"/>
      <c r="F478" s="1" t="str">
        <f t="shared" si="1"/>
        <v/>
      </c>
      <c r="G478" s="1" t="str">
        <f t="shared" si="2"/>
        <v/>
      </c>
      <c r="H478" s="1" t="str">
        <f t="array" ref="H478">XLOOKUP(A478,MAESTRA!I:I,MAESTRA!B:B,,0,1)</f>
        <v/>
      </c>
      <c r="I478" s="5" t="str">
        <f t="shared" si="3"/>
        <v>TALLA</v>
      </c>
      <c r="J478" s="1" t="str">
        <f t="array" ref="J478">XLOOKUP(A478,MAESTRA!I:I,MAESTRA!G:G,,0,1)</f>
        <v/>
      </c>
      <c r="K478" s="5"/>
      <c r="L478" s="5"/>
      <c r="M478" s="5"/>
      <c r="N478" s="5"/>
      <c r="O478" s="53" t="str">
        <f t="shared" si="4"/>
        <v/>
      </c>
      <c r="P478" s="5"/>
      <c r="Q478" s="5" t="s">
        <v>625</v>
      </c>
      <c r="R478" s="5" t="s">
        <v>626</v>
      </c>
      <c r="S478" s="5" t="s">
        <v>627</v>
      </c>
      <c r="T478" s="5" t="s">
        <v>627</v>
      </c>
      <c r="U478" s="1" t="str">
        <f t="shared" si="5"/>
        <v/>
      </c>
      <c r="V478" s="1" t="str">
        <f t="shared" si="6"/>
        <v/>
      </c>
      <c r="W478" s="1" t="str">
        <f t="shared" si="7"/>
        <v/>
      </c>
      <c r="X478" s="5" t="s">
        <v>628</v>
      </c>
      <c r="Y478" s="5" t="s">
        <v>629</v>
      </c>
      <c r="Z478" s="1"/>
      <c r="AA478" s="1"/>
      <c r="AB478" s="1"/>
      <c r="AC478" s="1"/>
      <c r="AD478" s="1" t="str">
        <f t="array" ref="AD478">XLOOKUP(A478,COMPRAS!B:B,COMPRAS!E:E,,0,-1)</f>
        <v/>
      </c>
      <c r="AE478" s="5" t="s">
        <v>629</v>
      </c>
      <c r="AF478" s="1"/>
      <c r="AG478" s="1" t="str">
        <f>VLOOKUP(A478,MAESTRA!I:N,5,0)</f>
        <v>#N/A</v>
      </c>
      <c r="AH478" s="1" t="str">
        <f>VLOOKUP(A478,MAESTRA!I:N,6,0)</f>
        <v>#N/A</v>
      </c>
      <c r="AI478" s="54" t="str">
        <f t="shared" si="8"/>
        <v>#DIV/0!</v>
      </c>
      <c r="AJ478" s="1"/>
    </row>
    <row r="479">
      <c r="A479" s="1"/>
      <c r="B479" s="1"/>
      <c r="C479" s="34"/>
      <c r="D479" s="1"/>
      <c r="E479" s="1"/>
      <c r="F479" s="1" t="str">
        <f t="shared" si="1"/>
        <v/>
      </c>
      <c r="G479" s="1" t="str">
        <f t="shared" si="2"/>
        <v/>
      </c>
      <c r="H479" s="1" t="str">
        <f t="array" ref="H479">XLOOKUP(A479,MAESTRA!I:I,MAESTRA!B:B,,0,1)</f>
        <v/>
      </c>
      <c r="I479" s="5" t="str">
        <f t="shared" si="3"/>
        <v>TALLA</v>
      </c>
      <c r="J479" s="1" t="str">
        <f t="array" ref="J479">XLOOKUP(A479,MAESTRA!I:I,MAESTRA!G:G,,0,1)</f>
        <v/>
      </c>
      <c r="K479" s="5"/>
      <c r="L479" s="5"/>
      <c r="M479" s="5"/>
      <c r="N479" s="5"/>
      <c r="O479" s="53" t="str">
        <f t="shared" si="4"/>
        <v/>
      </c>
      <c r="P479" s="5"/>
      <c r="Q479" s="5" t="s">
        <v>625</v>
      </c>
      <c r="R479" s="5" t="s">
        <v>626</v>
      </c>
      <c r="S479" s="5" t="s">
        <v>627</v>
      </c>
      <c r="T479" s="5" t="s">
        <v>627</v>
      </c>
      <c r="U479" s="1" t="str">
        <f t="shared" si="5"/>
        <v/>
      </c>
      <c r="V479" s="1" t="str">
        <f t="shared" si="6"/>
        <v/>
      </c>
      <c r="W479" s="1" t="str">
        <f t="shared" si="7"/>
        <v/>
      </c>
      <c r="X479" s="5" t="s">
        <v>628</v>
      </c>
      <c r="Y479" s="5" t="s">
        <v>629</v>
      </c>
      <c r="Z479" s="1"/>
      <c r="AA479" s="1"/>
      <c r="AB479" s="1"/>
      <c r="AC479" s="1"/>
      <c r="AD479" s="1" t="str">
        <f t="array" ref="AD479">XLOOKUP(A479,COMPRAS!B:B,COMPRAS!E:E,,0,-1)</f>
        <v/>
      </c>
      <c r="AE479" s="5" t="s">
        <v>629</v>
      </c>
      <c r="AF479" s="1"/>
      <c r="AG479" s="1" t="str">
        <f>VLOOKUP(A479,MAESTRA!I:N,5,0)</f>
        <v>#N/A</v>
      </c>
      <c r="AH479" s="1" t="str">
        <f>VLOOKUP(A479,MAESTRA!I:N,6,0)</f>
        <v>#N/A</v>
      </c>
      <c r="AI479" s="54" t="str">
        <f t="shared" si="8"/>
        <v>#DIV/0!</v>
      </c>
      <c r="AJ479" s="1"/>
    </row>
    <row r="480">
      <c r="A480" s="1"/>
      <c r="B480" s="1"/>
      <c r="C480" s="34"/>
      <c r="D480" s="1"/>
      <c r="E480" s="1"/>
      <c r="F480" s="1" t="str">
        <f t="shared" si="1"/>
        <v/>
      </c>
      <c r="G480" s="1" t="str">
        <f t="shared" si="2"/>
        <v/>
      </c>
      <c r="H480" s="1" t="str">
        <f t="array" ref="H480">XLOOKUP(A480,MAESTRA!I:I,MAESTRA!B:B,,0,1)</f>
        <v/>
      </c>
      <c r="I480" s="5" t="str">
        <f t="shared" si="3"/>
        <v>TALLA</v>
      </c>
      <c r="J480" s="1" t="str">
        <f t="array" ref="J480">XLOOKUP(A480,MAESTRA!I:I,MAESTRA!G:G,,0,1)</f>
        <v/>
      </c>
      <c r="K480" s="5"/>
      <c r="L480" s="5"/>
      <c r="M480" s="5"/>
      <c r="N480" s="5"/>
      <c r="O480" s="53" t="str">
        <f t="shared" si="4"/>
        <v/>
      </c>
      <c r="P480" s="5"/>
      <c r="Q480" s="5" t="s">
        <v>625</v>
      </c>
      <c r="R480" s="5" t="s">
        <v>626</v>
      </c>
      <c r="S480" s="5" t="s">
        <v>627</v>
      </c>
      <c r="T480" s="5" t="s">
        <v>627</v>
      </c>
      <c r="U480" s="1" t="str">
        <f t="shared" si="5"/>
        <v/>
      </c>
      <c r="V480" s="1" t="str">
        <f t="shared" si="6"/>
        <v/>
      </c>
      <c r="W480" s="1" t="str">
        <f t="shared" si="7"/>
        <v/>
      </c>
      <c r="X480" s="5" t="s">
        <v>628</v>
      </c>
      <c r="Y480" s="5" t="s">
        <v>629</v>
      </c>
      <c r="Z480" s="1"/>
      <c r="AA480" s="1"/>
      <c r="AB480" s="1"/>
      <c r="AC480" s="1"/>
      <c r="AD480" s="1" t="str">
        <f t="array" ref="AD480">XLOOKUP(A480,COMPRAS!B:B,COMPRAS!E:E,,0,-1)</f>
        <v/>
      </c>
      <c r="AE480" s="5" t="s">
        <v>629</v>
      </c>
      <c r="AF480" s="1"/>
      <c r="AG480" s="1" t="str">
        <f>VLOOKUP(A480,MAESTRA!I:N,5,0)</f>
        <v>#N/A</v>
      </c>
      <c r="AH480" s="1" t="str">
        <f>VLOOKUP(A480,MAESTRA!I:N,6,0)</f>
        <v>#N/A</v>
      </c>
      <c r="AI480" s="54" t="str">
        <f t="shared" si="8"/>
        <v>#DIV/0!</v>
      </c>
      <c r="AJ480" s="1"/>
    </row>
    <row r="481">
      <c r="A481" s="1"/>
      <c r="B481" s="1"/>
      <c r="C481" s="34"/>
      <c r="D481" s="1"/>
      <c r="E481" s="1"/>
      <c r="F481" s="1" t="str">
        <f t="shared" si="1"/>
        <v/>
      </c>
      <c r="G481" s="1" t="str">
        <f t="shared" si="2"/>
        <v/>
      </c>
      <c r="H481" s="1" t="str">
        <f t="array" ref="H481">XLOOKUP(A481,MAESTRA!I:I,MAESTRA!B:B,,0,1)</f>
        <v/>
      </c>
      <c r="I481" s="5" t="str">
        <f t="shared" si="3"/>
        <v>TALLA</v>
      </c>
      <c r="J481" s="1" t="str">
        <f t="array" ref="J481">XLOOKUP(A481,MAESTRA!I:I,MAESTRA!G:G,,0,1)</f>
        <v/>
      </c>
      <c r="K481" s="5"/>
      <c r="L481" s="5"/>
      <c r="M481" s="5"/>
      <c r="N481" s="5"/>
      <c r="O481" s="53" t="str">
        <f t="shared" si="4"/>
        <v/>
      </c>
      <c r="P481" s="5"/>
      <c r="Q481" s="5" t="s">
        <v>625</v>
      </c>
      <c r="R481" s="5" t="s">
        <v>626</v>
      </c>
      <c r="S481" s="5" t="s">
        <v>627</v>
      </c>
      <c r="T481" s="5" t="s">
        <v>627</v>
      </c>
      <c r="U481" s="1" t="str">
        <f t="shared" si="5"/>
        <v/>
      </c>
      <c r="V481" s="1" t="str">
        <f t="shared" si="6"/>
        <v/>
      </c>
      <c r="W481" s="1" t="str">
        <f t="shared" si="7"/>
        <v/>
      </c>
      <c r="X481" s="5" t="s">
        <v>628</v>
      </c>
      <c r="Y481" s="5" t="s">
        <v>629</v>
      </c>
      <c r="Z481" s="1"/>
      <c r="AA481" s="1"/>
      <c r="AB481" s="1"/>
      <c r="AC481" s="1"/>
      <c r="AD481" s="1" t="str">
        <f t="array" ref="AD481">XLOOKUP(A481,COMPRAS!B:B,COMPRAS!E:E,,0,-1)</f>
        <v/>
      </c>
      <c r="AE481" s="5" t="s">
        <v>629</v>
      </c>
      <c r="AF481" s="1"/>
      <c r="AG481" s="1" t="str">
        <f>VLOOKUP(A481,MAESTRA!I:N,5,0)</f>
        <v>#N/A</v>
      </c>
      <c r="AH481" s="1" t="str">
        <f>VLOOKUP(A481,MAESTRA!I:N,6,0)</f>
        <v>#N/A</v>
      </c>
      <c r="AI481" s="54" t="str">
        <f t="shared" si="8"/>
        <v>#DIV/0!</v>
      </c>
      <c r="AJ481" s="1"/>
    </row>
    <row r="482">
      <c r="A482" s="1"/>
      <c r="B482" s="1"/>
      <c r="C482" s="34"/>
      <c r="D482" s="1"/>
      <c r="E482" s="1"/>
      <c r="F482" s="1" t="str">
        <f t="shared" si="1"/>
        <v/>
      </c>
      <c r="G482" s="1" t="str">
        <f t="shared" si="2"/>
        <v/>
      </c>
      <c r="H482" s="1" t="str">
        <f t="array" ref="H482">XLOOKUP(A482,MAESTRA!I:I,MAESTRA!B:B,,0,1)</f>
        <v/>
      </c>
      <c r="I482" s="5" t="str">
        <f t="shared" si="3"/>
        <v>TALLA</v>
      </c>
      <c r="J482" s="1" t="str">
        <f t="array" ref="J482">XLOOKUP(A482,MAESTRA!I:I,MAESTRA!G:G,,0,1)</f>
        <v/>
      </c>
      <c r="K482" s="5"/>
      <c r="L482" s="5"/>
      <c r="M482" s="5"/>
      <c r="N482" s="5"/>
      <c r="O482" s="53" t="str">
        <f t="shared" si="4"/>
        <v/>
      </c>
      <c r="P482" s="5"/>
      <c r="Q482" s="5" t="s">
        <v>625</v>
      </c>
      <c r="R482" s="5" t="s">
        <v>626</v>
      </c>
      <c r="S482" s="5" t="s">
        <v>627</v>
      </c>
      <c r="T482" s="5" t="s">
        <v>627</v>
      </c>
      <c r="U482" s="1" t="str">
        <f t="shared" si="5"/>
        <v/>
      </c>
      <c r="V482" s="1" t="str">
        <f t="shared" si="6"/>
        <v/>
      </c>
      <c r="W482" s="1" t="str">
        <f t="shared" si="7"/>
        <v/>
      </c>
      <c r="X482" s="5" t="s">
        <v>628</v>
      </c>
      <c r="Y482" s="5" t="s">
        <v>629</v>
      </c>
      <c r="Z482" s="1"/>
      <c r="AA482" s="1"/>
      <c r="AB482" s="1"/>
      <c r="AC482" s="1"/>
      <c r="AD482" s="1" t="str">
        <f t="array" ref="AD482">XLOOKUP(A482,COMPRAS!B:B,COMPRAS!E:E,,0,-1)</f>
        <v/>
      </c>
      <c r="AE482" s="5" t="s">
        <v>629</v>
      </c>
      <c r="AF482" s="1"/>
      <c r="AG482" s="1" t="str">
        <f>VLOOKUP(A482,MAESTRA!I:N,5,0)</f>
        <v>#N/A</v>
      </c>
      <c r="AH482" s="1" t="str">
        <f>VLOOKUP(A482,MAESTRA!I:N,6,0)</f>
        <v>#N/A</v>
      </c>
      <c r="AI482" s="54" t="str">
        <f t="shared" si="8"/>
        <v>#DIV/0!</v>
      </c>
      <c r="AJ482" s="1"/>
    </row>
    <row r="483">
      <c r="A483" s="1"/>
      <c r="B483" s="1"/>
      <c r="C483" s="34"/>
      <c r="D483" s="1"/>
      <c r="E483" s="1"/>
      <c r="F483" s="1" t="str">
        <f t="shared" si="1"/>
        <v/>
      </c>
      <c r="G483" s="1" t="str">
        <f t="shared" si="2"/>
        <v/>
      </c>
      <c r="H483" s="1" t="str">
        <f t="array" ref="H483">XLOOKUP(A483,MAESTRA!I:I,MAESTRA!B:B,,0,1)</f>
        <v/>
      </c>
      <c r="I483" s="5" t="str">
        <f t="shared" si="3"/>
        <v>TALLA</v>
      </c>
      <c r="J483" s="1" t="str">
        <f t="array" ref="J483">XLOOKUP(A483,MAESTRA!I:I,MAESTRA!G:G,,0,1)</f>
        <v/>
      </c>
      <c r="K483" s="5"/>
      <c r="L483" s="5"/>
      <c r="M483" s="5"/>
      <c r="N483" s="5"/>
      <c r="O483" s="53" t="str">
        <f t="shared" si="4"/>
        <v/>
      </c>
      <c r="P483" s="5"/>
      <c r="Q483" s="5" t="s">
        <v>625</v>
      </c>
      <c r="R483" s="5" t="s">
        <v>626</v>
      </c>
      <c r="S483" s="5" t="s">
        <v>627</v>
      </c>
      <c r="T483" s="5" t="s">
        <v>627</v>
      </c>
      <c r="U483" s="1" t="str">
        <f t="shared" si="5"/>
        <v/>
      </c>
      <c r="V483" s="1" t="str">
        <f t="shared" si="6"/>
        <v/>
      </c>
      <c r="W483" s="1" t="str">
        <f t="shared" si="7"/>
        <v/>
      </c>
      <c r="X483" s="5" t="s">
        <v>628</v>
      </c>
      <c r="Y483" s="5" t="s">
        <v>629</v>
      </c>
      <c r="Z483" s="1"/>
      <c r="AA483" s="1"/>
      <c r="AB483" s="1"/>
      <c r="AC483" s="1"/>
      <c r="AD483" s="1" t="str">
        <f t="array" ref="AD483">XLOOKUP(A483,COMPRAS!B:B,COMPRAS!E:E,,0,-1)</f>
        <v/>
      </c>
      <c r="AE483" s="5" t="s">
        <v>629</v>
      </c>
      <c r="AF483" s="1"/>
      <c r="AG483" s="1" t="str">
        <f>VLOOKUP(A483,MAESTRA!I:N,5,0)</f>
        <v>#N/A</v>
      </c>
      <c r="AH483" s="1" t="str">
        <f>VLOOKUP(A483,MAESTRA!I:N,6,0)</f>
        <v>#N/A</v>
      </c>
      <c r="AI483" s="54" t="str">
        <f t="shared" si="8"/>
        <v>#DIV/0!</v>
      </c>
      <c r="AJ483" s="1"/>
    </row>
    <row r="484">
      <c r="A484" s="1"/>
      <c r="B484" s="1"/>
      <c r="C484" s="34"/>
      <c r="D484" s="1"/>
      <c r="E484" s="1"/>
      <c r="F484" s="1" t="str">
        <f t="shared" si="1"/>
        <v/>
      </c>
      <c r="G484" s="1" t="str">
        <f t="shared" si="2"/>
        <v/>
      </c>
      <c r="H484" s="1" t="str">
        <f t="array" ref="H484">XLOOKUP(A484,MAESTRA!I:I,MAESTRA!B:B,,0,1)</f>
        <v/>
      </c>
      <c r="I484" s="5" t="str">
        <f t="shared" si="3"/>
        <v>TALLA</v>
      </c>
      <c r="J484" s="1" t="str">
        <f t="array" ref="J484">XLOOKUP(A484,MAESTRA!I:I,MAESTRA!G:G,,0,1)</f>
        <v/>
      </c>
      <c r="K484" s="5"/>
      <c r="L484" s="5"/>
      <c r="M484" s="5"/>
      <c r="N484" s="5"/>
      <c r="O484" s="53" t="str">
        <f t="shared" si="4"/>
        <v/>
      </c>
      <c r="P484" s="5"/>
      <c r="Q484" s="5" t="s">
        <v>625</v>
      </c>
      <c r="R484" s="5" t="s">
        <v>626</v>
      </c>
      <c r="S484" s="5" t="s">
        <v>627</v>
      </c>
      <c r="T484" s="5" t="s">
        <v>627</v>
      </c>
      <c r="U484" s="1" t="str">
        <f t="shared" si="5"/>
        <v/>
      </c>
      <c r="V484" s="1" t="str">
        <f t="shared" si="6"/>
        <v/>
      </c>
      <c r="W484" s="1" t="str">
        <f t="shared" si="7"/>
        <v/>
      </c>
      <c r="X484" s="5" t="s">
        <v>628</v>
      </c>
      <c r="Y484" s="5" t="s">
        <v>629</v>
      </c>
      <c r="Z484" s="1"/>
      <c r="AA484" s="1"/>
      <c r="AB484" s="1"/>
      <c r="AC484" s="1"/>
      <c r="AD484" s="1" t="str">
        <f t="array" ref="AD484">XLOOKUP(A484,COMPRAS!B:B,COMPRAS!E:E,,0,-1)</f>
        <v/>
      </c>
      <c r="AE484" s="5" t="s">
        <v>629</v>
      </c>
      <c r="AF484" s="1"/>
      <c r="AG484" s="1" t="str">
        <f>VLOOKUP(A484,MAESTRA!I:N,5,0)</f>
        <v>#N/A</v>
      </c>
      <c r="AH484" s="1" t="str">
        <f>VLOOKUP(A484,MAESTRA!I:N,6,0)</f>
        <v>#N/A</v>
      </c>
      <c r="AI484" s="54" t="str">
        <f t="shared" si="8"/>
        <v>#DIV/0!</v>
      </c>
      <c r="AJ484" s="1"/>
    </row>
    <row r="485">
      <c r="A485" s="1"/>
      <c r="B485" s="1"/>
      <c r="C485" s="34"/>
      <c r="D485" s="1"/>
      <c r="E485" s="1"/>
      <c r="F485" s="1" t="str">
        <f t="shared" si="1"/>
        <v/>
      </c>
      <c r="G485" s="1" t="str">
        <f t="shared" si="2"/>
        <v/>
      </c>
      <c r="H485" s="1" t="str">
        <f t="array" ref="H485">XLOOKUP(A485,MAESTRA!I:I,MAESTRA!B:B,,0,1)</f>
        <v/>
      </c>
      <c r="I485" s="5" t="str">
        <f t="shared" si="3"/>
        <v>TALLA</v>
      </c>
      <c r="J485" s="1" t="str">
        <f t="array" ref="J485">XLOOKUP(A485,MAESTRA!I:I,MAESTRA!G:G,,0,1)</f>
        <v/>
      </c>
      <c r="K485" s="5"/>
      <c r="L485" s="5"/>
      <c r="M485" s="5"/>
      <c r="N485" s="5"/>
      <c r="O485" s="53" t="str">
        <f t="shared" si="4"/>
        <v/>
      </c>
      <c r="P485" s="5"/>
      <c r="Q485" s="5" t="s">
        <v>625</v>
      </c>
      <c r="R485" s="5" t="s">
        <v>626</v>
      </c>
      <c r="S485" s="5" t="s">
        <v>627</v>
      </c>
      <c r="T485" s="5" t="s">
        <v>627</v>
      </c>
      <c r="U485" s="1" t="str">
        <f t="shared" si="5"/>
        <v/>
      </c>
      <c r="V485" s="1" t="str">
        <f t="shared" si="6"/>
        <v/>
      </c>
      <c r="W485" s="1" t="str">
        <f t="shared" si="7"/>
        <v/>
      </c>
      <c r="X485" s="5" t="s">
        <v>628</v>
      </c>
      <c r="Y485" s="5" t="s">
        <v>629</v>
      </c>
      <c r="Z485" s="1"/>
      <c r="AA485" s="1"/>
      <c r="AB485" s="1"/>
      <c r="AC485" s="1"/>
      <c r="AD485" s="1" t="str">
        <f t="array" ref="AD485">XLOOKUP(A485,COMPRAS!B:B,COMPRAS!E:E,,0,-1)</f>
        <v/>
      </c>
      <c r="AE485" s="5" t="s">
        <v>629</v>
      </c>
      <c r="AF485" s="1"/>
      <c r="AG485" s="1" t="str">
        <f>VLOOKUP(A485,MAESTRA!I:N,5,0)</f>
        <v>#N/A</v>
      </c>
      <c r="AH485" s="1" t="str">
        <f>VLOOKUP(A485,MAESTRA!I:N,6,0)</f>
        <v>#N/A</v>
      </c>
      <c r="AI485" s="54" t="str">
        <f t="shared" si="8"/>
        <v>#DIV/0!</v>
      </c>
      <c r="AJ485" s="1"/>
    </row>
    <row r="486">
      <c r="A486" s="1"/>
      <c r="B486" s="1"/>
      <c r="C486" s="34"/>
      <c r="D486" s="1"/>
      <c r="E486" s="1"/>
      <c r="F486" s="1" t="str">
        <f t="shared" si="1"/>
        <v/>
      </c>
      <c r="G486" s="1" t="str">
        <f t="shared" si="2"/>
        <v/>
      </c>
      <c r="H486" s="1" t="str">
        <f t="array" ref="H486">XLOOKUP(A486,MAESTRA!I:I,MAESTRA!B:B,,0,1)</f>
        <v/>
      </c>
      <c r="I486" s="5" t="str">
        <f t="shared" si="3"/>
        <v>TALLA</v>
      </c>
      <c r="J486" s="1" t="str">
        <f t="array" ref="J486">XLOOKUP(A486,MAESTRA!I:I,MAESTRA!G:G,,0,1)</f>
        <v/>
      </c>
      <c r="K486" s="5"/>
      <c r="L486" s="5"/>
      <c r="M486" s="5"/>
      <c r="N486" s="5"/>
      <c r="O486" s="53" t="str">
        <f t="shared" si="4"/>
        <v/>
      </c>
      <c r="P486" s="5"/>
      <c r="Q486" s="5" t="s">
        <v>625</v>
      </c>
      <c r="R486" s="5" t="s">
        <v>626</v>
      </c>
      <c r="S486" s="5" t="s">
        <v>627</v>
      </c>
      <c r="T486" s="5" t="s">
        <v>627</v>
      </c>
      <c r="U486" s="1" t="str">
        <f t="shared" si="5"/>
        <v/>
      </c>
      <c r="V486" s="1" t="str">
        <f t="shared" si="6"/>
        <v/>
      </c>
      <c r="W486" s="1" t="str">
        <f t="shared" si="7"/>
        <v/>
      </c>
      <c r="X486" s="5" t="s">
        <v>628</v>
      </c>
      <c r="Y486" s="5" t="s">
        <v>629</v>
      </c>
      <c r="Z486" s="1"/>
      <c r="AA486" s="1"/>
      <c r="AB486" s="1"/>
      <c r="AC486" s="1"/>
      <c r="AD486" s="1" t="str">
        <f t="array" ref="AD486">XLOOKUP(A486,COMPRAS!B:B,COMPRAS!E:E,,0,-1)</f>
        <v/>
      </c>
      <c r="AE486" s="5" t="s">
        <v>629</v>
      </c>
      <c r="AF486" s="1"/>
      <c r="AG486" s="1" t="str">
        <f>VLOOKUP(A486,MAESTRA!I:N,5,0)</f>
        <v>#N/A</v>
      </c>
      <c r="AH486" s="1" t="str">
        <f>VLOOKUP(A486,MAESTRA!I:N,6,0)</f>
        <v>#N/A</v>
      </c>
      <c r="AI486" s="54" t="str">
        <f t="shared" si="8"/>
        <v>#DIV/0!</v>
      </c>
      <c r="AJ486" s="1"/>
    </row>
    <row r="487">
      <c r="A487" s="1"/>
      <c r="B487" s="1"/>
      <c r="C487" s="34"/>
      <c r="D487" s="1"/>
      <c r="E487" s="1"/>
      <c r="F487" s="1" t="str">
        <f t="shared" si="1"/>
        <v/>
      </c>
      <c r="G487" s="1" t="str">
        <f t="shared" si="2"/>
        <v/>
      </c>
      <c r="H487" s="1" t="str">
        <f t="array" ref="H487">XLOOKUP(A487,MAESTRA!I:I,MAESTRA!B:B,,0,1)</f>
        <v/>
      </c>
      <c r="I487" s="5" t="str">
        <f t="shared" si="3"/>
        <v>TALLA</v>
      </c>
      <c r="J487" s="1" t="str">
        <f t="array" ref="J487">XLOOKUP(A487,MAESTRA!I:I,MAESTRA!G:G,,0,1)</f>
        <v/>
      </c>
      <c r="K487" s="5"/>
      <c r="L487" s="5"/>
      <c r="M487" s="5"/>
      <c r="N487" s="5"/>
      <c r="O487" s="53" t="str">
        <f t="shared" si="4"/>
        <v/>
      </c>
      <c r="P487" s="5"/>
      <c r="Q487" s="5" t="s">
        <v>625</v>
      </c>
      <c r="R487" s="5" t="s">
        <v>626</v>
      </c>
      <c r="S487" s="5" t="s">
        <v>627</v>
      </c>
      <c r="T487" s="5" t="s">
        <v>627</v>
      </c>
      <c r="U487" s="1" t="str">
        <f t="shared" si="5"/>
        <v/>
      </c>
      <c r="V487" s="1" t="str">
        <f t="shared" si="6"/>
        <v/>
      </c>
      <c r="W487" s="1" t="str">
        <f t="shared" si="7"/>
        <v/>
      </c>
      <c r="X487" s="5" t="s">
        <v>628</v>
      </c>
      <c r="Y487" s="5" t="s">
        <v>629</v>
      </c>
      <c r="Z487" s="1"/>
      <c r="AA487" s="1"/>
      <c r="AB487" s="1"/>
      <c r="AC487" s="1"/>
      <c r="AD487" s="1" t="str">
        <f t="array" ref="AD487">XLOOKUP(A487,COMPRAS!B:B,COMPRAS!E:E,,0,-1)</f>
        <v/>
      </c>
      <c r="AE487" s="5" t="s">
        <v>629</v>
      </c>
      <c r="AF487" s="1"/>
      <c r="AG487" s="1" t="str">
        <f>VLOOKUP(A487,MAESTRA!I:N,5,0)</f>
        <v>#N/A</v>
      </c>
      <c r="AH487" s="1" t="str">
        <f>VLOOKUP(A487,MAESTRA!I:N,6,0)</f>
        <v>#N/A</v>
      </c>
      <c r="AI487" s="54" t="str">
        <f t="shared" si="8"/>
        <v>#DIV/0!</v>
      </c>
      <c r="AJ487" s="1"/>
    </row>
    <row r="488">
      <c r="A488" s="1"/>
      <c r="B488" s="1"/>
      <c r="C488" s="34"/>
      <c r="D488" s="1"/>
      <c r="E488" s="1"/>
      <c r="F488" s="1" t="str">
        <f t="shared" si="1"/>
        <v/>
      </c>
      <c r="G488" s="1" t="str">
        <f t="shared" si="2"/>
        <v/>
      </c>
      <c r="H488" s="1" t="str">
        <f t="array" ref="H488">XLOOKUP(A488,MAESTRA!I:I,MAESTRA!B:B,,0,1)</f>
        <v/>
      </c>
      <c r="I488" s="5" t="str">
        <f t="shared" si="3"/>
        <v>TALLA</v>
      </c>
      <c r="J488" s="1" t="str">
        <f t="array" ref="J488">XLOOKUP(A488,MAESTRA!I:I,MAESTRA!G:G,,0,1)</f>
        <v/>
      </c>
      <c r="K488" s="5"/>
      <c r="L488" s="5"/>
      <c r="M488" s="5"/>
      <c r="N488" s="5"/>
      <c r="O488" s="53" t="str">
        <f t="shared" si="4"/>
        <v/>
      </c>
      <c r="P488" s="5"/>
      <c r="Q488" s="5" t="s">
        <v>625</v>
      </c>
      <c r="R488" s="5" t="s">
        <v>626</v>
      </c>
      <c r="S488" s="5" t="s">
        <v>627</v>
      </c>
      <c r="T488" s="5" t="s">
        <v>627</v>
      </c>
      <c r="U488" s="1" t="str">
        <f t="shared" si="5"/>
        <v/>
      </c>
      <c r="V488" s="1" t="str">
        <f t="shared" si="6"/>
        <v/>
      </c>
      <c r="W488" s="1" t="str">
        <f t="shared" si="7"/>
        <v/>
      </c>
      <c r="X488" s="5" t="s">
        <v>628</v>
      </c>
      <c r="Y488" s="5" t="s">
        <v>629</v>
      </c>
      <c r="Z488" s="1"/>
      <c r="AA488" s="1"/>
      <c r="AB488" s="1"/>
      <c r="AC488" s="1"/>
      <c r="AD488" s="1" t="str">
        <f t="array" ref="AD488">XLOOKUP(A488,COMPRAS!B:B,COMPRAS!E:E,,0,-1)</f>
        <v/>
      </c>
      <c r="AE488" s="5" t="s">
        <v>629</v>
      </c>
      <c r="AF488" s="1"/>
      <c r="AG488" s="1" t="str">
        <f>VLOOKUP(A488,MAESTRA!I:N,5,0)</f>
        <v>#N/A</v>
      </c>
      <c r="AH488" s="1" t="str">
        <f>VLOOKUP(A488,MAESTRA!I:N,6,0)</f>
        <v>#N/A</v>
      </c>
      <c r="AI488" s="54" t="str">
        <f t="shared" si="8"/>
        <v>#DIV/0!</v>
      </c>
      <c r="AJ488" s="1"/>
    </row>
    <row r="489">
      <c r="A489" s="1"/>
      <c r="B489" s="1"/>
      <c r="C489" s="34"/>
      <c r="D489" s="1"/>
      <c r="E489" s="1"/>
      <c r="F489" s="1" t="str">
        <f t="shared" si="1"/>
        <v/>
      </c>
      <c r="G489" s="1" t="str">
        <f t="shared" si="2"/>
        <v/>
      </c>
      <c r="H489" s="1" t="str">
        <f t="array" ref="H489">XLOOKUP(A489,MAESTRA!I:I,MAESTRA!B:B,,0,1)</f>
        <v/>
      </c>
      <c r="I489" s="5" t="str">
        <f t="shared" si="3"/>
        <v>TALLA</v>
      </c>
      <c r="J489" s="1" t="str">
        <f t="array" ref="J489">XLOOKUP(A489,MAESTRA!I:I,MAESTRA!G:G,,0,1)</f>
        <v/>
      </c>
      <c r="K489" s="5"/>
      <c r="L489" s="5"/>
      <c r="M489" s="5"/>
      <c r="N489" s="5"/>
      <c r="O489" s="53" t="str">
        <f t="shared" si="4"/>
        <v/>
      </c>
      <c r="P489" s="5"/>
      <c r="Q489" s="5" t="s">
        <v>625</v>
      </c>
      <c r="R489" s="5" t="s">
        <v>626</v>
      </c>
      <c r="S489" s="5" t="s">
        <v>627</v>
      </c>
      <c r="T489" s="5" t="s">
        <v>627</v>
      </c>
      <c r="U489" s="1" t="str">
        <f t="shared" si="5"/>
        <v/>
      </c>
      <c r="V489" s="1" t="str">
        <f t="shared" si="6"/>
        <v/>
      </c>
      <c r="W489" s="1" t="str">
        <f t="shared" si="7"/>
        <v/>
      </c>
      <c r="X489" s="5" t="s">
        <v>628</v>
      </c>
      <c r="Y489" s="5" t="s">
        <v>629</v>
      </c>
      <c r="Z489" s="1"/>
      <c r="AA489" s="1"/>
      <c r="AB489" s="1"/>
      <c r="AC489" s="1"/>
      <c r="AD489" s="1" t="str">
        <f t="array" ref="AD489">XLOOKUP(A489,COMPRAS!B:B,COMPRAS!E:E,,0,-1)</f>
        <v/>
      </c>
      <c r="AE489" s="5" t="s">
        <v>629</v>
      </c>
      <c r="AF489" s="1"/>
      <c r="AG489" s="1" t="str">
        <f>VLOOKUP(A489,MAESTRA!I:N,5,0)</f>
        <v>#N/A</v>
      </c>
      <c r="AH489" s="1" t="str">
        <f>VLOOKUP(A489,MAESTRA!I:N,6,0)</f>
        <v>#N/A</v>
      </c>
      <c r="AI489" s="54" t="str">
        <f t="shared" si="8"/>
        <v>#DIV/0!</v>
      </c>
      <c r="AJ489" s="1"/>
    </row>
    <row r="490">
      <c r="A490" s="1"/>
      <c r="B490" s="1"/>
      <c r="C490" s="34"/>
      <c r="D490" s="1"/>
      <c r="E490" s="1"/>
      <c r="F490" s="1" t="str">
        <f t="shared" si="1"/>
        <v/>
      </c>
      <c r="G490" s="1" t="str">
        <f t="shared" si="2"/>
        <v/>
      </c>
      <c r="H490" s="1" t="str">
        <f t="array" ref="H490">XLOOKUP(A490,MAESTRA!I:I,MAESTRA!B:B,,0,1)</f>
        <v/>
      </c>
      <c r="I490" s="5" t="str">
        <f t="shared" si="3"/>
        <v>TALLA</v>
      </c>
      <c r="J490" s="1" t="str">
        <f t="array" ref="J490">XLOOKUP(A490,MAESTRA!I:I,MAESTRA!G:G,,0,1)</f>
        <v/>
      </c>
      <c r="K490" s="5"/>
      <c r="L490" s="5"/>
      <c r="M490" s="5"/>
      <c r="N490" s="5"/>
      <c r="O490" s="53" t="str">
        <f t="shared" si="4"/>
        <v/>
      </c>
      <c r="P490" s="5"/>
      <c r="Q490" s="5" t="s">
        <v>625</v>
      </c>
      <c r="R490" s="5" t="s">
        <v>626</v>
      </c>
      <c r="S490" s="5" t="s">
        <v>627</v>
      </c>
      <c r="T490" s="5" t="s">
        <v>627</v>
      </c>
      <c r="U490" s="1" t="str">
        <f t="shared" si="5"/>
        <v/>
      </c>
      <c r="V490" s="1" t="str">
        <f t="shared" si="6"/>
        <v/>
      </c>
      <c r="W490" s="1" t="str">
        <f t="shared" si="7"/>
        <v/>
      </c>
      <c r="X490" s="5" t="s">
        <v>628</v>
      </c>
      <c r="Y490" s="5" t="s">
        <v>629</v>
      </c>
      <c r="Z490" s="1"/>
      <c r="AA490" s="1"/>
      <c r="AB490" s="1"/>
      <c r="AC490" s="1"/>
      <c r="AD490" s="1" t="str">
        <f t="array" ref="AD490">XLOOKUP(A490,COMPRAS!B:B,COMPRAS!E:E,,0,-1)</f>
        <v/>
      </c>
      <c r="AE490" s="5" t="s">
        <v>629</v>
      </c>
      <c r="AF490" s="1"/>
      <c r="AG490" s="1" t="str">
        <f>VLOOKUP(A490,MAESTRA!I:N,5,0)</f>
        <v>#N/A</v>
      </c>
      <c r="AH490" s="1" t="str">
        <f>VLOOKUP(A490,MAESTRA!I:N,6,0)</f>
        <v>#N/A</v>
      </c>
      <c r="AI490" s="54" t="str">
        <f t="shared" si="8"/>
        <v>#DIV/0!</v>
      </c>
      <c r="AJ490" s="1"/>
    </row>
    <row r="491">
      <c r="A491" s="1"/>
      <c r="B491" s="1"/>
      <c r="C491" s="34"/>
      <c r="D491" s="1"/>
      <c r="E491" s="1"/>
      <c r="F491" s="1" t="str">
        <f t="shared" si="1"/>
        <v/>
      </c>
      <c r="G491" s="1" t="str">
        <f t="shared" si="2"/>
        <v/>
      </c>
      <c r="H491" s="1" t="str">
        <f t="array" ref="H491">XLOOKUP(A491,MAESTRA!I:I,MAESTRA!B:B,,0,1)</f>
        <v/>
      </c>
      <c r="I491" s="5" t="str">
        <f t="shared" si="3"/>
        <v>TALLA</v>
      </c>
      <c r="J491" s="1" t="str">
        <f t="array" ref="J491">XLOOKUP(A491,MAESTRA!I:I,MAESTRA!G:G,,0,1)</f>
        <v/>
      </c>
      <c r="K491" s="5"/>
      <c r="L491" s="5"/>
      <c r="M491" s="5"/>
      <c r="N491" s="5"/>
      <c r="O491" s="53" t="str">
        <f t="shared" si="4"/>
        <v/>
      </c>
      <c r="P491" s="5"/>
      <c r="Q491" s="5" t="s">
        <v>625</v>
      </c>
      <c r="R491" s="5" t="s">
        <v>626</v>
      </c>
      <c r="S491" s="5" t="s">
        <v>627</v>
      </c>
      <c r="T491" s="5" t="s">
        <v>627</v>
      </c>
      <c r="U491" s="1" t="str">
        <f t="shared" si="5"/>
        <v/>
      </c>
      <c r="V491" s="1" t="str">
        <f t="shared" si="6"/>
        <v/>
      </c>
      <c r="W491" s="1" t="str">
        <f t="shared" si="7"/>
        <v/>
      </c>
      <c r="X491" s="5" t="s">
        <v>628</v>
      </c>
      <c r="Y491" s="5" t="s">
        <v>629</v>
      </c>
      <c r="Z491" s="1"/>
      <c r="AA491" s="1"/>
      <c r="AB491" s="1"/>
      <c r="AC491" s="1"/>
      <c r="AD491" s="1" t="str">
        <f t="array" ref="AD491">XLOOKUP(A491,COMPRAS!B:B,COMPRAS!E:E,,0,-1)</f>
        <v/>
      </c>
      <c r="AE491" s="5" t="s">
        <v>629</v>
      </c>
      <c r="AF491" s="1"/>
      <c r="AG491" s="1" t="str">
        <f>VLOOKUP(A491,MAESTRA!I:N,5,0)</f>
        <v>#N/A</v>
      </c>
      <c r="AH491" s="1" t="str">
        <f>VLOOKUP(A491,MAESTRA!I:N,6,0)</f>
        <v>#N/A</v>
      </c>
      <c r="AI491" s="54" t="str">
        <f t="shared" si="8"/>
        <v>#DIV/0!</v>
      </c>
      <c r="AJ491" s="1"/>
    </row>
    <row r="492">
      <c r="A492" s="1"/>
      <c r="B492" s="1"/>
      <c r="C492" s="34"/>
      <c r="D492" s="1"/>
      <c r="E492" s="1"/>
      <c r="F492" s="1" t="str">
        <f t="shared" si="1"/>
        <v/>
      </c>
      <c r="G492" s="1" t="str">
        <f t="shared" si="2"/>
        <v/>
      </c>
      <c r="H492" s="1" t="str">
        <f t="array" ref="H492">XLOOKUP(A492,MAESTRA!I:I,MAESTRA!B:B,,0,1)</f>
        <v/>
      </c>
      <c r="I492" s="5" t="str">
        <f t="shared" si="3"/>
        <v>TALLA</v>
      </c>
      <c r="J492" s="1" t="str">
        <f t="array" ref="J492">XLOOKUP(A492,MAESTRA!I:I,MAESTRA!G:G,,0,1)</f>
        <v/>
      </c>
      <c r="K492" s="5"/>
      <c r="L492" s="5"/>
      <c r="M492" s="5"/>
      <c r="N492" s="5"/>
      <c r="O492" s="53" t="str">
        <f t="shared" si="4"/>
        <v/>
      </c>
      <c r="P492" s="5"/>
      <c r="Q492" s="5" t="s">
        <v>625</v>
      </c>
      <c r="R492" s="5" t="s">
        <v>626</v>
      </c>
      <c r="S492" s="5" t="s">
        <v>627</v>
      </c>
      <c r="T492" s="5" t="s">
        <v>627</v>
      </c>
      <c r="U492" s="1" t="str">
        <f t="shared" si="5"/>
        <v/>
      </c>
      <c r="V492" s="1" t="str">
        <f t="shared" si="6"/>
        <v/>
      </c>
      <c r="W492" s="1" t="str">
        <f t="shared" si="7"/>
        <v/>
      </c>
      <c r="X492" s="5" t="s">
        <v>628</v>
      </c>
      <c r="Y492" s="5" t="s">
        <v>629</v>
      </c>
      <c r="Z492" s="1"/>
      <c r="AA492" s="1"/>
      <c r="AB492" s="1"/>
      <c r="AC492" s="1"/>
      <c r="AD492" s="1" t="str">
        <f t="array" ref="AD492">XLOOKUP(A492,COMPRAS!B:B,COMPRAS!E:E,,0,-1)</f>
        <v/>
      </c>
      <c r="AE492" s="5" t="s">
        <v>629</v>
      </c>
      <c r="AF492" s="1"/>
      <c r="AG492" s="1" t="str">
        <f>VLOOKUP(A492,MAESTRA!I:N,5,0)</f>
        <v>#N/A</v>
      </c>
      <c r="AH492" s="1" t="str">
        <f>VLOOKUP(A492,MAESTRA!I:N,6,0)</f>
        <v>#N/A</v>
      </c>
      <c r="AI492" s="54" t="str">
        <f t="shared" si="8"/>
        <v>#DIV/0!</v>
      </c>
      <c r="AJ492" s="1"/>
    </row>
    <row r="493">
      <c r="A493" s="1"/>
      <c r="B493" s="1"/>
      <c r="C493" s="34"/>
      <c r="D493" s="1"/>
      <c r="E493" s="1"/>
      <c r="F493" s="1" t="str">
        <f t="shared" si="1"/>
        <v/>
      </c>
      <c r="G493" s="1" t="str">
        <f t="shared" si="2"/>
        <v/>
      </c>
      <c r="H493" s="1" t="str">
        <f t="array" ref="H493">XLOOKUP(A493,MAESTRA!I:I,MAESTRA!B:B,,0,1)</f>
        <v/>
      </c>
      <c r="I493" s="5" t="str">
        <f t="shared" si="3"/>
        <v>TALLA</v>
      </c>
      <c r="J493" s="1" t="str">
        <f t="array" ref="J493">XLOOKUP(A493,MAESTRA!I:I,MAESTRA!G:G,,0,1)</f>
        <v/>
      </c>
      <c r="K493" s="5"/>
      <c r="L493" s="5"/>
      <c r="M493" s="5"/>
      <c r="N493" s="5"/>
      <c r="O493" s="53" t="str">
        <f t="shared" si="4"/>
        <v/>
      </c>
      <c r="P493" s="5"/>
      <c r="Q493" s="5" t="s">
        <v>625</v>
      </c>
      <c r="R493" s="5" t="s">
        <v>626</v>
      </c>
      <c r="S493" s="5" t="s">
        <v>627</v>
      </c>
      <c r="T493" s="5" t="s">
        <v>627</v>
      </c>
      <c r="U493" s="1" t="str">
        <f t="shared" si="5"/>
        <v/>
      </c>
      <c r="V493" s="1" t="str">
        <f t="shared" si="6"/>
        <v/>
      </c>
      <c r="W493" s="1" t="str">
        <f t="shared" si="7"/>
        <v/>
      </c>
      <c r="X493" s="5" t="s">
        <v>628</v>
      </c>
      <c r="Y493" s="5" t="s">
        <v>629</v>
      </c>
      <c r="Z493" s="1"/>
      <c r="AA493" s="1"/>
      <c r="AB493" s="1"/>
      <c r="AC493" s="1"/>
      <c r="AD493" s="1" t="str">
        <f t="array" ref="AD493">XLOOKUP(A493,COMPRAS!B:B,COMPRAS!E:E,,0,-1)</f>
        <v/>
      </c>
      <c r="AE493" s="5" t="s">
        <v>629</v>
      </c>
      <c r="AF493" s="1"/>
      <c r="AG493" s="1" t="str">
        <f>VLOOKUP(A493,MAESTRA!I:N,5,0)</f>
        <v>#N/A</v>
      </c>
      <c r="AH493" s="1" t="str">
        <f>VLOOKUP(A493,MAESTRA!I:N,6,0)</f>
        <v>#N/A</v>
      </c>
      <c r="AI493" s="54" t="str">
        <f t="shared" si="8"/>
        <v>#DIV/0!</v>
      </c>
      <c r="AJ493" s="1"/>
    </row>
    <row r="494">
      <c r="A494" s="1"/>
      <c r="B494" s="1"/>
      <c r="C494" s="34"/>
      <c r="D494" s="1"/>
      <c r="E494" s="1"/>
      <c r="F494" s="1" t="str">
        <f t="shared" si="1"/>
        <v/>
      </c>
      <c r="G494" s="1" t="str">
        <f t="shared" si="2"/>
        <v/>
      </c>
      <c r="H494" s="1" t="str">
        <f t="array" ref="H494">XLOOKUP(A494,MAESTRA!I:I,MAESTRA!B:B,,0,1)</f>
        <v/>
      </c>
      <c r="I494" s="5" t="str">
        <f t="shared" si="3"/>
        <v>TALLA</v>
      </c>
      <c r="J494" s="1" t="str">
        <f t="array" ref="J494">XLOOKUP(A494,MAESTRA!I:I,MAESTRA!G:G,,0,1)</f>
        <v/>
      </c>
      <c r="K494" s="5"/>
      <c r="L494" s="5"/>
      <c r="M494" s="5"/>
      <c r="N494" s="5"/>
      <c r="O494" s="53" t="str">
        <f t="shared" si="4"/>
        <v/>
      </c>
      <c r="P494" s="5"/>
      <c r="Q494" s="5" t="s">
        <v>625</v>
      </c>
      <c r="R494" s="5" t="s">
        <v>626</v>
      </c>
      <c r="S494" s="5" t="s">
        <v>627</v>
      </c>
      <c r="T494" s="5" t="s">
        <v>627</v>
      </c>
      <c r="U494" s="1" t="str">
        <f t="shared" si="5"/>
        <v/>
      </c>
      <c r="V494" s="1" t="str">
        <f t="shared" si="6"/>
        <v/>
      </c>
      <c r="W494" s="1" t="str">
        <f t="shared" si="7"/>
        <v/>
      </c>
      <c r="X494" s="5" t="s">
        <v>628</v>
      </c>
      <c r="Y494" s="5" t="s">
        <v>629</v>
      </c>
      <c r="Z494" s="1"/>
      <c r="AA494" s="1"/>
      <c r="AB494" s="1"/>
      <c r="AC494" s="1"/>
      <c r="AD494" s="1" t="str">
        <f t="array" ref="AD494">XLOOKUP(A494,COMPRAS!B:B,COMPRAS!E:E,,0,-1)</f>
        <v/>
      </c>
      <c r="AE494" s="5" t="s">
        <v>629</v>
      </c>
      <c r="AF494" s="1"/>
      <c r="AG494" s="1" t="str">
        <f>VLOOKUP(A494,MAESTRA!I:N,5,0)</f>
        <v>#N/A</v>
      </c>
      <c r="AH494" s="1" t="str">
        <f>VLOOKUP(A494,MAESTRA!I:N,6,0)</f>
        <v>#N/A</v>
      </c>
      <c r="AI494" s="54" t="str">
        <f t="shared" si="8"/>
        <v>#DIV/0!</v>
      </c>
      <c r="AJ494" s="1"/>
    </row>
    <row r="495">
      <c r="A495" s="1"/>
      <c r="B495" s="1"/>
      <c r="C495" s="34"/>
      <c r="D495" s="1"/>
      <c r="E495" s="1"/>
      <c r="F495" s="1" t="str">
        <f t="shared" si="1"/>
        <v/>
      </c>
      <c r="G495" s="1" t="str">
        <f t="shared" si="2"/>
        <v/>
      </c>
      <c r="H495" s="1" t="str">
        <f t="array" ref="H495">XLOOKUP(A495,MAESTRA!I:I,MAESTRA!B:B,,0,1)</f>
        <v/>
      </c>
      <c r="I495" s="5" t="str">
        <f t="shared" si="3"/>
        <v>TALLA</v>
      </c>
      <c r="J495" s="1" t="str">
        <f t="array" ref="J495">XLOOKUP(A495,MAESTRA!I:I,MAESTRA!G:G,,0,1)</f>
        <v/>
      </c>
      <c r="K495" s="5"/>
      <c r="L495" s="5"/>
      <c r="M495" s="5"/>
      <c r="N495" s="5"/>
      <c r="O495" s="53" t="str">
        <f t="shared" si="4"/>
        <v/>
      </c>
      <c r="P495" s="5"/>
      <c r="Q495" s="5" t="s">
        <v>625</v>
      </c>
      <c r="R495" s="5" t="s">
        <v>626</v>
      </c>
      <c r="S495" s="5" t="s">
        <v>627</v>
      </c>
      <c r="T495" s="5" t="s">
        <v>627</v>
      </c>
      <c r="U495" s="1" t="str">
        <f t="shared" si="5"/>
        <v/>
      </c>
      <c r="V495" s="1" t="str">
        <f t="shared" si="6"/>
        <v/>
      </c>
      <c r="W495" s="1" t="str">
        <f t="shared" si="7"/>
        <v/>
      </c>
      <c r="X495" s="5" t="s">
        <v>628</v>
      </c>
      <c r="Y495" s="5" t="s">
        <v>629</v>
      </c>
      <c r="Z495" s="1"/>
      <c r="AA495" s="1"/>
      <c r="AB495" s="1"/>
      <c r="AC495" s="1"/>
      <c r="AD495" s="1" t="str">
        <f t="array" ref="AD495">XLOOKUP(A495,COMPRAS!B:B,COMPRAS!E:E,,0,-1)</f>
        <v/>
      </c>
      <c r="AE495" s="5" t="s">
        <v>629</v>
      </c>
      <c r="AF495" s="1"/>
      <c r="AG495" s="1" t="str">
        <f>VLOOKUP(A495,MAESTRA!I:N,5,0)</f>
        <v>#N/A</v>
      </c>
      <c r="AH495" s="1" t="str">
        <f>VLOOKUP(A495,MAESTRA!I:N,6,0)</f>
        <v>#N/A</v>
      </c>
      <c r="AI495" s="54" t="str">
        <f t="shared" si="8"/>
        <v>#DIV/0!</v>
      </c>
      <c r="AJ495" s="1"/>
    </row>
    <row r="496">
      <c r="A496" s="1"/>
      <c r="B496" s="1"/>
      <c r="C496" s="34"/>
      <c r="D496" s="1"/>
      <c r="E496" s="1"/>
      <c r="F496" s="1" t="str">
        <f t="shared" si="1"/>
        <v/>
      </c>
      <c r="G496" s="1" t="str">
        <f t="shared" si="2"/>
        <v/>
      </c>
      <c r="H496" s="1" t="str">
        <f t="array" ref="H496">XLOOKUP(A496,MAESTRA!I:I,MAESTRA!B:B,,0,1)</f>
        <v/>
      </c>
      <c r="I496" s="5" t="str">
        <f t="shared" si="3"/>
        <v>TALLA</v>
      </c>
      <c r="J496" s="1" t="str">
        <f t="array" ref="J496">XLOOKUP(A496,MAESTRA!I:I,MAESTRA!G:G,,0,1)</f>
        <v/>
      </c>
      <c r="K496" s="5"/>
      <c r="L496" s="5"/>
      <c r="M496" s="5"/>
      <c r="N496" s="5"/>
      <c r="O496" s="53" t="str">
        <f t="shared" si="4"/>
        <v/>
      </c>
      <c r="P496" s="5"/>
      <c r="Q496" s="5" t="s">
        <v>625</v>
      </c>
      <c r="R496" s="5" t="s">
        <v>626</v>
      </c>
      <c r="S496" s="5" t="s">
        <v>627</v>
      </c>
      <c r="T496" s="5" t="s">
        <v>627</v>
      </c>
      <c r="U496" s="1" t="str">
        <f t="shared" si="5"/>
        <v/>
      </c>
      <c r="V496" s="1" t="str">
        <f t="shared" si="6"/>
        <v/>
      </c>
      <c r="W496" s="1" t="str">
        <f t="shared" si="7"/>
        <v/>
      </c>
      <c r="X496" s="5" t="s">
        <v>628</v>
      </c>
      <c r="Y496" s="5" t="s">
        <v>629</v>
      </c>
      <c r="Z496" s="1"/>
      <c r="AA496" s="1"/>
      <c r="AB496" s="1"/>
      <c r="AC496" s="1"/>
      <c r="AD496" s="1" t="str">
        <f t="array" ref="AD496">XLOOKUP(A496,COMPRAS!B:B,COMPRAS!E:E,,0,-1)</f>
        <v/>
      </c>
      <c r="AE496" s="5" t="s">
        <v>629</v>
      </c>
      <c r="AF496" s="1"/>
      <c r="AG496" s="1" t="str">
        <f>VLOOKUP(A496,MAESTRA!I:N,5,0)</f>
        <v>#N/A</v>
      </c>
      <c r="AH496" s="1" t="str">
        <f>VLOOKUP(A496,MAESTRA!I:N,6,0)</f>
        <v>#N/A</v>
      </c>
      <c r="AI496" s="54" t="str">
        <f t="shared" si="8"/>
        <v>#DIV/0!</v>
      </c>
      <c r="AJ496" s="1"/>
    </row>
    <row r="497">
      <c r="A497" s="1"/>
      <c r="B497" s="1"/>
      <c r="C497" s="34"/>
      <c r="D497" s="1"/>
      <c r="E497" s="1"/>
      <c r="F497" s="1" t="str">
        <f t="shared" si="1"/>
        <v/>
      </c>
      <c r="G497" s="1" t="str">
        <f t="shared" si="2"/>
        <v/>
      </c>
      <c r="H497" s="1" t="str">
        <f t="array" ref="H497">XLOOKUP(A497,MAESTRA!I:I,MAESTRA!B:B,,0,1)</f>
        <v/>
      </c>
      <c r="I497" s="5" t="str">
        <f t="shared" si="3"/>
        <v>TALLA</v>
      </c>
      <c r="J497" s="1" t="str">
        <f t="array" ref="J497">XLOOKUP(A497,MAESTRA!I:I,MAESTRA!G:G,,0,1)</f>
        <v/>
      </c>
      <c r="K497" s="5"/>
      <c r="L497" s="5"/>
      <c r="M497" s="5"/>
      <c r="N497" s="5"/>
      <c r="O497" s="53" t="str">
        <f t="shared" si="4"/>
        <v/>
      </c>
      <c r="P497" s="5"/>
      <c r="Q497" s="5" t="s">
        <v>625</v>
      </c>
      <c r="R497" s="5" t="s">
        <v>626</v>
      </c>
      <c r="S497" s="5" t="s">
        <v>627</v>
      </c>
      <c r="T497" s="5" t="s">
        <v>627</v>
      </c>
      <c r="U497" s="1" t="str">
        <f t="shared" si="5"/>
        <v/>
      </c>
      <c r="V497" s="1" t="str">
        <f t="shared" si="6"/>
        <v/>
      </c>
      <c r="W497" s="1" t="str">
        <f t="shared" si="7"/>
        <v/>
      </c>
      <c r="X497" s="5" t="s">
        <v>628</v>
      </c>
      <c r="Y497" s="5" t="s">
        <v>629</v>
      </c>
      <c r="Z497" s="1"/>
      <c r="AA497" s="1"/>
      <c r="AB497" s="1"/>
      <c r="AC497" s="1"/>
      <c r="AD497" s="1" t="str">
        <f t="array" ref="AD497">XLOOKUP(A497,COMPRAS!B:B,COMPRAS!E:E,,0,-1)</f>
        <v/>
      </c>
      <c r="AE497" s="5" t="s">
        <v>629</v>
      </c>
      <c r="AF497" s="1"/>
      <c r="AG497" s="1" t="str">
        <f>VLOOKUP(A497,MAESTRA!I:N,5,0)</f>
        <v>#N/A</v>
      </c>
      <c r="AH497" s="1" t="str">
        <f>VLOOKUP(A497,MAESTRA!I:N,6,0)</f>
        <v>#N/A</v>
      </c>
      <c r="AI497" s="54" t="str">
        <f t="shared" si="8"/>
        <v>#DIV/0!</v>
      </c>
      <c r="AJ497" s="1"/>
    </row>
    <row r="498">
      <c r="A498" s="1"/>
      <c r="B498" s="1"/>
      <c r="C498" s="34"/>
      <c r="D498" s="1"/>
      <c r="E498" s="1"/>
      <c r="F498" s="1" t="str">
        <f t="shared" si="1"/>
        <v/>
      </c>
      <c r="G498" s="1" t="str">
        <f t="shared" si="2"/>
        <v/>
      </c>
      <c r="H498" s="1" t="str">
        <f t="array" ref="H498">XLOOKUP(A498,MAESTRA!I:I,MAESTRA!B:B,,0,1)</f>
        <v/>
      </c>
      <c r="I498" s="5" t="str">
        <f t="shared" si="3"/>
        <v>TALLA</v>
      </c>
      <c r="J498" s="1" t="str">
        <f t="array" ref="J498">XLOOKUP(A498,MAESTRA!I:I,MAESTRA!G:G,,0,1)</f>
        <v/>
      </c>
      <c r="K498" s="5"/>
      <c r="L498" s="5"/>
      <c r="M498" s="5"/>
      <c r="N498" s="5"/>
      <c r="O498" s="53" t="str">
        <f t="shared" si="4"/>
        <v/>
      </c>
      <c r="P498" s="5"/>
      <c r="Q498" s="5" t="s">
        <v>625</v>
      </c>
      <c r="R498" s="5" t="s">
        <v>626</v>
      </c>
      <c r="S498" s="5" t="s">
        <v>627</v>
      </c>
      <c r="T498" s="5" t="s">
        <v>627</v>
      </c>
      <c r="U498" s="1" t="str">
        <f t="shared" si="5"/>
        <v/>
      </c>
      <c r="V498" s="1" t="str">
        <f t="shared" si="6"/>
        <v/>
      </c>
      <c r="W498" s="1" t="str">
        <f t="shared" si="7"/>
        <v/>
      </c>
      <c r="X498" s="5" t="s">
        <v>628</v>
      </c>
      <c r="Y498" s="5" t="s">
        <v>629</v>
      </c>
      <c r="Z498" s="1"/>
      <c r="AA498" s="1"/>
      <c r="AB498" s="1"/>
      <c r="AC498" s="1"/>
      <c r="AD498" s="1" t="str">
        <f t="array" ref="AD498">XLOOKUP(A498,COMPRAS!B:B,COMPRAS!E:E,,0,-1)</f>
        <v/>
      </c>
      <c r="AE498" s="5" t="s">
        <v>629</v>
      </c>
      <c r="AF498" s="1"/>
      <c r="AG498" s="1" t="str">
        <f>VLOOKUP(A498,MAESTRA!I:N,5,0)</f>
        <v>#N/A</v>
      </c>
      <c r="AH498" s="1" t="str">
        <f>VLOOKUP(A498,MAESTRA!I:N,6,0)</f>
        <v>#N/A</v>
      </c>
      <c r="AI498" s="54" t="str">
        <f t="shared" si="8"/>
        <v>#DIV/0!</v>
      </c>
      <c r="AJ498" s="1"/>
    </row>
    <row r="499">
      <c r="A499" s="1"/>
      <c r="B499" s="1"/>
      <c r="C499" s="34"/>
      <c r="D499" s="1"/>
      <c r="E499" s="1"/>
      <c r="F499" s="1" t="str">
        <f t="shared" si="1"/>
        <v/>
      </c>
      <c r="G499" s="1" t="str">
        <f t="shared" si="2"/>
        <v/>
      </c>
      <c r="H499" s="1" t="str">
        <f t="array" ref="H499">XLOOKUP(A499,MAESTRA!I:I,MAESTRA!B:B,,0,1)</f>
        <v/>
      </c>
      <c r="I499" s="5" t="str">
        <f t="shared" si="3"/>
        <v>TALLA</v>
      </c>
      <c r="J499" s="1" t="str">
        <f t="array" ref="J499">XLOOKUP(A499,MAESTRA!I:I,MAESTRA!G:G,,0,1)</f>
        <v/>
      </c>
      <c r="K499" s="5"/>
      <c r="L499" s="5"/>
      <c r="M499" s="5"/>
      <c r="N499" s="5"/>
      <c r="O499" s="53" t="str">
        <f t="shared" si="4"/>
        <v/>
      </c>
      <c r="P499" s="5"/>
      <c r="Q499" s="5" t="s">
        <v>625</v>
      </c>
      <c r="R499" s="5" t="s">
        <v>626</v>
      </c>
      <c r="S499" s="5" t="s">
        <v>627</v>
      </c>
      <c r="T499" s="5" t="s">
        <v>627</v>
      </c>
      <c r="U499" s="1" t="str">
        <f t="shared" si="5"/>
        <v/>
      </c>
      <c r="V499" s="1" t="str">
        <f t="shared" si="6"/>
        <v/>
      </c>
      <c r="W499" s="1" t="str">
        <f t="shared" si="7"/>
        <v/>
      </c>
      <c r="X499" s="5" t="s">
        <v>628</v>
      </c>
      <c r="Y499" s="5" t="s">
        <v>629</v>
      </c>
      <c r="Z499" s="1"/>
      <c r="AA499" s="1"/>
      <c r="AB499" s="1"/>
      <c r="AC499" s="1"/>
      <c r="AD499" s="1" t="str">
        <f t="array" ref="AD499">XLOOKUP(A499,COMPRAS!B:B,COMPRAS!E:E,,0,-1)</f>
        <v/>
      </c>
      <c r="AE499" s="5" t="s">
        <v>629</v>
      </c>
      <c r="AF499" s="1"/>
      <c r="AG499" s="1" t="str">
        <f>VLOOKUP(A499,MAESTRA!I:N,5,0)</f>
        <v>#N/A</v>
      </c>
      <c r="AH499" s="1" t="str">
        <f>VLOOKUP(A499,MAESTRA!I:N,6,0)</f>
        <v>#N/A</v>
      </c>
      <c r="AI499" s="54" t="str">
        <f t="shared" si="8"/>
        <v>#DIV/0!</v>
      </c>
      <c r="AJ499" s="1"/>
    </row>
    <row r="500">
      <c r="A500" s="1"/>
      <c r="B500" s="1"/>
      <c r="C500" s="34"/>
      <c r="D500" s="1"/>
      <c r="E500" s="1"/>
      <c r="F500" s="1" t="str">
        <f t="shared" si="1"/>
        <v/>
      </c>
      <c r="G500" s="1" t="str">
        <f t="shared" si="2"/>
        <v/>
      </c>
      <c r="H500" s="1" t="str">
        <f t="array" ref="H500">XLOOKUP(A500,MAESTRA!I:I,MAESTRA!B:B,,0,1)</f>
        <v/>
      </c>
      <c r="I500" s="5" t="str">
        <f t="shared" si="3"/>
        <v>TALLA</v>
      </c>
      <c r="J500" s="1" t="str">
        <f t="array" ref="J500">XLOOKUP(A500,MAESTRA!I:I,MAESTRA!G:G,,0,1)</f>
        <v/>
      </c>
      <c r="K500" s="5"/>
      <c r="L500" s="5"/>
      <c r="M500" s="5"/>
      <c r="N500" s="5"/>
      <c r="O500" s="53" t="str">
        <f t="shared" si="4"/>
        <v/>
      </c>
      <c r="P500" s="5"/>
      <c r="Q500" s="5" t="s">
        <v>625</v>
      </c>
      <c r="R500" s="5" t="s">
        <v>626</v>
      </c>
      <c r="S500" s="5" t="s">
        <v>627</v>
      </c>
      <c r="T500" s="5" t="s">
        <v>627</v>
      </c>
      <c r="U500" s="1" t="str">
        <f t="shared" si="5"/>
        <v/>
      </c>
      <c r="V500" s="1" t="str">
        <f t="shared" si="6"/>
        <v/>
      </c>
      <c r="W500" s="1" t="str">
        <f t="shared" si="7"/>
        <v/>
      </c>
      <c r="X500" s="5" t="s">
        <v>628</v>
      </c>
      <c r="Y500" s="5" t="s">
        <v>629</v>
      </c>
      <c r="Z500" s="1"/>
      <c r="AA500" s="1"/>
      <c r="AB500" s="1"/>
      <c r="AC500" s="1"/>
      <c r="AD500" s="1" t="str">
        <f t="array" ref="AD500">XLOOKUP(A500,COMPRAS!B:B,COMPRAS!E:E,,0,-1)</f>
        <v/>
      </c>
      <c r="AE500" s="5" t="s">
        <v>629</v>
      </c>
      <c r="AF500" s="1"/>
      <c r="AG500" s="1" t="str">
        <f>VLOOKUP(A500,MAESTRA!I:N,5,0)</f>
        <v>#N/A</v>
      </c>
      <c r="AH500" s="1" t="str">
        <f>VLOOKUP(A500,MAESTRA!I:N,6,0)</f>
        <v>#N/A</v>
      </c>
      <c r="AI500" s="54" t="str">
        <f t="shared" si="8"/>
        <v>#DIV/0!</v>
      </c>
      <c r="AJ500" s="1"/>
    </row>
    <row r="501">
      <c r="A501" s="1"/>
      <c r="B501" s="1"/>
      <c r="C501" s="34"/>
      <c r="D501" s="1"/>
      <c r="E501" s="1"/>
      <c r="F501" s="1" t="str">
        <f t="shared" si="1"/>
        <v/>
      </c>
      <c r="G501" s="1" t="str">
        <f t="shared" si="2"/>
        <v/>
      </c>
      <c r="H501" s="1" t="str">
        <f t="array" ref="H501">XLOOKUP(A501,MAESTRA!I:I,MAESTRA!B:B,,0,1)</f>
        <v/>
      </c>
      <c r="I501" s="5" t="str">
        <f t="shared" si="3"/>
        <v>TALLA</v>
      </c>
      <c r="J501" s="1" t="str">
        <f t="array" ref="J501">XLOOKUP(A501,MAESTRA!I:I,MAESTRA!G:G,,0,1)</f>
        <v/>
      </c>
      <c r="K501" s="5"/>
      <c r="L501" s="5"/>
      <c r="M501" s="5"/>
      <c r="N501" s="5"/>
      <c r="O501" s="53" t="str">
        <f t="shared" si="4"/>
        <v/>
      </c>
      <c r="P501" s="5"/>
      <c r="Q501" s="5" t="s">
        <v>625</v>
      </c>
      <c r="R501" s="5" t="s">
        <v>626</v>
      </c>
      <c r="S501" s="5" t="s">
        <v>627</v>
      </c>
      <c r="T501" s="5" t="s">
        <v>627</v>
      </c>
      <c r="U501" s="1" t="str">
        <f t="shared" si="5"/>
        <v/>
      </c>
      <c r="V501" s="1" t="str">
        <f t="shared" si="6"/>
        <v/>
      </c>
      <c r="W501" s="1" t="str">
        <f t="shared" si="7"/>
        <v/>
      </c>
      <c r="X501" s="5" t="s">
        <v>628</v>
      </c>
      <c r="Y501" s="5" t="s">
        <v>629</v>
      </c>
      <c r="Z501" s="1"/>
      <c r="AA501" s="1"/>
      <c r="AB501" s="1"/>
      <c r="AC501" s="1"/>
      <c r="AD501" s="1" t="str">
        <f t="array" ref="AD501">XLOOKUP(A501,COMPRAS!B:B,COMPRAS!E:E,,0,-1)</f>
        <v/>
      </c>
      <c r="AE501" s="5" t="s">
        <v>629</v>
      </c>
      <c r="AF501" s="1"/>
      <c r="AG501" s="1" t="str">
        <f>VLOOKUP(A501,MAESTRA!I:N,5,0)</f>
        <v>#N/A</v>
      </c>
      <c r="AH501" s="1" t="str">
        <f>VLOOKUP(A501,MAESTRA!I:N,6,0)</f>
        <v>#N/A</v>
      </c>
      <c r="AI501" s="54" t="str">
        <f t="shared" si="8"/>
        <v>#DIV/0!</v>
      </c>
      <c r="AJ501" s="1"/>
    </row>
    <row r="502">
      <c r="A502" s="1"/>
      <c r="B502" s="1"/>
      <c r="C502" s="34"/>
      <c r="D502" s="1"/>
      <c r="E502" s="1"/>
      <c r="F502" s="1" t="str">
        <f t="shared" si="1"/>
        <v/>
      </c>
      <c r="G502" s="1" t="str">
        <f t="shared" si="2"/>
        <v/>
      </c>
      <c r="H502" s="1" t="str">
        <f t="array" ref="H502">XLOOKUP(A502,MAESTRA!I:I,MAESTRA!B:B,,0,1)</f>
        <v/>
      </c>
      <c r="I502" s="5" t="str">
        <f t="shared" si="3"/>
        <v>TALLA</v>
      </c>
      <c r="J502" s="1" t="str">
        <f t="array" ref="J502">XLOOKUP(A502,MAESTRA!I:I,MAESTRA!G:G,,0,1)</f>
        <v/>
      </c>
      <c r="K502" s="5"/>
      <c r="L502" s="5"/>
      <c r="M502" s="5"/>
      <c r="N502" s="5"/>
      <c r="O502" s="53" t="str">
        <f t="shared" si="4"/>
        <v/>
      </c>
      <c r="P502" s="5"/>
      <c r="Q502" s="5" t="s">
        <v>625</v>
      </c>
      <c r="R502" s="5" t="s">
        <v>626</v>
      </c>
      <c r="S502" s="5" t="s">
        <v>627</v>
      </c>
      <c r="T502" s="5" t="s">
        <v>627</v>
      </c>
      <c r="U502" s="1" t="str">
        <f t="shared" si="5"/>
        <v/>
      </c>
      <c r="V502" s="1" t="str">
        <f t="shared" si="6"/>
        <v/>
      </c>
      <c r="W502" s="1" t="str">
        <f t="shared" si="7"/>
        <v/>
      </c>
      <c r="X502" s="5" t="s">
        <v>628</v>
      </c>
      <c r="Y502" s="5" t="s">
        <v>629</v>
      </c>
      <c r="Z502" s="1"/>
      <c r="AA502" s="1"/>
      <c r="AB502" s="1"/>
      <c r="AC502" s="1"/>
      <c r="AD502" s="1" t="str">
        <f t="array" ref="AD502">XLOOKUP(A502,COMPRAS!B:B,COMPRAS!E:E,,0,-1)</f>
        <v/>
      </c>
      <c r="AE502" s="5" t="s">
        <v>629</v>
      </c>
      <c r="AF502" s="1"/>
      <c r="AG502" s="1" t="str">
        <f>VLOOKUP(A502,MAESTRA!I:N,5,0)</f>
        <v>#N/A</v>
      </c>
      <c r="AH502" s="1" t="str">
        <f>VLOOKUP(A502,MAESTRA!I:N,6,0)</f>
        <v>#N/A</v>
      </c>
      <c r="AI502" s="54" t="str">
        <f t="shared" si="8"/>
        <v>#DIV/0!</v>
      </c>
      <c r="AJ502" s="1"/>
    </row>
    <row r="503">
      <c r="A503" s="1"/>
      <c r="B503" s="1"/>
      <c r="C503" s="34"/>
      <c r="D503" s="1"/>
      <c r="E503" s="1"/>
      <c r="F503" s="1" t="str">
        <f t="shared" si="1"/>
        <v/>
      </c>
      <c r="G503" s="1" t="str">
        <f t="shared" si="2"/>
        <v/>
      </c>
      <c r="H503" s="1" t="str">
        <f t="array" ref="H503">XLOOKUP(A503,MAESTRA!I:I,MAESTRA!B:B,,0,1)</f>
        <v/>
      </c>
      <c r="I503" s="5" t="str">
        <f t="shared" si="3"/>
        <v>TALLA</v>
      </c>
      <c r="J503" s="1" t="str">
        <f t="array" ref="J503">XLOOKUP(A503,MAESTRA!I:I,MAESTRA!G:G,,0,1)</f>
        <v/>
      </c>
      <c r="K503" s="5"/>
      <c r="L503" s="5"/>
      <c r="M503" s="5"/>
      <c r="N503" s="5"/>
      <c r="O503" s="53" t="str">
        <f t="shared" si="4"/>
        <v/>
      </c>
      <c r="P503" s="5"/>
      <c r="Q503" s="5" t="s">
        <v>625</v>
      </c>
      <c r="R503" s="5" t="s">
        <v>626</v>
      </c>
      <c r="S503" s="5" t="s">
        <v>627</v>
      </c>
      <c r="T503" s="5" t="s">
        <v>627</v>
      </c>
      <c r="U503" s="1" t="str">
        <f t="shared" si="5"/>
        <v/>
      </c>
      <c r="V503" s="1" t="str">
        <f t="shared" si="6"/>
        <v/>
      </c>
      <c r="W503" s="1" t="str">
        <f t="shared" si="7"/>
        <v/>
      </c>
      <c r="X503" s="5" t="s">
        <v>628</v>
      </c>
      <c r="Y503" s="5" t="s">
        <v>629</v>
      </c>
      <c r="Z503" s="1"/>
      <c r="AA503" s="1"/>
      <c r="AB503" s="1"/>
      <c r="AC503" s="1"/>
      <c r="AD503" s="1" t="str">
        <f t="array" ref="AD503">XLOOKUP(A503,COMPRAS!B:B,COMPRAS!E:E,,0,-1)</f>
        <v/>
      </c>
      <c r="AE503" s="5" t="s">
        <v>629</v>
      </c>
      <c r="AF503" s="1"/>
      <c r="AG503" s="1" t="str">
        <f>VLOOKUP(A503,MAESTRA!I:N,5,0)</f>
        <v>#N/A</v>
      </c>
      <c r="AH503" s="1" t="str">
        <f>VLOOKUP(A503,MAESTRA!I:N,6,0)</f>
        <v>#N/A</v>
      </c>
      <c r="AI503" s="54" t="str">
        <f t="shared" si="8"/>
        <v>#DIV/0!</v>
      </c>
      <c r="AJ503" s="1"/>
    </row>
    <row r="504">
      <c r="A504" s="1"/>
      <c r="B504" s="1"/>
      <c r="C504" s="34"/>
      <c r="D504" s="1"/>
      <c r="E504" s="1"/>
      <c r="F504" s="1" t="str">
        <f t="shared" si="1"/>
        <v/>
      </c>
      <c r="G504" s="1" t="str">
        <f t="shared" si="2"/>
        <v/>
      </c>
      <c r="H504" s="1" t="str">
        <f t="array" ref="H504">XLOOKUP(A504,MAESTRA!I:I,MAESTRA!B:B,,0,1)</f>
        <v/>
      </c>
      <c r="I504" s="5" t="str">
        <f t="shared" si="3"/>
        <v>TALLA</v>
      </c>
      <c r="J504" s="1" t="str">
        <f t="array" ref="J504">XLOOKUP(A504,MAESTRA!I:I,MAESTRA!G:G,,0,1)</f>
        <v/>
      </c>
      <c r="K504" s="5"/>
      <c r="L504" s="5"/>
      <c r="M504" s="5"/>
      <c r="N504" s="5"/>
      <c r="O504" s="53" t="str">
        <f t="shared" si="4"/>
        <v/>
      </c>
      <c r="P504" s="5"/>
      <c r="Q504" s="5" t="s">
        <v>625</v>
      </c>
      <c r="R504" s="5" t="s">
        <v>626</v>
      </c>
      <c r="S504" s="5" t="s">
        <v>627</v>
      </c>
      <c r="T504" s="5" t="s">
        <v>627</v>
      </c>
      <c r="U504" s="1" t="str">
        <f t="shared" si="5"/>
        <v/>
      </c>
      <c r="V504" s="1" t="str">
        <f t="shared" si="6"/>
        <v/>
      </c>
      <c r="W504" s="1" t="str">
        <f t="shared" si="7"/>
        <v/>
      </c>
      <c r="X504" s="5" t="s">
        <v>628</v>
      </c>
      <c r="Y504" s="5" t="s">
        <v>629</v>
      </c>
      <c r="Z504" s="1"/>
      <c r="AA504" s="1"/>
      <c r="AB504" s="1"/>
      <c r="AC504" s="1"/>
      <c r="AD504" s="1" t="str">
        <f t="array" ref="AD504">XLOOKUP(A504,COMPRAS!B:B,COMPRAS!E:E,,0,-1)</f>
        <v/>
      </c>
      <c r="AE504" s="5" t="s">
        <v>629</v>
      </c>
      <c r="AF504" s="1"/>
      <c r="AG504" s="1" t="str">
        <f>VLOOKUP(A504,MAESTRA!I:N,5,0)</f>
        <v>#N/A</v>
      </c>
      <c r="AH504" s="1" t="str">
        <f>VLOOKUP(A504,MAESTRA!I:N,6,0)</f>
        <v>#N/A</v>
      </c>
      <c r="AI504" s="54" t="str">
        <f t="shared" si="8"/>
        <v>#DIV/0!</v>
      </c>
      <c r="AJ504" s="1"/>
    </row>
    <row r="505">
      <c r="A505" s="1"/>
      <c r="B505" s="1"/>
      <c r="C505" s="34"/>
      <c r="D505" s="1"/>
      <c r="E505" s="1"/>
      <c r="F505" s="1" t="str">
        <f t="shared" si="1"/>
        <v/>
      </c>
      <c r="G505" s="1" t="str">
        <f t="shared" si="2"/>
        <v/>
      </c>
      <c r="H505" s="1" t="str">
        <f t="array" ref="H505">XLOOKUP(A505,MAESTRA!I:I,MAESTRA!B:B,,0,1)</f>
        <v/>
      </c>
      <c r="I505" s="5" t="str">
        <f t="shared" si="3"/>
        <v>TALLA</v>
      </c>
      <c r="J505" s="1" t="str">
        <f t="array" ref="J505">XLOOKUP(A505,MAESTRA!I:I,MAESTRA!G:G,,0,1)</f>
        <v/>
      </c>
      <c r="K505" s="5"/>
      <c r="L505" s="5"/>
      <c r="M505" s="5"/>
      <c r="N505" s="5"/>
      <c r="O505" s="53" t="str">
        <f t="shared" si="4"/>
        <v/>
      </c>
      <c r="P505" s="5"/>
      <c r="Q505" s="5" t="s">
        <v>625</v>
      </c>
      <c r="R505" s="5" t="s">
        <v>626</v>
      </c>
      <c r="S505" s="5" t="s">
        <v>627</v>
      </c>
      <c r="T505" s="5" t="s">
        <v>627</v>
      </c>
      <c r="U505" s="1" t="str">
        <f t="shared" si="5"/>
        <v/>
      </c>
      <c r="V505" s="1" t="str">
        <f t="shared" si="6"/>
        <v/>
      </c>
      <c r="W505" s="1" t="str">
        <f t="shared" si="7"/>
        <v/>
      </c>
      <c r="X505" s="5" t="s">
        <v>628</v>
      </c>
      <c r="Y505" s="5" t="s">
        <v>629</v>
      </c>
      <c r="Z505" s="1"/>
      <c r="AA505" s="1"/>
      <c r="AB505" s="1"/>
      <c r="AC505" s="1"/>
      <c r="AD505" s="1" t="str">
        <f t="array" ref="AD505">XLOOKUP(A505,COMPRAS!B:B,COMPRAS!E:E,,0,-1)</f>
        <v/>
      </c>
      <c r="AE505" s="5" t="s">
        <v>629</v>
      </c>
      <c r="AF505" s="1"/>
      <c r="AG505" s="1" t="str">
        <f>VLOOKUP(A505,MAESTRA!I:N,5,0)</f>
        <v>#N/A</v>
      </c>
      <c r="AH505" s="1" t="str">
        <f>VLOOKUP(A505,MAESTRA!I:N,6,0)</f>
        <v>#N/A</v>
      </c>
      <c r="AI505" s="54" t="str">
        <f t="shared" si="8"/>
        <v>#DIV/0!</v>
      </c>
      <c r="AJ505" s="1"/>
    </row>
    <row r="506">
      <c r="A506" s="1"/>
      <c r="B506" s="1"/>
      <c r="C506" s="34"/>
      <c r="D506" s="1"/>
      <c r="E506" s="1"/>
      <c r="F506" s="1" t="str">
        <f t="shared" si="1"/>
        <v/>
      </c>
      <c r="G506" s="1" t="str">
        <f t="shared" si="2"/>
        <v/>
      </c>
      <c r="H506" s="1" t="str">
        <f t="array" ref="H506">XLOOKUP(A506,MAESTRA!I:I,MAESTRA!B:B,,0,1)</f>
        <v/>
      </c>
      <c r="I506" s="5" t="str">
        <f t="shared" si="3"/>
        <v>TALLA</v>
      </c>
      <c r="J506" s="1" t="str">
        <f t="array" ref="J506">XLOOKUP(A506,MAESTRA!I:I,MAESTRA!G:G,,0,1)</f>
        <v/>
      </c>
      <c r="K506" s="5"/>
      <c r="L506" s="5"/>
      <c r="M506" s="5"/>
      <c r="N506" s="5"/>
      <c r="O506" s="53" t="str">
        <f t="shared" si="4"/>
        <v/>
      </c>
      <c r="P506" s="5"/>
      <c r="Q506" s="5" t="s">
        <v>625</v>
      </c>
      <c r="R506" s="5" t="s">
        <v>626</v>
      </c>
      <c r="S506" s="5" t="s">
        <v>627</v>
      </c>
      <c r="T506" s="5" t="s">
        <v>627</v>
      </c>
      <c r="U506" s="1" t="str">
        <f t="shared" si="5"/>
        <v/>
      </c>
      <c r="V506" s="1" t="str">
        <f t="shared" si="6"/>
        <v/>
      </c>
      <c r="W506" s="1" t="str">
        <f t="shared" si="7"/>
        <v/>
      </c>
      <c r="X506" s="5" t="s">
        <v>628</v>
      </c>
      <c r="Y506" s="5" t="s">
        <v>629</v>
      </c>
      <c r="Z506" s="1"/>
      <c r="AA506" s="1"/>
      <c r="AB506" s="1"/>
      <c r="AC506" s="1"/>
      <c r="AD506" s="1" t="str">
        <f t="array" ref="AD506">XLOOKUP(A506,COMPRAS!B:B,COMPRAS!E:E,,0,-1)</f>
        <v/>
      </c>
      <c r="AE506" s="5" t="s">
        <v>629</v>
      </c>
      <c r="AF506" s="1"/>
      <c r="AG506" s="1" t="str">
        <f>VLOOKUP(A506,MAESTRA!I:N,5,0)</f>
        <v>#N/A</v>
      </c>
      <c r="AH506" s="1" t="str">
        <f>VLOOKUP(A506,MAESTRA!I:N,6,0)</f>
        <v>#N/A</v>
      </c>
      <c r="AI506" s="54" t="str">
        <f t="shared" si="8"/>
        <v>#DIV/0!</v>
      </c>
      <c r="AJ506" s="1"/>
    </row>
    <row r="507">
      <c r="A507" s="1"/>
      <c r="B507" s="1"/>
      <c r="C507" s="34"/>
      <c r="D507" s="1"/>
      <c r="E507" s="1"/>
      <c r="F507" s="1" t="str">
        <f t="shared" si="1"/>
        <v/>
      </c>
      <c r="G507" s="1" t="str">
        <f t="shared" si="2"/>
        <v/>
      </c>
      <c r="H507" s="1" t="str">
        <f t="array" ref="H507">XLOOKUP(A507,MAESTRA!I:I,MAESTRA!B:B,,0,1)</f>
        <v/>
      </c>
      <c r="I507" s="5" t="str">
        <f t="shared" si="3"/>
        <v>TALLA</v>
      </c>
      <c r="J507" s="1" t="str">
        <f t="array" ref="J507">XLOOKUP(A507,MAESTRA!I:I,MAESTRA!G:G,,0,1)</f>
        <v/>
      </c>
      <c r="K507" s="5"/>
      <c r="L507" s="5"/>
      <c r="M507" s="5"/>
      <c r="N507" s="5"/>
      <c r="O507" s="53" t="str">
        <f t="shared" si="4"/>
        <v/>
      </c>
      <c r="P507" s="5"/>
      <c r="Q507" s="5" t="s">
        <v>625</v>
      </c>
      <c r="R507" s="5" t="s">
        <v>626</v>
      </c>
      <c r="S507" s="5" t="s">
        <v>627</v>
      </c>
      <c r="T507" s="5" t="s">
        <v>627</v>
      </c>
      <c r="U507" s="1" t="str">
        <f t="shared" si="5"/>
        <v/>
      </c>
      <c r="V507" s="1" t="str">
        <f t="shared" si="6"/>
        <v/>
      </c>
      <c r="W507" s="1" t="str">
        <f t="shared" si="7"/>
        <v/>
      </c>
      <c r="X507" s="5" t="s">
        <v>628</v>
      </c>
      <c r="Y507" s="5" t="s">
        <v>629</v>
      </c>
      <c r="Z507" s="1"/>
      <c r="AA507" s="1"/>
      <c r="AB507" s="1"/>
      <c r="AC507" s="1"/>
      <c r="AD507" s="1" t="str">
        <f t="array" ref="AD507">XLOOKUP(A507,COMPRAS!B:B,COMPRAS!E:E,,0,-1)</f>
        <v/>
      </c>
      <c r="AE507" s="5" t="s">
        <v>629</v>
      </c>
      <c r="AF507" s="1"/>
      <c r="AG507" s="1" t="str">
        <f>VLOOKUP(A507,MAESTRA!I:N,5,0)</f>
        <v>#N/A</v>
      </c>
      <c r="AH507" s="1" t="str">
        <f>VLOOKUP(A507,MAESTRA!I:N,6,0)</f>
        <v>#N/A</v>
      </c>
      <c r="AI507" s="54" t="str">
        <f t="shared" si="8"/>
        <v>#DIV/0!</v>
      </c>
      <c r="AJ507" s="1"/>
    </row>
    <row r="508">
      <c r="A508" s="1"/>
      <c r="B508" s="1"/>
      <c r="C508" s="34"/>
      <c r="D508" s="1"/>
      <c r="E508" s="1"/>
      <c r="F508" s="1" t="str">
        <f t="shared" si="1"/>
        <v/>
      </c>
      <c r="G508" s="1" t="str">
        <f t="shared" si="2"/>
        <v/>
      </c>
      <c r="H508" s="1" t="str">
        <f t="array" ref="H508">XLOOKUP(A508,MAESTRA!I:I,MAESTRA!B:B,,0,1)</f>
        <v/>
      </c>
      <c r="I508" s="5" t="str">
        <f t="shared" si="3"/>
        <v>TALLA</v>
      </c>
      <c r="J508" s="1" t="str">
        <f t="array" ref="J508">XLOOKUP(A508,MAESTRA!I:I,MAESTRA!G:G,,0,1)</f>
        <v/>
      </c>
      <c r="K508" s="5"/>
      <c r="L508" s="5"/>
      <c r="M508" s="5"/>
      <c r="N508" s="5"/>
      <c r="O508" s="53" t="str">
        <f t="shared" si="4"/>
        <v/>
      </c>
      <c r="P508" s="5"/>
      <c r="Q508" s="5" t="s">
        <v>625</v>
      </c>
      <c r="R508" s="5" t="s">
        <v>626</v>
      </c>
      <c r="S508" s="5" t="s">
        <v>627</v>
      </c>
      <c r="T508" s="5" t="s">
        <v>627</v>
      </c>
      <c r="U508" s="1" t="str">
        <f t="shared" si="5"/>
        <v/>
      </c>
      <c r="V508" s="1" t="str">
        <f t="shared" si="6"/>
        <v/>
      </c>
      <c r="W508" s="1" t="str">
        <f t="shared" si="7"/>
        <v/>
      </c>
      <c r="X508" s="5" t="s">
        <v>628</v>
      </c>
      <c r="Y508" s="5" t="s">
        <v>629</v>
      </c>
      <c r="Z508" s="1"/>
      <c r="AA508" s="1"/>
      <c r="AB508" s="1"/>
      <c r="AC508" s="1"/>
      <c r="AD508" s="1" t="str">
        <f t="array" ref="AD508">XLOOKUP(A508,COMPRAS!B:B,COMPRAS!E:E,,0,-1)</f>
        <v/>
      </c>
      <c r="AE508" s="5" t="s">
        <v>629</v>
      </c>
      <c r="AF508" s="1"/>
      <c r="AG508" s="1" t="str">
        <f>VLOOKUP(A508,MAESTRA!I:N,5,0)</f>
        <v>#N/A</v>
      </c>
      <c r="AH508" s="1" t="str">
        <f>VLOOKUP(A508,MAESTRA!I:N,6,0)</f>
        <v>#N/A</v>
      </c>
      <c r="AI508" s="54" t="str">
        <f t="shared" si="8"/>
        <v>#DIV/0!</v>
      </c>
      <c r="AJ508" s="1"/>
    </row>
    <row r="509">
      <c r="A509" s="1"/>
      <c r="B509" s="1"/>
      <c r="C509" s="34"/>
      <c r="D509" s="1"/>
      <c r="E509" s="1"/>
      <c r="F509" s="1" t="str">
        <f t="shared" si="1"/>
        <v/>
      </c>
      <c r="G509" s="1" t="str">
        <f t="shared" si="2"/>
        <v/>
      </c>
      <c r="H509" s="1" t="str">
        <f t="array" ref="H509">XLOOKUP(A509,MAESTRA!I:I,MAESTRA!B:B,,0,1)</f>
        <v/>
      </c>
      <c r="I509" s="5" t="str">
        <f t="shared" si="3"/>
        <v>TALLA</v>
      </c>
      <c r="J509" s="1" t="str">
        <f t="array" ref="J509">XLOOKUP(A509,MAESTRA!I:I,MAESTRA!G:G,,0,1)</f>
        <v/>
      </c>
      <c r="K509" s="5"/>
      <c r="L509" s="5"/>
      <c r="M509" s="5"/>
      <c r="N509" s="5"/>
      <c r="O509" s="53" t="str">
        <f t="shared" si="4"/>
        <v/>
      </c>
      <c r="P509" s="5"/>
      <c r="Q509" s="5" t="s">
        <v>625</v>
      </c>
      <c r="R509" s="5" t="s">
        <v>626</v>
      </c>
      <c r="S509" s="5" t="s">
        <v>627</v>
      </c>
      <c r="T509" s="5" t="s">
        <v>627</v>
      </c>
      <c r="U509" s="1" t="str">
        <f t="shared" si="5"/>
        <v/>
      </c>
      <c r="V509" s="1" t="str">
        <f t="shared" si="6"/>
        <v/>
      </c>
      <c r="W509" s="1" t="str">
        <f t="shared" si="7"/>
        <v/>
      </c>
      <c r="X509" s="5" t="s">
        <v>628</v>
      </c>
      <c r="Y509" s="5" t="s">
        <v>629</v>
      </c>
      <c r="Z509" s="1"/>
      <c r="AA509" s="1"/>
      <c r="AB509" s="1"/>
      <c r="AC509" s="1"/>
      <c r="AD509" s="1" t="str">
        <f t="array" ref="AD509">XLOOKUP(A509,COMPRAS!B:B,COMPRAS!E:E,,0,-1)</f>
        <v/>
      </c>
      <c r="AE509" s="5" t="s">
        <v>629</v>
      </c>
      <c r="AF509" s="1"/>
      <c r="AG509" s="1" t="str">
        <f>VLOOKUP(A509,MAESTRA!I:N,5,0)</f>
        <v>#N/A</v>
      </c>
      <c r="AH509" s="1" t="str">
        <f>VLOOKUP(A509,MAESTRA!I:N,6,0)</f>
        <v>#N/A</v>
      </c>
      <c r="AI509" s="54" t="str">
        <f t="shared" si="8"/>
        <v>#DIV/0!</v>
      </c>
      <c r="AJ509" s="1"/>
    </row>
    <row r="510">
      <c r="A510" s="1"/>
      <c r="B510" s="1"/>
      <c r="C510" s="34"/>
      <c r="D510" s="1"/>
      <c r="E510" s="1"/>
      <c r="F510" s="1" t="str">
        <f t="shared" si="1"/>
        <v/>
      </c>
      <c r="G510" s="1" t="str">
        <f t="shared" si="2"/>
        <v/>
      </c>
      <c r="H510" s="1" t="str">
        <f t="array" ref="H510">XLOOKUP(A510,MAESTRA!I:I,MAESTRA!B:B,,0,1)</f>
        <v/>
      </c>
      <c r="I510" s="5" t="str">
        <f t="shared" si="3"/>
        <v>TALLA</v>
      </c>
      <c r="J510" s="1" t="str">
        <f t="array" ref="J510">XLOOKUP(A510,MAESTRA!I:I,MAESTRA!G:G,,0,1)</f>
        <v/>
      </c>
      <c r="K510" s="5"/>
      <c r="L510" s="5"/>
      <c r="M510" s="5"/>
      <c r="N510" s="5"/>
      <c r="O510" s="53" t="str">
        <f t="shared" si="4"/>
        <v/>
      </c>
      <c r="P510" s="5"/>
      <c r="Q510" s="5" t="s">
        <v>625</v>
      </c>
      <c r="R510" s="5" t="s">
        <v>626</v>
      </c>
      <c r="S510" s="5" t="s">
        <v>627</v>
      </c>
      <c r="T510" s="5" t="s">
        <v>627</v>
      </c>
      <c r="U510" s="1" t="str">
        <f t="shared" si="5"/>
        <v/>
      </c>
      <c r="V510" s="1" t="str">
        <f t="shared" si="6"/>
        <v/>
      </c>
      <c r="W510" s="1" t="str">
        <f t="shared" si="7"/>
        <v/>
      </c>
      <c r="X510" s="5" t="s">
        <v>628</v>
      </c>
      <c r="Y510" s="5" t="s">
        <v>629</v>
      </c>
      <c r="Z510" s="1"/>
      <c r="AA510" s="1"/>
      <c r="AB510" s="1"/>
      <c r="AC510" s="1"/>
      <c r="AD510" s="1" t="str">
        <f t="array" ref="AD510">XLOOKUP(A510,COMPRAS!B:B,COMPRAS!E:E,,0,-1)</f>
        <v/>
      </c>
      <c r="AE510" s="5" t="s">
        <v>629</v>
      </c>
      <c r="AF510" s="1"/>
      <c r="AG510" s="1" t="str">
        <f>VLOOKUP(A510,MAESTRA!I:N,5,0)</f>
        <v>#N/A</v>
      </c>
      <c r="AH510" s="1" t="str">
        <f>VLOOKUP(A510,MAESTRA!I:N,6,0)</f>
        <v>#N/A</v>
      </c>
      <c r="AI510" s="54" t="str">
        <f t="shared" si="8"/>
        <v>#DIV/0!</v>
      </c>
      <c r="AJ510" s="1"/>
    </row>
    <row r="511">
      <c r="A511" s="1"/>
      <c r="B511" s="1"/>
      <c r="C511" s="34"/>
      <c r="D511" s="1"/>
      <c r="E511" s="1"/>
      <c r="F511" s="1" t="str">
        <f t="shared" si="1"/>
        <v/>
      </c>
      <c r="G511" s="1" t="str">
        <f t="shared" si="2"/>
        <v/>
      </c>
      <c r="H511" s="1" t="str">
        <f t="array" ref="H511">XLOOKUP(A511,MAESTRA!I:I,MAESTRA!B:B,,0,1)</f>
        <v/>
      </c>
      <c r="I511" s="5" t="str">
        <f t="shared" si="3"/>
        <v>TALLA</v>
      </c>
      <c r="J511" s="1" t="str">
        <f t="array" ref="J511">XLOOKUP(A511,MAESTRA!I:I,MAESTRA!G:G,,0,1)</f>
        <v/>
      </c>
      <c r="K511" s="5"/>
      <c r="L511" s="5"/>
      <c r="M511" s="5"/>
      <c r="N511" s="5"/>
      <c r="O511" s="53" t="str">
        <f t="shared" si="4"/>
        <v/>
      </c>
      <c r="P511" s="5"/>
      <c r="Q511" s="5" t="s">
        <v>625</v>
      </c>
      <c r="R511" s="5" t="s">
        <v>626</v>
      </c>
      <c r="S511" s="5" t="s">
        <v>627</v>
      </c>
      <c r="T511" s="5" t="s">
        <v>627</v>
      </c>
      <c r="U511" s="1" t="str">
        <f t="shared" si="5"/>
        <v/>
      </c>
      <c r="V511" s="1" t="str">
        <f t="shared" si="6"/>
        <v/>
      </c>
      <c r="W511" s="1" t="str">
        <f t="shared" si="7"/>
        <v/>
      </c>
      <c r="X511" s="5" t="s">
        <v>628</v>
      </c>
      <c r="Y511" s="5" t="s">
        <v>629</v>
      </c>
      <c r="Z511" s="1"/>
      <c r="AA511" s="1"/>
      <c r="AB511" s="1"/>
      <c r="AC511" s="1"/>
      <c r="AD511" s="1" t="str">
        <f t="array" ref="AD511">XLOOKUP(A511,COMPRAS!B:B,COMPRAS!E:E,,0,-1)</f>
        <v/>
      </c>
      <c r="AE511" s="5" t="s">
        <v>629</v>
      </c>
      <c r="AF511" s="1"/>
      <c r="AG511" s="1" t="str">
        <f>VLOOKUP(A511,MAESTRA!I:N,5,0)</f>
        <v>#N/A</v>
      </c>
      <c r="AH511" s="1" t="str">
        <f>VLOOKUP(A511,MAESTRA!I:N,6,0)</f>
        <v>#N/A</v>
      </c>
      <c r="AI511" s="54" t="str">
        <f t="shared" si="8"/>
        <v>#DIV/0!</v>
      </c>
      <c r="AJ511" s="1"/>
    </row>
    <row r="512">
      <c r="A512" s="1"/>
      <c r="B512" s="1"/>
      <c r="C512" s="34"/>
      <c r="D512" s="1"/>
      <c r="E512" s="1"/>
      <c r="F512" s="1" t="str">
        <f t="shared" si="1"/>
        <v/>
      </c>
      <c r="G512" s="1" t="str">
        <f t="shared" si="2"/>
        <v/>
      </c>
      <c r="H512" s="1" t="str">
        <f t="array" ref="H512">XLOOKUP(A512,MAESTRA!I:I,MAESTRA!B:B,,0,1)</f>
        <v/>
      </c>
      <c r="I512" s="5" t="str">
        <f t="shared" si="3"/>
        <v>TALLA</v>
      </c>
      <c r="J512" s="1" t="str">
        <f t="array" ref="J512">XLOOKUP(A512,MAESTRA!I:I,MAESTRA!G:G,,0,1)</f>
        <v/>
      </c>
      <c r="K512" s="5"/>
      <c r="L512" s="5"/>
      <c r="M512" s="5"/>
      <c r="N512" s="5"/>
      <c r="O512" s="53" t="str">
        <f t="shared" si="4"/>
        <v/>
      </c>
      <c r="P512" s="5"/>
      <c r="Q512" s="5" t="s">
        <v>625</v>
      </c>
      <c r="R512" s="5" t="s">
        <v>626</v>
      </c>
      <c r="S512" s="5" t="s">
        <v>627</v>
      </c>
      <c r="T512" s="5" t="s">
        <v>627</v>
      </c>
      <c r="U512" s="1" t="str">
        <f t="shared" si="5"/>
        <v/>
      </c>
      <c r="V512" s="1" t="str">
        <f t="shared" si="6"/>
        <v/>
      </c>
      <c r="W512" s="1" t="str">
        <f t="shared" si="7"/>
        <v/>
      </c>
      <c r="X512" s="5" t="s">
        <v>628</v>
      </c>
      <c r="Y512" s="5" t="s">
        <v>629</v>
      </c>
      <c r="Z512" s="1"/>
      <c r="AA512" s="1"/>
      <c r="AB512" s="1"/>
      <c r="AC512" s="1"/>
      <c r="AD512" s="1" t="str">
        <f t="array" ref="AD512">XLOOKUP(A512,COMPRAS!B:B,COMPRAS!E:E,,0,-1)</f>
        <v/>
      </c>
      <c r="AE512" s="5" t="s">
        <v>629</v>
      </c>
      <c r="AF512" s="1"/>
      <c r="AG512" s="1" t="str">
        <f>VLOOKUP(A512,MAESTRA!I:N,5,0)</f>
        <v>#N/A</v>
      </c>
      <c r="AH512" s="1" t="str">
        <f>VLOOKUP(A512,MAESTRA!I:N,6,0)</f>
        <v>#N/A</v>
      </c>
      <c r="AI512" s="54" t="str">
        <f t="shared" si="8"/>
        <v>#DIV/0!</v>
      </c>
      <c r="AJ512" s="1"/>
    </row>
    <row r="513">
      <c r="A513" s="1"/>
      <c r="B513" s="1"/>
      <c r="C513" s="34"/>
      <c r="D513" s="1"/>
      <c r="E513" s="1"/>
      <c r="F513" s="1" t="str">
        <f t="shared" si="1"/>
        <v/>
      </c>
      <c r="G513" s="1" t="str">
        <f t="shared" si="2"/>
        <v/>
      </c>
      <c r="H513" s="1" t="str">
        <f t="array" ref="H513">XLOOKUP(A513,MAESTRA!I:I,MAESTRA!B:B,,0,1)</f>
        <v/>
      </c>
      <c r="I513" s="5" t="str">
        <f t="shared" si="3"/>
        <v>TALLA</v>
      </c>
      <c r="J513" s="1" t="str">
        <f t="array" ref="J513">XLOOKUP(A513,MAESTRA!I:I,MAESTRA!G:G,,0,1)</f>
        <v/>
      </c>
      <c r="K513" s="5"/>
      <c r="L513" s="5"/>
      <c r="M513" s="5"/>
      <c r="N513" s="5"/>
      <c r="O513" s="53" t="str">
        <f t="shared" si="4"/>
        <v/>
      </c>
      <c r="P513" s="5"/>
      <c r="Q513" s="5" t="s">
        <v>625</v>
      </c>
      <c r="R513" s="5" t="s">
        <v>626</v>
      </c>
      <c r="S513" s="5" t="s">
        <v>627</v>
      </c>
      <c r="T513" s="5" t="s">
        <v>627</v>
      </c>
      <c r="U513" s="1" t="str">
        <f t="shared" si="5"/>
        <v/>
      </c>
      <c r="V513" s="1" t="str">
        <f t="shared" si="6"/>
        <v/>
      </c>
      <c r="W513" s="1" t="str">
        <f t="shared" si="7"/>
        <v/>
      </c>
      <c r="X513" s="5" t="s">
        <v>628</v>
      </c>
      <c r="Y513" s="5" t="s">
        <v>629</v>
      </c>
      <c r="Z513" s="1"/>
      <c r="AA513" s="1"/>
      <c r="AB513" s="1"/>
      <c r="AC513" s="1"/>
      <c r="AD513" s="1" t="str">
        <f t="array" ref="AD513">XLOOKUP(A513,COMPRAS!B:B,COMPRAS!E:E,,0,-1)</f>
        <v/>
      </c>
      <c r="AE513" s="5" t="s">
        <v>629</v>
      </c>
      <c r="AF513" s="1"/>
      <c r="AG513" s="1" t="str">
        <f>VLOOKUP(A513,MAESTRA!I:N,5,0)</f>
        <v>#N/A</v>
      </c>
      <c r="AH513" s="1" t="str">
        <f>VLOOKUP(A513,MAESTRA!I:N,6,0)</f>
        <v>#N/A</v>
      </c>
      <c r="AI513" s="54" t="str">
        <f t="shared" si="8"/>
        <v>#DIV/0!</v>
      </c>
      <c r="AJ513" s="1"/>
    </row>
    <row r="514">
      <c r="A514" s="1"/>
      <c r="B514" s="1"/>
      <c r="C514" s="34"/>
      <c r="D514" s="1"/>
      <c r="E514" s="1"/>
      <c r="F514" s="1" t="str">
        <f t="shared" si="1"/>
        <v/>
      </c>
      <c r="G514" s="1" t="str">
        <f t="shared" si="2"/>
        <v/>
      </c>
      <c r="H514" s="1" t="str">
        <f t="array" ref="H514">XLOOKUP(A514,MAESTRA!I:I,MAESTRA!B:B,,0,1)</f>
        <v/>
      </c>
      <c r="I514" s="5" t="str">
        <f t="shared" si="3"/>
        <v>TALLA</v>
      </c>
      <c r="J514" s="1" t="str">
        <f t="array" ref="J514">XLOOKUP(A514,MAESTRA!I:I,MAESTRA!G:G,,0,1)</f>
        <v/>
      </c>
      <c r="K514" s="5"/>
      <c r="L514" s="5"/>
      <c r="M514" s="5"/>
      <c r="N514" s="5"/>
      <c r="O514" s="53" t="str">
        <f t="shared" si="4"/>
        <v/>
      </c>
      <c r="P514" s="5"/>
      <c r="Q514" s="5" t="s">
        <v>625</v>
      </c>
      <c r="R514" s="5" t="s">
        <v>626</v>
      </c>
      <c r="S514" s="5" t="s">
        <v>627</v>
      </c>
      <c r="T514" s="5" t="s">
        <v>627</v>
      </c>
      <c r="U514" s="1" t="str">
        <f t="shared" si="5"/>
        <v/>
      </c>
      <c r="V514" s="1" t="str">
        <f t="shared" si="6"/>
        <v/>
      </c>
      <c r="W514" s="1" t="str">
        <f t="shared" si="7"/>
        <v/>
      </c>
      <c r="X514" s="5" t="s">
        <v>628</v>
      </c>
      <c r="Y514" s="5" t="s">
        <v>629</v>
      </c>
      <c r="Z514" s="1"/>
      <c r="AA514" s="1"/>
      <c r="AB514" s="1"/>
      <c r="AC514" s="1"/>
      <c r="AD514" s="1" t="str">
        <f t="array" ref="AD514">XLOOKUP(A514,COMPRAS!B:B,COMPRAS!E:E,,0,-1)</f>
        <v/>
      </c>
      <c r="AE514" s="5" t="s">
        <v>629</v>
      </c>
      <c r="AF514" s="1"/>
      <c r="AG514" s="1" t="str">
        <f>VLOOKUP(A514,MAESTRA!I:N,5,0)</f>
        <v>#N/A</v>
      </c>
      <c r="AH514" s="1" t="str">
        <f>VLOOKUP(A514,MAESTRA!I:N,6,0)</f>
        <v>#N/A</v>
      </c>
      <c r="AI514" s="54" t="str">
        <f t="shared" si="8"/>
        <v>#DIV/0!</v>
      </c>
      <c r="AJ514" s="1"/>
    </row>
    <row r="515">
      <c r="A515" s="1"/>
      <c r="B515" s="1"/>
      <c r="C515" s="34"/>
      <c r="D515" s="1"/>
      <c r="E515" s="1"/>
      <c r="F515" s="1" t="str">
        <f t="shared" si="1"/>
        <v/>
      </c>
      <c r="G515" s="1" t="str">
        <f t="shared" si="2"/>
        <v/>
      </c>
      <c r="H515" s="1" t="str">
        <f t="array" ref="H515">XLOOKUP(A515,MAESTRA!I:I,MAESTRA!B:B,,0,1)</f>
        <v/>
      </c>
      <c r="I515" s="5" t="str">
        <f t="shared" si="3"/>
        <v>TALLA</v>
      </c>
      <c r="J515" s="1" t="str">
        <f t="array" ref="J515">XLOOKUP(A515,MAESTRA!I:I,MAESTRA!G:G,,0,1)</f>
        <v/>
      </c>
      <c r="K515" s="5"/>
      <c r="L515" s="5"/>
      <c r="M515" s="5"/>
      <c r="N515" s="5"/>
      <c r="O515" s="53" t="str">
        <f t="shared" si="4"/>
        <v/>
      </c>
      <c r="P515" s="5"/>
      <c r="Q515" s="5" t="s">
        <v>625</v>
      </c>
      <c r="R515" s="5" t="s">
        <v>626</v>
      </c>
      <c r="S515" s="5" t="s">
        <v>627</v>
      </c>
      <c r="T515" s="5" t="s">
        <v>627</v>
      </c>
      <c r="U515" s="1" t="str">
        <f t="shared" si="5"/>
        <v/>
      </c>
      <c r="V515" s="1" t="str">
        <f t="shared" si="6"/>
        <v/>
      </c>
      <c r="W515" s="1" t="str">
        <f t="shared" si="7"/>
        <v/>
      </c>
      <c r="X515" s="5" t="s">
        <v>628</v>
      </c>
      <c r="Y515" s="5" t="s">
        <v>629</v>
      </c>
      <c r="Z515" s="1"/>
      <c r="AA515" s="1"/>
      <c r="AB515" s="1"/>
      <c r="AC515" s="1"/>
      <c r="AD515" s="1" t="str">
        <f t="array" ref="AD515">XLOOKUP(A515,COMPRAS!B:B,COMPRAS!E:E,,0,-1)</f>
        <v/>
      </c>
      <c r="AE515" s="5" t="s">
        <v>629</v>
      </c>
      <c r="AF515" s="1"/>
      <c r="AG515" s="1" t="str">
        <f>VLOOKUP(A515,MAESTRA!I:N,5,0)</f>
        <v>#N/A</v>
      </c>
      <c r="AH515" s="1" t="str">
        <f>VLOOKUP(A515,MAESTRA!I:N,6,0)</f>
        <v>#N/A</v>
      </c>
      <c r="AI515" s="54" t="str">
        <f t="shared" si="8"/>
        <v>#DIV/0!</v>
      </c>
      <c r="AJ515" s="1"/>
    </row>
    <row r="516">
      <c r="A516" s="1"/>
      <c r="B516" s="1"/>
      <c r="C516" s="34"/>
      <c r="D516" s="1"/>
      <c r="E516" s="1"/>
      <c r="F516" s="1" t="str">
        <f t="shared" si="1"/>
        <v/>
      </c>
      <c r="G516" s="1" t="str">
        <f t="shared" si="2"/>
        <v/>
      </c>
      <c r="H516" s="1" t="str">
        <f t="array" ref="H516">XLOOKUP(A516,MAESTRA!I:I,MAESTRA!B:B,,0,1)</f>
        <v/>
      </c>
      <c r="I516" s="5" t="str">
        <f t="shared" si="3"/>
        <v>TALLA</v>
      </c>
      <c r="J516" s="1" t="str">
        <f t="array" ref="J516">XLOOKUP(A516,MAESTRA!I:I,MAESTRA!G:G,,0,1)</f>
        <v/>
      </c>
      <c r="K516" s="5"/>
      <c r="L516" s="5"/>
      <c r="M516" s="5"/>
      <c r="N516" s="5"/>
      <c r="O516" s="53" t="str">
        <f t="shared" si="4"/>
        <v/>
      </c>
      <c r="P516" s="5"/>
      <c r="Q516" s="5" t="s">
        <v>625</v>
      </c>
      <c r="R516" s="5" t="s">
        <v>626</v>
      </c>
      <c r="S516" s="5" t="s">
        <v>627</v>
      </c>
      <c r="T516" s="5" t="s">
        <v>627</v>
      </c>
      <c r="U516" s="1" t="str">
        <f t="shared" si="5"/>
        <v/>
      </c>
      <c r="V516" s="1" t="str">
        <f t="shared" si="6"/>
        <v/>
      </c>
      <c r="W516" s="1" t="str">
        <f t="shared" si="7"/>
        <v/>
      </c>
      <c r="X516" s="5" t="s">
        <v>628</v>
      </c>
      <c r="Y516" s="5" t="s">
        <v>629</v>
      </c>
      <c r="Z516" s="1"/>
      <c r="AA516" s="1"/>
      <c r="AB516" s="1"/>
      <c r="AC516" s="1"/>
      <c r="AD516" s="1" t="str">
        <f t="array" ref="AD516">XLOOKUP(A516,COMPRAS!B:B,COMPRAS!E:E,,0,-1)</f>
        <v/>
      </c>
      <c r="AE516" s="5" t="s">
        <v>629</v>
      </c>
      <c r="AF516" s="1"/>
      <c r="AG516" s="1" t="str">
        <f>VLOOKUP(A516,MAESTRA!I:N,5,0)</f>
        <v>#N/A</v>
      </c>
      <c r="AH516" s="1" t="str">
        <f>VLOOKUP(A516,MAESTRA!I:N,6,0)</f>
        <v>#N/A</v>
      </c>
      <c r="AI516" s="54" t="str">
        <f t="shared" si="8"/>
        <v>#DIV/0!</v>
      </c>
      <c r="AJ516" s="1"/>
    </row>
    <row r="517">
      <c r="A517" s="1"/>
      <c r="B517" s="1"/>
      <c r="C517" s="34"/>
      <c r="D517" s="1"/>
      <c r="E517" s="1"/>
      <c r="F517" s="1" t="str">
        <f t="shared" si="1"/>
        <v/>
      </c>
      <c r="G517" s="1" t="str">
        <f t="shared" si="2"/>
        <v/>
      </c>
      <c r="H517" s="1" t="str">
        <f t="array" ref="H517">XLOOKUP(A517,MAESTRA!I:I,MAESTRA!B:B,,0,1)</f>
        <v/>
      </c>
      <c r="I517" s="5" t="str">
        <f t="shared" si="3"/>
        <v>TALLA</v>
      </c>
      <c r="J517" s="1" t="str">
        <f t="array" ref="J517">XLOOKUP(A517,MAESTRA!I:I,MAESTRA!G:G,,0,1)</f>
        <v/>
      </c>
      <c r="K517" s="5"/>
      <c r="L517" s="5"/>
      <c r="M517" s="5"/>
      <c r="N517" s="5"/>
      <c r="O517" s="53" t="str">
        <f t="shared" si="4"/>
        <v/>
      </c>
      <c r="P517" s="5"/>
      <c r="Q517" s="5" t="s">
        <v>625</v>
      </c>
      <c r="R517" s="5" t="s">
        <v>626</v>
      </c>
      <c r="S517" s="5" t="s">
        <v>627</v>
      </c>
      <c r="T517" s="5" t="s">
        <v>627</v>
      </c>
      <c r="U517" s="1" t="str">
        <f t="shared" si="5"/>
        <v/>
      </c>
      <c r="V517" s="1" t="str">
        <f t="shared" si="6"/>
        <v/>
      </c>
      <c r="W517" s="1" t="str">
        <f t="shared" si="7"/>
        <v/>
      </c>
      <c r="X517" s="5" t="s">
        <v>628</v>
      </c>
      <c r="Y517" s="5" t="s">
        <v>629</v>
      </c>
      <c r="Z517" s="1"/>
      <c r="AA517" s="1"/>
      <c r="AB517" s="1"/>
      <c r="AC517" s="1"/>
      <c r="AD517" s="1" t="str">
        <f t="array" ref="AD517">XLOOKUP(A517,COMPRAS!B:B,COMPRAS!E:E,,0,-1)</f>
        <v/>
      </c>
      <c r="AE517" s="5" t="s">
        <v>629</v>
      </c>
      <c r="AF517" s="1"/>
      <c r="AG517" s="1" t="str">
        <f>VLOOKUP(A517,MAESTRA!I:N,5,0)</f>
        <v>#N/A</v>
      </c>
      <c r="AH517" s="1" t="str">
        <f>VLOOKUP(A517,MAESTRA!I:N,6,0)</f>
        <v>#N/A</v>
      </c>
      <c r="AI517" s="54" t="str">
        <f t="shared" si="8"/>
        <v>#DIV/0!</v>
      </c>
      <c r="AJ517" s="1"/>
    </row>
    <row r="518">
      <c r="A518" s="1"/>
      <c r="B518" s="1"/>
      <c r="C518" s="34"/>
      <c r="D518" s="1"/>
      <c r="E518" s="1"/>
      <c r="F518" s="1" t="str">
        <f t="shared" si="1"/>
        <v/>
      </c>
      <c r="G518" s="1" t="str">
        <f t="shared" si="2"/>
        <v/>
      </c>
      <c r="H518" s="1" t="str">
        <f t="array" ref="H518">XLOOKUP(A518,MAESTRA!I:I,MAESTRA!B:B,,0,1)</f>
        <v/>
      </c>
      <c r="I518" s="5" t="str">
        <f t="shared" si="3"/>
        <v>TALLA</v>
      </c>
      <c r="J518" s="1" t="str">
        <f t="array" ref="J518">XLOOKUP(A518,MAESTRA!I:I,MAESTRA!G:G,,0,1)</f>
        <v/>
      </c>
      <c r="K518" s="5"/>
      <c r="L518" s="5"/>
      <c r="M518" s="5"/>
      <c r="N518" s="5"/>
      <c r="O518" s="53" t="str">
        <f t="shared" si="4"/>
        <v/>
      </c>
      <c r="P518" s="5"/>
      <c r="Q518" s="5" t="s">
        <v>625</v>
      </c>
      <c r="R518" s="5" t="s">
        <v>626</v>
      </c>
      <c r="S518" s="5" t="s">
        <v>627</v>
      </c>
      <c r="T518" s="5" t="s">
        <v>627</v>
      </c>
      <c r="U518" s="1" t="str">
        <f t="shared" si="5"/>
        <v/>
      </c>
      <c r="V518" s="1" t="str">
        <f t="shared" si="6"/>
        <v/>
      </c>
      <c r="W518" s="1" t="str">
        <f t="shared" si="7"/>
        <v/>
      </c>
      <c r="X518" s="5" t="s">
        <v>628</v>
      </c>
      <c r="Y518" s="5" t="s">
        <v>629</v>
      </c>
      <c r="Z518" s="1"/>
      <c r="AA518" s="1"/>
      <c r="AB518" s="1"/>
      <c r="AC518" s="1"/>
      <c r="AD518" s="1" t="str">
        <f t="array" ref="AD518">XLOOKUP(A518,COMPRAS!B:B,COMPRAS!E:E,,0,-1)</f>
        <v/>
      </c>
      <c r="AE518" s="5" t="s">
        <v>629</v>
      </c>
      <c r="AF518" s="1"/>
      <c r="AG518" s="1" t="str">
        <f>VLOOKUP(A518,MAESTRA!I:N,5,0)</f>
        <v>#N/A</v>
      </c>
      <c r="AH518" s="1" t="str">
        <f>VLOOKUP(A518,MAESTRA!I:N,6,0)</f>
        <v>#N/A</v>
      </c>
      <c r="AI518" s="54" t="str">
        <f t="shared" si="8"/>
        <v>#DIV/0!</v>
      </c>
      <c r="AJ518" s="1"/>
    </row>
    <row r="519">
      <c r="A519" s="1"/>
      <c r="B519" s="1"/>
      <c r="C519" s="34"/>
      <c r="D519" s="1"/>
      <c r="E519" s="1"/>
      <c r="F519" s="1" t="str">
        <f t="shared" si="1"/>
        <v/>
      </c>
      <c r="G519" s="1" t="str">
        <f t="shared" si="2"/>
        <v/>
      </c>
      <c r="H519" s="1" t="str">
        <f t="array" ref="H519">XLOOKUP(A519,MAESTRA!I:I,MAESTRA!B:B,,0,1)</f>
        <v/>
      </c>
      <c r="I519" s="5" t="str">
        <f t="shared" si="3"/>
        <v>TALLA</v>
      </c>
      <c r="J519" s="1" t="str">
        <f t="array" ref="J519">XLOOKUP(A519,MAESTRA!I:I,MAESTRA!G:G,,0,1)</f>
        <v/>
      </c>
      <c r="K519" s="5"/>
      <c r="L519" s="5"/>
      <c r="M519" s="5"/>
      <c r="N519" s="5"/>
      <c r="O519" s="53" t="str">
        <f t="shared" si="4"/>
        <v/>
      </c>
      <c r="P519" s="5"/>
      <c r="Q519" s="5" t="s">
        <v>625</v>
      </c>
      <c r="R519" s="5" t="s">
        <v>626</v>
      </c>
      <c r="S519" s="5" t="s">
        <v>627</v>
      </c>
      <c r="T519" s="5" t="s">
        <v>627</v>
      </c>
      <c r="U519" s="1" t="str">
        <f t="shared" si="5"/>
        <v/>
      </c>
      <c r="V519" s="1" t="str">
        <f t="shared" si="6"/>
        <v/>
      </c>
      <c r="W519" s="1" t="str">
        <f t="shared" si="7"/>
        <v/>
      </c>
      <c r="X519" s="5" t="s">
        <v>628</v>
      </c>
      <c r="Y519" s="5" t="s">
        <v>629</v>
      </c>
      <c r="Z519" s="1"/>
      <c r="AA519" s="1"/>
      <c r="AB519" s="1"/>
      <c r="AC519" s="1"/>
      <c r="AD519" s="1" t="str">
        <f t="array" ref="AD519">XLOOKUP(A519,COMPRAS!B:B,COMPRAS!E:E,,0,-1)</f>
        <v/>
      </c>
      <c r="AE519" s="5" t="s">
        <v>629</v>
      </c>
      <c r="AF519" s="1"/>
      <c r="AG519" s="1" t="str">
        <f>VLOOKUP(A519,MAESTRA!I:N,5,0)</f>
        <v>#N/A</v>
      </c>
      <c r="AH519" s="1" t="str">
        <f>VLOOKUP(A519,MAESTRA!I:N,6,0)</f>
        <v>#N/A</v>
      </c>
      <c r="AI519" s="54" t="str">
        <f t="shared" si="8"/>
        <v>#DIV/0!</v>
      </c>
      <c r="AJ519" s="1"/>
    </row>
    <row r="520">
      <c r="A520" s="1"/>
      <c r="B520" s="1"/>
      <c r="C520" s="34"/>
      <c r="D520" s="1"/>
      <c r="E520" s="1"/>
      <c r="F520" s="1" t="str">
        <f t="shared" si="1"/>
        <v/>
      </c>
      <c r="G520" s="1" t="str">
        <f t="shared" si="2"/>
        <v/>
      </c>
      <c r="H520" s="1" t="str">
        <f t="array" ref="H520">XLOOKUP(A520,MAESTRA!I:I,MAESTRA!B:B,,0,1)</f>
        <v/>
      </c>
      <c r="I520" s="5" t="str">
        <f t="shared" si="3"/>
        <v>TALLA</v>
      </c>
      <c r="J520" s="1" t="str">
        <f t="array" ref="J520">XLOOKUP(A520,MAESTRA!I:I,MAESTRA!G:G,,0,1)</f>
        <v/>
      </c>
      <c r="K520" s="5"/>
      <c r="L520" s="5"/>
      <c r="M520" s="5"/>
      <c r="N520" s="5"/>
      <c r="O520" s="53" t="str">
        <f t="shared" si="4"/>
        <v/>
      </c>
      <c r="P520" s="5"/>
      <c r="Q520" s="5" t="s">
        <v>625</v>
      </c>
      <c r="R520" s="5" t="s">
        <v>626</v>
      </c>
      <c r="S520" s="5" t="s">
        <v>627</v>
      </c>
      <c r="T520" s="5" t="s">
        <v>627</v>
      </c>
      <c r="U520" s="1" t="str">
        <f t="shared" si="5"/>
        <v/>
      </c>
      <c r="V520" s="1" t="str">
        <f t="shared" si="6"/>
        <v/>
      </c>
      <c r="W520" s="1" t="str">
        <f t="shared" si="7"/>
        <v/>
      </c>
      <c r="X520" s="5" t="s">
        <v>628</v>
      </c>
      <c r="Y520" s="5" t="s">
        <v>629</v>
      </c>
      <c r="Z520" s="1"/>
      <c r="AA520" s="1"/>
      <c r="AB520" s="1"/>
      <c r="AC520" s="1"/>
      <c r="AD520" s="1" t="str">
        <f t="array" ref="AD520">XLOOKUP(A520,COMPRAS!B:B,COMPRAS!E:E,,0,-1)</f>
        <v/>
      </c>
      <c r="AE520" s="5" t="s">
        <v>629</v>
      </c>
      <c r="AF520" s="1"/>
      <c r="AG520" s="1" t="str">
        <f>VLOOKUP(A520,MAESTRA!I:N,5,0)</f>
        <v>#N/A</v>
      </c>
      <c r="AH520" s="1" t="str">
        <f>VLOOKUP(A520,MAESTRA!I:N,6,0)</f>
        <v>#N/A</v>
      </c>
      <c r="AI520" s="54" t="str">
        <f t="shared" si="8"/>
        <v>#DIV/0!</v>
      </c>
      <c r="AJ520" s="1"/>
    </row>
    <row r="521">
      <c r="A521" s="1"/>
      <c r="B521" s="1"/>
      <c r="C521" s="34"/>
      <c r="D521" s="1"/>
      <c r="E521" s="1"/>
      <c r="F521" s="1" t="str">
        <f t="shared" si="1"/>
        <v/>
      </c>
      <c r="G521" s="1" t="str">
        <f t="shared" si="2"/>
        <v/>
      </c>
      <c r="H521" s="1" t="str">
        <f t="array" ref="H521">XLOOKUP(A521,MAESTRA!I:I,MAESTRA!B:B,,0,1)</f>
        <v/>
      </c>
      <c r="I521" s="5" t="str">
        <f t="shared" si="3"/>
        <v>TALLA</v>
      </c>
      <c r="J521" s="1" t="str">
        <f t="array" ref="J521">XLOOKUP(A521,MAESTRA!I:I,MAESTRA!G:G,,0,1)</f>
        <v/>
      </c>
      <c r="K521" s="5"/>
      <c r="L521" s="5"/>
      <c r="M521" s="5"/>
      <c r="N521" s="5"/>
      <c r="O521" s="53" t="str">
        <f t="shared" si="4"/>
        <v/>
      </c>
      <c r="P521" s="5"/>
      <c r="Q521" s="5" t="s">
        <v>625</v>
      </c>
      <c r="R521" s="5" t="s">
        <v>626</v>
      </c>
      <c r="S521" s="5" t="s">
        <v>627</v>
      </c>
      <c r="T521" s="5" t="s">
        <v>627</v>
      </c>
      <c r="U521" s="1" t="str">
        <f t="shared" si="5"/>
        <v/>
      </c>
      <c r="V521" s="1" t="str">
        <f t="shared" si="6"/>
        <v/>
      </c>
      <c r="W521" s="1" t="str">
        <f t="shared" si="7"/>
        <v/>
      </c>
      <c r="X521" s="5" t="s">
        <v>628</v>
      </c>
      <c r="Y521" s="5" t="s">
        <v>629</v>
      </c>
      <c r="Z521" s="1"/>
      <c r="AA521" s="1"/>
      <c r="AB521" s="1"/>
      <c r="AC521" s="1"/>
      <c r="AD521" s="1" t="str">
        <f t="array" ref="AD521">XLOOKUP(A521,COMPRAS!B:B,COMPRAS!E:E,,0,-1)</f>
        <v/>
      </c>
      <c r="AE521" s="5" t="s">
        <v>629</v>
      </c>
      <c r="AF521" s="1"/>
      <c r="AG521" s="1" t="str">
        <f>VLOOKUP(A521,MAESTRA!I:N,5,0)</f>
        <v>#N/A</v>
      </c>
      <c r="AH521" s="1" t="str">
        <f>VLOOKUP(A521,MAESTRA!I:N,6,0)</f>
        <v>#N/A</v>
      </c>
      <c r="AI521" s="54" t="str">
        <f t="shared" si="8"/>
        <v>#DIV/0!</v>
      </c>
      <c r="AJ521" s="1"/>
    </row>
    <row r="522">
      <c r="A522" s="1"/>
      <c r="B522" s="1"/>
      <c r="C522" s="34"/>
      <c r="D522" s="1"/>
      <c r="E522" s="1"/>
      <c r="F522" s="1" t="str">
        <f t="shared" si="1"/>
        <v/>
      </c>
      <c r="G522" s="1" t="str">
        <f t="shared" si="2"/>
        <v/>
      </c>
      <c r="H522" s="1" t="str">
        <f t="array" ref="H522">XLOOKUP(A522,MAESTRA!I:I,MAESTRA!B:B,,0,1)</f>
        <v/>
      </c>
      <c r="I522" s="5" t="str">
        <f t="shared" si="3"/>
        <v>TALLA</v>
      </c>
      <c r="J522" s="1" t="str">
        <f t="array" ref="J522">XLOOKUP(A522,MAESTRA!I:I,MAESTRA!G:G,,0,1)</f>
        <v/>
      </c>
      <c r="K522" s="5"/>
      <c r="L522" s="5"/>
      <c r="M522" s="5"/>
      <c r="N522" s="5"/>
      <c r="O522" s="53" t="str">
        <f t="shared" si="4"/>
        <v/>
      </c>
      <c r="P522" s="5"/>
      <c r="Q522" s="5" t="s">
        <v>625</v>
      </c>
      <c r="R522" s="5" t="s">
        <v>626</v>
      </c>
      <c r="S522" s="5" t="s">
        <v>627</v>
      </c>
      <c r="T522" s="5" t="s">
        <v>627</v>
      </c>
      <c r="U522" s="1" t="str">
        <f t="shared" si="5"/>
        <v/>
      </c>
      <c r="V522" s="1" t="str">
        <f t="shared" si="6"/>
        <v/>
      </c>
      <c r="W522" s="1" t="str">
        <f t="shared" si="7"/>
        <v/>
      </c>
      <c r="X522" s="5" t="s">
        <v>628</v>
      </c>
      <c r="Y522" s="5" t="s">
        <v>629</v>
      </c>
      <c r="Z522" s="1"/>
      <c r="AA522" s="1"/>
      <c r="AB522" s="1"/>
      <c r="AC522" s="1"/>
      <c r="AD522" s="1" t="str">
        <f t="array" ref="AD522">XLOOKUP(A522,COMPRAS!B:B,COMPRAS!E:E,,0,-1)</f>
        <v/>
      </c>
      <c r="AE522" s="5" t="s">
        <v>629</v>
      </c>
      <c r="AF522" s="1"/>
      <c r="AG522" s="1" t="str">
        <f>VLOOKUP(A522,MAESTRA!I:N,5,0)</f>
        <v>#N/A</v>
      </c>
      <c r="AH522" s="1" t="str">
        <f>VLOOKUP(A522,MAESTRA!I:N,6,0)</f>
        <v>#N/A</v>
      </c>
      <c r="AI522" s="54" t="str">
        <f t="shared" si="8"/>
        <v>#DIV/0!</v>
      </c>
      <c r="AJ522" s="1"/>
    </row>
    <row r="523">
      <c r="A523" s="1"/>
      <c r="B523" s="1"/>
      <c r="C523" s="34"/>
      <c r="D523" s="1"/>
      <c r="E523" s="1"/>
      <c r="F523" s="1" t="str">
        <f t="shared" si="1"/>
        <v/>
      </c>
      <c r="G523" s="1" t="str">
        <f t="shared" si="2"/>
        <v/>
      </c>
      <c r="H523" s="1" t="str">
        <f t="array" ref="H523">XLOOKUP(A523,MAESTRA!I:I,MAESTRA!B:B,,0,1)</f>
        <v/>
      </c>
      <c r="I523" s="5" t="str">
        <f t="shared" si="3"/>
        <v>TALLA</v>
      </c>
      <c r="J523" s="1" t="str">
        <f t="array" ref="J523">XLOOKUP(A523,MAESTRA!I:I,MAESTRA!G:G,,0,1)</f>
        <v/>
      </c>
      <c r="K523" s="5"/>
      <c r="L523" s="5"/>
      <c r="M523" s="5"/>
      <c r="N523" s="5"/>
      <c r="O523" s="53" t="str">
        <f t="shared" si="4"/>
        <v/>
      </c>
      <c r="P523" s="5"/>
      <c r="Q523" s="5" t="s">
        <v>625</v>
      </c>
      <c r="R523" s="5" t="s">
        <v>626</v>
      </c>
      <c r="S523" s="5" t="s">
        <v>627</v>
      </c>
      <c r="T523" s="5" t="s">
        <v>627</v>
      </c>
      <c r="U523" s="1" t="str">
        <f t="shared" si="5"/>
        <v/>
      </c>
      <c r="V523" s="1" t="str">
        <f t="shared" si="6"/>
        <v/>
      </c>
      <c r="W523" s="1" t="str">
        <f t="shared" si="7"/>
        <v/>
      </c>
      <c r="X523" s="5" t="s">
        <v>628</v>
      </c>
      <c r="Y523" s="5" t="s">
        <v>629</v>
      </c>
      <c r="Z523" s="1"/>
      <c r="AA523" s="1"/>
      <c r="AB523" s="1"/>
      <c r="AC523" s="1"/>
      <c r="AD523" s="1" t="str">
        <f t="array" ref="AD523">XLOOKUP(A523,COMPRAS!B:B,COMPRAS!E:E,,0,-1)</f>
        <v/>
      </c>
      <c r="AE523" s="5" t="s">
        <v>629</v>
      </c>
      <c r="AF523" s="1"/>
      <c r="AG523" s="1" t="str">
        <f>VLOOKUP(A523,MAESTRA!I:N,5,0)</f>
        <v>#N/A</v>
      </c>
      <c r="AH523" s="1" t="str">
        <f>VLOOKUP(A523,MAESTRA!I:N,6,0)</f>
        <v>#N/A</v>
      </c>
      <c r="AI523" s="54" t="str">
        <f t="shared" si="8"/>
        <v>#DIV/0!</v>
      </c>
      <c r="AJ523" s="1"/>
    </row>
    <row r="524">
      <c r="A524" s="1"/>
      <c r="B524" s="1"/>
      <c r="C524" s="34"/>
      <c r="D524" s="1"/>
      <c r="E524" s="1"/>
      <c r="F524" s="1" t="str">
        <f t="shared" si="1"/>
        <v/>
      </c>
      <c r="G524" s="1" t="str">
        <f t="shared" si="2"/>
        <v/>
      </c>
      <c r="H524" s="1" t="str">
        <f t="array" ref="H524">XLOOKUP(A524,MAESTRA!I:I,MAESTRA!B:B,,0,1)</f>
        <v/>
      </c>
      <c r="I524" s="5" t="str">
        <f t="shared" si="3"/>
        <v>TALLA</v>
      </c>
      <c r="J524" s="1" t="str">
        <f t="array" ref="J524">XLOOKUP(A524,MAESTRA!I:I,MAESTRA!G:G,,0,1)</f>
        <v/>
      </c>
      <c r="K524" s="5"/>
      <c r="L524" s="5"/>
      <c r="M524" s="5"/>
      <c r="N524" s="5"/>
      <c r="O524" s="53" t="str">
        <f t="shared" si="4"/>
        <v/>
      </c>
      <c r="P524" s="5"/>
      <c r="Q524" s="5" t="s">
        <v>625</v>
      </c>
      <c r="R524" s="5" t="s">
        <v>626</v>
      </c>
      <c r="S524" s="5" t="s">
        <v>627</v>
      </c>
      <c r="T524" s="5" t="s">
        <v>627</v>
      </c>
      <c r="U524" s="1" t="str">
        <f t="shared" si="5"/>
        <v/>
      </c>
      <c r="V524" s="1" t="str">
        <f t="shared" si="6"/>
        <v/>
      </c>
      <c r="W524" s="1" t="str">
        <f t="shared" si="7"/>
        <v/>
      </c>
      <c r="X524" s="5" t="s">
        <v>628</v>
      </c>
      <c r="Y524" s="5" t="s">
        <v>629</v>
      </c>
      <c r="Z524" s="1"/>
      <c r="AA524" s="1"/>
      <c r="AB524" s="1"/>
      <c r="AC524" s="1"/>
      <c r="AD524" s="1" t="str">
        <f t="array" ref="AD524">XLOOKUP(A524,COMPRAS!B:B,COMPRAS!E:E,,0,-1)</f>
        <v/>
      </c>
      <c r="AE524" s="5" t="s">
        <v>629</v>
      </c>
      <c r="AF524" s="1"/>
      <c r="AG524" s="1" t="str">
        <f>VLOOKUP(A524,MAESTRA!I:N,5,0)</f>
        <v>#N/A</v>
      </c>
      <c r="AH524" s="1" t="str">
        <f>VLOOKUP(A524,MAESTRA!I:N,6,0)</f>
        <v>#N/A</v>
      </c>
      <c r="AI524" s="54" t="str">
        <f t="shared" si="8"/>
        <v>#DIV/0!</v>
      </c>
      <c r="AJ524" s="1"/>
    </row>
    <row r="525">
      <c r="A525" s="1"/>
      <c r="B525" s="1"/>
      <c r="C525" s="34"/>
      <c r="D525" s="1"/>
      <c r="E525" s="1"/>
      <c r="F525" s="1" t="str">
        <f t="shared" si="1"/>
        <v/>
      </c>
      <c r="G525" s="1" t="str">
        <f t="shared" si="2"/>
        <v/>
      </c>
      <c r="H525" s="1" t="str">
        <f t="array" ref="H525">XLOOKUP(A525,MAESTRA!I:I,MAESTRA!B:B,,0,1)</f>
        <v/>
      </c>
      <c r="I525" s="5" t="str">
        <f t="shared" si="3"/>
        <v>TALLA</v>
      </c>
      <c r="J525" s="1" t="str">
        <f t="array" ref="J525">XLOOKUP(A525,MAESTRA!I:I,MAESTRA!G:G,,0,1)</f>
        <v/>
      </c>
      <c r="K525" s="5"/>
      <c r="L525" s="5"/>
      <c r="M525" s="5"/>
      <c r="N525" s="5"/>
      <c r="O525" s="53" t="str">
        <f t="shared" si="4"/>
        <v/>
      </c>
      <c r="P525" s="5"/>
      <c r="Q525" s="5" t="s">
        <v>625</v>
      </c>
      <c r="R525" s="5" t="s">
        <v>626</v>
      </c>
      <c r="S525" s="5" t="s">
        <v>627</v>
      </c>
      <c r="T525" s="5" t="s">
        <v>627</v>
      </c>
      <c r="U525" s="1" t="str">
        <f t="shared" si="5"/>
        <v/>
      </c>
      <c r="V525" s="1" t="str">
        <f t="shared" si="6"/>
        <v/>
      </c>
      <c r="W525" s="1" t="str">
        <f t="shared" si="7"/>
        <v/>
      </c>
      <c r="X525" s="5" t="s">
        <v>628</v>
      </c>
      <c r="Y525" s="5" t="s">
        <v>629</v>
      </c>
      <c r="Z525" s="1"/>
      <c r="AA525" s="1"/>
      <c r="AB525" s="1"/>
      <c r="AC525" s="1"/>
      <c r="AD525" s="1" t="str">
        <f t="array" ref="AD525">XLOOKUP(A525,COMPRAS!B:B,COMPRAS!E:E,,0,-1)</f>
        <v/>
      </c>
      <c r="AE525" s="5" t="s">
        <v>629</v>
      </c>
      <c r="AF525" s="1"/>
      <c r="AG525" s="1" t="str">
        <f>VLOOKUP(A525,MAESTRA!I:N,5,0)</f>
        <v>#N/A</v>
      </c>
      <c r="AH525" s="1" t="str">
        <f>VLOOKUP(A525,MAESTRA!I:N,6,0)</f>
        <v>#N/A</v>
      </c>
      <c r="AI525" s="54" t="str">
        <f t="shared" si="8"/>
        <v>#DIV/0!</v>
      </c>
      <c r="AJ525" s="1"/>
    </row>
    <row r="526">
      <c r="A526" s="1"/>
      <c r="B526" s="1"/>
      <c r="C526" s="34"/>
      <c r="D526" s="1"/>
      <c r="E526" s="1"/>
      <c r="F526" s="1" t="str">
        <f t="shared" si="1"/>
        <v/>
      </c>
      <c r="G526" s="1" t="str">
        <f t="shared" si="2"/>
        <v/>
      </c>
      <c r="H526" s="1" t="str">
        <f t="array" ref="H526">XLOOKUP(A526,MAESTRA!I:I,MAESTRA!B:B,,0,1)</f>
        <v/>
      </c>
      <c r="I526" s="5" t="str">
        <f t="shared" si="3"/>
        <v>TALLA</v>
      </c>
      <c r="J526" s="1" t="str">
        <f t="array" ref="J526">XLOOKUP(A526,MAESTRA!I:I,MAESTRA!G:G,,0,1)</f>
        <v/>
      </c>
      <c r="K526" s="5"/>
      <c r="L526" s="5"/>
      <c r="M526" s="5"/>
      <c r="N526" s="5"/>
      <c r="O526" s="53" t="str">
        <f t="shared" si="4"/>
        <v/>
      </c>
      <c r="P526" s="5"/>
      <c r="Q526" s="5" t="s">
        <v>625</v>
      </c>
      <c r="R526" s="5" t="s">
        <v>626</v>
      </c>
      <c r="S526" s="5" t="s">
        <v>627</v>
      </c>
      <c r="T526" s="5" t="s">
        <v>627</v>
      </c>
      <c r="U526" s="1" t="str">
        <f t="shared" si="5"/>
        <v/>
      </c>
      <c r="V526" s="1" t="str">
        <f t="shared" si="6"/>
        <v/>
      </c>
      <c r="W526" s="1" t="str">
        <f t="shared" si="7"/>
        <v/>
      </c>
      <c r="X526" s="5" t="s">
        <v>628</v>
      </c>
      <c r="Y526" s="5" t="s">
        <v>629</v>
      </c>
      <c r="Z526" s="1"/>
      <c r="AA526" s="1"/>
      <c r="AB526" s="1"/>
      <c r="AC526" s="1"/>
      <c r="AD526" s="1" t="str">
        <f t="array" ref="AD526">XLOOKUP(A526,COMPRAS!B:B,COMPRAS!E:E,,0,-1)</f>
        <v/>
      </c>
      <c r="AE526" s="5" t="s">
        <v>629</v>
      </c>
      <c r="AF526" s="1"/>
      <c r="AG526" s="1" t="str">
        <f>VLOOKUP(A526,MAESTRA!I:N,5,0)</f>
        <v>#N/A</v>
      </c>
      <c r="AH526" s="1" t="str">
        <f>VLOOKUP(A526,MAESTRA!I:N,6,0)</f>
        <v>#N/A</v>
      </c>
      <c r="AI526" s="54" t="str">
        <f t="shared" si="8"/>
        <v>#DIV/0!</v>
      </c>
      <c r="AJ526" s="1"/>
    </row>
    <row r="527">
      <c r="A527" s="1"/>
      <c r="B527" s="1"/>
      <c r="C527" s="34"/>
      <c r="D527" s="1"/>
      <c r="E527" s="1"/>
      <c r="F527" s="1" t="str">
        <f t="shared" si="1"/>
        <v/>
      </c>
      <c r="G527" s="1" t="str">
        <f t="shared" si="2"/>
        <v/>
      </c>
      <c r="H527" s="1" t="str">
        <f t="array" ref="H527">XLOOKUP(A527,MAESTRA!I:I,MAESTRA!B:B,,0,1)</f>
        <v/>
      </c>
      <c r="I527" s="5" t="str">
        <f t="shared" si="3"/>
        <v>TALLA</v>
      </c>
      <c r="J527" s="1" t="str">
        <f t="array" ref="J527">XLOOKUP(A527,MAESTRA!I:I,MAESTRA!G:G,,0,1)</f>
        <v/>
      </c>
      <c r="K527" s="5"/>
      <c r="L527" s="5"/>
      <c r="M527" s="5"/>
      <c r="N527" s="5"/>
      <c r="O527" s="53" t="str">
        <f t="shared" si="4"/>
        <v/>
      </c>
      <c r="P527" s="5"/>
      <c r="Q527" s="5" t="s">
        <v>625</v>
      </c>
      <c r="R527" s="5" t="s">
        <v>626</v>
      </c>
      <c r="S527" s="5" t="s">
        <v>627</v>
      </c>
      <c r="T527" s="5" t="s">
        <v>627</v>
      </c>
      <c r="U527" s="1" t="str">
        <f t="shared" si="5"/>
        <v/>
      </c>
      <c r="V527" s="1" t="str">
        <f t="shared" si="6"/>
        <v/>
      </c>
      <c r="W527" s="1" t="str">
        <f t="shared" si="7"/>
        <v/>
      </c>
      <c r="X527" s="5" t="s">
        <v>628</v>
      </c>
      <c r="Y527" s="5" t="s">
        <v>629</v>
      </c>
      <c r="Z527" s="1"/>
      <c r="AA527" s="1"/>
      <c r="AB527" s="1"/>
      <c r="AC527" s="1"/>
      <c r="AD527" s="1" t="str">
        <f t="array" ref="AD527">XLOOKUP(A527,COMPRAS!B:B,COMPRAS!E:E,,0,-1)</f>
        <v/>
      </c>
      <c r="AE527" s="5" t="s">
        <v>629</v>
      </c>
      <c r="AF527" s="1"/>
      <c r="AG527" s="1" t="str">
        <f>VLOOKUP(A527,MAESTRA!I:N,5,0)</f>
        <v>#N/A</v>
      </c>
      <c r="AH527" s="1" t="str">
        <f>VLOOKUP(A527,MAESTRA!I:N,6,0)</f>
        <v>#N/A</v>
      </c>
      <c r="AI527" s="54" t="str">
        <f t="shared" si="8"/>
        <v>#DIV/0!</v>
      </c>
      <c r="AJ527" s="1"/>
    </row>
    <row r="528">
      <c r="A528" s="1"/>
      <c r="B528" s="1"/>
      <c r="C528" s="34"/>
      <c r="D528" s="1"/>
      <c r="E528" s="1"/>
      <c r="F528" s="1" t="str">
        <f t="shared" si="1"/>
        <v/>
      </c>
      <c r="G528" s="1" t="str">
        <f t="shared" si="2"/>
        <v/>
      </c>
      <c r="H528" s="1" t="str">
        <f t="array" ref="H528">XLOOKUP(A528,MAESTRA!I:I,MAESTRA!B:B,,0,1)</f>
        <v/>
      </c>
      <c r="I528" s="5" t="str">
        <f t="shared" si="3"/>
        <v>TALLA</v>
      </c>
      <c r="J528" s="1" t="str">
        <f t="array" ref="J528">XLOOKUP(A528,MAESTRA!I:I,MAESTRA!G:G,,0,1)</f>
        <v/>
      </c>
      <c r="K528" s="5"/>
      <c r="L528" s="5"/>
      <c r="M528" s="5"/>
      <c r="N528" s="5"/>
      <c r="O528" s="53" t="str">
        <f t="shared" si="4"/>
        <v/>
      </c>
      <c r="P528" s="5"/>
      <c r="Q528" s="5" t="s">
        <v>625</v>
      </c>
      <c r="R528" s="5" t="s">
        <v>626</v>
      </c>
      <c r="S528" s="5" t="s">
        <v>627</v>
      </c>
      <c r="T528" s="5" t="s">
        <v>627</v>
      </c>
      <c r="U528" s="1" t="str">
        <f t="shared" si="5"/>
        <v/>
      </c>
      <c r="V528" s="1" t="str">
        <f t="shared" si="6"/>
        <v/>
      </c>
      <c r="W528" s="1" t="str">
        <f t="shared" si="7"/>
        <v/>
      </c>
      <c r="X528" s="5" t="s">
        <v>628</v>
      </c>
      <c r="Y528" s="5" t="s">
        <v>629</v>
      </c>
      <c r="Z528" s="1"/>
      <c r="AA528" s="1"/>
      <c r="AB528" s="1"/>
      <c r="AC528" s="1"/>
      <c r="AD528" s="1" t="str">
        <f t="array" ref="AD528">XLOOKUP(A528,COMPRAS!B:B,COMPRAS!E:E,,0,-1)</f>
        <v/>
      </c>
      <c r="AE528" s="5" t="s">
        <v>629</v>
      </c>
      <c r="AF528" s="1"/>
      <c r="AG528" s="1" t="str">
        <f>VLOOKUP(A528,MAESTRA!I:N,5,0)</f>
        <v>#N/A</v>
      </c>
      <c r="AH528" s="1" t="str">
        <f>VLOOKUP(A528,MAESTRA!I:N,6,0)</f>
        <v>#N/A</v>
      </c>
      <c r="AI528" s="54" t="str">
        <f t="shared" si="8"/>
        <v>#DIV/0!</v>
      </c>
      <c r="AJ528" s="1"/>
    </row>
    <row r="529">
      <c r="A529" s="1"/>
      <c r="B529" s="1"/>
      <c r="C529" s="34"/>
      <c r="D529" s="1"/>
      <c r="E529" s="1"/>
      <c r="F529" s="1" t="str">
        <f t="shared" si="1"/>
        <v/>
      </c>
      <c r="G529" s="1" t="str">
        <f t="shared" si="2"/>
        <v/>
      </c>
      <c r="H529" s="1" t="str">
        <f t="array" ref="H529">XLOOKUP(A529,MAESTRA!I:I,MAESTRA!B:B,,0,1)</f>
        <v/>
      </c>
      <c r="I529" s="5" t="str">
        <f t="shared" si="3"/>
        <v>TALLA</v>
      </c>
      <c r="J529" s="1" t="str">
        <f t="array" ref="J529">XLOOKUP(A529,MAESTRA!I:I,MAESTRA!G:G,,0,1)</f>
        <v/>
      </c>
      <c r="K529" s="5"/>
      <c r="L529" s="5"/>
      <c r="M529" s="5"/>
      <c r="N529" s="5"/>
      <c r="O529" s="53" t="str">
        <f t="shared" si="4"/>
        <v/>
      </c>
      <c r="P529" s="5"/>
      <c r="Q529" s="5" t="s">
        <v>625</v>
      </c>
      <c r="R529" s="5" t="s">
        <v>626</v>
      </c>
      <c r="S529" s="5" t="s">
        <v>627</v>
      </c>
      <c r="T529" s="5" t="s">
        <v>627</v>
      </c>
      <c r="U529" s="1" t="str">
        <f t="shared" si="5"/>
        <v/>
      </c>
      <c r="V529" s="1" t="str">
        <f t="shared" si="6"/>
        <v/>
      </c>
      <c r="W529" s="1" t="str">
        <f t="shared" si="7"/>
        <v/>
      </c>
      <c r="X529" s="5" t="s">
        <v>628</v>
      </c>
      <c r="Y529" s="5" t="s">
        <v>629</v>
      </c>
      <c r="Z529" s="1"/>
      <c r="AA529" s="1"/>
      <c r="AB529" s="1"/>
      <c r="AC529" s="1"/>
      <c r="AD529" s="1" t="str">
        <f t="array" ref="AD529">XLOOKUP(A529,COMPRAS!B:B,COMPRAS!E:E,,0,-1)</f>
        <v/>
      </c>
      <c r="AE529" s="5" t="s">
        <v>629</v>
      </c>
      <c r="AF529" s="1"/>
      <c r="AG529" s="1" t="str">
        <f>VLOOKUP(A529,MAESTRA!I:N,5,0)</f>
        <v>#N/A</v>
      </c>
      <c r="AH529" s="1" t="str">
        <f>VLOOKUP(A529,MAESTRA!I:N,6,0)</f>
        <v>#N/A</v>
      </c>
      <c r="AI529" s="54" t="str">
        <f t="shared" si="8"/>
        <v>#DIV/0!</v>
      </c>
      <c r="AJ529" s="1"/>
    </row>
    <row r="530">
      <c r="A530" s="1"/>
      <c r="B530" s="1"/>
      <c r="C530" s="34"/>
      <c r="D530" s="1"/>
      <c r="E530" s="1"/>
      <c r="F530" s="1" t="str">
        <f t="shared" si="1"/>
        <v/>
      </c>
      <c r="G530" s="1" t="str">
        <f t="shared" si="2"/>
        <v/>
      </c>
      <c r="H530" s="1" t="str">
        <f t="array" ref="H530">XLOOKUP(A530,MAESTRA!I:I,MAESTRA!B:B,,0,1)</f>
        <v/>
      </c>
      <c r="I530" s="5" t="str">
        <f t="shared" si="3"/>
        <v>TALLA</v>
      </c>
      <c r="J530" s="1" t="str">
        <f t="array" ref="J530">XLOOKUP(A530,MAESTRA!I:I,MAESTRA!G:G,,0,1)</f>
        <v/>
      </c>
      <c r="K530" s="5"/>
      <c r="L530" s="5"/>
      <c r="M530" s="5"/>
      <c r="N530" s="5"/>
      <c r="O530" s="53" t="str">
        <f t="shared" si="4"/>
        <v/>
      </c>
      <c r="P530" s="5"/>
      <c r="Q530" s="5" t="s">
        <v>625</v>
      </c>
      <c r="R530" s="5" t="s">
        <v>626</v>
      </c>
      <c r="S530" s="5" t="s">
        <v>627</v>
      </c>
      <c r="T530" s="5" t="s">
        <v>627</v>
      </c>
      <c r="U530" s="1" t="str">
        <f t="shared" si="5"/>
        <v/>
      </c>
      <c r="V530" s="1" t="str">
        <f t="shared" si="6"/>
        <v/>
      </c>
      <c r="W530" s="1" t="str">
        <f t="shared" si="7"/>
        <v/>
      </c>
      <c r="X530" s="5" t="s">
        <v>628</v>
      </c>
      <c r="Y530" s="5" t="s">
        <v>629</v>
      </c>
      <c r="Z530" s="1"/>
      <c r="AA530" s="1"/>
      <c r="AB530" s="1"/>
      <c r="AC530" s="1"/>
      <c r="AD530" s="1" t="str">
        <f t="array" ref="AD530">XLOOKUP(A530,COMPRAS!B:B,COMPRAS!E:E,,0,-1)</f>
        <v/>
      </c>
      <c r="AE530" s="5" t="s">
        <v>629</v>
      </c>
      <c r="AF530" s="1"/>
      <c r="AG530" s="1" t="str">
        <f>VLOOKUP(A530,MAESTRA!I:N,5,0)</f>
        <v>#N/A</v>
      </c>
      <c r="AH530" s="1" t="str">
        <f>VLOOKUP(A530,MAESTRA!I:N,6,0)</f>
        <v>#N/A</v>
      </c>
      <c r="AI530" s="54" t="str">
        <f t="shared" si="8"/>
        <v>#DIV/0!</v>
      </c>
      <c r="AJ530" s="1"/>
    </row>
    <row r="531">
      <c r="A531" s="1"/>
      <c r="B531" s="1"/>
      <c r="C531" s="34"/>
      <c r="D531" s="1"/>
      <c r="E531" s="1"/>
      <c r="F531" s="1" t="str">
        <f t="shared" si="1"/>
        <v/>
      </c>
      <c r="G531" s="1" t="str">
        <f t="shared" si="2"/>
        <v/>
      </c>
      <c r="H531" s="1" t="str">
        <f t="array" ref="H531">XLOOKUP(A531,MAESTRA!I:I,MAESTRA!B:B,,0,1)</f>
        <v/>
      </c>
      <c r="I531" s="5" t="str">
        <f t="shared" si="3"/>
        <v>TALLA</v>
      </c>
      <c r="J531" s="1" t="str">
        <f t="array" ref="J531">XLOOKUP(A531,MAESTRA!I:I,MAESTRA!G:G,,0,1)</f>
        <v/>
      </c>
      <c r="K531" s="5"/>
      <c r="L531" s="5"/>
      <c r="M531" s="5"/>
      <c r="N531" s="5"/>
      <c r="O531" s="53" t="str">
        <f t="shared" si="4"/>
        <v/>
      </c>
      <c r="P531" s="5"/>
      <c r="Q531" s="5" t="s">
        <v>625</v>
      </c>
      <c r="R531" s="5" t="s">
        <v>626</v>
      </c>
      <c r="S531" s="5" t="s">
        <v>627</v>
      </c>
      <c r="T531" s="5" t="s">
        <v>627</v>
      </c>
      <c r="U531" s="1" t="str">
        <f t="shared" si="5"/>
        <v/>
      </c>
      <c r="V531" s="1" t="str">
        <f t="shared" si="6"/>
        <v/>
      </c>
      <c r="W531" s="1" t="str">
        <f t="shared" si="7"/>
        <v/>
      </c>
      <c r="X531" s="5" t="s">
        <v>628</v>
      </c>
      <c r="Y531" s="5" t="s">
        <v>629</v>
      </c>
      <c r="Z531" s="1"/>
      <c r="AA531" s="1"/>
      <c r="AB531" s="1"/>
      <c r="AC531" s="1"/>
      <c r="AD531" s="1" t="str">
        <f t="array" ref="AD531">XLOOKUP(A531,COMPRAS!B:B,COMPRAS!E:E,,0,-1)</f>
        <v/>
      </c>
      <c r="AE531" s="5" t="s">
        <v>629</v>
      </c>
      <c r="AF531" s="1"/>
      <c r="AG531" s="1" t="str">
        <f>VLOOKUP(A531,MAESTRA!I:N,5,0)</f>
        <v>#N/A</v>
      </c>
      <c r="AH531" s="1" t="str">
        <f>VLOOKUP(A531,MAESTRA!I:N,6,0)</f>
        <v>#N/A</v>
      </c>
      <c r="AI531" s="54" t="str">
        <f t="shared" si="8"/>
        <v>#DIV/0!</v>
      </c>
      <c r="AJ531" s="1"/>
    </row>
    <row r="532">
      <c r="A532" s="1"/>
      <c r="B532" s="1"/>
      <c r="C532" s="34"/>
      <c r="D532" s="1"/>
      <c r="E532" s="1"/>
      <c r="F532" s="1" t="str">
        <f t="shared" si="1"/>
        <v/>
      </c>
      <c r="G532" s="1" t="str">
        <f t="shared" si="2"/>
        <v/>
      </c>
      <c r="H532" s="1" t="str">
        <f t="array" ref="H532">XLOOKUP(A532,MAESTRA!I:I,MAESTRA!B:B,,0,1)</f>
        <v/>
      </c>
      <c r="I532" s="5" t="str">
        <f t="shared" si="3"/>
        <v>TALLA</v>
      </c>
      <c r="J532" s="1" t="str">
        <f t="array" ref="J532">XLOOKUP(A532,MAESTRA!I:I,MAESTRA!G:G,,0,1)</f>
        <v/>
      </c>
      <c r="K532" s="5"/>
      <c r="L532" s="5"/>
      <c r="M532" s="5"/>
      <c r="N532" s="5"/>
      <c r="O532" s="53" t="str">
        <f t="shared" si="4"/>
        <v/>
      </c>
      <c r="P532" s="5"/>
      <c r="Q532" s="5" t="s">
        <v>625</v>
      </c>
      <c r="R532" s="5" t="s">
        <v>626</v>
      </c>
      <c r="S532" s="5" t="s">
        <v>627</v>
      </c>
      <c r="T532" s="5" t="s">
        <v>627</v>
      </c>
      <c r="U532" s="1" t="str">
        <f t="shared" si="5"/>
        <v/>
      </c>
      <c r="V532" s="1" t="str">
        <f t="shared" si="6"/>
        <v/>
      </c>
      <c r="W532" s="1" t="str">
        <f t="shared" si="7"/>
        <v/>
      </c>
      <c r="X532" s="5" t="s">
        <v>628</v>
      </c>
      <c r="Y532" s="5" t="s">
        <v>629</v>
      </c>
      <c r="Z532" s="1"/>
      <c r="AA532" s="1"/>
      <c r="AB532" s="1"/>
      <c r="AC532" s="1"/>
      <c r="AD532" s="1" t="str">
        <f t="array" ref="AD532">XLOOKUP(A532,COMPRAS!B:B,COMPRAS!E:E,,0,-1)</f>
        <v/>
      </c>
      <c r="AE532" s="5" t="s">
        <v>629</v>
      </c>
      <c r="AF532" s="1"/>
      <c r="AG532" s="1" t="str">
        <f>VLOOKUP(A532,MAESTRA!I:N,5,0)</f>
        <v>#N/A</v>
      </c>
      <c r="AH532" s="1" t="str">
        <f>VLOOKUP(A532,MAESTRA!I:N,6,0)</f>
        <v>#N/A</v>
      </c>
      <c r="AI532" s="54" t="str">
        <f t="shared" si="8"/>
        <v>#DIV/0!</v>
      </c>
      <c r="AJ532" s="1"/>
    </row>
    <row r="533">
      <c r="A533" s="1"/>
      <c r="B533" s="1"/>
      <c r="C533" s="34"/>
      <c r="D533" s="1"/>
      <c r="E533" s="1"/>
      <c r="F533" s="1" t="str">
        <f t="shared" si="1"/>
        <v/>
      </c>
      <c r="G533" s="1" t="str">
        <f t="shared" si="2"/>
        <v/>
      </c>
      <c r="H533" s="1" t="str">
        <f t="array" ref="H533">XLOOKUP(A533,MAESTRA!I:I,MAESTRA!B:B,,0,1)</f>
        <v/>
      </c>
      <c r="I533" s="5" t="str">
        <f t="shared" si="3"/>
        <v>TALLA</v>
      </c>
      <c r="J533" s="1" t="str">
        <f t="array" ref="J533">XLOOKUP(A533,MAESTRA!I:I,MAESTRA!G:G,,0,1)</f>
        <v/>
      </c>
      <c r="K533" s="5"/>
      <c r="L533" s="5"/>
      <c r="M533" s="5"/>
      <c r="N533" s="5"/>
      <c r="O533" s="53" t="str">
        <f t="shared" si="4"/>
        <v/>
      </c>
      <c r="P533" s="5"/>
      <c r="Q533" s="5" t="s">
        <v>625</v>
      </c>
      <c r="R533" s="5" t="s">
        <v>626</v>
      </c>
      <c r="S533" s="5" t="s">
        <v>627</v>
      </c>
      <c r="T533" s="5" t="s">
        <v>627</v>
      </c>
      <c r="U533" s="1" t="str">
        <f t="shared" si="5"/>
        <v/>
      </c>
      <c r="V533" s="1" t="str">
        <f t="shared" si="6"/>
        <v/>
      </c>
      <c r="W533" s="1" t="str">
        <f t="shared" si="7"/>
        <v/>
      </c>
      <c r="X533" s="5" t="s">
        <v>628</v>
      </c>
      <c r="Y533" s="5" t="s">
        <v>629</v>
      </c>
      <c r="Z533" s="1"/>
      <c r="AA533" s="1"/>
      <c r="AB533" s="1"/>
      <c r="AC533" s="1"/>
      <c r="AD533" s="1" t="str">
        <f t="array" ref="AD533">XLOOKUP(A533,COMPRAS!B:B,COMPRAS!E:E,,0,-1)</f>
        <v/>
      </c>
      <c r="AE533" s="5" t="s">
        <v>629</v>
      </c>
      <c r="AF533" s="1"/>
      <c r="AG533" s="1" t="str">
        <f>VLOOKUP(A533,MAESTRA!I:N,5,0)</f>
        <v>#N/A</v>
      </c>
      <c r="AH533" s="1" t="str">
        <f>VLOOKUP(A533,MAESTRA!I:N,6,0)</f>
        <v>#N/A</v>
      </c>
      <c r="AI533" s="54" t="str">
        <f t="shared" si="8"/>
        <v>#DIV/0!</v>
      </c>
      <c r="AJ533" s="1"/>
    </row>
    <row r="534">
      <c r="A534" s="1"/>
      <c r="B534" s="1"/>
      <c r="C534" s="34"/>
      <c r="D534" s="1"/>
      <c r="E534" s="1"/>
      <c r="F534" s="1" t="str">
        <f t="shared" si="1"/>
        <v/>
      </c>
      <c r="G534" s="1" t="str">
        <f t="shared" si="2"/>
        <v/>
      </c>
      <c r="H534" s="1" t="str">
        <f t="array" ref="H534">XLOOKUP(A534,MAESTRA!I:I,MAESTRA!B:B,,0,1)</f>
        <v/>
      </c>
      <c r="I534" s="5" t="str">
        <f t="shared" si="3"/>
        <v>TALLA</v>
      </c>
      <c r="J534" s="1" t="str">
        <f t="array" ref="J534">XLOOKUP(A534,MAESTRA!I:I,MAESTRA!G:G,,0,1)</f>
        <v/>
      </c>
      <c r="K534" s="5"/>
      <c r="L534" s="5"/>
      <c r="M534" s="5"/>
      <c r="N534" s="5"/>
      <c r="O534" s="53" t="str">
        <f t="shared" si="4"/>
        <v/>
      </c>
      <c r="P534" s="5"/>
      <c r="Q534" s="5" t="s">
        <v>625</v>
      </c>
      <c r="R534" s="5" t="s">
        <v>626</v>
      </c>
      <c r="S534" s="5" t="s">
        <v>627</v>
      </c>
      <c r="T534" s="5" t="s">
        <v>627</v>
      </c>
      <c r="U534" s="1" t="str">
        <f t="shared" si="5"/>
        <v/>
      </c>
      <c r="V534" s="1" t="str">
        <f t="shared" si="6"/>
        <v/>
      </c>
      <c r="W534" s="1" t="str">
        <f t="shared" si="7"/>
        <v/>
      </c>
      <c r="X534" s="5" t="s">
        <v>628</v>
      </c>
      <c r="Y534" s="5" t="s">
        <v>629</v>
      </c>
      <c r="Z534" s="1"/>
      <c r="AA534" s="1"/>
      <c r="AB534" s="1"/>
      <c r="AC534" s="1"/>
      <c r="AD534" s="1" t="str">
        <f t="array" ref="AD534">XLOOKUP(A534,COMPRAS!B:B,COMPRAS!E:E,,0,-1)</f>
        <v/>
      </c>
      <c r="AE534" s="5" t="s">
        <v>629</v>
      </c>
      <c r="AF534" s="1"/>
      <c r="AG534" s="1" t="str">
        <f>VLOOKUP(A534,MAESTRA!I:N,5,0)</f>
        <v>#N/A</v>
      </c>
      <c r="AH534" s="1" t="str">
        <f>VLOOKUP(A534,MAESTRA!I:N,6,0)</f>
        <v>#N/A</v>
      </c>
      <c r="AI534" s="54" t="str">
        <f t="shared" si="8"/>
        <v>#DIV/0!</v>
      </c>
      <c r="AJ534" s="1"/>
    </row>
    <row r="535">
      <c r="A535" s="1"/>
      <c r="B535" s="1"/>
      <c r="C535" s="34"/>
      <c r="D535" s="1"/>
      <c r="E535" s="1"/>
      <c r="F535" s="1" t="str">
        <f t="shared" si="1"/>
        <v/>
      </c>
      <c r="G535" s="1" t="str">
        <f t="shared" si="2"/>
        <v/>
      </c>
      <c r="H535" s="1" t="str">
        <f t="array" ref="H535">XLOOKUP(A535,MAESTRA!I:I,MAESTRA!B:B,,0,1)</f>
        <v/>
      </c>
      <c r="I535" s="5" t="str">
        <f t="shared" si="3"/>
        <v>TALLA</v>
      </c>
      <c r="J535" s="1" t="str">
        <f t="array" ref="J535">XLOOKUP(A535,MAESTRA!I:I,MAESTRA!G:G,,0,1)</f>
        <v/>
      </c>
      <c r="K535" s="5"/>
      <c r="L535" s="5"/>
      <c r="M535" s="5"/>
      <c r="N535" s="5"/>
      <c r="O535" s="53" t="str">
        <f t="shared" si="4"/>
        <v/>
      </c>
      <c r="P535" s="5"/>
      <c r="Q535" s="5" t="s">
        <v>625</v>
      </c>
      <c r="R535" s="5" t="s">
        <v>626</v>
      </c>
      <c r="S535" s="5" t="s">
        <v>627</v>
      </c>
      <c r="T535" s="5" t="s">
        <v>627</v>
      </c>
      <c r="U535" s="1" t="str">
        <f t="shared" si="5"/>
        <v/>
      </c>
      <c r="V535" s="1" t="str">
        <f t="shared" si="6"/>
        <v/>
      </c>
      <c r="W535" s="1" t="str">
        <f t="shared" si="7"/>
        <v/>
      </c>
      <c r="X535" s="5" t="s">
        <v>628</v>
      </c>
      <c r="Y535" s="5" t="s">
        <v>629</v>
      </c>
      <c r="Z535" s="1"/>
      <c r="AA535" s="1"/>
      <c r="AB535" s="1"/>
      <c r="AC535" s="1"/>
      <c r="AD535" s="1" t="str">
        <f t="array" ref="AD535">XLOOKUP(A535,COMPRAS!B:B,COMPRAS!E:E,,0,-1)</f>
        <v/>
      </c>
      <c r="AE535" s="5" t="s">
        <v>629</v>
      </c>
      <c r="AF535" s="1"/>
      <c r="AG535" s="1" t="str">
        <f>VLOOKUP(A535,MAESTRA!I:N,5,0)</f>
        <v>#N/A</v>
      </c>
      <c r="AH535" s="1" t="str">
        <f>VLOOKUP(A535,MAESTRA!I:N,6,0)</f>
        <v>#N/A</v>
      </c>
      <c r="AI535" s="54" t="str">
        <f t="shared" si="8"/>
        <v>#DIV/0!</v>
      </c>
      <c r="AJ535" s="1"/>
    </row>
    <row r="536">
      <c r="A536" s="1"/>
      <c r="B536" s="1"/>
      <c r="C536" s="34"/>
      <c r="D536" s="1"/>
      <c r="E536" s="1"/>
      <c r="F536" s="1" t="str">
        <f t="shared" si="1"/>
        <v/>
      </c>
      <c r="G536" s="1" t="str">
        <f t="shared" si="2"/>
        <v/>
      </c>
      <c r="H536" s="1" t="str">
        <f t="array" ref="H536">XLOOKUP(A536,MAESTRA!I:I,MAESTRA!B:B,,0,1)</f>
        <v/>
      </c>
      <c r="I536" s="5" t="str">
        <f t="shared" si="3"/>
        <v>TALLA</v>
      </c>
      <c r="J536" s="1" t="str">
        <f t="array" ref="J536">XLOOKUP(A536,MAESTRA!I:I,MAESTRA!G:G,,0,1)</f>
        <v/>
      </c>
      <c r="K536" s="5"/>
      <c r="L536" s="5"/>
      <c r="M536" s="5"/>
      <c r="N536" s="5"/>
      <c r="O536" s="53" t="str">
        <f t="shared" si="4"/>
        <v/>
      </c>
      <c r="P536" s="5"/>
      <c r="Q536" s="5" t="s">
        <v>625</v>
      </c>
      <c r="R536" s="5" t="s">
        <v>626</v>
      </c>
      <c r="S536" s="5" t="s">
        <v>627</v>
      </c>
      <c r="T536" s="5" t="s">
        <v>627</v>
      </c>
      <c r="U536" s="1" t="str">
        <f t="shared" si="5"/>
        <v/>
      </c>
      <c r="V536" s="1" t="str">
        <f t="shared" si="6"/>
        <v/>
      </c>
      <c r="W536" s="1" t="str">
        <f t="shared" si="7"/>
        <v/>
      </c>
      <c r="X536" s="5" t="s">
        <v>628</v>
      </c>
      <c r="Y536" s="5" t="s">
        <v>629</v>
      </c>
      <c r="Z536" s="1"/>
      <c r="AA536" s="1"/>
      <c r="AB536" s="1"/>
      <c r="AC536" s="1"/>
      <c r="AD536" s="1" t="str">
        <f t="array" ref="AD536">XLOOKUP(A536,COMPRAS!B:B,COMPRAS!E:E,,0,-1)</f>
        <v/>
      </c>
      <c r="AE536" s="5" t="s">
        <v>629</v>
      </c>
      <c r="AF536" s="1"/>
      <c r="AG536" s="1" t="str">
        <f>VLOOKUP(A536,MAESTRA!I:N,5,0)</f>
        <v>#N/A</v>
      </c>
      <c r="AH536" s="1" t="str">
        <f>VLOOKUP(A536,MAESTRA!I:N,6,0)</f>
        <v>#N/A</v>
      </c>
      <c r="AI536" s="54" t="str">
        <f t="shared" si="8"/>
        <v>#DIV/0!</v>
      </c>
      <c r="AJ536" s="1"/>
    </row>
    <row r="537">
      <c r="A537" s="1"/>
      <c r="B537" s="1"/>
      <c r="C537" s="34"/>
      <c r="D537" s="1"/>
      <c r="E537" s="1"/>
      <c r="F537" s="1" t="str">
        <f t="shared" si="1"/>
        <v/>
      </c>
      <c r="G537" s="1" t="str">
        <f t="shared" si="2"/>
        <v/>
      </c>
      <c r="H537" s="1" t="str">
        <f t="array" ref="H537">XLOOKUP(A537,MAESTRA!I:I,MAESTRA!B:B,,0,1)</f>
        <v/>
      </c>
      <c r="I537" s="5" t="str">
        <f t="shared" si="3"/>
        <v>TALLA</v>
      </c>
      <c r="J537" s="1" t="str">
        <f t="array" ref="J537">XLOOKUP(A537,MAESTRA!I:I,MAESTRA!G:G,,0,1)</f>
        <v/>
      </c>
      <c r="K537" s="5"/>
      <c r="L537" s="5"/>
      <c r="M537" s="5"/>
      <c r="N537" s="5"/>
      <c r="O537" s="53" t="str">
        <f t="shared" si="4"/>
        <v/>
      </c>
      <c r="P537" s="5"/>
      <c r="Q537" s="5" t="s">
        <v>625</v>
      </c>
      <c r="R537" s="5" t="s">
        <v>626</v>
      </c>
      <c r="S537" s="5" t="s">
        <v>627</v>
      </c>
      <c r="T537" s="5" t="s">
        <v>627</v>
      </c>
      <c r="U537" s="1" t="str">
        <f t="shared" si="5"/>
        <v/>
      </c>
      <c r="V537" s="1" t="str">
        <f t="shared" si="6"/>
        <v/>
      </c>
      <c r="W537" s="1" t="str">
        <f t="shared" si="7"/>
        <v/>
      </c>
      <c r="X537" s="5" t="s">
        <v>628</v>
      </c>
      <c r="Y537" s="5" t="s">
        <v>629</v>
      </c>
      <c r="Z537" s="1"/>
      <c r="AA537" s="1"/>
      <c r="AB537" s="1"/>
      <c r="AC537" s="1"/>
      <c r="AD537" s="1" t="str">
        <f t="array" ref="AD537">XLOOKUP(A537,COMPRAS!B:B,COMPRAS!E:E,,0,-1)</f>
        <v/>
      </c>
      <c r="AE537" s="5" t="s">
        <v>629</v>
      </c>
      <c r="AF537" s="1"/>
      <c r="AG537" s="1" t="str">
        <f>VLOOKUP(A537,MAESTRA!I:N,5,0)</f>
        <v>#N/A</v>
      </c>
      <c r="AH537" s="1" t="str">
        <f>VLOOKUP(A537,MAESTRA!I:N,6,0)</f>
        <v>#N/A</v>
      </c>
      <c r="AI537" s="54" t="str">
        <f t="shared" si="8"/>
        <v>#DIV/0!</v>
      </c>
      <c r="AJ537" s="1"/>
    </row>
    <row r="538">
      <c r="A538" s="1"/>
      <c r="B538" s="1"/>
      <c r="C538" s="34"/>
      <c r="D538" s="1"/>
      <c r="E538" s="1"/>
      <c r="F538" s="1" t="str">
        <f t="shared" si="1"/>
        <v/>
      </c>
      <c r="G538" s="1" t="str">
        <f t="shared" si="2"/>
        <v/>
      </c>
      <c r="H538" s="1" t="str">
        <f t="array" ref="H538">XLOOKUP(A538,MAESTRA!I:I,MAESTRA!B:B,,0,1)</f>
        <v/>
      </c>
      <c r="I538" s="5" t="str">
        <f t="shared" si="3"/>
        <v>TALLA</v>
      </c>
      <c r="J538" s="1" t="str">
        <f t="array" ref="J538">XLOOKUP(A538,MAESTRA!I:I,MAESTRA!G:G,,0,1)</f>
        <v/>
      </c>
      <c r="K538" s="5"/>
      <c r="L538" s="5"/>
      <c r="M538" s="5"/>
      <c r="N538" s="5"/>
      <c r="O538" s="53" t="str">
        <f t="shared" si="4"/>
        <v/>
      </c>
      <c r="P538" s="5"/>
      <c r="Q538" s="5" t="s">
        <v>625</v>
      </c>
      <c r="R538" s="5" t="s">
        <v>626</v>
      </c>
      <c r="S538" s="5" t="s">
        <v>627</v>
      </c>
      <c r="T538" s="5" t="s">
        <v>627</v>
      </c>
      <c r="U538" s="1" t="str">
        <f t="shared" si="5"/>
        <v/>
      </c>
      <c r="V538" s="1" t="str">
        <f t="shared" si="6"/>
        <v/>
      </c>
      <c r="W538" s="1" t="str">
        <f t="shared" si="7"/>
        <v/>
      </c>
      <c r="X538" s="5" t="s">
        <v>628</v>
      </c>
      <c r="Y538" s="5" t="s">
        <v>629</v>
      </c>
      <c r="Z538" s="1"/>
      <c r="AA538" s="1"/>
      <c r="AB538" s="1"/>
      <c r="AC538" s="1"/>
      <c r="AD538" s="1" t="str">
        <f t="array" ref="AD538">XLOOKUP(A538,COMPRAS!B:B,COMPRAS!E:E,,0,-1)</f>
        <v/>
      </c>
      <c r="AE538" s="5" t="s">
        <v>629</v>
      </c>
      <c r="AF538" s="1"/>
      <c r="AG538" s="1" t="str">
        <f>VLOOKUP(A538,MAESTRA!I:N,5,0)</f>
        <v>#N/A</v>
      </c>
      <c r="AH538" s="1" t="str">
        <f>VLOOKUP(A538,MAESTRA!I:N,6,0)</f>
        <v>#N/A</v>
      </c>
      <c r="AI538" s="54" t="str">
        <f t="shared" si="8"/>
        <v>#DIV/0!</v>
      </c>
      <c r="AJ538" s="1"/>
    </row>
    <row r="539">
      <c r="A539" s="1"/>
      <c r="B539" s="1"/>
      <c r="C539" s="34"/>
      <c r="D539" s="1"/>
      <c r="E539" s="1"/>
      <c r="F539" s="1" t="str">
        <f t="shared" si="1"/>
        <v/>
      </c>
      <c r="G539" s="1" t="str">
        <f t="shared" si="2"/>
        <v/>
      </c>
      <c r="H539" s="1" t="str">
        <f t="array" ref="H539">XLOOKUP(A539,MAESTRA!I:I,MAESTRA!B:B,,0,1)</f>
        <v/>
      </c>
      <c r="I539" s="5" t="str">
        <f t="shared" si="3"/>
        <v>TALLA</v>
      </c>
      <c r="J539" s="1" t="str">
        <f t="array" ref="J539">XLOOKUP(A539,MAESTRA!I:I,MAESTRA!G:G,,0,1)</f>
        <v/>
      </c>
      <c r="K539" s="5"/>
      <c r="L539" s="5"/>
      <c r="M539" s="5"/>
      <c r="N539" s="5"/>
      <c r="O539" s="53" t="str">
        <f t="shared" si="4"/>
        <v/>
      </c>
      <c r="P539" s="5"/>
      <c r="Q539" s="5" t="s">
        <v>625</v>
      </c>
      <c r="R539" s="5" t="s">
        <v>626</v>
      </c>
      <c r="S539" s="5" t="s">
        <v>627</v>
      </c>
      <c r="T539" s="5" t="s">
        <v>627</v>
      </c>
      <c r="U539" s="1" t="str">
        <f t="shared" si="5"/>
        <v/>
      </c>
      <c r="V539" s="1" t="str">
        <f t="shared" si="6"/>
        <v/>
      </c>
      <c r="W539" s="1" t="str">
        <f t="shared" si="7"/>
        <v/>
      </c>
      <c r="X539" s="5" t="s">
        <v>628</v>
      </c>
      <c r="Y539" s="5" t="s">
        <v>629</v>
      </c>
      <c r="Z539" s="1"/>
      <c r="AA539" s="1"/>
      <c r="AB539" s="1"/>
      <c r="AC539" s="1"/>
      <c r="AD539" s="1" t="str">
        <f t="array" ref="AD539">XLOOKUP(A539,COMPRAS!B:B,COMPRAS!E:E,,0,-1)</f>
        <v/>
      </c>
      <c r="AE539" s="5" t="s">
        <v>629</v>
      </c>
      <c r="AF539" s="1"/>
      <c r="AG539" s="1" t="str">
        <f>VLOOKUP(A539,MAESTRA!I:N,5,0)</f>
        <v>#N/A</v>
      </c>
      <c r="AH539" s="1" t="str">
        <f>VLOOKUP(A539,MAESTRA!I:N,6,0)</f>
        <v>#N/A</v>
      </c>
      <c r="AI539" s="54" t="str">
        <f t="shared" si="8"/>
        <v>#DIV/0!</v>
      </c>
      <c r="AJ539" s="1"/>
    </row>
    <row r="540">
      <c r="A540" s="1"/>
      <c r="B540" s="1"/>
      <c r="C540" s="34"/>
      <c r="D540" s="1"/>
      <c r="E540" s="1"/>
      <c r="F540" s="1" t="str">
        <f t="shared" si="1"/>
        <v/>
      </c>
      <c r="G540" s="1" t="str">
        <f t="shared" si="2"/>
        <v/>
      </c>
      <c r="H540" s="1" t="str">
        <f t="array" ref="H540">XLOOKUP(A540,MAESTRA!I:I,MAESTRA!B:B,,0,1)</f>
        <v/>
      </c>
      <c r="I540" s="5" t="str">
        <f t="shared" si="3"/>
        <v>TALLA</v>
      </c>
      <c r="J540" s="1" t="str">
        <f t="array" ref="J540">XLOOKUP(A540,MAESTRA!I:I,MAESTRA!G:G,,0,1)</f>
        <v/>
      </c>
      <c r="K540" s="5"/>
      <c r="L540" s="5"/>
      <c r="M540" s="5"/>
      <c r="N540" s="5"/>
      <c r="O540" s="53" t="str">
        <f t="shared" si="4"/>
        <v/>
      </c>
      <c r="P540" s="5"/>
      <c r="Q540" s="5" t="s">
        <v>625</v>
      </c>
      <c r="R540" s="5" t="s">
        <v>626</v>
      </c>
      <c r="S540" s="5" t="s">
        <v>627</v>
      </c>
      <c r="T540" s="5" t="s">
        <v>627</v>
      </c>
      <c r="U540" s="1" t="str">
        <f t="shared" si="5"/>
        <v/>
      </c>
      <c r="V540" s="1" t="str">
        <f t="shared" si="6"/>
        <v/>
      </c>
      <c r="W540" s="1" t="str">
        <f t="shared" si="7"/>
        <v/>
      </c>
      <c r="X540" s="5" t="s">
        <v>628</v>
      </c>
      <c r="Y540" s="5" t="s">
        <v>629</v>
      </c>
      <c r="Z540" s="1"/>
      <c r="AA540" s="1"/>
      <c r="AB540" s="1"/>
      <c r="AC540" s="1"/>
      <c r="AD540" s="1" t="str">
        <f t="array" ref="AD540">XLOOKUP(A540,COMPRAS!B:B,COMPRAS!E:E,,0,-1)</f>
        <v/>
      </c>
      <c r="AE540" s="5" t="s">
        <v>629</v>
      </c>
      <c r="AF540" s="1"/>
      <c r="AG540" s="1" t="str">
        <f>VLOOKUP(A540,MAESTRA!I:N,5,0)</f>
        <v>#N/A</v>
      </c>
      <c r="AH540" s="1" t="str">
        <f>VLOOKUP(A540,MAESTRA!I:N,6,0)</f>
        <v>#N/A</v>
      </c>
      <c r="AI540" s="54" t="str">
        <f t="shared" si="8"/>
        <v>#DIV/0!</v>
      </c>
      <c r="AJ540" s="1"/>
    </row>
    <row r="541">
      <c r="A541" s="1"/>
      <c r="B541" s="1"/>
      <c r="C541" s="34"/>
      <c r="D541" s="1"/>
      <c r="E541" s="1"/>
      <c r="F541" s="1" t="str">
        <f t="shared" si="1"/>
        <v/>
      </c>
      <c r="G541" s="1" t="str">
        <f t="shared" si="2"/>
        <v/>
      </c>
      <c r="H541" s="1" t="str">
        <f t="array" ref="H541">XLOOKUP(A541,MAESTRA!I:I,MAESTRA!B:B,,0,1)</f>
        <v/>
      </c>
      <c r="I541" s="5" t="str">
        <f t="shared" si="3"/>
        <v>TALLA</v>
      </c>
      <c r="J541" s="1" t="str">
        <f t="array" ref="J541">XLOOKUP(A541,MAESTRA!I:I,MAESTRA!G:G,,0,1)</f>
        <v/>
      </c>
      <c r="K541" s="5"/>
      <c r="L541" s="5"/>
      <c r="M541" s="5"/>
      <c r="N541" s="5"/>
      <c r="O541" s="53" t="str">
        <f t="shared" si="4"/>
        <v/>
      </c>
      <c r="P541" s="5"/>
      <c r="Q541" s="5" t="s">
        <v>625</v>
      </c>
      <c r="R541" s="5" t="s">
        <v>626</v>
      </c>
      <c r="S541" s="5" t="s">
        <v>627</v>
      </c>
      <c r="T541" s="5" t="s">
        <v>627</v>
      </c>
      <c r="U541" s="1" t="str">
        <f t="shared" si="5"/>
        <v/>
      </c>
      <c r="V541" s="1" t="str">
        <f t="shared" si="6"/>
        <v/>
      </c>
      <c r="W541" s="1" t="str">
        <f t="shared" si="7"/>
        <v/>
      </c>
      <c r="X541" s="5" t="s">
        <v>628</v>
      </c>
      <c r="Y541" s="5" t="s">
        <v>629</v>
      </c>
      <c r="Z541" s="1"/>
      <c r="AA541" s="1"/>
      <c r="AB541" s="1"/>
      <c r="AC541" s="1"/>
      <c r="AD541" s="1" t="str">
        <f t="array" ref="AD541">XLOOKUP(A541,COMPRAS!B:B,COMPRAS!E:E,,0,-1)</f>
        <v/>
      </c>
      <c r="AE541" s="5" t="s">
        <v>629</v>
      </c>
      <c r="AF541" s="1"/>
      <c r="AG541" s="1" t="str">
        <f>VLOOKUP(A541,MAESTRA!I:N,5,0)</f>
        <v>#N/A</v>
      </c>
      <c r="AH541" s="1" t="str">
        <f>VLOOKUP(A541,MAESTRA!I:N,6,0)</f>
        <v>#N/A</v>
      </c>
      <c r="AI541" s="54" t="str">
        <f t="shared" si="8"/>
        <v>#DIV/0!</v>
      </c>
      <c r="AJ541" s="1"/>
    </row>
    <row r="542">
      <c r="A542" s="1"/>
      <c r="B542" s="1"/>
      <c r="C542" s="34"/>
      <c r="D542" s="1"/>
      <c r="E542" s="1"/>
      <c r="F542" s="1" t="str">
        <f t="shared" si="1"/>
        <v/>
      </c>
      <c r="G542" s="1" t="str">
        <f t="shared" si="2"/>
        <v/>
      </c>
      <c r="H542" s="1" t="str">
        <f t="array" ref="H542">XLOOKUP(A542,MAESTRA!I:I,MAESTRA!B:B,,0,1)</f>
        <v/>
      </c>
      <c r="I542" s="5" t="str">
        <f t="shared" si="3"/>
        <v>TALLA</v>
      </c>
      <c r="J542" s="1" t="str">
        <f t="array" ref="J542">XLOOKUP(A542,MAESTRA!I:I,MAESTRA!G:G,,0,1)</f>
        <v/>
      </c>
      <c r="K542" s="5"/>
      <c r="L542" s="5"/>
      <c r="M542" s="5"/>
      <c r="N542" s="5"/>
      <c r="O542" s="53" t="str">
        <f t="shared" si="4"/>
        <v/>
      </c>
      <c r="P542" s="5"/>
      <c r="Q542" s="5" t="s">
        <v>625</v>
      </c>
      <c r="R542" s="5" t="s">
        <v>626</v>
      </c>
      <c r="S542" s="5" t="s">
        <v>627</v>
      </c>
      <c r="T542" s="5" t="s">
        <v>627</v>
      </c>
      <c r="U542" s="1" t="str">
        <f t="shared" si="5"/>
        <v/>
      </c>
      <c r="V542" s="1" t="str">
        <f t="shared" si="6"/>
        <v/>
      </c>
      <c r="W542" s="1" t="str">
        <f t="shared" si="7"/>
        <v/>
      </c>
      <c r="X542" s="5" t="s">
        <v>628</v>
      </c>
      <c r="Y542" s="5" t="s">
        <v>629</v>
      </c>
      <c r="Z542" s="1"/>
      <c r="AA542" s="1"/>
      <c r="AB542" s="1"/>
      <c r="AC542" s="1"/>
      <c r="AD542" s="1" t="str">
        <f t="array" ref="AD542">XLOOKUP(A542,COMPRAS!B:B,COMPRAS!E:E,,0,-1)</f>
        <v/>
      </c>
      <c r="AE542" s="5" t="s">
        <v>629</v>
      </c>
      <c r="AF542" s="1"/>
      <c r="AG542" s="1" t="str">
        <f>VLOOKUP(A542,MAESTRA!I:N,5,0)</f>
        <v>#N/A</v>
      </c>
      <c r="AH542" s="1" t="str">
        <f>VLOOKUP(A542,MAESTRA!I:N,6,0)</f>
        <v>#N/A</v>
      </c>
      <c r="AI542" s="54" t="str">
        <f t="shared" si="8"/>
        <v>#DIV/0!</v>
      </c>
      <c r="AJ542" s="1"/>
    </row>
    <row r="543">
      <c r="A543" s="1"/>
      <c r="B543" s="1"/>
      <c r="C543" s="34"/>
      <c r="D543" s="1"/>
      <c r="E543" s="1"/>
      <c r="F543" s="1" t="str">
        <f t="shared" si="1"/>
        <v/>
      </c>
      <c r="G543" s="1" t="str">
        <f t="shared" si="2"/>
        <v/>
      </c>
      <c r="H543" s="1" t="str">
        <f t="array" ref="H543">XLOOKUP(A543,MAESTRA!I:I,MAESTRA!B:B,,0,1)</f>
        <v/>
      </c>
      <c r="I543" s="5" t="str">
        <f t="shared" si="3"/>
        <v>TALLA</v>
      </c>
      <c r="J543" s="1" t="str">
        <f t="array" ref="J543">XLOOKUP(A543,MAESTRA!I:I,MAESTRA!G:G,,0,1)</f>
        <v/>
      </c>
      <c r="K543" s="5"/>
      <c r="L543" s="5"/>
      <c r="M543" s="5"/>
      <c r="N543" s="5"/>
      <c r="O543" s="53" t="str">
        <f t="shared" si="4"/>
        <v/>
      </c>
      <c r="P543" s="5"/>
      <c r="Q543" s="5" t="s">
        <v>625</v>
      </c>
      <c r="R543" s="5" t="s">
        <v>626</v>
      </c>
      <c r="S543" s="5" t="s">
        <v>627</v>
      </c>
      <c r="T543" s="5" t="s">
        <v>627</v>
      </c>
      <c r="U543" s="1" t="str">
        <f t="shared" si="5"/>
        <v/>
      </c>
      <c r="V543" s="1" t="str">
        <f t="shared" si="6"/>
        <v/>
      </c>
      <c r="W543" s="1" t="str">
        <f t="shared" si="7"/>
        <v/>
      </c>
      <c r="X543" s="5" t="s">
        <v>628</v>
      </c>
      <c r="Y543" s="5" t="s">
        <v>629</v>
      </c>
      <c r="Z543" s="1"/>
      <c r="AA543" s="1"/>
      <c r="AB543" s="1"/>
      <c r="AC543" s="1"/>
      <c r="AD543" s="1" t="str">
        <f t="array" ref="AD543">XLOOKUP(A543,COMPRAS!B:B,COMPRAS!E:E,,0,-1)</f>
        <v/>
      </c>
      <c r="AE543" s="5" t="s">
        <v>629</v>
      </c>
      <c r="AF543" s="1"/>
      <c r="AG543" s="1" t="str">
        <f>VLOOKUP(A543,MAESTRA!I:N,5,0)</f>
        <v>#N/A</v>
      </c>
      <c r="AH543" s="1" t="str">
        <f>VLOOKUP(A543,MAESTRA!I:N,6,0)</f>
        <v>#N/A</v>
      </c>
      <c r="AI543" s="54" t="str">
        <f t="shared" si="8"/>
        <v>#DIV/0!</v>
      </c>
      <c r="AJ543" s="1"/>
    </row>
    <row r="544">
      <c r="A544" s="1"/>
      <c r="B544" s="1"/>
      <c r="C544" s="34"/>
      <c r="D544" s="1"/>
      <c r="E544" s="1"/>
      <c r="F544" s="1" t="str">
        <f t="shared" si="1"/>
        <v/>
      </c>
      <c r="G544" s="1" t="str">
        <f t="shared" si="2"/>
        <v/>
      </c>
      <c r="H544" s="1" t="str">
        <f t="array" ref="H544">XLOOKUP(A544,MAESTRA!I:I,MAESTRA!B:B,,0,1)</f>
        <v/>
      </c>
      <c r="I544" s="5" t="str">
        <f t="shared" si="3"/>
        <v>TALLA</v>
      </c>
      <c r="J544" s="1" t="str">
        <f t="array" ref="J544">XLOOKUP(A544,MAESTRA!I:I,MAESTRA!G:G,,0,1)</f>
        <v/>
      </c>
      <c r="K544" s="5"/>
      <c r="L544" s="5"/>
      <c r="M544" s="5"/>
      <c r="N544" s="5"/>
      <c r="O544" s="53" t="str">
        <f t="shared" si="4"/>
        <v/>
      </c>
      <c r="P544" s="5"/>
      <c r="Q544" s="5" t="s">
        <v>625</v>
      </c>
      <c r="R544" s="5" t="s">
        <v>626</v>
      </c>
      <c r="S544" s="5" t="s">
        <v>627</v>
      </c>
      <c r="T544" s="5" t="s">
        <v>627</v>
      </c>
      <c r="U544" s="1" t="str">
        <f t="shared" si="5"/>
        <v/>
      </c>
      <c r="V544" s="1" t="str">
        <f t="shared" si="6"/>
        <v/>
      </c>
      <c r="W544" s="1" t="str">
        <f t="shared" si="7"/>
        <v/>
      </c>
      <c r="X544" s="5" t="s">
        <v>628</v>
      </c>
      <c r="Y544" s="5" t="s">
        <v>629</v>
      </c>
      <c r="Z544" s="1"/>
      <c r="AA544" s="1"/>
      <c r="AB544" s="1"/>
      <c r="AC544" s="1"/>
      <c r="AD544" s="1" t="str">
        <f t="array" ref="AD544">XLOOKUP(A544,COMPRAS!B:B,COMPRAS!E:E,,0,-1)</f>
        <v/>
      </c>
      <c r="AE544" s="5" t="s">
        <v>629</v>
      </c>
      <c r="AF544" s="1"/>
      <c r="AG544" s="1" t="str">
        <f>VLOOKUP(A544,MAESTRA!I:N,5,0)</f>
        <v>#N/A</v>
      </c>
      <c r="AH544" s="1" t="str">
        <f>VLOOKUP(A544,MAESTRA!I:N,6,0)</f>
        <v>#N/A</v>
      </c>
      <c r="AI544" s="54" t="str">
        <f t="shared" si="8"/>
        <v>#DIV/0!</v>
      </c>
      <c r="AJ544" s="1"/>
    </row>
    <row r="545">
      <c r="A545" s="1"/>
      <c r="B545" s="1"/>
      <c r="C545" s="34"/>
      <c r="D545" s="1"/>
      <c r="E545" s="1"/>
      <c r="F545" s="1" t="str">
        <f t="shared" si="1"/>
        <v/>
      </c>
      <c r="G545" s="1" t="str">
        <f t="shared" si="2"/>
        <v/>
      </c>
      <c r="H545" s="1" t="str">
        <f t="array" ref="H545">XLOOKUP(A545,MAESTRA!I:I,MAESTRA!B:B,,0,1)</f>
        <v/>
      </c>
      <c r="I545" s="5" t="str">
        <f t="shared" si="3"/>
        <v>TALLA</v>
      </c>
      <c r="J545" s="1" t="str">
        <f t="array" ref="J545">XLOOKUP(A545,MAESTRA!I:I,MAESTRA!G:G,,0,1)</f>
        <v/>
      </c>
      <c r="K545" s="5"/>
      <c r="L545" s="5"/>
      <c r="M545" s="5"/>
      <c r="N545" s="5"/>
      <c r="O545" s="53" t="str">
        <f t="shared" si="4"/>
        <v/>
      </c>
      <c r="P545" s="5"/>
      <c r="Q545" s="5" t="s">
        <v>625</v>
      </c>
      <c r="R545" s="5" t="s">
        <v>626</v>
      </c>
      <c r="S545" s="5" t="s">
        <v>627</v>
      </c>
      <c r="T545" s="5" t="s">
        <v>627</v>
      </c>
      <c r="U545" s="1" t="str">
        <f t="shared" si="5"/>
        <v/>
      </c>
      <c r="V545" s="1" t="str">
        <f t="shared" si="6"/>
        <v/>
      </c>
      <c r="W545" s="1" t="str">
        <f t="shared" si="7"/>
        <v/>
      </c>
      <c r="X545" s="5" t="s">
        <v>628</v>
      </c>
      <c r="Y545" s="5" t="s">
        <v>629</v>
      </c>
      <c r="Z545" s="1"/>
      <c r="AA545" s="1"/>
      <c r="AB545" s="1"/>
      <c r="AC545" s="1"/>
      <c r="AD545" s="1" t="str">
        <f t="array" ref="AD545">XLOOKUP(A545,COMPRAS!B:B,COMPRAS!E:E,,0,-1)</f>
        <v/>
      </c>
      <c r="AE545" s="5" t="s">
        <v>629</v>
      </c>
      <c r="AF545" s="1"/>
      <c r="AG545" s="1" t="str">
        <f>VLOOKUP(A545,MAESTRA!I:N,5,0)</f>
        <v>#N/A</v>
      </c>
      <c r="AH545" s="1" t="str">
        <f>VLOOKUP(A545,MAESTRA!I:N,6,0)</f>
        <v>#N/A</v>
      </c>
      <c r="AI545" s="54" t="str">
        <f t="shared" si="8"/>
        <v>#DIV/0!</v>
      </c>
      <c r="AJ545" s="1"/>
    </row>
    <row r="546">
      <c r="A546" s="1"/>
      <c r="B546" s="1"/>
      <c r="C546" s="34"/>
      <c r="D546" s="1"/>
      <c r="E546" s="1"/>
      <c r="F546" s="1" t="str">
        <f t="shared" si="1"/>
        <v/>
      </c>
      <c r="G546" s="1" t="str">
        <f t="shared" si="2"/>
        <v/>
      </c>
      <c r="H546" s="1" t="str">
        <f t="array" ref="H546">XLOOKUP(A546,MAESTRA!I:I,MAESTRA!B:B,,0,1)</f>
        <v/>
      </c>
      <c r="I546" s="5" t="str">
        <f t="shared" si="3"/>
        <v>TALLA</v>
      </c>
      <c r="J546" s="1" t="str">
        <f t="array" ref="J546">XLOOKUP(A546,MAESTRA!I:I,MAESTRA!G:G,,0,1)</f>
        <v/>
      </c>
      <c r="K546" s="5"/>
      <c r="L546" s="5"/>
      <c r="M546" s="5"/>
      <c r="N546" s="5"/>
      <c r="O546" s="53" t="str">
        <f t="shared" si="4"/>
        <v/>
      </c>
      <c r="P546" s="5"/>
      <c r="Q546" s="5" t="s">
        <v>625</v>
      </c>
      <c r="R546" s="5" t="s">
        <v>626</v>
      </c>
      <c r="S546" s="5" t="s">
        <v>627</v>
      </c>
      <c r="T546" s="5" t="s">
        <v>627</v>
      </c>
      <c r="U546" s="1" t="str">
        <f t="shared" si="5"/>
        <v/>
      </c>
      <c r="V546" s="1" t="str">
        <f t="shared" si="6"/>
        <v/>
      </c>
      <c r="W546" s="1" t="str">
        <f t="shared" si="7"/>
        <v/>
      </c>
      <c r="X546" s="5" t="s">
        <v>628</v>
      </c>
      <c r="Y546" s="5" t="s">
        <v>629</v>
      </c>
      <c r="Z546" s="1"/>
      <c r="AA546" s="1"/>
      <c r="AB546" s="1"/>
      <c r="AC546" s="1"/>
      <c r="AD546" s="1" t="str">
        <f t="array" ref="AD546">XLOOKUP(A546,COMPRAS!B:B,COMPRAS!E:E,,0,-1)</f>
        <v/>
      </c>
      <c r="AE546" s="5" t="s">
        <v>629</v>
      </c>
      <c r="AF546" s="1"/>
      <c r="AG546" s="1" t="str">
        <f>VLOOKUP(A546,MAESTRA!I:N,5,0)</f>
        <v>#N/A</v>
      </c>
      <c r="AH546" s="1" t="str">
        <f>VLOOKUP(A546,MAESTRA!I:N,6,0)</f>
        <v>#N/A</v>
      </c>
      <c r="AI546" s="54" t="str">
        <f t="shared" si="8"/>
        <v>#DIV/0!</v>
      </c>
      <c r="AJ546" s="1"/>
    </row>
    <row r="547">
      <c r="A547" s="1"/>
      <c r="B547" s="1"/>
      <c r="C547" s="34"/>
      <c r="D547" s="1"/>
      <c r="E547" s="1"/>
      <c r="F547" s="1" t="str">
        <f t="shared" si="1"/>
        <v/>
      </c>
      <c r="G547" s="1" t="str">
        <f t="shared" si="2"/>
        <v/>
      </c>
      <c r="H547" s="1" t="str">
        <f t="array" ref="H547">XLOOKUP(A547,MAESTRA!I:I,MAESTRA!B:B,,0,1)</f>
        <v/>
      </c>
      <c r="I547" s="5" t="str">
        <f t="shared" si="3"/>
        <v>TALLA</v>
      </c>
      <c r="J547" s="1" t="str">
        <f t="array" ref="J547">XLOOKUP(A547,MAESTRA!I:I,MAESTRA!G:G,,0,1)</f>
        <v/>
      </c>
      <c r="K547" s="5"/>
      <c r="L547" s="5"/>
      <c r="M547" s="5"/>
      <c r="N547" s="5"/>
      <c r="O547" s="53" t="str">
        <f t="shared" si="4"/>
        <v/>
      </c>
      <c r="P547" s="5"/>
      <c r="Q547" s="5" t="s">
        <v>625</v>
      </c>
      <c r="R547" s="5" t="s">
        <v>626</v>
      </c>
      <c r="S547" s="5" t="s">
        <v>627</v>
      </c>
      <c r="T547" s="5" t="s">
        <v>627</v>
      </c>
      <c r="U547" s="1" t="str">
        <f t="shared" si="5"/>
        <v/>
      </c>
      <c r="V547" s="1" t="str">
        <f t="shared" si="6"/>
        <v/>
      </c>
      <c r="W547" s="1" t="str">
        <f t="shared" si="7"/>
        <v/>
      </c>
      <c r="X547" s="5" t="s">
        <v>628</v>
      </c>
      <c r="Y547" s="5" t="s">
        <v>629</v>
      </c>
      <c r="Z547" s="1"/>
      <c r="AA547" s="1"/>
      <c r="AB547" s="1"/>
      <c r="AC547" s="1"/>
      <c r="AD547" s="1" t="str">
        <f t="array" ref="AD547">XLOOKUP(A547,COMPRAS!B:B,COMPRAS!E:E,,0,-1)</f>
        <v/>
      </c>
      <c r="AE547" s="5" t="s">
        <v>629</v>
      </c>
      <c r="AF547" s="1"/>
      <c r="AG547" s="1" t="str">
        <f>VLOOKUP(A547,MAESTRA!I:N,5,0)</f>
        <v>#N/A</v>
      </c>
      <c r="AH547" s="1" t="str">
        <f>VLOOKUP(A547,MAESTRA!I:N,6,0)</f>
        <v>#N/A</v>
      </c>
      <c r="AI547" s="54" t="str">
        <f t="shared" si="8"/>
        <v>#DIV/0!</v>
      </c>
      <c r="AJ547" s="1"/>
    </row>
    <row r="548">
      <c r="A548" s="1"/>
      <c r="B548" s="1"/>
      <c r="C548" s="34"/>
      <c r="D548" s="1"/>
      <c r="E548" s="1"/>
      <c r="F548" s="1" t="str">
        <f t="shared" si="1"/>
        <v/>
      </c>
      <c r="G548" s="1" t="str">
        <f t="shared" si="2"/>
        <v/>
      </c>
      <c r="H548" s="1" t="str">
        <f t="array" ref="H548">XLOOKUP(A548,MAESTRA!I:I,MAESTRA!B:B,,0,1)</f>
        <v/>
      </c>
      <c r="I548" s="5" t="str">
        <f t="shared" si="3"/>
        <v>TALLA</v>
      </c>
      <c r="J548" s="1" t="str">
        <f t="array" ref="J548">XLOOKUP(A548,MAESTRA!I:I,MAESTRA!G:G,,0,1)</f>
        <v/>
      </c>
      <c r="K548" s="5"/>
      <c r="L548" s="5"/>
      <c r="M548" s="5"/>
      <c r="N548" s="5"/>
      <c r="O548" s="53" t="str">
        <f t="shared" si="4"/>
        <v/>
      </c>
      <c r="P548" s="5"/>
      <c r="Q548" s="5" t="s">
        <v>625</v>
      </c>
      <c r="R548" s="5" t="s">
        <v>626</v>
      </c>
      <c r="S548" s="5" t="s">
        <v>627</v>
      </c>
      <c r="T548" s="5" t="s">
        <v>627</v>
      </c>
      <c r="U548" s="1" t="str">
        <f t="shared" si="5"/>
        <v/>
      </c>
      <c r="V548" s="1" t="str">
        <f t="shared" si="6"/>
        <v/>
      </c>
      <c r="W548" s="1" t="str">
        <f t="shared" si="7"/>
        <v/>
      </c>
      <c r="X548" s="5" t="s">
        <v>628</v>
      </c>
      <c r="Y548" s="5" t="s">
        <v>629</v>
      </c>
      <c r="Z548" s="1"/>
      <c r="AA548" s="1"/>
      <c r="AB548" s="1"/>
      <c r="AC548" s="1"/>
      <c r="AD548" s="1" t="str">
        <f t="array" ref="AD548">XLOOKUP(A548,COMPRAS!B:B,COMPRAS!E:E,,0,-1)</f>
        <v/>
      </c>
      <c r="AE548" s="5" t="s">
        <v>629</v>
      </c>
      <c r="AF548" s="1"/>
      <c r="AG548" s="1" t="str">
        <f>VLOOKUP(A548,MAESTRA!I:N,5,0)</f>
        <v>#N/A</v>
      </c>
      <c r="AH548" s="1" t="str">
        <f>VLOOKUP(A548,MAESTRA!I:N,6,0)</f>
        <v>#N/A</v>
      </c>
      <c r="AI548" s="54" t="str">
        <f t="shared" si="8"/>
        <v>#DIV/0!</v>
      </c>
      <c r="AJ548" s="1"/>
    </row>
    <row r="549">
      <c r="A549" s="1"/>
      <c r="B549" s="1"/>
      <c r="C549" s="34"/>
      <c r="D549" s="1"/>
      <c r="E549" s="1"/>
      <c r="F549" s="1" t="str">
        <f t="shared" si="1"/>
        <v/>
      </c>
      <c r="G549" s="1" t="str">
        <f t="shared" si="2"/>
        <v/>
      </c>
      <c r="H549" s="1" t="str">
        <f t="array" ref="H549">XLOOKUP(A549,MAESTRA!I:I,MAESTRA!B:B,,0,1)</f>
        <v/>
      </c>
      <c r="I549" s="5" t="str">
        <f t="shared" si="3"/>
        <v>TALLA</v>
      </c>
      <c r="J549" s="1" t="str">
        <f t="array" ref="J549">XLOOKUP(A549,MAESTRA!I:I,MAESTRA!G:G,,0,1)</f>
        <v/>
      </c>
      <c r="K549" s="5"/>
      <c r="L549" s="5"/>
      <c r="M549" s="5"/>
      <c r="N549" s="5"/>
      <c r="O549" s="53" t="str">
        <f t="shared" si="4"/>
        <v/>
      </c>
      <c r="P549" s="5"/>
      <c r="Q549" s="5" t="s">
        <v>625</v>
      </c>
      <c r="R549" s="5" t="s">
        <v>626</v>
      </c>
      <c r="S549" s="5" t="s">
        <v>627</v>
      </c>
      <c r="T549" s="5" t="s">
        <v>627</v>
      </c>
      <c r="U549" s="1" t="str">
        <f t="shared" si="5"/>
        <v/>
      </c>
      <c r="V549" s="1" t="str">
        <f t="shared" si="6"/>
        <v/>
      </c>
      <c r="W549" s="1" t="str">
        <f t="shared" si="7"/>
        <v/>
      </c>
      <c r="X549" s="5" t="s">
        <v>628</v>
      </c>
      <c r="Y549" s="5" t="s">
        <v>629</v>
      </c>
      <c r="Z549" s="1"/>
      <c r="AA549" s="1"/>
      <c r="AB549" s="1"/>
      <c r="AC549" s="1"/>
      <c r="AD549" s="1" t="str">
        <f t="array" ref="AD549">XLOOKUP(A549,COMPRAS!B:B,COMPRAS!E:E,,0,-1)</f>
        <v/>
      </c>
      <c r="AE549" s="5" t="s">
        <v>629</v>
      </c>
      <c r="AF549" s="1"/>
      <c r="AG549" s="1" t="str">
        <f>VLOOKUP(A549,MAESTRA!I:N,5,0)</f>
        <v>#N/A</v>
      </c>
      <c r="AH549" s="1" t="str">
        <f>VLOOKUP(A549,MAESTRA!I:N,6,0)</f>
        <v>#N/A</v>
      </c>
      <c r="AI549" s="54" t="str">
        <f t="shared" si="8"/>
        <v>#DIV/0!</v>
      </c>
      <c r="AJ549" s="1"/>
    </row>
    <row r="550">
      <c r="A550" s="1"/>
      <c r="B550" s="1"/>
      <c r="C550" s="34"/>
      <c r="D550" s="1"/>
      <c r="E550" s="1"/>
      <c r="F550" s="1" t="str">
        <f t="shared" si="1"/>
        <v/>
      </c>
      <c r="G550" s="1" t="str">
        <f t="shared" si="2"/>
        <v/>
      </c>
      <c r="H550" s="1" t="str">
        <f t="array" ref="H550">XLOOKUP(A550,MAESTRA!I:I,MAESTRA!B:B,,0,1)</f>
        <v/>
      </c>
      <c r="I550" s="5" t="str">
        <f t="shared" si="3"/>
        <v>TALLA</v>
      </c>
      <c r="J550" s="1" t="str">
        <f t="array" ref="J550">XLOOKUP(A550,MAESTRA!I:I,MAESTRA!G:G,,0,1)</f>
        <v/>
      </c>
      <c r="K550" s="5"/>
      <c r="L550" s="5"/>
      <c r="M550" s="5"/>
      <c r="N550" s="5"/>
      <c r="O550" s="53" t="str">
        <f t="shared" si="4"/>
        <v/>
      </c>
      <c r="P550" s="5"/>
      <c r="Q550" s="5" t="s">
        <v>625</v>
      </c>
      <c r="R550" s="5" t="s">
        <v>626</v>
      </c>
      <c r="S550" s="5" t="s">
        <v>627</v>
      </c>
      <c r="T550" s="5" t="s">
        <v>627</v>
      </c>
      <c r="U550" s="1" t="str">
        <f t="shared" si="5"/>
        <v/>
      </c>
      <c r="V550" s="1" t="str">
        <f t="shared" si="6"/>
        <v/>
      </c>
      <c r="W550" s="1" t="str">
        <f t="shared" si="7"/>
        <v/>
      </c>
      <c r="X550" s="5" t="s">
        <v>628</v>
      </c>
      <c r="Y550" s="5" t="s">
        <v>629</v>
      </c>
      <c r="Z550" s="1"/>
      <c r="AA550" s="1"/>
      <c r="AB550" s="1"/>
      <c r="AC550" s="1"/>
      <c r="AD550" s="1" t="str">
        <f t="array" ref="AD550">XLOOKUP(A550,COMPRAS!B:B,COMPRAS!E:E,,0,-1)</f>
        <v/>
      </c>
      <c r="AE550" s="5" t="s">
        <v>629</v>
      </c>
      <c r="AF550" s="1"/>
      <c r="AG550" s="1" t="str">
        <f>VLOOKUP(A550,MAESTRA!I:N,5,0)</f>
        <v>#N/A</v>
      </c>
      <c r="AH550" s="1" t="str">
        <f>VLOOKUP(A550,MAESTRA!I:N,6,0)</f>
        <v>#N/A</v>
      </c>
      <c r="AI550" s="54" t="str">
        <f t="shared" si="8"/>
        <v>#DIV/0!</v>
      </c>
      <c r="AJ550" s="1"/>
    </row>
    <row r="551">
      <c r="A551" s="1"/>
      <c r="B551" s="1"/>
      <c r="C551" s="34"/>
      <c r="D551" s="1"/>
      <c r="E551" s="1"/>
      <c r="F551" s="1" t="str">
        <f t="shared" si="1"/>
        <v/>
      </c>
      <c r="G551" s="1" t="str">
        <f t="shared" si="2"/>
        <v/>
      </c>
      <c r="H551" s="1" t="str">
        <f t="array" ref="H551">XLOOKUP(A551,MAESTRA!I:I,MAESTRA!B:B,,0,1)</f>
        <v/>
      </c>
      <c r="I551" s="5" t="str">
        <f t="shared" si="3"/>
        <v>TALLA</v>
      </c>
      <c r="J551" s="1" t="str">
        <f t="array" ref="J551">XLOOKUP(A551,MAESTRA!I:I,MAESTRA!G:G,,0,1)</f>
        <v/>
      </c>
      <c r="K551" s="5"/>
      <c r="L551" s="5"/>
      <c r="M551" s="5"/>
      <c r="N551" s="5"/>
      <c r="O551" s="53" t="str">
        <f t="shared" si="4"/>
        <v/>
      </c>
      <c r="P551" s="5"/>
      <c r="Q551" s="5" t="s">
        <v>625</v>
      </c>
      <c r="R551" s="5" t="s">
        <v>626</v>
      </c>
      <c r="S551" s="5" t="s">
        <v>627</v>
      </c>
      <c r="T551" s="5" t="s">
        <v>627</v>
      </c>
      <c r="U551" s="1" t="str">
        <f t="shared" si="5"/>
        <v/>
      </c>
      <c r="V551" s="1" t="str">
        <f t="shared" si="6"/>
        <v/>
      </c>
      <c r="W551" s="1" t="str">
        <f t="shared" si="7"/>
        <v/>
      </c>
      <c r="X551" s="5" t="s">
        <v>628</v>
      </c>
      <c r="Y551" s="5" t="s">
        <v>629</v>
      </c>
      <c r="Z551" s="1"/>
      <c r="AA551" s="1"/>
      <c r="AB551" s="1"/>
      <c r="AC551" s="1"/>
      <c r="AD551" s="1" t="str">
        <f t="array" ref="AD551">XLOOKUP(A551,COMPRAS!B:B,COMPRAS!E:E,,0,-1)</f>
        <v/>
      </c>
      <c r="AE551" s="5" t="s">
        <v>629</v>
      </c>
      <c r="AF551" s="1"/>
      <c r="AG551" s="1" t="str">
        <f>VLOOKUP(A551,MAESTRA!I:N,5,0)</f>
        <v>#N/A</v>
      </c>
      <c r="AH551" s="1" t="str">
        <f>VLOOKUP(A551,MAESTRA!I:N,6,0)</f>
        <v>#N/A</v>
      </c>
      <c r="AI551" s="54" t="str">
        <f t="shared" si="8"/>
        <v>#DIV/0!</v>
      </c>
      <c r="AJ551" s="1"/>
    </row>
    <row r="552">
      <c r="A552" s="1"/>
      <c r="B552" s="1"/>
      <c r="C552" s="34"/>
      <c r="D552" s="1"/>
      <c r="E552" s="1"/>
      <c r="F552" s="1" t="str">
        <f t="shared" si="1"/>
        <v/>
      </c>
      <c r="G552" s="1" t="str">
        <f t="shared" si="2"/>
        <v/>
      </c>
      <c r="H552" s="1" t="str">
        <f t="array" ref="H552">XLOOKUP(A552,MAESTRA!I:I,MAESTRA!B:B,,0,1)</f>
        <v/>
      </c>
      <c r="I552" s="5" t="str">
        <f t="shared" si="3"/>
        <v>TALLA</v>
      </c>
      <c r="J552" s="1" t="str">
        <f t="array" ref="J552">XLOOKUP(A552,MAESTRA!I:I,MAESTRA!G:G,,0,1)</f>
        <v/>
      </c>
      <c r="K552" s="5"/>
      <c r="L552" s="5"/>
      <c r="M552" s="5"/>
      <c r="N552" s="5"/>
      <c r="O552" s="53" t="str">
        <f t="shared" si="4"/>
        <v/>
      </c>
      <c r="P552" s="5"/>
      <c r="Q552" s="5" t="s">
        <v>625</v>
      </c>
      <c r="R552" s="5" t="s">
        <v>626</v>
      </c>
      <c r="S552" s="5" t="s">
        <v>627</v>
      </c>
      <c r="T552" s="5" t="s">
        <v>627</v>
      </c>
      <c r="U552" s="1" t="str">
        <f t="shared" si="5"/>
        <v/>
      </c>
      <c r="V552" s="1" t="str">
        <f t="shared" si="6"/>
        <v/>
      </c>
      <c r="W552" s="1" t="str">
        <f t="shared" si="7"/>
        <v/>
      </c>
      <c r="X552" s="5" t="s">
        <v>628</v>
      </c>
      <c r="Y552" s="5" t="s">
        <v>629</v>
      </c>
      <c r="Z552" s="1"/>
      <c r="AA552" s="1"/>
      <c r="AB552" s="1"/>
      <c r="AC552" s="1"/>
      <c r="AD552" s="1" t="str">
        <f t="array" ref="AD552">XLOOKUP(A552,COMPRAS!B:B,COMPRAS!E:E,,0,-1)</f>
        <v/>
      </c>
      <c r="AE552" s="5" t="s">
        <v>629</v>
      </c>
      <c r="AF552" s="1"/>
      <c r="AG552" s="1" t="str">
        <f>VLOOKUP(A552,MAESTRA!I:N,5,0)</f>
        <v>#N/A</v>
      </c>
      <c r="AH552" s="1" t="str">
        <f>VLOOKUP(A552,MAESTRA!I:N,6,0)</f>
        <v>#N/A</v>
      </c>
      <c r="AI552" s="54" t="str">
        <f t="shared" si="8"/>
        <v>#DIV/0!</v>
      </c>
      <c r="AJ552" s="1"/>
    </row>
    <row r="553">
      <c r="A553" s="1"/>
      <c r="B553" s="1"/>
      <c r="C553" s="34"/>
      <c r="D553" s="1"/>
      <c r="E553" s="1"/>
      <c r="F553" s="1" t="str">
        <f t="shared" si="1"/>
        <v/>
      </c>
      <c r="G553" s="1" t="str">
        <f t="shared" si="2"/>
        <v/>
      </c>
      <c r="H553" s="1" t="str">
        <f t="array" ref="H553">XLOOKUP(A553,MAESTRA!I:I,MAESTRA!B:B,,0,1)</f>
        <v/>
      </c>
      <c r="I553" s="5" t="str">
        <f t="shared" si="3"/>
        <v>TALLA</v>
      </c>
      <c r="J553" s="1" t="str">
        <f t="array" ref="J553">XLOOKUP(A553,MAESTRA!I:I,MAESTRA!G:G,,0,1)</f>
        <v/>
      </c>
      <c r="K553" s="5"/>
      <c r="L553" s="5"/>
      <c r="M553" s="5"/>
      <c r="N553" s="5"/>
      <c r="O553" s="53" t="str">
        <f t="shared" si="4"/>
        <v/>
      </c>
      <c r="P553" s="5"/>
      <c r="Q553" s="5" t="s">
        <v>625</v>
      </c>
      <c r="R553" s="5" t="s">
        <v>626</v>
      </c>
      <c r="S553" s="5" t="s">
        <v>627</v>
      </c>
      <c r="T553" s="5" t="s">
        <v>627</v>
      </c>
      <c r="U553" s="1" t="str">
        <f t="shared" si="5"/>
        <v/>
      </c>
      <c r="V553" s="1" t="str">
        <f t="shared" si="6"/>
        <v/>
      </c>
      <c r="W553" s="1" t="str">
        <f t="shared" si="7"/>
        <v/>
      </c>
      <c r="X553" s="5" t="s">
        <v>628</v>
      </c>
      <c r="Y553" s="5" t="s">
        <v>629</v>
      </c>
      <c r="Z553" s="1"/>
      <c r="AA553" s="1"/>
      <c r="AB553" s="1"/>
      <c r="AC553" s="1"/>
      <c r="AD553" s="1" t="str">
        <f t="array" ref="AD553">XLOOKUP(A553,COMPRAS!B:B,COMPRAS!E:E,,0,-1)</f>
        <v/>
      </c>
      <c r="AE553" s="5" t="s">
        <v>629</v>
      </c>
      <c r="AF553" s="1"/>
      <c r="AG553" s="1" t="str">
        <f>VLOOKUP(A553,MAESTRA!I:N,5,0)</f>
        <v>#N/A</v>
      </c>
      <c r="AH553" s="1" t="str">
        <f>VLOOKUP(A553,MAESTRA!I:N,6,0)</f>
        <v>#N/A</v>
      </c>
      <c r="AI553" s="54" t="str">
        <f t="shared" si="8"/>
        <v>#DIV/0!</v>
      </c>
      <c r="AJ553" s="1"/>
    </row>
    <row r="554">
      <c r="A554" s="1"/>
      <c r="B554" s="1"/>
      <c r="C554" s="34"/>
      <c r="D554" s="1"/>
      <c r="E554" s="1"/>
      <c r="F554" s="1" t="str">
        <f t="shared" si="1"/>
        <v/>
      </c>
      <c r="G554" s="1" t="str">
        <f t="shared" si="2"/>
        <v/>
      </c>
      <c r="H554" s="1" t="str">
        <f t="array" ref="H554">XLOOKUP(A554,MAESTRA!I:I,MAESTRA!B:B,,0,1)</f>
        <v/>
      </c>
      <c r="I554" s="5" t="str">
        <f t="shared" si="3"/>
        <v>TALLA</v>
      </c>
      <c r="J554" s="1" t="str">
        <f t="array" ref="J554">XLOOKUP(A554,MAESTRA!I:I,MAESTRA!G:G,,0,1)</f>
        <v/>
      </c>
      <c r="K554" s="5"/>
      <c r="L554" s="5"/>
      <c r="M554" s="5"/>
      <c r="N554" s="5"/>
      <c r="O554" s="53" t="str">
        <f t="shared" si="4"/>
        <v/>
      </c>
      <c r="P554" s="5"/>
      <c r="Q554" s="5" t="s">
        <v>625</v>
      </c>
      <c r="R554" s="5" t="s">
        <v>626</v>
      </c>
      <c r="S554" s="5" t="s">
        <v>627</v>
      </c>
      <c r="T554" s="5" t="s">
        <v>627</v>
      </c>
      <c r="U554" s="1" t="str">
        <f t="shared" si="5"/>
        <v/>
      </c>
      <c r="V554" s="1" t="str">
        <f t="shared" si="6"/>
        <v/>
      </c>
      <c r="W554" s="1" t="str">
        <f t="shared" si="7"/>
        <v/>
      </c>
      <c r="X554" s="5" t="s">
        <v>628</v>
      </c>
      <c r="Y554" s="5" t="s">
        <v>629</v>
      </c>
      <c r="Z554" s="1"/>
      <c r="AA554" s="1"/>
      <c r="AB554" s="1"/>
      <c r="AC554" s="1"/>
      <c r="AD554" s="1" t="str">
        <f t="array" ref="AD554">XLOOKUP(A554,COMPRAS!B:B,COMPRAS!E:E,,0,-1)</f>
        <v/>
      </c>
      <c r="AE554" s="5" t="s">
        <v>629</v>
      </c>
      <c r="AF554" s="1"/>
      <c r="AG554" s="1" t="str">
        <f>VLOOKUP(A554,MAESTRA!I:N,5,0)</f>
        <v>#N/A</v>
      </c>
      <c r="AH554" s="1" t="str">
        <f>VLOOKUP(A554,MAESTRA!I:N,6,0)</f>
        <v>#N/A</v>
      </c>
      <c r="AI554" s="54" t="str">
        <f t="shared" si="8"/>
        <v>#DIV/0!</v>
      </c>
      <c r="AJ554" s="1"/>
    </row>
    <row r="555">
      <c r="A555" s="1"/>
      <c r="B555" s="1"/>
      <c r="C555" s="34"/>
      <c r="D555" s="1"/>
      <c r="E555" s="1"/>
      <c r="F555" s="1" t="str">
        <f t="shared" si="1"/>
        <v/>
      </c>
      <c r="G555" s="1" t="str">
        <f t="shared" si="2"/>
        <v/>
      </c>
      <c r="H555" s="1" t="str">
        <f t="array" ref="H555">XLOOKUP(A555,MAESTRA!I:I,MAESTRA!B:B,,0,1)</f>
        <v/>
      </c>
      <c r="I555" s="5" t="str">
        <f t="shared" si="3"/>
        <v>TALLA</v>
      </c>
      <c r="J555" s="1" t="str">
        <f t="array" ref="J555">XLOOKUP(A555,MAESTRA!I:I,MAESTRA!G:G,,0,1)</f>
        <v/>
      </c>
      <c r="K555" s="5"/>
      <c r="L555" s="5"/>
      <c r="M555" s="5"/>
      <c r="N555" s="5"/>
      <c r="O555" s="53" t="str">
        <f t="shared" si="4"/>
        <v/>
      </c>
      <c r="P555" s="5"/>
      <c r="Q555" s="5" t="s">
        <v>625</v>
      </c>
      <c r="R555" s="5" t="s">
        <v>626</v>
      </c>
      <c r="S555" s="5" t="s">
        <v>627</v>
      </c>
      <c r="T555" s="5" t="s">
        <v>627</v>
      </c>
      <c r="U555" s="1" t="str">
        <f t="shared" si="5"/>
        <v/>
      </c>
      <c r="V555" s="1" t="str">
        <f t="shared" si="6"/>
        <v/>
      </c>
      <c r="W555" s="1" t="str">
        <f t="shared" si="7"/>
        <v/>
      </c>
      <c r="X555" s="5" t="s">
        <v>628</v>
      </c>
      <c r="Y555" s="5" t="s">
        <v>629</v>
      </c>
      <c r="Z555" s="1"/>
      <c r="AA555" s="1"/>
      <c r="AB555" s="1"/>
      <c r="AC555" s="1"/>
      <c r="AD555" s="1" t="str">
        <f t="array" ref="AD555">XLOOKUP(A555,COMPRAS!B:B,COMPRAS!E:E,,0,-1)</f>
        <v/>
      </c>
      <c r="AE555" s="5" t="s">
        <v>629</v>
      </c>
      <c r="AF555" s="1"/>
      <c r="AG555" s="1" t="str">
        <f>VLOOKUP(A555,MAESTRA!I:N,5,0)</f>
        <v>#N/A</v>
      </c>
      <c r="AH555" s="1" t="str">
        <f>VLOOKUP(A555,MAESTRA!I:N,6,0)</f>
        <v>#N/A</v>
      </c>
      <c r="AI555" s="54" t="str">
        <f t="shared" si="8"/>
        <v>#DIV/0!</v>
      </c>
      <c r="AJ555" s="1"/>
    </row>
    <row r="556">
      <c r="A556" s="1"/>
      <c r="B556" s="1"/>
      <c r="C556" s="34"/>
      <c r="D556" s="1"/>
      <c r="E556" s="1"/>
      <c r="F556" s="1" t="str">
        <f t="shared" si="1"/>
        <v/>
      </c>
      <c r="G556" s="1" t="str">
        <f t="shared" si="2"/>
        <v/>
      </c>
      <c r="H556" s="1" t="str">
        <f t="array" ref="H556">XLOOKUP(A556,MAESTRA!I:I,MAESTRA!B:B,,0,1)</f>
        <v/>
      </c>
      <c r="I556" s="5" t="str">
        <f t="shared" si="3"/>
        <v>TALLA</v>
      </c>
      <c r="J556" s="1" t="str">
        <f t="array" ref="J556">XLOOKUP(A556,MAESTRA!I:I,MAESTRA!G:G,,0,1)</f>
        <v/>
      </c>
      <c r="K556" s="5"/>
      <c r="L556" s="5"/>
      <c r="M556" s="5"/>
      <c r="N556" s="5"/>
      <c r="O556" s="53" t="str">
        <f t="shared" si="4"/>
        <v/>
      </c>
      <c r="P556" s="5"/>
      <c r="Q556" s="5" t="s">
        <v>625</v>
      </c>
      <c r="R556" s="5" t="s">
        <v>626</v>
      </c>
      <c r="S556" s="5" t="s">
        <v>627</v>
      </c>
      <c r="T556" s="5" t="s">
        <v>627</v>
      </c>
      <c r="U556" s="1" t="str">
        <f t="shared" si="5"/>
        <v/>
      </c>
      <c r="V556" s="1" t="str">
        <f t="shared" si="6"/>
        <v/>
      </c>
      <c r="W556" s="1" t="str">
        <f t="shared" si="7"/>
        <v/>
      </c>
      <c r="X556" s="5" t="s">
        <v>628</v>
      </c>
      <c r="Y556" s="5" t="s">
        <v>629</v>
      </c>
      <c r="Z556" s="1"/>
      <c r="AA556" s="1"/>
      <c r="AB556" s="1"/>
      <c r="AC556" s="1"/>
      <c r="AD556" s="1" t="str">
        <f t="array" ref="AD556">XLOOKUP(A556,COMPRAS!B:B,COMPRAS!E:E,,0,-1)</f>
        <v/>
      </c>
      <c r="AE556" s="5" t="s">
        <v>629</v>
      </c>
      <c r="AF556" s="1"/>
      <c r="AG556" s="1" t="str">
        <f>VLOOKUP(A556,MAESTRA!I:N,5,0)</f>
        <v>#N/A</v>
      </c>
      <c r="AH556" s="1" t="str">
        <f>VLOOKUP(A556,MAESTRA!I:N,6,0)</f>
        <v>#N/A</v>
      </c>
      <c r="AI556" s="54" t="str">
        <f t="shared" si="8"/>
        <v>#DIV/0!</v>
      </c>
      <c r="AJ556" s="1"/>
    </row>
    <row r="557">
      <c r="A557" s="1"/>
      <c r="B557" s="1"/>
      <c r="C557" s="34"/>
      <c r="D557" s="1"/>
      <c r="E557" s="1"/>
      <c r="F557" s="1" t="str">
        <f t="shared" si="1"/>
        <v/>
      </c>
      <c r="G557" s="1" t="str">
        <f t="shared" si="2"/>
        <v/>
      </c>
      <c r="H557" s="1" t="str">
        <f t="array" ref="H557">XLOOKUP(A557,MAESTRA!I:I,MAESTRA!B:B,,0,1)</f>
        <v/>
      </c>
      <c r="I557" s="5" t="str">
        <f t="shared" si="3"/>
        <v>TALLA</v>
      </c>
      <c r="J557" s="1" t="str">
        <f t="array" ref="J557">XLOOKUP(A557,MAESTRA!I:I,MAESTRA!G:G,,0,1)</f>
        <v/>
      </c>
      <c r="K557" s="5"/>
      <c r="L557" s="5"/>
      <c r="M557" s="5"/>
      <c r="N557" s="5"/>
      <c r="O557" s="53" t="str">
        <f t="shared" si="4"/>
        <v/>
      </c>
      <c r="P557" s="5"/>
      <c r="Q557" s="5" t="s">
        <v>625</v>
      </c>
      <c r="R557" s="5" t="s">
        <v>626</v>
      </c>
      <c r="S557" s="5" t="s">
        <v>627</v>
      </c>
      <c r="T557" s="5" t="s">
        <v>627</v>
      </c>
      <c r="U557" s="1" t="str">
        <f t="shared" si="5"/>
        <v/>
      </c>
      <c r="V557" s="1" t="str">
        <f t="shared" si="6"/>
        <v/>
      </c>
      <c r="W557" s="1" t="str">
        <f t="shared" si="7"/>
        <v/>
      </c>
      <c r="X557" s="5" t="s">
        <v>628</v>
      </c>
      <c r="Y557" s="5" t="s">
        <v>629</v>
      </c>
      <c r="Z557" s="1"/>
      <c r="AA557" s="1"/>
      <c r="AB557" s="1"/>
      <c r="AC557" s="1"/>
      <c r="AD557" s="1" t="str">
        <f t="array" ref="AD557">XLOOKUP(A557,COMPRAS!B:B,COMPRAS!E:E,,0,-1)</f>
        <v/>
      </c>
      <c r="AE557" s="5" t="s">
        <v>629</v>
      </c>
      <c r="AF557" s="1"/>
      <c r="AG557" s="1" t="str">
        <f>VLOOKUP(A557,MAESTRA!I:N,5,0)</f>
        <v>#N/A</v>
      </c>
      <c r="AH557" s="1" t="str">
        <f>VLOOKUP(A557,MAESTRA!I:N,6,0)</f>
        <v>#N/A</v>
      </c>
      <c r="AI557" s="54" t="str">
        <f t="shared" si="8"/>
        <v>#DIV/0!</v>
      </c>
      <c r="AJ557" s="1"/>
    </row>
    <row r="558">
      <c r="A558" s="1"/>
      <c r="B558" s="1"/>
      <c r="C558" s="34"/>
      <c r="D558" s="1"/>
      <c r="E558" s="1"/>
      <c r="F558" s="1" t="str">
        <f t="shared" si="1"/>
        <v/>
      </c>
      <c r="G558" s="1" t="str">
        <f t="shared" si="2"/>
        <v/>
      </c>
      <c r="H558" s="1" t="str">
        <f t="array" ref="H558">XLOOKUP(A558,MAESTRA!I:I,MAESTRA!B:B,,0,1)</f>
        <v/>
      </c>
      <c r="I558" s="5" t="str">
        <f t="shared" si="3"/>
        <v>TALLA</v>
      </c>
      <c r="J558" s="1" t="str">
        <f t="array" ref="J558">XLOOKUP(A558,MAESTRA!I:I,MAESTRA!G:G,,0,1)</f>
        <v/>
      </c>
      <c r="K558" s="5"/>
      <c r="L558" s="5"/>
      <c r="M558" s="5"/>
      <c r="N558" s="5"/>
      <c r="O558" s="53" t="str">
        <f t="shared" si="4"/>
        <v/>
      </c>
      <c r="P558" s="5"/>
      <c r="Q558" s="5" t="s">
        <v>625</v>
      </c>
      <c r="R558" s="5" t="s">
        <v>626</v>
      </c>
      <c r="S558" s="5" t="s">
        <v>627</v>
      </c>
      <c r="T558" s="5" t="s">
        <v>627</v>
      </c>
      <c r="U558" s="1" t="str">
        <f t="shared" si="5"/>
        <v/>
      </c>
      <c r="V558" s="1" t="str">
        <f t="shared" si="6"/>
        <v/>
      </c>
      <c r="W558" s="1" t="str">
        <f t="shared" si="7"/>
        <v/>
      </c>
      <c r="X558" s="5" t="s">
        <v>628</v>
      </c>
      <c r="Y558" s="5" t="s">
        <v>629</v>
      </c>
      <c r="Z558" s="1"/>
      <c r="AA558" s="1"/>
      <c r="AB558" s="1"/>
      <c r="AC558" s="1"/>
      <c r="AD558" s="1" t="str">
        <f t="array" ref="AD558">XLOOKUP(A558,COMPRAS!B:B,COMPRAS!E:E,,0,-1)</f>
        <v/>
      </c>
      <c r="AE558" s="5" t="s">
        <v>629</v>
      </c>
      <c r="AF558" s="1"/>
      <c r="AG558" s="1" t="str">
        <f>VLOOKUP(A558,MAESTRA!I:N,5,0)</f>
        <v>#N/A</v>
      </c>
      <c r="AH558" s="1" t="str">
        <f>VLOOKUP(A558,MAESTRA!I:N,6,0)</f>
        <v>#N/A</v>
      </c>
      <c r="AI558" s="54" t="str">
        <f t="shared" si="8"/>
        <v>#DIV/0!</v>
      </c>
      <c r="AJ558" s="1"/>
    </row>
    <row r="559">
      <c r="A559" s="1"/>
      <c r="B559" s="1"/>
      <c r="C559" s="34"/>
      <c r="D559" s="1"/>
      <c r="E559" s="1"/>
      <c r="F559" s="1" t="str">
        <f t="shared" si="1"/>
        <v/>
      </c>
      <c r="G559" s="1" t="str">
        <f t="shared" si="2"/>
        <v/>
      </c>
      <c r="H559" s="1" t="str">
        <f t="array" ref="H559">XLOOKUP(A559,MAESTRA!I:I,MAESTRA!B:B,,0,1)</f>
        <v/>
      </c>
      <c r="I559" s="5" t="str">
        <f t="shared" si="3"/>
        <v>TALLA</v>
      </c>
      <c r="J559" s="1" t="str">
        <f t="array" ref="J559">XLOOKUP(A559,MAESTRA!I:I,MAESTRA!G:G,,0,1)</f>
        <v/>
      </c>
      <c r="K559" s="5"/>
      <c r="L559" s="5"/>
      <c r="M559" s="5"/>
      <c r="N559" s="5"/>
      <c r="O559" s="53" t="str">
        <f t="shared" si="4"/>
        <v/>
      </c>
      <c r="P559" s="5"/>
      <c r="Q559" s="5" t="s">
        <v>625</v>
      </c>
      <c r="R559" s="5" t="s">
        <v>626</v>
      </c>
      <c r="S559" s="5" t="s">
        <v>627</v>
      </c>
      <c r="T559" s="5" t="s">
        <v>627</v>
      </c>
      <c r="U559" s="1" t="str">
        <f t="shared" si="5"/>
        <v/>
      </c>
      <c r="V559" s="1" t="str">
        <f t="shared" si="6"/>
        <v/>
      </c>
      <c r="W559" s="1" t="str">
        <f t="shared" si="7"/>
        <v/>
      </c>
      <c r="X559" s="5" t="s">
        <v>628</v>
      </c>
      <c r="Y559" s="5" t="s">
        <v>629</v>
      </c>
      <c r="Z559" s="1"/>
      <c r="AA559" s="1"/>
      <c r="AB559" s="1"/>
      <c r="AC559" s="1"/>
      <c r="AD559" s="1" t="str">
        <f t="array" ref="AD559">XLOOKUP(A559,COMPRAS!B:B,COMPRAS!E:E,,0,-1)</f>
        <v/>
      </c>
      <c r="AE559" s="5" t="s">
        <v>629</v>
      </c>
      <c r="AF559" s="1"/>
      <c r="AG559" s="1" t="str">
        <f>VLOOKUP(A559,MAESTRA!I:N,5,0)</f>
        <v>#N/A</v>
      </c>
      <c r="AH559" s="1" t="str">
        <f>VLOOKUP(A559,MAESTRA!I:N,6,0)</f>
        <v>#N/A</v>
      </c>
      <c r="AI559" s="54" t="str">
        <f t="shared" si="8"/>
        <v>#DIV/0!</v>
      </c>
      <c r="AJ559" s="1"/>
    </row>
    <row r="560">
      <c r="A560" s="1"/>
      <c r="B560" s="1"/>
      <c r="C560" s="34"/>
      <c r="D560" s="1"/>
      <c r="E560" s="1"/>
      <c r="F560" s="1" t="str">
        <f t="shared" si="1"/>
        <v/>
      </c>
      <c r="G560" s="1" t="str">
        <f t="shared" si="2"/>
        <v/>
      </c>
      <c r="H560" s="1" t="str">
        <f t="array" ref="H560">XLOOKUP(A560,MAESTRA!I:I,MAESTRA!B:B,,0,1)</f>
        <v/>
      </c>
      <c r="I560" s="5" t="str">
        <f t="shared" si="3"/>
        <v>TALLA</v>
      </c>
      <c r="J560" s="1" t="str">
        <f t="array" ref="J560">XLOOKUP(A560,MAESTRA!I:I,MAESTRA!G:G,,0,1)</f>
        <v/>
      </c>
      <c r="K560" s="5"/>
      <c r="L560" s="5"/>
      <c r="M560" s="5"/>
      <c r="N560" s="5"/>
      <c r="O560" s="53" t="str">
        <f t="shared" si="4"/>
        <v/>
      </c>
      <c r="P560" s="5"/>
      <c r="Q560" s="5" t="s">
        <v>625</v>
      </c>
      <c r="R560" s="5" t="s">
        <v>626</v>
      </c>
      <c r="S560" s="5" t="s">
        <v>627</v>
      </c>
      <c r="T560" s="5" t="s">
        <v>627</v>
      </c>
      <c r="U560" s="1" t="str">
        <f t="shared" si="5"/>
        <v/>
      </c>
      <c r="V560" s="1" t="str">
        <f t="shared" si="6"/>
        <v/>
      </c>
      <c r="W560" s="1" t="str">
        <f t="shared" si="7"/>
        <v/>
      </c>
      <c r="X560" s="5" t="s">
        <v>628</v>
      </c>
      <c r="Y560" s="5" t="s">
        <v>629</v>
      </c>
      <c r="Z560" s="1"/>
      <c r="AA560" s="1"/>
      <c r="AB560" s="1"/>
      <c r="AC560" s="1"/>
      <c r="AD560" s="1" t="str">
        <f t="array" ref="AD560">XLOOKUP(A560,COMPRAS!B:B,COMPRAS!E:E,,0,-1)</f>
        <v/>
      </c>
      <c r="AE560" s="5" t="s">
        <v>629</v>
      </c>
      <c r="AF560" s="1"/>
      <c r="AG560" s="1" t="str">
        <f>VLOOKUP(A560,MAESTRA!I:N,5,0)</f>
        <v>#N/A</v>
      </c>
      <c r="AH560" s="1" t="str">
        <f>VLOOKUP(A560,MAESTRA!I:N,6,0)</f>
        <v>#N/A</v>
      </c>
      <c r="AI560" s="54" t="str">
        <f t="shared" si="8"/>
        <v>#DIV/0!</v>
      </c>
      <c r="AJ560" s="1"/>
    </row>
    <row r="561">
      <c r="A561" s="1"/>
      <c r="B561" s="1"/>
      <c r="C561" s="34"/>
      <c r="D561" s="1"/>
      <c r="E561" s="1"/>
      <c r="F561" s="1" t="str">
        <f t="shared" si="1"/>
        <v/>
      </c>
      <c r="G561" s="1" t="str">
        <f t="shared" si="2"/>
        <v/>
      </c>
      <c r="H561" s="1" t="str">
        <f t="array" ref="H561">XLOOKUP(A561,MAESTRA!I:I,MAESTRA!B:B,,0,1)</f>
        <v/>
      </c>
      <c r="I561" s="5" t="str">
        <f t="shared" si="3"/>
        <v>TALLA</v>
      </c>
      <c r="J561" s="1" t="str">
        <f t="array" ref="J561">XLOOKUP(A561,MAESTRA!I:I,MAESTRA!G:G,,0,1)</f>
        <v/>
      </c>
      <c r="K561" s="5"/>
      <c r="L561" s="5"/>
      <c r="M561" s="5"/>
      <c r="N561" s="5"/>
      <c r="O561" s="53" t="str">
        <f t="shared" si="4"/>
        <v/>
      </c>
      <c r="P561" s="5"/>
      <c r="Q561" s="5" t="s">
        <v>625</v>
      </c>
      <c r="R561" s="5" t="s">
        <v>626</v>
      </c>
      <c r="S561" s="5" t="s">
        <v>627</v>
      </c>
      <c r="T561" s="5" t="s">
        <v>627</v>
      </c>
      <c r="U561" s="1" t="str">
        <f t="shared" si="5"/>
        <v/>
      </c>
      <c r="V561" s="1" t="str">
        <f t="shared" si="6"/>
        <v/>
      </c>
      <c r="W561" s="1" t="str">
        <f t="shared" si="7"/>
        <v/>
      </c>
      <c r="X561" s="5" t="s">
        <v>628</v>
      </c>
      <c r="Y561" s="5" t="s">
        <v>629</v>
      </c>
      <c r="Z561" s="1"/>
      <c r="AA561" s="1"/>
      <c r="AB561" s="1"/>
      <c r="AC561" s="1"/>
      <c r="AD561" s="1" t="str">
        <f t="array" ref="AD561">XLOOKUP(A561,COMPRAS!B:B,COMPRAS!E:E,,0,-1)</f>
        <v/>
      </c>
      <c r="AE561" s="5" t="s">
        <v>629</v>
      </c>
      <c r="AF561" s="1"/>
      <c r="AG561" s="1" t="str">
        <f>VLOOKUP(A561,MAESTRA!I:N,5,0)</f>
        <v>#N/A</v>
      </c>
      <c r="AH561" s="1" t="str">
        <f>VLOOKUP(A561,MAESTRA!I:N,6,0)</f>
        <v>#N/A</v>
      </c>
      <c r="AI561" s="54" t="str">
        <f t="shared" si="8"/>
        <v>#DIV/0!</v>
      </c>
      <c r="AJ561" s="1"/>
    </row>
    <row r="562">
      <c r="A562" s="1"/>
      <c r="B562" s="1"/>
      <c r="C562" s="34"/>
      <c r="D562" s="1"/>
      <c r="E562" s="1"/>
      <c r="F562" s="1" t="str">
        <f t="shared" si="1"/>
        <v/>
      </c>
      <c r="G562" s="1" t="str">
        <f t="shared" si="2"/>
        <v/>
      </c>
      <c r="H562" s="1" t="str">
        <f t="array" ref="H562">XLOOKUP(A562,MAESTRA!I:I,MAESTRA!B:B,,0,1)</f>
        <v/>
      </c>
      <c r="I562" s="5" t="str">
        <f t="shared" si="3"/>
        <v>TALLA</v>
      </c>
      <c r="J562" s="1" t="str">
        <f t="array" ref="J562">XLOOKUP(A562,MAESTRA!I:I,MAESTRA!G:G,,0,1)</f>
        <v/>
      </c>
      <c r="K562" s="5"/>
      <c r="L562" s="5"/>
      <c r="M562" s="5"/>
      <c r="N562" s="5"/>
      <c r="O562" s="53" t="str">
        <f t="shared" si="4"/>
        <v/>
      </c>
      <c r="P562" s="5"/>
      <c r="Q562" s="5" t="s">
        <v>625</v>
      </c>
      <c r="R562" s="5" t="s">
        <v>626</v>
      </c>
      <c r="S562" s="5" t="s">
        <v>627</v>
      </c>
      <c r="T562" s="5" t="s">
        <v>627</v>
      </c>
      <c r="U562" s="1" t="str">
        <f t="shared" si="5"/>
        <v/>
      </c>
      <c r="V562" s="1" t="str">
        <f t="shared" si="6"/>
        <v/>
      </c>
      <c r="W562" s="1" t="str">
        <f t="shared" si="7"/>
        <v/>
      </c>
      <c r="X562" s="5" t="s">
        <v>628</v>
      </c>
      <c r="Y562" s="5" t="s">
        <v>629</v>
      </c>
      <c r="Z562" s="1"/>
      <c r="AA562" s="1"/>
      <c r="AB562" s="1"/>
      <c r="AC562" s="1"/>
      <c r="AD562" s="1" t="str">
        <f t="array" ref="AD562">XLOOKUP(A562,COMPRAS!B:B,COMPRAS!E:E,,0,-1)</f>
        <v/>
      </c>
      <c r="AE562" s="5" t="s">
        <v>629</v>
      </c>
      <c r="AF562" s="1"/>
      <c r="AG562" s="1" t="str">
        <f>VLOOKUP(A562,MAESTRA!I:N,5,0)</f>
        <v>#N/A</v>
      </c>
      <c r="AH562" s="1" t="str">
        <f>VLOOKUP(A562,MAESTRA!I:N,6,0)</f>
        <v>#N/A</v>
      </c>
      <c r="AI562" s="54" t="str">
        <f t="shared" si="8"/>
        <v>#DIV/0!</v>
      </c>
      <c r="AJ562" s="1"/>
    </row>
    <row r="563">
      <c r="A563" s="1"/>
      <c r="B563" s="1"/>
      <c r="C563" s="34"/>
      <c r="D563" s="1"/>
      <c r="E563" s="1"/>
      <c r="F563" s="1" t="str">
        <f t="shared" si="1"/>
        <v/>
      </c>
      <c r="G563" s="1" t="str">
        <f t="shared" si="2"/>
        <v/>
      </c>
      <c r="H563" s="1" t="str">
        <f t="array" ref="H563">XLOOKUP(A563,MAESTRA!I:I,MAESTRA!B:B,,0,1)</f>
        <v/>
      </c>
      <c r="I563" s="5" t="str">
        <f t="shared" si="3"/>
        <v>TALLA</v>
      </c>
      <c r="J563" s="1" t="str">
        <f t="array" ref="J563">XLOOKUP(A563,MAESTRA!I:I,MAESTRA!G:G,,0,1)</f>
        <v/>
      </c>
      <c r="K563" s="5"/>
      <c r="L563" s="5"/>
      <c r="M563" s="5"/>
      <c r="N563" s="5"/>
      <c r="O563" s="53" t="str">
        <f t="shared" si="4"/>
        <v/>
      </c>
      <c r="P563" s="5"/>
      <c r="Q563" s="5" t="s">
        <v>625</v>
      </c>
      <c r="R563" s="5" t="s">
        <v>626</v>
      </c>
      <c r="S563" s="5" t="s">
        <v>627</v>
      </c>
      <c r="T563" s="5" t="s">
        <v>627</v>
      </c>
      <c r="U563" s="1" t="str">
        <f t="shared" si="5"/>
        <v/>
      </c>
      <c r="V563" s="1" t="str">
        <f t="shared" si="6"/>
        <v/>
      </c>
      <c r="W563" s="1" t="str">
        <f t="shared" si="7"/>
        <v/>
      </c>
      <c r="X563" s="5" t="s">
        <v>628</v>
      </c>
      <c r="Y563" s="5" t="s">
        <v>629</v>
      </c>
      <c r="Z563" s="1"/>
      <c r="AA563" s="1"/>
      <c r="AB563" s="1"/>
      <c r="AC563" s="1"/>
      <c r="AD563" s="1" t="str">
        <f t="array" ref="AD563">XLOOKUP(A563,COMPRAS!B:B,COMPRAS!E:E,,0,-1)</f>
        <v/>
      </c>
      <c r="AE563" s="5" t="s">
        <v>629</v>
      </c>
      <c r="AF563" s="1"/>
      <c r="AG563" s="1" t="str">
        <f>VLOOKUP(A563,MAESTRA!I:N,5,0)</f>
        <v>#N/A</v>
      </c>
      <c r="AH563" s="1" t="str">
        <f>VLOOKUP(A563,MAESTRA!I:N,6,0)</f>
        <v>#N/A</v>
      </c>
      <c r="AI563" s="54" t="str">
        <f t="shared" si="8"/>
        <v>#DIV/0!</v>
      </c>
      <c r="AJ563" s="1"/>
    </row>
    <row r="564">
      <c r="A564" s="1"/>
      <c r="B564" s="1"/>
      <c r="C564" s="34"/>
      <c r="D564" s="1"/>
      <c r="E564" s="1"/>
      <c r="F564" s="1" t="str">
        <f t="shared" si="1"/>
        <v/>
      </c>
      <c r="G564" s="1" t="str">
        <f t="shared" si="2"/>
        <v/>
      </c>
      <c r="H564" s="1" t="str">
        <f t="array" ref="H564">XLOOKUP(A564,MAESTRA!I:I,MAESTRA!B:B,,0,1)</f>
        <v/>
      </c>
      <c r="I564" s="5" t="str">
        <f t="shared" si="3"/>
        <v>TALLA</v>
      </c>
      <c r="J564" s="1" t="str">
        <f t="array" ref="J564">XLOOKUP(A564,MAESTRA!I:I,MAESTRA!G:G,,0,1)</f>
        <v/>
      </c>
      <c r="K564" s="5"/>
      <c r="L564" s="5"/>
      <c r="M564" s="5"/>
      <c r="N564" s="5"/>
      <c r="O564" s="53" t="str">
        <f t="shared" si="4"/>
        <v/>
      </c>
      <c r="P564" s="5"/>
      <c r="Q564" s="5" t="s">
        <v>625</v>
      </c>
      <c r="R564" s="5" t="s">
        <v>626</v>
      </c>
      <c r="S564" s="5" t="s">
        <v>627</v>
      </c>
      <c r="T564" s="5" t="s">
        <v>627</v>
      </c>
      <c r="U564" s="1" t="str">
        <f t="shared" si="5"/>
        <v/>
      </c>
      <c r="V564" s="1" t="str">
        <f t="shared" si="6"/>
        <v/>
      </c>
      <c r="W564" s="1" t="str">
        <f t="shared" si="7"/>
        <v/>
      </c>
      <c r="X564" s="5" t="s">
        <v>628</v>
      </c>
      <c r="Y564" s="5" t="s">
        <v>629</v>
      </c>
      <c r="Z564" s="1"/>
      <c r="AA564" s="1"/>
      <c r="AB564" s="1"/>
      <c r="AC564" s="1"/>
      <c r="AD564" s="1" t="str">
        <f t="array" ref="AD564">XLOOKUP(A564,COMPRAS!B:B,COMPRAS!E:E,,0,-1)</f>
        <v/>
      </c>
      <c r="AE564" s="5" t="s">
        <v>629</v>
      </c>
      <c r="AF564" s="1"/>
      <c r="AG564" s="1" t="str">
        <f>VLOOKUP(A564,MAESTRA!I:N,5,0)</f>
        <v>#N/A</v>
      </c>
      <c r="AH564" s="1" t="str">
        <f>VLOOKUP(A564,MAESTRA!I:N,6,0)</f>
        <v>#N/A</v>
      </c>
      <c r="AI564" s="54" t="str">
        <f t="shared" si="8"/>
        <v>#DIV/0!</v>
      </c>
      <c r="AJ564" s="1"/>
    </row>
    <row r="565">
      <c r="A565" s="1"/>
      <c r="B565" s="1"/>
      <c r="C565" s="34"/>
      <c r="D565" s="1"/>
      <c r="E565" s="1"/>
      <c r="F565" s="1" t="str">
        <f t="shared" si="1"/>
        <v/>
      </c>
      <c r="G565" s="1" t="str">
        <f t="shared" si="2"/>
        <v/>
      </c>
      <c r="H565" s="1" t="str">
        <f t="array" ref="H565">XLOOKUP(A565,MAESTRA!I:I,MAESTRA!B:B,,0,1)</f>
        <v/>
      </c>
      <c r="I565" s="5" t="str">
        <f t="shared" si="3"/>
        <v>TALLA</v>
      </c>
      <c r="J565" s="1" t="str">
        <f t="array" ref="J565">XLOOKUP(A565,MAESTRA!I:I,MAESTRA!G:G,,0,1)</f>
        <v/>
      </c>
      <c r="K565" s="5"/>
      <c r="L565" s="5"/>
      <c r="M565" s="5"/>
      <c r="N565" s="5"/>
      <c r="O565" s="53" t="str">
        <f t="shared" si="4"/>
        <v/>
      </c>
      <c r="P565" s="5"/>
      <c r="Q565" s="5" t="s">
        <v>625</v>
      </c>
      <c r="R565" s="5" t="s">
        <v>626</v>
      </c>
      <c r="S565" s="5" t="s">
        <v>627</v>
      </c>
      <c r="T565" s="5" t="s">
        <v>627</v>
      </c>
      <c r="U565" s="1" t="str">
        <f t="shared" si="5"/>
        <v/>
      </c>
      <c r="V565" s="1" t="str">
        <f t="shared" si="6"/>
        <v/>
      </c>
      <c r="W565" s="1" t="str">
        <f t="shared" si="7"/>
        <v/>
      </c>
      <c r="X565" s="5" t="s">
        <v>628</v>
      </c>
      <c r="Y565" s="5" t="s">
        <v>629</v>
      </c>
      <c r="Z565" s="1"/>
      <c r="AA565" s="1"/>
      <c r="AB565" s="1"/>
      <c r="AC565" s="1"/>
      <c r="AD565" s="1" t="str">
        <f t="array" ref="AD565">XLOOKUP(A565,COMPRAS!B:B,COMPRAS!E:E,,0,-1)</f>
        <v/>
      </c>
      <c r="AE565" s="5" t="s">
        <v>629</v>
      </c>
      <c r="AF565" s="1"/>
      <c r="AG565" s="1" t="str">
        <f>VLOOKUP(A565,MAESTRA!I:N,5,0)</f>
        <v>#N/A</v>
      </c>
      <c r="AH565" s="1" t="str">
        <f>VLOOKUP(A565,MAESTRA!I:N,6,0)</f>
        <v>#N/A</v>
      </c>
      <c r="AI565" s="54" t="str">
        <f t="shared" si="8"/>
        <v>#DIV/0!</v>
      </c>
      <c r="AJ565" s="1"/>
    </row>
    <row r="566">
      <c r="A566" s="1"/>
      <c r="B566" s="1"/>
      <c r="C566" s="34"/>
      <c r="D566" s="1"/>
      <c r="E566" s="1"/>
      <c r="F566" s="1" t="str">
        <f t="shared" si="1"/>
        <v/>
      </c>
      <c r="G566" s="1" t="str">
        <f t="shared" si="2"/>
        <v/>
      </c>
      <c r="H566" s="1" t="str">
        <f t="array" ref="H566">XLOOKUP(A566,MAESTRA!I:I,MAESTRA!B:B,,0,1)</f>
        <v/>
      </c>
      <c r="I566" s="5" t="str">
        <f t="shared" si="3"/>
        <v>TALLA</v>
      </c>
      <c r="J566" s="1" t="str">
        <f t="array" ref="J566">XLOOKUP(A566,MAESTRA!I:I,MAESTRA!G:G,,0,1)</f>
        <v/>
      </c>
      <c r="K566" s="5"/>
      <c r="L566" s="5"/>
      <c r="M566" s="5"/>
      <c r="N566" s="5"/>
      <c r="O566" s="53" t="str">
        <f t="shared" si="4"/>
        <v/>
      </c>
      <c r="P566" s="5"/>
      <c r="Q566" s="5" t="s">
        <v>625</v>
      </c>
      <c r="R566" s="5" t="s">
        <v>626</v>
      </c>
      <c r="S566" s="5" t="s">
        <v>627</v>
      </c>
      <c r="T566" s="5" t="s">
        <v>627</v>
      </c>
      <c r="U566" s="1" t="str">
        <f t="shared" si="5"/>
        <v/>
      </c>
      <c r="V566" s="1" t="str">
        <f t="shared" si="6"/>
        <v/>
      </c>
      <c r="W566" s="1" t="str">
        <f t="shared" si="7"/>
        <v/>
      </c>
      <c r="X566" s="5" t="s">
        <v>628</v>
      </c>
      <c r="Y566" s="5" t="s">
        <v>629</v>
      </c>
      <c r="Z566" s="1"/>
      <c r="AA566" s="1"/>
      <c r="AB566" s="1"/>
      <c r="AC566" s="1"/>
      <c r="AD566" s="1" t="str">
        <f t="array" ref="AD566">XLOOKUP(A566,COMPRAS!B:B,COMPRAS!E:E,,0,-1)</f>
        <v/>
      </c>
      <c r="AE566" s="5" t="s">
        <v>629</v>
      </c>
      <c r="AF566" s="1"/>
      <c r="AG566" s="1" t="str">
        <f>VLOOKUP(A566,MAESTRA!I:N,5,0)</f>
        <v>#N/A</v>
      </c>
      <c r="AH566" s="1" t="str">
        <f>VLOOKUP(A566,MAESTRA!I:N,6,0)</f>
        <v>#N/A</v>
      </c>
      <c r="AI566" s="54" t="str">
        <f t="shared" si="8"/>
        <v>#DIV/0!</v>
      </c>
      <c r="AJ566" s="1"/>
    </row>
    <row r="567">
      <c r="A567" s="1"/>
      <c r="B567" s="1"/>
      <c r="C567" s="34"/>
      <c r="D567" s="1"/>
      <c r="E567" s="1"/>
      <c r="F567" s="1" t="str">
        <f t="shared" si="1"/>
        <v/>
      </c>
      <c r="G567" s="1" t="str">
        <f t="shared" si="2"/>
        <v/>
      </c>
      <c r="H567" s="1" t="str">
        <f t="array" ref="H567">XLOOKUP(A567,MAESTRA!I:I,MAESTRA!B:B,,0,1)</f>
        <v/>
      </c>
      <c r="I567" s="5" t="str">
        <f t="shared" si="3"/>
        <v>TALLA</v>
      </c>
      <c r="J567" s="1" t="str">
        <f t="array" ref="J567">XLOOKUP(A567,MAESTRA!I:I,MAESTRA!G:G,,0,1)</f>
        <v/>
      </c>
      <c r="K567" s="5"/>
      <c r="L567" s="5"/>
      <c r="M567" s="5"/>
      <c r="N567" s="5"/>
      <c r="O567" s="53" t="str">
        <f t="shared" si="4"/>
        <v/>
      </c>
      <c r="P567" s="5"/>
      <c r="Q567" s="5" t="s">
        <v>625</v>
      </c>
      <c r="R567" s="5" t="s">
        <v>626</v>
      </c>
      <c r="S567" s="5" t="s">
        <v>627</v>
      </c>
      <c r="T567" s="5" t="s">
        <v>627</v>
      </c>
      <c r="U567" s="1" t="str">
        <f t="shared" si="5"/>
        <v/>
      </c>
      <c r="V567" s="1" t="str">
        <f t="shared" si="6"/>
        <v/>
      </c>
      <c r="W567" s="1" t="str">
        <f t="shared" si="7"/>
        <v/>
      </c>
      <c r="X567" s="5" t="s">
        <v>628</v>
      </c>
      <c r="Y567" s="5" t="s">
        <v>629</v>
      </c>
      <c r="Z567" s="1"/>
      <c r="AA567" s="1"/>
      <c r="AB567" s="1"/>
      <c r="AC567" s="1"/>
      <c r="AD567" s="1" t="str">
        <f t="array" ref="AD567">XLOOKUP(A567,COMPRAS!B:B,COMPRAS!E:E,,0,-1)</f>
        <v/>
      </c>
      <c r="AE567" s="5" t="s">
        <v>629</v>
      </c>
      <c r="AF567" s="1"/>
      <c r="AG567" s="1" t="str">
        <f>VLOOKUP(A567,MAESTRA!I:N,5,0)</f>
        <v>#N/A</v>
      </c>
      <c r="AH567" s="1" t="str">
        <f>VLOOKUP(A567,MAESTRA!I:N,6,0)</f>
        <v>#N/A</v>
      </c>
      <c r="AI567" s="54" t="str">
        <f t="shared" si="8"/>
        <v>#DIV/0!</v>
      </c>
      <c r="AJ567" s="1"/>
    </row>
    <row r="568">
      <c r="A568" s="1"/>
      <c r="B568" s="1"/>
      <c r="C568" s="34"/>
      <c r="D568" s="1"/>
      <c r="E568" s="1"/>
      <c r="F568" s="1" t="str">
        <f t="shared" si="1"/>
        <v/>
      </c>
      <c r="G568" s="1" t="str">
        <f t="shared" si="2"/>
        <v/>
      </c>
      <c r="H568" s="1" t="str">
        <f t="array" ref="H568">XLOOKUP(A568,MAESTRA!I:I,MAESTRA!B:B,,0,1)</f>
        <v/>
      </c>
      <c r="I568" s="5" t="str">
        <f t="shared" si="3"/>
        <v>TALLA</v>
      </c>
      <c r="J568" s="1" t="str">
        <f t="array" ref="J568">XLOOKUP(A568,MAESTRA!I:I,MAESTRA!G:G,,0,1)</f>
        <v/>
      </c>
      <c r="K568" s="5"/>
      <c r="L568" s="5"/>
      <c r="M568" s="5"/>
      <c r="N568" s="5"/>
      <c r="O568" s="53" t="str">
        <f t="shared" si="4"/>
        <v/>
      </c>
      <c r="P568" s="5"/>
      <c r="Q568" s="5" t="s">
        <v>625</v>
      </c>
      <c r="R568" s="5" t="s">
        <v>626</v>
      </c>
      <c r="S568" s="5" t="s">
        <v>627</v>
      </c>
      <c r="T568" s="5" t="s">
        <v>627</v>
      </c>
      <c r="U568" s="1" t="str">
        <f t="shared" si="5"/>
        <v/>
      </c>
      <c r="V568" s="1" t="str">
        <f t="shared" si="6"/>
        <v/>
      </c>
      <c r="W568" s="1" t="str">
        <f t="shared" si="7"/>
        <v/>
      </c>
      <c r="X568" s="5" t="s">
        <v>628</v>
      </c>
      <c r="Y568" s="5" t="s">
        <v>629</v>
      </c>
      <c r="Z568" s="1"/>
      <c r="AA568" s="1"/>
      <c r="AB568" s="1"/>
      <c r="AC568" s="1"/>
      <c r="AD568" s="1" t="str">
        <f t="array" ref="AD568">XLOOKUP(A568,COMPRAS!B:B,COMPRAS!E:E,,0,-1)</f>
        <v/>
      </c>
      <c r="AE568" s="5" t="s">
        <v>629</v>
      </c>
      <c r="AF568" s="1"/>
      <c r="AG568" s="1" t="str">
        <f>VLOOKUP(A568,MAESTRA!I:N,5,0)</f>
        <v>#N/A</v>
      </c>
      <c r="AH568" s="1" t="str">
        <f>VLOOKUP(A568,MAESTRA!I:N,6,0)</f>
        <v>#N/A</v>
      </c>
      <c r="AI568" s="54" t="str">
        <f t="shared" si="8"/>
        <v>#DIV/0!</v>
      </c>
      <c r="AJ568" s="1"/>
    </row>
    <row r="569">
      <c r="A569" s="1"/>
      <c r="B569" s="1"/>
      <c r="C569" s="34"/>
      <c r="D569" s="1"/>
      <c r="E569" s="1"/>
      <c r="F569" s="1" t="str">
        <f t="shared" si="1"/>
        <v/>
      </c>
      <c r="G569" s="1" t="str">
        <f t="shared" si="2"/>
        <v/>
      </c>
      <c r="H569" s="1" t="str">
        <f t="array" ref="H569">XLOOKUP(A569,MAESTRA!I:I,MAESTRA!B:B,,0,1)</f>
        <v/>
      </c>
      <c r="I569" s="5" t="str">
        <f t="shared" si="3"/>
        <v>TALLA</v>
      </c>
      <c r="J569" s="1" t="str">
        <f t="array" ref="J569">XLOOKUP(A569,MAESTRA!I:I,MAESTRA!G:G,,0,1)</f>
        <v/>
      </c>
      <c r="K569" s="5"/>
      <c r="L569" s="5"/>
      <c r="M569" s="5"/>
      <c r="N569" s="5"/>
      <c r="O569" s="53" t="str">
        <f t="shared" si="4"/>
        <v/>
      </c>
      <c r="P569" s="5"/>
      <c r="Q569" s="5" t="s">
        <v>625</v>
      </c>
      <c r="R569" s="5" t="s">
        <v>626</v>
      </c>
      <c r="S569" s="5" t="s">
        <v>627</v>
      </c>
      <c r="T569" s="5" t="s">
        <v>627</v>
      </c>
      <c r="U569" s="1" t="str">
        <f t="shared" si="5"/>
        <v/>
      </c>
      <c r="V569" s="1" t="str">
        <f t="shared" si="6"/>
        <v/>
      </c>
      <c r="W569" s="1" t="str">
        <f t="shared" si="7"/>
        <v/>
      </c>
      <c r="X569" s="5" t="s">
        <v>628</v>
      </c>
      <c r="Y569" s="5" t="s">
        <v>629</v>
      </c>
      <c r="Z569" s="1"/>
      <c r="AA569" s="1"/>
      <c r="AB569" s="1"/>
      <c r="AC569" s="1"/>
      <c r="AD569" s="1" t="str">
        <f t="array" ref="AD569">XLOOKUP(A569,COMPRAS!B:B,COMPRAS!E:E,,0,-1)</f>
        <v/>
      </c>
      <c r="AE569" s="5" t="s">
        <v>629</v>
      </c>
      <c r="AF569" s="1"/>
      <c r="AG569" s="1" t="str">
        <f>VLOOKUP(A569,MAESTRA!I:N,5,0)</f>
        <v>#N/A</v>
      </c>
      <c r="AH569" s="1" t="str">
        <f>VLOOKUP(A569,MAESTRA!I:N,6,0)</f>
        <v>#N/A</v>
      </c>
      <c r="AI569" s="54" t="str">
        <f t="shared" si="8"/>
        <v>#DIV/0!</v>
      </c>
      <c r="AJ569" s="1"/>
    </row>
    <row r="570">
      <c r="A570" s="1"/>
      <c r="B570" s="1"/>
      <c r="C570" s="34"/>
      <c r="D570" s="1"/>
      <c r="E570" s="1"/>
      <c r="F570" s="1" t="str">
        <f t="shared" si="1"/>
        <v/>
      </c>
      <c r="G570" s="1" t="str">
        <f t="shared" si="2"/>
        <v/>
      </c>
      <c r="H570" s="1" t="str">
        <f t="array" ref="H570">XLOOKUP(A570,MAESTRA!I:I,MAESTRA!B:B,,0,1)</f>
        <v/>
      </c>
      <c r="I570" s="5" t="str">
        <f t="shared" si="3"/>
        <v>TALLA</v>
      </c>
      <c r="J570" s="1" t="str">
        <f t="array" ref="J570">XLOOKUP(A570,MAESTRA!I:I,MAESTRA!G:G,,0,1)</f>
        <v/>
      </c>
      <c r="K570" s="5"/>
      <c r="L570" s="5"/>
      <c r="M570" s="5"/>
      <c r="N570" s="5"/>
      <c r="O570" s="53" t="str">
        <f t="shared" si="4"/>
        <v/>
      </c>
      <c r="P570" s="5"/>
      <c r="Q570" s="5" t="s">
        <v>625</v>
      </c>
      <c r="R570" s="5" t="s">
        <v>626</v>
      </c>
      <c r="S570" s="5" t="s">
        <v>627</v>
      </c>
      <c r="T570" s="5" t="s">
        <v>627</v>
      </c>
      <c r="U570" s="1" t="str">
        <f t="shared" si="5"/>
        <v/>
      </c>
      <c r="V570" s="1" t="str">
        <f t="shared" si="6"/>
        <v/>
      </c>
      <c r="W570" s="1" t="str">
        <f t="shared" si="7"/>
        <v/>
      </c>
      <c r="X570" s="5" t="s">
        <v>628</v>
      </c>
      <c r="Y570" s="5" t="s">
        <v>629</v>
      </c>
      <c r="Z570" s="1"/>
      <c r="AA570" s="1"/>
      <c r="AB570" s="1"/>
      <c r="AC570" s="1"/>
      <c r="AD570" s="1" t="str">
        <f t="array" ref="AD570">XLOOKUP(A570,COMPRAS!B:B,COMPRAS!E:E,,0,-1)</f>
        <v/>
      </c>
      <c r="AE570" s="5" t="s">
        <v>629</v>
      </c>
      <c r="AF570" s="1"/>
      <c r="AG570" s="1" t="str">
        <f>VLOOKUP(A570,MAESTRA!I:N,5,0)</f>
        <v>#N/A</v>
      </c>
      <c r="AH570" s="1" t="str">
        <f>VLOOKUP(A570,MAESTRA!I:N,6,0)</f>
        <v>#N/A</v>
      </c>
      <c r="AI570" s="54" t="str">
        <f t="shared" si="8"/>
        <v>#DIV/0!</v>
      </c>
      <c r="AJ570" s="1"/>
    </row>
    <row r="571">
      <c r="A571" s="1"/>
      <c r="B571" s="1"/>
      <c r="C571" s="34"/>
      <c r="D571" s="1"/>
      <c r="E571" s="1"/>
      <c r="F571" s="1" t="str">
        <f t="shared" si="1"/>
        <v/>
      </c>
      <c r="G571" s="1" t="str">
        <f t="shared" si="2"/>
        <v/>
      </c>
      <c r="H571" s="1" t="str">
        <f t="array" ref="H571">XLOOKUP(A571,MAESTRA!I:I,MAESTRA!B:B,,0,1)</f>
        <v/>
      </c>
      <c r="I571" s="5" t="str">
        <f t="shared" si="3"/>
        <v>TALLA</v>
      </c>
      <c r="J571" s="1" t="str">
        <f t="array" ref="J571">XLOOKUP(A571,MAESTRA!I:I,MAESTRA!G:G,,0,1)</f>
        <v/>
      </c>
      <c r="K571" s="5"/>
      <c r="L571" s="5"/>
      <c r="M571" s="5"/>
      <c r="N571" s="5"/>
      <c r="O571" s="53" t="str">
        <f t="shared" si="4"/>
        <v/>
      </c>
      <c r="P571" s="5"/>
      <c r="Q571" s="5" t="s">
        <v>625</v>
      </c>
      <c r="R571" s="5" t="s">
        <v>626</v>
      </c>
      <c r="S571" s="5" t="s">
        <v>627</v>
      </c>
      <c r="T571" s="5" t="s">
        <v>627</v>
      </c>
      <c r="U571" s="1" t="str">
        <f t="shared" si="5"/>
        <v/>
      </c>
      <c r="V571" s="1" t="str">
        <f t="shared" si="6"/>
        <v/>
      </c>
      <c r="W571" s="1" t="str">
        <f t="shared" si="7"/>
        <v/>
      </c>
      <c r="X571" s="5" t="s">
        <v>628</v>
      </c>
      <c r="Y571" s="5" t="s">
        <v>629</v>
      </c>
      <c r="Z571" s="1"/>
      <c r="AA571" s="1"/>
      <c r="AB571" s="1"/>
      <c r="AC571" s="1"/>
      <c r="AD571" s="1" t="str">
        <f t="array" ref="AD571">XLOOKUP(A571,COMPRAS!B:B,COMPRAS!E:E,,0,-1)</f>
        <v/>
      </c>
      <c r="AE571" s="5" t="s">
        <v>629</v>
      </c>
      <c r="AF571" s="1"/>
      <c r="AG571" s="1" t="str">
        <f>VLOOKUP(A571,MAESTRA!I:N,5,0)</f>
        <v>#N/A</v>
      </c>
      <c r="AH571" s="1" t="str">
        <f>VLOOKUP(A571,MAESTRA!I:N,6,0)</f>
        <v>#N/A</v>
      </c>
      <c r="AI571" s="54" t="str">
        <f t="shared" si="8"/>
        <v>#DIV/0!</v>
      </c>
      <c r="AJ571" s="1"/>
    </row>
    <row r="572">
      <c r="A572" s="1"/>
      <c r="B572" s="1"/>
      <c r="C572" s="34"/>
      <c r="D572" s="1"/>
      <c r="E572" s="1"/>
      <c r="F572" s="1" t="str">
        <f t="shared" si="1"/>
        <v/>
      </c>
      <c r="G572" s="1" t="str">
        <f t="shared" si="2"/>
        <v/>
      </c>
      <c r="H572" s="1" t="str">
        <f t="array" ref="H572">XLOOKUP(A572,MAESTRA!I:I,MAESTRA!B:B,,0,1)</f>
        <v/>
      </c>
      <c r="I572" s="5" t="str">
        <f t="shared" si="3"/>
        <v>TALLA</v>
      </c>
      <c r="J572" s="1" t="str">
        <f t="array" ref="J572">XLOOKUP(A572,MAESTRA!I:I,MAESTRA!G:G,,0,1)</f>
        <v/>
      </c>
      <c r="K572" s="5"/>
      <c r="L572" s="5"/>
      <c r="M572" s="5"/>
      <c r="N572" s="5"/>
      <c r="O572" s="53" t="str">
        <f t="shared" si="4"/>
        <v/>
      </c>
      <c r="P572" s="5"/>
      <c r="Q572" s="5" t="s">
        <v>625</v>
      </c>
      <c r="R572" s="5" t="s">
        <v>626</v>
      </c>
      <c r="S572" s="5" t="s">
        <v>627</v>
      </c>
      <c r="T572" s="5" t="s">
        <v>627</v>
      </c>
      <c r="U572" s="1" t="str">
        <f t="shared" si="5"/>
        <v/>
      </c>
      <c r="V572" s="1" t="str">
        <f t="shared" si="6"/>
        <v/>
      </c>
      <c r="W572" s="1" t="str">
        <f t="shared" si="7"/>
        <v/>
      </c>
      <c r="X572" s="5" t="s">
        <v>628</v>
      </c>
      <c r="Y572" s="5" t="s">
        <v>629</v>
      </c>
      <c r="Z572" s="1"/>
      <c r="AA572" s="1"/>
      <c r="AB572" s="1"/>
      <c r="AC572" s="1"/>
      <c r="AD572" s="1" t="str">
        <f t="array" ref="AD572">XLOOKUP(A572,COMPRAS!B:B,COMPRAS!E:E,,0,-1)</f>
        <v/>
      </c>
      <c r="AE572" s="5" t="s">
        <v>629</v>
      </c>
      <c r="AF572" s="1"/>
      <c r="AG572" s="1" t="str">
        <f>VLOOKUP(A572,MAESTRA!I:N,5,0)</f>
        <v>#N/A</v>
      </c>
      <c r="AH572" s="1" t="str">
        <f>VLOOKUP(A572,MAESTRA!I:N,6,0)</f>
        <v>#N/A</v>
      </c>
      <c r="AI572" s="54" t="str">
        <f t="shared" si="8"/>
        <v>#DIV/0!</v>
      </c>
      <c r="AJ572" s="1"/>
    </row>
    <row r="573">
      <c r="A573" s="1"/>
      <c r="B573" s="1"/>
      <c r="C573" s="34"/>
      <c r="D573" s="1"/>
      <c r="E573" s="1"/>
      <c r="F573" s="1" t="str">
        <f t="shared" si="1"/>
        <v/>
      </c>
      <c r="G573" s="1" t="str">
        <f t="shared" si="2"/>
        <v/>
      </c>
      <c r="H573" s="1" t="str">
        <f t="array" ref="H573">XLOOKUP(A573,MAESTRA!I:I,MAESTRA!B:B,,0,1)</f>
        <v/>
      </c>
      <c r="I573" s="5" t="str">
        <f t="shared" si="3"/>
        <v>TALLA</v>
      </c>
      <c r="J573" s="1" t="str">
        <f t="array" ref="J573">XLOOKUP(A573,MAESTRA!I:I,MAESTRA!G:G,,0,1)</f>
        <v/>
      </c>
      <c r="K573" s="5"/>
      <c r="L573" s="5"/>
      <c r="M573" s="5"/>
      <c r="N573" s="5"/>
      <c r="O573" s="53" t="str">
        <f t="shared" si="4"/>
        <v/>
      </c>
      <c r="P573" s="5"/>
      <c r="Q573" s="5" t="s">
        <v>625</v>
      </c>
      <c r="R573" s="5" t="s">
        <v>626</v>
      </c>
      <c r="S573" s="5" t="s">
        <v>627</v>
      </c>
      <c r="T573" s="5" t="s">
        <v>627</v>
      </c>
      <c r="U573" s="1" t="str">
        <f t="shared" si="5"/>
        <v/>
      </c>
      <c r="V573" s="1" t="str">
        <f t="shared" si="6"/>
        <v/>
      </c>
      <c r="W573" s="1" t="str">
        <f t="shared" si="7"/>
        <v/>
      </c>
      <c r="X573" s="5" t="s">
        <v>628</v>
      </c>
      <c r="Y573" s="5" t="s">
        <v>629</v>
      </c>
      <c r="Z573" s="1"/>
      <c r="AA573" s="1"/>
      <c r="AB573" s="1"/>
      <c r="AC573" s="1"/>
      <c r="AD573" s="1" t="str">
        <f t="array" ref="AD573">XLOOKUP(A573,COMPRAS!B:B,COMPRAS!E:E,,0,-1)</f>
        <v/>
      </c>
      <c r="AE573" s="5" t="s">
        <v>629</v>
      </c>
      <c r="AF573" s="1"/>
      <c r="AG573" s="1" t="str">
        <f>VLOOKUP(A573,MAESTRA!I:N,5,0)</f>
        <v>#N/A</v>
      </c>
      <c r="AH573" s="1" t="str">
        <f>VLOOKUP(A573,MAESTRA!I:N,6,0)</f>
        <v>#N/A</v>
      </c>
      <c r="AI573" s="54" t="str">
        <f t="shared" si="8"/>
        <v>#DIV/0!</v>
      </c>
      <c r="AJ573" s="1"/>
    </row>
    <row r="574">
      <c r="A574" s="1"/>
      <c r="B574" s="1"/>
      <c r="C574" s="34"/>
      <c r="D574" s="1"/>
      <c r="E574" s="1"/>
      <c r="F574" s="1" t="str">
        <f t="shared" si="1"/>
        <v/>
      </c>
      <c r="G574" s="1" t="str">
        <f t="shared" si="2"/>
        <v/>
      </c>
      <c r="H574" s="1" t="str">
        <f t="array" ref="H574">XLOOKUP(A574,MAESTRA!I:I,MAESTRA!B:B,,0,1)</f>
        <v/>
      </c>
      <c r="I574" s="5" t="str">
        <f t="shared" si="3"/>
        <v>TALLA</v>
      </c>
      <c r="J574" s="1" t="str">
        <f t="array" ref="J574">XLOOKUP(A574,MAESTRA!I:I,MAESTRA!G:G,,0,1)</f>
        <v/>
      </c>
      <c r="K574" s="5"/>
      <c r="L574" s="5"/>
      <c r="M574" s="5"/>
      <c r="N574" s="5"/>
      <c r="O574" s="53" t="str">
        <f t="shared" si="4"/>
        <v/>
      </c>
      <c r="P574" s="5"/>
      <c r="Q574" s="5" t="s">
        <v>625</v>
      </c>
      <c r="R574" s="5" t="s">
        <v>626</v>
      </c>
      <c r="S574" s="5" t="s">
        <v>627</v>
      </c>
      <c r="T574" s="5" t="s">
        <v>627</v>
      </c>
      <c r="U574" s="1" t="str">
        <f t="shared" si="5"/>
        <v/>
      </c>
      <c r="V574" s="1" t="str">
        <f t="shared" si="6"/>
        <v/>
      </c>
      <c r="W574" s="1" t="str">
        <f t="shared" si="7"/>
        <v/>
      </c>
      <c r="X574" s="5" t="s">
        <v>628</v>
      </c>
      <c r="Y574" s="5" t="s">
        <v>629</v>
      </c>
      <c r="Z574" s="1"/>
      <c r="AA574" s="1"/>
      <c r="AB574" s="1"/>
      <c r="AC574" s="1"/>
      <c r="AD574" s="1" t="str">
        <f t="array" ref="AD574">XLOOKUP(A574,COMPRAS!B:B,COMPRAS!E:E,,0,-1)</f>
        <v/>
      </c>
      <c r="AE574" s="5" t="s">
        <v>629</v>
      </c>
      <c r="AF574" s="1"/>
      <c r="AG574" s="1" t="str">
        <f>VLOOKUP(A574,MAESTRA!I:N,5,0)</f>
        <v>#N/A</v>
      </c>
      <c r="AH574" s="1" t="str">
        <f>VLOOKUP(A574,MAESTRA!I:N,6,0)</f>
        <v>#N/A</v>
      </c>
      <c r="AI574" s="54" t="str">
        <f t="shared" si="8"/>
        <v>#DIV/0!</v>
      </c>
      <c r="AJ574" s="1"/>
    </row>
    <row r="575">
      <c r="A575" s="1"/>
      <c r="B575" s="1"/>
      <c r="C575" s="34"/>
      <c r="D575" s="1"/>
      <c r="E575" s="1"/>
      <c r="F575" s="1" t="str">
        <f t="shared" si="1"/>
        <v/>
      </c>
      <c r="G575" s="1" t="str">
        <f t="shared" si="2"/>
        <v/>
      </c>
      <c r="H575" s="1" t="str">
        <f t="array" ref="H575">XLOOKUP(A575,MAESTRA!I:I,MAESTRA!B:B,,0,1)</f>
        <v/>
      </c>
      <c r="I575" s="5" t="str">
        <f t="shared" si="3"/>
        <v>TALLA</v>
      </c>
      <c r="J575" s="1" t="str">
        <f t="array" ref="J575">XLOOKUP(A575,MAESTRA!I:I,MAESTRA!G:G,,0,1)</f>
        <v/>
      </c>
      <c r="K575" s="5"/>
      <c r="L575" s="5"/>
      <c r="M575" s="5"/>
      <c r="N575" s="5"/>
      <c r="O575" s="53" t="str">
        <f t="shared" si="4"/>
        <v/>
      </c>
      <c r="P575" s="5"/>
      <c r="Q575" s="5" t="s">
        <v>625</v>
      </c>
      <c r="R575" s="5" t="s">
        <v>626</v>
      </c>
      <c r="S575" s="5" t="s">
        <v>627</v>
      </c>
      <c r="T575" s="5" t="s">
        <v>627</v>
      </c>
      <c r="U575" s="1" t="str">
        <f t="shared" si="5"/>
        <v/>
      </c>
      <c r="V575" s="1" t="str">
        <f t="shared" si="6"/>
        <v/>
      </c>
      <c r="W575" s="1" t="str">
        <f t="shared" si="7"/>
        <v/>
      </c>
      <c r="X575" s="5" t="s">
        <v>628</v>
      </c>
      <c r="Y575" s="5" t="s">
        <v>629</v>
      </c>
      <c r="Z575" s="1"/>
      <c r="AA575" s="1"/>
      <c r="AB575" s="1"/>
      <c r="AC575" s="1"/>
      <c r="AD575" s="1" t="str">
        <f t="array" ref="AD575">XLOOKUP(A575,COMPRAS!B:B,COMPRAS!E:E,,0,-1)</f>
        <v/>
      </c>
      <c r="AE575" s="5" t="s">
        <v>629</v>
      </c>
      <c r="AF575" s="1"/>
      <c r="AG575" s="1" t="str">
        <f>VLOOKUP(A575,MAESTRA!I:N,5,0)</f>
        <v>#N/A</v>
      </c>
      <c r="AH575" s="1" t="str">
        <f>VLOOKUP(A575,MAESTRA!I:N,6,0)</f>
        <v>#N/A</v>
      </c>
      <c r="AI575" s="54" t="str">
        <f t="shared" si="8"/>
        <v>#DIV/0!</v>
      </c>
      <c r="AJ575" s="1"/>
    </row>
    <row r="576">
      <c r="A576" s="1"/>
      <c r="B576" s="1"/>
      <c r="C576" s="34"/>
      <c r="D576" s="1"/>
      <c r="E576" s="1"/>
      <c r="F576" s="1" t="str">
        <f t="shared" si="1"/>
        <v/>
      </c>
      <c r="G576" s="1" t="str">
        <f t="shared" si="2"/>
        <v/>
      </c>
      <c r="H576" s="1" t="str">
        <f t="array" ref="H576">XLOOKUP(A576,MAESTRA!I:I,MAESTRA!B:B,,0,1)</f>
        <v/>
      </c>
      <c r="I576" s="5" t="str">
        <f t="shared" si="3"/>
        <v>TALLA</v>
      </c>
      <c r="J576" s="1" t="str">
        <f t="array" ref="J576">XLOOKUP(A576,MAESTRA!I:I,MAESTRA!G:G,,0,1)</f>
        <v/>
      </c>
      <c r="K576" s="5"/>
      <c r="L576" s="5"/>
      <c r="M576" s="5"/>
      <c r="N576" s="5"/>
      <c r="O576" s="53" t="str">
        <f t="shared" si="4"/>
        <v/>
      </c>
      <c r="P576" s="5"/>
      <c r="Q576" s="5" t="s">
        <v>625</v>
      </c>
      <c r="R576" s="5" t="s">
        <v>626</v>
      </c>
      <c r="S576" s="5" t="s">
        <v>627</v>
      </c>
      <c r="T576" s="5" t="s">
        <v>627</v>
      </c>
      <c r="U576" s="1" t="str">
        <f t="shared" si="5"/>
        <v/>
      </c>
      <c r="V576" s="1" t="str">
        <f t="shared" si="6"/>
        <v/>
      </c>
      <c r="W576" s="1" t="str">
        <f t="shared" si="7"/>
        <v/>
      </c>
      <c r="X576" s="5" t="s">
        <v>628</v>
      </c>
      <c r="Y576" s="5" t="s">
        <v>629</v>
      </c>
      <c r="Z576" s="1"/>
      <c r="AA576" s="1"/>
      <c r="AB576" s="1"/>
      <c r="AC576" s="1"/>
      <c r="AD576" s="1" t="str">
        <f t="array" ref="AD576">XLOOKUP(A576,COMPRAS!B:B,COMPRAS!E:E,,0,-1)</f>
        <v/>
      </c>
      <c r="AE576" s="5" t="s">
        <v>629</v>
      </c>
      <c r="AF576" s="1"/>
      <c r="AG576" s="1" t="str">
        <f>VLOOKUP(A576,MAESTRA!I:N,5,0)</f>
        <v>#N/A</v>
      </c>
      <c r="AH576" s="1" t="str">
        <f>VLOOKUP(A576,MAESTRA!I:N,6,0)</f>
        <v>#N/A</v>
      </c>
      <c r="AI576" s="54" t="str">
        <f t="shared" si="8"/>
        <v>#DIV/0!</v>
      </c>
      <c r="AJ576" s="1"/>
    </row>
    <row r="577">
      <c r="A577" s="1"/>
      <c r="B577" s="1"/>
      <c r="C577" s="34"/>
      <c r="D577" s="1"/>
      <c r="E577" s="1"/>
      <c r="F577" s="1" t="str">
        <f t="shared" si="1"/>
        <v/>
      </c>
      <c r="G577" s="1" t="str">
        <f t="shared" si="2"/>
        <v/>
      </c>
      <c r="H577" s="1" t="str">
        <f t="array" ref="H577">XLOOKUP(A577,MAESTRA!I:I,MAESTRA!B:B,,0,1)</f>
        <v/>
      </c>
      <c r="I577" s="5" t="str">
        <f t="shared" si="3"/>
        <v>TALLA</v>
      </c>
      <c r="J577" s="1" t="str">
        <f t="array" ref="J577">XLOOKUP(A577,MAESTRA!I:I,MAESTRA!G:G,,0,1)</f>
        <v/>
      </c>
      <c r="K577" s="5"/>
      <c r="L577" s="5"/>
      <c r="M577" s="5"/>
      <c r="N577" s="5"/>
      <c r="O577" s="53" t="str">
        <f t="shared" si="4"/>
        <v/>
      </c>
      <c r="P577" s="5"/>
      <c r="Q577" s="5" t="s">
        <v>625</v>
      </c>
      <c r="R577" s="5" t="s">
        <v>626</v>
      </c>
      <c r="S577" s="5" t="s">
        <v>627</v>
      </c>
      <c r="T577" s="5" t="s">
        <v>627</v>
      </c>
      <c r="U577" s="1" t="str">
        <f t="shared" si="5"/>
        <v/>
      </c>
      <c r="V577" s="1" t="str">
        <f t="shared" si="6"/>
        <v/>
      </c>
      <c r="W577" s="1" t="str">
        <f t="shared" si="7"/>
        <v/>
      </c>
      <c r="X577" s="5" t="s">
        <v>628</v>
      </c>
      <c r="Y577" s="5" t="s">
        <v>629</v>
      </c>
      <c r="Z577" s="1"/>
      <c r="AA577" s="1"/>
      <c r="AB577" s="1"/>
      <c r="AC577" s="1"/>
      <c r="AD577" s="1" t="str">
        <f t="array" ref="AD577">XLOOKUP(A577,COMPRAS!B:B,COMPRAS!E:E,,0,-1)</f>
        <v/>
      </c>
      <c r="AE577" s="5" t="s">
        <v>629</v>
      </c>
      <c r="AF577" s="1"/>
      <c r="AG577" s="1" t="str">
        <f>VLOOKUP(A577,MAESTRA!I:N,5,0)</f>
        <v>#N/A</v>
      </c>
      <c r="AH577" s="1" t="str">
        <f>VLOOKUP(A577,MAESTRA!I:N,6,0)</f>
        <v>#N/A</v>
      </c>
      <c r="AI577" s="54" t="str">
        <f t="shared" si="8"/>
        <v>#DIV/0!</v>
      </c>
      <c r="AJ577" s="1"/>
    </row>
    <row r="578">
      <c r="A578" s="1"/>
      <c r="B578" s="1"/>
      <c r="C578" s="34"/>
      <c r="D578" s="1"/>
      <c r="E578" s="1"/>
      <c r="F578" s="1" t="str">
        <f t="shared" si="1"/>
        <v/>
      </c>
      <c r="G578" s="1" t="str">
        <f t="shared" si="2"/>
        <v/>
      </c>
      <c r="H578" s="1" t="str">
        <f t="array" ref="H578">XLOOKUP(A578,MAESTRA!I:I,MAESTRA!B:B,,0,1)</f>
        <v/>
      </c>
      <c r="I578" s="5" t="str">
        <f t="shared" si="3"/>
        <v>TALLA</v>
      </c>
      <c r="J578" s="1" t="str">
        <f t="array" ref="J578">XLOOKUP(A578,MAESTRA!I:I,MAESTRA!G:G,,0,1)</f>
        <v/>
      </c>
      <c r="K578" s="5"/>
      <c r="L578" s="5"/>
      <c r="M578" s="5"/>
      <c r="N578" s="5"/>
      <c r="O578" s="53" t="str">
        <f t="shared" si="4"/>
        <v/>
      </c>
      <c r="P578" s="5"/>
      <c r="Q578" s="5" t="s">
        <v>625</v>
      </c>
      <c r="R578" s="5" t="s">
        <v>626</v>
      </c>
      <c r="S578" s="5" t="s">
        <v>627</v>
      </c>
      <c r="T578" s="5" t="s">
        <v>627</v>
      </c>
      <c r="U578" s="1" t="str">
        <f t="shared" si="5"/>
        <v/>
      </c>
      <c r="V578" s="1" t="str">
        <f t="shared" si="6"/>
        <v/>
      </c>
      <c r="W578" s="1" t="str">
        <f t="shared" si="7"/>
        <v/>
      </c>
      <c r="X578" s="5" t="s">
        <v>628</v>
      </c>
      <c r="Y578" s="5" t="s">
        <v>629</v>
      </c>
      <c r="Z578" s="1"/>
      <c r="AA578" s="1"/>
      <c r="AB578" s="1"/>
      <c r="AC578" s="1"/>
      <c r="AD578" s="1" t="str">
        <f t="array" ref="AD578">XLOOKUP(A578,COMPRAS!B:B,COMPRAS!E:E,,0,-1)</f>
        <v/>
      </c>
      <c r="AE578" s="5" t="s">
        <v>629</v>
      </c>
      <c r="AF578" s="1"/>
      <c r="AG578" s="1" t="str">
        <f>VLOOKUP(A578,MAESTRA!I:N,5,0)</f>
        <v>#N/A</v>
      </c>
      <c r="AH578" s="1" t="str">
        <f>VLOOKUP(A578,MAESTRA!I:N,6,0)</f>
        <v>#N/A</v>
      </c>
      <c r="AI578" s="54" t="str">
        <f t="shared" si="8"/>
        <v>#DIV/0!</v>
      </c>
      <c r="AJ578" s="1"/>
    </row>
    <row r="579">
      <c r="A579" s="1"/>
      <c r="B579" s="1"/>
      <c r="C579" s="34"/>
      <c r="D579" s="1"/>
      <c r="E579" s="1"/>
      <c r="F579" s="1" t="str">
        <f t="shared" si="1"/>
        <v/>
      </c>
      <c r="G579" s="1" t="str">
        <f t="shared" si="2"/>
        <v/>
      </c>
      <c r="H579" s="1" t="str">
        <f t="array" ref="H579">XLOOKUP(A579,MAESTRA!I:I,MAESTRA!B:B,,0,1)</f>
        <v/>
      </c>
      <c r="I579" s="5" t="str">
        <f t="shared" si="3"/>
        <v>TALLA</v>
      </c>
      <c r="J579" s="1" t="str">
        <f t="array" ref="J579">XLOOKUP(A579,MAESTRA!I:I,MAESTRA!G:G,,0,1)</f>
        <v/>
      </c>
      <c r="K579" s="5"/>
      <c r="L579" s="5"/>
      <c r="M579" s="5"/>
      <c r="N579" s="5"/>
      <c r="O579" s="53" t="str">
        <f t="shared" si="4"/>
        <v/>
      </c>
      <c r="P579" s="5"/>
      <c r="Q579" s="5" t="s">
        <v>625</v>
      </c>
      <c r="R579" s="5" t="s">
        <v>626</v>
      </c>
      <c r="S579" s="5" t="s">
        <v>627</v>
      </c>
      <c r="T579" s="5" t="s">
        <v>627</v>
      </c>
      <c r="U579" s="1" t="str">
        <f t="shared" si="5"/>
        <v/>
      </c>
      <c r="V579" s="1" t="str">
        <f t="shared" si="6"/>
        <v/>
      </c>
      <c r="W579" s="1" t="str">
        <f t="shared" si="7"/>
        <v/>
      </c>
      <c r="X579" s="5" t="s">
        <v>628</v>
      </c>
      <c r="Y579" s="5" t="s">
        <v>629</v>
      </c>
      <c r="Z579" s="1"/>
      <c r="AA579" s="1"/>
      <c r="AB579" s="1"/>
      <c r="AC579" s="1"/>
      <c r="AD579" s="1" t="str">
        <f t="array" ref="AD579">XLOOKUP(A579,COMPRAS!B:B,COMPRAS!E:E,,0,-1)</f>
        <v/>
      </c>
      <c r="AE579" s="5" t="s">
        <v>629</v>
      </c>
      <c r="AF579" s="1"/>
      <c r="AG579" s="1" t="str">
        <f>VLOOKUP(A579,MAESTRA!I:N,5,0)</f>
        <v>#N/A</v>
      </c>
      <c r="AH579" s="1" t="str">
        <f>VLOOKUP(A579,MAESTRA!I:N,6,0)</f>
        <v>#N/A</v>
      </c>
      <c r="AI579" s="54" t="str">
        <f t="shared" si="8"/>
        <v>#DIV/0!</v>
      </c>
      <c r="AJ579" s="1"/>
    </row>
    <row r="580">
      <c r="A580" s="1"/>
      <c r="B580" s="1"/>
      <c r="C580" s="34"/>
      <c r="D580" s="1"/>
      <c r="E580" s="1"/>
      <c r="F580" s="1" t="str">
        <f t="shared" si="1"/>
        <v/>
      </c>
      <c r="G580" s="1" t="str">
        <f t="shared" si="2"/>
        <v/>
      </c>
      <c r="H580" s="1" t="str">
        <f t="array" ref="H580">XLOOKUP(A580,MAESTRA!I:I,MAESTRA!B:B,,0,1)</f>
        <v/>
      </c>
      <c r="I580" s="5" t="str">
        <f t="shared" si="3"/>
        <v>TALLA</v>
      </c>
      <c r="J580" s="1" t="str">
        <f t="array" ref="J580">XLOOKUP(A580,MAESTRA!I:I,MAESTRA!G:G,,0,1)</f>
        <v/>
      </c>
      <c r="K580" s="5"/>
      <c r="L580" s="5"/>
      <c r="M580" s="5"/>
      <c r="N580" s="5"/>
      <c r="O580" s="53" t="str">
        <f t="shared" si="4"/>
        <v/>
      </c>
      <c r="P580" s="5"/>
      <c r="Q580" s="5" t="s">
        <v>625</v>
      </c>
      <c r="R580" s="5" t="s">
        <v>626</v>
      </c>
      <c r="S580" s="5" t="s">
        <v>627</v>
      </c>
      <c r="T580" s="5" t="s">
        <v>627</v>
      </c>
      <c r="U580" s="1" t="str">
        <f t="shared" si="5"/>
        <v/>
      </c>
      <c r="V580" s="1" t="str">
        <f t="shared" si="6"/>
        <v/>
      </c>
      <c r="W580" s="1" t="str">
        <f t="shared" si="7"/>
        <v/>
      </c>
      <c r="X580" s="5" t="s">
        <v>628</v>
      </c>
      <c r="Y580" s="5" t="s">
        <v>629</v>
      </c>
      <c r="Z580" s="1"/>
      <c r="AA580" s="1"/>
      <c r="AB580" s="1"/>
      <c r="AC580" s="1"/>
      <c r="AD580" s="1" t="str">
        <f t="array" ref="AD580">XLOOKUP(A580,COMPRAS!B:B,COMPRAS!E:E,,0,-1)</f>
        <v/>
      </c>
      <c r="AE580" s="5" t="s">
        <v>629</v>
      </c>
      <c r="AF580" s="1"/>
      <c r="AG580" s="1" t="str">
        <f>VLOOKUP(A580,MAESTRA!I:N,5,0)</f>
        <v>#N/A</v>
      </c>
      <c r="AH580" s="1" t="str">
        <f>VLOOKUP(A580,MAESTRA!I:N,6,0)</f>
        <v>#N/A</v>
      </c>
      <c r="AI580" s="54" t="str">
        <f t="shared" si="8"/>
        <v>#DIV/0!</v>
      </c>
      <c r="AJ580" s="1"/>
    </row>
    <row r="581">
      <c r="A581" s="1"/>
      <c r="B581" s="1"/>
      <c r="C581" s="34"/>
      <c r="D581" s="1"/>
      <c r="E581" s="1"/>
      <c r="F581" s="1" t="str">
        <f t="shared" si="1"/>
        <v/>
      </c>
      <c r="G581" s="1" t="str">
        <f t="shared" si="2"/>
        <v/>
      </c>
      <c r="H581" s="1" t="str">
        <f t="array" ref="H581">XLOOKUP(A581,MAESTRA!I:I,MAESTRA!B:B,,0,1)</f>
        <v/>
      </c>
      <c r="I581" s="5" t="str">
        <f t="shared" si="3"/>
        <v>TALLA</v>
      </c>
      <c r="J581" s="1" t="str">
        <f t="array" ref="J581">XLOOKUP(A581,MAESTRA!I:I,MAESTRA!G:G,,0,1)</f>
        <v/>
      </c>
      <c r="K581" s="5"/>
      <c r="L581" s="5"/>
      <c r="M581" s="5"/>
      <c r="N581" s="5"/>
      <c r="O581" s="53" t="str">
        <f t="shared" si="4"/>
        <v/>
      </c>
      <c r="P581" s="5"/>
      <c r="Q581" s="5" t="s">
        <v>625</v>
      </c>
      <c r="R581" s="5" t="s">
        <v>626</v>
      </c>
      <c r="S581" s="5" t="s">
        <v>627</v>
      </c>
      <c r="T581" s="5" t="s">
        <v>627</v>
      </c>
      <c r="U581" s="1" t="str">
        <f t="shared" si="5"/>
        <v/>
      </c>
      <c r="V581" s="1" t="str">
        <f t="shared" si="6"/>
        <v/>
      </c>
      <c r="W581" s="1" t="str">
        <f t="shared" si="7"/>
        <v/>
      </c>
      <c r="X581" s="5" t="s">
        <v>628</v>
      </c>
      <c r="Y581" s="5" t="s">
        <v>629</v>
      </c>
      <c r="Z581" s="1"/>
      <c r="AA581" s="1"/>
      <c r="AB581" s="1"/>
      <c r="AC581" s="1"/>
      <c r="AD581" s="1" t="str">
        <f t="array" ref="AD581">XLOOKUP(A581,COMPRAS!B:B,COMPRAS!E:E,,0,-1)</f>
        <v/>
      </c>
      <c r="AE581" s="5" t="s">
        <v>629</v>
      </c>
      <c r="AF581" s="1"/>
      <c r="AG581" s="1" t="str">
        <f>VLOOKUP(A581,MAESTRA!I:N,5,0)</f>
        <v>#N/A</v>
      </c>
      <c r="AH581" s="1" t="str">
        <f>VLOOKUP(A581,MAESTRA!I:N,6,0)</f>
        <v>#N/A</v>
      </c>
      <c r="AI581" s="54" t="str">
        <f t="shared" si="8"/>
        <v>#DIV/0!</v>
      </c>
      <c r="AJ581" s="1"/>
    </row>
    <row r="582">
      <c r="A582" s="1"/>
      <c r="B582" s="1"/>
      <c r="C582" s="34"/>
      <c r="D582" s="1"/>
      <c r="E582" s="1"/>
      <c r="F582" s="1" t="str">
        <f t="shared" si="1"/>
        <v/>
      </c>
      <c r="G582" s="1" t="str">
        <f t="shared" si="2"/>
        <v/>
      </c>
      <c r="H582" s="1" t="str">
        <f t="array" ref="H582">XLOOKUP(A582,MAESTRA!I:I,MAESTRA!B:B,,0,1)</f>
        <v/>
      </c>
      <c r="I582" s="5" t="str">
        <f t="shared" si="3"/>
        <v>TALLA</v>
      </c>
      <c r="J582" s="1" t="str">
        <f t="array" ref="J582">XLOOKUP(A582,MAESTRA!I:I,MAESTRA!G:G,,0,1)</f>
        <v/>
      </c>
      <c r="K582" s="5"/>
      <c r="L582" s="5"/>
      <c r="M582" s="5"/>
      <c r="N582" s="5"/>
      <c r="O582" s="53" t="str">
        <f t="shared" si="4"/>
        <v/>
      </c>
      <c r="P582" s="5"/>
      <c r="Q582" s="5" t="s">
        <v>625</v>
      </c>
      <c r="R582" s="5" t="s">
        <v>626</v>
      </c>
      <c r="S582" s="5" t="s">
        <v>627</v>
      </c>
      <c r="T582" s="5" t="s">
        <v>627</v>
      </c>
      <c r="U582" s="1" t="str">
        <f t="shared" si="5"/>
        <v/>
      </c>
      <c r="V582" s="1" t="str">
        <f t="shared" si="6"/>
        <v/>
      </c>
      <c r="W582" s="1" t="str">
        <f t="shared" si="7"/>
        <v/>
      </c>
      <c r="X582" s="5" t="s">
        <v>628</v>
      </c>
      <c r="Y582" s="5" t="s">
        <v>629</v>
      </c>
      <c r="Z582" s="1"/>
      <c r="AA582" s="1"/>
      <c r="AB582" s="1"/>
      <c r="AC582" s="1"/>
      <c r="AD582" s="1" t="str">
        <f t="array" ref="AD582">XLOOKUP(A582,COMPRAS!B:B,COMPRAS!E:E,,0,-1)</f>
        <v/>
      </c>
      <c r="AE582" s="5" t="s">
        <v>629</v>
      </c>
      <c r="AF582" s="1"/>
      <c r="AG582" s="1" t="str">
        <f>VLOOKUP(A582,MAESTRA!I:N,5,0)</f>
        <v>#N/A</v>
      </c>
      <c r="AH582" s="1" t="str">
        <f>VLOOKUP(A582,MAESTRA!I:N,6,0)</f>
        <v>#N/A</v>
      </c>
      <c r="AI582" s="54" t="str">
        <f t="shared" si="8"/>
        <v>#DIV/0!</v>
      </c>
      <c r="AJ582" s="1"/>
    </row>
    <row r="583">
      <c r="A583" s="1"/>
      <c r="B583" s="1"/>
      <c r="C583" s="34"/>
      <c r="D583" s="1"/>
      <c r="E583" s="1"/>
      <c r="F583" s="1" t="str">
        <f t="shared" si="1"/>
        <v/>
      </c>
      <c r="G583" s="1" t="str">
        <f t="shared" si="2"/>
        <v/>
      </c>
      <c r="H583" s="1" t="str">
        <f t="array" ref="H583">XLOOKUP(A583,MAESTRA!I:I,MAESTRA!B:B,,0,1)</f>
        <v/>
      </c>
      <c r="I583" s="5" t="str">
        <f t="shared" si="3"/>
        <v>TALLA</v>
      </c>
      <c r="J583" s="1" t="str">
        <f t="array" ref="J583">XLOOKUP(A583,MAESTRA!I:I,MAESTRA!G:G,,0,1)</f>
        <v/>
      </c>
      <c r="K583" s="5"/>
      <c r="L583" s="5"/>
      <c r="M583" s="5"/>
      <c r="N583" s="5"/>
      <c r="O583" s="53" t="str">
        <f t="shared" si="4"/>
        <v/>
      </c>
      <c r="P583" s="5"/>
      <c r="Q583" s="5" t="s">
        <v>625</v>
      </c>
      <c r="R583" s="5" t="s">
        <v>626</v>
      </c>
      <c r="S583" s="5" t="s">
        <v>627</v>
      </c>
      <c r="T583" s="5" t="s">
        <v>627</v>
      </c>
      <c r="U583" s="1" t="str">
        <f t="shared" si="5"/>
        <v/>
      </c>
      <c r="V583" s="1" t="str">
        <f t="shared" si="6"/>
        <v/>
      </c>
      <c r="W583" s="1" t="str">
        <f t="shared" si="7"/>
        <v/>
      </c>
      <c r="X583" s="5" t="s">
        <v>628</v>
      </c>
      <c r="Y583" s="5" t="s">
        <v>629</v>
      </c>
      <c r="Z583" s="1"/>
      <c r="AA583" s="1"/>
      <c r="AB583" s="1"/>
      <c r="AC583" s="1"/>
      <c r="AD583" s="1" t="str">
        <f t="array" ref="AD583">XLOOKUP(A583,COMPRAS!B:B,COMPRAS!E:E,,0,-1)</f>
        <v/>
      </c>
      <c r="AE583" s="5" t="s">
        <v>629</v>
      </c>
      <c r="AF583" s="1"/>
      <c r="AG583" s="1" t="str">
        <f>VLOOKUP(A583,MAESTRA!I:N,5,0)</f>
        <v>#N/A</v>
      </c>
      <c r="AH583" s="1" t="str">
        <f>VLOOKUP(A583,MAESTRA!I:N,6,0)</f>
        <v>#N/A</v>
      </c>
      <c r="AI583" s="54" t="str">
        <f t="shared" si="8"/>
        <v>#DIV/0!</v>
      </c>
      <c r="AJ583" s="1"/>
    </row>
    <row r="584">
      <c r="A584" s="1"/>
      <c r="B584" s="1"/>
      <c r="C584" s="34"/>
      <c r="D584" s="1"/>
      <c r="E584" s="1"/>
      <c r="F584" s="1" t="str">
        <f t="shared" si="1"/>
        <v/>
      </c>
      <c r="G584" s="1" t="str">
        <f t="shared" si="2"/>
        <v/>
      </c>
      <c r="H584" s="1" t="str">
        <f t="array" ref="H584">XLOOKUP(A584,MAESTRA!I:I,MAESTRA!B:B,,0,1)</f>
        <v/>
      </c>
      <c r="I584" s="5" t="str">
        <f t="shared" si="3"/>
        <v>TALLA</v>
      </c>
      <c r="J584" s="1" t="str">
        <f t="array" ref="J584">XLOOKUP(A584,MAESTRA!I:I,MAESTRA!G:G,,0,1)</f>
        <v/>
      </c>
      <c r="K584" s="5"/>
      <c r="L584" s="5"/>
      <c r="M584" s="5"/>
      <c r="N584" s="5"/>
      <c r="O584" s="53" t="str">
        <f t="shared" si="4"/>
        <v/>
      </c>
      <c r="P584" s="5"/>
      <c r="Q584" s="5" t="s">
        <v>625</v>
      </c>
      <c r="R584" s="5" t="s">
        <v>626</v>
      </c>
      <c r="S584" s="5" t="s">
        <v>627</v>
      </c>
      <c r="T584" s="5" t="s">
        <v>627</v>
      </c>
      <c r="U584" s="1" t="str">
        <f t="shared" si="5"/>
        <v/>
      </c>
      <c r="V584" s="1" t="str">
        <f t="shared" si="6"/>
        <v/>
      </c>
      <c r="W584" s="1" t="str">
        <f t="shared" si="7"/>
        <v/>
      </c>
      <c r="X584" s="5" t="s">
        <v>628</v>
      </c>
      <c r="Y584" s="5" t="s">
        <v>629</v>
      </c>
      <c r="Z584" s="1"/>
      <c r="AA584" s="1"/>
      <c r="AB584" s="1"/>
      <c r="AC584" s="1"/>
      <c r="AD584" s="1" t="str">
        <f t="array" ref="AD584">XLOOKUP(A584,COMPRAS!B:B,COMPRAS!E:E,,0,-1)</f>
        <v/>
      </c>
      <c r="AE584" s="5" t="s">
        <v>629</v>
      </c>
      <c r="AF584" s="1"/>
      <c r="AG584" s="1" t="str">
        <f>VLOOKUP(A584,MAESTRA!I:N,5,0)</f>
        <v>#N/A</v>
      </c>
      <c r="AH584" s="1" t="str">
        <f>VLOOKUP(A584,MAESTRA!I:N,6,0)</f>
        <v>#N/A</v>
      </c>
      <c r="AI584" s="54" t="str">
        <f t="shared" si="8"/>
        <v>#DIV/0!</v>
      </c>
      <c r="AJ584" s="1"/>
    </row>
    <row r="585">
      <c r="A585" s="1"/>
      <c r="B585" s="1"/>
      <c r="C585" s="34"/>
      <c r="D585" s="1"/>
      <c r="E585" s="1"/>
      <c r="F585" s="1" t="str">
        <f t="shared" si="1"/>
        <v/>
      </c>
      <c r="G585" s="1" t="str">
        <f t="shared" si="2"/>
        <v/>
      </c>
      <c r="H585" s="1" t="str">
        <f t="array" ref="H585">XLOOKUP(A585,MAESTRA!I:I,MAESTRA!B:B,,0,1)</f>
        <v/>
      </c>
      <c r="I585" s="5" t="str">
        <f t="shared" si="3"/>
        <v>TALLA</v>
      </c>
      <c r="J585" s="1" t="str">
        <f t="array" ref="J585">XLOOKUP(A585,MAESTRA!I:I,MAESTRA!G:G,,0,1)</f>
        <v/>
      </c>
      <c r="K585" s="5"/>
      <c r="L585" s="5"/>
      <c r="M585" s="5"/>
      <c r="N585" s="5"/>
      <c r="O585" s="53" t="str">
        <f t="shared" si="4"/>
        <v/>
      </c>
      <c r="P585" s="5"/>
      <c r="Q585" s="5" t="s">
        <v>625</v>
      </c>
      <c r="R585" s="5" t="s">
        <v>626</v>
      </c>
      <c r="S585" s="5" t="s">
        <v>627</v>
      </c>
      <c r="T585" s="5" t="s">
        <v>627</v>
      </c>
      <c r="U585" s="1" t="str">
        <f t="shared" si="5"/>
        <v/>
      </c>
      <c r="V585" s="1" t="str">
        <f t="shared" si="6"/>
        <v/>
      </c>
      <c r="W585" s="1" t="str">
        <f t="shared" si="7"/>
        <v/>
      </c>
      <c r="X585" s="5" t="s">
        <v>628</v>
      </c>
      <c r="Y585" s="5" t="s">
        <v>629</v>
      </c>
      <c r="Z585" s="1"/>
      <c r="AA585" s="1"/>
      <c r="AB585" s="1"/>
      <c r="AC585" s="1"/>
      <c r="AD585" s="1" t="str">
        <f t="array" ref="AD585">XLOOKUP(A585,COMPRAS!B:B,COMPRAS!E:E,,0,-1)</f>
        <v/>
      </c>
      <c r="AE585" s="5" t="s">
        <v>629</v>
      </c>
      <c r="AF585" s="1"/>
      <c r="AG585" s="1" t="str">
        <f>VLOOKUP(A585,MAESTRA!I:N,5,0)</f>
        <v>#N/A</v>
      </c>
      <c r="AH585" s="1" t="str">
        <f>VLOOKUP(A585,MAESTRA!I:N,6,0)</f>
        <v>#N/A</v>
      </c>
      <c r="AI585" s="54" t="str">
        <f t="shared" si="8"/>
        <v>#DIV/0!</v>
      </c>
      <c r="AJ585" s="1"/>
    </row>
    <row r="586">
      <c r="A586" s="1"/>
      <c r="B586" s="1"/>
      <c r="C586" s="34"/>
      <c r="D586" s="1"/>
      <c r="E586" s="1"/>
      <c r="F586" s="1" t="str">
        <f t="shared" si="1"/>
        <v/>
      </c>
      <c r="G586" s="1" t="str">
        <f t="shared" si="2"/>
        <v/>
      </c>
      <c r="H586" s="1" t="str">
        <f t="array" ref="H586">XLOOKUP(A586,MAESTRA!I:I,MAESTRA!B:B,,0,1)</f>
        <v/>
      </c>
      <c r="I586" s="5" t="str">
        <f t="shared" si="3"/>
        <v>TALLA</v>
      </c>
      <c r="J586" s="1" t="str">
        <f t="array" ref="J586">XLOOKUP(A586,MAESTRA!I:I,MAESTRA!G:G,,0,1)</f>
        <v/>
      </c>
      <c r="K586" s="5"/>
      <c r="L586" s="5"/>
      <c r="M586" s="5"/>
      <c r="N586" s="5"/>
      <c r="O586" s="53" t="str">
        <f t="shared" si="4"/>
        <v/>
      </c>
      <c r="P586" s="5"/>
      <c r="Q586" s="5" t="s">
        <v>625</v>
      </c>
      <c r="R586" s="5" t="s">
        <v>626</v>
      </c>
      <c r="S586" s="5" t="s">
        <v>627</v>
      </c>
      <c r="T586" s="5" t="s">
        <v>627</v>
      </c>
      <c r="U586" s="1" t="str">
        <f t="shared" si="5"/>
        <v/>
      </c>
      <c r="V586" s="1" t="str">
        <f t="shared" si="6"/>
        <v/>
      </c>
      <c r="W586" s="1" t="str">
        <f t="shared" si="7"/>
        <v/>
      </c>
      <c r="X586" s="5" t="s">
        <v>628</v>
      </c>
      <c r="Y586" s="5" t="s">
        <v>629</v>
      </c>
      <c r="Z586" s="1"/>
      <c r="AA586" s="1"/>
      <c r="AB586" s="1"/>
      <c r="AC586" s="1"/>
      <c r="AD586" s="1" t="str">
        <f t="array" ref="AD586">XLOOKUP(A586,COMPRAS!B:B,COMPRAS!E:E,,0,-1)</f>
        <v/>
      </c>
      <c r="AE586" s="5" t="s">
        <v>629</v>
      </c>
      <c r="AF586" s="1"/>
      <c r="AG586" s="1" t="str">
        <f>VLOOKUP(A586,MAESTRA!I:N,5,0)</f>
        <v>#N/A</v>
      </c>
      <c r="AH586" s="1" t="str">
        <f>VLOOKUP(A586,MAESTRA!I:N,6,0)</f>
        <v>#N/A</v>
      </c>
      <c r="AI586" s="54" t="str">
        <f t="shared" si="8"/>
        <v>#DIV/0!</v>
      </c>
      <c r="AJ586" s="1"/>
    </row>
    <row r="587">
      <c r="A587" s="1"/>
      <c r="B587" s="1"/>
      <c r="C587" s="34"/>
      <c r="D587" s="1"/>
      <c r="E587" s="1"/>
      <c r="F587" s="1" t="str">
        <f t="shared" si="1"/>
        <v/>
      </c>
      <c r="G587" s="1" t="str">
        <f t="shared" si="2"/>
        <v/>
      </c>
      <c r="H587" s="1" t="str">
        <f t="array" ref="H587">XLOOKUP(A587,MAESTRA!I:I,MAESTRA!B:B,,0,1)</f>
        <v/>
      </c>
      <c r="I587" s="5" t="str">
        <f t="shared" si="3"/>
        <v>TALLA</v>
      </c>
      <c r="J587" s="1" t="str">
        <f t="array" ref="J587">XLOOKUP(A587,MAESTRA!I:I,MAESTRA!G:G,,0,1)</f>
        <v/>
      </c>
      <c r="K587" s="5"/>
      <c r="L587" s="5"/>
      <c r="M587" s="5"/>
      <c r="N587" s="5"/>
      <c r="O587" s="53" t="str">
        <f t="shared" si="4"/>
        <v/>
      </c>
      <c r="P587" s="5"/>
      <c r="Q587" s="5" t="s">
        <v>625</v>
      </c>
      <c r="R587" s="5" t="s">
        <v>626</v>
      </c>
      <c r="S587" s="5" t="s">
        <v>627</v>
      </c>
      <c r="T587" s="5" t="s">
        <v>627</v>
      </c>
      <c r="U587" s="1" t="str">
        <f t="shared" si="5"/>
        <v/>
      </c>
      <c r="V587" s="1" t="str">
        <f t="shared" si="6"/>
        <v/>
      </c>
      <c r="W587" s="1" t="str">
        <f t="shared" si="7"/>
        <v/>
      </c>
      <c r="X587" s="5" t="s">
        <v>628</v>
      </c>
      <c r="Y587" s="5" t="s">
        <v>629</v>
      </c>
      <c r="Z587" s="1"/>
      <c r="AA587" s="1"/>
      <c r="AB587" s="1"/>
      <c r="AC587" s="1"/>
      <c r="AD587" s="1" t="str">
        <f t="array" ref="AD587">XLOOKUP(A587,COMPRAS!B:B,COMPRAS!E:E,,0,-1)</f>
        <v/>
      </c>
      <c r="AE587" s="5" t="s">
        <v>629</v>
      </c>
      <c r="AF587" s="1"/>
      <c r="AG587" s="1" t="str">
        <f>VLOOKUP(A587,MAESTRA!I:N,5,0)</f>
        <v>#N/A</v>
      </c>
      <c r="AH587" s="1" t="str">
        <f>VLOOKUP(A587,MAESTRA!I:N,6,0)</f>
        <v>#N/A</v>
      </c>
      <c r="AI587" s="54" t="str">
        <f t="shared" si="8"/>
        <v>#DIV/0!</v>
      </c>
      <c r="AJ587" s="1"/>
    </row>
    <row r="588">
      <c r="A588" s="1"/>
      <c r="B588" s="1"/>
      <c r="C588" s="34"/>
      <c r="D588" s="1"/>
      <c r="E588" s="1"/>
      <c r="F588" s="1" t="str">
        <f t="shared" si="1"/>
        <v/>
      </c>
      <c r="G588" s="1" t="str">
        <f t="shared" si="2"/>
        <v/>
      </c>
      <c r="H588" s="1" t="str">
        <f t="array" ref="H588">XLOOKUP(A588,MAESTRA!I:I,MAESTRA!B:B,,0,1)</f>
        <v/>
      </c>
      <c r="I588" s="5" t="str">
        <f t="shared" si="3"/>
        <v>TALLA</v>
      </c>
      <c r="J588" s="1" t="str">
        <f t="array" ref="J588">XLOOKUP(A588,MAESTRA!I:I,MAESTRA!G:G,,0,1)</f>
        <v/>
      </c>
      <c r="K588" s="5"/>
      <c r="L588" s="5"/>
      <c r="M588" s="5"/>
      <c r="N588" s="5"/>
      <c r="O588" s="53" t="str">
        <f t="shared" si="4"/>
        <v/>
      </c>
      <c r="P588" s="5"/>
      <c r="Q588" s="5" t="s">
        <v>625</v>
      </c>
      <c r="R588" s="5" t="s">
        <v>626</v>
      </c>
      <c r="S588" s="5" t="s">
        <v>627</v>
      </c>
      <c r="T588" s="5" t="s">
        <v>627</v>
      </c>
      <c r="U588" s="1" t="str">
        <f t="shared" si="5"/>
        <v/>
      </c>
      <c r="V588" s="1" t="str">
        <f t="shared" si="6"/>
        <v/>
      </c>
      <c r="W588" s="1" t="str">
        <f t="shared" si="7"/>
        <v/>
      </c>
      <c r="X588" s="5" t="s">
        <v>628</v>
      </c>
      <c r="Y588" s="5" t="s">
        <v>629</v>
      </c>
      <c r="Z588" s="1"/>
      <c r="AA588" s="1"/>
      <c r="AB588" s="1"/>
      <c r="AC588" s="1"/>
      <c r="AD588" s="1" t="str">
        <f t="array" ref="AD588">XLOOKUP(A588,COMPRAS!B:B,COMPRAS!E:E,,0,-1)</f>
        <v/>
      </c>
      <c r="AE588" s="5" t="s">
        <v>629</v>
      </c>
      <c r="AF588" s="1"/>
      <c r="AG588" s="1" t="str">
        <f>VLOOKUP(A588,MAESTRA!I:N,5,0)</f>
        <v>#N/A</v>
      </c>
      <c r="AH588" s="1" t="str">
        <f>VLOOKUP(A588,MAESTRA!I:N,6,0)</f>
        <v>#N/A</v>
      </c>
      <c r="AI588" s="54" t="str">
        <f t="shared" si="8"/>
        <v>#DIV/0!</v>
      </c>
      <c r="AJ588" s="1"/>
    </row>
    <row r="589">
      <c r="A589" s="1"/>
      <c r="B589" s="1"/>
      <c r="C589" s="34"/>
      <c r="D589" s="1"/>
      <c r="E589" s="1"/>
      <c r="F589" s="1" t="str">
        <f t="shared" si="1"/>
        <v/>
      </c>
      <c r="G589" s="1" t="str">
        <f t="shared" si="2"/>
        <v/>
      </c>
      <c r="H589" s="1" t="str">
        <f t="array" ref="H589">XLOOKUP(A589,MAESTRA!I:I,MAESTRA!B:B,,0,1)</f>
        <v/>
      </c>
      <c r="I589" s="5" t="str">
        <f t="shared" si="3"/>
        <v>TALLA</v>
      </c>
      <c r="J589" s="1" t="str">
        <f t="array" ref="J589">XLOOKUP(A589,MAESTRA!I:I,MAESTRA!G:G,,0,1)</f>
        <v/>
      </c>
      <c r="K589" s="5"/>
      <c r="L589" s="5"/>
      <c r="M589" s="5"/>
      <c r="N589" s="5"/>
      <c r="O589" s="53" t="str">
        <f t="shared" si="4"/>
        <v/>
      </c>
      <c r="P589" s="5"/>
      <c r="Q589" s="5" t="s">
        <v>625</v>
      </c>
      <c r="R589" s="5" t="s">
        <v>626</v>
      </c>
      <c r="S589" s="5" t="s">
        <v>627</v>
      </c>
      <c r="T589" s="5" t="s">
        <v>627</v>
      </c>
      <c r="U589" s="1" t="str">
        <f t="shared" si="5"/>
        <v/>
      </c>
      <c r="V589" s="1" t="str">
        <f t="shared" si="6"/>
        <v/>
      </c>
      <c r="W589" s="1" t="str">
        <f t="shared" si="7"/>
        <v/>
      </c>
      <c r="X589" s="5" t="s">
        <v>628</v>
      </c>
      <c r="Y589" s="5" t="s">
        <v>629</v>
      </c>
      <c r="Z589" s="1"/>
      <c r="AA589" s="1"/>
      <c r="AB589" s="1"/>
      <c r="AC589" s="1"/>
      <c r="AD589" s="1" t="str">
        <f t="array" ref="AD589">XLOOKUP(A589,COMPRAS!B:B,COMPRAS!E:E,,0,-1)</f>
        <v/>
      </c>
      <c r="AE589" s="5" t="s">
        <v>629</v>
      </c>
      <c r="AF589" s="1"/>
      <c r="AG589" s="1" t="str">
        <f>VLOOKUP(A589,MAESTRA!I:N,5,0)</f>
        <v>#N/A</v>
      </c>
      <c r="AH589" s="1" t="str">
        <f>VLOOKUP(A589,MAESTRA!I:N,6,0)</f>
        <v>#N/A</v>
      </c>
      <c r="AI589" s="54" t="str">
        <f t="shared" si="8"/>
        <v>#DIV/0!</v>
      </c>
      <c r="AJ589" s="1"/>
    </row>
    <row r="590">
      <c r="A590" s="1"/>
      <c r="B590" s="1"/>
      <c r="C590" s="34"/>
      <c r="D590" s="1"/>
      <c r="E590" s="1"/>
      <c r="F590" s="1" t="str">
        <f t="shared" si="1"/>
        <v/>
      </c>
      <c r="G590" s="1" t="str">
        <f t="shared" si="2"/>
        <v/>
      </c>
      <c r="H590" s="1" t="str">
        <f t="array" ref="H590">XLOOKUP(A590,MAESTRA!I:I,MAESTRA!B:B,,0,1)</f>
        <v/>
      </c>
      <c r="I590" s="5" t="str">
        <f t="shared" si="3"/>
        <v>TALLA</v>
      </c>
      <c r="J590" s="1" t="str">
        <f t="array" ref="J590">XLOOKUP(A590,MAESTRA!I:I,MAESTRA!G:G,,0,1)</f>
        <v/>
      </c>
      <c r="K590" s="5"/>
      <c r="L590" s="5"/>
      <c r="M590" s="5"/>
      <c r="N590" s="5"/>
      <c r="O590" s="53" t="str">
        <f t="shared" si="4"/>
        <v/>
      </c>
      <c r="P590" s="5"/>
      <c r="Q590" s="5" t="s">
        <v>625</v>
      </c>
      <c r="R590" s="5" t="s">
        <v>626</v>
      </c>
      <c r="S590" s="5" t="s">
        <v>627</v>
      </c>
      <c r="T590" s="5" t="s">
        <v>627</v>
      </c>
      <c r="U590" s="1" t="str">
        <f t="shared" si="5"/>
        <v/>
      </c>
      <c r="V590" s="1" t="str">
        <f t="shared" si="6"/>
        <v/>
      </c>
      <c r="W590" s="1" t="str">
        <f t="shared" si="7"/>
        <v/>
      </c>
      <c r="X590" s="5" t="s">
        <v>628</v>
      </c>
      <c r="Y590" s="5" t="s">
        <v>629</v>
      </c>
      <c r="Z590" s="1"/>
      <c r="AA590" s="1"/>
      <c r="AB590" s="1"/>
      <c r="AC590" s="1"/>
      <c r="AD590" s="1" t="str">
        <f t="array" ref="AD590">XLOOKUP(A590,COMPRAS!B:B,COMPRAS!E:E,,0,-1)</f>
        <v/>
      </c>
      <c r="AE590" s="5" t="s">
        <v>629</v>
      </c>
      <c r="AF590" s="1"/>
      <c r="AG590" s="1" t="str">
        <f>VLOOKUP(A590,MAESTRA!I:N,5,0)</f>
        <v>#N/A</v>
      </c>
      <c r="AH590" s="1" t="str">
        <f>VLOOKUP(A590,MAESTRA!I:N,6,0)</f>
        <v>#N/A</v>
      </c>
      <c r="AI590" s="54" t="str">
        <f t="shared" si="8"/>
        <v>#DIV/0!</v>
      </c>
      <c r="AJ590" s="1"/>
    </row>
    <row r="591">
      <c r="A591" s="1"/>
      <c r="B591" s="1"/>
      <c r="C591" s="34"/>
      <c r="D591" s="1"/>
      <c r="E591" s="1"/>
      <c r="F591" s="1" t="str">
        <f t="shared" si="1"/>
        <v/>
      </c>
      <c r="G591" s="1" t="str">
        <f t="shared" si="2"/>
        <v/>
      </c>
      <c r="H591" s="1" t="str">
        <f t="array" ref="H591">XLOOKUP(A591,MAESTRA!I:I,MAESTRA!B:B,,0,1)</f>
        <v/>
      </c>
      <c r="I591" s="5" t="str">
        <f t="shared" si="3"/>
        <v>TALLA</v>
      </c>
      <c r="J591" s="1" t="str">
        <f t="array" ref="J591">XLOOKUP(A591,MAESTRA!I:I,MAESTRA!G:G,,0,1)</f>
        <v/>
      </c>
      <c r="K591" s="5"/>
      <c r="L591" s="5"/>
      <c r="M591" s="5"/>
      <c r="N591" s="5"/>
      <c r="O591" s="53" t="str">
        <f t="shared" si="4"/>
        <v/>
      </c>
      <c r="P591" s="5"/>
      <c r="Q591" s="5" t="s">
        <v>625</v>
      </c>
      <c r="R591" s="5" t="s">
        <v>626</v>
      </c>
      <c r="S591" s="5" t="s">
        <v>627</v>
      </c>
      <c r="T591" s="5" t="s">
        <v>627</v>
      </c>
      <c r="U591" s="1" t="str">
        <f t="shared" si="5"/>
        <v/>
      </c>
      <c r="V591" s="1" t="str">
        <f t="shared" si="6"/>
        <v/>
      </c>
      <c r="W591" s="1" t="str">
        <f t="shared" si="7"/>
        <v/>
      </c>
      <c r="X591" s="5" t="s">
        <v>628</v>
      </c>
      <c r="Y591" s="5" t="s">
        <v>629</v>
      </c>
      <c r="Z591" s="1"/>
      <c r="AA591" s="1"/>
      <c r="AB591" s="1"/>
      <c r="AC591" s="1"/>
      <c r="AD591" s="1" t="str">
        <f t="array" ref="AD591">XLOOKUP(A591,COMPRAS!B:B,COMPRAS!E:E,,0,-1)</f>
        <v/>
      </c>
      <c r="AE591" s="5" t="s">
        <v>629</v>
      </c>
      <c r="AF591" s="1"/>
      <c r="AG591" s="1" t="str">
        <f>VLOOKUP(A591,MAESTRA!I:N,5,0)</f>
        <v>#N/A</v>
      </c>
      <c r="AH591" s="1" t="str">
        <f>VLOOKUP(A591,MAESTRA!I:N,6,0)</f>
        <v>#N/A</v>
      </c>
      <c r="AI591" s="54" t="str">
        <f t="shared" si="8"/>
        <v>#DIV/0!</v>
      </c>
      <c r="AJ591" s="1"/>
    </row>
    <row r="592">
      <c r="A592" s="1"/>
      <c r="B592" s="1"/>
      <c r="C592" s="34"/>
      <c r="D592" s="1"/>
      <c r="E592" s="1"/>
      <c r="F592" s="1" t="str">
        <f t="shared" si="1"/>
        <v/>
      </c>
      <c r="G592" s="1" t="str">
        <f t="shared" si="2"/>
        <v/>
      </c>
      <c r="H592" s="1" t="str">
        <f t="array" ref="H592">XLOOKUP(A592,MAESTRA!I:I,MAESTRA!B:B,,0,1)</f>
        <v/>
      </c>
      <c r="I592" s="5" t="str">
        <f t="shared" si="3"/>
        <v>TALLA</v>
      </c>
      <c r="J592" s="1" t="str">
        <f t="array" ref="J592">XLOOKUP(A592,MAESTRA!I:I,MAESTRA!G:G,,0,1)</f>
        <v/>
      </c>
      <c r="K592" s="5"/>
      <c r="L592" s="5"/>
      <c r="M592" s="5"/>
      <c r="N592" s="5"/>
      <c r="O592" s="53" t="str">
        <f t="shared" si="4"/>
        <v/>
      </c>
      <c r="P592" s="5"/>
      <c r="Q592" s="5" t="s">
        <v>625</v>
      </c>
      <c r="R592" s="5" t="s">
        <v>626</v>
      </c>
      <c r="S592" s="5" t="s">
        <v>627</v>
      </c>
      <c r="T592" s="5" t="s">
        <v>627</v>
      </c>
      <c r="U592" s="1" t="str">
        <f t="shared" si="5"/>
        <v/>
      </c>
      <c r="V592" s="1" t="str">
        <f t="shared" si="6"/>
        <v/>
      </c>
      <c r="W592" s="1" t="str">
        <f t="shared" si="7"/>
        <v/>
      </c>
      <c r="X592" s="5" t="s">
        <v>628</v>
      </c>
      <c r="Y592" s="5" t="s">
        <v>629</v>
      </c>
      <c r="Z592" s="1"/>
      <c r="AA592" s="1"/>
      <c r="AB592" s="1"/>
      <c r="AC592" s="1"/>
      <c r="AD592" s="1" t="str">
        <f t="array" ref="AD592">XLOOKUP(A592,COMPRAS!B:B,COMPRAS!E:E,,0,-1)</f>
        <v/>
      </c>
      <c r="AE592" s="5" t="s">
        <v>629</v>
      </c>
      <c r="AF592" s="1"/>
      <c r="AG592" s="1" t="str">
        <f>VLOOKUP(A592,MAESTRA!I:N,5,0)</f>
        <v>#N/A</v>
      </c>
      <c r="AH592" s="1" t="str">
        <f>VLOOKUP(A592,MAESTRA!I:N,6,0)</f>
        <v>#N/A</v>
      </c>
      <c r="AI592" s="54" t="str">
        <f t="shared" si="8"/>
        <v>#DIV/0!</v>
      </c>
      <c r="AJ592" s="1"/>
    </row>
    <row r="593">
      <c r="A593" s="1"/>
      <c r="B593" s="1"/>
      <c r="C593" s="34"/>
      <c r="D593" s="1"/>
      <c r="E593" s="1"/>
      <c r="F593" s="1" t="str">
        <f t="shared" si="1"/>
        <v/>
      </c>
      <c r="G593" s="1" t="str">
        <f t="shared" si="2"/>
        <v/>
      </c>
      <c r="H593" s="1" t="str">
        <f t="array" ref="H593">XLOOKUP(A593,MAESTRA!I:I,MAESTRA!B:B,,0,1)</f>
        <v/>
      </c>
      <c r="I593" s="5" t="str">
        <f t="shared" si="3"/>
        <v>TALLA</v>
      </c>
      <c r="J593" s="1" t="str">
        <f t="array" ref="J593">XLOOKUP(A593,MAESTRA!I:I,MAESTRA!G:G,,0,1)</f>
        <v/>
      </c>
      <c r="K593" s="5"/>
      <c r="L593" s="5"/>
      <c r="M593" s="5"/>
      <c r="N593" s="5"/>
      <c r="O593" s="53" t="str">
        <f t="shared" si="4"/>
        <v/>
      </c>
      <c r="P593" s="5"/>
      <c r="Q593" s="5" t="s">
        <v>625</v>
      </c>
      <c r="R593" s="5" t="s">
        <v>626</v>
      </c>
      <c r="S593" s="5" t="s">
        <v>627</v>
      </c>
      <c r="T593" s="5" t="s">
        <v>627</v>
      </c>
      <c r="U593" s="1" t="str">
        <f t="shared" si="5"/>
        <v/>
      </c>
      <c r="V593" s="1" t="str">
        <f t="shared" si="6"/>
        <v/>
      </c>
      <c r="W593" s="1" t="str">
        <f t="shared" si="7"/>
        <v/>
      </c>
      <c r="X593" s="5" t="s">
        <v>628</v>
      </c>
      <c r="Y593" s="5" t="s">
        <v>629</v>
      </c>
      <c r="Z593" s="1"/>
      <c r="AA593" s="1"/>
      <c r="AB593" s="1"/>
      <c r="AC593" s="1"/>
      <c r="AD593" s="1" t="str">
        <f t="array" ref="AD593">XLOOKUP(A593,COMPRAS!B:B,COMPRAS!E:E,,0,-1)</f>
        <v/>
      </c>
      <c r="AE593" s="5" t="s">
        <v>629</v>
      </c>
      <c r="AF593" s="1"/>
      <c r="AG593" s="1" t="str">
        <f>VLOOKUP(A593,MAESTRA!I:N,5,0)</f>
        <v>#N/A</v>
      </c>
      <c r="AH593" s="1" t="str">
        <f>VLOOKUP(A593,MAESTRA!I:N,6,0)</f>
        <v>#N/A</v>
      </c>
      <c r="AI593" s="54" t="str">
        <f t="shared" si="8"/>
        <v>#DIV/0!</v>
      </c>
      <c r="AJ593" s="1"/>
    </row>
    <row r="594">
      <c r="A594" s="1"/>
      <c r="B594" s="1"/>
      <c r="C594" s="34"/>
      <c r="D594" s="1"/>
      <c r="E594" s="1"/>
      <c r="F594" s="1" t="str">
        <f t="shared" si="1"/>
        <v/>
      </c>
      <c r="G594" s="1" t="str">
        <f t="shared" si="2"/>
        <v/>
      </c>
      <c r="H594" s="1" t="str">
        <f t="array" ref="H594">XLOOKUP(A594,MAESTRA!I:I,MAESTRA!B:B,,0,1)</f>
        <v/>
      </c>
      <c r="I594" s="5" t="str">
        <f t="shared" si="3"/>
        <v>TALLA</v>
      </c>
      <c r="J594" s="1" t="str">
        <f t="array" ref="J594">XLOOKUP(A594,MAESTRA!I:I,MAESTRA!G:G,,0,1)</f>
        <v/>
      </c>
      <c r="K594" s="5"/>
      <c r="L594" s="5"/>
      <c r="M594" s="5"/>
      <c r="N594" s="5"/>
      <c r="O594" s="53" t="str">
        <f t="shared" si="4"/>
        <v/>
      </c>
      <c r="P594" s="5"/>
      <c r="Q594" s="5" t="s">
        <v>625</v>
      </c>
      <c r="R594" s="5" t="s">
        <v>626</v>
      </c>
      <c r="S594" s="5" t="s">
        <v>627</v>
      </c>
      <c r="T594" s="5" t="s">
        <v>627</v>
      </c>
      <c r="U594" s="1" t="str">
        <f t="shared" si="5"/>
        <v/>
      </c>
      <c r="V594" s="1" t="str">
        <f t="shared" si="6"/>
        <v/>
      </c>
      <c r="W594" s="1" t="str">
        <f t="shared" si="7"/>
        <v/>
      </c>
      <c r="X594" s="5" t="s">
        <v>628</v>
      </c>
      <c r="Y594" s="5" t="s">
        <v>629</v>
      </c>
      <c r="Z594" s="1"/>
      <c r="AA594" s="1"/>
      <c r="AB594" s="1"/>
      <c r="AC594" s="1"/>
      <c r="AD594" s="1" t="str">
        <f t="array" ref="AD594">XLOOKUP(A594,COMPRAS!B:B,COMPRAS!E:E,,0,-1)</f>
        <v/>
      </c>
      <c r="AE594" s="5" t="s">
        <v>629</v>
      </c>
      <c r="AF594" s="1"/>
      <c r="AG594" s="1" t="str">
        <f>VLOOKUP(A594,MAESTRA!I:N,5,0)</f>
        <v>#N/A</v>
      </c>
      <c r="AH594" s="1" t="str">
        <f>VLOOKUP(A594,MAESTRA!I:N,6,0)</f>
        <v>#N/A</v>
      </c>
      <c r="AI594" s="54" t="str">
        <f t="shared" si="8"/>
        <v>#DIV/0!</v>
      </c>
      <c r="AJ594" s="1"/>
    </row>
    <row r="595">
      <c r="A595" s="1"/>
      <c r="B595" s="1"/>
      <c r="C595" s="34"/>
      <c r="D595" s="1"/>
      <c r="E595" s="1"/>
      <c r="F595" s="1" t="str">
        <f t="shared" si="1"/>
        <v/>
      </c>
      <c r="G595" s="1" t="str">
        <f t="shared" si="2"/>
        <v/>
      </c>
      <c r="H595" s="1" t="str">
        <f t="array" ref="H595">XLOOKUP(A595,MAESTRA!I:I,MAESTRA!B:B,,0,1)</f>
        <v/>
      </c>
      <c r="I595" s="5" t="str">
        <f t="shared" si="3"/>
        <v>TALLA</v>
      </c>
      <c r="J595" s="1" t="str">
        <f t="array" ref="J595">XLOOKUP(A595,MAESTRA!I:I,MAESTRA!G:G,,0,1)</f>
        <v/>
      </c>
      <c r="K595" s="5"/>
      <c r="L595" s="5"/>
      <c r="M595" s="5"/>
      <c r="N595" s="5"/>
      <c r="O595" s="53" t="str">
        <f t="shared" si="4"/>
        <v/>
      </c>
      <c r="P595" s="5"/>
      <c r="Q595" s="5" t="s">
        <v>625</v>
      </c>
      <c r="R595" s="5" t="s">
        <v>626</v>
      </c>
      <c r="S595" s="5" t="s">
        <v>627</v>
      </c>
      <c r="T595" s="5" t="s">
        <v>627</v>
      </c>
      <c r="U595" s="1" t="str">
        <f t="shared" si="5"/>
        <v/>
      </c>
      <c r="V595" s="1" t="str">
        <f t="shared" si="6"/>
        <v/>
      </c>
      <c r="W595" s="1" t="str">
        <f t="shared" si="7"/>
        <v/>
      </c>
      <c r="X595" s="5" t="s">
        <v>628</v>
      </c>
      <c r="Y595" s="5" t="s">
        <v>629</v>
      </c>
      <c r="Z595" s="1"/>
      <c r="AA595" s="1"/>
      <c r="AB595" s="1"/>
      <c r="AC595" s="1"/>
      <c r="AD595" s="1" t="str">
        <f t="array" ref="AD595">XLOOKUP(A595,COMPRAS!B:B,COMPRAS!E:E,,0,-1)</f>
        <v/>
      </c>
      <c r="AE595" s="5" t="s">
        <v>629</v>
      </c>
      <c r="AF595" s="1"/>
      <c r="AG595" s="1" t="str">
        <f>VLOOKUP(A595,MAESTRA!I:N,5,0)</f>
        <v>#N/A</v>
      </c>
      <c r="AH595" s="1" t="str">
        <f>VLOOKUP(A595,MAESTRA!I:N,6,0)</f>
        <v>#N/A</v>
      </c>
      <c r="AI595" s="54" t="str">
        <f t="shared" si="8"/>
        <v>#DIV/0!</v>
      </c>
      <c r="AJ595" s="1"/>
    </row>
    <row r="596">
      <c r="A596" s="1"/>
      <c r="B596" s="1"/>
      <c r="C596" s="34"/>
      <c r="D596" s="1"/>
      <c r="E596" s="1"/>
      <c r="F596" s="1" t="str">
        <f t="shared" si="1"/>
        <v/>
      </c>
      <c r="G596" s="1" t="str">
        <f t="shared" si="2"/>
        <v/>
      </c>
      <c r="H596" s="1" t="str">
        <f t="array" ref="H596">XLOOKUP(A596,MAESTRA!I:I,MAESTRA!B:B,,0,1)</f>
        <v/>
      </c>
      <c r="I596" s="5" t="str">
        <f t="shared" si="3"/>
        <v>TALLA</v>
      </c>
      <c r="J596" s="1" t="str">
        <f t="array" ref="J596">XLOOKUP(A596,MAESTRA!I:I,MAESTRA!G:G,,0,1)</f>
        <v/>
      </c>
      <c r="K596" s="5"/>
      <c r="L596" s="5"/>
      <c r="M596" s="5"/>
      <c r="N596" s="5"/>
      <c r="O596" s="53" t="str">
        <f t="shared" si="4"/>
        <v/>
      </c>
      <c r="P596" s="5"/>
      <c r="Q596" s="5" t="s">
        <v>625</v>
      </c>
      <c r="R596" s="5" t="s">
        <v>626</v>
      </c>
      <c r="S596" s="5" t="s">
        <v>627</v>
      </c>
      <c r="T596" s="5" t="s">
        <v>627</v>
      </c>
      <c r="U596" s="1" t="str">
        <f t="shared" si="5"/>
        <v/>
      </c>
      <c r="V596" s="1" t="str">
        <f t="shared" si="6"/>
        <v/>
      </c>
      <c r="W596" s="1" t="str">
        <f t="shared" si="7"/>
        <v/>
      </c>
      <c r="X596" s="5" t="s">
        <v>628</v>
      </c>
      <c r="Y596" s="5" t="s">
        <v>629</v>
      </c>
      <c r="Z596" s="1"/>
      <c r="AA596" s="1"/>
      <c r="AB596" s="1"/>
      <c r="AC596" s="1"/>
      <c r="AD596" s="1" t="str">
        <f t="array" ref="AD596">XLOOKUP(A596,COMPRAS!B:B,COMPRAS!E:E,,0,-1)</f>
        <v/>
      </c>
      <c r="AE596" s="5" t="s">
        <v>629</v>
      </c>
      <c r="AF596" s="1"/>
      <c r="AG596" s="1" t="str">
        <f>VLOOKUP(A596,MAESTRA!I:N,5,0)</f>
        <v>#N/A</v>
      </c>
      <c r="AH596" s="1" t="str">
        <f>VLOOKUP(A596,MAESTRA!I:N,6,0)</f>
        <v>#N/A</v>
      </c>
      <c r="AI596" s="54" t="str">
        <f t="shared" si="8"/>
        <v>#DIV/0!</v>
      </c>
      <c r="AJ596" s="1"/>
    </row>
    <row r="597">
      <c r="A597" s="1"/>
      <c r="B597" s="1"/>
      <c r="C597" s="34"/>
      <c r="D597" s="1"/>
      <c r="E597" s="1"/>
      <c r="F597" s="1" t="str">
        <f t="shared" si="1"/>
        <v/>
      </c>
      <c r="G597" s="1" t="str">
        <f t="shared" si="2"/>
        <v/>
      </c>
      <c r="H597" s="1" t="str">
        <f t="array" ref="H597">XLOOKUP(A597,MAESTRA!I:I,MAESTRA!B:B,,0,1)</f>
        <v/>
      </c>
      <c r="I597" s="5" t="str">
        <f t="shared" si="3"/>
        <v>TALLA</v>
      </c>
      <c r="J597" s="1" t="str">
        <f t="array" ref="J597">XLOOKUP(A597,MAESTRA!I:I,MAESTRA!G:G,,0,1)</f>
        <v/>
      </c>
      <c r="K597" s="5"/>
      <c r="L597" s="5"/>
      <c r="M597" s="5"/>
      <c r="N597" s="5"/>
      <c r="O597" s="53" t="str">
        <f t="shared" si="4"/>
        <v/>
      </c>
      <c r="P597" s="5"/>
      <c r="Q597" s="5" t="s">
        <v>625</v>
      </c>
      <c r="R597" s="5" t="s">
        <v>626</v>
      </c>
      <c r="S597" s="5" t="s">
        <v>627</v>
      </c>
      <c r="T597" s="5" t="s">
        <v>627</v>
      </c>
      <c r="U597" s="1" t="str">
        <f t="shared" si="5"/>
        <v/>
      </c>
      <c r="V597" s="1" t="str">
        <f t="shared" si="6"/>
        <v/>
      </c>
      <c r="W597" s="1" t="str">
        <f t="shared" si="7"/>
        <v/>
      </c>
      <c r="X597" s="5" t="s">
        <v>628</v>
      </c>
      <c r="Y597" s="5" t="s">
        <v>629</v>
      </c>
      <c r="Z597" s="1"/>
      <c r="AA597" s="1"/>
      <c r="AB597" s="1"/>
      <c r="AC597" s="1"/>
      <c r="AD597" s="1" t="str">
        <f t="array" ref="AD597">XLOOKUP(A597,COMPRAS!B:B,COMPRAS!E:E,,0,-1)</f>
        <v/>
      </c>
      <c r="AE597" s="5" t="s">
        <v>629</v>
      </c>
      <c r="AF597" s="1"/>
      <c r="AG597" s="1" t="str">
        <f>VLOOKUP(A597,MAESTRA!I:N,5,0)</f>
        <v>#N/A</v>
      </c>
      <c r="AH597" s="1" t="str">
        <f>VLOOKUP(A597,MAESTRA!I:N,6,0)</f>
        <v>#N/A</v>
      </c>
      <c r="AI597" s="54" t="str">
        <f t="shared" si="8"/>
        <v>#DIV/0!</v>
      </c>
      <c r="AJ597" s="1"/>
    </row>
    <row r="598">
      <c r="A598" s="1"/>
      <c r="B598" s="1"/>
      <c r="C598" s="34"/>
      <c r="D598" s="1"/>
      <c r="E598" s="1"/>
      <c r="F598" s="1" t="str">
        <f t="shared" si="1"/>
        <v/>
      </c>
      <c r="G598" s="1" t="str">
        <f t="shared" si="2"/>
        <v/>
      </c>
      <c r="H598" s="1" t="str">
        <f t="array" ref="H598">XLOOKUP(A598,MAESTRA!I:I,MAESTRA!B:B,,0,1)</f>
        <v/>
      </c>
      <c r="I598" s="5" t="str">
        <f t="shared" si="3"/>
        <v>TALLA</v>
      </c>
      <c r="J598" s="1" t="str">
        <f t="array" ref="J598">XLOOKUP(A598,MAESTRA!I:I,MAESTRA!G:G,,0,1)</f>
        <v/>
      </c>
      <c r="K598" s="5"/>
      <c r="L598" s="5"/>
      <c r="M598" s="5"/>
      <c r="N598" s="5"/>
      <c r="O598" s="53" t="str">
        <f t="shared" si="4"/>
        <v/>
      </c>
      <c r="P598" s="5"/>
      <c r="Q598" s="5" t="s">
        <v>625</v>
      </c>
      <c r="R598" s="5" t="s">
        <v>626</v>
      </c>
      <c r="S598" s="5" t="s">
        <v>627</v>
      </c>
      <c r="T598" s="5" t="s">
        <v>627</v>
      </c>
      <c r="U598" s="1" t="str">
        <f t="shared" si="5"/>
        <v/>
      </c>
      <c r="V598" s="1" t="str">
        <f t="shared" si="6"/>
        <v/>
      </c>
      <c r="W598" s="1" t="str">
        <f t="shared" si="7"/>
        <v/>
      </c>
      <c r="X598" s="5" t="s">
        <v>628</v>
      </c>
      <c r="Y598" s="5" t="s">
        <v>629</v>
      </c>
      <c r="Z598" s="1"/>
      <c r="AA598" s="1"/>
      <c r="AB598" s="1"/>
      <c r="AC598" s="1"/>
      <c r="AD598" s="1" t="str">
        <f t="array" ref="AD598">XLOOKUP(A598,COMPRAS!B:B,COMPRAS!E:E,,0,-1)</f>
        <v/>
      </c>
      <c r="AE598" s="5" t="s">
        <v>629</v>
      </c>
      <c r="AF598" s="1"/>
      <c r="AG598" s="1" t="str">
        <f>VLOOKUP(A598,MAESTRA!I:N,5,0)</f>
        <v>#N/A</v>
      </c>
      <c r="AH598" s="1" t="str">
        <f>VLOOKUP(A598,MAESTRA!I:N,6,0)</f>
        <v>#N/A</v>
      </c>
      <c r="AI598" s="54" t="str">
        <f t="shared" si="8"/>
        <v>#DIV/0!</v>
      </c>
      <c r="AJ598" s="1"/>
    </row>
    <row r="599">
      <c r="A599" s="1"/>
      <c r="B599" s="1"/>
      <c r="C599" s="34"/>
      <c r="D599" s="1"/>
      <c r="E599" s="1"/>
      <c r="F599" s="1" t="str">
        <f t="shared" si="1"/>
        <v/>
      </c>
      <c r="G599" s="1" t="str">
        <f t="shared" si="2"/>
        <v/>
      </c>
      <c r="H599" s="1" t="str">
        <f t="array" ref="H599">XLOOKUP(A599,MAESTRA!I:I,MAESTRA!B:B,,0,1)</f>
        <v/>
      </c>
      <c r="I599" s="5" t="str">
        <f t="shared" si="3"/>
        <v>TALLA</v>
      </c>
      <c r="J599" s="1" t="str">
        <f t="array" ref="J599">XLOOKUP(A599,MAESTRA!I:I,MAESTRA!G:G,,0,1)</f>
        <v/>
      </c>
      <c r="K599" s="5"/>
      <c r="L599" s="5"/>
      <c r="M599" s="5"/>
      <c r="N599" s="5"/>
      <c r="O599" s="53" t="str">
        <f t="shared" si="4"/>
        <v/>
      </c>
      <c r="P599" s="5"/>
      <c r="Q599" s="5" t="s">
        <v>625</v>
      </c>
      <c r="R599" s="5" t="s">
        <v>626</v>
      </c>
      <c r="S599" s="5" t="s">
        <v>627</v>
      </c>
      <c r="T599" s="5" t="s">
        <v>627</v>
      </c>
      <c r="U599" s="1" t="str">
        <f t="shared" si="5"/>
        <v/>
      </c>
      <c r="V599" s="1" t="str">
        <f t="shared" si="6"/>
        <v/>
      </c>
      <c r="W599" s="1" t="str">
        <f t="shared" si="7"/>
        <v/>
      </c>
      <c r="X599" s="5" t="s">
        <v>628</v>
      </c>
      <c r="Y599" s="5" t="s">
        <v>629</v>
      </c>
      <c r="Z599" s="1"/>
      <c r="AA599" s="1"/>
      <c r="AB599" s="1"/>
      <c r="AC599" s="1"/>
      <c r="AD599" s="1" t="str">
        <f t="array" ref="AD599">XLOOKUP(A599,COMPRAS!B:B,COMPRAS!E:E,,0,-1)</f>
        <v/>
      </c>
      <c r="AE599" s="5" t="s">
        <v>629</v>
      </c>
      <c r="AF599" s="1"/>
      <c r="AG599" s="1" t="str">
        <f>VLOOKUP(A599,MAESTRA!I:N,5,0)</f>
        <v>#N/A</v>
      </c>
      <c r="AH599" s="1" t="str">
        <f>VLOOKUP(A599,MAESTRA!I:N,6,0)</f>
        <v>#N/A</v>
      </c>
      <c r="AI599" s="54" t="str">
        <f t="shared" si="8"/>
        <v>#DIV/0!</v>
      </c>
      <c r="AJ599" s="1"/>
    </row>
    <row r="600">
      <c r="A600" s="1"/>
      <c r="B600" s="1"/>
      <c r="C600" s="34"/>
      <c r="D600" s="1"/>
      <c r="E600" s="1"/>
      <c r="F600" s="1" t="str">
        <f t="shared" si="1"/>
        <v/>
      </c>
      <c r="G600" s="1" t="str">
        <f t="shared" si="2"/>
        <v/>
      </c>
      <c r="H600" s="1" t="str">
        <f t="array" ref="H600">XLOOKUP(A600,MAESTRA!I:I,MAESTRA!B:B,,0,1)</f>
        <v/>
      </c>
      <c r="I600" s="5" t="str">
        <f t="shared" si="3"/>
        <v>TALLA</v>
      </c>
      <c r="J600" s="1" t="str">
        <f t="array" ref="J600">XLOOKUP(A600,MAESTRA!I:I,MAESTRA!G:G,,0,1)</f>
        <v/>
      </c>
      <c r="K600" s="5"/>
      <c r="L600" s="5"/>
      <c r="M600" s="5"/>
      <c r="N600" s="5"/>
      <c r="O600" s="53" t="str">
        <f t="shared" si="4"/>
        <v/>
      </c>
      <c r="P600" s="5"/>
      <c r="Q600" s="5" t="s">
        <v>625</v>
      </c>
      <c r="R600" s="5" t="s">
        <v>626</v>
      </c>
      <c r="S600" s="5" t="s">
        <v>627</v>
      </c>
      <c r="T600" s="5" t="s">
        <v>627</v>
      </c>
      <c r="U600" s="1" t="str">
        <f t="shared" si="5"/>
        <v/>
      </c>
      <c r="V600" s="1" t="str">
        <f t="shared" si="6"/>
        <v/>
      </c>
      <c r="W600" s="1" t="str">
        <f t="shared" si="7"/>
        <v/>
      </c>
      <c r="X600" s="5" t="s">
        <v>628</v>
      </c>
      <c r="Y600" s="5" t="s">
        <v>629</v>
      </c>
      <c r="Z600" s="1"/>
      <c r="AA600" s="1"/>
      <c r="AB600" s="1"/>
      <c r="AC600" s="1"/>
      <c r="AD600" s="1" t="str">
        <f t="array" ref="AD600">XLOOKUP(A600,COMPRAS!B:B,COMPRAS!E:E,,0,-1)</f>
        <v/>
      </c>
      <c r="AE600" s="5" t="s">
        <v>629</v>
      </c>
      <c r="AF600" s="1"/>
      <c r="AG600" s="1" t="str">
        <f>VLOOKUP(A600,MAESTRA!I:N,5,0)</f>
        <v>#N/A</v>
      </c>
      <c r="AH600" s="1" t="str">
        <f>VLOOKUP(A600,MAESTRA!I:N,6,0)</f>
        <v>#N/A</v>
      </c>
      <c r="AI600" s="54" t="str">
        <f t="shared" si="8"/>
        <v>#DIV/0!</v>
      </c>
      <c r="AJ600" s="1"/>
    </row>
    <row r="601">
      <c r="A601" s="1"/>
      <c r="B601" s="1"/>
      <c r="C601" s="34"/>
      <c r="D601" s="1"/>
      <c r="E601" s="1"/>
      <c r="F601" s="1" t="str">
        <f t="shared" si="1"/>
        <v/>
      </c>
      <c r="G601" s="1" t="str">
        <f t="shared" si="2"/>
        <v/>
      </c>
      <c r="H601" s="1" t="str">
        <f t="array" ref="H601">XLOOKUP(A601,MAESTRA!I:I,MAESTRA!B:B,,0,1)</f>
        <v/>
      </c>
      <c r="I601" s="5" t="str">
        <f t="shared" si="3"/>
        <v>TALLA</v>
      </c>
      <c r="J601" s="1" t="str">
        <f t="array" ref="J601">XLOOKUP(A601,MAESTRA!I:I,MAESTRA!G:G,,0,1)</f>
        <v/>
      </c>
      <c r="K601" s="5"/>
      <c r="L601" s="5"/>
      <c r="M601" s="5"/>
      <c r="N601" s="5"/>
      <c r="O601" s="53" t="str">
        <f t="shared" si="4"/>
        <v/>
      </c>
      <c r="P601" s="5"/>
      <c r="Q601" s="5" t="s">
        <v>625</v>
      </c>
      <c r="R601" s="5" t="s">
        <v>626</v>
      </c>
      <c r="S601" s="5" t="s">
        <v>627</v>
      </c>
      <c r="T601" s="5" t="s">
        <v>627</v>
      </c>
      <c r="U601" s="1" t="str">
        <f t="shared" si="5"/>
        <v/>
      </c>
      <c r="V601" s="1" t="str">
        <f t="shared" si="6"/>
        <v/>
      </c>
      <c r="W601" s="1" t="str">
        <f t="shared" si="7"/>
        <v/>
      </c>
      <c r="X601" s="5" t="s">
        <v>628</v>
      </c>
      <c r="Y601" s="5" t="s">
        <v>629</v>
      </c>
      <c r="Z601" s="1"/>
      <c r="AA601" s="1"/>
      <c r="AB601" s="1"/>
      <c r="AC601" s="1"/>
      <c r="AD601" s="1" t="str">
        <f t="array" ref="AD601">XLOOKUP(A601,COMPRAS!B:B,COMPRAS!E:E,,0,-1)</f>
        <v/>
      </c>
      <c r="AE601" s="5" t="s">
        <v>629</v>
      </c>
      <c r="AF601" s="1"/>
      <c r="AG601" s="1" t="str">
        <f>VLOOKUP(A601,MAESTRA!I:N,5,0)</f>
        <v>#N/A</v>
      </c>
      <c r="AH601" s="1" t="str">
        <f>VLOOKUP(A601,MAESTRA!I:N,6,0)</f>
        <v>#N/A</v>
      </c>
      <c r="AI601" s="54" t="str">
        <f t="shared" si="8"/>
        <v>#DIV/0!</v>
      </c>
      <c r="AJ601" s="1"/>
    </row>
    <row r="602">
      <c r="A602" s="1"/>
      <c r="B602" s="1"/>
      <c r="C602" s="34"/>
      <c r="D602" s="1"/>
      <c r="E602" s="1"/>
      <c r="F602" s="1" t="str">
        <f t="shared" si="1"/>
        <v/>
      </c>
      <c r="G602" s="1" t="str">
        <f t="shared" si="2"/>
        <v/>
      </c>
      <c r="H602" s="1" t="str">
        <f t="array" ref="H602">XLOOKUP(A602,MAESTRA!I:I,MAESTRA!B:B,,0,1)</f>
        <v/>
      </c>
      <c r="I602" s="5" t="str">
        <f t="shared" si="3"/>
        <v>TALLA</v>
      </c>
      <c r="J602" s="1" t="str">
        <f t="array" ref="J602">XLOOKUP(A602,MAESTRA!I:I,MAESTRA!G:G,,0,1)</f>
        <v/>
      </c>
      <c r="K602" s="5"/>
      <c r="L602" s="5"/>
      <c r="M602" s="5"/>
      <c r="N602" s="5"/>
      <c r="O602" s="53" t="str">
        <f t="shared" si="4"/>
        <v/>
      </c>
      <c r="P602" s="5"/>
      <c r="Q602" s="5" t="s">
        <v>625</v>
      </c>
      <c r="R602" s="5" t="s">
        <v>626</v>
      </c>
      <c r="S602" s="5" t="s">
        <v>627</v>
      </c>
      <c r="T602" s="5" t="s">
        <v>627</v>
      </c>
      <c r="U602" s="1" t="str">
        <f t="shared" si="5"/>
        <v/>
      </c>
      <c r="V602" s="1" t="str">
        <f t="shared" si="6"/>
        <v/>
      </c>
      <c r="W602" s="1" t="str">
        <f t="shared" si="7"/>
        <v/>
      </c>
      <c r="X602" s="5" t="s">
        <v>628</v>
      </c>
      <c r="Y602" s="5" t="s">
        <v>629</v>
      </c>
      <c r="Z602" s="1"/>
      <c r="AA602" s="1"/>
      <c r="AB602" s="1"/>
      <c r="AC602" s="1"/>
      <c r="AD602" s="1" t="str">
        <f t="array" ref="AD602">XLOOKUP(A602,COMPRAS!B:B,COMPRAS!E:E,,0,-1)</f>
        <v/>
      </c>
      <c r="AE602" s="5" t="s">
        <v>629</v>
      </c>
      <c r="AF602" s="1"/>
      <c r="AG602" s="1" t="str">
        <f>VLOOKUP(A602,MAESTRA!I:N,5,0)</f>
        <v>#N/A</v>
      </c>
      <c r="AH602" s="1" t="str">
        <f>VLOOKUP(A602,MAESTRA!I:N,6,0)</f>
        <v>#N/A</v>
      </c>
      <c r="AI602" s="54" t="str">
        <f t="shared" si="8"/>
        <v>#DIV/0!</v>
      </c>
      <c r="AJ602" s="1"/>
    </row>
    <row r="603">
      <c r="A603" s="1"/>
      <c r="B603" s="1"/>
      <c r="C603" s="34"/>
      <c r="D603" s="1"/>
      <c r="E603" s="1"/>
      <c r="F603" s="1" t="str">
        <f t="shared" si="1"/>
        <v/>
      </c>
      <c r="G603" s="1" t="str">
        <f t="shared" si="2"/>
        <v/>
      </c>
      <c r="H603" s="1" t="str">
        <f t="array" ref="H603">XLOOKUP(A603,MAESTRA!I:I,MAESTRA!B:B,,0,1)</f>
        <v/>
      </c>
      <c r="I603" s="5" t="str">
        <f t="shared" si="3"/>
        <v>TALLA</v>
      </c>
      <c r="J603" s="1" t="str">
        <f t="array" ref="J603">XLOOKUP(A603,MAESTRA!I:I,MAESTRA!G:G,,0,1)</f>
        <v/>
      </c>
      <c r="K603" s="5"/>
      <c r="L603" s="5"/>
      <c r="M603" s="5"/>
      <c r="N603" s="5"/>
      <c r="O603" s="53" t="str">
        <f t="shared" si="4"/>
        <v/>
      </c>
      <c r="P603" s="5"/>
      <c r="Q603" s="5" t="s">
        <v>625</v>
      </c>
      <c r="R603" s="5" t="s">
        <v>626</v>
      </c>
      <c r="S603" s="5" t="s">
        <v>627</v>
      </c>
      <c r="T603" s="5" t="s">
        <v>627</v>
      </c>
      <c r="U603" s="1" t="str">
        <f t="shared" si="5"/>
        <v/>
      </c>
      <c r="V603" s="1" t="str">
        <f t="shared" si="6"/>
        <v/>
      </c>
      <c r="W603" s="1" t="str">
        <f t="shared" si="7"/>
        <v/>
      </c>
      <c r="X603" s="5" t="s">
        <v>628</v>
      </c>
      <c r="Y603" s="5" t="s">
        <v>629</v>
      </c>
      <c r="Z603" s="1"/>
      <c r="AA603" s="1"/>
      <c r="AB603" s="1"/>
      <c r="AC603" s="1"/>
      <c r="AD603" s="1" t="str">
        <f t="array" ref="AD603">XLOOKUP(A603,COMPRAS!B:B,COMPRAS!E:E,,0,-1)</f>
        <v/>
      </c>
      <c r="AE603" s="5" t="s">
        <v>629</v>
      </c>
      <c r="AF603" s="1"/>
      <c r="AG603" s="1" t="str">
        <f>VLOOKUP(A603,MAESTRA!I:N,5,0)</f>
        <v>#N/A</v>
      </c>
      <c r="AH603" s="1" t="str">
        <f>VLOOKUP(A603,MAESTRA!I:N,6,0)</f>
        <v>#N/A</v>
      </c>
      <c r="AI603" s="54" t="str">
        <f t="shared" si="8"/>
        <v>#DIV/0!</v>
      </c>
      <c r="AJ603" s="1"/>
    </row>
    <row r="604">
      <c r="A604" s="1"/>
      <c r="B604" s="1"/>
      <c r="C604" s="34"/>
      <c r="D604" s="1"/>
      <c r="E604" s="1"/>
      <c r="F604" s="1" t="str">
        <f t="shared" si="1"/>
        <v/>
      </c>
      <c r="G604" s="1" t="str">
        <f t="shared" si="2"/>
        <v/>
      </c>
      <c r="H604" s="1" t="str">
        <f t="array" ref="H604">XLOOKUP(A604,MAESTRA!I:I,MAESTRA!B:B,,0,1)</f>
        <v/>
      </c>
      <c r="I604" s="5" t="str">
        <f t="shared" si="3"/>
        <v>TALLA</v>
      </c>
      <c r="J604" s="1" t="str">
        <f t="array" ref="J604">XLOOKUP(A604,MAESTRA!I:I,MAESTRA!G:G,,0,1)</f>
        <v/>
      </c>
      <c r="K604" s="5"/>
      <c r="L604" s="5"/>
      <c r="M604" s="5"/>
      <c r="N604" s="5"/>
      <c r="O604" s="53" t="str">
        <f t="shared" si="4"/>
        <v/>
      </c>
      <c r="P604" s="5"/>
      <c r="Q604" s="5" t="s">
        <v>625</v>
      </c>
      <c r="R604" s="5" t="s">
        <v>626</v>
      </c>
      <c r="S604" s="5" t="s">
        <v>627</v>
      </c>
      <c r="T604" s="5" t="s">
        <v>627</v>
      </c>
      <c r="U604" s="1" t="str">
        <f t="shared" si="5"/>
        <v/>
      </c>
      <c r="V604" s="1" t="str">
        <f t="shared" si="6"/>
        <v/>
      </c>
      <c r="W604" s="1" t="str">
        <f t="shared" si="7"/>
        <v/>
      </c>
      <c r="X604" s="5" t="s">
        <v>628</v>
      </c>
      <c r="Y604" s="5" t="s">
        <v>629</v>
      </c>
      <c r="Z604" s="1"/>
      <c r="AA604" s="1"/>
      <c r="AB604" s="1"/>
      <c r="AC604" s="1"/>
      <c r="AD604" s="1" t="str">
        <f t="array" ref="AD604">XLOOKUP(A604,COMPRAS!B:B,COMPRAS!E:E,,0,-1)</f>
        <v/>
      </c>
      <c r="AE604" s="5" t="s">
        <v>629</v>
      </c>
      <c r="AF604" s="1"/>
      <c r="AG604" s="1" t="str">
        <f>VLOOKUP(A604,MAESTRA!I:N,5,0)</f>
        <v>#N/A</v>
      </c>
      <c r="AH604" s="1" t="str">
        <f>VLOOKUP(A604,MAESTRA!I:N,6,0)</f>
        <v>#N/A</v>
      </c>
      <c r="AI604" s="54" t="str">
        <f t="shared" si="8"/>
        <v>#DIV/0!</v>
      </c>
      <c r="AJ604" s="1"/>
    </row>
    <row r="605">
      <c r="A605" s="1"/>
      <c r="B605" s="1"/>
      <c r="C605" s="34"/>
      <c r="D605" s="1"/>
      <c r="E605" s="1"/>
      <c r="F605" s="1" t="str">
        <f t="shared" si="1"/>
        <v/>
      </c>
      <c r="G605" s="1" t="str">
        <f t="shared" si="2"/>
        <v/>
      </c>
      <c r="H605" s="1" t="str">
        <f t="array" ref="H605">XLOOKUP(A605,MAESTRA!I:I,MAESTRA!B:B,,0,1)</f>
        <v/>
      </c>
      <c r="I605" s="5" t="str">
        <f t="shared" si="3"/>
        <v>TALLA</v>
      </c>
      <c r="J605" s="1" t="str">
        <f t="array" ref="J605">XLOOKUP(A605,MAESTRA!I:I,MAESTRA!G:G,,0,1)</f>
        <v/>
      </c>
      <c r="K605" s="5"/>
      <c r="L605" s="5"/>
      <c r="M605" s="5"/>
      <c r="N605" s="5"/>
      <c r="O605" s="53" t="str">
        <f t="shared" si="4"/>
        <v/>
      </c>
      <c r="P605" s="5"/>
      <c r="Q605" s="5" t="s">
        <v>625</v>
      </c>
      <c r="R605" s="5" t="s">
        <v>626</v>
      </c>
      <c r="S605" s="5" t="s">
        <v>627</v>
      </c>
      <c r="T605" s="5" t="s">
        <v>627</v>
      </c>
      <c r="U605" s="1" t="str">
        <f t="shared" si="5"/>
        <v/>
      </c>
      <c r="V605" s="1" t="str">
        <f t="shared" si="6"/>
        <v/>
      </c>
      <c r="W605" s="1" t="str">
        <f t="shared" si="7"/>
        <v/>
      </c>
      <c r="X605" s="5" t="s">
        <v>628</v>
      </c>
      <c r="Y605" s="5" t="s">
        <v>629</v>
      </c>
      <c r="Z605" s="1"/>
      <c r="AA605" s="1"/>
      <c r="AB605" s="1"/>
      <c r="AC605" s="1"/>
      <c r="AD605" s="1" t="str">
        <f t="array" ref="AD605">XLOOKUP(A605,COMPRAS!B:B,COMPRAS!E:E,,0,-1)</f>
        <v/>
      </c>
      <c r="AE605" s="5" t="s">
        <v>629</v>
      </c>
      <c r="AF605" s="1"/>
      <c r="AG605" s="1" t="str">
        <f>VLOOKUP(A605,MAESTRA!I:N,5,0)</f>
        <v>#N/A</v>
      </c>
      <c r="AH605" s="1" t="str">
        <f>VLOOKUP(A605,MAESTRA!I:N,6,0)</f>
        <v>#N/A</v>
      </c>
      <c r="AI605" s="54" t="str">
        <f t="shared" si="8"/>
        <v>#DIV/0!</v>
      </c>
      <c r="AJ605" s="1"/>
    </row>
    <row r="606">
      <c r="A606" s="1"/>
      <c r="B606" s="1"/>
      <c r="C606" s="34"/>
      <c r="D606" s="1"/>
      <c r="E606" s="1"/>
      <c r="F606" s="1" t="str">
        <f t="shared" si="1"/>
        <v/>
      </c>
      <c r="G606" s="1" t="str">
        <f t="shared" si="2"/>
        <v/>
      </c>
      <c r="H606" s="1" t="str">
        <f t="array" ref="H606">XLOOKUP(A606,MAESTRA!I:I,MAESTRA!B:B,,0,1)</f>
        <v/>
      </c>
      <c r="I606" s="5" t="str">
        <f t="shared" si="3"/>
        <v>TALLA</v>
      </c>
      <c r="J606" s="1" t="str">
        <f t="array" ref="J606">XLOOKUP(A606,MAESTRA!I:I,MAESTRA!G:G,,0,1)</f>
        <v/>
      </c>
      <c r="K606" s="5"/>
      <c r="L606" s="5"/>
      <c r="M606" s="5"/>
      <c r="N606" s="5"/>
      <c r="O606" s="53" t="str">
        <f t="shared" si="4"/>
        <v/>
      </c>
      <c r="P606" s="5"/>
      <c r="Q606" s="5" t="s">
        <v>625</v>
      </c>
      <c r="R606" s="5" t="s">
        <v>626</v>
      </c>
      <c r="S606" s="5" t="s">
        <v>627</v>
      </c>
      <c r="T606" s="5" t="s">
        <v>627</v>
      </c>
      <c r="U606" s="1" t="str">
        <f t="shared" si="5"/>
        <v/>
      </c>
      <c r="V606" s="1" t="str">
        <f t="shared" si="6"/>
        <v/>
      </c>
      <c r="W606" s="1" t="str">
        <f t="shared" si="7"/>
        <v/>
      </c>
      <c r="X606" s="5" t="s">
        <v>628</v>
      </c>
      <c r="Y606" s="5" t="s">
        <v>629</v>
      </c>
      <c r="Z606" s="1"/>
      <c r="AA606" s="1"/>
      <c r="AB606" s="1"/>
      <c r="AC606" s="1"/>
      <c r="AD606" s="1" t="str">
        <f t="array" ref="AD606">XLOOKUP(A606,COMPRAS!B:B,COMPRAS!E:E,,0,-1)</f>
        <v/>
      </c>
      <c r="AE606" s="5" t="s">
        <v>629</v>
      </c>
      <c r="AF606" s="1"/>
      <c r="AG606" s="1" t="str">
        <f>VLOOKUP(A606,MAESTRA!I:N,5,0)</f>
        <v>#N/A</v>
      </c>
      <c r="AH606" s="1" t="str">
        <f>VLOOKUP(A606,MAESTRA!I:N,6,0)</f>
        <v>#N/A</v>
      </c>
      <c r="AI606" s="54" t="str">
        <f t="shared" si="8"/>
        <v>#DIV/0!</v>
      </c>
      <c r="AJ606" s="1"/>
    </row>
    <row r="607">
      <c r="A607" s="1"/>
      <c r="B607" s="1"/>
      <c r="C607" s="34"/>
      <c r="D607" s="1"/>
      <c r="E607" s="1"/>
      <c r="F607" s="1" t="str">
        <f t="shared" si="1"/>
        <v/>
      </c>
      <c r="G607" s="1" t="str">
        <f t="shared" si="2"/>
        <v/>
      </c>
      <c r="H607" s="1" t="str">
        <f t="array" ref="H607">XLOOKUP(A607,MAESTRA!I:I,MAESTRA!B:B,,0,1)</f>
        <v/>
      </c>
      <c r="I607" s="5" t="str">
        <f t="shared" si="3"/>
        <v>TALLA</v>
      </c>
      <c r="J607" s="1" t="str">
        <f t="array" ref="J607">XLOOKUP(A607,MAESTRA!I:I,MAESTRA!G:G,,0,1)</f>
        <v/>
      </c>
      <c r="K607" s="5"/>
      <c r="L607" s="5"/>
      <c r="M607" s="5"/>
      <c r="N607" s="5"/>
      <c r="O607" s="53" t="str">
        <f t="shared" si="4"/>
        <v/>
      </c>
      <c r="P607" s="5"/>
      <c r="Q607" s="5" t="s">
        <v>625</v>
      </c>
      <c r="R607" s="5" t="s">
        <v>626</v>
      </c>
      <c r="S607" s="5" t="s">
        <v>627</v>
      </c>
      <c r="T607" s="5" t="s">
        <v>627</v>
      </c>
      <c r="U607" s="1" t="str">
        <f t="shared" si="5"/>
        <v/>
      </c>
      <c r="V607" s="1" t="str">
        <f t="shared" si="6"/>
        <v/>
      </c>
      <c r="W607" s="1" t="str">
        <f t="shared" si="7"/>
        <v/>
      </c>
      <c r="X607" s="5" t="s">
        <v>628</v>
      </c>
      <c r="Y607" s="5" t="s">
        <v>629</v>
      </c>
      <c r="Z607" s="1"/>
      <c r="AA607" s="1"/>
      <c r="AB607" s="1"/>
      <c r="AC607" s="1"/>
      <c r="AD607" s="1" t="str">
        <f t="array" ref="AD607">XLOOKUP(A607,COMPRAS!B:B,COMPRAS!E:E,,0,-1)</f>
        <v/>
      </c>
      <c r="AE607" s="5" t="s">
        <v>629</v>
      </c>
      <c r="AF607" s="1"/>
      <c r="AG607" s="1" t="str">
        <f>VLOOKUP(A607,MAESTRA!I:N,5,0)</f>
        <v>#N/A</v>
      </c>
      <c r="AH607" s="1" t="str">
        <f>VLOOKUP(A607,MAESTRA!I:N,6,0)</f>
        <v>#N/A</v>
      </c>
      <c r="AI607" s="54" t="str">
        <f t="shared" si="8"/>
        <v>#DIV/0!</v>
      </c>
      <c r="AJ607" s="1"/>
    </row>
    <row r="608">
      <c r="A608" s="1"/>
      <c r="B608" s="1"/>
      <c r="C608" s="34"/>
      <c r="D608" s="1"/>
      <c r="E608" s="1"/>
      <c r="F608" s="1" t="str">
        <f t="shared" si="1"/>
        <v/>
      </c>
      <c r="G608" s="1" t="str">
        <f t="shared" si="2"/>
        <v/>
      </c>
      <c r="H608" s="1" t="str">
        <f t="array" ref="H608">XLOOKUP(A608,MAESTRA!I:I,MAESTRA!B:B,,0,1)</f>
        <v/>
      </c>
      <c r="I608" s="5" t="str">
        <f t="shared" si="3"/>
        <v>TALLA</v>
      </c>
      <c r="J608" s="1" t="str">
        <f t="array" ref="J608">XLOOKUP(A608,MAESTRA!I:I,MAESTRA!G:G,,0,1)</f>
        <v/>
      </c>
      <c r="K608" s="5"/>
      <c r="L608" s="5"/>
      <c r="M608" s="5"/>
      <c r="N608" s="5"/>
      <c r="O608" s="53" t="str">
        <f t="shared" si="4"/>
        <v/>
      </c>
      <c r="P608" s="5"/>
      <c r="Q608" s="5" t="s">
        <v>625</v>
      </c>
      <c r="R608" s="5" t="s">
        <v>626</v>
      </c>
      <c r="S608" s="5" t="s">
        <v>627</v>
      </c>
      <c r="T608" s="5" t="s">
        <v>627</v>
      </c>
      <c r="U608" s="1" t="str">
        <f t="shared" si="5"/>
        <v/>
      </c>
      <c r="V608" s="1" t="str">
        <f t="shared" si="6"/>
        <v/>
      </c>
      <c r="W608" s="1" t="str">
        <f t="shared" si="7"/>
        <v/>
      </c>
      <c r="X608" s="5" t="s">
        <v>628</v>
      </c>
      <c r="Y608" s="5" t="s">
        <v>629</v>
      </c>
      <c r="Z608" s="1"/>
      <c r="AA608" s="1"/>
      <c r="AB608" s="1"/>
      <c r="AC608" s="1"/>
      <c r="AD608" s="1" t="str">
        <f t="array" ref="AD608">XLOOKUP(A608,COMPRAS!B:B,COMPRAS!E:E,,0,-1)</f>
        <v/>
      </c>
      <c r="AE608" s="5" t="s">
        <v>629</v>
      </c>
      <c r="AF608" s="1"/>
      <c r="AG608" s="1" t="str">
        <f>VLOOKUP(A608,MAESTRA!I:N,5,0)</f>
        <v>#N/A</v>
      </c>
      <c r="AH608" s="1" t="str">
        <f>VLOOKUP(A608,MAESTRA!I:N,6,0)</f>
        <v>#N/A</v>
      </c>
      <c r="AI608" s="54" t="str">
        <f t="shared" si="8"/>
        <v>#DIV/0!</v>
      </c>
      <c r="AJ608" s="1"/>
    </row>
    <row r="609">
      <c r="A609" s="1"/>
      <c r="B609" s="1"/>
      <c r="C609" s="34"/>
      <c r="D609" s="1"/>
      <c r="E609" s="1"/>
      <c r="F609" s="1" t="str">
        <f t="shared" si="1"/>
        <v/>
      </c>
      <c r="G609" s="1" t="str">
        <f t="shared" si="2"/>
        <v/>
      </c>
      <c r="H609" s="1" t="str">
        <f t="array" ref="H609">XLOOKUP(A609,MAESTRA!I:I,MAESTRA!B:B,,0,1)</f>
        <v/>
      </c>
      <c r="I609" s="5" t="str">
        <f t="shared" si="3"/>
        <v>TALLA</v>
      </c>
      <c r="J609" s="1" t="str">
        <f t="array" ref="J609">XLOOKUP(A609,MAESTRA!I:I,MAESTRA!G:G,,0,1)</f>
        <v/>
      </c>
      <c r="K609" s="5"/>
      <c r="L609" s="5"/>
      <c r="M609" s="5"/>
      <c r="N609" s="5"/>
      <c r="O609" s="53" t="str">
        <f t="shared" si="4"/>
        <v/>
      </c>
      <c r="P609" s="5"/>
      <c r="Q609" s="5" t="s">
        <v>625</v>
      </c>
      <c r="R609" s="5" t="s">
        <v>626</v>
      </c>
      <c r="S609" s="5" t="s">
        <v>627</v>
      </c>
      <c r="T609" s="5" t="s">
        <v>627</v>
      </c>
      <c r="U609" s="1" t="str">
        <f t="shared" si="5"/>
        <v/>
      </c>
      <c r="V609" s="1" t="str">
        <f t="shared" si="6"/>
        <v/>
      </c>
      <c r="W609" s="1" t="str">
        <f t="shared" si="7"/>
        <v/>
      </c>
      <c r="X609" s="5" t="s">
        <v>628</v>
      </c>
      <c r="Y609" s="5" t="s">
        <v>629</v>
      </c>
      <c r="Z609" s="1"/>
      <c r="AA609" s="1"/>
      <c r="AB609" s="1"/>
      <c r="AC609" s="1"/>
      <c r="AD609" s="1" t="str">
        <f t="array" ref="AD609">XLOOKUP(A609,COMPRAS!B:B,COMPRAS!E:E,,0,-1)</f>
        <v/>
      </c>
      <c r="AE609" s="5" t="s">
        <v>629</v>
      </c>
      <c r="AF609" s="1"/>
      <c r="AG609" s="1" t="str">
        <f>VLOOKUP(A609,MAESTRA!I:N,5,0)</f>
        <v>#N/A</v>
      </c>
      <c r="AH609" s="1" t="str">
        <f>VLOOKUP(A609,MAESTRA!I:N,6,0)</f>
        <v>#N/A</v>
      </c>
      <c r="AI609" s="54" t="str">
        <f t="shared" si="8"/>
        <v>#DIV/0!</v>
      </c>
      <c r="AJ609" s="1"/>
    </row>
    <row r="610">
      <c r="A610" s="1"/>
      <c r="B610" s="1"/>
      <c r="C610" s="34"/>
      <c r="D610" s="1"/>
      <c r="E610" s="1"/>
      <c r="F610" s="1" t="str">
        <f t="shared" si="1"/>
        <v/>
      </c>
      <c r="G610" s="1" t="str">
        <f t="shared" si="2"/>
        <v/>
      </c>
      <c r="H610" s="1" t="str">
        <f t="array" ref="H610">XLOOKUP(A610,MAESTRA!I:I,MAESTRA!B:B,,0,1)</f>
        <v/>
      </c>
      <c r="I610" s="5" t="str">
        <f t="shared" si="3"/>
        <v>TALLA</v>
      </c>
      <c r="J610" s="1" t="str">
        <f t="array" ref="J610">XLOOKUP(A610,MAESTRA!I:I,MAESTRA!G:G,,0,1)</f>
        <v/>
      </c>
      <c r="K610" s="5"/>
      <c r="L610" s="5"/>
      <c r="M610" s="5"/>
      <c r="N610" s="5"/>
      <c r="O610" s="53" t="str">
        <f t="shared" si="4"/>
        <v/>
      </c>
      <c r="P610" s="5"/>
      <c r="Q610" s="5" t="s">
        <v>625</v>
      </c>
      <c r="R610" s="5" t="s">
        <v>626</v>
      </c>
      <c r="S610" s="5" t="s">
        <v>627</v>
      </c>
      <c r="T610" s="5" t="s">
        <v>627</v>
      </c>
      <c r="U610" s="1" t="str">
        <f t="shared" si="5"/>
        <v/>
      </c>
      <c r="V610" s="1" t="str">
        <f t="shared" si="6"/>
        <v/>
      </c>
      <c r="W610" s="1" t="str">
        <f t="shared" si="7"/>
        <v/>
      </c>
      <c r="X610" s="5" t="s">
        <v>628</v>
      </c>
      <c r="Y610" s="5" t="s">
        <v>629</v>
      </c>
      <c r="Z610" s="1"/>
      <c r="AA610" s="1"/>
      <c r="AB610" s="1"/>
      <c r="AC610" s="1"/>
      <c r="AD610" s="1" t="str">
        <f t="array" ref="AD610">XLOOKUP(A610,COMPRAS!B:B,COMPRAS!E:E,,0,-1)</f>
        <v/>
      </c>
      <c r="AE610" s="5" t="s">
        <v>629</v>
      </c>
      <c r="AF610" s="1"/>
      <c r="AG610" s="1" t="str">
        <f>VLOOKUP(A610,MAESTRA!I:N,5,0)</f>
        <v>#N/A</v>
      </c>
      <c r="AH610" s="1" t="str">
        <f>VLOOKUP(A610,MAESTRA!I:N,6,0)</f>
        <v>#N/A</v>
      </c>
      <c r="AI610" s="54" t="str">
        <f t="shared" si="8"/>
        <v>#DIV/0!</v>
      </c>
      <c r="AJ610" s="1"/>
    </row>
    <row r="611">
      <c r="A611" s="1"/>
      <c r="B611" s="1"/>
      <c r="C611" s="34"/>
      <c r="D611" s="1"/>
      <c r="E611" s="1"/>
      <c r="F611" s="1" t="str">
        <f t="shared" si="1"/>
        <v/>
      </c>
      <c r="G611" s="1" t="str">
        <f t="shared" si="2"/>
        <v/>
      </c>
      <c r="H611" s="1" t="str">
        <f t="array" ref="H611">XLOOKUP(A611,MAESTRA!I:I,MAESTRA!B:B,,0,1)</f>
        <v/>
      </c>
      <c r="I611" s="5" t="str">
        <f t="shared" si="3"/>
        <v>TALLA</v>
      </c>
      <c r="J611" s="1" t="str">
        <f t="array" ref="J611">XLOOKUP(A611,MAESTRA!I:I,MAESTRA!G:G,,0,1)</f>
        <v/>
      </c>
      <c r="K611" s="5"/>
      <c r="L611" s="5"/>
      <c r="M611" s="5"/>
      <c r="N611" s="5"/>
      <c r="O611" s="53" t="str">
        <f t="shared" si="4"/>
        <v/>
      </c>
      <c r="P611" s="5"/>
      <c r="Q611" s="5" t="s">
        <v>625</v>
      </c>
      <c r="R611" s="5" t="s">
        <v>626</v>
      </c>
      <c r="S611" s="5" t="s">
        <v>627</v>
      </c>
      <c r="T611" s="5" t="s">
        <v>627</v>
      </c>
      <c r="U611" s="1" t="str">
        <f t="shared" si="5"/>
        <v/>
      </c>
      <c r="V611" s="1" t="str">
        <f t="shared" si="6"/>
        <v/>
      </c>
      <c r="W611" s="1" t="str">
        <f t="shared" si="7"/>
        <v/>
      </c>
      <c r="X611" s="5" t="s">
        <v>628</v>
      </c>
      <c r="Y611" s="5" t="s">
        <v>629</v>
      </c>
      <c r="Z611" s="1"/>
      <c r="AA611" s="1"/>
      <c r="AB611" s="1"/>
      <c r="AC611" s="1"/>
      <c r="AD611" s="1" t="str">
        <f t="array" ref="AD611">XLOOKUP(A611,COMPRAS!B:B,COMPRAS!E:E,,0,-1)</f>
        <v/>
      </c>
      <c r="AE611" s="5" t="s">
        <v>629</v>
      </c>
      <c r="AF611" s="1"/>
      <c r="AG611" s="1" t="str">
        <f>VLOOKUP(A611,MAESTRA!I:N,5,0)</f>
        <v>#N/A</v>
      </c>
      <c r="AH611" s="1" t="str">
        <f>VLOOKUP(A611,MAESTRA!I:N,6,0)</f>
        <v>#N/A</v>
      </c>
      <c r="AI611" s="54" t="str">
        <f t="shared" si="8"/>
        <v>#DIV/0!</v>
      </c>
      <c r="AJ611" s="1"/>
    </row>
    <row r="612">
      <c r="A612" s="1"/>
      <c r="B612" s="1"/>
      <c r="C612" s="34"/>
      <c r="D612" s="1"/>
      <c r="E612" s="1"/>
      <c r="F612" s="1" t="str">
        <f t="shared" si="1"/>
        <v/>
      </c>
      <c r="G612" s="1" t="str">
        <f t="shared" si="2"/>
        <v/>
      </c>
      <c r="H612" s="1" t="str">
        <f t="array" ref="H612">XLOOKUP(A612,MAESTRA!I:I,MAESTRA!B:B,,0,1)</f>
        <v/>
      </c>
      <c r="I612" s="5" t="str">
        <f t="shared" si="3"/>
        <v>TALLA</v>
      </c>
      <c r="J612" s="1" t="str">
        <f t="array" ref="J612">XLOOKUP(A612,MAESTRA!I:I,MAESTRA!G:G,,0,1)</f>
        <v/>
      </c>
      <c r="K612" s="5"/>
      <c r="L612" s="5"/>
      <c r="M612" s="5"/>
      <c r="N612" s="5"/>
      <c r="O612" s="53" t="str">
        <f t="shared" si="4"/>
        <v/>
      </c>
      <c r="P612" s="5"/>
      <c r="Q612" s="5" t="s">
        <v>625</v>
      </c>
      <c r="R612" s="5" t="s">
        <v>626</v>
      </c>
      <c r="S612" s="5" t="s">
        <v>627</v>
      </c>
      <c r="T612" s="5" t="s">
        <v>627</v>
      </c>
      <c r="U612" s="1" t="str">
        <f t="shared" si="5"/>
        <v/>
      </c>
      <c r="V612" s="1" t="str">
        <f t="shared" si="6"/>
        <v/>
      </c>
      <c r="W612" s="1" t="str">
        <f t="shared" si="7"/>
        <v/>
      </c>
      <c r="X612" s="5" t="s">
        <v>628</v>
      </c>
      <c r="Y612" s="5" t="s">
        <v>629</v>
      </c>
      <c r="Z612" s="1"/>
      <c r="AA612" s="1"/>
      <c r="AB612" s="1"/>
      <c r="AC612" s="1"/>
      <c r="AD612" s="1" t="str">
        <f t="array" ref="AD612">XLOOKUP(A612,COMPRAS!B:B,COMPRAS!E:E,,0,-1)</f>
        <v/>
      </c>
      <c r="AE612" s="5" t="s">
        <v>629</v>
      </c>
      <c r="AF612" s="1"/>
      <c r="AG612" s="1" t="str">
        <f>VLOOKUP(A612,MAESTRA!I:N,5,0)</f>
        <v>#N/A</v>
      </c>
      <c r="AH612" s="1" t="str">
        <f>VLOOKUP(A612,MAESTRA!I:N,6,0)</f>
        <v>#N/A</v>
      </c>
      <c r="AI612" s="54" t="str">
        <f t="shared" si="8"/>
        <v>#DIV/0!</v>
      </c>
      <c r="AJ612" s="1"/>
    </row>
    <row r="613">
      <c r="A613" s="1"/>
      <c r="B613" s="1"/>
      <c r="C613" s="34"/>
      <c r="D613" s="1"/>
      <c r="E613" s="1"/>
      <c r="F613" s="1" t="str">
        <f t="shared" si="1"/>
        <v/>
      </c>
      <c r="G613" s="1" t="str">
        <f t="shared" si="2"/>
        <v/>
      </c>
      <c r="H613" s="1" t="str">
        <f t="array" ref="H613">XLOOKUP(A613,MAESTRA!I:I,MAESTRA!B:B,,0,1)</f>
        <v/>
      </c>
      <c r="I613" s="5" t="str">
        <f t="shared" si="3"/>
        <v>TALLA</v>
      </c>
      <c r="J613" s="1" t="str">
        <f t="array" ref="J613">XLOOKUP(A613,MAESTRA!I:I,MAESTRA!G:G,,0,1)</f>
        <v/>
      </c>
      <c r="K613" s="5"/>
      <c r="L613" s="5"/>
      <c r="M613" s="5"/>
      <c r="N613" s="5"/>
      <c r="O613" s="53" t="str">
        <f t="shared" si="4"/>
        <v/>
      </c>
      <c r="P613" s="5"/>
      <c r="Q613" s="5" t="s">
        <v>625</v>
      </c>
      <c r="R613" s="5" t="s">
        <v>626</v>
      </c>
      <c r="S613" s="5" t="s">
        <v>627</v>
      </c>
      <c r="T613" s="5" t="s">
        <v>627</v>
      </c>
      <c r="U613" s="1" t="str">
        <f t="shared" si="5"/>
        <v/>
      </c>
      <c r="V613" s="1" t="str">
        <f t="shared" si="6"/>
        <v/>
      </c>
      <c r="W613" s="1" t="str">
        <f t="shared" si="7"/>
        <v/>
      </c>
      <c r="X613" s="5" t="s">
        <v>628</v>
      </c>
      <c r="Y613" s="5" t="s">
        <v>629</v>
      </c>
      <c r="Z613" s="1"/>
      <c r="AA613" s="1"/>
      <c r="AB613" s="1"/>
      <c r="AC613" s="1"/>
      <c r="AD613" s="1" t="str">
        <f t="array" ref="AD613">XLOOKUP(A613,COMPRAS!B:B,COMPRAS!E:E,,0,-1)</f>
        <v/>
      </c>
      <c r="AE613" s="5" t="s">
        <v>629</v>
      </c>
      <c r="AF613" s="1"/>
      <c r="AG613" s="1" t="str">
        <f>VLOOKUP(A613,MAESTRA!I:N,5,0)</f>
        <v>#N/A</v>
      </c>
      <c r="AH613" s="1" t="str">
        <f>VLOOKUP(A613,MAESTRA!I:N,6,0)</f>
        <v>#N/A</v>
      </c>
      <c r="AI613" s="54" t="str">
        <f t="shared" si="8"/>
        <v>#DIV/0!</v>
      </c>
      <c r="AJ613" s="1"/>
    </row>
    <row r="614">
      <c r="A614" s="1"/>
      <c r="B614" s="1"/>
      <c r="C614" s="34"/>
      <c r="D614" s="1"/>
      <c r="E614" s="1"/>
      <c r="F614" s="1" t="str">
        <f t="shared" si="1"/>
        <v/>
      </c>
      <c r="G614" s="1" t="str">
        <f t="shared" si="2"/>
        <v/>
      </c>
      <c r="H614" s="1" t="str">
        <f t="array" ref="H614">XLOOKUP(A614,MAESTRA!I:I,MAESTRA!B:B,,0,1)</f>
        <v/>
      </c>
      <c r="I614" s="5" t="str">
        <f t="shared" si="3"/>
        <v>TALLA</v>
      </c>
      <c r="J614" s="1" t="str">
        <f t="array" ref="J614">XLOOKUP(A614,MAESTRA!I:I,MAESTRA!G:G,,0,1)</f>
        <v/>
      </c>
      <c r="K614" s="5"/>
      <c r="L614" s="5"/>
      <c r="M614" s="5"/>
      <c r="N614" s="5"/>
      <c r="O614" s="53" t="str">
        <f t="shared" si="4"/>
        <v/>
      </c>
      <c r="P614" s="5"/>
      <c r="Q614" s="5" t="s">
        <v>625</v>
      </c>
      <c r="R614" s="5" t="s">
        <v>626</v>
      </c>
      <c r="S614" s="5" t="s">
        <v>627</v>
      </c>
      <c r="T614" s="5" t="s">
        <v>627</v>
      </c>
      <c r="U614" s="1" t="str">
        <f t="shared" si="5"/>
        <v/>
      </c>
      <c r="V614" s="1" t="str">
        <f t="shared" si="6"/>
        <v/>
      </c>
      <c r="W614" s="1" t="str">
        <f t="shared" si="7"/>
        <v/>
      </c>
      <c r="X614" s="5" t="s">
        <v>628</v>
      </c>
      <c r="Y614" s="5" t="s">
        <v>629</v>
      </c>
      <c r="Z614" s="1"/>
      <c r="AA614" s="1"/>
      <c r="AB614" s="1"/>
      <c r="AC614" s="1"/>
      <c r="AD614" s="1" t="str">
        <f t="array" ref="AD614">XLOOKUP(A614,COMPRAS!B:B,COMPRAS!E:E,,0,-1)</f>
        <v/>
      </c>
      <c r="AE614" s="5" t="s">
        <v>629</v>
      </c>
      <c r="AF614" s="1"/>
      <c r="AG614" s="1" t="str">
        <f>VLOOKUP(A614,MAESTRA!I:N,5,0)</f>
        <v>#N/A</v>
      </c>
      <c r="AH614" s="1" t="str">
        <f>VLOOKUP(A614,MAESTRA!I:N,6,0)</f>
        <v>#N/A</v>
      </c>
      <c r="AI614" s="54" t="str">
        <f t="shared" si="8"/>
        <v>#DIV/0!</v>
      </c>
      <c r="AJ614" s="1"/>
    </row>
    <row r="615">
      <c r="A615" s="1"/>
      <c r="B615" s="1"/>
      <c r="C615" s="34"/>
      <c r="D615" s="1"/>
      <c r="E615" s="1"/>
      <c r="F615" s="1" t="str">
        <f t="shared" si="1"/>
        <v/>
      </c>
      <c r="G615" s="1" t="str">
        <f t="shared" si="2"/>
        <v/>
      </c>
      <c r="H615" s="1" t="str">
        <f t="array" ref="H615">XLOOKUP(A615,MAESTRA!I:I,MAESTRA!B:B,,0,1)</f>
        <v/>
      </c>
      <c r="I615" s="5" t="str">
        <f t="shared" si="3"/>
        <v>TALLA</v>
      </c>
      <c r="J615" s="1" t="str">
        <f t="array" ref="J615">XLOOKUP(A615,MAESTRA!I:I,MAESTRA!G:G,,0,1)</f>
        <v/>
      </c>
      <c r="K615" s="5"/>
      <c r="L615" s="5"/>
      <c r="M615" s="5"/>
      <c r="N615" s="5"/>
      <c r="O615" s="53" t="str">
        <f t="shared" si="4"/>
        <v/>
      </c>
      <c r="P615" s="5"/>
      <c r="Q615" s="5" t="s">
        <v>625</v>
      </c>
      <c r="R615" s="5" t="s">
        <v>626</v>
      </c>
      <c r="S615" s="5" t="s">
        <v>627</v>
      </c>
      <c r="T615" s="5" t="s">
        <v>627</v>
      </c>
      <c r="U615" s="1" t="str">
        <f t="shared" si="5"/>
        <v/>
      </c>
      <c r="V615" s="1" t="str">
        <f t="shared" si="6"/>
        <v/>
      </c>
      <c r="W615" s="1" t="str">
        <f t="shared" si="7"/>
        <v/>
      </c>
      <c r="X615" s="5" t="s">
        <v>628</v>
      </c>
      <c r="Y615" s="5" t="s">
        <v>629</v>
      </c>
      <c r="Z615" s="1"/>
      <c r="AA615" s="1"/>
      <c r="AB615" s="1"/>
      <c r="AC615" s="1"/>
      <c r="AD615" s="1" t="str">
        <f t="array" ref="AD615">XLOOKUP(A615,COMPRAS!B:B,COMPRAS!E:E,,0,-1)</f>
        <v/>
      </c>
      <c r="AE615" s="5" t="s">
        <v>629</v>
      </c>
      <c r="AF615" s="1"/>
      <c r="AG615" s="1" t="str">
        <f>VLOOKUP(A615,MAESTRA!I:N,5,0)</f>
        <v>#N/A</v>
      </c>
      <c r="AH615" s="1" t="str">
        <f>VLOOKUP(A615,MAESTRA!I:N,6,0)</f>
        <v>#N/A</v>
      </c>
      <c r="AI615" s="54" t="str">
        <f t="shared" si="8"/>
        <v>#DIV/0!</v>
      </c>
      <c r="AJ615" s="1"/>
    </row>
    <row r="616">
      <c r="A616" s="1"/>
      <c r="B616" s="1"/>
      <c r="C616" s="34"/>
      <c r="D616" s="1"/>
      <c r="E616" s="1"/>
      <c r="F616" s="1" t="str">
        <f t="shared" si="1"/>
        <v/>
      </c>
      <c r="G616" s="1" t="str">
        <f t="shared" si="2"/>
        <v/>
      </c>
      <c r="H616" s="1" t="str">
        <f t="array" ref="H616">XLOOKUP(A616,MAESTRA!I:I,MAESTRA!B:B,,0,1)</f>
        <v/>
      </c>
      <c r="I616" s="5" t="str">
        <f t="shared" si="3"/>
        <v>TALLA</v>
      </c>
      <c r="J616" s="1" t="str">
        <f t="array" ref="J616">XLOOKUP(A616,MAESTRA!I:I,MAESTRA!G:G,,0,1)</f>
        <v/>
      </c>
      <c r="K616" s="5"/>
      <c r="L616" s="5"/>
      <c r="M616" s="5"/>
      <c r="N616" s="5"/>
      <c r="O616" s="53" t="str">
        <f t="shared" si="4"/>
        <v/>
      </c>
      <c r="P616" s="5"/>
      <c r="Q616" s="5" t="s">
        <v>625</v>
      </c>
      <c r="R616" s="5" t="s">
        <v>626</v>
      </c>
      <c r="S616" s="5" t="s">
        <v>627</v>
      </c>
      <c r="T616" s="5" t="s">
        <v>627</v>
      </c>
      <c r="U616" s="1" t="str">
        <f t="shared" si="5"/>
        <v/>
      </c>
      <c r="V616" s="1" t="str">
        <f t="shared" si="6"/>
        <v/>
      </c>
      <c r="W616" s="1" t="str">
        <f t="shared" si="7"/>
        <v/>
      </c>
      <c r="X616" s="5" t="s">
        <v>628</v>
      </c>
      <c r="Y616" s="5" t="s">
        <v>629</v>
      </c>
      <c r="Z616" s="1"/>
      <c r="AA616" s="1"/>
      <c r="AB616" s="1"/>
      <c r="AC616" s="1"/>
      <c r="AD616" s="1" t="str">
        <f t="array" ref="AD616">XLOOKUP(A616,COMPRAS!B:B,COMPRAS!E:E,,0,-1)</f>
        <v/>
      </c>
      <c r="AE616" s="5" t="s">
        <v>629</v>
      </c>
      <c r="AF616" s="1"/>
      <c r="AG616" s="1" t="str">
        <f>VLOOKUP(A616,MAESTRA!I:N,5,0)</f>
        <v>#N/A</v>
      </c>
      <c r="AH616" s="1" t="str">
        <f>VLOOKUP(A616,MAESTRA!I:N,6,0)</f>
        <v>#N/A</v>
      </c>
      <c r="AI616" s="54" t="str">
        <f t="shared" si="8"/>
        <v>#DIV/0!</v>
      </c>
      <c r="AJ616" s="1"/>
    </row>
    <row r="617">
      <c r="A617" s="1"/>
      <c r="B617" s="1"/>
      <c r="C617" s="34"/>
      <c r="D617" s="1"/>
      <c r="E617" s="1"/>
      <c r="F617" s="1" t="str">
        <f t="shared" si="1"/>
        <v/>
      </c>
      <c r="G617" s="1" t="str">
        <f t="shared" si="2"/>
        <v/>
      </c>
      <c r="H617" s="1" t="str">
        <f t="array" ref="H617">XLOOKUP(A617,MAESTRA!I:I,MAESTRA!B:B,,0,1)</f>
        <v/>
      </c>
      <c r="I617" s="5" t="str">
        <f t="shared" si="3"/>
        <v>TALLA</v>
      </c>
      <c r="J617" s="1" t="str">
        <f t="array" ref="J617">XLOOKUP(A617,MAESTRA!I:I,MAESTRA!G:G,,0,1)</f>
        <v/>
      </c>
      <c r="K617" s="5"/>
      <c r="L617" s="5"/>
      <c r="M617" s="5"/>
      <c r="N617" s="5"/>
      <c r="O617" s="53" t="str">
        <f t="shared" si="4"/>
        <v/>
      </c>
      <c r="P617" s="5"/>
      <c r="Q617" s="5" t="s">
        <v>625</v>
      </c>
      <c r="R617" s="5" t="s">
        <v>626</v>
      </c>
      <c r="S617" s="5" t="s">
        <v>627</v>
      </c>
      <c r="T617" s="5" t="s">
        <v>627</v>
      </c>
      <c r="U617" s="1" t="str">
        <f t="shared" si="5"/>
        <v/>
      </c>
      <c r="V617" s="1" t="str">
        <f t="shared" si="6"/>
        <v/>
      </c>
      <c r="W617" s="1" t="str">
        <f t="shared" si="7"/>
        <v/>
      </c>
      <c r="X617" s="5" t="s">
        <v>628</v>
      </c>
      <c r="Y617" s="5" t="s">
        <v>629</v>
      </c>
      <c r="Z617" s="1"/>
      <c r="AA617" s="1"/>
      <c r="AB617" s="1"/>
      <c r="AC617" s="1"/>
      <c r="AD617" s="1" t="str">
        <f t="array" ref="AD617">XLOOKUP(A617,COMPRAS!B:B,COMPRAS!E:E,,0,-1)</f>
        <v/>
      </c>
      <c r="AE617" s="5" t="s">
        <v>629</v>
      </c>
      <c r="AF617" s="1"/>
      <c r="AG617" s="1" t="str">
        <f>VLOOKUP(A617,MAESTRA!I:N,5,0)</f>
        <v>#N/A</v>
      </c>
      <c r="AH617" s="1" t="str">
        <f>VLOOKUP(A617,MAESTRA!I:N,6,0)</f>
        <v>#N/A</v>
      </c>
      <c r="AI617" s="54" t="str">
        <f t="shared" si="8"/>
        <v>#DIV/0!</v>
      </c>
      <c r="AJ617" s="1"/>
    </row>
    <row r="618">
      <c r="A618" s="1"/>
      <c r="B618" s="1"/>
      <c r="C618" s="34"/>
      <c r="D618" s="1"/>
      <c r="E618" s="1"/>
      <c r="F618" s="1" t="str">
        <f t="shared" si="1"/>
        <v/>
      </c>
      <c r="G618" s="1" t="str">
        <f t="shared" si="2"/>
        <v/>
      </c>
      <c r="H618" s="1" t="str">
        <f t="array" ref="H618">XLOOKUP(A618,MAESTRA!I:I,MAESTRA!B:B,,0,1)</f>
        <v/>
      </c>
      <c r="I618" s="5" t="str">
        <f t="shared" si="3"/>
        <v>TALLA</v>
      </c>
      <c r="J618" s="1" t="str">
        <f t="array" ref="J618">XLOOKUP(A618,MAESTRA!I:I,MAESTRA!G:G,,0,1)</f>
        <v/>
      </c>
      <c r="K618" s="5"/>
      <c r="L618" s="5"/>
      <c r="M618" s="5"/>
      <c r="N618" s="5"/>
      <c r="O618" s="53" t="str">
        <f t="shared" si="4"/>
        <v/>
      </c>
      <c r="P618" s="5"/>
      <c r="Q618" s="5" t="s">
        <v>625</v>
      </c>
      <c r="R618" s="5" t="s">
        <v>626</v>
      </c>
      <c r="S618" s="5" t="s">
        <v>627</v>
      </c>
      <c r="T618" s="5" t="s">
        <v>627</v>
      </c>
      <c r="U618" s="1" t="str">
        <f t="shared" si="5"/>
        <v/>
      </c>
      <c r="V618" s="1" t="str">
        <f t="shared" si="6"/>
        <v/>
      </c>
      <c r="W618" s="1" t="str">
        <f t="shared" si="7"/>
        <v/>
      </c>
      <c r="X618" s="5" t="s">
        <v>628</v>
      </c>
      <c r="Y618" s="5" t="s">
        <v>629</v>
      </c>
      <c r="Z618" s="1"/>
      <c r="AA618" s="1"/>
      <c r="AB618" s="1"/>
      <c r="AC618" s="1"/>
      <c r="AD618" s="1" t="str">
        <f t="array" ref="AD618">XLOOKUP(A618,COMPRAS!B:B,COMPRAS!E:E,,0,-1)</f>
        <v/>
      </c>
      <c r="AE618" s="5" t="s">
        <v>629</v>
      </c>
      <c r="AF618" s="1"/>
      <c r="AG618" s="1" t="str">
        <f>VLOOKUP(A618,MAESTRA!I:N,5,0)</f>
        <v>#N/A</v>
      </c>
      <c r="AH618" s="1" t="str">
        <f>VLOOKUP(A618,MAESTRA!I:N,6,0)</f>
        <v>#N/A</v>
      </c>
      <c r="AI618" s="54" t="str">
        <f t="shared" si="8"/>
        <v>#DIV/0!</v>
      </c>
      <c r="AJ618" s="1"/>
    </row>
    <row r="619">
      <c r="A619" s="1"/>
      <c r="B619" s="1"/>
      <c r="C619" s="34"/>
      <c r="D619" s="1"/>
      <c r="E619" s="1"/>
      <c r="F619" s="1" t="str">
        <f t="shared" si="1"/>
        <v/>
      </c>
      <c r="G619" s="1" t="str">
        <f t="shared" si="2"/>
        <v/>
      </c>
      <c r="H619" s="1" t="str">
        <f t="array" ref="H619">XLOOKUP(A619,MAESTRA!I:I,MAESTRA!B:B,,0,1)</f>
        <v/>
      </c>
      <c r="I619" s="5" t="str">
        <f t="shared" si="3"/>
        <v>TALLA</v>
      </c>
      <c r="J619" s="1" t="str">
        <f t="array" ref="J619">XLOOKUP(A619,MAESTRA!I:I,MAESTRA!G:G,,0,1)</f>
        <v/>
      </c>
      <c r="K619" s="5"/>
      <c r="L619" s="5"/>
      <c r="M619" s="5"/>
      <c r="N619" s="5"/>
      <c r="O619" s="53" t="str">
        <f t="shared" si="4"/>
        <v/>
      </c>
      <c r="P619" s="5"/>
      <c r="Q619" s="5" t="s">
        <v>625</v>
      </c>
      <c r="R619" s="5" t="s">
        <v>626</v>
      </c>
      <c r="S619" s="5" t="s">
        <v>627</v>
      </c>
      <c r="T619" s="5" t="s">
        <v>627</v>
      </c>
      <c r="U619" s="1" t="str">
        <f t="shared" si="5"/>
        <v/>
      </c>
      <c r="V619" s="1" t="str">
        <f t="shared" si="6"/>
        <v/>
      </c>
      <c r="W619" s="1" t="str">
        <f t="shared" si="7"/>
        <v/>
      </c>
      <c r="X619" s="5" t="s">
        <v>628</v>
      </c>
      <c r="Y619" s="5" t="s">
        <v>629</v>
      </c>
      <c r="Z619" s="1"/>
      <c r="AA619" s="1"/>
      <c r="AB619" s="1"/>
      <c r="AC619" s="1"/>
      <c r="AD619" s="1" t="str">
        <f t="array" ref="AD619">XLOOKUP(A619,COMPRAS!B:B,COMPRAS!E:E,,0,-1)</f>
        <v/>
      </c>
      <c r="AE619" s="5" t="s">
        <v>629</v>
      </c>
      <c r="AF619" s="1"/>
      <c r="AG619" s="1" t="str">
        <f>VLOOKUP(A619,MAESTRA!I:N,5,0)</f>
        <v>#N/A</v>
      </c>
      <c r="AH619" s="1" t="str">
        <f>VLOOKUP(A619,MAESTRA!I:N,6,0)</f>
        <v>#N/A</v>
      </c>
      <c r="AI619" s="54" t="str">
        <f t="shared" si="8"/>
        <v>#DIV/0!</v>
      </c>
      <c r="AJ619" s="1"/>
    </row>
    <row r="620">
      <c r="A620" s="1"/>
      <c r="B620" s="1"/>
      <c r="C620" s="34"/>
      <c r="D620" s="1"/>
      <c r="E620" s="1"/>
      <c r="F620" s="1" t="str">
        <f t="shared" si="1"/>
        <v/>
      </c>
      <c r="G620" s="1" t="str">
        <f t="shared" si="2"/>
        <v/>
      </c>
      <c r="H620" s="1" t="str">
        <f t="array" ref="H620">XLOOKUP(A620,MAESTRA!I:I,MAESTRA!B:B,,0,1)</f>
        <v/>
      </c>
      <c r="I620" s="5" t="str">
        <f t="shared" si="3"/>
        <v>TALLA</v>
      </c>
      <c r="J620" s="1" t="str">
        <f t="array" ref="J620">XLOOKUP(A620,MAESTRA!I:I,MAESTRA!G:G,,0,1)</f>
        <v/>
      </c>
      <c r="K620" s="5"/>
      <c r="L620" s="5"/>
      <c r="M620" s="5"/>
      <c r="N620" s="5"/>
      <c r="O620" s="53" t="str">
        <f t="shared" si="4"/>
        <v/>
      </c>
      <c r="P620" s="5"/>
      <c r="Q620" s="5" t="s">
        <v>625</v>
      </c>
      <c r="R620" s="5" t="s">
        <v>626</v>
      </c>
      <c r="S620" s="5" t="s">
        <v>627</v>
      </c>
      <c r="T620" s="5" t="s">
        <v>627</v>
      </c>
      <c r="U620" s="1" t="str">
        <f t="shared" si="5"/>
        <v/>
      </c>
      <c r="V620" s="1" t="str">
        <f t="shared" si="6"/>
        <v/>
      </c>
      <c r="W620" s="1" t="str">
        <f t="shared" si="7"/>
        <v/>
      </c>
      <c r="X620" s="5" t="s">
        <v>628</v>
      </c>
      <c r="Y620" s="5" t="s">
        <v>629</v>
      </c>
      <c r="Z620" s="1"/>
      <c r="AA620" s="1"/>
      <c r="AB620" s="1"/>
      <c r="AC620" s="1"/>
      <c r="AD620" s="1" t="str">
        <f t="array" ref="AD620">XLOOKUP(A620,COMPRAS!B:B,COMPRAS!E:E,,0,-1)</f>
        <v/>
      </c>
      <c r="AE620" s="5" t="s">
        <v>629</v>
      </c>
      <c r="AF620" s="1"/>
      <c r="AG620" s="1" t="str">
        <f>VLOOKUP(A620,MAESTRA!I:N,5,0)</f>
        <v>#N/A</v>
      </c>
      <c r="AH620" s="1" t="str">
        <f>VLOOKUP(A620,MAESTRA!I:N,6,0)</f>
        <v>#N/A</v>
      </c>
      <c r="AI620" s="54" t="str">
        <f t="shared" si="8"/>
        <v>#DIV/0!</v>
      </c>
      <c r="AJ620" s="1"/>
    </row>
    <row r="621">
      <c r="A621" s="1"/>
      <c r="B621" s="1"/>
      <c r="C621" s="34"/>
      <c r="D621" s="1"/>
      <c r="E621" s="1"/>
      <c r="F621" s="1" t="str">
        <f t="shared" si="1"/>
        <v/>
      </c>
      <c r="G621" s="1" t="str">
        <f t="shared" si="2"/>
        <v/>
      </c>
      <c r="H621" s="1" t="str">
        <f t="array" ref="H621">XLOOKUP(A621,MAESTRA!I:I,MAESTRA!B:B,,0,1)</f>
        <v/>
      </c>
      <c r="I621" s="5" t="str">
        <f t="shared" si="3"/>
        <v>TALLA</v>
      </c>
      <c r="J621" s="1" t="str">
        <f t="array" ref="J621">XLOOKUP(A621,MAESTRA!I:I,MAESTRA!G:G,,0,1)</f>
        <v/>
      </c>
      <c r="K621" s="5"/>
      <c r="L621" s="5"/>
      <c r="M621" s="5"/>
      <c r="N621" s="5"/>
      <c r="O621" s="53" t="str">
        <f t="shared" si="4"/>
        <v/>
      </c>
      <c r="P621" s="5"/>
      <c r="Q621" s="5" t="s">
        <v>625</v>
      </c>
      <c r="R621" s="5" t="s">
        <v>626</v>
      </c>
      <c r="S621" s="5" t="s">
        <v>627</v>
      </c>
      <c r="T621" s="5" t="s">
        <v>627</v>
      </c>
      <c r="U621" s="1" t="str">
        <f t="shared" si="5"/>
        <v/>
      </c>
      <c r="V621" s="1" t="str">
        <f t="shared" si="6"/>
        <v/>
      </c>
      <c r="W621" s="1" t="str">
        <f t="shared" si="7"/>
        <v/>
      </c>
      <c r="X621" s="5" t="s">
        <v>628</v>
      </c>
      <c r="Y621" s="5" t="s">
        <v>629</v>
      </c>
      <c r="Z621" s="1"/>
      <c r="AA621" s="1"/>
      <c r="AB621" s="1"/>
      <c r="AC621" s="1"/>
      <c r="AD621" s="1" t="str">
        <f t="array" ref="AD621">XLOOKUP(A621,COMPRAS!B:B,COMPRAS!E:E,,0,-1)</f>
        <v/>
      </c>
      <c r="AE621" s="5" t="s">
        <v>629</v>
      </c>
      <c r="AF621" s="1"/>
      <c r="AG621" s="1" t="str">
        <f>VLOOKUP(A621,MAESTRA!I:N,5,0)</f>
        <v>#N/A</v>
      </c>
      <c r="AH621" s="1" t="str">
        <f>VLOOKUP(A621,MAESTRA!I:N,6,0)</f>
        <v>#N/A</v>
      </c>
      <c r="AI621" s="54" t="str">
        <f t="shared" si="8"/>
        <v>#DIV/0!</v>
      </c>
      <c r="AJ621" s="1"/>
    </row>
    <row r="622">
      <c r="A622" s="1"/>
      <c r="B622" s="1"/>
      <c r="C622" s="34"/>
      <c r="D622" s="1"/>
      <c r="E622" s="1"/>
      <c r="F622" s="1" t="str">
        <f t="shared" si="1"/>
        <v/>
      </c>
      <c r="G622" s="1" t="str">
        <f t="shared" si="2"/>
        <v/>
      </c>
      <c r="H622" s="1" t="str">
        <f t="array" ref="H622">XLOOKUP(A622,MAESTRA!I:I,MAESTRA!B:B,,0,1)</f>
        <v/>
      </c>
      <c r="I622" s="5" t="str">
        <f t="shared" si="3"/>
        <v>TALLA</v>
      </c>
      <c r="J622" s="1" t="str">
        <f t="array" ref="J622">XLOOKUP(A622,MAESTRA!I:I,MAESTRA!G:G,,0,1)</f>
        <v/>
      </c>
      <c r="K622" s="5"/>
      <c r="L622" s="5"/>
      <c r="M622" s="5"/>
      <c r="N622" s="5"/>
      <c r="O622" s="53" t="str">
        <f t="shared" si="4"/>
        <v/>
      </c>
      <c r="P622" s="5"/>
      <c r="Q622" s="5" t="s">
        <v>625</v>
      </c>
      <c r="R622" s="5" t="s">
        <v>626</v>
      </c>
      <c r="S622" s="5" t="s">
        <v>627</v>
      </c>
      <c r="T622" s="5" t="s">
        <v>627</v>
      </c>
      <c r="U622" s="1" t="str">
        <f t="shared" si="5"/>
        <v/>
      </c>
      <c r="V622" s="1" t="str">
        <f t="shared" si="6"/>
        <v/>
      </c>
      <c r="W622" s="1" t="str">
        <f t="shared" si="7"/>
        <v/>
      </c>
      <c r="X622" s="5" t="s">
        <v>628</v>
      </c>
      <c r="Y622" s="5" t="s">
        <v>629</v>
      </c>
      <c r="Z622" s="1"/>
      <c r="AA622" s="1"/>
      <c r="AB622" s="1"/>
      <c r="AC622" s="1"/>
      <c r="AD622" s="1" t="str">
        <f t="array" ref="AD622">XLOOKUP(A622,COMPRAS!B:B,COMPRAS!E:E,,0,-1)</f>
        <v/>
      </c>
      <c r="AE622" s="5" t="s">
        <v>629</v>
      </c>
      <c r="AF622" s="1"/>
      <c r="AG622" s="1" t="str">
        <f>VLOOKUP(A622,MAESTRA!I:N,5,0)</f>
        <v>#N/A</v>
      </c>
      <c r="AH622" s="1" t="str">
        <f>VLOOKUP(A622,MAESTRA!I:N,6,0)</f>
        <v>#N/A</v>
      </c>
      <c r="AI622" s="54" t="str">
        <f t="shared" si="8"/>
        <v>#DIV/0!</v>
      </c>
      <c r="AJ622" s="1"/>
    </row>
    <row r="623">
      <c r="A623" s="1"/>
      <c r="B623" s="1"/>
      <c r="C623" s="34"/>
      <c r="D623" s="1"/>
      <c r="E623" s="1"/>
      <c r="F623" s="1" t="str">
        <f t="shared" si="1"/>
        <v/>
      </c>
      <c r="G623" s="1" t="str">
        <f t="shared" si="2"/>
        <v/>
      </c>
      <c r="H623" s="1" t="str">
        <f t="array" ref="H623">XLOOKUP(A623,MAESTRA!I:I,MAESTRA!B:B,,0,1)</f>
        <v/>
      </c>
      <c r="I623" s="5" t="str">
        <f t="shared" si="3"/>
        <v>TALLA</v>
      </c>
      <c r="J623" s="1" t="str">
        <f t="array" ref="J623">XLOOKUP(A623,MAESTRA!I:I,MAESTRA!G:G,,0,1)</f>
        <v/>
      </c>
      <c r="K623" s="5"/>
      <c r="L623" s="5"/>
      <c r="M623" s="5"/>
      <c r="N623" s="5"/>
      <c r="O623" s="53" t="str">
        <f t="shared" si="4"/>
        <v/>
      </c>
      <c r="P623" s="5"/>
      <c r="Q623" s="5" t="s">
        <v>625</v>
      </c>
      <c r="R623" s="5" t="s">
        <v>626</v>
      </c>
      <c r="S623" s="5" t="s">
        <v>627</v>
      </c>
      <c r="T623" s="5" t="s">
        <v>627</v>
      </c>
      <c r="U623" s="1" t="str">
        <f t="shared" si="5"/>
        <v/>
      </c>
      <c r="V623" s="1" t="str">
        <f t="shared" si="6"/>
        <v/>
      </c>
      <c r="W623" s="1" t="str">
        <f t="shared" si="7"/>
        <v/>
      </c>
      <c r="X623" s="5" t="s">
        <v>628</v>
      </c>
      <c r="Y623" s="5" t="s">
        <v>629</v>
      </c>
      <c r="Z623" s="1"/>
      <c r="AA623" s="1"/>
      <c r="AB623" s="1"/>
      <c r="AC623" s="1"/>
      <c r="AD623" s="1" t="str">
        <f t="array" ref="AD623">XLOOKUP(A623,COMPRAS!B:B,COMPRAS!E:E,,0,-1)</f>
        <v/>
      </c>
      <c r="AE623" s="5" t="s">
        <v>629</v>
      </c>
      <c r="AF623" s="1"/>
      <c r="AG623" s="1" t="str">
        <f>VLOOKUP(A623,MAESTRA!I:N,5,0)</f>
        <v>#N/A</v>
      </c>
      <c r="AH623" s="1" t="str">
        <f>VLOOKUP(A623,MAESTRA!I:N,6,0)</f>
        <v>#N/A</v>
      </c>
      <c r="AI623" s="54" t="str">
        <f t="shared" si="8"/>
        <v>#DIV/0!</v>
      </c>
      <c r="AJ623" s="1"/>
    </row>
    <row r="624">
      <c r="A624" s="1"/>
      <c r="B624" s="1"/>
      <c r="C624" s="34"/>
      <c r="D624" s="1"/>
      <c r="E624" s="1"/>
      <c r="F624" s="1" t="str">
        <f t="shared" si="1"/>
        <v/>
      </c>
      <c r="G624" s="1" t="str">
        <f t="shared" si="2"/>
        <v/>
      </c>
      <c r="H624" s="1" t="str">
        <f t="array" ref="H624">XLOOKUP(A624,MAESTRA!I:I,MAESTRA!B:B,,0,1)</f>
        <v/>
      </c>
      <c r="I624" s="5" t="str">
        <f t="shared" si="3"/>
        <v>TALLA</v>
      </c>
      <c r="J624" s="1" t="str">
        <f t="array" ref="J624">XLOOKUP(A624,MAESTRA!I:I,MAESTRA!G:G,,0,1)</f>
        <v/>
      </c>
      <c r="K624" s="5"/>
      <c r="L624" s="5"/>
      <c r="M624" s="5"/>
      <c r="N624" s="5"/>
      <c r="O624" s="53" t="str">
        <f t="shared" si="4"/>
        <v/>
      </c>
      <c r="P624" s="5"/>
      <c r="Q624" s="5" t="s">
        <v>625</v>
      </c>
      <c r="R624" s="5" t="s">
        <v>626</v>
      </c>
      <c r="S624" s="5" t="s">
        <v>627</v>
      </c>
      <c r="T624" s="5" t="s">
        <v>627</v>
      </c>
      <c r="U624" s="1" t="str">
        <f t="shared" si="5"/>
        <v/>
      </c>
      <c r="V624" s="1" t="str">
        <f t="shared" si="6"/>
        <v/>
      </c>
      <c r="W624" s="1" t="str">
        <f t="shared" si="7"/>
        <v/>
      </c>
      <c r="X624" s="5" t="s">
        <v>628</v>
      </c>
      <c r="Y624" s="5" t="s">
        <v>629</v>
      </c>
      <c r="Z624" s="1"/>
      <c r="AA624" s="1"/>
      <c r="AB624" s="1"/>
      <c r="AC624" s="1"/>
      <c r="AD624" s="1" t="str">
        <f t="array" ref="AD624">XLOOKUP(A624,COMPRAS!B:B,COMPRAS!E:E,,0,-1)</f>
        <v/>
      </c>
      <c r="AE624" s="5" t="s">
        <v>629</v>
      </c>
      <c r="AF624" s="1"/>
      <c r="AG624" s="1" t="str">
        <f>VLOOKUP(A624,MAESTRA!I:N,5,0)</f>
        <v>#N/A</v>
      </c>
      <c r="AH624" s="1" t="str">
        <f>VLOOKUP(A624,MAESTRA!I:N,6,0)</f>
        <v>#N/A</v>
      </c>
      <c r="AI624" s="54" t="str">
        <f t="shared" si="8"/>
        <v>#DIV/0!</v>
      </c>
      <c r="AJ624" s="1"/>
    </row>
    <row r="625">
      <c r="A625" s="1"/>
      <c r="B625" s="1"/>
      <c r="C625" s="34"/>
      <c r="D625" s="1"/>
      <c r="E625" s="1"/>
      <c r="F625" s="1" t="str">
        <f t="shared" si="1"/>
        <v/>
      </c>
      <c r="G625" s="1" t="str">
        <f t="shared" si="2"/>
        <v/>
      </c>
      <c r="H625" s="1" t="str">
        <f t="array" ref="H625">XLOOKUP(A625,MAESTRA!I:I,MAESTRA!B:B,,0,1)</f>
        <v/>
      </c>
      <c r="I625" s="5" t="str">
        <f t="shared" si="3"/>
        <v>TALLA</v>
      </c>
      <c r="J625" s="1" t="str">
        <f t="array" ref="J625">XLOOKUP(A625,MAESTRA!I:I,MAESTRA!G:G,,0,1)</f>
        <v/>
      </c>
      <c r="K625" s="5"/>
      <c r="L625" s="5"/>
      <c r="M625" s="5"/>
      <c r="N625" s="5"/>
      <c r="O625" s="53" t="str">
        <f t="shared" si="4"/>
        <v/>
      </c>
      <c r="P625" s="5"/>
      <c r="Q625" s="5" t="s">
        <v>625</v>
      </c>
      <c r="R625" s="5" t="s">
        <v>626</v>
      </c>
      <c r="S625" s="5" t="s">
        <v>627</v>
      </c>
      <c r="T625" s="5" t="s">
        <v>627</v>
      </c>
      <c r="U625" s="1" t="str">
        <f t="shared" si="5"/>
        <v/>
      </c>
      <c r="V625" s="1" t="str">
        <f t="shared" si="6"/>
        <v/>
      </c>
      <c r="W625" s="1" t="str">
        <f t="shared" si="7"/>
        <v/>
      </c>
      <c r="X625" s="5" t="s">
        <v>628</v>
      </c>
      <c r="Y625" s="5" t="s">
        <v>629</v>
      </c>
      <c r="Z625" s="1"/>
      <c r="AA625" s="1"/>
      <c r="AB625" s="1"/>
      <c r="AC625" s="1"/>
      <c r="AD625" s="1" t="str">
        <f t="array" ref="AD625">XLOOKUP(A625,COMPRAS!B:B,COMPRAS!E:E,,0,-1)</f>
        <v/>
      </c>
      <c r="AE625" s="5" t="s">
        <v>629</v>
      </c>
      <c r="AF625" s="1"/>
      <c r="AG625" s="1" t="str">
        <f>VLOOKUP(A625,MAESTRA!I:N,5,0)</f>
        <v>#N/A</v>
      </c>
      <c r="AH625" s="1" t="str">
        <f>VLOOKUP(A625,MAESTRA!I:N,6,0)</f>
        <v>#N/A</v>
      </c>
      <c r="AI625" s="54" t="str">
        <f t="shared" si="8"/>
        <v>#DIV/0!</v>
      </c>
      <c r="AJ625" s="1"/>
    </row>
    <row r="626">
      <c r="A626" s="1"/>
      <c r="B626" s="1"/>
      <c r="C626" s="34"/>
      <c r="D626" s="1"/>
      <c r="E626" s="1"/>
      <c r="F626" s="1" t="str">
        <f t="shared" si="1"/>
        <v/>
      </c>
      <c r="G626" s="1" t="str">
        <f t="shared" si="2"/>
        <v/>
      </c>
      <c r="H626" s="1" t="str">
        <f t="array" ref="H626">XLOOKUP(A626,MAESTRA!I:I,MAESTRA!B:B,,0,1)</f>
        <v/>
      </c>
      <c r="I626" s="5" t="str">
        <f t="shared" si="3"/>
        <v>TALLA</v>
      </c>
      <c r="J626" s="1" t="str">
        <f t="array" ref="J626">XLOOKUP(A626,MAESTRA!I:I,MAESTRA!G:G,,0,1)</f>
        <v/>
      </c>
      <c r="K626" s="5"/>
      <c r="L626" s="5"/>
      <c r="M626" s="5"/>
      <c r="N626" s="5"/>
      <c r="O626" s="53" t="str">
        <f t="shared" si="4"/>
        <v/>
      </c>
      <c r="P626" s="5"/>
      <c r="Q626" s="5" t="s">
        <v>625</v>
      </c>
      <c r="R626" s="5" t="s">
        <v>626</v>
      </c>
      <c r="S626" s="5" t="s">
        <v>627</v>
      </c>
      <c r="T626" s="5" t="s">
        <v>627</v>
      </c>
      <c r="U626" s="1" t="str">
        <f t="shared" si="5"/>
        <v/>
      </c>
      <c r="V626" s="1" t="str">
        <f t="shared" si="6"/>
        <v/>
      </c>
      <c r="W626" s="1" t="str">
        <f t="shared" si="7"/>
        <v/>
      </c>
      <c r="X626" s="5" t="s">
        <v>628</v>
      </c>
      <c r="Y626" s="5" t="s">
        <v>629</v>
      </c>
      <c r="Z626" s="1"/>
      <c r="AA626" s="1"/>
      <c r="AB626" s="1"/>
      <c r="AC626" s="1"/>
      <c r="AD626" s="1" t="str">
        <f t="array" ref="AD626">XLOOKUP(A626,COMPRAS!B:B,COMPRAS!E:E,,0,-1)</f>
        <v/>
      </c>
      <c r="AE626" s="5" t="s">
        <v>629</v>
      </c>
      <c r="AF626" s="1"/>
      <c r="AG626" s="1" t="str">
        <f>VLOOKUP(A626,MAESTRA!I:N,5,0)</f>
        <v>#N/A</v>
      </c>
      <c r="AH626" s="1" t="str">
        <f>VLOOKUP(A626,MAESTRA!I:N,6,0)</f>
        <v>#N/A</v>
      </c>
      <c r="AI626" s="54" t="str">
        <f t="shared" si="8"/>
        <v>#DIV/0!</v>
      </c>
      <c r="AJ626" s="1"/>
    </row>
    <row r="627">
      <c r="A627" s="1"/>
      <c r="B627" s="1"/>
      <c r="C627" s="34"/>
      <c r="D627" s="1"/>
      <c r="E627" s="1"/>
      <c r="F627" s="1" t="str">
        <f t="shared" si="1"/>
        <v/>
      </c>
      <c r="G627" s="1" t="str">
        <f t="shared" si="2"/>
        <v/>
      </c>
      <c r="H627" s="1" t="str">
        <f t="array" ref="H627">XLOOKUP(A627,MAESTRA!I:I,MAESTRA!B:B,,0,1)</f>
        <v/>
      </c>
      <c r="I627" s="5" t="str">
        <f t="shared" si="3"/>
        <v>TALLA</v>
      </c>
      <c r="J627" s="1" t="str">
        <f t="array" ref="J627">XLOOKUP(A627,MAESTRA!I:I,MAESTRA!G:G,,0,1)</f>
        <v/>
      </c>
      <c r="K627" s="5"/>
      <c r="L627" s="5"/>
      <c r="M627" s="5"/>
      <c r="N627" s="5"/>
      <c r="O627" s="53" t="str">
        <f t="shared" si="4"/>
        <v/>
      </c>
      <c r="P627" s="5"/>
      <c r="Q627" s="5" t="s">
        <v>625</v>
      </c>
      <c r="R627" s="5" t="s">
        <v>626</v>
      </c>
      <c r="S627" s="5" t="s">
        <v>627</v>
      </c>
      <c r="T627" s="5" t="s">
        <v>627</v>
      </c>
      <c r="U627" s="1" t="str">
        <f t="shared" si="5"/>
        <v/>
      </c>
      <c r="V627" s="1" t="str">
        <f t="shared" si="6"/>
        <v/>
      </c>
      <c r="W627" s="1" t="str">
        <f t="shared" si="7"/>
        <v/>
      </c>
      <c r="X627" s="5" t="s">
        <v>628</v>
      </c>
      <c r="Y627" s="5" t="s">
        <v>629</v>
      </c>
      <c r="Z627" s="1"/>
      <c r="AA627" s="1"/>
      <c r="AB627" s="1"/>
      <c r="AC627" s="1"/>
      <c r="AD627" s="1" t="str">
        <f t="array" ref="AD627">XLOOKUP(A627,COMPRAS!B:B,COMPRAS!E:E,,0,-1)</f>
        <v/>
      </c>
      <c r="AE627" s="5" t="s">
        <v>629</v>
      </c>
      <c r="AF627" s="1"/>
      <c r="AG627" s="1" t="str">
        <f>VLOOKUP(A627,MAESTRA!I:N,5,0)</f>
        <v>#N/A</v>
      </c>
      <c r="AH627" s="1" t="str">
        <f>VLOOKUP(A627,MAESTRA!I:N,6,0)</f>
        <v>#N/A</v>
      </c>
      <c r="AI627" s="54" t="str">
        <f t="shared" si="8"/>
        <v>#DIV/0!</v>
      </c>
      <c r="AJ627" s="1"/>
    </row>
    <row r="628">
      <c r="A628" s="1"/>
      <c r="B628" s="1"/>
      <c r="C628" s="34"/>
      <c r="D628" s="1"/>
      <c r="E628" s="1"/>
      <c r="F628" s="1" t="str">
        <f t="shared" si="1"/>
        <v/>
      </c>
      <c r="G628" s="1" t="str">
        <f t="shared" si="2"/>
        <v/>
      </c>
      <c r="H628" s="1" t="str">
        <f t="array" ref="H628">XLOOKUP(A628,MAESTRA!I:I,MAESTRA!B:B,,0,1)</f>
        <v/>
      </c>
      <c r="I628" s="5" t="str">
        <f t="shared" si="3"/>
        <v>TALLA</v>
      </c>
      <c r="J628" s="1" t="str">
        <f t="array" ref="J628">XLOOKUP(A628,MAESTRA!I:I,MAESTRA!G:G,,0,1)</f>
        <v/>
      </c>
      <c r="K628" s="5"/>
      <c r="L628" s="5"/>
      <c r="M628" s="5"/>
      <c r="N628" s="5"/>
      <c r="O628" s="53" t="str">
        <f t="shared" si="4"/>
        <v/>
      </c>
      <c r="P628" s="5"/>
      <c r="Q628" s="5" t="s">
        <v>625</v>
      </c>
      <c r="R628" s="5" t="s">
        <v>626</v>
      </c>
      <c r="S628" s="5" t="s">
        <v>627</v>
      </c>
      <c r="T628" s="5" t="s">
        <v>627</v>
      </c>
      <c r="U628" s="1" t="str">
        <f t="shared" si="5"/>
        <v/>
      </c>
      <c r="V628" s="1" t="str">
        <f t="shared" si="6"/>
        <v/>
      </c>
      <c r="W628" s="1" t="str">
        <f t="shared" si="7"/>
        <v/>
      </c>
      <c r="X628" s="5" t="s">
        <v>628</v>
      </c>
      <c r="Y628" s="5" t="s">
        <v>629</v>
      </c>
      <c r="Z628" s="1"/>
      <c r="AA628" s="1"/>
      <c r="AB628" s="1"/>
      <c r="AC628" s="1"/>
      <c r="AD628" s="1" t="str">
        <f t="array" ref="AD628">XLOOKUP(A628,COMPRAS!B:B,COMPRAS!E:E,,0,-1)</f>
        <v/>
      </c>
      <c r="AE628" s="5" t="s">
        <v>629</v>
      </c>
      <c r="AF628" s="1"/>
      <c r="AG628" s="1" t="str">
        <f>VLOOKUP(A628,MAESTRA!I:N,5,0)</f>
        <v>#N/A</v>
      </c>
      <c r="AH628" s="1" t="str">
        <f>VLOOKUP(A628,MAESTRA!I:N,6,0)</f>
        <v>#N/A</v>
      </c>
      <c r="AI628" s="54" t="str">
        <f t="shared" si="8"/>
        <v>#DIV/0!</v>
      </c>
      <c r="AJ628" s="1"/>
    </row>
    <row r="629">
      <c r="A629" s="1"/>
      <c r="B629" s="1"/>
      <c r="C629" s="34"/>
      <c r="D629" s="1"/>
      <c r="E629" s="1"/>
      <c r="F629" s="1" t="str">
        <f t="shared" si="1"/>
        <v/>
      </c>
      <c r="G629" s="1" t="str">
        <f t="shared" si="2"/>
        <v/>
      </c>
      <c r="H629" s="1" t="str">
        <f t="array" ref="H629">XLOOKUP(A629,MAESTRA!I:I,MAESTRA!B:B,,0,1)</f>
        <v/>
      </c>
      <c r="I629" s="5" t="str">
        <f t="shared" si="3"/>
        <v>TALLA</v>
      </c>
      <c r="J629" s="1" t="str">
        <f t="array" ref="J629">XLOOKUP(A629,MAESTRA!I:I,MAESTRA!G:G,,0,1)</f>
        <v/>
      </c>
      <c r="K629" s="5"/>
      <c r="L629" s="5"/>
      <c r="M629" s="5"/>
      <c r="N629" s="5"/>
      <c r="O629" s="53" t="str">
        <f t="shared" si="4"/>
        <v/>
      </c>
      <c r="P629" s="5"/>
      <c r="Q629" s="5" t="s">
        <v>625</v>
      </c>
      <c r="R629" s="5" t="s">
        <v>626</v>
      </c>
      <c r="S629" s="5" t="s">
        <v>627</v>
      </c>
      <c r="T629" s="5" t="s">
        <v>627</v>
      </c>
      <c r="U629" s="1" t="str">
        <f t="shared" si="5"/>
        <v/>
      </c>
      <c r="V629" s="1" t="str">
        <f t="shared" si="6"/>
        <v/>
      </c>
      <c r="W629" s="1" t="str">
        <f t="shared" si="7"/>
        <v/>
      </c>
      <c r="X629" s="5" t="s">
        <v>628</v>
      </c>
      <c r="Y629" s="5" t="s">
        <v>629</v>
      </c>
      <c r="Z629" s="1"/>
      <c r="AA629" s="1"/>
      <c r="AB629" s="1"/>
      <c r="AC629" s="1"/>
      <c r="AD629" s="1" t="str">
        <f t="array" ref="AD629">XLOOKUP(A629,COMPRAS!B:B,COMPRAS!E:E,,0,-1)</f>
        <v/>
      </c>
      <c r="AE629" s="5" t="s">
        <v>629</v>
      </c>
      <c r="AF629" s="1"/>
      <c r="AG629" s="1" t="str">
        <f>VLOOKUP(A629,MAESTRA!I:N,5,0)</f>
        <v>#N/A</v>
      </c>
      <c r="AH629" s="1" t="str">
        <f>VLOOKUP(A629,MAESTRA!I:N,6,0)</f>
        <v>#N/A</v>
      </c>
      <c r="AI629" s="54" t="str">
        <f t="shared" si="8"/>
        <v>#DIV/0!</v>
      </c>
      <c r="AJ629" s="1"/>
    </row>
    <row r="630">
      <c r="A630" s="1"/>
      <c r="B630" s="1"/>
      <c r="C630" s="34"/>
      <c r="D630" s="1"/>
      <c r="E630" s="1"/>
      <c r="F630" s="1" t="str">
        <f t="shared" si="1"/>
        <v/>
      </c>
      <c r="G630" s="1" t="str">
        <f t="shared" si="2"/>
        <v/>
      </c>
      <c r="H630" s="1" t="str">
        <f t="array" ref="H630">XLOOKUP(A630,MAESTRA!I:I,MAESTRA!B:B,,0,1)</f>
        <v/>
      </c>
      <c r="I630" s="5" t="str">
        <f t="shared" si="3"/>
        <v>TALLA</v>
      </c>
      <c r="J630" s="1" t="str">
        <f t="array" ref="J630">XLOOKUP(A630,MAESTRA!I:I,MAESTRA!G:G,,0,1)</f>
        <v/>
      </c>
      <c r="K630" s="5"/>
      <c r="L630" s="5"/>
      <c r="M630" s="5"/>
      <c r="N630" s="5"/>
      <c r="O630" s="53" t="str">
        <f t="shared" si="4"/>
        <v/>
      </c>
      <c r="P630" s="5"/>
      <c r="Q630" s="5" t="s">
        <v>625</v>
      </c>
      <c r="R630" s="5" t="s">
        <v>626</v>
      </c>
      <c r="S630" s="5" t="s">
        <v>627</v>
      </c>
      <c r="T630" s="5" t="s">
        <v>627</v>
      </c>
      <c r="U630" s="1" t="str">
        <f t="shared" si="5"/>
        <v/>
      </c>
      <c r="V630" s="1" t="str">
        <f t="shared" si="6"/>
        <v/>
      </c>
      <c r="W630" s="1" t="str">
        <f t="shared" si="7"/>
        <v/>
      </c>
      <c r="X630" s="5" t="s">
        <v>628</v>
      </c>
      <c r="Y630" s="5" t="s">
        <v>629</v>
      </c>
      <c r="Z630" s="1"/>
      <c r="AA630" s="1"/>
      <c r="AB630" s="1"/>
      <c r="AC630" s="1"/>
      <c r="AD630" s="1" t="str">
        <f t="array" ref="AD630">XLOOKUP(A630,COMPRAS!B:B,COMPRAS!E:E,,0,-1)</f>
        <v/>
      </c>
      <c r="AE630" s="5" t="s">
        <v>629</v>
      </c>
      <c r="AF630" s="1"/>
      <c r="AG630" s="1" t="str">
        <f>VLOOKUP(A630,MAESTRA!I:N,5,0)</f>
        <v>#N/A</v>
      </c>
      <c r="AH630" s="1" t="str">
        <f>VLOOKUP(A630,MAESTRA!I:N,6,0)</f>
        <v>#N/A</v>
      </c>
      <c r="AI630" s="54" t="str">
        <f t="shared" si="8"/>
        <v>#DIV/0!</v>
      </c>
      <c r="AJ630" s="1"/>
    </row>
    <row r="631">
      <c r="A631" s="1"/>
      <c r="B631" s="1"/>
      <c r="C631" s="34"/>
      <c r="D631" s="1"/>
      <c r="E631" s="1"/>
      <c r="F631" s="1" t="str">
        <f t="shared" si="1"/>
        <v/>
      </c>
      <c r="G631" s="1" t="str">
        <f t="shared" si="2"/>
        <v/>
      </c>
      <c r="H631" s="1" t="str">
        <f t="array" ref="H631">XLOOKUP(A631,MAESTRA!I:I,MAESTRA!B:B,,0,1)</f>
        <v/>
      </c>
      <c r="I631" s="5" t="str">
        <f t="shared" si="3"/>
        <v>TALLA</v>
      </c>
      <c r="J631" s="1" t="str">
        <f t="array" ref="J631">XLOOKUP(A631,MAESTRA!I:I,MAESTRA!G:G,,0,1)</f>
        <v/>
      </c>
      <c r="K631" s="5"/>
      <c r="L631" s="5"/>
      <c r="M631" s="5"/>
      <c r="N631" s="5"/>
      <c r="O631" s="53" t="str">
        <f t="shared" si="4"/>
        <v/>
      </c>
      <c r="P631" s="5"/>
      <c r="Q631" s="5" t="s">
        <v>625</v>
      </c>
      <c r="R631" s="5" t="s">
        <v>626</v>
      </c>
      <c r="S631" s="5" t="s">
        <v>627</v>
      </c>
      <c r="T631" s="5" t="s">
        <v>627</v>
      </c>
      <c r="U631" s="1" t="str">
        <f t="shared" si="5"/>
        <v/>
      </c>
      <c r="V631" s="1" t="str">
        <f t="shared" si="6"/>
        <v/>
      </c>
      <c r="W631" s="1" t="str">
        <f t="shared" si="7"/>
        <v/>
      </c>
      <c r="X631" s="5" t="s">
        <v>628</v>
      </c>
      <c r="Y631" s="5" t="s">
        <v>629</v>
      </c>
      <c r="Z631" s="1"/>
      <c r="AA631" s="1"/>
      <c r="AB631" s="1"/>
      <c r="AC631" s="1"/>
      <c r="AD631" s="1" t="str">
        <f t="array" ref="AD631">XLOOKUP(A631,COMPRAS!B:B,COMPRAS!E:E,,0,-1)</f>
        <v/>
      </c>
      <c r="AE631" s="5" t="s">
        <v>629</v>
      </c>
      <c r="AF631" s="1"/>
      <c r="AG631" s="1" t="str">
        <f>VLOOKUP(A631,MAESTRA!I:N,5,0)</f>
        <v>#N/A</v>
      </c>
      <c r="AH631" s="1" t="str">
        <f>VLOOKUP(A631,MAESTRA!I:N,6,0)</f>
        <v>#N/A</v>
      </c>
      <c r="AI631" s="54" t="str">
        <f t="shared" si="8"/>
        <v>#DIV/0!</v>
      </c>
      <c r="AJ631" s="1"/>
    </row>
    <row r="632">
      <c r="A632" s="1"/>
      <c r="B632" s="1"/>
      <c r="C632" s="34"/>
      <c r="D632" s="1"/>
      <c r="E632" s="1"/>
      <c r="F632" s="1" t="str">
        <f t="shared" si="1"/>
        <v/>
      </c>
      <c r="G632" s="1" t="str">
        <f t="shared" si="2"/>
        <v/>
      </c>
      <c r="H632" s="1" t="str">
        <f t="array" ref="H632">XLOOKUP(A632,MAESTRA!I:I,MAESTRA!B:B,,0,1)</f>
        <v/>
      </c>
      <c r="I632" s="5" t="str">
        <f t="shared" si="3"/>
        <v>TALLA</v>
      </c>
      <c r="J632" s="1" t="str">
        <f t="array" ref="J632">XLOOKUP(A632,MAESTRA!I:I,MAESTRA!G:G,,0,1)</f>
        <v/>
      </c>
      <c r="K632" s="5"/>
      <c r="L632" s="5"/>
      <c r="M632" s="5"/>
      <c r="N632" s="5"/>
      <c r="O632" s="53" t="str">
        <f t="shared" si="4"/>
        <v/>
      </c>
      <c r="P632" s="5"/>
      <c r="Q632" s="5" t="s">
        <v>625</v>
      </c>
      <c r="R632" s="5" t="s">
        <v>626</v>
      </c>
      <c r="S632" s="5" t="s">
        <v>627</v>
      </c>
      <c r="T632" s="5" t="s">
        <v>627</v>
      </c>
      <c r="U632" s="1" t="str">
        <f t="shared" si="5"/>
        <v/>
      </c>
      <c r="V632" s="1" t="str">
        <f t="shared" si="6"/>
        <v/>
      </c>
      <c r="W632" s="1" t="str">
        <f t="shared" si="7"/>
        <v/>
      </c>
      <c r="X632" s="5" t="s">
        <v>628</v>
      </c>
      <c r="Y632" s="5" t="s">
        <v>629</v>
      </c>
      <c r="Z632" s="1"/>
      <c r="AA632" s="1"/>
      <c r="AB632" s="1"/>
      <c r="AC632" s="1"/>
      <c r="AD632" s="1" t="str">
        <f t="array" ref="AD632">XLOOKUP(A632,COMPRAS!B:B,COMPRAS!E:E,,0,-1)</f>
        <v/>
      </c>
      <c r="AE632" s="5" t="s">
        <v>629</v>
      </c>
      <c r="AF632" s="1"/>
      <c r="AG632" s="1" t="str">
        <f>VLOOKUP(A632,MAESTRA!I:N,5,0)</f>
        <v>#N/A</v>
      </c>
      <c r="AH632" s="1" t="str">
        <f>VLOOKUP(A632,MAESTRA!I:N,6,0)</f>
        <v>#N/A</v>
      </c>
      <c r="AI632" s="54" t="str">
        <f t="shared" si="8"/>
        <v>#DIV/0!</v>
      </c>
      <c r="AJ632" s="1"/>
    </row>
    <row r="633">
      <c r="A633" s="1"/>
      <c r="B633" s="1"/>
      <c r="C633" s="34"/>
      <c r="D633" s="1"/>
      <c r="E633" s="1"/>
      <c r="F633" s="1" t="str">
        <f t="shared" si="1"/>
        <v/>
      </c>
      <c r="G633" s="1" t="str">
        <f t="shared" si="2"/>
        <v/>
      </c>
      <c r="H633" s="1" t="str">
        <f t="array" ref="H633">XLOOKUP(A633,MAESTRA!I:I,MAESTRA!B:B,,0,1)</f>
        <v/>
      </c>
      <c r="I633" s="5" t="str">
        <f t="shared" si="3"/>
        <v>TALLA</v>
      </c>
      <c r="J633" s="1" t="str">
        <f t="array" ref="J633">XLOOKUP(A633,MAESTRA!I:I,MAESTRA!G:G,,0,1)</f>
        <v/>
      </c>
      <c r="K633" s="5"/>
      <c r="L633" s="5"/>
      <c r="M633" s="5"/>
      <c r="N633" s="5"/>
      <c r="O633" s="53" t="str">
        <f t="shared" si="4"/>
        <v/>
      </c>
      <c r="P633" s="5"/>
      <c r="Q633" s="5" t="s">
        <v>625</v>
      </c>
      <c r="R633" s="5" t="s">
        <v>626</v>
      </c>
      <c r="S633" s="5" t="s">
        <v>627</v>
      </c>
      <c r="T633" s="5" t="s">
        <v>627</v>
      </c>
      <c r="U633" s="1" t="str">
        <f t="shared" si="5"/>
        <v/>
      </c>
      <c r="V633" s="1" t="str">
        <f t="shared" si="6"/>
        <v/>
      </c>
      <c r="W633" s="1" t="str">
        <f t="shared" si="7"/>
        <v/>
      </c>
      <c r="X633" s="5" t="s">
        <v>628</v>
      </c>
      <c r="Y633" s="5" t="s">
        <v>629</v>
      </c>
      <c r="Z633" s="1"/>
      <c r="AA633" s="1"/>
      <c r="AB633" s="1"/>
      <c r="AC633" s="1"/>
      <c r="AD633" s="1" t="str">
        <f t="array" ref="AD633">XLOOKUP(A633,COMPRAS!B:B,COMPRAS!E:E,,0,-1)</f>
        <v/>
      </c>
      <c r="AE633" s="5" t="s">
        <v>629</v>
      </c>
      <c r="AF633" s="1"/>
      <c r="AG633" s="1" t="str">
        <f>VLOOKUP(A633,MAESTRA!I:N,5,0)</f>
        <v>#N/A</v>
      </c>
      <c r="AH633" s="1" t="str">
        <f>VLOOKUP(A633,MAESTRA!I:N,6,0)</f>
        <v>#N/A</v>
      </c>
      <c r="AI633" s="54" t="str">
        <f t="shared" si="8"/>
        <v>#DIV/0!</v>
      </c>
      <c r="AJ633" s="1"/>
    </row>
    <row r="634">
      <c r="A634" s="1"/>
      <c r="B634" s="1"/>
      <c r="C634" s="34"/>
      <c r="D634" s="1"/>
      <c r="E634" s="1"/>
      <c r="F634" s="1" t="str">
        <f t="shared" si="1"/>
        <v/>
      </c>
      <c r="G634" s="1" t="str">
        <f t="shared" si="2"/>
        <v/>
      </c>
      <c r="H634" s="1" t="str">
        <f t="array" ref="H634">XLOOKUP(A634,MAESTRA!I:I,MAESTRA!B:B,,0,1)</f>
        <v/>
      </c>
      <c r="I634" s="5" t="str">
        <f t="shared" si="3"/>
        <v>TALLA</v>
      </c>
      <c r="J634" s="1" t="str">
        <f t="array" ref="J634">XLOOKUP(A634,MAESTRA!I:I,MAESTRA!G:G,,0,1)</f>
        <v/>
      </c>
      <c r="K634" s="5"/>
      <c r="L634" s="5"/>
      <c r="M634" s="5"/>
      <c r="N634" s="5"/>
      <c r="O634" s="53" t="str">
        <f t="shared" si="4"/>
        <v/>
      </c>
      <c r="P634" s="5"/>
      <c r="Q634" s="5" t="s">
        <v>625</v>
      </c>
      <c r="R634" s="5" t="s">
        <v>626</v>
      </c>
      <c r="S634" s="5" t="s">
        <v>627</v>
      </c>
      <c r="T634" s="5" t="s">
        <v>627</v>
      </c>
      <c r="U634" s="1" t="str">
        <f t="shared" si="5"/>
        <v/>
      </c>
      <c r="V634" s="1" t="str">
        <f t="shared" si="6"/>
        <v/>
      </c>
      <c r="W634" s="1" t="str">
        <f t="shared" si="7"/>
        <v/>
      </c>
      <c r="X634" s="5" t="s">
        <v>628</v>
      </c>
      <c r="Y634" s="5" t="s">
        <v>629</v>
      </c>
      <c r="Z634" s="1"/>
      <c r="AA634" s="1"/>
      <c r="AB634" s="1"/>
      <c r="AC634" s="1"/>
      <c r="AD634" s="1" t="str">
        <f t="array" ref="AD634">XLOOKUP(A634,COMPRAS!B:B,COMPRAS!E:E,,0,-1)</f>
        <v/>
      </c>
      <c r="AE634" s="5" t="s">
        <v>629</v>
      </c>
      <c r="AF634" s="1"/>
      <c r="AG634" s="1" t="str">
        <f>VLOOKUP(A634,MAESTRA!I:N,5,0)</f>
        <v>#N/A</v>
      </c>
      <c r="AH634" s="1" t="str">
        <f>VLOOKUP(A634,MAESTRA!I:N,6,0)</f>
        <v>#N/A</v>
      </c>
      <c r="AI634" s="54" t="str">
        <f t="shared" si="8"/>
        <v>#DIV/0!</v>
      </c>
      <c r="AJ634" s="1"/>
    </row>
    <row r="635">
      <c r="A635" s="1"/>
      <c r="B635" s="1"/>
      <c r="C635" s="34"/>
      <c r="D635" s="1"/>
      <c r="E635" s="1"/>
      <c r="F635" s="1" t="str">
        <f t="shared" si="1"/>
        <v/>
      </c>
      <c r="G635" s="1" t="str">
        <f t="shared" si="2"/>
        <v/>
      </c>
      <c r="H635" s="1" t="str">
        <f t="array" ref="H635">XLOOKUP(A635,MAESTRA!I:I,MAESTRA!B:B,,0,1)</f>
        <v/>
      </c>
      <c r="I635" s="5" t="str">
        <f t="shared" si="3"/>
        <v>TALLA</v>
      </c>
      <c r="J635" s="1" t="str">
        <f t="array" ref="J635">XLOOKUP(A635,MAESTRA!I:I,MAESTRA!G:G,,0,1)</f>
        <v/>
      </c>
      <c r="K635" s="5"/>
      <c r="L635" s="5"/>
      <c r="M635" s="5"/>
      <c r="N635" s="5"/>
      <c r="O635" s="53" t="str">
        <f t="shared" si="4"/>
        <v/>
      </c>
      <c r="P635" s="5"/>
      <c r="Q635" s="5" t="s">
        <v>625</v>
      </c>
      <c r="R635" s="5" t="s">
        <v>626</v>
      </c>
      <c r="S635" s="5" t="s">
        <v>627</v>
      </c>
      <c r="T635" s="5" t="s">
        <v>627</v>
      </c>
      <c r="U635" s="1" t="str">
        <f t="shared" si="5"/>
        <v/>
      </c>
      <c r="V635" s="1" t="str">
        <f t="shared" si="6"/>
        <v/>
      </c>
      <c r="W635" s="1" t="str">
        <f t="shared" si="7"/>
        <v/>
      </c>
      <c r="X635" s="5" t="s">
        <v>628</v>
      </c>
      <c r="Y635" s="5" t="s">
        <v>629</v>
      </c>
      <c r="Z635" s="1"/>
      <c r="AA635" s="1"/>
      <c r="AB635" s="1"/>
      <c r="AC635" s="1"/>
      <c r="AD635" s="1" t="str">
        <f t="array" ref="AD635">XLOOKUP(A635,COMPRAS!B:B,COMPRAS!E:E,,0,-1)</f>
        <v/>
      </c>
      <c r="AE635" s="5" t="s">
        <v>629</v>
      </c>
      <c r="AF635" s="1"/>
      <c r="AG635" s="1" t="str">
        <f>VLOOKUP(A635,MAESTRA!I:N,5,0)</f>
        <v>#N/A</v>
      </c>
      <c r="AH635" s="1" t="str">
        <f>VLOOKUP(A635,MAESTRA!I:N,6,0)</f>
        <v>#N/A</v>
      </c>
      <c r="AI635" s="54" t="str">
        <f t="shared" si="8"/>
        <v>#DIV/0!</v>
      </c>
      <c r="AJ635" s="1"/>
    </row>
    <row r="636">
      <c r="A636" s="1"/>
      <c r="B636" s="1"/>
      <c r="C636" s="34"/>
      <c r="D636" s="1"/>
      <c r="E636" s="1"/>
      <c r="F636" s="1" t="str">
        <f t="shared" si="1"/>
        <v/>
      </c>
      <c r="G636" s="1" t="str">
        <f t="shared" si="2"/>
        <v/>
      </c>
      <c r="H636" s="1" t="str">
        <f t="array" ref="H636">XLOOKUP(A636,MAESTRA!I:I,MAESTRA!B:B,,0,1)</f>
        <v/>
      </c>
      <c r="I636" s="5" t="str">
        <f t="shared" si="3"/>
        <v>TALLA</v>
      </c>
      <c r="J636" s="1" t="str">
        <f t="array" ref="J636">XLOOKUP(A636,MAESTRA!I:I,MAESTRA!G:G,,0,1)</f>
        <v/>
      </c>
      <c r="K636" s="5"/>
      <c r="L636" s="5"/>
      <c r="M636" s="5"/>
      <c r="N636" s="5"/>
      <c r="O636" s="53" t="str">
        <f t="shared" si="4"/>
        <v/>
      </c>
      <c r="P636" s="5"/>
      <c r="Q636" s="5" t="s">
        <v>625</v>
      </c>
      <c r="R636" s="5" t="s">
        <v>626</v>
      </c>
      <c r="S636" s="5" t="s">
        <v>627</v>
      </c>
      <c r="T636" s="5" t="s">
        <v>627</v>
      </c>
      <c r="U636" s="1" t="str">
        <f t="shared" si="5"/>
        <v/>
      </c>
      <c r="V636" s="1" t="str">
        <f t="shared" si="6"/>
        <v/>
      </c>
      <c r="W636" s="1" t="str">
        <f t="shared" si="7"/>
        <v/>
      </c>
      <c r="X636" s="5" t="s">
        <v>628</v>
      </c>
      <c r="Y636" s="5" t="s">
        <v>629</v>
      </c>
      <c r="Z636" s="1"/>
      <c r="AA636" s="1"/>
      <c r="AB636" s="1"/>
      <c r="AC636" s="1"/>
      <c r="AD636" s="1" t="str">
        <f t="array" ref="AD636">XLOOKUP(A636,COMPRAS!B:B,COMPRAS!E:E,,0,-1)</f>
        <v/>
      </c>
      <c r="AE636" s="5" t="s">
        <v>629</v>
      </c>
      <c r="AF636" s="1"/>
      <c r="AG636" s="1" t="str">
        <f>VLOOKUP(A636,MAESTRA!I:N,5,0)</f>
        <v>#N/A</v>
      </c>
      <c r="AH636" s="1" t="str">
        <f>VLOOKUP(A636,MAESTRA!I:N,6,0)</f>
        <v>#N/A</v>
      </c>
      <c r="AI636" s="54" t="str">
        <f t="shared" si="8"/>
        <v>#DIV/0!</v>
      </c>
      <c r="AJ636" s="1"/>
    </row>
    <row r="637">
      <c r="A637" s="1"/>
      <c r="B637" s="1"/>
      <c r="C637" s="34"/>
      <c r="D637" s="1"/>
      <c r="E637" s="1"/>
      <c r="F637" s="1" t="str">
        <f t="shared" si="1"/>
        <v/>
      </c>
      <c r="G637" s="1" t="str">
        <f t="shared" si="2"/>
        <v/>
      </c>
      <c r="H637" s="1" t="str">
        <f t="array" ref="H637">XLOOKUP(A637,MAESTRA!I:I,MAESTRA!B:B,,0,1)</f>
        <v/>
      </c>
      <c r="I637" s="5" t="str">
        <f t="shared" si="3"/>
        <v>TALLA</v>
      </c>
      <c r="J637" s="1" t="str">
        <f t="array" ref="J637">XLOOKUP(A637,MAESTRA!I:I,MAESTRA!G:G,,0,1)</f>
        <v/>
      </c>
      <c r="K637" s="5"/>
      <c r="L637" s="5"/>
      <c r="M637" s="5"/>
      <c r="N637" s="5"/>
      <c r="O637" s="53" t="str">
        <f t="shared" si="4"/>
        <v/>
      </c>
      <c r="P637" s="5"/>
      <c r="Q637" s="5" t="s">
        <v>625</v>
      </c>
      <c r="R637" s="5" t="s">
        <v>626</v>
      </c>
      <c r="S637" s="5" t="s">
        <v>627</v>
      </c>
      <c r="T637" s="5" t="s">
        <v>627</v>
      </c>
      <c r="U637" s="1" t="str">
        <f t="shared" si="5"/>
        <v/>
      </c>
      <c r="V637" s="1" t="str">
        <f t="shared" si="6"/>
        <v/>
      </c>
      <c r="W637" s="1" t="str">
        <f t="shared" si="7"/>
        <v/>
      </c>
      <c r="X637" s="5" t="s">
        <v>628</v>
      </c>
      <c r="Y637" s="5" t="s">
        <v>629</v>
      </c>
      <c r="Z637" s="1"/>
      <c r="AA637" s="1"/>
      <c r="AB637" s="1"/>
      <c r="AC637" s="1"/>
      <c r="AD637" s="1" t="str">
        <f t="array" ref="AD637">XLOOKUP(A637,COMPRAS!B:B,COMPRAS!E:E,,0,-1)</f>
        <v/>
      </c>
      <c r="AE637" s="5" t="s">
        <v>629</v>
      </c>
      <c r="AF637" s="1"/>
      <c r="AG637" s="1" t="str">
        <f>VLOOKUP(A637,MAESTRA!I:N,5,0)</f>
        <v>#N/A</v>
      </c>
      <c r="AH637" s="1" t="str">
        <f>VLOOKUP(A637,MAESTRA!I:N,6,0)</f>
        <v>#N/A</v>
      </c>
      <c r="AI637" s="54" t="str">
        <f t="shared" si="8"/>
        <v>#DIV/0!</v>
      </c>
      <c r="AJ637" s="1"/>
    </row>
    <row r="638">
      <c r="A638" s="1"/>
      <c r="B638" s="1"/>
      <c r="C638" s="34"/>
      <c r="D638" s="1"/>
      <c r="E638" s="1"/>
      <c r="F638" s="1" t="str">
        <f t="shared" si="1"/>
        <v/>
      </c>
      <c r="G638" s="1" t="str">
        <f t="shared" si="2"/>
        <v/>
      </c>
      <c r="H638" s="1" t="str">
        <f t="array" ref="H638">XLOOKUP(A638,MAESTRA!I:I,MAESTRA!B:B,,0,1)</f>
        <v/>
      </c>
      <c r="I638" s="5" t="str">
        <f t="shared" si="3"/>
        <v>TALLA</v>
      </c>
      <c r="J638" s="1" t="str">
        <f t="array" ref="J638">XLOOKUP(A638,MAESTRA!I:I,MAESTRA!G:G,,0,1)</f>
        <v/>
      </c>
      <c r="K638" s="5"/>
      <c r="L638" s="5"/>
      <c r="M638" s="5"/>
      <c r="N638" s="5"/>
      <c r="O638" s="53" t="str">
        <f t="shared" si="4"/>
        <v/>
      </c>
      <c r="P638" s="5"/>
      <c r="Q638" s="5" t="s">
        <v>625</v>
      </c>
      <c r="R638" s="5" t="s">
        <v>626</v>
      </c>
      <c r="S638" s="5" t="s">
        <v>627</v>
      </c>
      <c r="T638" s="5" t="s">
        <v>627</v>
      </c>
      <c r="U638" s="1" t="str">
        <f t="shared" si="5"/>
        <v/>
      </c>
      <c r="V638" s="1" t="str">
        <f t="shared" si="6"/>
        <v/>
      </c>
      <c r="W638" s="1" t="str">
        <f t="shared" si="7"/>
        <v/>
      </c>
      <c r="X638" s="5" t="s">
        <v>628</v>
      </c>
      <c r="Y638" s="5" t="s">
        <v>629</v>
      </c>
      <c r="Z638" s="1"/>
      <c r="AA638" s="1"/>
      <c r="AB638" s="1"/>
      <c r="AC638" s="1"/>
      <c r="AD638" s="1" t="str">
        <f t="array" ref="AD638">XLOOKUP(A638,COMPRAS!B:B,COMPRAS!E:E,,0,-1)</f>
        <v/>
      </c>
      <c r="AE638" s="5" t="s">
        <v>629</v>
      </c>
      <c r="AF638" s="1"/>
      <c r="AG638" s="1" t="str">
        <f>VLOOKUP(A638,MAESTRA!I:N,5,0)</f>
        <v>#N/A</v>
      </c>
      <c r="AH638" s="1" t="str">
        <f>VLOOKUP(A638,MAESTRA!I:N,6,0)</f>
        <v>#N/A</v>
      </c>
      <c r="AI638" s="54" t="str">
        <f t="shared" si="8"/>
        <v>#DIV/0!</v>
      </c>
      <c r="AJ638" s="1"/>
    </row>
    <row r="639">
      <c r="A639" s="1"/>
      <c r="B639" s="1"/>
      <c r="C639" s="34"/>
      <c r="D639" s="1"/>
      <c r="E639" s="1"/>
      <c r="F639" s="1" t="str">
        <f t="shared" si="1"/>
        <v/>
      </c>
      <c r="G639" s="1" t="str">
        <f t="shared" si="2"/>
        <v/>
      </c>
      <c r="H639" s="1" t="str">
        <f t="array" ref="H639">XLOOKUP(A639,MAESTRA!I:I,MAESTRA!B:B,,0,1)</f>
        <v/>
      </c>
      <c r="I639" s="5" t="str">
        <f t="shared" si="3"/>
        <v>TALLA</v>
      </c>
      <c r="J639" s="1" t="str">
        <f t="array" ref="J639">XLOOKUP(A639,MAESTRA!I:I,MAESTRA!G:G,,0,1)</f>
        <v/>
      </c>
      <c r="K639" s="5"/>
      <c r="L639" s="5"/>
      <c r="M639" s="5"/>
      <c r="N639" s="5"/>
      <c r="O639" s="53" t="str">
        <f t="shared" si="4"/>
        <v/>
      </c>
      <c r="P639" s="5"/>
      <c r="Q639" s="5" t="s">
        <v>625</v>
      </c>
      <c r="R639" s="5" t="s">
        <v>626</v>
      </c>
      <c r="S639" s="5" t="s">
        <v>627</v>
      </c>
      <c r="T639" s="5" t="s">
        <v>627</v>
      </c>
      <c r="U639" s="1" t="str">
        <f t="shared" si="5"/>
        <v/>
      </c>
      <c r="V639" s="1" t="str">
        <f t="shared" si="6"/>
        <v/>
      </c>
      <c r="W639" s="1" t="str">
        <f t="shared" si="7"/>
        <v/>
      </c>
      <c r="X639" s="5" t="s">
        <v>628</v>
      </c>
      <c r="Y639" s="5" t="s">
        <v>629</v>
      </c>
      <c r="Z639" s="1"/>
      <c r="AA639" s="1"/>
      <c r="AB639" s="1"/>
      <c r="AC639" s="1"/>
      <c r="AD639" s="1" t="str">
        <f t="array" ref="AD639">XLOOKUP(A639,COMPRAS!B:B,COMPRAS!E:E,,0,-1)</f>
        <v/>
      </c>
      <c r="AE639" s="5" t="s">
        <v>629</v>
      </c>
      <c r="AF639" s="1"/>
      <c r="AG639" s="1" t="str">
        <f>VLOOKUP(A639,MAESTRA!I:N,5,0)</f>
        <v>#N/A</v>
      </c>
      <c r="AH639" s="1" t="str">
        <f>VLOOKUP(A639,MAESTRA!I:N,6,0)</f>
        <v>#N/A</v>
      </c>
      <c r="AI639" s="54" t="str">
        <f t="shared" si="8"/>
        <v>#DIV/0!</v>
      </c>
      <c r="AJ639" s="1"/>
    </row>
    <row r="640">
      <c r="A640" s="1"/>
      <c r="B640" s="1"/>
      <c r="C640" s="34"/>
      <c r="D640" s="1"/>
      <c r="E640" s="1"/>
      <c r="F640" s="1" t="str">
        <f t="shared" si="1"/>
        <v/>
      </c>
      <c r="G640" s="1" t="str">
        <f t="shared" si="2"/>
        <v/>
      </c>
      <c r="H640" s="1" t="str">
        <f t="array" ref="H640">XLOOKUP(A640,MAESTRA!I:I,MAESTRA!B:B,,0,1)</f>
        <v/>
      </c>
      <c r="I640" s="5" t="str">
        <f t="shared" si="3"/>
        <v>TALLA</v>
      </c>
      <c r="J640" s="1" t="str">
        <f t="array" ref="J640">XLOOKUP(A640,MAESTRA!I:I,MAESTRA!G:G,,0,1)</f>
        <v/>
      </c>
      <c r="K640" s="5"/>
      <c r="L640" s="5"/>
      <c r="M640" s="5"/>
      <c r="N640" s="5"/>
      <c r="O640" s="53" t="str">
        <f t="shared" si="4"/>
        <v/>
      </c>
      <c r="P640" s="5"/>
      <c r="Q640" s="5" t="s">
        <v>625</v>
      </c>
      <c r="R640" s="5" t="s">
        <v>626</v>
      </c>
      <c r="S640" s="5" t="s">
        <v>627</v>
      </c>
      <c r="T640" s="5" t="s">
        <v>627</v>
      </c>
      <c r="U640" s="1" t="str">
        <f t="shared" si="5"/>
        <v/>
      </c>
      <c r="V640" s="1" t="str">
        <f t="shared" si="6"/>
        <v/>
      </c>
      <c r="W640" s="1" t="str">
        <f t="shared" si="7"/>
        <v/>
      </c>
      <c r="X640" s="5" t="s">
        <v>628</v>
      </c>
      <c r="Y640" s="5" t="s">
        <v>629</v>
      </c>
      <c r="Z640" s="1"/>
      <c r="AA640" s="1"/>
      <c r="AB640" s="1"/>
      <c r="AC640" s="1"/>
      <c r="AD640" s="1" t="str">
        <f t="array" ref="AD640">XLOOKUP(A640,COMPRAS!B:B,COMPRAS!E:E,,0,-1)</f>
        <v/>
      </c>
      <c r="AE640" s="5" t="s">
        <v>629</v>
      </c>
      <c r="AF640" s="1"/>
      <c r="AG640" s="1" t="str">
        <f>VLOOKUP(A640,MAESTRA!I:N,5,0)</f>
        <v>#N/A</v>
      </c>
      <c r="AH640" s="1" t="str">
        <f>VLOOKUP(A640,MAESTRA!I:N,6,0)</f>
        <v>#N/A</v>
      </c>
      <c r="AI640" s="54" t="str">
        <f t="shared" si="8"/>
        <v>#DIV/0!</v>
      </c>
      <c r="AJ640" s="1"/>
    </row>
    <row r="641">
      <c r="A641" s="1"/>
      <c r="B641" s="1"/>
      <c r="C641" s="34"/>
      <c r="D641" s="1"/>
      <c r="E641" s="1"/>
      <c r="F641" s="1" t="str">
        <f t="shared" si="1"/>
        <v/>
      </c>
      <c r="G641" s="1" t="str">
        <f t="shared" si="2"/>
        <v/>
      </c>
      <c r="H641" s="1" t="str">
        <f t="array" ref="H641">XLOOKUP(A641,MAESTRA!I:I,MAESTRA!B:B,,0,1)</f>
        <v/>
      </c>
      <c r="I641" s="5" t="str">
        <f t="shared" si="3"/>
        <v>TALLA</v>
      </c>
      <c r="J641" s="1" t="str">
        <f t="array" ref="J641">XLOOKUP(A641,MAESTRA!I:I,MAESTRA!G:G,,0,1)</f>
        <v/>
      </c>
      <c r="K641" s="5"/>
      <c r="L641" s="5"/>
      <c r="M641" s="5"/>
      <c r="N641" s="5"/>
      <c r="O641" s="53" t="str">
        <f t="shared" si="4"/>
        <v/>
      </c>
      <c r="P641" s="5"/>
      <c r="Q641" s="5" t="s">
        <v>625</v>
      </c>
      <c r="R641" s="5" t="s">
        <v>626</v>
      </c>
      <c r="S641" s="5" t="s">
        <v>627</v>
      </c>
      <c r="T641" s="5" t="s">
        <v>627</v>
      </c>
      <c r="U641" s="1" t="str">
        <f t="shared" si="5"/>
        <v/>
      </c>
      <c r="V641" s="1" t="str">
        <f t="shared" si="6"/>
        <v/>
      </c>
      <c r="W641" s="1" t="str">
        <f t="shared" si="7"/>
        <v/>
      </c>
      <c r="X641" s="5" t="s">
        <v>628</v>
      </c>
      <c r="Y641" s="5" t="s">
        <v>629</v>
      </c>
      <c r="Z641" s="1"/>
      <c r="AA641" s="1"/>
      <c r="AB641" s="1"/>
      <c r="AC641" s="1"/>
      <c r="AD641" s="1" t="str">
        <f t="array" ref="AD641">XLOOKUP(A641,COMPRAS!B:B,COMPRAS!E:E,,0,-1)</f>
        <v/>
      </c>
      <c r="AE641" s="5" t="s">
        <v>629</v>
      </c>
      <c r="AF641" s="1"/>
      <c r="AG641" s="1" t="str">
        <f>VLOOKUP(A641,MAESTRA!I:N,5,0)</f>
        <v>#N/A</v>
      </c>
      <c r="AH641" s="1" t="str">
        <f>VLOOKUP(A641,MAESTRA!I:N,6,0)</f>
        <v>#N/A</v>
      </c>
      <c r="AI641" s="54" t="str">
        <f t="shared" si="8"/>
        <v>#DIV/0!</v>
      </c>
      <c r="AJ641" s="1"/>
    </row>
    <row r="642">
      <c r="A642" s="1"/>
      <c r="B642" s="1"/>
      <c r="C642" s="34"/>
      <c r="D642" s="1"/>
      <c r="E642" s="1"/>
      <c r="F642" s="1" t="str">
        <f t="shared" si="1"/>
        <v/>
      </c>
      <c r="G642" s="1" t="str">
        <f t="shared" si="2"/>
        <v/>
      </c>
      <c r="H642" s="1" t="str">
        <f t="array" ref="H642">XLOOKUP(A642,MAESTRA!I:I,MAESTRA!B:B,,0,1)</f>
        <v/>
      </c>
      <c r="I642" s="5" t="str">
        <f t="shared" si="3"/>
        <v>TALLA</v>
      </c>
      <c r="J642" s="1" t="str">
        <f t="array" ref="J642">XLOOKUP(A642,MAESTRA!I:I,MAESTRA!G:G,,0,1)</f>
        <v/>
      </c>
      <c r="K642" s="5"/>
      <c r="L642" s="5"/>
      <c r="M642" s="5"/>
      <c r="N642" s="5"/>
      <c r="O642" s="53" t="str">
        <f t="shared" si="4"/>
        <v/>
      </c>
      <c r="P642" s="5"/>
      <c r="Q642" s="5" t="s">
        <v>625</v>
      </c>
      <c r="R642" s="5" t="s">
        <v>626</v>
      </c>
      <c r="S642" s="5" t="s">
        <v>627</v>
      </c>
      <c r="T642" s="5" t="s">
        <v>627</v>
      </c>
      <c r="U642" s="1" t="str">
        <f t="shared" si="5"/>
        <v/>
      </c>
      <c r="V642" s="1" t="str">
        <f t="shared" si="6"/>
        <v/>
      </c>
      <c r="W642" s="1" t="str">
        <f t="shared" si="7"/>
        <v/>
      </c>
      <c r="X642" s="5" t="s">
        <v>628</v>
      </c>
      <c r="Y642" s="5" t="s">
        <v>629</v>
      </c>
      <c r="Z642" s="1"/>
      <c r="AA642" s="1"/>
      <c r="AB642" s="1"/>
      <c r="AC642" s="1"/>
      <c r="AD642" s="1" t="str">
        <f t="array" ref="AD642">XLOOKUP(A642,COMPRAS!B:B,COMPRAS!E:E,,0,-1)</f>
        <v/>
      </c>
      <c r="AE642" s="5" t="s">
        <v>629</v>
      </c>
      <c r="AF642" s="1"/>
      <c r="AG642" s="1" t="str">
        <f>VLOOKUP(A642,MAESTRA!I:N,5,0)</f>
        <v>#N/A</v>
      </c>
      <c r="AH642" s="1" t="str">
        <f>VLOOKUP(A642,MAESTRA!I:N,6,0)</f>
        <v>#N/A</v>
      </c>
      <c r="AI642" s="54" t="str">
        <f t="shared" si="8"/>
        <v>#DIV/0!</v>
      </c>
      <c r="AJ642" s="1"/>
    </row>
    <row r="643">
      <c r="A643" s="1"/>
      <c r="B643" s="1"/>
      <c r="C643" s="34"/>
      <c r="D643" s="1"/>
      <c r="E643" s="1"/>
      <c r="F643" s="1" t="str">
        <f t="shared" si="1"/>
        <v/>
      </c>
      <c r="G643" s="1" t="str">
        <f t="shared" si="2"/>
        <v/>
      </c>
      <c r="H643" s="1" t="str">
        <f t="array" ref="H643">XLOOKUP(A643,MAESTRA!I:I,MAESTRA!B:B,,0,1)</f>
        <v/>
      </c>
      <c r="I643" s="5" t="str">
        <f t="shared" si="3"/>
        <v>TALLA</v>
      </c>
      <c r="J643" s="1" t="str">
        <f t="array" ref="J643">XLOOKUP(A643,MAESTRA!I:I,MAESTRA!G:G,,0,1)</f>
        <v/>
      </c>
      <c r="K643" s="5"/>
      <c r="L643" s="5"/>
      <c r="M643" s="5"/>
      <c r="N643" s="5"/>
      <c r="O643" s="53" t="str">
        <f t="shared" si="4"/>
        <v/>
      </c>
      <c r="P643" s="5"/>
      <c r="Q643" s="5" t="s">
        <v>625</v>
      </c>
      <c r="R643" s="5" t="s">
        <v>626</v>
      </c>
      <c r="S643" s="5" t="s">
        <v>627</v>
      </c>
      <c r="T643" s="5" t="s">
        <v>627</v>
      </c>
      <c r="U643" s="1" t="str">
        <f t="shared" si="5"/>
        <v/>
      </c>
      <c r="V643" s="1" t="str">
        <f t="shared" si="6"/>
        <v/>
      </c>
      <c r="W643" s="1" t="str">
        <f t="shared" si="7"/>
        <v/>
      </c>
      <c r="X643" s="5" t="s">
        <v>628</v>
      </c>
      <c r="Y643" s="5" t="s">
        <v>629</v>
      </c>
      <c r="Z643" s="1"/>
      <c r="AA643" s="1"/>
      <c r="AB643" s="1"/>
      <c r="AC643" s="1"/>
      <c r="AD643" s="1" t="str">
        <f t="array" ref="AD643">XLOOKUP(A643,COMPRAS!B:B,COMPRAS!E:E,,0,-1)</f>
        <v/>
      </c>
      <c r="AE643" s="5" t="s">
        <v>629</v>
      </c>
      <c r="AF643" s="1"/>
      <c r="AG643" s="1" t="str">
        <f>VLOOKUP(A643,MAESTRA!I:N,5,0)</f>
        <v>#N/A</v>
      </c>
      <c r="AH643" s="1" t="str">
        <f>VLOOKUP(A643,MAESTRA!I:N,6,0)</f>
        <v>#N/A</v>
      </c>
      <c r="AI643" s="54" t="str">
        <f t="shared" si="8"/>
        <v>#DIV/0!</v>
      </c>
      <c r="AJ643" s="1"/>
    </row>
    <row r="644">
      <c r="A644" s="1"/>
      <c r="B644" s="1"/>
      <c r="C644" s="34"/>
      <c r="D644" s="1"/>
      <c r="E644" s="1"/>
      <c r="F644" s="1" t="str">
        <f t="shared" si="1"/>
        <v/>
      </c>
      <c r="G644" s="1" t="str">
        <f t="shared" si="2"/>
        <v/>
      </c>
      <c r="H644" s="1" t="str">
        <f t="array" ref="H644">XLOOKUP(A644,MAESTRA!I:I,MAESTRA!B:B,,0,1)</f>
        <v/>
      </c>
      <c r="I644" s="5" t="str">
        <f t="shared" si="3"/>
        <v>TALLA</v>
      </c>
      <c r="J644" s="1" t="str">
        <f t="array" ref="J644">XLOOKUP(A644,MAESTRA!I:I,MAESTRA!G:G,,0,1)</f>
        <v/>
      </c>
      <c r="K644" s="5"/>
      <c r="L644" s="5"/>
      <c r="M644" s="5"/>
      <c r="N644" s="5"/>
      <c r="O644" s="53" t="str">
        <f t="shared" si="4"/>
        <v/>
      </c>
      <c r="P644" s="5"/>
      <c r="Q644" s="5" t="s">
        <v>625</v>
      </c>
      <c r="R644" s="5" t="s">
        <v>626</v>
      </c>
      <c r="S644" s="5" t="s">
        <v>627</v>
      </c>
      <c r="T644" s="5" t="s">
        <v>627</v>
      </c>
      <c r="U644" s="1" t="str">
        <f t="shared" si="5"/>
        <v/>
      </c>
      <c r="V644" s="1" t="str">
        <f t="shared" si="6"/>
        <v/>
      </c>
      <c r="W644" s="1" t="str">
        <f t="shared" si="7"/>
        <v/>
      </c>
      <c r="X644" s="5" t="s">
        <v>628</v>
      </c>
      <c r="Y644" s="5" t="s">
        <v>629</v>
      </c>
      <c r="Z644" s="1"/>
      <c r="AA644" s="1"/>
      <c r="AB644" s="1"/>
      <c r="AC644" s="1"/>
      <c r="AD644" s="1" t="str">
        <f t="array" ref="AD644">XLOOKUP(A644,COMPRAS!B:B,COMPRAS!E:E,,0,-1)</f>
        <v/>
      </c>
      <c r="AE644" s="5" t="s">
        <v>629</v>
      </c>
      <c r="AF644" s="1"/>
      <c r="AG644" s="1" t="str">
        <f>VLOOKUP(A644,MAESTRA!I:N,5,0)</f>
        <v>#N/A</v>
      </c>
      <c r="AH644" s="1" t="str">
        <f>VLOOKUP(A644,MAESTRA!I:N,6,0)</f>
        <v>#N/A</v>
      </c>
      <c r="AI644" s="54" t="str">
        <f t="shared" si="8"/>
        <v>#DIV/0!</v>
      </c>
      <c r="AJ644" s="1"/>
    </row>
    <row r="645">
      <c r="A645" s="1"/>
      <c r="B645" s="1"/>
      <c r="C645" s="34"/>
      <c r="D645" s="1"/>
      <c r="E645" s="1"/>
      <c r="F645" s="1" t="str">
        <f t="shared" si="1"/>
        <v/>
      </c>
      <c r="G645" s="1" t="str">
        <f t="shared" si="2"/>
        <v/>
      </c>
      <c r="H645" s="1" t="str">
        <f t="array" ref="H645">XLOOKUP(A645,MAESTRA!I:I,MAESTRA!B:B,,0,1)</f>
        <v/>
      </c>
      <c r="I645" s="5" t="str">
        <f t="shared" si="3"/>
        <v>TALLA</v>
      </c>
      <c r="J645" s="1" t="str">
        <f t="array" ref="J645">XLOOKUP(A645,MAESTRA!I:I,MAESTRA!G:G,,0,1)</f>
        <v/>
      </c>
      <c r="K645" s="5"/>
      <c r="L645" s="5"/>
      <c r="M645" s="5"/>
      <c r="N645" s="5"/>
      <c r="O645" s="53" t="str">
        <f t="shared" si="4"/>
        <v/>
      </c>
      <c r="P645" s="5"/>
      <c r="Q645" s="5" t="s">
        <v>625</v>
      </c>
      <c r="R645" s="5" t="s">
        <v>626</v>
      </c>
      <c r="S645" s="5" t="s">
        <v>627</v>
      </c>
      <c r="T645" s="5" t="s">
        <v>627</v>
      </c>
      <c r="U645" s="1" t="str">
        <f t="shared" si="5"/>
        <v/>
      </c>
      <c r="V645" s="1" t="str">
        <f t="shared" si="6"/>
        <v/>
      </c>
      <c r="W645" s="1" t="str">
        <f t="shared" si="7"/>
        <v/>
      </c>
      <c r="X645" s="5" t="s">
        <v>628</v>
      </c>
      <c r="Y645" s="5" t="s">
        <v>629</v>
      </c>
      <c r="Z645" s="1"/>
      <c r="AA645" s="1"/>
      <c r="AB645" s="1"/>
      <c r="AC645" s="1"/>
      <c r="AD645" s="1" t="str">
        <f t="array" ref="AD645">XLOOKUP(A645,COMPRAS!B:B,COMPRAS!E:E,,0,-1)</f>
        <v/>
      </c>
      <c r="AE645" s="5" t="s">
        <v>629</v>
      </c>
      <c r="AF645" s="1"/>
      <c r="AG645" s="1" t="str">
        <f>VLOOKUP(A645,MAESTRA!I:N,5,0)</f>
        <v>#N/A</v>
      </c>
      <c r="AH645" s="1" t="str">
        <f>VLOOKUP(A645,MAESTRA!I:N,6,0)</f>
        <v>#N/A</v>
      </c>
      <c r="AI645" s="54" t="str">
        <f t="shared" si="8"/>
        <v>#DIV/0!</v>
      </c>
      <c r="AJ645" s="1"/>
    </row>
    <row r="646">
      <c r="A646" s="1"/>
      <c r="B646" s="1"/>
      <c r="C646" s="34"/>
      <c r="D646" s="1"/>
      <c r="E646" s="1"/>
      <c r="F646" s="1" t="str">
        <f t="shared" si="1"/>
        <v/>
      </c>
      <c r="G646" s="1" t="str">
        <f t="shared" si="2"/>
        <v/>
      </c>
      <c r="H646" s="1" t="str">
        <f t="array" ref="H646">XLOOKUP(A646,MAESTRA!I:I,MAESTRA!B:B,,0,1)</f>
        <v/>
      </c>
      <c r="I646" s="5" t="str">
        <f t="shared" si="3"/>
        <v>TALLA</v>
      </c>
      <c r="J646" s="1" t="str">
        <f t="array" ref="J646">XLOOKUP(A646,MAESTRA!I:I,MAESTRA!G:G,,0,1)</f>
        <v/>
      </c>
      <c r="K646" s="5"/>
      <c r="L646" s="5"/>
      <c r="M646" s="5"/>
      <c r="N646" s="5"/>
      <c r="O646" s="53" t="str">
        <f t="shared" si="4"/>
        <v/>
      </c>
      <c r="P646" s="5"/>
      <c r="Q646" s="5" t="s">
        <v>625</v>
      </c>
      <c r="R646" s="5" t="s">
        <v>626</v>
      </c>
      <c r="S646" s="5" t="s">
        <v>627</v>
      </c>
      <c r="T646" s="5" t="s">
        <v>627</v>
      </c>
      <c r="U646" s="1" t="str">
        <f t="shared" si="5"/>
        <v/>
      </c>
      <c r="V646" s="1" t="str">
        <f t="shared" si="6"/>
        <v/>
      </c>
      <c r="W646" s="1" t="str">
        <f t="shared" si="7"/>
        <v/>
      </c>
      <c r="X646" s="5" t="s">
        <v>628</v>
      </c>
      <c r="Y646" s="5" t="s">
        <v>629</v>
      </c>
      <c r="Z646" s="1"/>
      <c r="AA646" s="1"/>
      <c r="AB646" s="1"/>
      <c r="AC646" s="1"/>
      <c r="AD646" s="1" t="str">
        <f t="array" ref="AD646">XLOOKUP(A646,COMPRAS!B:B,COMPRAS!E:E,,0,-1)</f>
        <v/>
      </c>
      <c r="AE646" s="5" t="s">
        <v>629</v>
      </c>
      <c r="AF646" s="1"/>
      <c r="AG646" s="1" t="str">
        <f>VLOOKUP(A646,MAESTRA!I:N,5,0)</f>
        <v>#N/A</v>
      </c>
      <c r="AH646" s="1" t="str">
        <f>VLOOKUP(A646,MAESTRA!I:N,6,0)</f>
        <v>#N/A</v>
      </c>
      <c r="AI646" s="54" t="str">
        <f t="shared" si="8"/>
        <v>#DIV/0!</v>
      </c>
      <c r="AJ646" s="1"/>
    </row>
    <row r="647">
      <c r="A647" s="1"/>
      <c r="B647" s="1"/>
      <c r="C647" s="34"/>
      <c r="D647" s="1"/>
      <c r="E647" s="1"/>
      <c r="F647" s="1" t="str">
        <f t="shared" si="1"/>
        <v/>
      </c>
      <c r="G647" s="1" t="str">
        <f t="shared" si="2"/>
        <v/>
      </c>
      <c r="H647" s="1" t="str">
        <f t="array" ref="H647">XLOOKUP(A647,MAESTRA!I:I,MAESTRA!B:B,,0,1)</f>
        <v/>
      </c>
      <c r="I647" s="5" t="str">
        <f t="shared" si="3"/>
        <v>TALLA</v>
      </c>
      <c r="J647" s="1" t="str">
        <f t="array" ref="J647">XLOOKUP(A647,MAESTRA!I:I,MAESTRA!G:G,,0,1)</f>
        <v/>
      </c>
      <c r="K647" s="5"/>
      <c r="L647" s="5"/>
      <c r="M647" s="5"/>
      <c r="N647" s="5"/>
      <c r="O647" s="53" t="str">
        <f t="shared" si="4"/>
        <v/>
      </c>
      <c r="P647" s="5"/>
      <c r="Q647" s="5" t="s">
        <v>625</v>
      </c>
      <c r="R647" s="5" t="s">
        <v>626</v>
      </c>
      <c r="S647" s="5" t="s">
        <v>627</v>
      </c>
      <c r="T647" s="5" t="s">
        <v>627</v>
      </c>
      <c r="U647" s="1" t="str">
        <f t="shared" si="5"/>
        <v/>
      </c>
      <c r="V647" s="1" t="str">
        <f t="shared" si="6"/>
        <v/>
      </c>
      <c r="W647" s="1" t="str">
        <f t="shared" si="7"/>
        <v/>
      </c>
      <c r="X647" s="5" t="s">
        <v>628</v>
      </c>
      <c r="Y647" s="5" t="s">
        <v>629</v>
      </c>
      <c r="Z647" s="1"/>
      <c r="AA647" s="1"/>
      <c r="AB647" s="1"/>
      <c r="AC647" s="1"/>
      <c r="AD647" s="1" t="str">
        <f t="array" ref="AD647">XLOOKUP(A647,COMPRAS!B:B,COMPRAS!E:E,,0,-1)</f>
        <v/>
      </c>
      <c r="AE647" s="5" t="s">
        <v>629</v>
      </c>
      <c r="AF647" s="1"/>
      <c r="AG647" s="1" t="str">
        <f>VLOOKUP(A647,MAESTRA!I:N,5,0)</f>
        <v>#N/A</v>
      </c>
      <c r="AH647" s="1" t="str">
        <f>VLOOKUP(A647,MAESTRA!I:N,6,0)</f>
        <v>#N/A</v>
      </c>
      <c r="AI647" s="54" t="str">
        <f t="shared" si="8"/>
        <v>#DIV/0!</v>
      </c>
      <c r="AJ647" s="1"/>
    </row>
    <row r="648">
      <c r="A648" s="1"/>
      <c r="B648" s="1"/>
      <c r="C648" s="34"/>
      <c r="D648" s="1"/>
      <c r="E648" s="1"/>
      <c r="F648" s="1" t="str">
        <f t="shared" si="1"/>
        <v/>
      </c>
      <c r="G648" s="1" t="str">
        <f t="shared" si="2"/>
        <v/>
      </c>
      <c r="H648" s="1" t="str">
        <f t="array" ref="H648">XLOOKUP(A648,MAESTRA!I:I,MAESTRA!B:B,,0,1)</f>
        <v/>
      </c>
      <c r="I648" s="5" t="str">
        <f t="shared" si="3"/>
        <v>TALLA</v>
      </c>
      <c r="J648" s="1" t="str">
        <f t="array" ref="J648">XLOOKUP(A648,MAESTRA!I:I,MAESTRA!G:G,,0,1)</f>
        <v/>
      </c>
      <c r="K648" s="5"/>
      <c r="L648" s="5"/>
      <c r="M648" s="5"/>
      <c r="N648" s="5"/>
      <c r="O648" s="53" t="str">
        <f t="shared" si="4"/>
        <v/>
      </c>
      <c r="P648" s="5"/>
      <c r="Q648" s="5" t="s">
        <v>625</v>
      </c>
      <c r="R648" s="5" t="s">
        <v>626</v>
      </c>
      <c r="S648" s="5" t="s">
        <v>627</v>
      </c>
      <c r="T648" s="5" t="s">
        <v>627</v>
      </c>
      <c r="U648" s="1" t="str">
        <f t="shared" si="5"/>
        <v/>
      </c>
      <c r="V648" s="1" t="str">
        <f t="shared" si="6"/>
        <v/>
      </c>
      <c r="W648" s="1" t="str">
        <f t="shared" si="7"/>
        <v/>
      </c>
      <c r="X648" s="5" t="s">
        <v>628</v>
      </c>
      <c r="Y648" s="5" t="s">
        <v>629</v>
      </c>
      <c r="Z648" s="1"/>
      <c r="AA648" s="1"/>
      <c r="AB648" s="1"/>
      <c r="AC648" s="1"/>
      <c r="AD648" s="1" t="str">
        <f t="array" ref="AD648">XLOOKUP(A648,COMPRAS!B:B,COMPRAS!E:E,,0,-1)</f>
        <v/>
      </c>
      <c r="AE648" s="5" t="s">
        <v>629</v>
      </c>
      <c r="AF648" s="1"/>
      <c r="AG648" s="1" t="str">
        <f>VLOOKUP(A648,MAESTRA!I:N,5,0)</f>
        <v>#N/A</v>
      </c>
      <c r="AH648" s="1" t="str">
        <f>VLOOKUP(A648,MAESTRA!I:N,6,0)</f>
        <v>#N/A</v>
      </c>
      <c r="AI648" s="54" t="str">
        <f t="shared" si="8"/>
        <v>#DIV/0!</v>
      </c>
      <c r="AJ648" s="1"/>
    </row>
    <row r="649">
      <c r="A649" s="1"/>
      <c r="B649" s="1"/>
      <c r="C649" s="34"/>
      <c r="D649" s="1"/>
      <c r="E649" s="1"/>
      <c r="F649" s="1" t="str">
        <f t="shared" si="1"/>
        <v/>
      </c>
      <c r="G649" s="1" t="str">
        <f t="shared" si="2"/>
        <v/>
      </c>
      <c r="H649" s="1" t="str">
        <f t="array" ref="H649">XLOOKUP(A649,MAESTRA!I:I,MAESTRA!B:B,,0,1)</f>
        <v/>
      </c>
      <c r="I649" s="5" t="str">
        <f t="shared" si="3"/>
        <v>TALLA</v>
      </c>
      <c r="J649" s="1" t="str">
        <f t="array" ref="J649">XLOOKUP(A649,MAESTRA!I:I,MAESTRA!G:G,,0,1)</f>
        <v/>
      </c>
      <c r="K649" s="5"/>
      <c r="L649" s="5"/>
      <c r="M649" s="5"/>
      <c r="N649" s="5"/>
      <c r="O649" s="53" t="str">
        <f t="shared" si="4"/>
        <v/>
      </c>
      <c r="P649" s="5"/>
      <c r="Q649" s="5" t="s">
        <v>625</v>
      </c>
      <c r="R649" s="5" t="s">
        <v>626</v>
      </c>
      <c r="S649" s="5" t="s">
        <v>627</v>
      </c>
      <c r="T649" s="5" t="s">
        <v>627</v>
      </c>
      <c r="U649" s="1" t="str">
        <f t="shared" si="5"/>
        <v/>
      </c>
      <c r="V649" s="1" t="str">
        <f t="shared" si="6"/>
        <v/>
      </c>
      <c r="W649" s="1" t="str">
        <f t="shared" si="7"/>
        <v/>
      </c>
      <c r="X649" s="5" t="s">
        <v>628</v>
      </c>
      <c r="Y649" s="5" t="s">
        <v>629</v>
      </c>
      <c r="Z649" s="1"/>
      <c r="AA649" s="1"/>
      <c r="AB649" s="1"/>
      <c r="AC649" s="1"/>
      <c r="AD649" s="1" t="str">
        <f t="array" ref="AD649">XLOOKUP(A649,COMPRAS!B:B,COMPRAS!E:E,,0,-1)</f>
        <v/>
      </c>
      <c r="AE649" s="5" t="s">
        <v>629</v>
      </c>
      <c r="AF649" s="1"/>
      <c r="AG649" s="1" t="str">
        <f>VLOOKUP(A649,MAESTRA!I:N,5,0)</f>
        <v>#N/A</v>
      </c>
      <c r="AH649" s="1" t="str">
        <f>VLOOKUP(A649,MAESTRA!I:N,6,0)</f>
        <v>#N/A</v>
      </c>
      <c r="AI649" s="54" t="str">
        <f t="shared" si="8"/>
        <v>#DIV/0!</v>
      </c>
      <c r="AJ649" s="1"/>
    </row>
    <row r="650">
      <c r="A650" s="1"/>
      <c r="B650" s="1"/>
      <c r="C650" s="34"/>
      <c r="D650" s="1"/>
      <c r="E650" s="1"/>
      <c r="F650" s="1" t="str">
        <f t="shared" si="1"/>
        <v/>
      </c>
      <c r="G650" s="1" t="str">
        <f t="shared" si="2"/>
        <v/>
      </c>
      <c r="H650" s="1" t="str">
        <f t="array" ref="H650">XLOOKUP(A650,MAESTRA!I:I,MAESTRA!B:B,,0,1)</f>
        <v/>
      </c>
      <c r="I650" s="5" t="str">
        <f t="shared" si="3"/>
        <v>TALLA</v>
      </c>
      <c r="J650" s="1" t="str">
        <f t="array" ref="J650">XLOOKUP(A650,MAESTRA!I:I,MAESTRA!G:G,,0,1)</f>
        <v/>
      </c>
      <c r="K650" s="5"/>
      <c r="L650" s="5"/>
      <c r="M650" s="5"/>
      <c r="N650" s="5"/>
      <c r="O650" s="53" t="str">
        <f t="shared" si="4"/>
        <v/>
      </c>
      <c r="P650" s="5"/>
      <c r="Q650" s="5" t="s">
        <v>625</v>
      </c>
      <c r="R650" s="5" t="s">
        <v>626</v>
      </c>
      <c r="S650" s="5" t="s">
        <v>627</v>
      </c>
      <c r="T650" s="5" t="s">
        <v>627</v>
      </c>
      <c r="U650" s="1" t="str">
        <f t="shared" si="5"/>
        <v/>
      </c>
      <c r="V650" s="1" t="str">
        <f t="shared" si="6"/>
        <v/>
      </c>
      <c r="W650" s="1" t="str">
        <f t="shared" si="7"/>
        <v/>
      </c>
      <c r="X650" s="5" t="s">
        <v>628</v>
      </c>
      <c r="Y650" s="5" t="s">
        <v>629</v>
      </c>
      <c r="Z650" s="1"/>
      <c r="AA650" s="1"/>
      <c r="AB650" s="1"/>
      <c r="AC650" s="1"/>
      <c r="AD650" s="1" t="str">
        <f t="array" ref="AD650">XLOOKUP(A650,COMPRAS!B:B,COMPRAS!E:E,,0,-1)</f>
        <v/>
      </c>
      <c r="AE650" s="5" t="s">
        <v>629</v>
      </c>
      <c r="AF650" s="1"/>
      <c r="AG650" s="1" t="str">
        <f>VLOOKUP(A650,MAESTRA!I:N,5,0)</f>
        <v>#N/A</v>
      </c>
      <c r="AH650" s="1" t="str">
        <f>VLOOKUP(A650,MAESTRA!I:N,6,0)</f>
        <v>#N/A</v>
      </c>
      <c r="AI650" s="54" t="str">
        <f t="shared" si="8"/>
        <v>#DIV/0!</v>
      </c>
      <c r="AJ650" s="1"/>
    </row>
    <row r="651">
      <c r="A651" s="1"/>
      <c r="B651" s="1"/>
      <c r="C651" s="34"/>
      <c r="D651" s="1"/>
      <c r="E651" s="1"/>
      <c r="F651" s="1" t="str">
        <f t="shared" si="1"/>
        <v/>
      </c>
      <c r="G651" s="1" t="str">
        <f t="shared" si="2"/>
        <v/>
      </c>
      <c r="H651" s="1" t="str">
        <f t="array" ref="H651">XLOOKUP(A651,MAESTRA!I:I,MAESTRA!B:B,,0,1)</f>
        <v/>
      </c>
      <c r="I651" s="5" t="str">
        <f t="shared" si="3"/>
        <v>TALLA</v>
      </c>
      <c r="J651" s="1" t="str">
        <f t="array" ref="J651">XLOOKUP(A651,MAESTRA!I:I,MAESTRA!G:G,,0,1)</f>
        <v/>
      </c>
      <c r="K651" s="5"/>
      <c r="L651" s="5"/>
      <c r="M651" s="5"/>
      <c r="N651" s="5"/>
      <c r="O651" s="53" t="str">
        <f t="shared" si="4"/>
        <v/>
      </c>
      <c r="P651" s="5"/>
      <c r="Q651" s="5" t="s">
        <v>625</v>
      </c>
      <c r="R651" s="5" t="s">
        <v>626</v>
      </c>
      <c r="S651" s="5" t="s">
        <v>627</v>
      </c>
      <c r="T651" s="5" t="s">
        <v>627</v>
      </c>
      <c r="U651" s="1" t="str">
        <f t="shared" si="5"/>
        <v/>
      </c>
      <c r="V651" s="1" t="str">
        <f t="shared" si="6"/>
        <v/>
      </c>
      <c r="W651" s="1" t="str">
        <f t="shared" si="7"/>
        <v/>
      </c>
      <c r="X651" s="5" t="s">
        <v>628</v>
      </c>
      <c r="Y651" s="5" t="s">
        <v>629</v>
      </c>
      <c r="Z651" s="1"/>
      <c r="AA651" s="1"/>
      <c r="AB651" s="1"/>
      <c r="AC651" s="1"/>
      <c r="AD651" s="1" t="str">
        <f t="array" ref="AD651">XLOOKUP(A651,COMPRAS!B:B,COMPRAS!E:E,,0,-1)</f>
        <v/>
      </c>
      <c r="AE651" s="5" t="s">
        <v>629</v>
      </c>
      <c r="AF651" s="1"/>
      <c r="AG651" s="1" t="str">
        <f>VLOOKUP(A651,MAESTRA!I:N,5,0)</f>
        <v>#N/A</v>
      </c>
      <c r="AH651" s="1" t="str">
        <f>VLOOKUP(A651,MAESTRA!I:N,6,0)</f>
        <v>#N/A</v>
      </c>
      <c r="AI651" s="54" t="str">
        <f t="shared" si="8"/>
        <v>#DIV/0!</v>
      </c>
      <c r="AJ651" s="1"/>
    </row>
    <row r="652">
      <c r="A652" s="1"/>
      <c r="B652" s="1"/>
      <c r="C652" s="34"/>
      <c r="D652" s="1"/>
      <c r="E652" s="1"/>
      <c r="F652" s="1" t="str">
        <f t="shared" si="1"/>
        <v/>
      </c>
      <c r="G652" s="1" t="str">
        <f t="shared" si="2"/>
        <v/>
      </c>
      <c r="H652" s="1" t="str">
        <f t="array" ref="H652">XLOOKUP(A652,MAESTRA!I:I,MAESTRA!B:B,,0,1)</f>
        <v/>
      </c>
      <c r="I652" s="5" t="str">
        <f t="shared" si="3"/>
        <v>TALLA</v>
      </c>
      <c r="J652" s="1" t="str">
        <f t="array" ref="J652">XLOOKUP(A652,MAESTRA!I:I,MAESTRA!G:G,,0,1)</f>
        <v/>
      </c>
      <c r="K652" s="5"/>
      <c r="L652" s="5"/>
      <c r="M652" s="5"/>
      <c r="N652" s="5"/>
      <c r="O652" s="53" t="str">
        <f t="shared" si="4"/>
        <v/>
      </c>
      <c r="P652" s="5"/>
      <c r="Q652" s="5" t="s">
        <v>625</v>
      </c>
      <c r="R652" s="5" t="s">
        <v>626</v>
      </c>
      <c r="S652" s="5" t="s">
        <v>627</v>
      </c>
      <c r="T652" s="5" t="s">
        <v>627</v>
      </c>
      <c r="U652" s="1" t="str">
        <f t="shared" si="5"/>
        <v/>
      </c>
      <c r="V652" s="1" t="str">
        <f t="shared" si="6"/>
        <v/>
      </c>
      <c r="W652" s="1" t="str">
        <f t="shared" si="7"/>
        <v/>
      </c>
      <c r="X652" s="5" t="s">
        <v>628</v>
      </c>
      <c r="Y652" s="5" t="s">
        <v>629</v>
      </c>
      <c r="Z652" s="1"/>
      <c r="AA652" s="1"/>
      <c r="AB652" s="1"/>
      <c r="AC652" s="1"/>
      <c r="AD652" s="1" t="str">
        <f t="array" ref="AD652">XLOOKUP(A652,COMPRAS!B:B,COMPRAS!E:E,,0,-1)</f>
        <v/>
      </c>
      <c r="AE652" s="5" t="s">
        <v>629</v>
      </c>
      <c r="AF652" s="1"/>
      <c r="AG652" s="1" t="str">
        <f>VLOOKUP(A652,MAESTRA!I:N,5,0)</f>
        <v>#N/A</v>
      </c>
      <c r="AH652" s="1" t="str">
        <f>VLOOKUP(A652,MAESTRA!I:N,6,0)</f>
        <v>#N/A</v>
      </c>
      <c r="AI652" s="54" t="str">
        <f t="shared" si="8"/>
        <v>#DIV/0!</v>
      </c>
      <c r="AJ652" s="1"/>
    </row>
    <row r="653">
      <c r="A653" s="1"/>
      <c r="B653" s="1"/>
      <c r="C653" s="34"/>
      <c r="D653" s="1"/>
      <c r="E653" s="1"/>
      <c r="F653" s="1" t="str">
        <f t="shared" si="1"/>
        <v/>
      </c>
      <c r="G653" s="1" t="str">
        <f t="shared" si="2"/>
        <v/>
      </c>
      <c r="H653" s="1" t="str">
        <f t="array" ref="H653">XLOOKUP(A653,MAESTRA!I:I,MAESTRA!B:B,,0,1)</f>
        <v/>
      </c>
      <c r="I653" s="5" t="str">
        <f t="shared" si="3"/>
        <v>TALLA</v>
      </c>
      <c r="J653" s="1" t="str">
        <f t="array" ref="J653">XLOOKUP(A653,MAESTRA!I:I,MAESTRA!G:G,,0,1)</f>
        <v/>
      </c>
      <c r="K653" s="5"/>
      <c r="L653" s="5"/>
      <c r="M653" s="5"/>
      <c r="N653" s="5"/>
      <c r="O653" s="53" t="str">
        <f t="shared" si="4"/>
        <v/>
      </c>
      <c r="P653" s="5"/>
      <c r="Q653" s="5" t="s">
        <v>625</v>
      </c>
      <c r="R653" s="5" t="s">
        <v>626</v>
      </c>
      <c r="S653" s="5" t="s">
        <v>627</v>
      </c>
      <c r="T653" s="5" t="s">
        <v>627</v>
      </c>
      <c r="U653" s="1" t="str">
        <f t="shared" si="5"/>
        <v/>
      </c>
      <c r="V653" s="1" t="str">
        <f t="shared" si="6"/>
        <v/>
      </c>
      <c r="W653" s="1" t="str">
        <f t="shared" si="7"/>
        <v/>
      </c>
      <c r="X653" s="5" t="s">
        <v>628</v>
      </c>
      <c r="Y653" s="5" t="s">
        <v>629</v>
      </c>
      <c r="Z653" s="1"/>
      <c r="AA653" s="1"/>
      <c r="AB653" s="1"/>
      <c r="AC653" s="1"/>
      <c r="AD653" s="1" t="str">
        <f t="array" ref="AD653">XLOOKUP(A653,COMPRAS!B:B,COMPRAS!E:E,,0,-1)</f>
        <v/>
      </c>
      <c r="AE653" s="5" t="s">
        <v>629</v>
      </c>
      <c r="AF653" s="1"/>
      <c r="AG653" s="1" t="str">
        <f>VLOOKUP(A653,MAESTRA!I:N,5,0)</f>
        <v>#N/A</v>
      </c>
      <c r="AH653" s="1" t="str">
        <f>VLOOKUP(A653,MAESTRA!I:N,6,0)</f>
        <v>#N/A</v>
      </c>
      <c r="AI653" s="54" t="str">
        <f t="shared" si="8"/>
        <v>#DIV/0!</v>
      </c>
      <c r="AJ653" s="1"/>
    </row>
    <row r="654">
      <c r="A654" s="1"/>
      <c r="B654" s="1"/>
      <c r="C654" s="34"/>
      <c r="D654" s="1"/>
      <c r="E654" s="1"/>
      <c r="F654" s="1" t="str">
        <f t="shared" si="1"/>
        <v/>
      </c>
      <c r="G654" s="1" t="str">
        <f t="shared" si="2"/>
        <v/>
      </c>
      <c r="H654" s="1" t="str">
        <f t="array" ref="H654">XLOOKUP(A654,MAESTRA!I:I,MAESTRA!B:B,,0,1)</f>
        <v/>
      </c>
      <c r="I654" s="5" t="str">
        <f t="shared" si="3"/>
        <v>TALLA</v>
      </c>
      <c r="J654" s="1" t="str">
        <f t="array" ref="J654">XLOOKUP(A654,MAESTRA!I:I,MAESTRA!G:G,,0,1)</f>
        <v/>
      </c>
      <c r="K654" s="5"/>
      <c r="L654" s="5"/>
      <c r="M654" s="5"/>
      <c r="N654" s="5"/>
      <c r="O654" s="53" t="str">
        <f t="shared" si="4"/>
        <v/>
      </c>
      <c r="P654" s="5"/>
      <c r="Q654" s="5" t="s">
        <v>625</v>
      </c>
      <c r="R654" s="5" t="s">
        <v>626</v>
      </c>
      <c r="S654" s="5" t="s">
        <v>627</v>
      </c>
      <c r="T654" s="5" t="s">
        <v>627</v>
      </c>
      <c r="U654" s="1" t="str">
        <f t="shared" si="5"/>
        <v/>
      </c>
      <c r="V654" s="1" t="str">
        <f t="shared" si="6"/>
        <v/>
      </c>
      <c r="W654" s="1" t="str">
        <f t="shared" si="7"/>
        <v/>
      </c>
      <c r="X654" s="5" t="s">
        <v>628</v>
      </c>
      <c r="Y654" s="5" t="s">
        <v>629</v>
      </c>
      <c r="Z654" s="1"/>
      <c r="AA654" s="1"/>
      <c r="AB654" s="1"/>
      <c r="AC654" s="1"/>
      <c r="AD654" s="1" t="str">
        <f t="array" ref="AD654">XLOOKUP(A654,COMPRAS!B:B,COMPRAS!E:E,,0,-1)</f>
        <v/>
      </c>
      <c r="AE654" s="5" t="s">
        <v>629</v>
      </c>
      <c r="AF654" s="1"/>
      <c r="AG654" s="1" t="str">
        <f>VLOOKUP(A654,MAESTRA!I:N,5,0)</f>
        <v>#N/A</v>
      </c>
      <c r="AH654" s="1" t="str">
        <f>VLOOKUP(A654,MAESTRA!I:N,6,0)</f>
        <v>#N/A</v>
      </c>
      <c r="AI654" s="54" t="str">
        <f t="shared" si="8"/>
        <v>#DIV/0!</v>
      </c>
      <c r="AJ654" s="1"/>
    </row>
    <row r="655">
      <c r="A655" s="1"/>
      <c r="B655" s="1"/>
      <c r="C655" s="34"/>
      <c r="D655" s="1"/>
      <c r="E655" s="1"/>
      <c r="F655" s="1" t="str">
        <f t="shared" si="1"/>
        <v/>
      </c>
      <c r="G655" s="1" t="str">
        <f t="shared" si="2"/>
        <v/>
      </c>
      <c r="H655" s="1" t="str">
        <f t="array" ref="H655">XLOOKUP(A655,MAESTRA!I:I,MAESTRA!B:B,,0,1)</f>
        <v/>
      </c>
      <c r="I655" s="5" t="str">
        <f t="shared" si="3"/>
        <v>TALLA</v>
      </c>
      <c r="J655" s="1" t="str">
        <f t="array" ref="J655">XLOOKUP(A655,MAESTRA!I:I,MAESTRA!G:G,,0,1)</f>
        <v/>
      </c>
      <c r="K655" s="5"/>
      <c r="L655" s="5"/>
      <c r="M655" s="5"/>
      <c r="N655" s="5"/>
      <c r="O655" s="53" t="str">
        <f t="shared" si="4"/>
        <v/>
      </c>
      <c r="P655" s="5"/>
      <c r="Q655" s="5" t="s">
        <v>625</v>
      </c>
      <c r="R655" s="5" t="s">
        <v>626</v>
      </c>
      <c r="S655" s="5" t="s">
        <v>627</v>
      </c>
      <c r="T655" s="5" t="s">
        <v>627</v>
      </c>
      <c r="U655" s="1" t="str">
        <f t="shared" si="5"/>
        <v/>
      </c>
      <c r="V655" s="1" t="str">
        <f t="shared" si="6"/>
        <v/>
      </c>
      <c r="W655" s="1" t="str">
        <f t="shared" si="7"/>
        <v/>
      </c>
      <c r="X655" s="5" t="s">
        <v>628</v>
      </c>
      <c r="Y655" s="5" t="s">
        <v>629</v>
      </c>
      <c r="Z655" s="1"/>
      <c r="AA655" s="1"/>
      <c r="AB655" s="1"/>
      <c r="AC655" s="1"/>
      <c r="AD655" s="1" t="str">
        <f t="array" ref="AD655">XLOOKUP(A655,COMPRAS!B:B,COMPRAS!E:E,,0,-1)</f>
        <v/>
      </c>
      <c r="AE655" s="5" t="s">
        <v>629</v>
      </c>
      <c r="AF655" s="1"/>
      <c r="AG655" s="1" t="str">
        <f>VLOOKUP(A655,MAESTRA!I:N,5,0)</f>
        <v>#N/A</v>
      </c>
      <c r="AH655" s="1" t="str">
        <f>VLOOKUP(A655,MAESTRA!I:N,6,0)</f>
        <v>#N/A</v>
      </c>
      <c r="AI655" s="54" t="str">
        <f t="shared" si="8"/>
        <v>#DIV/0!</v>
      </c>
      <c r="AJ655" s="1"/>
    </row>
    <row r="656">
      <c r="A656" s="1"/>
      <c r="B656" s="1"/>
      <c r="C656" s="34"/>
      <c r="D656" s="1"/>
      <c r="E656" s="1"/>
      <c r="F656" s="1" t="str">
        <f t="shared" si="1"/>
        <v/>
      </c>
      <c r="G656" s="1" t="str">
        <f t="shared" si="2"/>
        <v/>
      </c>
      <c r="H656" s="1" t="str">
        <f t="array" ref="H656">XLOOKUP(A656,MAESTRA!I:I,MAESTRA!B:B,,0,1)</f>
        <v/>
      </c>
      <c r="I656" s="5" t="str">
        <f t="shared" si="3"/>
        <v>TALLA</v>
      </c>
      <c r="J656" s="1" t="str">
        <f t="array" ref="J656">XLOOKUP(A656,MAESTRA!I:I,MAESTRA!G:G,,0,1)</f>
        <v/>
      </c>
      <c r="K656" s="5"/>
      <c r="L656" s="5"/>
      <c r="M656" s="5"/>
      <c r="N656" s="5"/>
      <c r="O656" s="53" t="str">
        <f t="shared" si="4"/>
        <v/>
      </c>
      <c r="P656" s="5"/>
      <c r="Q656" s="5" t="s">
        <v>625</v>
      </c>
      <c r="R656" s="5" t="s">
        <v>626</v>
      </c>
      <c r="S656" s="5" t="s">
        <v>627</v>
      </c>
      <c r="T656" s="5" t="s">
        <v>627</v>
      </c>
      <c r="U656" s="1" t="str">
        <f t="shared" si="5"/>
        <v/>
      </c>
      <c r="V656" s="1" t="str">
        <f t="shared" si="6"/>
        <v/>
      </c>
      <c r="W656" s="1" t="str">
        <f t="shared" si="7"/>
        <v/>
      </c>
      <c r="X656" s="5" t="s">
        <v>628</v>
      </c>
      <c r="Y656" s="5" t="s">
        <v>629</v>
      </c>
      <c r="Z656" s="1"/>
      <c r="AA656" s="1"/>
      <c r="AB656" s="1"/>
      <c r="AC656" s="1"/>
      <c r="AD656" s="1" t="str">
        <f t="array" ref="AD656">XLOOKUP(A656,COMPRAS!B:B,COMPRAS!E:E,,0,-1)</f>
        <v/>
      </c>
      <c r="AE656" s="5" t="s">
        <v>629</v>
      </c>
      <c r="AF656" s="1"/>
      <c r="AG656" s="1" t="str">
        <f>VLOOKUP(A656,MAESTRA!I:N,5,0)</f>
        <v>#N/A</v>
      </c>
      <c r="AH656" s="1" t="str">
        <f>VLOOKUP(A656,MAESTRA!I:N,6,0)</f>
        <v>#N/A</v>
      </c>
      <c r="AI656" s="54" t="str">
        <f t="shared" si="8"/>
        <v>#DIV/0!</v>
      </c>
      <c r="AJ656" s="1"/>
    </row>
    <row r="657">
      <c r="A657" s="1"/>
      <c r="B657" s="1"/>
      <c r="C657" s="34"/>
      <c r="D657" s="1"/>
      <c r="E657" s="1"/>
      <c r="F657" s="1" t="str">
        <f t="shared" si="1"/>
        <v/>
      </c>
      <c r="G657" s="1" t="str">
        <f t="shared" si="2"/>
        <v/>
      </c>
      <c r="H657" s="1" t="str">
        <f t="array" ref="H657">XLOOKUP(A657,MAESTRA!I:I,MAESTRA!B:B,,0,1)</f>
        <v/>
      </c>
      <c r="I657" s="5" t="str">
        <f t="shared" si="3"/>
        <v>TALLA</v>
      </c>
      <c r="J657" s="1" t="str">
        <f t="array" ref="J657">XLOOKUP(A657,MAESTRA!I:I,MAESTRA!G:G,,0,1)</f>
        <v/>
      </c>
      <c r="K657" s="5"/>
      <c r="L657" s="5"/>
      <c r="M657" s="5"/>
      <c r="N657" s="5"/>
      <c r="O657" s="53" t="str">
        <f t="shared" si="4"/>
        <v/>
      </c>
      <c r="P657" s="5"/>
      <c r="Q657" s="5" t="s">
        <v>625</v>
      </c>
      <c r="R657" s="5" t="s">
        <v>626</v>
      </c>
      <c r="S657" s="5" t="s">
        <v>627</v>
      </c>
      <c r="T657" s="5" t="s">
        <v>627</v>
      </c>
      <c r="U657" s="1" t="str">
        <f t="shared" si="5"/>
        <v/>
      </c>
      <c r="V657" s="1" t="str">
        <f t="shared" si="6"/>
        <v/>
      </c>
      <c r="W657" s="1" t="str">
        <f t="shared" si="7"/>
        <v/>
      </c>
      <c r="X657" s="5" t="s">
        <v>628</v>
      </c>
      <c r="Y657" s="5" t="s">
        <v>629</v>
      </c>
      <c r="Z657" s="1"/>
      <c r="AA657" s="1"/>
      <c r="AB657" s="1"/>
      <c r="AC657" s="1"/>
      <c r="AD657" s="1" t="str">
        <f t="array" ref="AD657">XLOOKUP(A657,COMPRAS!B:B,COMPRAS!E:E,,0,-1)</f>
        <v/>
      </c>
      <c r="AE657" s="5" t="s">
        <v>629</v>
      </c>
      <c r="AF657" s="1"/>
      <c r="AG657" s="1" t="str">
        <f>VLOOKUP(A657,MAESTRA!I:N,5,0)</f>
        <v>#N/A</v>
      </c>
      <c r="AH657" s="1" t="str">
        <f>VLOOKUP(A657,MAESTRA!I:N,6,0)</f>
        <v>#N/A</v>
      </c>
      <c r="AI657" s="54" t="str">
        <f t="shared" si="8"/>
        <v>#DIV/0!</v>
      </c>
      <c r="AJ657" s="1"/>
    </row>
    <row r="658">
      <c r="A658" s="1"/>
      <c r="B658" s="1"/>
      <c r="C658" s="34"/>
      <c r="D658" s="1"/>
      <c r="E658" s="1"/>
      <c r="F658" s="1" t="str">
        <f t="shared" si="1"/>
        <v/>
      </c>
      <c r="G658" s="1" t="str">
        <f t="shared" si="2"/>
        <v/>
      </c>
      <c r="H658" s="1" t="str">
        <f t="array" ref="H658">XLOOKUP(A658,MAESTRA!I:I,MAESTRA!B:B,,0,1)</f>
        <v/>
      </c>
      <c r="I658" s="5" t="str">
        <f t="shared" si="3"/>
        <v>TALLA</v>
      </c>
      <c r="J658" s="1" t="str">
        <f t="array" ref="J658">XLOOKUP(A658,MAESTRA!I:I,MAESTRA!G:G,,0,1)</f>
        <v/>
      </c>
      <c r="K658" s="5"/>
      <c r="L658" s="5"/>
      <c r="M658" s="5"/>
      <c r="N658" s="5"/>
      <c r="O658" s="53" t="str">
        <f t="shared" si="4"/>
        <v/>
      </c>
      <c r="P658" s="5"/>
      <c r="Q658" s="5" t="s">
        <v>625</v>
      </c>
      <c r="R658" s="5" t="s">
        <v>626</v>
      </c>
      <c r="S658" s="5" t="s">
        <v>627</v>
      </c>
      <c r="T658" s="5" t="s">
        <v>627</v>
      </c>
      <c r="U658" s="1" t="str">
        <f t="shared" si="5"/>
        <v/>
      </c>
      <c r="V658" s="1" t="str">
        <f t="shared" si="6"/>
        <v/>
      </c>
      <c r="W658" s="1" t="str">
        <f t="shared" si="7"/>
        <v/>
      </c>
      <c r="X658" s="5" t="s">
        <v>628</v>
      </c>
      <c r="Y658" s="5" t="s">
        <v>629</v>
      </c>
      <c r="Z658" s="1"/>
      <c r="AA658" s="1"/>
      <c r="AB658" s="1"/>
      <c r="AC658" s="1"/>
      <c r="AD658" s="1" t="str">
        <f t="array" ref="AD658">XLOOKUP(A658,COMPRAS!B:B,COMPRAS!E:E,,0,-1)</f>
        <v/>
      </c>
      <c r="AE658" s="5" t="s">
        <v>629</v>
      </c>
      <c r="AF658" s="1"/>
      <c r="AG658" s="1" t="str">
        <f>VLOOKUP(A658,MAESTRA!I:N,5,0)</f>
        <v>#N/A</v>
      </c>
      <c r="AH658" s="1" t="str">
        <f>VLOOKUP(A658,MAESTRA!I:N,6,0)</f>
        <v>#N/A</v>
      </c>
      <c r="AI658" s="54" t="str">
        <f t="shared" si="8"/>
        <v>#DIV/0!</v>
      </c>
      <c r="AJ658" s="1"/>
    </row>
    <row r="659">
      <c r="A659" s="1"/>
      <c r="B659" s="1"/>
      <c r="C659" s="34"/>
      <c r="D659" s="1"/>
      <c r="E659" s="1"/>
      <c r="F659" s="1" t="str">
        <f t="shared" si="1"/>
        <v/>
      </c>
      <c r="G659" s="1" t="str">
        <f t="shared" si="2"/>
        <v/>
      </c>
      <c r="H659" s="1" t="str">
        <f t="array" ref="H659">XLOOKUP(A659,MAESTRA!I:I,MAESTRA!B:B,,0,1)</f>
        <v/>
      </c>
      <c r="I659" s="5" t="str">
        <f t="shared" si="3"/>
        <v>TALLA</v>
      </c>
      <c r="J659" s="1" t="str">
        <f t="array" ref="J659">XLOOKUP(A659,MAESTRA!I:I,MAESTRA!G:G,,0,1)</f>
        <v/>
      </c>
      <c r="K659" s="5"/>
      <c r="L659" s="5"/>
      <c r="M659" s="5"/>
      <c r="N659" s="5"/>
      <c r="O659" s="53" t="str">
        <f t="shared" si="4"/>
        <v/>
      </c>
      <c r="P659" s="5"/>
      <c r="Q659" s="5" t="s">
        <v>625</v>
      </c>
      <c r="R659" s="5" t="s">
        <v>626</v>
      </c>
      <c r="S659" s="5" t="s">
        <v>627</v>
      </c>
      <c r="T659" s="5" t="s">
        <v>627</v>
      </c>
      <c r="U659" s="1" t="str">
        <f t="shared" si="5"/>
        <v/>
      </c>
      <c r="V659" s="1" t="str">
        <f t="shared" si="6"/>
        <v/>
      </c>
      <c r="W659" s="1" t="str">
        <f t="shared" si="7"/>
        <v/>
      </c>
      <c r="X659" s="5" t="s">
        <v>628</v>
      </c>
      <c r="Y659" s="5" t="s">
        <v>629</v>
      </c>
      <c r="Z659" s="1"/>
      <c r="AA659" s="1"/>
      <c r="AB659" s="1"/>
      <c r="AC659" s="1"/>
      <c r="AD659" s="1" t="str">
        <f t="array" ref="AD659">XLOOKUP(A659,COMPRAS!B:B,COMPRAS!E:E,,0,-1)</f>
        <v/>
      </c>
      <c r="AE659" s="5" t="s">
        <v>629</v>
      </c>
      <c r="AF659" s="1"/>
      <c r="AG659" s="1" t="str">
        <f>VLOOKUP(A659,MAESTRA!I:N,5,0)</f>
        <v>#N/A</v>
      </c>
      <c r="AH659" s="1" t="str">
        <f>VLOOKUP(A659,MAESTRA!I:N,6,0)</f>
        <v>#N/A</v>
      </c>
      <c r="AI659" s="54" t="str">
        <f t="shared" si="8"/>
        <v>#DIV/0!</v>
      </c>
      <c r="AJ659" s="1"/>
    </row>
    <row r="660">
      <c r="A660" s="1"/>
      <c r="B660" s="1"/>
      <c r="C660" s="34"/>
      <c r="D660" s="1"/>
      <c r="E660" s="1"/>
      <c r="F660" s="1" t="str">
        <f t="shared" si="1"/>
        <v/>
      </c>
      <c r="G660" s="1" t="str">
        <f t="shared" si="2"/>
        <v/>
      </c>
      <c r="H660" s="1" t="str">
        <f t="array" ref="H660">XLOOKUP(A660,MAESTRA!I:I,MAESTRA!B:B,,0,1)</f>
        <v/>
      </c>
      <c r="I660" s="5" t="str">
        <f t="shared" si="3"/>
        <v>TALLA</v>
      </c>
      <c r="J660" s="1" t="str">
        <f t="array" ref="J660">XLOOKUP(A660,MAESTRA!I:I,MAESTRA!G:G,,0,1)</f>
        <v/>
      </c>
      <c r="K660" s="5"/>
      <c r="L660" s="5"/>
      <c r="M660" s="5"/>
      <c r="N660" s="5"/>
      <c r="O660" s="53" t="str">
        <f t="shared" si="4"/>
        <v/>
      </c>
      <c r="P660" s="5"/>
      <c r="Q660" s="5" t="s">
        <v>625</v>
      </c>
      <c r="R660" s="5" t="s">
        <v>626</v>
      </c>
      <c r="S660" s="5" t="s">
        <v>627</v>
      </c>
      <c r="T660" s="5" t="s">
        <v>627</v>
      </c>
      <c r="U660" s="1" t="str">
        <f t="shared" si="5"/>
        <v/>
      </c>
      <c r="V660" s="1" t="str">
        <f t="shared" si="6"/>
        <v/>
      </c>
      <c r="W660" s="1" t="str">
        <f t="shared" si="7"/>
        <v/>
      </c>
      <c r="X660" s="5" t="s">
        <v>628</v>
      </c>
      <c r="Y660" s="5" t="s">
        <v>629</v>
      </c>
      <c r="Z660" s="1"/>
      <c r="AA660" s="1"/>
      <c r="AB660" s="1"/>
      <c r="AC660" s="1"/>
      <c r="AD660" s="1" t="str">
        <f t="array" ref="AD660">XLOOKUP(A660,COMPRAS!B:B,COMPRAS!E:E,,0,-1)</f>
        <v/>
      </c>
      <c r="AE660" s="5" t="s">
        <v>629</v>
      </c>
      <c r="AF660" s="1"/>
      <c r="AG660" s="1" t="str">
        <f>VLOOKUP(A660,MAESTRA!I:N,5,0)</f>
        <v>#N/A</v>
      </c>
      <c r="AH660" s="1" t="str">
        <f>VLOOKUP(A660,MAESTRA!I:N,6,0)</f>
        <v>#N/A</v>
      </c>
      <c r="AI660" s="54" t="str">
        <f t="shared" si="8"/>
        <v>#DIV/0!</v>
      </c>
      <c r="AJ660" s="1"/>
    </row>
    <row r="661">
      <c r="A661" s="1"/>
      <c r="B661" s="1"/>
      <c r="C661" s="34"/>
      <c r="D661" s="1"/>
      <c r="E661" s="1"/>
      <c r="F661" s="1" t="str">
        <f t="shared" si="1"/>
        <v/>
      </c>
      <c r="G661" s="1" t="str">
        <f t="shared" si="2"/>
        <v/>
      </c>
      <c r="H661" s="1" t="str">
        <f t="array" ref="H661">XLOOKUP(A661,MAESTRA!I:I,MAESTRA!B:B,,0,1)</f>
        <v/>
      </c>
      <c r="I661" s="5" t="str">
        <f t="shared" si="3"/>
        <v>TALLA</v>
      </c>
      <c r="J661" s="1" t="str">
        <f t="array" ref="J661">XLOOKUP(A661,MAESTRA!I:I,MAESTRA!G:G,,0,1)</f>
        <v/>
      </c>
      <c r="K661" s="5"/>
      <c r="L661" s="5"/>
      <c r="M661" s="5"/>
      <c r="N661" s="5"/>
      <c r="O661" s="53" t="str">
        <f t="shared" si="4"/>
        <v/>
      </c>
      <c r="P661" s="5"/>
      <c r="Q661" s="5" t="s">
        <v>625</v>
      </c>
      <c r="R661" s="5" t="s">
        <v>626</v>
      </c>
      <c r="S661" s="5" t="s">
        <v>627</v>
      </c>
      <c r="T661" s="5" t="s">
        <v>627</v>
      </c>
      <c r="U661" s="1" t="str">
        <f t="shared" si="5"/>
        <v/>
      </c>
      <c r="V661" s="1" t="str">
        <f t="shared" si="6"/>
        <v/>
      </c>
      <c r="W661" s="1" t="str">
        <f t="shared" si="7"/>
        <v/>
      </c>
      <c r="X661" s="5" t="s">
        <v>628</v>
      </c>
      <c r="Y661" s="5" t="s">
        <v>629</v>
      </c>
      <c r="Z661" s="1"/>
      <c r="AA661" s="1"/>
      <c r="AB661" s="1"/>
      <c r="AC661" s="1"/>
      <c r="AD661" s="1" t="str">
        <f t="array" ref="AD661">XLOOKUP(A661,COMPRAS!B:B,COMPRAS!E:E,,0,-1)</f>
        <v/>
      </c>
      <c r="AE661" s="5" t="s">
        <v>629</v>
      </c>
      <c r="AF661" s="1"/>
      <c r="AG661" s="1" t="str">
        <f>VLOOKUP(A661,MAESTRA!I:N,5,0)</f>
        <v>#N/A</v>
      </c>
      <c r="AH661" s="1" t="str">
        <f>VLOOKUP(A661,MAESTRA!I:N,6,0)</f>
        <v>#N/A</v>
      </c>
      <c r="AI661" s="54" t="str">
        <f t="shared" si="8"/>
        <v>#DIV/0!</v>
      </c>
      <c r="AJ661" s="1"/>
    </row>
    <row r="662">
      <c r="A662" s="1"/>
      <c r="B662" s="1"/>
      <c r="C662" s="34"/>
      <c r="D662" s="1"/>
      <c r="E662" s="1"/>
      <c r="F662" s="1" t="str">
        <f t="shared" si="1"/>
        <v/>
      </c>
      <c r="G662" s="1" t="str">
        <f t="shared" si="2"/>
        <v/>
      </c>
      <c r="H662" s="1" t="str">
        <f t="array" ref="H662">XLOOKUP(A662,MAESTRA!I:I,MAESTRA!B:B,,0,1)</f>
        <v/>
      </c>
      <c r="I662" s="5" t="str">
        <f t="shared" si="3"/>
        <v>TALLA</v>
      </c>
      <c r="J662" s="1" t="str">
        <f t="array" ref="J662">XLOOKUP(A662,MAESTRA!I:I,MAESTRA!G:G,,0,1)</f>
        <v/>
      </c>
      <c r="K662" s="5"/>
      <c r="L662" s="5"/>
      <c r="M662" s="5"/>
      <c r="N662" s="5"/>
      <c r="O662" s="53" t="str">
        <f t="shared" si="4"/>
        <v/>
      </c>
      <c r="P662" s="5"/>
      <c r="Q662" s="5" t="s">
        <v>625</v>
      </c>
      <c r="R662" s="5" t="s">
        <v>626</v>
      </c>
      <c r="S662" s="5" t="s">
        <v>627</v>
      </c>
      <c r="T662" s="5" t="s">
        <v>627</v>
      </c>
      <c r="U662" s="1" t="str">
        <f t="shared" si="5"/>
        <v/>
      </c>
      <c r="V662" s="1" t="str">
        <f t="shared" si="6"/>
        <v/>
      </c>
      <c r="W662" s="1" t="str">
        <f t="shared" si="7"/>
        <v/>
      </c>
      <c r="X662" s="5" t="s">
        <v>628</v>
      </c>
      <c r="Y662" s="5" t="s">
        <v>629</v>
      </c>
      <c r="Z662" s="1"/>
      <c r="AA662" s="1"/>
      <c r="AB662" s="1"/>
      <c r="AC662" s="1"/>
      <c r="AD662" s="1" t="str">
        <f t="array" ref="AD662">XLOOKUP(A662,COMPRAS!B:B,COMPRAS!E:E,,0,-1)</f>
        <v/>
      </c>
      <c r="AE662" s="5" t="s">
        <v>629</v>
      </c>
      <c r="AF662" s="1"/>
      <c r="AG662" s="1" t="str">
        <f>VLOOKUP(A662,MAESTRA!I:N,5,0)</f>
        <v>#N/A</v>
      </c>
      <c r="AH662" s="1" t="str">
        <f>VLOOKUP(A662,MAESTRA!I:N,6,0)</f>
        <v>#N/A</v>
      </c>
      <c r="AI662" s="54" t="str">
        <f t="shared" si="8"/>
        <v>#DIV/0!</v>
      </c>
      <c r="AJ662" s="1"/>
    </row>
    <row r="663">
      <c r="A663" s="1"/>
      <c r="B663" s="1"/>
      <c r="C663" s="34"/>
      <c r="D663" s="1"/>
      <c r="E663" s="1"/>
      <c r="F663" s="1" t="str">
        <f t="shared" si="1"/>
        <v/>
      </c>
      <c r="G663" s="1" t="str">
        <f t="shared" si="2"/>
        <v/>
      </c>
      <c r="H663" s="1" t="str">
        <f t="array" ref="H663">XLOOKUP(A663,MAESTRA!I:I,MAESTRA!B:B,,0,1)</f>
        <v/>
      </c>
      <c r="I663" s="5" t="str">
        <f t="shared" si="3"/>
        <v>TALLA</v>
      </c>
      <c r="J663" s="1" t="str">
        <f t="array" ref="J663">XLOOKUP(A663,MAESTRA!I:I,MAESTRA!G:G,,0,1)</f>
        <v/>
      </c>
      <c r="K663" s="5"/>
      <c r="L663" s="5"/>
      <c r="M663" s="5"/>
      <c r="N663" s="5"/>
      <c r="O663" s="53" t="str">
        <f t="shared" si="4"/>
        <v/>
      </c>
      <c r="P663" s="5"/>
      <c r="Q663" s="5" t="s">
        <v>625</v>
      </c>
      <c r="R663" s="5" t="s">
        <v>626</v>
      </c>
      <c r="S663" s="5" t="s">
        <v>627</v>
      </c>
      <c r="T663" s="5" t="s">
        <v>627</v>
      </c>
      <c r="U663" s="1" t="str">
        <f t="shared" si="5"/>
        <v/>
      </c>
      <c r="V663" s="1" t="str">
        <f t="shared" si="6"/>
        <v/>
      </c>
      <c r="W663" s="1" t="str">
        <f t="shared" si="7"/>
        <v/>
      </c>
      <c r="X663" s="5" t="s">
        <v>628</v>
      </c>
      <c r="Y663" s="5" t="s">
        <v>629</v>
      </c>
      <c r="Z663" s="1"/>
      <c r="AA663" s="1"/>
      <c r="AB663" s="1"/>
      <c r="AC663" s="1"/>
      <c r="AD663" s="1" t="str">
        <f t="array" ref="AD663">XLOOKUP(A663,COMPRAS!B:B,COMPRAS!E:E,,0,-1)</f>
        <v/>
      </c>
      <c r="AE663" s="5" t="s">
        <v>629</v>
      </c>
      <c r="AF663" s="1"/>
      <c r="AG663" s="1" t="str">
        <f>VLOOKUP(A663,MAESTRA!I:N,5,0)</f>
        <v>#N/A</v>
      </c>
      <c r="AH663" s="1" t="str">
        <f>VLOOKUP(A663,MAESTRA!I:N,6,0)</f>
        <v>#N/A</v>
      </c>
      <c r="AI663" s="54" t="str">
        <f t="shared" si="8"/>
        <v>#DIV/0!</v>
      </c>
      <c r="AJ663" s="1"/>
    </row>
    <row r="664">
      <c r="A664" s="1"/>
      <c r="B664" s="1"/>
      <c r="C664" s="34"/>
      <c r="D664" s="1"/>
      <c r="E664" s="1"/>
      <c r="F664" s="1" t="str">
        <f t="shared" si="1"/>
        <v/>
      </c>
      <c r="G664" s="1" t="str">
        <f t="shared" si="2"/>
        <v/>
      </c>
      <c r="H664" s="1" t="str">
        <f t="array" ref="H664">XLOOKUP(A664,MAESTRA!I:I,MAESTRA!B:B,,0,1)</f>
        <v/>
      </c>
      <c r="I664" s="5" t="str">
        <f t="shared" si="3"/>
        <v>TALLA</v>
      </c>
      <c r="J664" s="1" t="str">
        <f t="array" ref="J664">XLOOKUP(A664,MAESTRA!I:I,MAESTRA!G:G,,0,1)</f>
        <v/>
      </c>
      <c r="K664" s="5"/>
      <c r="L664" s="5"/>
      <c r="M664" s="5"/>
      <c r="N664" s="5"/>
      <c r="O664" s="53" t="str">
        <f t="shared" si="4"/>
        <v/>
      </c>
      <c r="P664" s="5"/>
      <c r="Q664" s="5" t="s">
        <v>625</v>
      </c>
      <c r="R664" s="5" t="s">
        <v>626</v>
      </c>
      <c r="S664" s="5" t="s">
        <v>627</v>
      </c>
      <c r="T664" s="5" t="s">
        <v>627</v>
      </c>
      <c r="U664" s="1" t="str">
        <f t="shared" si="5"/>
        <v/>
      </c>
      <c r="V664" s="1" t="str">
        <f t="shared" si="6"/>
        <v/>
      </c>
      <c r="W664" s="1" t="str">
        <f t="shared" si="7"/>
        <v/>
      </c>
      <c r="X664" s="5" t="s">
        <v>628</v>
      </c>
      <c r="Y664" s="5" t="s">
        <v>629</v>
      </c>
      <c r="Z664" s="1"/>
      <c r="AA664" s="1"/>
      <c r="AB664" s="1"/>
      <c r="AC664" s="1"/>
      <c r="AD664" s="1" t="str">
        <f t="array" ref="AD664">XLOOKUP(A664,COMPRAS!B:B,COMPRAS!E:E,,0,-1)</f>
        <v/>
      </c>
      <c r="AE664" s="5" t="s">
        <v>629</v>
      </c>
      <c r="AF664" s="1"/>
      <c r="AG664" s="1" t="str">
        <f>VLOOKUP(A664,MAESTRA!I:N,5,0)</f>
        <v>#N/A</v>
      </c>
      <c r="AH664" s="1" t="str">
        <f>VLOOKUP(A664,MAESTRA!I:N,6,0)</f>
        <v>#N/A</v>
      </c>
      <c r="AI664" s="54" t="str">
        <f t="shared" si="8"/>
        <v>#DIV/0!</v>
      </c>
      <c r="AJ664" s="1"/>
    </row>
    <row r="665">
      <c r="A665" s="1"/>
      <c r="B665" s="1"/>
      <c r="C665" s="34"/>
      <c r="D665" s="1"/>
      <c r="E665" s="1"/>
      <c r="F665" s="1"/>
      <c r="G665" s="1"/>
      <c r="H665" s="1"/>
      <c r="I665" s="1"/>
      <c r="J665" s="1"/>
      <c r="K665" s="1"/>
      <c r="L665" s="1"/>
      <c r="M665" s="1"/>
      <c r="N665" s="1"/>
      <c r="O665" s="54"/>
      <c r="P665" s="1"/>
      <c r="Q665" s="1"/>
      <c r="R665" s="1"/>
      <c r="S665" s="1"/>
      <c r="T665" s="1"/>
      <c r="U665" s="1"/>
      <c r="V665" s="1"/>
      <c r="W665" s="1"/>
      <c r="X665" s="1"/>
      <c r="Y665" s="1"/>
      <c r="Z665" s="1"/>
      <c r="AA665" s="1"/>
      <c r="AB665" s="1"/>
      <c r="AC665" s="1"/>
      <c r="AD665" s="1"/>
      <c r="AE665" s="1"/>
      <c r="AF665" s="1"/>
      <c r="AG665" s="1"/>
      <c r="AH665" s="1"/>
      <c r="AI665" s="54"/>
      <c r="AJ665" s="1"/>
    </row>
    <row r="666">
      <c r="A666" s="1"/>
      <c r="B666" s="1"/>
      <c r="C666" s="34"/>
      <c r="D666" s="1"/>
      <c r="E666" s="1"/>
      <c r="F666" s="1"/>
      <c r="G666" s="1"/>
      <c r="H666" s="1"/>
      <c r="I666" s="1"/>
      <c r="J666" s="1"/>
      <c r="K666" s="1"/>
      <c r="L666" s="1"/>
      <c r="M666" s="1"/>
      <c r="N666" s="1"/>
      <c r="O666" s="54"/>
      <c r="P666" s="1"/>
      <c r="Q666" s="1"/>
      <c r="R666" s="1"/>
      <c r="S666" s="1"/>
      <c r="T666" s="1"/>
      <c r="U666" s="1"/>
      <c r="V666" s="1"/>
      <c r="W666" s="1"/>
      <c r="X666" s="1"/>
      <c r="Y666" s="1"/>
      <c r="Z666" s="1"/>
      <c r="AA666" s="1"/>
      <c r="AB666" s="1"/>
      <c r="AC666" s="1"/>
      <c r="AD666" s="1"/>
      <c r="AE666" s="1"/>
      <c r="AF666" s="1"/>
      <c r="AG666" s="1"/>
      <c r="AH666" s="1"/>
      <c r="AI666" s="54"/>
      <c r="AJ666" s="1"/>
    </row>
    <row r="667">
      <c r="A667" s="1"/>
      <c r="B667" s="1"/>
      <c r="C667" s="34"/>
      <c r="D667" s="1"/>
      <c r="E667" s="1"/>
      <c r="F667" s="1"/>
      <c r="G667" s="1"/>
      <c r="H667" s="1"/>
      <c r="I667" s="1"/>
      <c r="J667" s="1"/>
      <c r="K667" s="1"/>
      <c r="L667" s="1"/>
      <c r="M667" s="1"/>
      <c r="N667" s="1"/>
      <c r="O667" s="54"/>
      <c r="P667" s="1"/>
      <c r="Q667" s="1"/>
      <c r="R667" s="1"/>
      <c r="S667" s="1"/>
      <c r="T667" s="1"/>
      <c r="U667" s="1"/>
      <c r="V667" s="1"/>
      <c r="W667" s="1"/>
      <c r="X667" s="1"/>
      <c r="Y667" s="1"/>
      <c r="Z667" s="1"/>
      <c r="AA667" s="1"/>
      <c r="AB667" s="1"/>
      <c r="AC667" s="1"/>
      <c r="AD667" s="1"/>
      <c r="AE667" s="1"/>
      <c r="AF667" s="1"/>
      <c r="AG667" s="1"/>
      <c r="AH667" s="1"/>
      <c r="AI667" s="54"/>
      <c r="AJ667" s="1"/>
    </row>
    <row r="668">
      <c r="A668" s="1"/>
      <c r="B668" s="1"/>
      <c r="C668" s="34"/>
      <c r="D668" s="1"/>
      <c r="E668" s="1"/>
      <c r="F668" s="1"/>
      <c r="G668" s="1"/>
      <c r="H668" s="1"/>
      <c r="I668" s="1"/>
      <c r="J668" s="1"/>
      <c r="K668" s="1"/>
      <c r="L668" s="1"/>
      <c r="M668" s="1"/>
      <c r="N668" s="1"/>
      <c r="O668" s="54"/>
      <c r="P668" s="1"/>
      <c r="Q668" s="1"/>
      <c r="R668" s="1"/>
      <c r="S668" s="1"/>
      <c r="T668" s="1"/>
      <c r="U668" s="1"/>
      <c r="V668" s="1"/>
      <c r="W668" s="1"/>
      <c r="X668" s="1"/>
      <c r="Y668" s="1"/>
      <c r="Z668" s="1"/>
      <c r="AA668" s="1"/>
      <c r="AB668" s="1"/>
      <c r="AC668" s="1"/>
      <c r="AD668" s="1"/>
      <c r="AE668" s="1"/>
      <c r="AF668" s="1"/>
      <c r="AG668" s="1"/>
      <c r="AH668" s="1"/>
      <c r="AI668" s="54"/>
      <c r="AJ668" s="1"/>
    </row>
    <row r="669">
      <c r="A669" s="1"/>
      <c r="B669" s="1"/>
      <c r="C669" s="34"/>
      <c r="D669" s="1"/>
      <c r="E669" s="1"/>
      <c r="F669" s="1"/>
      <c r="G669" s="1"/>
      <c r="H669" s="1"/>
      <c r="I669" s="1"/>
      <c r="J669" s="1"/>
      <c r="K669" s="1"/>
      <c r="L669" s="1"/>
      <c r="M669" s="1"/>
      <c r="N669" s="1"/>
      <c r="O669" s="54"/>
      <c r="P669" s="1"/>
      <c r="Q669" s="1"/>
      <c r="R669" s="1"/>
      <c r="S669" s="1"/>
      <c r="T669" s="1"/>
      <c r="U669" s="1"/>
      <c r="V669" s="1"/>
      <c r="W669" s="1"/>
      <c r="X669" s="1"/>
      <c r="Y669" s="1"/>
      <c r="Z669" s="1"/>
      <c r="AA669" s="1"/>
      <c r="AB669" s="1"/>
      <c r="AC669" s="1"/>
      <c r="AD669" s="1"/>
      <c r="AE669" s="1"/>
      <c r="AF669" s="1"/>
      <c r="AG669" s="1"/>
      <c r="AH669" s="1"/>
      <c r="AI669" s="54"/>
      <c r="AJ669" s="1"/>
    </row>
    <row r="670">
      <c r="A670" s="1"/>
      <c r="B670" s="1"/>
      <c r="C670" s="34"/>
      <c r="D670" s="1"/>
      <c r="E670" s="1"/>
      <c r="F670" s="1"/>
      <c r="G670" s="1"/>
      <c r="H670" s="1"/>
      <c r="I670" s="1"/>
      <c r="J670" s="1"/>
      <c r="K670" s="1"/>
      <c r="L670" s="1"/>
      <c r="M670" s="1"/>
      <c r="N670" s="1"/>
      <c r="O670" s="54"/>
      <c r="P670" s="1"/>
      <c r="Q670" s="1"/>
      <c r="R670" s="1"/>
      <c r="S670" s="1"/>
      <c r="T670" s="1"/>
      <c r="U670" s="1"/>
      <c r="V670" s="1"/>
      <c r="W670" s="1"/>
      <c r="X670" s="1"/>
      <c r="Y670" s="1"/>
      <c r="Z670" s="1"/>
      <c r="AA670" s="1"/>
      <c r="AB670" s="1"/>
      <c r="AC670" s="1"/>
      <c r="AD670" s="1"/>
      <c r="AE670" s="1"/>
      <c r="AF670" s="1"/>
      <c r="AG670" s="1"/>
      <c r="AH670" s="1"/>
      <c r="AI670" s="54"/>
      <c r="AJ670" s="1"/>
    </row>
    <row r="671">
      <c r="A671" s="1"/>
      <c r="B671" s="1"/>
      <c r="C671" s="34"/>
      <c r="D671" s="1"/>
      <c r="E671" s="1"/>
      <c r="F671" s="1"/>
      <c r="G671" s="1"/>
      <c r="H671" s="1"/>
      <c r="I671" s="1"/>
      <c r="J671" s="1"/>
      <c r="K671" s="1"/>
      <c r="L671" s="1"/>
      <c r="M671" s="1"/>
      <c r="N671" s="1"/>
      <c r="O671" s="54"/>
      <c r="P671" s="1"/>
      <c r="Q671" s="1"/>
      <c r="R671" s="1"/>
      <c r="S671" s="1"/>
      <c r="T671" s="1"/>
      <c r="U671" s="1"/>
      <c r="V671" s="1"/>
      <c r="W671" s="1"/>
      <c r="X671" s="1"/>
      <c r="Y671" s="1"/>
      <c r="Z671" s="1"/>
      <c r="AA671" s="1"/>
      <c r="AB671" s="1"/>
      <c r="AC671" s="1"/>
      <c r="AD671" s="1"/>
      <c r="AE671" s="1"/>
      <c r="AF671" s="1"/>
      <c r="AG671" s="1"/>
      <c r="AH671" s="1"/>
      <c r="AI671" s="54"/>
      <c r="AJ671" s="1"/>
    </row>
    <row r="672">
      <c r="A672" s="1"/>
      <c r="B672" s="1"/>
      <c r="C672" s="34"/>
      <c r="D672" s="1"/>
      <c r="E672" s="1"/>
      <c r="F672" s="1"/>
      <c r="G672" s="1"/>
      <c r="H672" s="1"/>
      <c r="I672" s="1"/>
      <c r="J672" s="1"/>
      <c r="K672" s="1"/>
      <c r="L672" s="1"/>
      <c r="M672" s="1"/>
      <c r="N672" s="1"/>
      <c r="O672" s="54"/>
      <c r="P672" s="1"/>
      <c r="Q672" s="1"/>
      <c r="R672" s="1"/>
      <c r="S672" s="1"/>
      <c r="T672" s="1"/>
      <c r="U672" s="1"/>
      <c r="V672" s="1"/>
      <c r="W672" s="1"/>
      <c r="X672" s="1"/>
      <c r="Y672" s="1"/>
      <c r="Z672" s="1"/>
      <c r="AA672" s="1"/>
      <c r="AB672" s="1"/>
      <c r="AC672" s="1"/>
      <c r="AD672" s="1"/>
      <c r="AE672" s="1"/>
      <c r="AF672" s="1"/>
      <c r="AG672" s="1"/>
      <c r="AH672" s="1"/>
      <c r="AI672" s="54"/>
      <c r="AJ672" s="1"/>
    </row>
    <row r="673">
      <c r="A673" s="1"/>
      <c r="B673" s="1"/>
      <c r="C673" s="34"/>
      <c r="D673" s="1"/>
      <c r="E673" s="1"/>
      <c r="F673" s="1"/>
      <c r="G673" s="1"/>
      <c r="H673" s="1"/>
      <c r="I673" s="1"/>
      <c r="J673" s="1"/>
      <c r="K673" s="1"/>
      <c r="L673" s="1"/>
      <c r="M673" s="1"/>
      <c r="N673" s="1"/>
      <c r="O673" s="54"/>
      <c r="P673" s="1"/>
      <c r="Q673" s="1"/>
      <c r="R673" s="1"/>
      <c r="S673" s="1"/>
      <c r="T673" s="1"/>
      <c r="U673" s="1"/>
      <c r="V673" s="1"/>
      <c r="W673" s="1"/>
      <c r="X673" s="1"/>
      <c r="Y673" s="1"/>
      <c r="Z673" s="1"/>
      <c r="AA673" s="1"/>
      <c r="AB673" s="1"/>
      <c r="AC673" s="1"/>
      <c r="AD673" s="1"/>
      <c r="AE673" s="1"/>
      <c r="AF673" s="1"/>
      <c r="AG673" s="1"/>
      <c r="AH673" s="1"/>
      <c r="AI673" s="54"/>
      <c r="AJ673" s="1"/>
    </row>
    <row r="674">
      <c r="A674" s="1"/>
      <c r="B674" s="1"/>
      <c r="C674" s="34"/>
      <c r="D674" s="1"/>
      <c r="E674" s="1"/>
      <c r="F674" s="1"/>
      <c r="G674" s="1"/>
      <c r="H674" s="1"/>
      <c r="I674" s="1"/>
      <c r="J674" s="1"/>
      <c r="K674" s="1"/>
      <c r="L674" s="1"/>
      <c r="M674" s="1"/>
      <c r="N674" s="1"/>
      <c r="O674" s="54"/>
      <c r="P674" s="1"/>
      <c r="Q674" s="1"/>
      <c r="R674" s="1"/>
      <c r="S674" s="1"/>
      <c r="T674" s="1"/>
      <c r="U674" s="1"/>
      <c r="V674" s="1"/>
      <c r="W674" s="1"/>
      <c r="X674" s="1"/>
      <c r="Y674" s="1"/>
      <c r="Z674" s="1"/>
      <c r="AA674" s="1"/>
      <c r="AB674" s="1"/>
      <c r="AC674" s="1"/>
      <c r="AD674" s="1"/>
      <c r="AE674" s="1"/>
      <c r="AF674" s="1"/>
      <c r="AG674" s="1"/>
      <c r="AH674" s="1"/>
      <c r="AI674" s="54"/>
      <c r="AJ674" s="1"/>
    </row>
    <row r="675">
      <c r="A675" s="1"/>
      <c r="B675" s="1"/>
      <c r="C675" s="34"/>
      <c r="D675" s="1"/>
      <c r="E675" s="1"/>
      <c r="F675" s="1"/>
      <c r="G675" s="1"/>
      <c r="H675" s="1"/>
      <c r="I675" s="1"/>
      <c r="J675" s="1"/>
      <c r="K675" s="1"/>
      <c r="L675" s="1"/>
      <c r="M675" s="1"/>
      <c r="N675" s="1"/>
      <c r="O675" s="54"/>
      <c r="P675" s="1"/>
      <c r="Q675" s="1"/>
      <c r="R675" s="1"/>
      <c r="S675" s="1"/>
      <c r="T675" s="1"/>
      <c r="U675" s="1"/>
      <c r="V675" s="1"/>
      <c r="W675" s="1"/>
      <c r="X675" s="1"/>
      <c r="Y675" s="1"/>
      <c r="Z675" s="1"/>
      <c r="AA675" s="1"/>
      <c r="AB675" s="1"/>
      <c r="AC675" s="1"/>
      <c r="AD675" s="1"/>
      <c r="AE675" s="1"/>
      <c r="AF675" s="1"/>
      <c r="AG675" s="1"/>
      <c r="AH675" s="1"/>
      <c r="AI675" s="54"/>
      <c r="AJ675" s="1"/>
    </row>
    <row r="676">
      <c r="A676" s="1"/>
      <c r="B676" s="1"/>
      <c r="C676" s="34"/>
      <c r="D676" s="1"/>
      <c r="E676" s="1"/>
      <c r="F676" s="1"/>
      <c r="G676" s="1"/>
      <c r="H676" s="1"/>
      <c r="I676" s="1"/>
      <c r="J676" s="1"/>
      <c r="K676" s="1"/>
      <c r="L676" s="1"/>
      <c r="M676" s="1"/>
      <c r="N676" s="1"/>
      <c r="O676" s="54"/>
      <c r="P676" s="1"/>
      <c r="Q676" s="1"/>
      <c r="R676" s="1"/>
      <c r="S676" s="1"/>
      <c r="T676" s="1"/>
      <c r="U676" s="1"/>
      <c r="V676" s="1"/>
      <c r="W676" s="1"/>
      <c r="X676" s="1"/>
      <c r="Y676" s="1"/>
      <c r="Z676" s="1"/>
      <c r="AA676" s="1"/>
      <c r="AB676" s="1"/>
      <c r="AC676" s="1"/>
      <c r="AD676" s="1"/>
      <c r="AE676" s="1"/>
      <c r="AF676" s="1"/>
      <c r="AG676" s="1"/>
      <c r="AH676" s="1"/>
      <c r="AI676" s="54"/>
      <c r="AJ676" s="1"/>
    </row>
    <row r="677">
      <c r="A677" s="1"/>
      <c r="B677" s="1"/>
      <c r="C677" s="34"/>
      <c r="D677" s="1"/>
      <c r="E677" s="1"/>
      <c r="F677" s="1"/>
      <c r="G677" s="1"/>
      <c r="H677" s="1"/>
      <c r="I677" s="1"/>
      <c r="J677" s="1"/>
      <c r="K677" s="1"/>
      <c r="L677" s="1"/>
      <c r="M677" s="1"/>
      <c r="N677" s="1"/>
      <c r="O677" s="54"/>
      <c r="P677" s="1"/>
      <c r="Q677" s="1"/>
      <c r="R677" s="1"/>
      <c r="S677" s="1"/>
      <c r="T677" s="1"/>
      <c r="U677" s="1"/>
      <c r="V677" s="1"/>
      <c r="W677" s="1"/>
      <c r="X677" s="1"/>
      <c r="Y677" s="1"/>
      <c r="Z677" s="1"/>
      <c r="AA677" s="1"/>
      <c r="AB677" s="1"/>
      <c r="AC677" s="1"/>
      <c r="AD677" s="1"/>
      <c r="AE677" s="1"/>
      <c r="AF677" s="1"/>
      <c r="AG677" s="1"/>
      <c r="AH677" s="1"/>
      <c r="AI677" s="54"/>
      <c r="AJ677" s="1"/>
    </row>
    <row r="678">
      <c r="A678" s="1"/>
      <c r="B678" s="1"/>
      <c r="C678" s="34"/>
      <c r="D678" s="1"/>
      <c r="E678" s="1"/>
      <c r="F678" s="1"/>
      <c r="G678" s="1"/>
      <c r="H678" s="1"/>
      <c r="I678" s="1"/>
      <c r="J678" s="1"/>
      <c r="K678" s="1"/>
      <c r="L678" s="1"/>
      <c r="M678" s="1"/>
      <c r="N678" s="1"/>
      <c r="O678" s="54"/>
      <c r="P678" s="1"/>
      <c r="Q678" s="1"/>
      <c r="R678" s="1"/>
      <c r="S678" s="1"/>
      <c r="T678" s="1"/>
      <c r="U678" s="1"/>
      <c r="V678" s="1"/>
      <c r="W678" s="1"/>
      <c r="X678" s="1"/>
      <c r="Y678" s="1"/>
      <c r="Z678" s="1"/>
      <c r="AA678" s="1"/>
      <c r="AB678" s="1"/>
      <c r="AC678" s="1"/>
      <c r="AD678" s="1"/>
      <c r="AE678" s="1"/>
      <c r="AF678" s="1"/>
      <c r="AG678" s="1"/>
      <c r="AH678" s="1"/>
      <c r="AI678" s="54"/>
      <c r="AJ678" s="1"/>
    </row>
    <row r="679">
      <c r="A679" s="1"/>
      <c r="B679" s="1"/>
      <c r="C679" s="34"/>
      <c r="D679" s="1"/>
      <c r="E679" s="1"/>
      <c r="F679" s="1"/>
      <c r="G679" s="1"/>
      <c r="H679" s="1"/>
      <c r="I679" s="1"/>
      <c r="J679" s="1"/>
      <c r="K679" s="1"/>
      <c r="L679" s="1"/>
      <c r="M679" s="1"/>
      <c r="N679" s="1"/>
      <c r="O679" s="54"/>
      <c r="P679" s="1"/>
      <c r="Q679" s="1"/>
      <c r="R679" s="1"/>
      <c r="S679" s="1"/>
      <c r="T679" s="1"/>
      <c r="U679" s="1"/>
      <c r="V679" s="1"/>
      <c r="W679" s="1"/>
      <c r="X679" s="1"/>
      <c r="Y679" s="1"/>
      <c r="Z679" s="1"/>
      <c r="AA679" s="1"/>
      <c r="AB679" s="1"/>
      <c r="AC679" s="1"/>
      <c r="AD679" s="1"/>
      <c r="AE679" s="1"/>
      <c r="AF679" s="1"/>
      <c r="AG679" s="1"/>
      <c r="AH679" s="1"/>
      <c r="AI679" s="54"/>
      <c r="AJ679" s="1"/>
    </row>
    <row r="680">
      <c r="A680" s="1"/>
      <c r="B680" s="1"/>
      <c r="C680" s="34"/>
      <c r="D680" s="1"/>
      <c r="E680" s="1"/>
      <c r="F680" s="1"/>
      <c r="G680" s="1"/>
      <c r="H680" s="1"/>
      <c r="I680" s="1"/>
      <c r="J680" s="1"/>
      <c r="K680" s="1"/>
      <c r="L680" s="1"/>
      <c r="M680" s="1"/>
      <c r="N680" s="1"/>
      <c r="O680" s="54"/>
      <c r="P680" s="1"/>
      <c r="Q680" s="1"/>
      <c r="R680" s="1"/>
      <c r="S680" s="1"/>
      <c r="T680" s="1"/>
      <c r="U680" s="1"/>
      <c r="V680" s="1"/>
      <c r="W680" s="1"/>
      <c r="X680" s="1"/>
      <c r="Y680" s="1"/>
      <c r="Z680" s="1"/>
      <c r="AA680" s="1"/>
      <c r="AB680" s="1"/>
      <c r="AC680" s="1"/>
      <c r="AD680" s="1"/>
      <c r="AE680" s="1"/>
      <c r="AF680" s="1"/>
      <c r="AG680" s="1"/>
      <c r="AH680" s="1"/>
      <c r="AI680" s="54"/>
      <c r="AJ680" s="1"/>
    </row>
    <row r="681">
      <c r="A681" s="1"/>
      <c r="B681" s="1"/>
      <c r="C681" s="34"/>
      <c r="D681" s="1"/>
      <c r="E681" s="1"/>
      <c r="F681" s="1"/>
      <c r="G681" s="1"/>
      <c r="H681" s="1"/>
      <c r="I681" s="1"/>
      <c r="J681" s="1"/>
      <c r="K681" s="1"/>
      <c r="L681" s="1"/>
      <c r="M681" s="1"/>
      <c r="N681" s="1"/>
      <c r="O681" s="54"/>
      <c r="P681" s="1"/>
      <c r="Q681" s="1"/>
      <c r="R681" s="1"/>
      <c r="S681" s="1"/>
      <c r="T681" s="1"/>
      <c r="U681" s="1"/>
      <c r="V681" s="1"/>
      <c r="W681" s="1"/>
      <c r="X681" s="1"/>
      <c r="Y681" s="1"/>
      <c r="Z681" s="1"/>
      <c r="AA681" s="1"/>
      <c r="AB681" s="1"/>
      <c r="AC681" s="1"/>
      <c r="AD681" s="1"/>
      <c r="AE681" s="1"/>
      <c r="AF681" s="1"/>
      <c r="AG681" s="1"/>
      <c r="AH681" s="1"/>
      <c r="AI681" s="54"/>
      <c r="AJ681" s="1"/>
    </row>
    <row r="682">
      <c r="A682" s="1"/>
      <c r="B682" s="1"/>
      <c r="C682" s="34"/>
      <c r="D682" s="1"/>
      <c r="E682" s="1"/>
      <c r="F682" s="1"/>
      <c r="G682" s="1"/>
      <c r="H682" s="1"/>
      <c r="I682" s="1"/>
      <c r="J682" s="1"/>
      <c r="K682" s="1"/>
      <c r="L682" s="1"/>
      <c r="M682" s="1"/>
      <c r="N682" s="1"/>
      <c r="O682" s="54"/>
      <c r="P682" s="1"/>
      <c r="Q682" s="1"/>
      <c r="R682" s="1"/>
      <c r="S682" s="1"/>
      <c r="T682" s="1"/>
      <c r="U682" s="1"/>
      <c r="V682" s="1"/>
      <c r="W682" s="1"/>
      <c r="X682" s="1"/>
      <c r="Y682" s="1"/>
      <c r="Z682" s="1"/>
      <c r="AA682" s="1"/>
      <c r="AB682" s="1"/>
      <c r="AC682" s="1"/>
      <c r="AD682" s="1"/>
      <c r="AE682" s="1"/>
      <c r="AF682" s="1"/>
      <c r="AG682" s="1"/>
      <c r="AH682" s="1"/>
      <c r="AI682" s="54"/>
      <c r="AJ682" s="1"/>
    </row>
    <row r="683">
      <c r="A683" s="1"/>
      <c r="B683" s="1"/>
      <c r="C683" s="34"/>
      <c r="D683" s="1"/>
      <c r="E683" s="1"/>
      <c r="F683" s="1"/>
      <c r="G683" s="1"/>
      <c r="H683" s="1"/>
      <c r="I683" s="1"/>
      <c r="J683" s="1"/>
      <c r="K683" s="1"/>
      <c r="L683" s="1"/>
      <c r="M683" s="1"/>
      <c r="N683" s="1"/>
      <c r="O683" s="54"/>
      <c r="P683" s="1"/>
      <c r="Q683" s="1"/>
      <c r="R683" s="1"/>
      <c r="S683" s="1"/>
      <c r="T683" s="1"/>
      <c r="U683" s="1"/>
      <c r="V683" s="1"/>
      <c r="W683" s="1"/>
      <c r="X683" s="1"/>
      <c r="Y683" s="1"/>
      <c r="Z683" s="1"/>
      <c r="AA683" s="1"/>
      <c r="AB683" s="1"/>
      <c r="AC683" s="1"/>
      <c r="AD683" s="1"/>
      <c r="AE683" s="1"/>
      <c r="AF683" s="1"/>
      <c r="AG683" s="1"/>
      <c r="AH683" s="1"/>
      <c r="AI683" s="54"/>
      <c r="AJ683" s="1"/>
    </row>
    <row r="684">
      <c r="A684" s="1"/>
      <c r="B684" s="1"/>
      <c r="C684" s="34"/>
      <c r="D684" s="1"/>
      <c r="E684" s="1"/>
      <c r="F684" s="1"/>
      <c r="G684" s="1"/>
      <c r="H684" s="1"/>
      <c r="I684" s="1"/>
      <c r="J684" s="1"/>
      <c r="K684" s="1"/>
      <c r="L684" s="1"/>
      <c r="M684" s="1"/>
      <c r="N684" s="1"/>
      <c r="O684" s="54"/>
      <c r="P684" s="1"/>
      <c r="Q684" s="1"/>
      <c r="R684" s="1"/>
      <c r="S684" s="1"/>
      <c r="T684" s="1"/>
      <c r="U684" s="1"/>
      <c r="V684" s="1"/>
      <c r="W684" s="1"/>
      <c r="X684" s="1"/>
      <c r="Y684" s="1"/>
      <c r="Z684" s="1"/>
      <c r="AA684" s="1"/>
      <c r="AB684" s="1"/>
      <c r="AC684" s="1"/>
      <c r="AD684" s="1"/>
      <c r="AE684" s="1"/>
      <c r="AF684" s="1"/>
      <c r="AG684" s="1"/>
      <c r="AH684" s="1"/>
      <c r="AI684" s="54"/>
      <c r="AJ684" s="1"/>
    </row>
    <row r="685">
      <c r="A685" s="1"/>
      <c r="B685" s="1"/>
      <c r="C685" s="34"/>
      <c r="D685" s="1"/>
      <c r="E685" s="1"/>
      <c r="F685" s="1"/>
      <c r="G685" s="1"/>
      <c r="H685" s="1"/>
      <c r="I685" s="1"/>
      <c r="J685" s="1"/>
      <c r="K685" s="1"/>
      <c r="L685" s="1"/>
      <c r="M685" s="1"/>
      <c r="N685" s="1"/>
      <c r="O685" s="54"/>
      <c r="P685" s="1"/>
      <c r="Q685" s="1"/>
      <c r="R685" s="1"/>
      <c r="S685" s="1"/>
      <c r="T685" s="1"/>
      <c r="U685" s="1"/>
      <c r="V685" s="1"/>
      <c r="W685" s="1"/>
      <c r="X685" s="1"/>
      <c r="Y685" s="1"/>
      <c r="Z685" s="1"/>
      <c r="AA685" s="1"/>
      <c r="AB685" s="1"/>
      <c r="AC685" s="1"/>
      <c r="AD685" s="1"/>
      <c r="AE685" s="1"/>
      <c r="AF685" s="1"/>
      <c r="AG685" s="1"/>
      <c r="AH685" s="1"/>
      <c r="AI685" s="54"/>
      <c r="AJ685" s="1"/>
    </row>
    <row r="686">
      <c r="A686" s="1"/>
      <c r="B686" s="1"/>
      <c r="C686" s="34"/>
      <c r="D686" s="1"/>
      <c r="E686" s="1"/>
      <c r="F686" s="1"/>
      <c r="G686" s="1"/>
      <c r="H686" s="1"/>
      <c r="I686" s="1"/>
      <c r="J686" s="1"/>
      <c r="K686" s="1"/>
      <c r="L686" s="1"/>
      <c r="M686" s="1"/>
      <c r="N686" s="1"/>
      <c r="O686" s="54"/>
      <c r="P686" s="1"/>
      <c r="Q686" s="1"/>
      <c r="R686" s="1"/>
      <c r="S686" s="1"/>
      <c r="T686" s="1"/>
      <c r="U686" s="1"/>
      <c r="V686" s="1"/>
      <c r="W686" s="1"/>
      <c r="X686" s="1"/>
      <c r="Y686" s="1"/>
      <c r="Z686" s="1"/>
      <c r="AA686" s="1"/>
      <c r="AB686" s="1"/>
      <c r="AC686" s="1"/>
      <c r="AD686" s="1"/>
      <c r="AE686" s="1"/>
      <c r="AF686" s="1"/>
      <c r="AG686" s="1"/>
      <c r="AH686" s="1"/>
      <c r="AI686" s="54"/>
      <c r="AJ686" s="1"/>
    </row>
    <row r="687">
      <c r="A687" s="1"/>
      <c r="B687" s="1"/>
      <c r="C687" s="34"/>
      <c r="D687" s="1"/>
      <c r="E687" s="1"/>
      <c r="F687" s="1"/>
      <c r="G687" s="1"/>
      <c r="H687" s="1"/>
      <c r="I687" s="1"/>
      <c r="J687" s="1"/>
      <c r="K687" s="1"/>
      <c r="L687" s="1"/>
      <c r="M687" s="1"/>
      <c r="N687" s="1"/>
      <c r="O687" s="54"/>
      <c r="P687" s="1"/>
      <c r="Q687" s="1"/>
      <c r="R687" s="1"/>
      <c r="S687" s="1"/>
      <c r="T687" s="1"/>
      <c r="U687" s="1"/>
      <c r="V687" s="1"/>
      <c r="W687" s="1"/>
      <c r="X687" s="1"/>
      <c r="Y687" s="1"/>
      <c r="Z687" s="1"/>
      <c r="AA687" s="1"/>
      <c r="AB687" s="1"/>
      <c r="AC687" s="1"/>
      <c r="AD687" s="1"/>
      <c r="AE687" s="1"/>
      <c r="AF687" s="1"/>
      <c r="AG687" s="1"/>
      <c r="AH687" s="1"/>
      <c r="AI687" s="54"/>
      <c r="AJ687" s="1"/>
    </row>
    <row r="688">
      <c r="A688" s="1"/>
      <c r="B688" s="1"/>
      <c r="C688" s="34"/>
      <c r="D688" s="1"/>
      <c r="E688" s="1"/>
      <c r="F688" s="1"/>
      <c r="G688" s="1"/>
      <c r="H688" s="1"/>
      <c r="I688" s="1"/>
      <c r="J688" s="1"/>
      <c r="K688" s="1"/>
      <c r="L688" s="1"/>
      <c r="M688" s="1"/>
      <c r="N688" s="1"/>
      <c r="O688" s="54"/>
      <c r="P688" s="1"/>
      <c r="Q688" s="1"/>
      <c r="R688" s="1"/>
      <c r="S688" s="1"/>
      <c r="T688" s="1"/>
      <c r="U688" s="1"/>
      <c r="V688" s="1"/>
      <c r="W688" s="1"/>
      <c r="X688" s="1"/>
      <c r="Y688" s="1"/>
      <c r="Z688" s="1"/>
      <c r="AA688" s="1"/>
      <c r="AB688" s="1"/>
      <c r="AC688" s="1"/>
      <c r="AD688" s="1"/>
      <c r="AE688" s="1"/>
      <c r="AF688" s="1"/>
      <c r="AG688" s="1"/>
      <c r="AH688" s="1"/>
      <c r="AI688" s="54"/>
      <c r="AJ688" s="1"/>
    </row>
    <row r="689">
      <c r="A689" s="1"/>
      <c r="B689" s="1"/>
      <c r="C689" s="34"/>
      <c r="D689" s="1"/>
      <c r="E689" s="1"/>
      <c r="F689" s="1"/>
      <c r="G689" s="1"/>
      <c r="H689" s="1"/>
      <c r="I689" s="1"/>
      <c r="J689" s="1"/>
      <c r="K689" s="1"/>
      <c r="L689" s="1"/>
      <c r="M689" s="1"/>
      <c r="N689" s="1"/>
      <c r="O689" s="54"/>
      <c r="P689" s="1"/>
      <c r="Q689" s="1"/>
      <c r="R689" s="1"/>
      <c r="S689" s="1"/>
      <c r="T689" s="1"/>
      <c r="U689" s="1"/>
      <c r="V689" s="1"/>
      <c r="W689" s="1"/>
      <c r="X689" s="1"/>
      <c r="Y689" s="1"/>
      <c r="Z689" s="1"/>
      <c r="AA689" s="1"/>
      <c r="AB689" s="1"/>
      <c r="AC689" s="1"/>
      <c r="AD689" s="1"/>
      <c r="AE689" s="1"/>
      <c r="AF689" s="1"/>
      <c r="AG689" s="1"/>
      <c r="AH689" s="1"/>
      <c r="AI689" s="54"/>
      <c r="AJ689" s="1"/>
    </row>
    <row r="690">
      <c r="A690" s="1"/>
      <c r="B690" s="1"/>
      <c r="C690" s="34"/>
      <c r="D690" s="1"/>
      <c r="E690" s="1"/>
      <c r="F690" s="1"/>
      <c r="G690" s="1"/>
      <c r="H690" s="1"/>
      <c r="I690" s="1"/>
      <c r="J690" s="1"/>
      <c r="K690" s="1"/>
      <c r="L690" s="1"/>
      <c r="M690" s="1"/>
      <c r="N690" s="1"/>
      <c r="O690" s="54"/>
      <c r="P690" s="1"/>
      <c r="Q690" s="1"/>
      <c r="R690" s="1"/>
      <c r="S690" s="1"/>
      <c r="T690" s="1"/>
      <c r="U690" s="1"/>
      <c r="V690" s="1"/>
      <c r="W690" s="1"/>
      <c r="X690" s="1"/>
      <c r="Y690" s="1"/>
      <c r="Z690" s="1"/>
      <c r="AA690" s="1"/>
      <c r="AB690" s="1"/>
      <c r="AC690" s="1"/>
      <c r="AD690" s="1"/>
      <c r="AE690" s="1"/>
      <c r="AF690" s="1"/>
      <c r="AG690" s="1"/>
      <c r="AH690" s="1"/>
      <c r="AI690" s="54"/>
      <c r="AJ690" s="1"/>
    </row>
    <row r="691">
      <c r="A691" s="1"/>
      <c r="B691" s="1"/>
      <c r="C691" s="34"/>
      <c r="D691" s="1"/>
      <c r="E691" s="1"/>
      <c r="F691" s="1"/>
      <c r="G691" s="1"/>
      <c r="H691" s="1"/>
      <c r="I691" s="1"/>
      <c r="J691" s="1"/>
      <c r="K691" s="1"/>
      <c r="L691" s="1"/>
      <c r="M691" s="1"/>
      <c r="N691" s="1"/>
      <c r="O691" s="54"/>
      <c r="P691" s="1"/>
      <c r="Q691" s="1"/>
      <c r="R691" s="1"/>
      <c r="S691" s="1"/>
      <c r="T691" s="1"/>
      <c r="U691" s="1"/>
      <c r="V691" s="1"/>
      <c r="W691" s="1"/>
      <c r="X691" s="1"/>
      <c r="Y691" s="1"/>
      <c r="Z691" s="1"/>
      <c r="AA691" s="1"/>
      <c r="AB691" s="1"/>
      <c r="AC691" s="1"/>
      <c r="AD691" s="1"/>
      <c r="AE691" s="1"/>
      <c r="AF691" s="1"/>
      <c r="AG691" s="1"/>
      <c r="AH691" s="1"/>
      <c r="AI691" s="54"/>
      <c r="AJ691" s="1"/>
    </row>
    <row r="692">
      <c r="A692" s="1"/>
      <c r="B692" s="1"/>
      <c r="C692" s="34"/>
      <c r="D692" s="1"/>
      <c r="E692" s="1"/>
      <c r="F692" s="1"/>
      <c r="G692" s="1"/>
      <c r="H692" s="1"/>
      <c r="I692" s="1"/>
      <c r="J692" s="1"/>
      <c r="K692" s="1"/>
      <c r="L692" s="1"/>
      <c r="M692" s="1"/>
      <c r="N692" s="1"/>
      <c r="O692" s="54"/>
      <c r="P692" s="1"/>
      <c r="Q692" s="1"/>
      <c r="R692" s="1"/>
      <c r="S692" s="1"/>
      <c r="T692" s="1"/>
      <c r="U692" s="1"/>
      <c r="V692" s="1"/>
      <c r="W692" s="1"/>
      <c r="X692" s="1"/>
      <c r="Y692" s="1"/>
      <c r="Z692" s="1"/>
      <c r="AA692" s="1"/>
      <c r="AB692" s="1"/>
      <c r="AC692" s="1"/>
      <c r="AD692" s="1"/>
      <c r="AE692" s="1"/>
      <c r="AF692" s="1"/>
      <c r="AG692" s="1"/>
      <c r="AH692" s="1"/>
      <c r="AI692" s="54"/>
      <c r="AJ692" s="1"/>
    </row>
    <row r="693">
      <c r="A693" s="1"/>
      <c r="B693" s="1"/>
      <c r="C693" s="34"/>
      <c r="D693" s="1"/>
      <c r="E693" s="1"/>
      <c r="F693" s="1"/>
      <c r="G693" s="1"/>
      <c r="H693" s="1"/>
      <c r="I693" s="1"/>
      <c r="J693" s="1"/>
      <c r="K693" s="1"/>
      <c r="L693" s="1"/>
      <c r="M693" s="1"/>
      <c r="N693" s="1"/>
      <c r="O693" s="54"/>
      <c r="P693" s="1"/>
      <c r="Q693" s="1"/>
      <c r="R693" s="1"/>
      <c r="S693" s="1"/>
      <c r="T693" s="1"/>
      <c r="U693" s="1"/>
      <c r="V693" s="1"/>
      <c r="W693" s="1"/>
      <c r="X693" s="1"/>
      <c r="Y693" s="1"/>
      <c r="Z693" s="1"/>
      <c r="AA693" s="1"/>
      <c r="AB693" s="1"/>
      <c r="AC693" s="1"/>
      <c r="AD693" s="1"/>
      <c r="AE693" s="1"/>
      <c r="AF693" s="1"/>
      <c r="AG693" s="1"/>
      <c r="AH693" s="1"/>
      <c r="AI693" s="54"/>
      <c r="AJ693" s="1"/>
    </row>
    <row r="694">
      <c r="A694" s="1"/>
      <c r="B694" s="1"/>
      <c r="C694" s="34"/>
      <c r="D694" s="1"/>
      <c r="E694" s="1"/>
      <c r="F694" s="1"/>
      <c r="G694" s="1"/>
      <c r="H694" s="1"/>
      <c r="I694" s="1"/>
      <c r="J694" s="1"/>
      <c r="K694" s="1"/>
      <c r="L694" s="1"/>
      <c r="M694" s="1"/>
      <c r="N694" s="1"/>
      <c r="O694" s="54"/>
      <c r="P694" s="1"/>
      <c r="Q694" s="1"/>
      <c r="R694" s="1"/>
      <c r="S694" s="1"/>
      <c r="T694" s="1"/>
      <c r="U694" s="1"/>
      <c r="V694" s="1"/>
      <c r="W694" s="1"/>
      <c r="X694" s="1"/>
      <c r="Y694" s="1"/>
      <c r="Z694" s="1"/>
      <c r="AA694" s="1"/>
      <c r="AB694" s="1"/>
      <c r="AC694" s="1"/>
      <c r="AD694" s="1"/>
      <c r="AE694" s="1"/>
      <c r="AF694" s="1"/>
      <c r="AG694" s="1"/>
      <c r="AH694" s="1"/>
      <c r="AI694" s="54"/>
      <c r="AJ694" s="1"/>
    </row>
    <row r="695">
      <c r="A695" s="1"/>
      <c r="B695" s="1"/>
      <c r="C695" s="34"/>
      <c r="D695" s="1"/>
      <c r="E695" s="1"/>
      <c r="F695" s="1"/>
      <c r="G695" s="1"/>
      <c r="H695" s="1"/>
      <c r="I695" s="1"/>
      <c r="J695" s="1"/>
      <c r="K695" s="1"/>
      <c r="L695" s="1"/>
      <c r="M695" s="1"/>
      <c r="N695" s="1"/>
      <c r="O695" s="54"/>
      <c r="P695" s="1"/>
      <c r="Q695" s="1"/>
      <c r="R695" s="1"/>
      <c r="S695" s="1"/>
      <c r="T695" s="1"/>
      <c r="U695" s="1"/>
      <c r="V695" s="1"/>
      <c r="W695" s="1"/>
      <c r="X695" s="1"/>
      <c r="Y695" s="1"/>
      <c r="Z695" s="1"/>
      <c r="AA695" s="1"/>
      <c r="AB695" s="1"/>
      <c r="AC695" s="1"/>
      <c r="AD695" s="1"/>
      <c r="AE695" s="1"/>
      <c r="AF695" s="1"/>
      <c r="AG695" s="1"/>
      <c r="AH695" s="1"/>
      <c r="AI695" s="54"/>
      <c r="AJ695" s="1"/>
    </row>
    <row r="696">
      <c r="A696" s="1"/>
      <c r="B696" s="1"/>
      <c r="C696" s="34"/>
      <c r="D696" s="1"/>
      <c r="E696" s="1"/>
      <c r="F696" s="1"/>
      <c r="G696" s="1"/>
      <c r="H696" s="1"/>
      <c r="I696" s="1"/>
      <c r="J696" s="1"/>
      <c r="K696" s="1"/>
      <c r="L696" s="1"/>
      <c r="M696" s="1"/>
      <c r="N696" s="1"/>
      <c r="O696" s="54"/>
      <c r="P696" s="1"/>
      <c r="Q696" s="1"/>
      <c r="R696" s="1"/>
      <c r="S696" s="1"/>
      <c r="T696" s="1"/>
      <c r="U696" s="1"/>
      <c r="V696" s="1"/>
      <c r="W696" s="1"/>
      <c r="X696" s="1"/>
      <c r="Y696" s="1"/>
      <c r="Z696" s="1"/>
      <c r="AA696" s="1"/>
      <c r="AB696" s="1"/>
      <c r="AC696" s="1"/>
      <c r="AD696" s="1"/>
      <c r="AE696" s="1"/>
      <c r="AF696" s="1"/>
      <c r="AG696" s="1"/>
      <c r="AH696" s="1"/>
      <c r="AI696" s="54"/>
      <c r="AJ696" s="1"/>
    </row>
    <row r="697">
      <c r="A697" s="1"/>
      <c r="B697" s="1"/>
      <c r="C697" s="34"/>
      <c r="D697" s="1"/>
      <c r="E697" s="1"/>
      <c r="F697" s="1"/>
      <c r="G697" s="1"/>
      <c r="H697" s="1"/>
      <c r="I697" s="1"/>
      <c r="J697" s="1"/>
      <c r="K697" s="1"/>
      <c r="L697" s="1"/>
      <c r="M697" s="1"/>
      <c r="N697" s="1"/>
      <c r="O697" s="54"/>
      <c r="P697" s="1"/>
      <c r="Q697" s="1"/>
      <c r="R697" s="1"/>
      <c r="S697" s="1"/>
      <c r="T697" s="1"/>
      <c r="U697" s="1"/>
      <c r="V697" s="1"/>
      <c r="W697" s="1"/>
      <c r="X697" s="1"/>
      <c r="Y697" s="1"/>
      <c r="Z697" s="1"/>
      <c r="AA697" s="1"/>
      <c r="AB697" s="1"/>
      <c r="AC697" s="1"/>
      <c r="AD697" s="1"/>
      <c r="AE697" s="1"/>
      <c r="AF697" s="1"/>
      <c r="AG697" s="1"/>
      <c r="AH697" s="1"/>
      <c r="AI697" s="54"/>
      <c r="AJ697" s="1"/>
    </row>
    <row r="698">
      <c r="A698" s="1"/>
      <c r="B698" s="1"/>
      <c r="C698" s="34"/>
      <c r="D698" s="1"/>
      <c r="E698" s="1"/>
      <c r="F698" s="1"/>
      <c r="G698" s="1"/>
      <c r="H698" s="1"/>
      <c r="I698" s="1"/>
      <c r="J698" s="1"/>
      <c r="K698" s="1"/>
      <c r="L698" s="1"/>
      <c r="M698" s="1"/>
      <c r="N698" s="1"/>
      <c r="O698" s="54"/>
      <c r="P698" s="1"/>
      <c r="Q698" s="1"/>
      <c r="R698" s="1"/>
      <c r="S698" s="1"/>
      <c r="T698" s="1"/>
      <c r="U698" s="1"/>
      <c r="V698" s="1"/>
      <c r="W698" s="1"/>
      <c r="X698" s="1"/>
      <c r="Y698" s="1"/>
      <c r="Z698" s="1"/>
      <c r="AA698" s="1"/>
      <c r="AB698" s="1"/>
      <c r="AC698" s="1"/>
      <c r="AD698" s="1"/>
      <c r="AE698" s="1"/>
      <c r="AF698" s="1"/>
      <c r="AG698" s="1"/>
      <c r="AH698" s="1"/>
      <c r="AI698" s="54"/>
      <c r="AJ698" s="1"/>
    </row>
    <row r="699">
      <c r="A699" s="1"/>
      <c r="B699" s="1"/>
      <c r="C699" s="34"/>
      <c r="D699" s="1"/>
      <c r="E699" s="1"/>
      <c r="F699" s="1"/>
      <c r="G699" s="1"/>
      <c r="H699" s="1"/>
      <c r="I699" s="1"/>
      <c r="J699" s="1"/>
      <c r="K699" s="1"/>
      <c r="L699" s="1"/>
      <c r="M699" s="1"/>
      <c r="N699" s="1"/>
      <c r="O699" s="54"/>
      <c r="P699" s="1"/>
      <c r="Q699" s="1"/>
      <c r="R699" s="1"/>
      <c r="S699" s="1"/>
      <c r="T699" s="1"/>
      <c r="U699" s="1"/>
      <c r="V699" s="1"/>
      <c r="W699" s="1"/>
      <c r="X699" s="1"/>
      <c r="Y699" s="1"/>
      <c r="Z699" s="1"/>
      <c r="AA699" s="1"/>
      <c r="AB699" s="1"/>
      <c r="AC699" s="1"/>
      <c r="AD699" s="1"/>
      <c r="AE699" s="1"/>
      <c r="AF699" s="1"/>
      <c r="AG699" s="1"/>
      <c r="AH699" s="1"/>
      <c r="AI699" s="54"/>
      <c r="AJ699" s="1"/>
    </row>
    <row r="700">
      <c r="A700" s="1"/>
      <c r="B700" s="1"/>
      <c r="C700" s="34"/>
      <c r="D700" s="1"/>
      <c r="E700" s="1"/>
      <c r="F700" s="1"/>
      <c r="G700" s="1"/>
      <c r="H700" s="1"/>
      <c r="I700" s="1"/>
      <c r="J700" s="1"/>
      <c r="K700" s="1"/>
      <c r="L700" s="1"/>
      <c r="M700" s="1"/>
      <c r="N700" s="1"/>
      <c r="O700" s="54"/>
      <c r="P700" s="1"/>
      <c r="Q700" s="1"/>
      <c r="R700" s="1"/>
      <c r="S700" s="1"/>
      <c r="T700" s="1"/>
      <c r="U700" s="1"/>
      <c r="V700" s="1"/>
      <c r="W700" s="1"/>
      <c r="X700" s="1"/>
      <c r="Y700" s="1"/>
      <c r="Z700" s="1"/>
      <c r="AA700" s="1"/>
      <c r="AB700" s="1"/>
      <c r="AC700" s="1"/>
      <c r="AD700" s="1"/>
      <c r="AE700" s="1"/>
      <c r="AF700" s="1"/>
      <c r="AG700" s="1"/>
      <c r="AH700" s="1"/>
      <c r="AI700" s="54"/>
      <c r="AJ700" s="1"/>
    </row>
    <row r="701">
      <c r="A701" s="1"/>
      <c r="B701" s="1"/>
      <c r="C701" s="34"/>
      <c r="D701" s="1"/>
      <c r="E701" s="1"/>
      <c r="F701" s="1"/>
      <c r="G701" s="1"/>
      <c r="H701" s="1"/>
      <c r="I701" s="1"/>
      <c r="J701" s="1"/>
      <c r="K701" s="1"/>
      <c r="L701" s="1"/>
      <c r="M701" s="1"/>
      <c r="N701" s="1"/>
      <c r="O701" s="54"/>
      <c r="P701" s="1"/>
      <c r="Q701" s="1"/>
      <c r="R701" s="1"/>
      <c r="S701" s="1"/>
      <c r="T701" s="1"/>
      <c r="U701" s="1"/>
      <c r="V701" s="1"/>
      <c r="W701" s="1"/>
      <c r="X701" s="1"/>
      <c r="Y701" s="1"/>
      <c r="Z701" s="1"/>
      <c r="AA701" s="1"/>
      <c r="AB701" s="1"/>
      <c r="AC701" s="1"/>
      <c r="AD701" s="1"/>
      <c r="AE701" s="1"/>
      <c r="AF701" s="1"/>
      <c r="AG701" s="1"/>
      <c r="AH701" s="1"/>
      <c r="AI701" s="54"/>
      <c r="AJ701" s="1"/>
    </row>
    <row r="702">
      <c r="A702" s="1"/>
      <c r="B702" s="1"/>
      <c r="C702" s="34"/>
      <c r="D702" s="1"/>
      <c r="E702" s="1"/>
      <c r="F702" s="1"/>
      <c r="G702" s="1"/>
      <c r="H702" s="1"/>
      <c r="I702" s="1"/>
      <c r="J702" s="1"/>
      <c r="K702" s="1"/>
      <c r="L702" s="1"/>
      <c r="M702" s="1"/>
      <c r="N702" s="1"/>
      <c r="O702" s="54"/>
      <c r="P702" s="1"/>
      <c r="Q702" s="1"/>
      <c r="R702" s="1"/>
      <c r="S702" s="1"/>
      <c r="T702" s="1"/>
      <c r="U702" s="1"/>
      <c r="V702" s="1"/>
      <c r="W702" s="1"/>
      <c r="X702" s="1"/>
      <c r="Y702" s="1"/>
      <c r="Z702" s="1"/>
      <c r="AA702" s="1"/>
      <c r="AB702" s="1"/>
      <c r="AC702" s="1"/>
      <c r="AD702" s="1"/>
      <c r="AE702" s="1"/>
      <c r="AF702" s="1"/>
      <c r="AG702" s="1"/>
      <c r="AH702" s="1"/>
      <c r="AI702" s="54"/>
      <c r="AJ702" s="1"/>
    </row>
    <row r="703">
      <c r="A703" s="1"/>
      <c r="B703" s="1"/>
      <c r="C703" s="34"/>
      <c r="D703" s="1"/>
      <c r="E703" s="1"/>
      <c r="F703" s="1"/>
      <c r="G703" s="1"/>
      <c r="H703" s="1"/>
      <c r="I703" s="1"/>
      <c r="J703" s="1"/>
      <c r="K703" s="1"/>
      <c r="L703" s="1"/>
      <c r="M703" s="1"/>
      <c r="N703" s="1"/>
      <c r="O703" s="54"/>
      <c r="P703" s="1"/>
      <c r="Q703" s="1"/>
      <c r="R703" s="1"/>
      <c r="S703" s="1"/>
      <c r="T703" s="1"/>
      <c r="U703" s="1"/>
      <c r="V703" s="1"/>
      <c r="W703" s="1"/>
      <c r="X703" s="1"/>
      <c r="Y703" s="1"/>
      <c r="Z703" s="1"/>
      <c r="AA703" s="1"/>
      <c r="AB703" s="1"/>
      <c r="AC703" s="1"/>
      <c r="AD703" s="1"/>
      <c r="AE703" s="1"/>
      <c r="AF703" s="1"/>
      <c r="AG703" s="1"/>
      <c r="AH703" s="1"/>
      <c r="AI703" s="54"/>
      <c r="AJ703" s="1"/>
    </row>
    <row r="704">
      <c r="A704" s="1"/>
      <c r="B704" s="1"/>
      <c r="C704" s="34"/>
      <c r="D704" s="1"/>
      <c r="E704" s="1"/>
      <c r="F704" s="1"/>
      <c r="G704" s="1"/>
      <c r="H704" s="1"/>
      <c r="I704" s="1"/>
      <c r="J704" s="1"/>
      <c r="K704" s="1"/>
      <c r="L704" s="1"/>
      <c r="M704" s="1"/>
      <c r="N704" s="1"/>
      <c r="O704" s="54"/>
      <c r="P704" s="1"/>
      <c r="Q704" s="1"/>
      <c r="R704" s="1"/>
      <c r="S704" s="1"/>
      <c r="T704" s="1"/>
      <c r="U704" s="1"/>
      <c r="V704" s="1"/>
      <c r="W704" s="1"/>
      <c r="X704" s="1"/>
      <c r="Y704" s="1"/>
      <c r="Z704" s="1"/>
      <c r="AA704" s="1"/>
      <c r="AB704" s="1"/>
      <c r="AC704" s="1"/>
      <c r="AD704" s="1"/>
      <c r="AE704" s="1"/>
      <c r="AF704" s="1"/>
      <c r="AG704" s="1"/>
      <c r="AH704" s="1"/>
      <c r="AI704" s="54"/>
      <c r="AJ704" s="1"/>
    </row>
    <row r="705">
      <c r="A705" s="1"/>
      <c r="B705" s="1"/>
      <c r="C705" s="34"/>
      <c r="D705" s="1"/>
      <c r="E705" s="1"/>
      <c r="F705" s="1"/>
      <c r="G705" s="1"/>
      <c r="H705" s="1"/>
      <c r="I705" s="1"/>
      <c r="J705" s="1"/>
      <c r="K705" s="1"/>
      <c r="L705" s="1"/>
      <c r="M705" s="1"/>
      <c r="N705" s="1"/>
      <c r="O705" s="54"/>
      <c r="P705" s="1"/>
      <c r="Q705" s="1"/>
      <c r="R705" s="1"/>
      <c r="S705" s="1"/>
      <c r="T705" s="1"/>
      <c r="U705" s="1"/>
      <c r="V705" s="1"/>
      <c r="W705" s="1"/>
      <c r="X705" s="1"/>
      <c r="Y705" s="1"/>
      <c r="Z705" s="1"/>
      <c r="AA705" s="1"/>
      <c r="AB705" s="1"/>
      <c r="AC705" s="1"/>
      <c r="AD705" s="1"/>
      <c r="AE705" s="1"/>
      <c r="AF705" s="1"/>
      <c r="AG705" s="1"/>
      <c r="AH705" s="1"/>
      <c r="AI705" s="54"/>
      <c r="AJ705" s="1"/>
    </row>
    <row r="706">
      <c r="A706" s="1"/>
      <c r="B706" s="1"/>
      <c r="C706" s="34"/>
      <c r="D706" s="1"/>
      <c r="E706" s="1"/>
      <c r="F706" s="1"/>
      <c r="G706" s="1"/>
      <c r="H706" s="1"/>
      <c r="I706" s="1"/>
      <c r="J706" s="1"/>
      <c r="K706" s="1"/>
      <c r="L706" s="1"/>
      <c r="M706" s="1"/>
      <c r="N706" s="1"/>
      <c r="O706" s="54"/>
      <c r="P706" s="1"/>
      <c r="Q706" s="1"/>
      <c r="R706" s="1"/>
      <c r="S706" s="1"/>
      <c r="T706" s="1"/>
      <c r="U706" s="1"/>
      <c r="V706" s="1"/>
      <c r="W706" s="1"/>
      <c r="X706" s="1"/>
      <c r="Y706" s="1"/>
      <c r="Z706" s="1"/>
      <c r="AA706" s="1"/>
      <c r="AB706" s="1"/>
      <c r="AC706" s="1"/>
      <c r="AD706" s="1"/>
      <c r="AE706" s="1"/>
      <c r="AF706" s="1"/>
      <c r="AG706" s="1"/>
      <c r="AH706" s="1"/>
      <c r="AI706" s="54"/>
      <c r="AJ706" s="1"/>
    </row>
    <row r="707">
      <c r="A707" s="1"/>
      <c r="B707" s="1"/>
      <c r="C707" s="34"/>
      <c r="D707" s="1"/>
      <c r="E707" s="1"/>
      <c r="F707" s="1"/>
      <c r="G707" s="1"/>
      <c r="H707" s="1"/>
      <c r="I707" s="1"/>
      <c r="J707" s="1"/>
      <c r="K707" s="1"/>
      <c r="L707" s="1"/>
      <c r="M707" s="1"/>
      <c r="N707" s="1"/>
      <c r="O707" s="54"/>
      <c r="P707" s="1"/>
      <c r="Q707" s="1"/>
      <c r="R707" s="1"/>
      <c r="S707" s="1"/>
      <c r="T707" s="1"/>
      <c r="U707" s="1"/>
      <c r="V707" s="1"/>
      <c r="W707" s="1"/>
      <c r="X707" s="1"/>
      <c r="Y707" s="1"/>
      <c r="Z707" s="1"/>
      <c r="AA707" s="1"/>
      <c r="AB707" s="1"/>
      <c r="AC707" s="1"/>
      <c r="AD707" s="1"/>
      <c r="AE707" s="1"/>
      <c r="AF707" s="1"/>
      <c r="AG707" s="1"/>
      <c r="AH707" s="1"/>
      <c r="AI707" s="54"/>
      <c r="AJ707" s="1"/>
    </row>
    <row r="708">
      <c r="A708" s="1"/>
      <c r="B708" s="1"/>
      <c r="C708" s="34"/>
      <c r="D708" s="1"/>
      <c r="E708" s="1"/>
      <c r="F708" s="1"/>
      <c r="G708" s="1"/>
      <c r="H708" s="1"/>
      <c r="I708" s="1"/>
      <c r="J708" s="1"/>
      <c r="K708" s="1"/>
      <c r="L708" s="1"/>
      <c r="M708" s="1"/>
      <c r="N708" s="1"/>
      <c r="O708" s="54"/>
      <c r="P708" s="1"/>
      <c r="Q708" s="1"/>
      <c r="R708" s="1"/>
      <c r="S708" s="1"/>
      <c r="T708" s="1"/>
      <c r="U708" s="1"/>
      <c r="V708" s="1"/>
      <c r="W708" s="1"/>
      <c r="X708" s="1"/>
      <c r="Y708" s="1"/>
      <c r="Z708" s="1"/>
      <c r="AA708" s="1"/>
      <c r="AB708" s="1"/>
      <c r="AC708" s="1"/>
      <c r="AD708" s="1"/>
      <c r="AE708" s="1"/>
      <c r="AF708" s="1"/>
      <c r="AG708" s="1"/>
      <c r="AH708" s="1"/>
      <c r="AI708" s="54"/>
      <c r="AJ708" s="1"/>
    </row>
    <row r="709">
      <c r="A709" s="1"/>
      <c r="B709" s="1"/>
      <c r="C709" s="34"/>
      <c r="D709" s="1"/>
      <c r="E709" s="1"/>
      <c r="F709" s="1"/>
      <c r="G709" s="1"/>
      <c r="H709" s="1"/>
      <c r="I709" s="1"/>
      <c r="J709" s="1"/>
      <c r="K709" s="1"/>
      <c r="L709" s="1"/>
      <c r="M709" s="1"/>
      <c r="N709" s="1"/>
      <c r="O709" s="54"/>
      <c r="P709" s="1"/>
      <c r="Q709" s="1"/>
      <c r="R709" s="1"/>
      <c r="S709" s="1"/>
      <c r="T709" s="1"/>
      <c r="U709" s="1"/>
      <c r="V709" s="1"/>
      <c r="W709" s="1"/>
      <c r="X709" s="1"/>
      <c r="Y709" s="1"/>
      <c r="Z709" s="1"/>
      <c r="AA709" s="1"/>
      <c r="AB709" s="1"/>
      <c r="AC709" s="1"/>
      <c r="AD709" s="1"/>
      <c r="AE709" s="1"/>
      <c r="AF709" s="1"/>
      <c r="AG709" s="1"/>
      <c r="AH709" s="1"/>
      <c r="AI709" s="54"/>
      <c r="AJ709" s="1"/>
    </row>
    <row r="710">
      <c r="A710" s="1"/>
      <c r="B710" s="1"/>
      <c r="C710" s="34"/>
      <c r="D710" s="1"/>
      <c r="E710" s="1"/>
      <c r="F710" s="1"/>
      <c r="G710" s="1"/>
      <c r="H710" s="1"/>
      <c r="I710" s="1"/>
      <c r="J710" s="1"/>
      <c r="K710" s="1"/>
      <c r="L710" s="1"/>
      <c r="M710" s="1"/>
      <c r="N710" s="1"/>
      <c r="O710" s="54"/>
      <c r="P710" s="1"/>
      <c r="Q710" s="1"/>
      <c r="R710" s="1"/>
      <c r="S710" s="1"/>
      <c r="T710" s="1"/>
      <c r="U710" s="1"/>
      <c r="V710" s="1"/>
      <c r="W710" s="1"/>
      <c r="X710" s="1"/>
      <c r="Y710" s="1"/>
      <c r="Z710" s="1"/>
      <c r="AA710" s="1"/>
      <c r="AB710" s="1"/>
      <c r="AC710" s="1"/>
      <c r="AD710" s="1"/>
      <c r="AE710" s="1"/>
      <c r="AF710" s="1"/>
      <c r="AG710" s="1"/>
      <c r="AH710" s="1"/>
      <c r="AI710" s="54"/>
      <c r="AJ710" s="1"/>
    </row>
    <row r="711">
      <c r="A711" s="1"/>
      <c r="B711" s="1"/>
      <c r="C711" s="34"/>
      <c r="D711" s="1"/>
      <c r="E711" s="1"/>
      <c r="F711" s="1"/>
      <c r="G711" s="1"/>
      <c r="H711" s="1"/>
      <c r="I711" s="1"/>
      <c r="J711" s="1"/>
      <c r="K711" s="1"/>
      <c r="L711" s="1"/>
      <c r="M711" s="1"/>
      <c r="N711" s="1"/>
      <c r="O711" s="54"/>
      <c r="P711" s="1"/>
      <c r="Q711" s="1"/>
      <c r="R711" s="1"/>
      <c r="S711" s="1"/>
      <c r="T711" s="1"/>
      <c r="U711" s="1"/>
      <c r="V711" s="1"/>
      <c r="W711" s="1"/>
      <c r="X711" s="1"/>
      <c r="Y711" s="1"/>
      <c r="Z711" s="1"/>
      <c r="AA711" s="1"/>
      <c r="AB711" s="1"/>
      <c r="AC711" s="1"/>
      <c r="AD711" s="1"/>
      <c r="AE711" s="1"/>
      <c r="AF711" s="1"/>
      <c r="AG711" s="1"/>
      <c r="AH711" s="1"/>
      <c r="AI711" s="54"/>
      <c r="AJ711" s="1"/>
    </row>
    <row r="712">
      <c r="A712" s="1"/>
      <c r="B712" s="1"/>
      <c r="C712" s="34"/>
      <c r="D712" s="1"/>
      <c r="E712" s="1"/>
      <c r="F712" s="1"/>
      <c r="G712" s="1"/>
      <c r="H712" s="1"/>
      <c r="I712" s="1"/>
      <c r="J712" s="1"/>
      <c r="K712" s="1"/>
      <c r="L712" s="1"/>
      <c r="M712" s="1"/>
      <c r="N712" s="1"/>
      <c r="O712" s="54"/>
      <c r="P712" s="1"/>
      <c r="Q712" s="1"/>
      <c r="R712" s="1"/>
      <c r="S712" s="1"/>
      <c r="T712" s="1"/>
      <c r="U712" s="1"/>
      <c r="V712" s="1"/>
      <c r="W712" s="1"/>
      <c r="X712" s="1"/>
      <c r="Y712" s="1"/>
      <c r="Z712" s="1"/>
      <c r="AA712" s="1"/>
      <c r="AB712" s="1"/>
      <c r="AC712" s="1"/>
      <c r="AD712" s="1"/>
      <c r="AE712" s="1"/>
      <c r="AF712" s="1"/>
      <c r="AG712" s="1"/>
      <c r="AH712" s="1"/>
      <c r="AI712" s="54"/>
      <c r="AJ712" s="1"/>
    </row>
    <row r="713">
      <c r="A713" s="1"/>
      <c r="B713" s="1"/>
      <c r="C713" s="34"/>
      <c r="D713" s="1"/>
      <c r="E713" s="1"/>
      <c r="F713" s="1"/>
      <c r="G713" s="1"/>
      <c r="H713" s="1"/>
      <c r="I713" s="1"/>
      <c r="J713" s="1"/>
      <c r="K713" s="1"/>
      <c r="L713" s="1"/>
      <c r="M713" s="1"/>
      <c r="N713" s="1"/>
      <c r="O713" s="54"/>
      <c r="P713" s="1"/>
      <c r="Q713" s="1"/>
      <c r="R713" s="1"/>
      <c r="S713" s="1"/>
      <c r="T713" s="1"/>
      <c r="U713" s="1"/>
      <c r="V713" s="1"/>
      <c r="W713" s="1"/>
      <c r="X713" s="1"/>
      <c r="Y713" s="1"/>
      <c r="Z713" s="1"/>
      <c r="AA713" s="1"/>
      <c r="AB713" s="1"/>
      <c r="AC713" s="1"/>
      <c r="AD713" s="1"/>
      <c r="AE713" s="1"/>
      <c r="AF713" s="1"/>
      <c r="AG713" s="1"/>
      <c r="AH713" s="1"/>
      <c r="AI713" s="54"/>
      <c r="AJ713" s="1"/>
    </row>
    <row r="714">
      <c r="A714" s="1"/>
      <c r="B714" s="1"/>
      <c r="C714" s="34"/>
      <c r="D714" s="1"/>
      <c r="E714" s="1"/>
      <c r="F714" s="1"/>
      <c r="G714" s="1"/>
      <c r="H714" s="1"/>
      <c r="I714" s="1"/>
      <c r="J714" s="1"/>
      <c r="K714" s="1"/>
      <c r="L714" s="1"/>
      <c r="M714" s="1"/>
      <c r="N714" s="1"/>
      <c r="O714" s="54"/>
      <c r="P714" s="1"/>
      <c r="Q714" s="1"/>
      <c r="R714" s="1"/>
      <c r="S714" s="1"/>
      <c r="T714" s="1"/>
      <c r="U714" s="1"/>
      <c r="V714" s="1"/>
      <c r="W714" s="1"/>
      <c r="X714" s="1"/>
      <c r="Y714" s="1"/>
      <c r="Z714" s="1"/>
      <c r="AA714" s="1"/>
      <c r="AB714" s="1"/>
      <c r="AC714" s="1"/>
      <c r="AD714" s="1"/>
      <c r="AE714" s="1"/>
      <c r="AF714" s="1"/>
      <c r="AG714" s="1"/>
      <c r="AH714" s="1"/>
      <c r="AI714" s="54"/>
      <c r="AJ714" s="1"/>
    </row>
    <row r="715">
      <c r="A715" s="1"/>
      <c r="B715" s="1"/>
      <c r="C715" s="34"/>
      <c r="D715" s="1"/>
      <c r="E715" s="1"/>
      <c r="F715" s="1"/>
      <c r="G715" s="1"/>
      <c r="H715" s="1"/>
      <c r="I715" s="1"/>
      <c r="J715" s="1"/>
      <c r="K715" s="1"/>
      <c r="L715" s="1"/>
      <c r="M715" s="1"/>
      <c r="N715" s="1"/>
      <c r="O715" s="54"/>
      <c r="P715" s="1"/>
      <c r="Q715" s="1"/>
      <c r="R715" s="1"/>
      <c r="S715" s="1"/>
      <c r="T715" s="1"/>
      <c r="U715" s="1"/>
      <c r="V715" s="1"/>
      <c r="W715" s="1"/>
      <c r="X715" s="1"/>
      <c r="Y715" s="1"/>
      <c r="Z715" s="1"/>
      <c r="AA715" s="1"/>
      <c r="AB715" s="1"/>
      <c r="AC715" s="1"/>
      <c r="AD715" s="1"/>
      <c r="AE715" s="1"/>
      <c r="AF715" s="1"/>
      <c r="AG715" s="1"/>
      <c r="AH715" s="1"/>
      <c r="AI715" s="54"/>
      <c r="AJ715" s="1"/>
    </row>
    <row r="716">
      <c r="A716" s="1"/>
      <c r="B716" s="1"/>
      <c r="C716" s="34"/>
      <c r="D716" s="1"/>
      <c r="E716" s="1"/>
      <c r="F716" s="1"/>
      <c r="G716" s="1"/>
      <c r="H716" s="1"/>
      <c r="I716" s="1"/>
      <c r="J716" s="1"/>
      <c r="K716" s="1"/>
      <c r="L716" s="1"/>
      <c r="M716" s="1"/>
      <c r="N716" s="1"/>
      <c r="O716" s="54"/>
      <c r="P716" s="1"/>
      <c r="Q716" s="1"/>
      <c r="R716" s="1"/>
      <c r="S716" s="1"/>
      <c r="T716" s="1"/>
      <c r="U716" s="1"/>
      <c r="V716" s="1"/>
      <c r="W716" s="1"/>
      <c r="X716" s="1"/>
      <c r="Y716" s="1"/>
      <c r="Z716" s="1"/>
      <c r="AA716" s="1"/>
      <c r="AB716" s="1"/>
      <c r="AC716" s="1"/>
      <c r="AD716" s="1"/>
      <c r="AE716" s="1"/>
      <c r="AF716" s="1"/>
      <c r="AG716" s="1"/>
      <c r="AH716" s="1"/>
      <c r="AI716" s="54"/>
      <c r="AJ716" s="1"/>
    </row>
    <row r="717">
      <c r="A717" s="1"/>
      <c r="B717" s="1"/>
      <c r="C717" s="34"/>
      <c r="D717" s="1"/>
      <c r="E717" s="1"/>
      <c r="F717" s="1"/>
      <c r="G717" s="1"/>
      <c r="H717" s="1"/>
      <c r="I717" s="1"/>
      <c r="J717" s="1"/>
      <c r="K717" s="1"/>
      <c r="L717" s="1"/>
      <c r="M717" s="1"/>
      <c r="N717" s="1"/>
      <c r="O717" s="54"/>
      <c r="P717" s="1"/>
      <c r="Q717" s="1"/>
      <c r="R717" s="1"/>
      <c r="S717" s="1"/>
      <c r="T717" s="1"/>
      <c r="U717" s="1"/>
      <c r="V717" s="1"/>
      <c r="W717" s="1"/>
      <c r="X717" s="1"/>
      <c r="Y717" s="1"/>
      <c r="Z717" s="1"/>
      <c r="AA717" s="1"/>
      <c r="AB717" s="1"/>
      <c r="AC717" s="1"/>
      <c r="AD717" s="1"/>
      <c r="AE717" s="1"/>
      <c r="AF717" s="1"/>
      <c r="AG717" s="1"/>
      <c r="AH717" s="1"/>
      <c r="AI717" s="54"/>
      <c r="AJ717" s="1"/>
    </row>
    <row r="718">
      <c r="A718" s="1"/>
      <c r="B718" s="1"/>
      <c r="C718" s="34"/>
      <c r="D718" s="1"/>
      <c r="E718" s="1"/>
      <c r="F718" s="1"/>
      <c r="G718" s="1"/>
      <c r="H718" s="1"/>
      <c r="I718" s="1"/>
      <c r="J718" s="1"/>
      <c r="K718" s="1"/>
      <c r="L718" s="1"/>
      <c r="M718" s="1"/>
      <c r="N718" s="1"/>
      <c r="O718" s="54"/>
      <c r="P718" s="1"/>
      <c r="Q718" s="1"/>
      <c r="R718" s="1"/>
      <c r="S718" s="1"/>
      <c r="T718" s="1"/>
      <c r="U718" s="1"/>
      <c r="V718" s="1"/>
      <c r="W718" s="1"/>
      <c r="X718" s="1"/>
      <c r="Y718" s="1"/>
      <c r="Z718" s="1"/>
      <c r="AA718" s="1"/>
      <c r="AB718" s="1"/>
      <c r="AC718" s="1"/>
      <c r="AD718" s="1"/>
      <c r="AE718" s="1"/>
      <c r="AF718" s="1"/>
      <c r="AG718" s="1"/>
      <c r="AH718" s="1"/>
      <c r="AI718" s="54"/>
      <c r="AJ718" s="1"/>
    </row>
    <row r="719">
      <c r="A719" s="1"/>
      <c r="B719" s="1"/>
      <c r="C719" s="34"/>
      <c r="D719" s="1"/>
      <c r="E719" s="1"/>
      <c r="F719" s="1"/>
      <c r="G719" s="1"/>
      <c r="H719" s="1"/>
      <c r="I719" s="1"/>
      <c r="J719" s="1"/>
      <c r="K719" s="1"/>
      <c r="L719" s="1"/>
      <c r="M719" s="1"/>
      <c r="N719" s="1"/>
      <c r="O719" s="54"/>
      <c r="P719" s="1"/>
      <c r="Q719" s="1"/>
      <c r="R719" s="1"/>
      <c r="S719" s="1"/>
      <c r="T719" s="1"/>
      <c r="U719" s="1"/>
      <c r="V719" s="1"/>
      <c r="W719" s="1"/>
      <c r="X719" s="1"/>
      <c r="Y719" s="1"/>
      <c r="Z719" s="1"/>
      <c r="AA719" s="1"/>
      <c r="AB719" s="1"/>
      <c r="AC719" s="1"/>
      <c r="AD719" s="1"/>
      <c r="AE719" s="1"/>
      <c r="AF719" s="1"/>
      <c r="AG719" s="1"/>
      <c r="AH719" s="1"/>
      <c r="AI719" s="54"/>
      <c r="AJ719" s="1"/>
    </row>
    <row r="720">
      <c r="A720" s="1"/>
      <c r="B720" s="1"/>
      <c r="C720" s="34"/>
      <c r="D720" s="1"/>
      <c r="E720" s="1"/>
      <c r="F720" s="1"/>
      <c r="G720" s="1"/>
      <c r="H720" s="1"/>
      <c r="I720" s="1"/>
      <c r="J720" s="1"/>
      <c r="K720" s="1"/>
      <c r="L720" s="1"/>
      <c r="M720" s="1"/>
      <c r="N720" s="1"/>
      <c r="O720" s="54"/>
      <c r="P720" s="1"/>
      <c r="Q720" s="1"/>
      <c r="R720" s="1"/>
      <c r="S720" s="1"/>
      <c r="T720" s="1"/>
      <c r="U720" s="1"/>
      <c r="V720" s="1"/>
      <c r="W720" s="1"/>
      <c r="X720" s="1"/>
      <c r="Y720" s="1"/>
      <c r="Z720" s="1"/>
      <c r="AA720" s="1"/>
      <c r="AB720" s="1"/>
      <c r="AC720" s="1"/>
      <c r="AD720" s="1"/>
      <c r="AE720" s="1"/>
      <c r="AF720" s="1"/>
      <c r="AG720" s="1"/>
      <c r="AH720" s="1"/>
      <c r="AI720" s="54"/>
      <c r="AJ720" s="1"/>
    </row>
    <row r="721">
      <c r="A721" s="1"/>
      <c r="B721" s="1"/>
      <c r="C721" s="34"/>
      <c r="D721" s="1"/>
      <c r="E721" s="1"/>
      <c r="F721" s="1"/>
      <c r="G721" s="1"/>
      <c r="H721" s="1"/>
      <c r="I721" s="1"/>
      <c r="J721" s="1"/>
      <c r="K721" s="1"/>
      <c r="L721" s="1"/>
      <c r="M721" s="1"/>
      <c r="N721" s="1"/>
      <c r="O721" s="54"/>
      <c r="P721" s="1"/>
      <c r="Q721" s="1"/>
      <c r="R721" s="1"/>
      <c r="S721" s="1"/>
      <c r="T721" s="1"/>
      <c r="U721" s="1"/>
      <c r="V721" s="1"/>
      <c r="W721" s="1"/>
      <c r="X721" s="1"/>
      <c r="Y721" s="1"/>
      <c r="Z721" s="1"/>
      <c r="AA721" s="1"/>
      <c r="AB721" s="1"/>
      <c r="AC721" s="1"/>
      <c r="AD721" s="1"/>
      <c r="AE721" s="1"/>
      <c r="AF721" s="1"/>
      <c r="AG721" s="1"/>
      <c r="AH721" s="1"/>
      <c r="AI721" s="54"/>
      <c r="AJ721" s="1"/>
    </row>
    <row r="722">
      <c r="A722" s="1"/>
      <c r="B722" s="1"/>
      <c r="C722" s="34"/>
      <c r="D722" s="1"/>
      <c r="E722" s="1"/>
      <c r="F722" s="1"/>
      <c r="G722" s="1"/>
      <c r="H722" s="1"/>
      <c r="I722" s="1"/>
      <c r="J722" s="1"/>
      <c r="K722" s="1"/>
      <c r="L722" s="1"/>
      <c r="M722" s="1"/>
      <c r="N722" s="1"/>
      <c r="O722" s="54"/>
      <c r="P722" s="1"/>
      <c r="Q722" s="1"/>
      <c r="R722" s="1"/>
      <c r="S722" s="1"/>
      <c r="T722" s="1"/>
      <c r="U722" s="1"/>
      <c r="V722" s="1"/>
      <c r="W722" s="1"/>
      <c r="X722" s="1"/>
      <c r="Y722" s="1"/>
      <c r="Z722" s="1"/>
      <c r="AA722" s="1"/>
      <c r="AB722" s="1"/>
      <c r="AC722" s="1"/>
      <c r="AD722" s="1"/>
      <c r="AE722" s="1"/>
      <c r="AF722" s="1"/>
      <c r="AG722" s="1"/>
      <c r="AH722" s="1"/>
      <c r="AI722" s="54"/>
      <c r="AJ722" s="1"/>
    </row>
    <row r="723">
      <c r="A723" s="1"/>
      <c r="B723" s="1"/>
      <c r="C723" s="34"/>
      <c r="D723" s="1"/>
      <c r="E723" s="1"/>
      <c r="F723" s="1"/>
      <c r="G723" s="1"/>
      <c r="H723" s="1"/>
      <c r="I723" s="1"/>
      <c r="J723" s="1"/>
      <c r="K723" s="1"/>
      <c r="L723" s="1"/>
      <c r="M723" s="1"/>
      <c r="N723" s="1"/>
      <c r="O723" s="54"/>
      <c r="P723" s="1"/>
      <c r="Q723" s="1"/>
      <c r="R723" s="1"/>
      <c r="S723" s="1"/>
      <c r="T723" s="1"/>
      <c r="U723" s="1"/>
      <c r="V723" s="1"/>
      <c r="W723" s="1"/>
      <c r="X723" s="1"/>
      <c r="Y723" s="1"/>
      <c r="Z723" s="1"/>
      <c r="AA723" s="1"/>
      <c r="AB723" s="1"/>
      <c r="AC723" s="1"/>
      <c r="AD723" s="1"/>
      <c r="AE723" s="1"/>
      <c r="AF723" s="1"/>
      <c r="AG723" s="1"/>
      <c r="AH723" s="1"/>
      <c r="AI723" s="54"/>
      <c r="AJ723" s="1"/>
    </row>
    <row r="724">
      <c r="A724" s="1"/>
      <c r="B724" s="1"/>
      <c r="C724" s="34"/>
      <c r="D724" s="1"/>
      <c r="E724" s="1"/>
      <c r="F724" s="1"/>
      <c r="G724" s="1"/>
      <c r="H724" s="1"/>
      <c r="I724" s="1"/>
      <c r="J724" s="1"/>
      <c r="K724" s="1"/>
      <c r="L724" s="1"/>
      <c r="M724" s="1"/>
      <c r="N724" s="1"/>
      <c r="O724" s="54"/>
      <c r="P724" s="1"/>
      <c r="Q724" s="1"/>
      <c r="R724" s="1"/>
      <c r="S724" s="1"/>
      <c r="T724" s="1"/>
      <c r="U724" s="1"/>
      <c r="V724" s="1"/>
      <c r="W724" s="1"/>
      <c r="X724" s="1"/>
      <c r="Y724" s="1"/>
      <c r="Z724" s="1"/>
      <c r="AA724" s="1"/>
      <c r="AB724" s="1"/>
      <c r="AC724" s="1"/>
      <c r="AD724" s="1"/>
      <c r="AE724" s="1"/>
      <c r="AF724" s="1"/>
      <c r="AG724" s="1"/>
      <c r="AH724" s="1"/>
      <c r="AI724" s="54"/>
      <c r="AJ724" s="1"/>
    </row>
    <row r="725">
      <c r="A725" s="1"/>
      <c r="B725" s="1"/>
      <c r="C725" s="34"/>
      <c r="D725" s="1"/>
      <c r="E725" s="1"/>
      <c r="F725" s="1"/>
      <c r="G725" s="1"/>
      <c r="H725" s="1"/>
      <c r="I725" s="1"/>
      <c r="J725" s="1"/>
      <c r="K725" s="1"/>
      <c r="L725" s="1"/>
      <c r="M725" s="1"/>
      <c r="N725" s="1"/>
      <c r="O725" s="54"/>
      <c r="P725" s="1"/>
      <c r="Q725" s="1"/>
      <c r="R725" s="1"/>
      <c r="S725" s="1"/>
      <c r="T725" s="1"/>
      <c r="U725" s="1"/>
      <c r="V725" s="1"/>
      <c r="W725" s="1"/>
      <c r="X725" s="1"/>
      <c r="Y725" s="1"/>
      <c r="Z725" s="1"/>
      <c r="AA725" s="1"/>
      <c r="AB725" s="1"/>
      <c r="AC725" s="1"/>
      <c r="AD725" s="1"/>
      <c r="AE725" s="1"/>
      <c r="AF725" s="1"/>
      <c r="AG725" s="1"/>
      <c r="AH725" s="1"/>
      <c r="AI725" s="54"/>
      <c r="AJ725" s="1"/>
    </row>
    <row r="726">
      <c r="A726" s="1"/>
      <c r="B726" s="1"/>
      <c r="C726" s="34"/>
      <c r="D726" s="1"/>
      <c r="E726" s="1"/>
      <c r="F726" s="1"/>
      <c r="G726" s="1"/>
      <c r="H726" s="1"/>
      <c r="I726" s="1"/>
      <c r="J726" s="1"/>
      <c r="K726" s="1"/>
      <c r="L726" s="1"/>
      <c r="M726" s="1"/>
      <c r="N726" s="1"/>
      <c r="O726" s="54"/>
      <c r="P726" s="1"/>
      <c r="Q726" s="1"/>
      <c r="R726" s="1"/>
      <c r="S726" s="1"/>
      <c r="T726" s="1"/>
      <c r="U726" s="1"/>
      <c r="V726" s="1"/>
      <c r="W726" s="1"/>
      <c r="X726" s="1"/>
      <c r="Y726" s="1"/>
      <c r="Z726" s="1"/>
      <c r="AA726" s="1"/>
      <c r="AB726" s="1"/>
      <c r="AC726" s="1"/>
      <c r="AD726" s="1"/>
      <c r="AE726" s="1"/>
      <c r="AF726" s="1"/>
      <c r="AG726" s="1"/>
      <c r="AH726" s="1"/>
      <c r="AI726" s="54"/>
      <c r="AJ726" s="1"/>
    </row>
    <row r="727">
      <c r="A727" s="1"/>
      <c r="B727" s="1"/>
      <c r="C727" s="34"/>
      <c r="D727" s="1"/>
      <c r="E727" s="1"/>
      <c r="F727" s="1"/>
      <c r="G727" s="1"/>
      <c r="H727" s="1"/>
      <c r="I727" s="1"/>
      <c r="J727" s="1"/>
      <c r="K727" s="1"/>
      <c r="L727" s="1"/>
      <c r="M727" s="1"/>
      <c r="N727" s="1"/>
      <c r="O727" s="54"/>
      <c r="P727" s="1"/>
      <c r="Q727" s="1"/>
      <c r="R727" s="1"/>
      <c r="S727" s="1"/>
      <c r="T727" s="1"/>
      <c r="U727" s="1"/>
      <c r="V727" s="1"/>
      <c r="W727" s="1"/>
      <c r="X727" s="1"/>
      <c r="Y727" s="1"/>
      <c r="Z727" s="1"/>
      <c r="AA727" s="1"/>
      <c r="AB727" s="1"/>
      <c r="AC727" s="1"/>
      <c r="AD727" s="1"/>
      <c r="AE727" s="1"/>
      <c r="AF727" s="1"/>
      <c r="AG727" s="1"/>
      <c r="AH727" s="1"/>
      <c r="AI727" s="54"/>
      <c r="AJ727" s="1"/>
    </row>
    <row r="728">
      <c r="A728" s="1"/>
      <c r="B728" s="1"/>
      <c r="C728" s="34"/>
      <c r="D728" s="1"/>
      <c r="E728" s="1"/>
      <c r="F728" s="1"/>
      <c r="G728" s="1"/>
      <c r="H728" s="1"/>
      <c r="I728" s="1"/>
      <c r="J728" s="1"/>
      <c r="K728" s="1"/>
      <c r="L728" s="1"/>
      <c r="M728" s="1"/>
      <c r="N728" s="1"/>
      <c r="O728" s="54"/>
      <c r="P728" s="1"/>
      <c r="Q728" s="1"/>
      <c r="R728" s="1"/>
      <c r="S728" s="1"/>
      <c r="T728" s="1"/>
      <c r="U728" s="1"/>
      <c r="V728" s="1"/>
      <c r="W728" s="1"/>
      <c r="X728" s="1"/>
      <c r="Y728" s="1"/>
      <c r="Z728" s="1"/>
      <c r="AA728" s="1"/>
      <c r="AB728" s="1"/>
      <c r="AC728" s="1"/>
      <c r="AD728" s="1"/>
      <c r="AE728" s="1"/>
      <c r="AF728" s="1"/>
      <c r="AG728" s="1"/>
      <c r="AH728" s="1"/>
      <c r="AI728" s="54"/>
      <c r="AJ728" s="1"/>
    </row>
    <row r="729">
      <c r="A729" s="1"/>
      <c r="B729" s="1"/>
      <c r="C729" s="34"/>
      <c r="D729" s="1"/>
      <c r="E729" s="1"/>
      <c r="F729" s="1"/>
      <c r="G729" s="1"/>
      <c r="H729" s="1"/>
      <c r="I729" s="1"/>
      <c r="J729" s="1"/>
      <c r="K729" s="1"/>
      <c r="L729" s="1"/>
      <c r="M729" s="1"/>
      <c r="N729" s="1"/>
      <c r="O729" s="54"/>
      <c r="P729" s="1"/>
      <c r="Q729" s="1"/>
      <c r="R729" s="1"/>
      <c r="S729" s="1"/>
      <c r="T729" s="1"/>
      <c r="U729" s="1"/>
      <c r="V729" s="1"/>
      <c r="W729" s="1"/>
      <c r="X729" s="1"/>
      <c r="Y729" s="1"/>
      <c r="Z729" s="1"/>
      <c r="AA729" s="1"/>
      <c r="AB729" s="1"/>
      <c r="AC729" s="1"/>
      <c r="AD729" s="1"/>
      <c r="AE729" s="1"/>
      <c r="AF729" s="1"/>
      <c r="AG729" s="1"/>
      <c r="AH729" s="1"/>
      <c r="AI729" s="54"/>
      <c r="AJ729" s="1"/>
    </row>
    <row r="730">
      <c r="A730" s="1"/>
      <c r="B730" s="1"/>
      <c r="C730" s="34"/>
      <c r="D730" s="1"/>
      <c r="E730" s="1"/>
      <c r="F730" s="1"/>
      <c r="G730" s="1"/>
      <c r="H730" s="1"/>
      <c r="I730" s="1"/>
      <c r="J730" s="1"/>
      <c r="K730" s="1"/>
      <c r="L730" s="1"/>
      <c r="M730" s="1"/>
      <c r="N730" s="1"/>
      <c r="O730" s="54"/>
      <c r="P730" s="1"/>
      <c r="Q730" s="1"/>
      <c r="R730" s="1"/>
      <c r="S730" s="1"/>
      <c r="T730" s="1"/>
      <c r="U730" s="1"/>
      <c r="V730" s="1"/>
      <c r="W730" s="1"/>
      <c r="X730" s="1"/>
      <c r="Y730" s="1"/>
      <c r="Z730" s="1"/>
      <c r="AA730" s="1"/>
      <c r="AB730" s="1"/>
      <c r="AC730" s="1"/>
      <c r="AD730" s="1"/>
      <c r="AE730" s="1"/>
      <c r="AF730" s="1"/>
      <c r="AG730" s="1"/>
      <c r="AH730" s="1"/>
      <c r="AI730" s="54"/>
      <c r="AJ730" s="1"/>
    </row>
    <row r="731">
      <c r="A731" s="1"/>
      <c r="B731" s="1"/>
      <c r="C731" s="34"/>
      <c r="D731" s="1"/>
      <c r="E731" s="1"/>
      <c r="F731" s="1"/>
      <c r="G731" s="1"/>
      <c r="H731" s="1"/>
      <c r="I731" s="1"/>
      <c r="J731" s="1"/>
      <c r="K731" s="1"/>
      <c r="L731" s="1"/>
      <c r="M731" s="1"/>
      <c r="N731" s="1"/>
      <c r="O731" s="54"/>
      <c r="P731" s="1"/>
      <c r="Q731" s="1"/>
      <c r="R731" s="1"/>
      <c r="S731" s="1"/>
      <c r="T731" s="1"/>
      <c r="U731" s="1"/>
      <c r="V731" s="1"/>
      <c r="W731" s="1"/>
      <c r="X731" s="1"/>
      <c r="Y731" s="1"/>
      <c r="Z731" s="1"/>
      <c r="AA731" s="1"/>
      <c r="AB731" s="1"/>
      <c r="AC731" s="1"/>
      <c r="AD731" s="1"/>
      <c r="AE731" s="1"/>
      <c r="AF731" s="1"/>
      <c r="AG731" s="1"/>
      <c r="AH731" s="1"/>
      <c r="AI731" s="54"/>
      <c r="AJ731" s="1"/>
    </row>
    <row r="732">
      <c r="A732" s="1"/>
      <c r="B732" s="1"/>
      <c r="C732" s="34"/>
      <c r="D732" s="1"/>
      <c r="E732" s="1"/>
      <c r="F732" s="1"/>
      <c r="G732" s="1"/>
      <c r="H732" s="1"/>
      <c r="I732" s="1"/>
      <c r="J732" s="1"/>
      <c r="K732" s="1"/>
      <c r="L732" s="1"/>
      <c r="M732" s="1"/>
      <c r="N732" s="1"/>
      <c r="O732" s="54"/>
      <c r="P732" s="1"/>
      <c r="Q732" s="1"/>
      <c r="R732" s="1"/>
      <c r="S732" s="1"/>
      <c r="T732" s="1"/>
      <c r="U732" s="1"/>
      <c r="V732" s="1"/>
      <c r="W732" s="1"/>
      <c r="X732" s="1"/>
      <c r="Y732" s="1"/>
      <c r="Z732" s="1"/>
      <c r="AA732" s="1"/>
      <c r="AB732" s="1"/>
      <c r="AC732" s="1"/>
      <c r="AD732" s="1"/>
      <c r="AE732" s="1"/>
      <c r="AF732" s="1"/>
      <c r="AG732" s="1"/>
      <c r="AH732" s="1"/>
      <c r="AI732" s="54"/>
      <c r="AJ732" s="1"/>
    </row>
    <row r="733">
      <c r="A733" s="1"/>
      <c r="B733" s="1"/>
      <c r="C733" s="34"/>
      <c r="D733" s="1"/>
      <c r="E733" s="1"/>
      <c r="F733" s="1"/>
      <c r="G733" s="1"/>
      <c r="H733" s="1"/>
      <c r="I733" s="1"/>
      <c r="J733" s="1"/>
      <c r="K733" s="1"/>
      <c r="L733" s="1"/>
      <c r="M733" s="1"/>
      <c r="N733" s="1"/>
      <c r="O733" s="54"/>
      <c r="P733" s="1"/>
      <c r="Q733" s="1"/>
      <c r="R733" s="1"/>
      <c r="S733" s="1"/>
      <c r="T733" s="1"/>
      <c r="U733" s="1"/>
      <c r="V733" s="1"/>
      <c r="W733" s="1"/>
      <c r="X733" s="1"/>
      <c r="Y733" s="1"/>
      <c r="Z733" s="1"/>
      <c r="AA733" s="1"/>
      <c r="AB733" s="1"/>
      <c r="AC733" s="1"/>
      <c r="AD733" s="1"/>
      <c r="AE733" s="1"/>
      <c r="AF733" s="1"/>
      <c r="AG733" s="1"/>
      <c r="AH733" s="1"/>
      <c r="AI733" s="54"/>
      <c r="AJ733" s="1"/>
    </row>
    <row r="734">
      <c r="A734" s="1"/>
      <c r="B734" s="1"/>
      <c r="C734" s="34"/>
      <c r="D734" s="1"/>
      <c r="E734" s="1"/>
      <c r="F734" s="1"/>
      <c r="G734" s="1"/>
      <c r="H734" s="1"/>
      <c r="I734" s="1"/>
      <c r="J734" s="1"/>
      <c r="K734" s="1"/>
      <c r="L734" s="1"/>
      <c r="M734" s="1"/>
      <c r="N734" s="1"/>
      <c r="O734" s="54"/>
      <c r="P734" s="1"/>
      <c r="Q734" s="1"/>
      <c r="R734" s="1"/>
      <c r="S734" s="1"/>
      <c r="T734" s="1"/>
      <c r="U734" s="1"/>
      <c r="V734" s="1"/>
      <c r="W734" s="1"/>
      <c r="X734" s="1"/>
      <c r="Y734" s="1"/>
      <c r="Z734" s="1"/>
      <c r="AA734" s="1"/>
      <c r="AB734" s="1"/>
      <c r="AC734" s="1"/>
      <c r="AD734" s="1"/>
      <c r="AE734" s="1"/>
      <c r="AF734" s="1"/>
      <c r="AG734" s="1"/>
      <c r="AH734" s="1"/>
      <c r="AI734" s="54"/>
      <c r="AJ734" s="1"/>
    </row>
    <row r="735">
      <c r="A735" s="1"/>
      <c r="B735" s="1"/>
      <c r="C735" s="34"/>
      <c r="D735" s="1"/>
      <c r="E735" s="1"/>
      <c r="F735" s="1"/>
      <c r="G735" s="1"/>
      <c r="H735" s="1"/>
      <c r="I735" s="1"/>
      <c r="J735" s="1"/>
      <c r="K735" s="1"/>
      <c r="L735" s="1"/>
      <c r="M735" s="1"/>
      <c r="N735" s="1"/>
      <c r="O735" s="54"/>
      <c r="P735" s="1"/>
      <c r="Q735" s="1"/>
      <c r="R735" s="1"/>
      <c r="S735" s="1"/>
      <c r="T735" s="1"/>
      <c r="U735" s="1"/>
      <c r="V735" s="1"/>
      <c r="W735" s="1"/>
      <c r="X735" s="1"/>
      <c r="Y735" s="1"/>
      <c r="Z735" s="1"/>
      <c r="AA735" s="1"/>
      <c r="AB735" s="1"/>
      <c r="AC735" s="1"/>
      <c r="AD735" s="1"/>
      <c r="AE735" s="1"/>
      <c r="AF735" s="1"/>
      <c r="AG735" s="1"/>
      <c r="AH735" s="1"/>
      <c r="AI735" s="54"/>
      <c r="AJ735" s="1"/>
    </row>
    <row r="736">
      <c r="A736" s="1"/>
      <c r="B736" s="1"/>
      <c r="C736" s="34"/>
      <c r="D736" s="1"/>
      <c r="E736" s="1"/>
      <c r="F736" s="1"/>
      <c r="G736" s="1"/>
      <c r="H736" s="1"/>
      <c r="I736" s="1"/>
      <c r="J736" s="1"/>
      <c r="K736" s="1"/>
      <c r="L736" s="1"/>
      <c r="M736" s="1"/>
      <c r="N736" s="1"/>
      <c r="O736" s="54"/>
      <c r="P736" s="1"/>
      <c r="Q736" s="1"/>
      <c r="R736" s="1"/>
      <c r="S736" s="1"/>
      <c r="T736" s="1"/>
      <c r="U736" s="1"/>
      <c r="V736" s="1"/>
      <c r="W736" s="1"/>
      <c r="X736" s="1"/>
      <c r="Y736" s="1"/>
      <c r="Z736" s="1"/>
      <c r="AA736" s="1"/>
      <c r="AB736" s="1"/>
      <c r="AC736" s="1"/>
      <c r="AD736" s="1"/>
      <c r="AE736" s="1"/>
      <c r="AF736" s="1"/>
      <c r="AG736" s="1"/>
      <c r="AH736" s="1"/>
      <c r="AI736" s="54"/>
      <c r="AJ736" s="1"/>
    </row>
    <row r="737">
      <c r="A737" s="1"/>
      <c r="B737" s="1"/>
      <c r="C737" s="34"/>
      <c r="D737" s="1"/>
      <c r="E737" s="1"/>
      <c r="F737" s="1"/>
      <c r="G737" s="1"/>
      <c r="H737" s="1"/>
      <c r="I737" s="1"/>
      <c r="J737" s="1"/>
      <c r="K737" s="1"/>
      <c r="L737" s="1"/>
      <c r="M737" s="1"/>
      <c r="N737" s="1"/>
      <c r="O737" s="54"/>
      <c r="P737" s="1"/>
      <c r="Q737" s="1"/>
      <c r="R737" s="1"/>
      <c r="S737" s="1"/>
      <c r="T737" s="1"/>
      <c r="U737" s="1"/>
      <c r="V737" s="1"/>
      <c r="W737" s="1"/>
      <c r="X737" s="1"/>
      <c r="Y737" s="1"/>
      <c r="Z737" s="1"/>
      <c r="AA737" s="1"/>
      <c r="AB737" s="1"/>
      <c r="AC737" s="1"/>
      <c r="AD737" s="1"/>
      <c r="AE737" s="1"/>
      <c r="AF737" s="1"/>
      <c r="AG737" s="1"/>
      <c r="AH737" s="1"/>
      <c r="AI737" s="54"/>
      <c r="AJ737" s="1"/>
    </row>
    <row r="738">
      <c r="A738" s="1"/>
      <c r="B738" s="1"/>
      <c r="C738" s="34"/>
      <c r="D738" s="1"/>
      <c r="E738" s="1"/>
      <c r="F738" s="1"/>
      <c r="G738" s="1"/>
      <c r="H738" s="1"/>
      <c r="I738" s="1"/>
      <c r="J738" s="1"/>
      <c r="K738" s="1"/>
      <c r="L738" s="1"/>
      <c r="M738" s="1"/>
      <c r="N738" s="1"/>
      <c r="O738" s="54"/>
      <c r="P738" s="1"/>
      <c r="Q738" s="1"/>
      <c r="R738" s="1"/>
      <c r="S738" s="1"/>
      <c r="T738" s="1"/>
      <c r="U738" s="1"/>
      <c r="V738" s="1"/>
      <c r="W738" s="1"/>
      <c r="X738" s="1"/>
      <c r="Y738" s="1"/>
      <c r="Z738" s="1"/>
      <c r="AA738" s="1"/>
      <c r="AB738" s="1"/>
      <c r="AC738" s="1"/>
      <c r="AD738" s="1"/>
      <c r="AE738" s="1"/>
      <c r="AF738" s="1"/>
      <c r="AG738" s="1"/>
      <c r="AH738" s="1"/>
      <c r="AI738" s="54"/>
      <c r="AJ738" s="1"/>
    </row>
    <row r="739">
      <c r="A739" s="1"/>
      <c r="B739" s="1"/>
      <c r="C739" s="34"/>
      <c r="D739" s="1"/>
      <c r="E739" s="1"/>
      <c r="F739" s="1"/>
      <c r="G739" s="1"/>
      <c r="H739" s="1"/>
      <c r="I739" s="1"/>
      <c r="J739" s="1"/>
      <c r="K739" s="1"/>
      <c r="L739" s="1"/>
      <c r="M739" s="1"/>
      <c r="N739" s="1"/>
      <c r="O739" s="54"/>
      <c r="P739" s="1"/>
      <c r="Q739" s="1"/>
      <c r="R739" s="1"/>
      <c r="S739" s="1"/>
      <c r="T739" s="1"/>
      <c r="U739" s="1"/>
      <c r="V739" s="1"/>
      <c r="W739" s="1"/>
      <c r="X739" s="1"/>
      <c r="Y739" s="1"/>
      <c r="Z739" s="1"/>
      <c r="AA739" s="1"/>
      <c r="AB739" s="1"/>
      <c r="AC739" s="1"/>
      <c r="AD739" s="1"/>
      <c r="AE739" s="1"/>
      <c r="AF739" s="1"/>
      <c r="AG739" s="1"/>
      <c r="AH739" s="1"/>
      <c r="AI739" s="54"/>
      <c r="AJ739" s="1"/>
    </row>
    <row r="740">
      <c r="A740" s="1"/>
      <c r="B740" s="1"/>
      <c r="C740" s="34"/>
      <c r="D740" s="1"/>
      <c r="E740" s="1"/>
      <c r="F740" s="1"/>
      <c r="G740" s="1"/>
      <c r="H740" s="1"/>
      <c r="I740" s="1"/>
      <c r="J740" s="1"/>
      <c r="K740" s="1"/>
      <c r="L740" s="1"/>
      <c r="M740" s="1"/>
      <c r="N740" s="1"/>
      <c r="O740" s="54"/>
      <c r="P740" s="1"/>
      <c r="Q740" s="1"/>
      <c r="R740" s="1"/>
      <c r="S740" s="1"/>
      <c r="T740" s="1"/>
      <c r="U740" s="1"/>
      <c r="V740" s="1"/>
      <c r="W740" s="1"/>
      <c r="X740" s="1"/>
      <c r="Y740" s="1"/>
      <c r="Z740" s="1"/>
      <c r="AA740" s="1"/>
      <c r="AB740" s="1"/>
      <c r="AC740" s="1"/>
      <c r="AD740" s="1"/>
      <c r="AE740" s="1"/>
      <c r="AF740" s="1"/>
      <c r="AG740" s="1"/>
      <c r="AH740" s="1"/>
      <c r="AI740" s="54"/>
      <c r="AJ740" s="1"/>
    </row>
    <row r="741">
      <c r="A741" s="1"/>
      <c r="B741" s="1"/>
      <c r="C741" s="34"/>
      <c r="D741" s="1"/>
      <c r="E741" s="1"/>
      <c r="F741" s="1"/>
      <c r="G741" s="1"/>
      <c r="H741" s="1"/>
      <c r="I741" s="1"/>
      <c r="J741" s="1"/>
      <c r="K741" s="1"/>
      <c r="L741" s="1"/>
      <c r="M741" s="1"/>
      <c r="N741" s="1"/>
      <c r="O741" s="54"/>
      <c r="P741" s="1"/>
      <c r="Q741" s="1"/>
      <c r="R741" s="1"/>
      <c r="S741" s="1"/>
      <c r="T741" s="1"/>
      <c r="U741" s="1"/>
      <c r="V741" s="1"/>
      <c r="W741" s="1"/>
      <c r="X741" s="1"/>
      <c r="Y741" s="1"/>
      <c r="Z741" s="1"/>
      <c r="AA741" s="1"/>
      <c r="AB741" s="1"/>
      <c r="AC741" s="1"/>
      <c r="AD741" s="1"/>
      <c r="AE741" s="1"/>
      <c r="AF741" s="1"/>
      <c r="AG741" s="1"/>
      <c r="AH741" s="1"/>
      <c r="AI741" s="54"/>
      <c r="AJ741" s="1"/>
    </row>
    <row r="742">
      <c r="A742" s="1"/>
      <c r="B742" s="1"/>
      <c r="C742" s="34"/>
      <c r="D742" s="1"/>
      <c r="E742" s="1"/>
      <c r="F742" s="1"/>
      <c r="G742" s="1"/>
      <c r="H742" s="1"/>
      <c r="I742" s="1"/>
      <c r="J742" s="1"/>
      <c r="K742" s="1"/>
      <c r="L742" s="1"/>
      <c r="M742" s="1"/>
      <c r="N742" s="1"/>
      <c r="O742" s="54"/>
      <c r="P742" s="1"/>
      <c r="Q742" s="1"/>
      <c r="R742" s="1"/>
      <c r="S742" s="1"/>
      <c r="T742" s="1"/>
      <c r="U742" s="1"/>
      <c r="V742" s="1"/>
      <c r="W742" s="1"/>
      <c r="X742" s="1"/>
      <c r="Y742" s="1"/>
      <c r="Z742" s="1"/>
      <c r="AA742" s="1"/>
      <c r="AB742" s="1"/>
      <c r="AC742" s="1"/>
      <c r="AD742" s="1"/>
      <c r="AE742" s="1"/>
      <c r="AF742" s="1"/>
      <c r="AG742" s="1"/>
      <c r="AH742" s="1"/>
      <c r="AI742" s="54"/>
      <c r="AJ742" s="1"/>
    </row>
    <row r="743">
      <c r="A743" s="1"/>
      <c r="B743" s="1"/>
      <c r="C743" s="34"/>
      <c r="D743" s="1"/>
      <c r="E743" s="1"/>
      <c r="F743" s="1"/>
      <c r="G743" s="1"/>
      <c r="H743" s="1"/>
      <c r="I743" s="1"/>
      <c r="J743" s="1"/>
      <c r="K743" s="1"/>
      <c r="L743" s="1"/>
      <c r="M743" s="1"/>
      <c r="N743" s="1"/>
      <c r="O743" s="54"/>
      <c r="P743" s="1"/>
      <c r="Q743" s="1"/>
      <c r="R743" s="1"/>
      <c r="S743" s="1"/>
      <c r="T743" s="1"/>
      <c r="U743" s="1"/>
      <c r="V743" s="1"/>
      <c r="W743" s="1"/>
      <c r="X743" s="1"/>
      <c r="Y743" s="1"/>
      <c r="Z743" s="1"/>
      <c r="AA743" s="1"/>
      <c r="AB743" s="1"/>
      <c r="AC743" s="1"/>
      <c r="AD743" s="1"/>
      <c r="AE743" s="1"/>
      <c r="AF743" s="1"/>
      <c r="AG743" s="1"/>
      <c r="AH743" s="1"/>
      <c r="AI743" s="54"/>
      <c r="AJ743" s="1"/>
    </row>
    <row r="744">
      <c r="A744" s="1"/>
      <c r="B744" s="1"/>
      <c r="C744" s="34"/>
      <c r="D744" s="1"/>
      <c r="E744" s="1"/>
      <c r="F744" s="1"/>
      <c r="G744" s="1"/>
      <c r="H744" s="1"/>
      <c r="I744" s="1"/>
      <c r="J744" s="1"/>
      <c r="K744" s="1"/>
      <c r="L744" s="1"/>
      <c r="M744" s="1"/>
      <c r="N744" s="1"/>
      <c r="O744" s="54"/>
      <c r="P744" s="1"/>
      <c r="Q744" s="1"/>
      <c r="R744" s="1"/>
      <c r="S744" s="1"/>
      <c r="T744" s="1"/>
      <c r="U744" s="1"/>
      <c r="V744" s="1"/>
      <c r="W744" s="1"/>
      <c r="X744" s="1"/>
      <c r="Y744" s="1"/>
      <c r="Z744" s="1"/>
      <c r="AA744" s="1"/>
      <c r="AB744" s="1"/>
      <c r="AC744" s="1"/>
      <c r="AD744" s="1"/>
      <c r="AE744" s="1"/>
      <c r="AF744" s="1"/>
      <c r="AG744" s="1"/>
      <c r="AH744" s="1"/>
      <c r="AI744" s="54"/>
      <c r="AJ744" s="1"/>
    </row>
    <row r="745">
      <c r="A745" s="1"/>
      <c r="B745" s="1"/>
      <c r="C745" s="34"/>
      <c r="D745" s="1"/>
      <c r="E745" s="1"/>
      <c r="F745" s="1"/>
      <c r="G745" s="1"/>
      <c r="H745" s="1"/>
      <c r="I745" s="1"/>
      <c r="J745" s="1"/>
      <c r="K745" s="1"/>
      <c r="L745" s="1"/>
      <c r="M745" s="1"/>
      <c r="N745" s="1"/>
      <c r="O745" s="54"/>
      <c r="P745" s="1"/>
      <c r="Q745" s="1"/>
      <c r="R745" s="1"/>
      <c r="S745" s="1"/>
      <c r="T745" s="1"/>
      <c r="U745" s="1"/>
      <c r="V745" s="1"/>
      <c r="W745" s="1"/>
      <c r="X745" s="1"/>
      <c r="Y745" s="1"/>
      <c r="Z745" s="1"/>
      <c r="AA745" s="1"/>
      <c r="AB745" s="1"/>
      <c r="AC745" s="1"/>
      <c r="AD745" s="1"/>
      <c r="AE745" s="1"/>
      <c r="AF745" s="1"/>
      <c r="AG745" s="1"/>
      <c r="AH745" s="1"/>
      <c r="AI745" s="54"/>
      <c r="AJ745" s="1"/>
    </row>
    <row r="746">
      <c r="A746" s="1"/>
      <c r="B746" s="1"/>
      <c r="C746" s="34"/>
      <c r="D746" s="1"/>
      <c r="E746" s="1"/>
      <c r="F746" s="1"/>
      <c r="G746" s="1"/>
      <c r="H746" s="1"/>
      <c r="I746" s="1"/>
      <c r="J746" s="1"/>
      <c r="K746" s="1"/>
      <c r="L746" s="1"/>
      <c r="M746" s="1"/>
      <c r="N746" s="1"/>
      <c r="O746" s="54"/>
      <c r="P746" s="1"/>
      <c r="Q746" s="1"/>
      <c r="R746" s="1"/>
      <c r="S746" s="1"/>
      <c r="T746" s="1"/>
      <c r="U746" s="1"/>
      <c r="V746" s="1"/>
      <c r="W746" s="1"/>
      <c r="X746" s="1"/>
      <c r="Y746" s="1"/>
      <c r="Z746" s="1"/>
      <c r="AA746" s="1"/>
      <c r="AB746" s="1"/>
      <c r="AC746" s="1"/>
      <c r="AD746" s="1"/>
      <c r="AE746" s="1"/>
      <c r="AF746" s="1"/>
      <c r="AG746" s="1"/>
      <c r="AH746" s="1"/>
      <c r="AI746" s="54"/>
      <c r="AJ746" s="1"/>
    </row>
    <row r="747">
      <c r="A747" s="1"/>
      <c r="B747" s="1"/>
      <c r="C747" s="34"/>
      <c r="D747" s="1"/>
      <c r="E747" s="1"/>
      <c r="F747" s="1"/>
      <c r="G747" s="1"/>
      <c r="H747" s="1"/>
      <c r="I747" s="1"/>
      <c r="J747" s="1"/>
      <c r="K747" s="1"/>
      <c r="L747" s="1"/>
      <c r="M747" s="1"/>
      <c r="N747" s="1"/>
      <c r="O747" s="54"/>
      <c r="P747" s="1"/>
      <c r="Q747" s="1"/>
      <c r="R747" s="1"/>
      <c r="S747" s="1"/>
      <c r="T747" s="1"/>
      <c r="U747" s="1"/>
      <c r="V747" s="1"/>
      <c r="W747" s="1"/>
      <c r="X747" s="1"/>
      <c r="Y747" s="1"/>
      <c r="Z747" s="1"/>
      <c r="AA747" s="1"/>
      <c r="AB747" s="1"/>
      <c r="AC747" s="1"/>
      <c r="AD747" s="1"/>
      <c r="AE747" s="1"/>
      <c r="AF747" s="1"/>
      <c r="AG747" s="1"/>
      <c r="AH747" s="1"/>
      <c r="AI747" s="54"/>
      <c r="AJ747" s="1"/>
    </row>
    <row r="748">
      <c r="A748" s="1"/>
      <c r="B748" s="1"/>
      <c r="C748" s="34"/>
      <c r="D748" s="1"/>
      <c r="E748" s="1"/>
      <c r="F748" s="1"/>
      <c r="G748" s="1"/>
      <c r="H748" s="1"/>
      <c r="I748" s="1"/>
      <c r="J748" s="1"/>
      <c r="K748" s="1"/>
      <c r="L748" s="1"/>
      <c r="M748" s="1"/>
      <c r="N748" s="1"/>
      <c r="O748" s="54"/>
      <c r="P748" s="1"/>
      <c r="Q748" s="1"/>
      <c r="R748" s="1"/>
      <c r="S748" s="1"/>
      <c r="T748" s="1"/>
      <c r="U748" s="1"/>
      <c r="V748" s="1"/>
      <c r="W748" s="1"/>
      <c r="X748" s="1"/>
      <c r="Y748" s="1"/>
      <c r="Z748" s="1"/>
      <c r="AA748" s="1"/>
      <c r="AB748" s="1"/>
      <c r="AC748" s="1"/>
      <c r="AD748" s="1"/>
      <c r="AE748" s="1"/>
      <c r="AF748" s="1"/>
      <c r="AG748" s="1"/>
      <c r="AH748" s="1"/>
      <c r="AI748" s="54"/>
      <c r="AJ748" s="1"/>
    </row>
    <row r="749">
      <c r="A749" s="1"/>
      <c r="B749" s="1"/>
      <c r="C749" s="34"/>
      <c r="D749" s="1"/>
      <c r="E749" s="1"/>
      <c r="F749" s="1"/>
      <c r="G749" s="1"/>
      <c r="H749" s="1"/>
      <c r="I749" s="1"/>
      <c r="J749" s="1"/>
      <c r="K749" s="1"/>
      <c r="L749" s="1"/>
      <c r="M749" s="1"/>
      <c r="N749" s="1"/>
      <c r="O749" s="54"/>
      <c r="P749" s="1"/>
      <c r="Q749" s="1"/>
      <c r="R749" s="1"/>
      <c r="S749" s="1"/>
      <c r="T749" s="1"/>
      <c r="U749" s="1"/>
      <c r="V749" s="1"/>
      <c r="W749" s="1"/>
      <c r="X749" s="1"/>
      <c r="Y749" s="1"/>
      <c r="Z749" s="1"/>
      <c r="AA749" s="1"/>
      <c r="AB749" s="1"/>
      <c r="AC749" s="1"/>
      <c r="AD749" s="1"/>
      <c r="AE749" s="1"/>
      <c r="AF749" s="1"/>
      <c r="AG749" s="1"/>
      <c r="AH749" s="1"/>
      <c r="AI749" s="54"/>
      <c r="AJ749" s="1"/>
    </row>
    <row r="750">
      <c r="A750" s="1"/>
      <c r="B750" s="1"/>
      <c r="C750" s="34"/>
      <c r="D750" s="1"/>
      <c r="E750" s="1"/>
      <c r="F750" s="1"/>
      <c r="G750" s="1"/>
      <c r="H750" s="1"/>
      <c r="I750" s="1"/>
      <c r="J750" s="1"/>
      <c r="K750" s="1"/>
      <c r="L750" s="1"/>
      <c r="M750" s="1"/>
      <c r="N750" s="1"/>
      <c r="O750" s="54"/>
      <c r="P750" s="1"/>
      <c r="Q750" s="1"/>
      <c r="R750" s="1"/>
      <c r="S750" s="1"/>
      <c r="T750" s="1"/>
      <c r="U750" s="1"/>
      <c r="V750" s="1"/>
      <c r="W750" s="1"/>
      <c r="X750" s="1"/>
      <c r="Y750" s="1"/>
      <c r="Z750" s="1"/>
      <c r="AA750" s="1"/>
      <c r="AB750" s="1"/>
      <c r="AC750" s="1"/>
      <c r="AD750" s="1"/>
      <c r="AE750" s="1"/>
      <c r="AF750" s="1"/>
      <c r="AG750" s="1"/>
      <c r="AH750" s="1"/>
      <c r="AI750" s="54"/>
      <c r="AJ750" s="1"/>
    </row>
    <row r="751">
      <c r="A751" s="1"/>
      <c r="B751" s="1"/>
      <c r="C751" s="34"/>
      <c r="D751" s="1"/>
      <c r="E751" s="1"/>
      <c r="F751" s="1"/>
      <c r="G751" s="1"/>
      <c r="H751" s="1"/>
      <c r="I751" s="1"/>
      <c r="J751" s="1"/>
      <c r="K751" s="1"/>
      <c r="L751" s="1"/>
      <c r="M751" s="1"/>
      <c r="N751" s="1"/>
      <c r="O751" s="54"/>
      <c r="P751" s="1"/>
      <c r="Q751" s="1"/>
      <c r="R751" s="1"/>
      <c r="S751" s="1"/>
      <c r="T751" s="1"/>
      <c r="U751" s="1"/>
      <c r="V751" s="1"/>
      <c r="W751" s="1"/>
      <c r="X751" s="1"/>
      <c r="Y751" s="1"/>
      <c r="Z751" s="1"/>
      <c r="AA751" s="1"/>
      <c r="AB751" s="1"/>
      <c r="AC751" s="1"/>
      <c r="AD751" s="1"/>
      <c r="AE751" s="1"/>
      <c r="AF751" s="1"/>
      <c r="AG751" s="1"/>
      <c r="AH751" s="1"/>
      <c r="AI751" s="54"/>
      <c r="AJ751" s="1"/>
    </row>
    <row r="752">
      <c r="A752" s="1"/>
      <c r="B752" s="1"/>
      <c r="C752" s="34"/>
      <c r="D752" s="1"/>
      <c r="E752" s="1"/>
      <c r="F752" s="1"/>
      <c r="G752" s="1"/>
      <c r="H752" s="1"/>
      <c r="I752" s="1"/>
      <c r="J752" s="1"/>
      <c r="K752" s="1"/>
      <c r="L752" s="1"/>
      <c r="M752" s="1"/>
      <c r="N752" s="1"/>
      <c r="O752" s="54"/>
      <c r="P752" s="1"/>
      <c r="Q752" s="1"/>
      <c r="R752" s="1"/>
      <c r="S752" s="1"/>
      <c r="T752" s="1"/>
      <c r="U752" s="1"/>
      <c r="V752" s="1"/>
      <c r="W752" s="1"/>
      <c r="X752" s="1"/>
      <c r="Y752" s="1"/>
      <c r="Z752" s="1"/>
      <c r="AA752" s="1"/>
      <c r="AB752" s="1"/>
      <c r="AC752" s="1"/>
      <c r="AD752" s="1"/>
      <c r="AE752" s="1"/>
      <c r="AF752" s="1"/>
      <c r="AG752" s="1"/>
      <c r="AH752" s="1"/>
      <c r="AI752" s="54"/>
      <c r="AJ752" s="1"/>
    </row>
    <row r="753">
      <c r="A753" s="1"/>
      <c r="B753" s="1"/>
      <c r="C753" s="34"/>
      <c r="D753" s="1"/>
      <c r="E753" s="1"/>
      <c r="F753" s="1"/>
      <c r="G753" s="1"/>
      <c r="H753" s="1"/>
      <c r="I753" s="1"/>
      <c r="J753" s="1"/>
      <c r="K753" s="1"/>
      <c r="L753" s="1"/>
      <c r="M753" s="1"/>
      <c r="N753" s="1"/>
      <c r="O753" s="54"/>
      <c r="P753" s="1"/>
      <c r="Q753" s="1"/>
      <c r="R753" s="1"/>
      <c r="S753" s="1"/>
      <c r="T753" s="1"/>
      <c r="U753" s="1"/>
      <c r="V753" s="1"/>
      <c r="W753" s="1"/>
      <c r="X753" s="1"/>
      <c r="Y753" s="1"/>
      <c r="Z753" s="1"/>
      <c r="AA753" s="1"/>
      <c r="AB753" s="1"/>
      <c r="AC753" s="1"/>
      <c r="AD753" s="1"/>
      <c r="AE753" s="1"/>
      <c r="AF753" s="1"/>
      <c r="AG753" s="1"/>
      <c r="AH753" s="1"/>
      <c r="AI753" s="54"/>
      <c r="AJ753" s="1"/>
    </row>
    <row r="754">
      <c r="A754" s="1"/>
      <c r="B754" s="1"/>
      <c r="C754" s="34"/>
      <c r="D754" s="1"/>
      <c r="E754" s="1"/>
      <c r="F754" s="1"/>
      <c r="G754" s="1"/>
      <c r="H754" s="1"/>
      <c r="I754" s="1"/>
      <c r="J754" s="1"/>
      <c r="K754" s="1"/>
      <c r="L754" s="1"/>
      <c r="M754" s="1"/>
      <c r="N754" s="1"/>
      <c r="O754" s="54"/>
      <c r="P754" s="1"/>
      <c r="Q754" s="1"/>
      <c r="R754" s="1"/>
      <c r="S754" s="1"/>
      <c r="T754" s="1"/>
      <c r="U754" s="1"/>
      <c r="V754" s="1"/>
      <c r="W754" s="1"/>
      <c r="X754" s="1"/>
      <c r="Y754" s="1"/>
      <c r="Z754" s="1"/>
      <c r="AA754" s="1"/>
      <c r="AB754" s="1"/>
      <c r="AC754" s="1"/>
      <c r="AD754" s="1"/>
      <c r="AE754" s="1"/>
      <c r="AF754" s="1"/>
      <c r="AG754" s="1"/>
      <c r="AH754" s="1"/>
      <c r="AI754" s="54"/>
      <c r="AJ754" s="1"/>
    </row>
    <row r="755">
      <c r="A755" s="1"/>
      <c r="B755" s="1"/>
      <c r="C755" s="34"/>
      <c r="D755" s="1"/>
      <c r="E755" s="1"/>
      <c r="F755" s="1"/>
      <c r="G755" s="1"/>
      <c r="H755" s="1"/>
      <c r="I755" s="1"/>
      <c r="J755" s="1"/>
      <c r="K755" s="1"/>
      <c r="L755" s="1"/>
      <c r="M755" s="1"/>
      <c r="N755" s="1"/>
      <c r="O755" s="54"/>
      <c r="P755" s="1"/>
      <c r="Q755" s="1"/>
      <c r="R755" s="1"/>
      <c r="S755" s="1"/>
      <c r="T755" s="1"/>
      <c r="U755" s="1"/>
      <c r="V755" s="1"/>
      <c r="W755" s="1"/>
      <c r="X755" s="1"/>
      <c r="Y755" s="1"/>
      <c r="Z755" s="1"/>
      <c r="AA755" s="1"/>
      <c r="AB755" s="1"/>
      <c r="AC755" s="1"/>
      <c r="AD755" s="1"/>
      <c r="AE755" s="1"/>
      <c r="AF755" s="1"/>
      <c r="AG755" s="1"/>
      <c r="AH755" s="1"/>
      <c r="AI755" s="54"/>
      <c r="AJ755" s="1"/>
    </row>
    <row r="756">
      <c r="A756" s="1"/>
      <c r="B756" s="1"/>
      <c r="C756" s="34"/>
      <c r="D756" s="1"/>
      <c r="E756" s="1"/>
      <c r="F756" s="1"/>
      <c r="G756" s="1"/>
      <c r="H756" s="1"/>
      <c r="I756" s="1"/>
      <c r="J756" s="1"/>
      <c r="K756" s="1"/>
      <c r="L756" s="1"/>
      <c r="M756" s="1"/>
      <c r="N756" s="1"/>
      <c r="O756" s="54"/>
      <c r="P756" s="1"/>
      <c r="Q756" s="1"/>
      <c r="R756" s="1"/>
      <c r="S756" s="1"/>
      <c r="T756" s="1"/>
      <c r="U756" s="1"/>
      <c r="V756" s="1"/>
      <c r="W756" s="1"/>
      <c r="X756" s="1"/>
      <c r="Y756" s="1"/>
      <c r="Z756" s="1"/>
      <c r="AA756" s="1"/>
      <c r="AB756" s="1"/>
      <c r="AC756" s="1"/>
      <c r="AD756" s="1"/>
      <c r="AE756" s="1"/>
      <c r="AF756" s="1"/>
      <c r="AG756" s="1"/>
      <c r="AH756" s="1"/>
      <c r="AI756" s="54"/>
      <c r="AJ756" s="1"/>
    </row>
    <row r="757">
      <c r="A757" s="1"/>
      <c r="B757" s="1"/>
      <c r="C757" s="34"/>
      <c r="D757" s="1"/>
      <c r="E757" s="1"/>
      <c r="F757" s="1"/>
      <c r="G757" s="1"/>
      <c r="H757" s="1"/>
      <c r="I757" s="1"/>
      <c r="J757" s="1"/>
      <c r="K757" s="1"/>
      <c r="L757" s="1"/>
      <c r="M757" s="1"/>
      <c r="N757" s="1"/>
      <c r="O757" s="54"/>
      <c r="P757" s="1"/>
      <c r="Q757" s="1"/>
      <c r="R757" s="1"/>
      <c r="S757" s="1"/>
      <c r="T757" s="1"/>
      <c r="U757" s="1"/>
      <c r="V757" s="1"/>
      <c r="W757" s="1"/>
      <c r="X757" s="1"/>
      <c r="Y757" s="1"/>
      <c r="Z757" s="1"/>
      <c r="AA757" s="1"/>
      <c r="AB757" s="1"/>
      <c r="AC757" s="1"/>
      <c r="AD757" s="1"/>
      <c r="AE757" s="1"/>
      <c r="AF757" s="1"/>
      <c r="AG757" s="1"/>
      <c r="AH757" s="1"/>
      <c r="AI757" s="54"/>
      <c r="AJ757" s="1"/>
    </row>
    <row r="758">
      <c r="A758" s="1"/>
      <c r="B758" s="1"/>
      <c r="C758" s="34"/>
      <c r="D758" s="1"/>
      <c r="E758" s="1"/>
      <c r="F758" s="1"/>
      <c r="G758" s="1"/>
      <c r="H758" s="1"/>
      <c r="I758" s="1"/>
      <c r="J758" s="1"/>
      <c r="K758" s="1"/>
      <c r="L758" s="1"/>
      <c r="M758" s="1"/>
      <c r="N758" s="1"/>
      <c r="O758" s="54"/>
      <c r="P758" s="1"/>
      <c r="Q758" s="1"/>
      <c r="R758" s="1"/>
      <c r="S758" s="1"/>
      <c r="T758" s="1"/>
      <c r="U758" s="1"/>
      <c r="V758" s="1"/>
      <c r="W758" s="1"/>
      <c r="X758" s="1"/>
      <c r="Y758" s="1"/>
      <c r="Z758" s="1"/>
      <c r="AA758" s="1"/>
      <c r="AB758" s="1"/>
      <c r="AC758" s="1"/>
      <c r="AD758" s="1"/>
      <c r="AE758" s="1"/>
      <c r="AF758" s="1"/>
      <c r="AG758" s="1"/>
      <c r="AH758" s="1"/>
      <c r="AI758" s="54"/>
      <c r="AJ758" s="1"/>
    </row>
    <row r="759">
      <c r="A759" s="1"/>
      <c r="B759" s="1"/>
      <c r="C759" s="34"/>
      <c r="D759" s="1"/>
      <c r="E759" s="1"/>
      <c r="F759" s="1"/>
      <c r="G759" s="1"/>
      <c r="H759" s="1"/>
      <c r="I759" s="1"/>
      <c r="J759" s="1"/>
      <c r="K759" s="1"/>
      <c r="L759" s="1"/>
      <c r="M759" s="1"/>
      <c r="N759" s="1"/>
      <c r="O759" s="54"/>
      <c r="P759" s="1"/>
      <c r="Q759" s="1"/>
      <c r="R759" s="1"/>
      <c r="S759" s="1"/>
      <c r="T759" s="1"/>
      <c r="U759" s="1"/>
      <c r="V759" s="1"/>
      <c r="W759" s="1"/>
      <c r="X759" s="1"/>
      <c r="Y759" s="1"/>
      <c r="Z759" s="1"/>
      <c r="AA759" s="1"/>
      <c r="AB759" s="1"/>
      <c r="AC759" s="1"/>
      <c r="AD759" s="1"/>
      <c r="AE759" s="1"/>
      <c r="AF759" s="1"/>
      <c r="AG759" s="1"/>
      <c r="AH759" s="1"/>
      <c r="AI759" s="54"/>
      <c r="AJ759" s="1"/>
    </row>
    <row r="760">
      <c r="A760" s="1"/>
      <c r="B760" s="1"/>
      <c r="C760" s="34"/>
      <c r="D760" s="1"/>
      <c r="E760" s="1"/>
      <c r="F760" s="1"/>
      <c r="G760" s="1"/>
      <c r="H760" s="1"/>
      <c r="I760" s="1"/>
      <c r="J760" s="1"/>
      <c r="K760" s="1"/>
      <c r="L760" s="1"/>
      <c r="M760" s="1"/>
      <c r="N760" s="1"/>
      <c r="O760" s="54"/>
      <c r="P760" s="1"/>
      <c r="Q760" s="1"/>
      <c r="R760" s="1"/>
      <c r="S760" s="1"/>
      <c r="T760" s="1"/>
      <c r="U760" s="1"/>
      <c r="V760" s="1"/>
      <c r="W760" s="1"/>
      <c r="X760" s="1"/>
      <c r="Y760" s="1"/>
      <c r="Z760" s="1"/>
      <c r="AA760" s="1"/>
      <c r="AB760" s="1"/>
      <c r="AC760" s="1"/>
      <c r="AD760" s="1"/>
      <c r="AE760" s="1"/>
      <c r="AF760" s="1"/>
      <c r="AG760" s="1"/>
      <c r="AH760" s="1"/>
      <c r="AI760" s="54"/>
      <c r="AJ760" s="1"/>
    </row>
    <row r="761">
      <c r="A761" s="1"/>
      <c r="B761" s="1"/>
      <c r="C761" s="34"/>
      <c r="D761" s="1"/>
      <c r="E761" s="1"/>
      <c r="F761" s="1"/>
      <c r="G761" s="1"/>
      <c r="H761" s="1"/>
      <c r="I761" s="1"/>
      <c r="J761" s="1"/>
      <c r="K761" s="1"/>
      <c r="L761" s="1"/>
      <c r="M761" s="1"/>
      <c r="N761" s="1"/>
      <c r="O761" s="54"/>
      <c r="P761" s="1"/>
      <c r="Q761" s="1"/>
      <c r="R761" s="1"/>
      <c r="S761" s="1"/>
      <c r="T761" s="1"/>
      <c r="U761" s="1"/>
      <c r="V761" s="1"/>
      <c r="W761" s="1"/>
      <c r="X761" s="1"/>
      <c r="Y761" s="1"/>
      <c r="Z761" s="1"/>
      <c r="AA761" s="1"/>
      <c r="AB761" s="1"/>
      <c r="AC761" s="1"/>
      <c r="AD761" s="1"/>
      <c r="AE761" s="1"/>
      <c r="AF761" s="1"/>
      <c r="AG761" s="1"/>
      <c r="AH761" s="1"/>
      <c r="AI761" s="54"/>
      <c r="AJ761" s="1"/>
    </row>
    <row r="762">
      <c r="A762" s="1"/>
      <c r="B762" s="1"/>
      <c r="C762" s="34"/>
      <c r="D762" s="1"/>
      <c r="E762" s="1"/>
      <c r="F762" s="1"/>
      <c r="G762" s="1"/>
      <c r="H762" s="1"/>
      <c r="I762" s="1"/>
      <c r="J762" s="1"/>
      <c r="K762" s="1"/>
      <c r="L762" s="1"/>
      <c r="M762" s="1"/>
      <c r="N762" s="1"/>
      <c r="O762" s="54"/>
      <c r="P762" s="1"/>
      <c r="Q762" s="1"/>
      <c r="R762" s="1"/>
      <c r="S762" s="1"/>
      <c r="T762" s="1"/>
      <c r="U762" s="1"/>
      <c r="V762" s="1"/>
      <c r="W762" s="1"/>
      <c r="X762" s="1"/>
      <c r="Y762" s="1"/>
      <c r="Z762" s="1"/>
      <c r="AA762" s="1"/>
      <c r="AB762" s="1"/>
      <c r="AC762" s="1"/>
      <c r="AD762" s="1"/>
      <c r="AE762" s="1"/>
      <c r="AF762" s="1"/>
      <c r="AG762" s="1"/>
      <c r="AH762" s="1"/>
      <c r="AI762" s="54"/>
      <c r="AJ762" s="1"/>
    </row>
    <row r="763">
      <c r="A763" s="1"/>
      <c r="B763" s="1"/>
      <c r="C763" s="34"/>
      <c r="D763" s="1"/>
      <c r="E763" s="1"/>
      <c r="F763" s="1"/>
      <c r="G763" s="1"/>
      <c r="H763" s="1"/>
      <c r="I763" s="1"/>
      <c r="J763" s="1"/>
      <c r="K763" s="1"/>
      <c r="L763" s="1"/>
      <c r="M763" s="1"/>
      <c r="N763" s="1"/>
      <c r="O763" s="54"/>
      <c r="P763" s="1"/>
      <c r="Q763" s="1"/>
      <c r="R763" s="1"/>
      <c r="S763" s="1"/>
      <c r="T763" s="1"/>
      <c r="U763" s="1"/>
      <c r="V763" s="1"/>
      <c r="W763" s="1"/>
      <c r="X763" s="1"/>
      <c r="Y763" s="1"/>
      <c r="Z763" s="1"/>
      <c r="AA763" s="1"/>
      <c r="AB763" s="1"/>
      <c r="AC763" s="1"/>
      <c r="AD763" s="1"/>
      <c r="AE763" s="1"/>
      <c r="AF763" s="1"/>
      <c r="AG763" s="1"/>
      <c r="AH763" s="1"/>
      <c r="AI763" s="54"/>
      <c r="AJ763" s="1"/>
    </row>
    <row r="764">
      <c r="A764" s="1"/>
      <c r="B764" s="1"/>
      <c r="C764" s="34"/>
      <c r="D764" s="1"/>
      <c r="E764" s="1"/>
      <c r="F764" s="1"/>
      <c r="G764" s="1"/>
      <c r="H764" s="1"/>
      <c r="I764" s="1"/>
      <c r="J764" s="1"/>
      <c r="K764" s="1"/>
      <c r="L764" s="1"/>
      <c r="M764" s="1"/>
      <c r="N764" s="1"/>
      <c r="O764" s="54"/>
      <c r="P764" s="1"/>
      <c r="Q764" s="1"/>
      <c r="R764" s="1"/>
      <c r="S764" s="1"/>
      <c r="T764" s="1"/>
      <c r="U764" s="1"/>
      <c r="V764" s="1"/>
      <c r="W764" s="1"/>
      <c r="X764" s="1"/>
      <c r="Y764" s="1"/>
      <c r="Z764" s="1"/>
      <c r="AA764" s="1"/>
      <c r="AB764" s="1"/>
      <c r="AC764" s="1"/>
      <c r="AD764" s="1"/>
      <c r="AE764" s="1"/>
      <c r="AF764" s="1"/>
      <c r="AG764" s="1"/>
      <c r="AH764" s="1"/>
      <c r="AI764" s="54"/>
      <c r="AJ764" s="1"/>
    </row>
    <row r="765">
      <c r="A765" s="1"/>
      <c r="B765" s="1"/>
      <c r="C765" s="34"/>
      <c r="D765" s="1"/>
      <c r="E765" s="1"/>
      <c r="F765" s="1"/>
      <c r="G765" s="1"/>
      <c r="H765" s="1"/>
      <c r="I765" s="1"/>
      <c r="J765" s="1"/>
      <c r="K765" s="1"/>
      <c r="L765" s="1"/>
      <c r="M765" s="1"/>
      <c r="N765" s="1"/>
      <c r="O765" s="54"/>
      <c r="P765" s="1"/>
      <c r="Q765" s="1"/>
      <c r="R765" s="1"/>
      <c r="S765" s="1"/>
      <c r="T765" s="1"/>
      <c r="U765" s="1"/>
      <c r="V765" s="1"/>
      <c r="W765" s="1"/>
      <c r="X765" s="1"/>
      <c r="Y765" s="1"/>
      <c r="Z765" s="1"/>
      <c r="AA765" s="1"/>
      <c r="AB765" s="1"/>
      <c r="AC765" s="1"/>
      <c r="AD765" s="1"/>
      <c r="AE765" s="1"/>
      <c r="AF765" s="1"/>
      <c r="AG765" s="1"/>
      <c r="AH765" s="1"/>
      <c r="AI765" s="54"/>
      <c r="AJ765" s="1"/>
    </row>
    <row r="766">
      <c r="A766" s="1"/>
      <c r="B766" s="1"/>
      <c r="C766" s="34"/>
      <c r="D766" s="1"/>
      <c r="E766" s="1"/>
      <c r="F766" s="1"/>
      <c r="G766" s="1"/>
      <c r="H766" s="1"/>
      <c r="I766" s="1"/>
      <c r="J766" s="1"/>
      <c r="K766" s="1"/>
      <c r="L766" s="1"/>
      <c r="M766" s="1"/>
      <c r="N766" s="1"/>
      <c r="O766" s="54"/>
      <c r="P766" s="1"/>
      <c r="Q766" s="1"/>
      <c r="R766" s="1"/>
      <c r="S766" s="1"/>
      <c r="T766" s="1"/>
      <c r="U766" s="1"/>
      <c r="V766" s="1"/>
      <c r="W766" s="1"/>
      <c r="X766" s="1"/>
      <c r="Y766" s="1"/>
      <c r="Z766" s="1"/>
      <c r="AA766" s="1"/>
      <c r="AB766" s="1"/>
      <c r="AC766" s="1"/>
      <c r="AD766" s="1"/>
      <c r="AE766" s="1"/>
      <c r="AF766" s="1"/>
      <c r="AG766" s="1"/>
      <c r="AH766" s="1"/>
      <c r="AI766" s="54"/>
      <c r="AJ766" s="1"/>
    </row>
    <row r="767">
      <c r="A767" s="1"/>
      <c r="B767" s="1"/>
      <c r="C767" s="34"/>
      <c r="D767" s="1"/>
      <c r="E767" s="1"/>
      <c r="F767" s="1"/>
      <c r="G767" s="1"/>
      <c r="H767" s="1"/>
      <c r="I767" s="1"/>
      <c r="J767" s="1"/>
      <c r="K767" s="1"/>
      <c r="L767" s="1"/>
      <c r="M767" s="1"/>
      <c r="N767" s="1"/>
      <c r="O767" s="54"/>
      <c r="P767" s="1"/>
      <c r="Q767" s="1"/>
      <c r="R767" s="1"/>
      <c r="S767" s="1"/>
      <c r="T767" s="1"/>
      <c r="U767" s="1"/>
      <c r="V767" s="1"/>
      <c r="W767" s="1"/>
      <c r="X767" s="1"/>
      <c r="Y767" s="1"/>
      <c r="Z767" s="1"/>
      <c r="AA767" s="1"/>
      <c r="AB767" s="1"/>
      <c r="AC767" s="1"/>
      <c r="AD767" s="1"/>
      <c r="AE767" s="1"/>
      <c r="AF767" s="1"/>
      <c r="AG767" s="1"/>
      <c r="AH767" s="1"/>
      <c r="AI767" s="54"/>
      <c r="AJ767" s="1"/>
    </row>
    <row r="768">
      <c r="A768" s="1"/>
      <c r="B768" s="1"/>
      <c r="C768" s="34"/>
      <c r="D768" s="1"/>
      <c r="E768" s="1"/>
      <c r="F768" s="1"/>
      <c r="G768" s="1"/>
      <c r="H768" s="1"/>
      <c r="I768" s="1"/>
      <c r="J768" s="1"/>
      <c r="K768" s="1"/>
      <c r="L768" s="1"/>
      <c r="M768" s="1"/>
      <c r="N768" s="1"/>
      <c r="O768" s="54"/>
      <c r="P768" s="1"/>
      <c r="Q768" s="1"/>
      <c r="R768" s="1"/>
      <c r="S768" s="1"/>
      <c r="T768" s="1"/>
      <c r="U768" s="1"/>
      <c r="V768" s="1"/>
      <c r="W768" s="1"/>
      <c r="X768" s="1"/>
      <c r="Y768" s="1"/>
      <c r="Z768" s="1"/>
      <c r="AA768" s="1"/>
      <c r="AB768" s="1"/>
      <c r="AC768" s="1"/>
      <c r="AD768" s="1"/>
      <c r="AE768" s="1"/>
      <c r="AF768" s="1"/>
      <c r="AG768" s="1"/>
      <c r="AH768" s="1"/>
      <c r="AI768" s="54"/>
      <c r="AJ768" s="1"/>
    </row>
    <row r="769">
      <c r="A769" s="1"/>
      <c r="B769" s="1"/>
      <c r="C769" s="34"/>
      <c r="D769" s="1"/>
      <c r="E769" s="1"/>
      <c r="F769" s="1"/>
      <c r="G769" s="1"/>
      <c r="H769" s="1"/>
      <c r="I769" s="1"/>
      <c r="J769" s="1"/>
      <c r="K769" s="1"/>
      <c r="L769" s="1"/>
      <c r="M769" s="1"/>
      <c r="N769" s="1"/>
      <c r="O769" s="54"/>
      <c r="P769" s="1"/>
      <c r="Q769" s="1"/>
      <c r="R769" s="1"/>
      <c r="S769" s="1"/>
      <c r="T769" s="1"/>
      <c r="U769" s="1"/>
      <c r="V769" s="1"/>
      <c r="W769" s="1"/>
      <c r="X769" s="1"/>
      <c r="Y769" s="1"/>
      <c r="Z769" s="1"/>
      <c r="AA769" s="1"/>
      <c r="AB769" s="1"/>
      <c r="AC769" s="1"/>
      <c r="AD769" s="1"/>
      <c r="AE769" s="1"/>
      <c r="AF769" s="1"/>
      <c r="AG769" s="1"/>
      <c r="AH769" s="1"/>
      <c r="AI769" s="54"/>
      <c r="AJ769" s="1"/>
    </row>
    <row r="770">
      <c r="A770" s="1"/>
      <c r="B770" s="1"/>
      <c r="C770" s="34"/>
      <c r="D770" s="1"/>
      <c r="E770" s="1"/>
      <c r="F770" s="1"/>
      <c r="G770" s="1"/>
      <c r="H770" s="1"/>
      <c r="I770" s="1"/>
      <c r="J770" s="1"/>
      <c r="K770" s="1"/>
      <c r="L770" s="1"/>
      <c r="M770" s="1"/>
      <c r="N770" s="1"/>
      <c r="O770" s="54"/>
      <c r="P770" s="1"/>
      <c r="Q770" s="1"/>
      <c r="R770" s="1"/>
      <c r="S770" s="1"/>
      <c r="T770" s="1"/>
      <c r="U770" s="1"/>
      <c r="V770" s="1"/>
      <c r="W770" s="1"/>
      <c r="X770" s="1"/>
      <c r="Y770" s="1"/>
      <c r="Z770" s="1"/>
      <c r="AA770" s="1"/>
      <c r="AB770" s="1"/>
      <c r="AC770" s="1"/>
      <c r="AD770" s="1"/>
      <c r="AE770" s="1"/>
      <c r="AF770" s="1"/>
      <c r="AG770" s="1"/>
      <c r="AH770" s="1"/>
      <c r="AI770" s="54"/>
      <c r="AJ770" s="1"/>
    </row>
    <row r="771">
      <c r="A771" s="1"/>
      <c r="B771" s="1"/>
      <c r="C771" s="34"/>
      <c r="D771" s="1"/>
      <c r="E771" s="1"/>
      <c r="F771" s="1"/>
      <c r="G771" s="1"/>
      <c r="H771" s="1"/>
      <c r="I771" s="1"/>
      <c r="J771" s="1"/>
      <c r="K771" s="1"/>
      <c r="L771" s="1"/>
      <c r="M771" s="1"/>
      <c r="N771" s="1"/>
      <c r="O771" s="54"/>
      <c r="P771" s="1"/>
      <c r="Q771" s="1"/>
      <c r="R771" s="1"/>
      <c r="S771" s="1"/>
      <c r="T771" s="1"/>
      <c r="U771" s="1"/>
      <c r="V771" s="1"/>
      <c r="W771" s="1"/>
      <c r="X771" s="1"/>
      <c r="Y771" s="1"/>
      <c r="Z771" s="1"/>
      <c r="AA771" s="1"/>
      <c r="AB771" s="1"/>
      <c r="AC771" s="1"/>
      <c r="AD771" s="1"/>
      <c r="AE771" s="1"/>
      <c r="AF771" s="1"/>
      <c r="AG771" s="1"/>
      <c r="AH771" s="1"/>
      <c r="AI771" s="54"/>
      <c r="AJ771" s="1"/>
    </row>
    <row r="772">
      <c r="A772" s="1"/>
      <c r="B772" s="1"/>
      <c r="C772" s="34"/>
      <c r="D772" s="1"/>
      <c r="E772" s="1"/>
      <c r="F772" s="1"/>
      <c r="G772" s="1"/>
      <c r="H772" s="1"/>
      <c r="I772" s="1"/>
      <c r="J772" s="1"/>
      <c r="K772" s="1"/>
      <c r="L772" s="1"/>
      <c r="M772" s="1"/>
      <c r="N772" s="1"/>
      <c r="O772" s="54"/>
      <c r="P772" s="1"/>
      <c r="Q772" s="1"/>
      <c r="R772" s="1"/>
      <c r="S772" s="1"/>
      <c r="T772" s="1"/>
      <c r="U772" s="1"/>
      <c r="V772" s="1"/>
      <c r="W772" s="1"/>
      <c r="X772" s="1"/>
      <c r="Y772" s="1"/>
      <c r="Z772" s="1"/>
      <c r="AA772" s="1"/>
      <c r="AB772" s="1"/>
      <c r="AC772" s="1"/>
      <c r="AD772" s="1"/>
      <c r="AE772" s="1"/>
      <c r="AF772" s="1"/>
      <c r="AG772" s="1"/>
      <c r="AH772" s="1"/>
      <c r="AI772" s="54"/>
      <c r="AJ772" s="1"/>
    </row>
    <row r="773">
      <c r="A773" s="1"/>
      <c r="B773" s="1"/>
      <c r="C773" s="34"/>
      <c r="D773" s="1"/>
      <c r="E773" s="1"/>
      <c r="F773" s="1"/>
      <c r="G773" s="1"/>
      <c r="H773" s="1"/>
      <c r="I773" s="1"/>
      <c r="J773" s="1"/>
      <c r="K773" s="1"/>
      <c r="L773" s="1"/>
      <c r="M773" s="1"/>
      <c r="N773" s="1"/>
      <c r="O773" s="54"/>
      <c r="P773" s="1"/>
      <c r="Q773" s="1"/>
      <c r="R773" s="1"/>
      <c r="S773" s="1"/>
      <c r="T773" s="1"/>
      <c r="U773" s="1"/>
      <c r="V773" s="1"/>
      <c r="W773" s="1"/>
      <c r="X773" s="1"/>
      <c r="Y773" s="1"/>
      <c r="Z773" s="1"/>
      <c r="AA773" s="1"/>
      <c r="AB773" s="1"/>
      <c r="AC773" s="1"/>
      <c r="AD773" s="1"/>
      <c r="AE773" s="1"/>
      <c r="AF773" s="1"/>
      <c r="AG773" s="1"/>
      <c r="AH773" s="1"/>
      <c r="AI773" s="54"/>
      <c r="AJ773" s="1"/>
    </row>
    <row r="774">
      <c r="A774" s="1"/>
      <c r="B774" s="1"/>
      <c r="C774" s="34"/>
      <c r="D774" s="1"/>
      <c r="E774" s="1"/>
      <c r="F774" s="1"/>
      <c r="G774" s="1"/>
      <c r="H774" s="1"/>
      <c r="I774" s="1"/>
      <c r="J774" s="1"/>
      <c r="K774" s="1"/>
      <c r="L774" s="1"/>
      <c r="M774" s="1"/>
      <c r="N774" s="1"/>
      <c r="O774" s="54"/>
      <c r="P774" s="1"/>
      <c r="Q774" s="1"/>
      <c r="R774" s="1"/>
      <c r="S774" s="1"/>
      <c r="T774" s="1"/>
      <c r="U774" s="1"/>
      <c r="V774" s="1"/>
      <c r="W774" s="1"/>
      <c r="X774" s="1"/>
      <c r="Y774" s="1"/>
      <c r="Z774" s="1"/>
      <c r="AA774" s="1"/>
      <c r="AB774" s="1"/>
      <c r="AC774" s="1"/>
      <c r="AD774" s="1"/>
      <c r="AE774" s="1"/>
      <c r="AF774" s="1"/>
      <c r="AG774" s="1"/>
      <c r="AH774" s="1"/>
      <c r="AI774" s="54"/>
      <c r="AJ774" s="1"/>
    </row>
    <row r="775">
      <c r="A775" s="1"/>
      <c r="B775" s="1"/>
      <c r="C775" s="34"/>
      <c r="D775" s="1"/>
      <c r="E775" s="1"/>
      <c r="F775" s="1"/>
      <c r="G775" s="1"/>
      <c r="H775" s="1"/>
      <c r="I775" s="1"/>
      <c r="J775" s="1"/>
      <c r="K775" s="1"/>
      <c r="L775" s="1"/>
      <c r="M775" s="1"/>
      <c r="N775" s="1"/>
      <c r="O775" s="54"/>
      <c r="P775" s="1"/>
      <c r="Q775" s="1"/>
      <c r="R775" s="1"/>
      <c r="S775" s="1"/>
      <c r="T775" s="1"/>
      <c r="U775" s="1"/>
      <c r="V775" s="1"/>
      <c r="W775" s="1"/>
      <c r="X775" s="1"/>
      <c r="Y775" s="1"/>
      <c r="Z775" s="1"/>
      <c r="AA775" s="1"/>
      <c r="AB775" s="1"/>
      <c r="AC775" s="1"/>
      <c r="AD775" s="1"/>
      <c r="AE775" s="1"/>
      <c r="AF775" s="1"/>
      <c r="AG775" s="1"/>
      <c r="AH775" s="1"/>
      <c r="AI775" s="54"/>
      <c r="AJ775" s="1"/>
    </row>
    <row r="776">
      <c r="A776" s="1"/>
      <c r="B776" s="1"/>
      <c r="C776" s="34"/>
      <c r="D776" s="1"/>
      <c r="E776" s="1"/>
      <c r="F776" s="1"/>
      <c r="G776" s="1"/>
      <c r="H776" s="1"/>
      <c r="I776" s="1"/>
      <c r="J776" s="1"/>
      <c r="K776" s="1"/>
      <c r="L776" s="1"/>
      <c r="M776" s="1"/>
      <c r="N776" s="1"/>
      <c r="O776" s="54"/>
      <c r="P776" s="1"/>
      <c r="Q776" s="1"/>
      <c r="R776" s="1"/>
      <c r="S776" s="1"/>
      <c r="T776" s="1"/>
      <c r="U776" s="1"/>
      <c r="V776" s="1"/>
      <c r="W776" s="1"/>
      <c r="X776" s="1"/>
      <c r="Y776" s="1"/>
      <c r="Z776" s="1"/>
      <c r="AA776" s="1"/>
      <c r="AB776" s="1"/>
      <c r="AC776" s="1"/>
      <c r="AD776" s="1"/>
      <c r="AE776" s="1"/>
      <c r="AF776" s="1"/>
      <c r="AG776" s="1"/>
      <c r="AH776" s="1"/>
      <c r="AI776" s="54"/>
      <c r="AJ776" s="1"/>
    </row>
    <row r="777">
      <c r="A777" s="1"/>
      <c r="B777" s="1"/>
      <c r="C777" s="34"/>
      <c r="D777" s="1"/>
      <c r="E777" s="1"/>
      <c r="F777" s="1"/>
      <c r="G777" s="1"/>
      <c r="H777" s="1"/>
      <c r="I777" s="1"/>
      <c r="J777" s="1"/>
      <c r="K777" s="1"/>
      <c r="L777" s="1"/>
      <c r="M777" s="1"/>
      <c r="N777" s="1"/>
      <c r="O777" s="54"/>
      <c r="P777" s="1"/>
      <c r="Q777" s="1"/>
      <c r="R777" s="1"/>
      <c r="S777" s="1"/>
      <c r="T777" s="1"/>
      <c r="U777" s="1"/>
      <c r="V777" s="1"/>
      <c r="W777" s="1"/>
      <c r="X777" s="1"/>
      <c r="Y777" s="1"/>
      <c r="Z777" s="1"/>
      <c r="AA777" s="1"/>
      <c r="AB777" s="1"/>
      <c r="AC777" s="1"/>
      <c r="AD777" s="1"/>
      <c r="AE777" s="1"/>
      <c r="AF777" s="1"/>
      <c r="AG777" s="1"/>
      <c r="AH777" s="1"/>
      <c r="AI777" s="54"/>
      <c r="AJ777" s="1"/>
    </row>
    <row r="778">
      <c r="A778" s="1"/>
      <c r="B778" s="1"/>
      <c r="C778" s="34"/>
      <c r="D778" s="1"/>
      <c r="E778" s="1"/>
      <c r="F778" s="1"/>
      <c r="G778" s="1"/>
      <c r="H778" s="1"/>
      <c r="I778" s="1"/>
      <c r="J778" s="1"/>
      <c r="K778" s="1"/>
      <c r="L778" s="1"/>
      <c r="M778" s="1"/>
      <c r="N778" s="1"/>
      <c r="O778" s="54"/>
      <c r="P778" s="1"/>
      <c r="Q778" s="1"/>
      <c r="R778" s="1"/>
      <c r="S778" s="1"/>
      <c r="T778" s="1"/>
      <c r="U778" s="1"/>
      <c r="V778" s="1"/>
      <c r="W778" s="1"/>
      <c r="X778" s="1"/>
      <c r="Y778" s="1"/>
      <c r="Z778" s="1"/>
      <c r="AA778" s="1"/>
      <c r="AB778" s="1"/>
      <c r="AC778" s="1"/>
      <c r="AD778" s="1"/>
      <c r="AE778" s="1"/>
      <c r="AF778" s="1"/>
      <c r="AG778" s="1"/>
      <c r="AH778" s="1"/>
      <c r="AI778" s="54"/>
      <c r="AJ778" s="1"/>
    </row>
    <row r="779">
      <c r="A779" s="1"/>
      <c r="B779" s="1"/>
      <c r="C779" s="34"/>
      <c r="D779" s="1"/>
      <c r="E779" s="1"/>
      <c r="F779" s="1"/>
      <c r="G779" s="1"/>
      <c r="H779" s="1"/>
      <c r="I779" s="1"/>
      <c r="J779" s="1"/>
      <c r="K779" s="1"/>
      <c r="L779" s="1"/>
      <c r="M779" s="1"/>
      <c r="N779" s="1"/>
      <c r="O779" s="54"/>
      <c r="P779" s="1"/>
      <c r="Q779" s="1"/>
      <c r="R779" s="1"/>
      <c r="S779" s="1"/>
      <c r="T779" s="1"/>
      <c r="U779" s="1"/>
      <c r="V779" s="1"/>
      <c r="W779" s="1"/>
      <c r="X779" s="1"/>
      <c r="Y779" s="1"/>
      <c r="Z779" s="1"/>
      <c r="AA779" s="1"/>
      <c r="AB779" s="1"/>
      <c r="AC779" s="1"/>
      <c r="AD779" s="1"/>
      <c r="AE779" s="1"/>
      <c r="AF779" s="1"/>
      <c r="AG779" s="1"/>
      <c r="AH779" s="1"/>
      <c r="AI779" s="54"/>
      <c r="AJ779" s="1"/>
    </row>
    <row r="780">
      <c r="A780" s="1"/>
      <c r="B780" s="1"/>
      <c r="C780" s="34"/>
      <c r="D780" s="1"/>
      <c r="E780" s="1"/>
      <c r="F780" s="1"/>
      <c r="G780" s="1"/>
      <c r="H780" s="1"/>
      <c r="I780" s="1"/>
      <c r="J780" s="1"/>
      <c r="K780" s="1"/>
      <c r="L780" s="1"/>
      <c r="M780" s="1"/>
      <c r="N780" s="1"/>
      <c r="O780" s="54"/>
      <c r="P780" s="1"/>
      <c r="Q780" s="1"/>
      <c r="R780" s="1"/>
      <c r="S780" s="1"/>
      <c r="T780" s="1"/>
      <c r="U780" s="1"/>
      <c r="V780" s="1"/>
      <c r="W780" s="1"/>
      <c r="X780" s="1"/>
      <c r="Y780" s="1"/>
      <c r="Z780" s="1"/>
      <c r="AA780" s="1"/>
      <c r="AB780" s="1"/>
      <c r="AC780" s="1"/>
      <c r="AD780" s="1"/>
      <c r="AE780" s="1"/>
      <c r="AF780" s="1"/>
      <c r="AG780" s="1"/>
      <c r="AH780" s="1"/>
      <c r="AI780" s="54"/>
      <c r="AJ780" s="1"/>
    </row>
    <row r="781">
      <c r="A781" s="1"/>
      <c r="B781" s="1"/>
      <c r="C781" s="34"/>
      <c r="D781" s="1"/>
      <c r="E781" s="1"/>
      <c r="F781" s="1"/>
      <c r="G781" s="1"/>
      <c r="H781" s="1"/>
      <c r="I781" s="1"/>
      <c r="J781" s="1"/>
      <c r="K781" s="1"/>
      <c r="L781" s="1"/>
      <c r="M781" s="1"/>
      <c r="N781" s="1"/>
      <c r="O781" s="54"/>
      <c r="P781" s="1"/>
      <c r="Q781" s="1"/>
      <c r="R781" s="1"/>
      <c r="S781" s="1"/>
      <c r="T781" s="1"/>
      <c r="U781" s="1"/>
      <c r="V781" s="1"/>
      <c r="W781" s="1"/>
      <c r="X781" s="1"/>
      <c r="Y781" s="1"/>
      <c r="Z781" s="1"/>
      <c r="AA781" s="1"/>
      <c r="AB781" s="1"/>
      <c r="AC781" s="1"/>
      <c r="AD781" s="1"/>
      <c r="AE781" s="1"/>
      <c r="AF781" s="1"/>
      <c r="AG781" s="1"/>
      <c r="AH781" s="1"/>
      <c r="AI781" s="54"/>
      <c r="AJ781" s="1"/>
    </row>
    <row r="782">
      <c r="A782" s="1"/>
      <c r="B782" s="1"/>
      <c r="C782" s="34"/>
      <c r="D782" s="1"/>
      <c r="E782" s="1"/>
      <c r="F782" s="1"/>
      <c r="G782" s="1"/>
      <c r="H782" s="1"/>
      <c r="I782" s="1"/>
      <c r="J782" s="1"/>
      <c r="K782" s="1"/>
      <c r="L782" s="1"/>
      <c r="M782" s="1"/>
      <c r="N782" s="1"/>
      <c r="O782" s="54"/>
      <c r="P782" s="1"/>
      <c r="Q782" s="1"/>
      <c r="R782" s="1"/>
      <c r="S782" s="1"/>
      <c r="T782" s="1"/>
      <c r="U782" s="1"/>
      <c r="V782" s="1"/>
      <c r="W782" s="1"/>
      <c r="X782" s="1"/>
      <c r="Y782" s="1"/>
      <c r="Z782" s="1"/>
      <c r="AA782" s="1"/>
      <c r="AB782" s="1"/>
      <c r="AC782" s="1"/>
      <c r="AD782" s="1"/>
      <c r="AE782" s="1"/>
      <c r="AF782" s="1"/>
      <c r="AG782" s="1"/>
      <c r="AH782" s="1"/>
      <c r="AI782" s="54"/>
      <c r="AJ782" s="1"/>
    </row>
    <row r="783">
      <c r="A783" s="1"/>
      <c r="B783" s="1"/>
      <c r="C783" s="34"/>
      <c r="D783" s="1"/>
      <c r="E783" s="1"/>
      <c r="F783" s="1"/>
      <c r="G783" s="1"/>
      <c r="H783" s="1"/>
      <c r="I783" s="1"/>
      <c r="J783" s="1"/>
      <c r="K783" s="1"/>
      <c r="L783" s="1"/>
      <c r="M783" s="1"/>
      <c r="N783" s="1"/>
      <c r="O783" s="54"/>
      <c r="P783" s="1"/>
      <c r="Q783" s="1"/>
      <c r="R783" s="1"/>
      <c r="S783" s="1"/>
      <c r="T783" s="1"/>
      <c r="U783" s="1"/>
      <c r="V783" s="1"/>
      <c r="W783" s="1"/>
      <c r="X783" s="1"/>
      <c r="Y783" s="1"/>
      <c r="Z783" s="1"/>
      <c r="AA783" s="1"/>
      <c r="AB783" s="1"/>
      <c r="AC783" s="1"/>
      <c r="AD783" s="1"/>
      <c r="AE783" s="1"/>
      <c r="AF783" s="1"/>
      <c r="AG783" s="1"/>
      <c r="AH783" s="1"/>
      <c r="AI783" s="54"/>
      <c r="AJ783" s="1"/>
    </row>
    <row r="784">
      <c r="A784" s="1"/>
      <c r="B784" s="1"/>
      <c r="C784" s="34"/>
      <c r="D784" s="1"/>
      <c r="E784" s="1"/>
      <c r="F784" s="1"/>
      <c r="G784" s="1"/>
      <c r="H784" s="1"/>
      <c r="I784" s="1"/>
      <c r="J784" s="1"/>
      <c r="K784" s="1"/>
      <c r="L784" s="1"/>
      <c r="M784" s="1"/>
      <c r="N784" s="1"/>
      <c r="O784" s="54"/>
      <c r="P784" s="1"/>
      <c r="Q784" s="1"/>
      <c r="R784" s="1"/>
      <c r="S784" s="1"/>
      <c r="T784" s="1"/>
      <c r="U784" s="1"/>
      <c r="V784" s="1"/>
      <c r="W784" s="1"/>
      <c r="X784" s="1"/>
      <c r="Y784" s="1"/>
      <c r="Z784" s="1"/>
      <c r="AA784" s="1"/>
      <c r="AB784" s="1"/>
      <c r="AC784" s="1"/>
      <c r="AD784" s="1"/>
      <c r="AE784" s="1"/>
      <c r="AF784" s="1"/>
      <c r="AG784" s="1"/>
      <c r="AH784" s="1"/>
      <c r="AI784" s="54"/>
      <c r="AJ784" s="1"/>
    </row>
    <row r="785">
      <c r="A785" s="1"/>
      <c r="B785" s="1"/>
      <c r="C785" s="34"/>
      <c r="D785" s="1"/>
      <c r="E785" s="1"/>
      <c r="F785" s="1"/>
      <c r="G785" s="1"/>
      <c r="H785" s="1"/>
      <c r="I785" s="1"/>
      <c r="J785" s="1"/>
      <c r="K785" s="1"/>
      <c r="L785" s="1"/>
      <c r="M785" s="1"/>
      <c r="N785" s="1"/>
      <c r="O785" s="54"/>
      <c r="P785" s="1"/>
      <c r="Q785" s="1"/>
      <c r="R785" s="1"/>
      <c r="S785" s="1"/>
      <c r="T785" s="1"/>
      <c r="U785" s="1"/>
      <c r="V785" s="1"/>
      <c r="W785" s="1"/>
      <c r="X785" s="1"/>
      <c r="Y785" s="1"/>
      <c r="Z785" s="1"/>
      <c r="AA785" s="1"/>
      <c r="AB785" s="1"/>
      <c r="AC785" s="1"/>
      <c r="AD785" s="1"/>
      <c r="AE785" s="1"/>
      <c r="AF785" s="1"/>
      <c r="AG785" s="1"/>
      <c r="AH785" s="1"/>
      <c r="AI785" s="54"/>
      <c r="AJ785" s="1"/>
    </row>
    <row r="786">
      <c r="A786" s="1"/>
      <c r="B786" s="1"/>
      <c r="C786" s="34"/>
      <c r="D786" s="1"/>
      <c r="E786" s="1"/>
      <c r="F786" s="1"/>
      <c r="G786" s="1"/>
      <c r="H786" s="1"/>
      <c r="I786" s="1"/>
      <c r="J786" s="1"/>
      <c r="K786" s="1"/>
      <c r="L786" s="1"/>
      <c r="M786" s="1"/>
      <c r="N786" s="1"/>
      <c r="O786" s="54"/>
      <c r="P786" s="1"/>
      <c r="Q786" s="1"/>
      <c r="R786" s="1"/>
      <c r="S786" s="1"/>
      <c r="T786" s="1"/>
      <c r="U786" s="1"/>
      <c r="V786" s="1"/>
      <c r="W786" s="1"/>
      <c r="X786" s="1"/>
      <c r="Y786" s="1"/>
      <c r="Z786" s="1"/>
      <c r="AA786" s="1"/>
      <c r="AB786" s="1"/>
      <c r="AC786" s="1"/>
      <c r="AD786" s="1"/>
      <c r="AE786" s="1"/>
      <c r="AF786" s="1"/>
      <c r="AG786" s="1"/>
      <c r="AH786" s="1"/>
      <c r="AI786" s="54"/>
      <c r="AJ786" s="1"/>
    </row>
    <row r="787">
      <c r="A787" s="1"/>
      <c r="B787" s="1"/>
      <c r="C787" s="34"/>
      <c r="D787" s="1"/>
      <c r="E787" s="1"/>
      <c r="F787" s="1"/>
      <c r="G787" s="1"/>
      <c r="H787" s="1"/>
      <c r="I787" s="1"/>
      <c r="J787" s="1"/>
      <c r="K787" s="1"/>
      <c r="L787" s="1"/>
      <c r="M787" s="1"/>
      <c r="N787" s="1"/>
      <c r="O787" s="54"/>
      <c r="P787" s="1"/>
      <c r="Q787" s="1"/>
      <c r="R787" s="1"/>
      <c r="S787" s="1"/>
      <c r="T787" s="1"/>
      <c r="U787" s="1"/>
      <c r="V787" s="1"/>
      <c r="W787" s="1"/>
      <c r="X787" s="1"/>
      <c r="Y787" s="1"/>
      <c r="Z787" s="1"/>
      <c r="AA787" s="1"/>
      <c r="AB787" s="1"/>
      <c r="AC787" s="1"/>
      <c r="AD787" s="1"/>
      <c r="AE787" s="1"/>
      <c r="AF787" s="1"/>
      <c r="AG787" s="1"/>
      <c r="AH787" s="1"/>
      <c r="AI787" s="54"/>
      <c r="AJ787" s="1"/>
    </row>
    <row r="788">
      <c r="A788" s="1"/>
      <c r="B788" s="1"/>
      <c r="C788" s="34"/>
      <c r="D788" s="1"/>
      <c r="E788" s="1"/>
      <c r="F788" s="1"/>
      <c r="G788" s="1"/>
      <c r="H788" s="1"/>
      <c r="I788" s="1"/>
      <c r="J788" s="1"/>
      <c r="K788" s="1"/>
      <c r="L788" s="1"/>
      <c r="M788" s="1"/>
      <c r="N788" s="1"/>
      <c r="O788" s="54"/>
      <c r="P788" s="1"/>
      <c r="Q788" s="1"/>
      <c r="R788" s="1"/>
      <c r="S788" s="1"/>
      <c r="T788" s="1"/>
      <c r="U788" s="1"/>
      <c r="V788" s="1"/>
      <c r="W788" s="1"/>
      <c r="X788" s="1"/>
      <c r="Y788" s="1"/>
      <c r="Z788" s="1"/>
      <c r="AA788" s="1"/>
      <c r="AB788" s="1"/>
      <c r="AC788" s="1"/>
      <c r="AD788" s="1"/>
      <c r="AE788" s="1"/>
      <c r="AF788" s="1"/>
      <c r="AG788" s="1"/>
      <c r="AH788" s="1"/>
      <c r="AI788" s="54"/>
      <c r="AJ788" s="1"/>
    </row>
    <row r="789">
      <c r="A789" s="1"/>
      <c r="B789" s="1"/>
      <c r="C789" s="34"/>
      <c r="D789" s="1"/>
      <c r="E789" s="1"/>
      <c r="F789" s="1"/>
      <c r="G789" s="1"/>
      <c r="H789" s="1"/>
      <c r="I789" s="1"/>
      <c r="J789" s="1"/>
      <c r="K789" s="1"/>
      <c r="L789" s="1"/>
      <c r="M789" s="1"/>
      <c r="N789" s="1"/>
      <c r="O789" s="54"/>
      <c r="P789" s="1"/>
      <c r="Q789" s="1"/>
      <c r="R789" s="1"/>
      <c r="S789" s="1"/>
      <c r="T789" s="1"/>
      <c r="U789" s="1"/>
      <c r="V789" s="1"/>
      <c r="W789" s="1"/>
      <c r="X789" s="1"/>
      <c r="Y789" s="1"/>
      <c r="Z789" s="1"/>
      <c r="AA789" s="1"/>
      <c r="AB789" s="1"/>
      <c r="AC789" s="1"/>
      <c r="AD789" s="1"/>
      <c r="AE789" s="1"/>
      <c r="AF789" s="1"/>
      <c r="AG789" s="1"/>
      <c r="AH789" s="1"/>
      <c r="AI789" s="54"/>
      <c r="AJ789" s="1"/>
    </row>
    <row r="790">
      <c r="A790" s="1"/>
      <c r="B790" s="1"/>
      <c r="C790" s="34"/>
      <c r="D790" s="1"/>
      <c r="E790" s="1"/>
      <c r="F790" s="1"/>
      <c r="G790" s="1"/>
      <c r="H790" s="1"/>
      <c r="I790" s="1"/>
      <c r="J790" s="1"/>
      <c r="K790" s="1"/>
      <c r="L790" s="1"/>
      <c r="M790" s="1"/>
      <c r="N790" s="1"/>
      <c r="O790" s="54"/>
      <c r="P790" s="1"/>
      <c r="Q790" s="1"/>
      <c r="R790" s="1"/>
      <c r="S790" s="1"/>
      <c r="T790" s="1"/>
      <c r="U790" s="1"/>
      <c r="V790" s="1"/>
      <c r="W790" s="1"/>
      <c r="X790" s="1"/>
      <c r="Y790" s="1"/>
      <c r="Z790" s="1"/>
      <c r="AA790" s="1"/>
      <c r="AB790" s="1"/>
      <c r="AC790" s="1"/>
      <c r="AD790" s="1"/>
      <c r="AE790" s="1"/>
      <c r="AF790" s="1"/>
      <c r="AG790" s="1"/>
      <c r="AH790" s="1"/>
      <c r="AI790" s="54"/>
      <c r="AJ790" s="1"/>
    </row>
    <row r="791">
      <c r="A791" s="1"/>
      <c r="B791" s="1"/>
      <c r="C791" s="34"/>
      <c r="D791" s="1"/>
      <c r="E791" s="1"/>
      <c r="F791" s="1"/>
      <c r="G791" s="1"/>
      <c r="H791" s="1"/>
      <c r="I791" s="1"/>
      <c r="J791" s="1"/>
      <c r="K791" s="1"/>
      <c r="L791" s="1"/>
      <c r="M791" s="1"/>
      <c r="N791" s="1"/>
      <c r="O791" s="54"/>
      <c r="P791" s="1"/>
      <c r="Q791" s="1"/>
      <c r="R791" s="1"/>
      <c r="S791" s="1"/>
      <c r="T791" s="1"/>
      <c r="U791" s="1"/>
      <c r="V791" s="1"/>
      <c r="W791" s="1"/>
      <c r="X791" s="1"/>
      <c r="Y791" s="1"/>
      <c r="Z791" s="1"/>
      <c r="AA791" s="1"/>
      <c r="AB791" s="1"/>
      <c r="AC791" s="1"/>
      <c r="AD791" s="1"/>
      <c r="AE791" s="1"/>
      <c r="AF791" s="1"/>
      <c r="AG791" s="1"/>
      <c r="AH791" s="1"/>
      <c r="AI791" s="54"/>
      <c r="AJ791" s="1"/>
    </row>
    <row r="792">
      <c r="A792" s="1"/>
      <c r="B792" s="1"/>
      <c r="C792" s="34"/>
      <c r="D792" s="1"/>
      <c r="E792" s="1"/>
      <c r="F792" s="1"/>
      <c r="G792" s="1"/>
      <c r="H792" s="1"/>
      <c r="I792" s="1"/>
      <c r="J792" s="1"/>
      <c r="K792" s="1"/>
      <c r="L792" s="1"/>
      <c r="M792" s="1"/>
      <c r="N792" s="1"/>
      <c r="O792" s="54"/>
      <c r="P792" s="1"/>
      <c r="Q792" s="1"/>
      <c r="R792" s="1"/>
      <c r="S792" s="1"/>
      <c r="T792" s="1"/>
      <c r="U792" s="1"/>
      <c r="V792" s="1"/>
      <c r="W792" s="1"/>
      <c r="X792" s="1"/>
      <c r="Y792" s="1"/>
      <c r="Z792" s="1"/>
      <c r="AA792" s="1"/>
      <c r="AB792" s="1"/>
      <c r="AC792" s="1"/>
      <c r="AD792" s="1"/>
      <c r="AE792" s="1"/>
      <c r="AF792" s="1"/>
      <c r="AG792" s="1"/>
      <c r="AH792" s="1"/>
      <c r="AI792" s="54"/>
      <c r="AJ792" s="1"/>
    </row>
    <row r="793">
      <c r="A793" s="1"/>
      <c r="B793" s="1"/>
      <c r="C793" s="34"/>
      <c r="D793" s="1"/>
      <c r="E793" s="1"/>
      <c r="F793" s="1"/>
      <c r="G793" s="1"/>
      <c r="H793" s="1"/>
      <c r="I793" s="1"/>
      <c r="J793" s="1"/>
      <c r="K793" s="1"/>
      <c r="L793" s="1"/>
      <c r="M793" s="1"/>
      <c r="N793" s="1"/>
      <c r="O793" s="54"/>
      <c r="P793" s="1"/>
      <c r="Q793" s="1"/>
      <c r="R793" s="1"/>
      <c r="S793" s="1"/>
      <c r="T793" s="1"/>
      <c r="U793" s="1"/>
      <c r="V793" s="1"/>
      <c r="W793" s="1"/>
      <c r="X793" s="1"/>
      <c r="Y793" s="1"/>
      <c r="Z793" s="1"/>
      <c r="AA793" s="1"/>
      <c r="AB793" s="1"/>
      <c r="AC793" s="1"/>
      <c r="AD793" s="1"/>
      <c r="AE793" s="1"/>
      <c r="AF793" s="1"/>
      <c r="AG793" s="1"/>
      <c r="AH793" s="1"/>
      <c r="AI793" s="54"/>
      <c r="AJ793" s="1"/>
    </row>
    <row r="794">
      <c r="A794" s="1"/>
      <c r="B794" s="1"/>
      <c r="C794" s="34"/>
      <c r="D794" s="1"/>
      <c r="E794" s="1"/>
      <c r="F794" s="1"/>
      <c r="G794" s="1"/>
      <c r="H794" s="1"/>
      <c r="I794" s="1"/>
      <c r="J794" s="1"/>
      <c r="K794" s="1"/>
      <c r="L794" s="1"/>
      <c r="M794" s="1"/>
      <c r="N794" s="1"/>
      <c r="O794" s="54"/>
      <c r="P794" s="1"/>
      <c r="Q794" s="1"/>
      <c r="R794" s="1"/>
      <c r="S794" s="1"/>
      <c r="T794" s="1"/>
      <c r="U794" s="1"/>
      <c r="V794" s="1"/>
      <c r="W794" s="1"/>
      <c r="X794" s="1"/>
      <c r="Y794" s="1"/>
      <c r="Z794" s="1"/>
      <c r="AA794" s="1"/>
      <c r="AB794" s="1"/>
      <c r="AC794" s="1"/>
      <c r="AD794" s="1"/>
      <c r="AE794" s="1"/>
      <c r="AF794" s="1"/>
      <c r="AG794" s="1"/>
      <c r="AH794" s="1"/>
      <c r="AI794" s="54"/>
      <c r="AJ794" s="1"/>
    </row>
    <row r="795">
      <c r="A795" s="1"/>
      <c r="B795" s="1"/>
      <c r="C795" s="34"/>
      <c r="D795" s="1"/>
      <c r="E795" s="1"/>
      <c r="F795" s="1"/>
      <c r="G795" s="1"/>
      <c r="H795" s="1"/>
      <c r="I795" s="1"/>
      <c r="J795" s="1"/>
      <c r="K795" s="1"/>
      <c r="L795" s="1"/>
      <c r="M795" s="1"/>
      <c r="N795" s="1"/>
      <c r="O795" s="54"/>
      <c r="P795" s="1"/>
      <c r="Q795" s="1"/>
      <c r="R795" s="1"/>
      <c r="S795" s="1"/>
      <c r="T795" s="1"/>
      <c r="U795" s="1"/>
      <c r="V795" s="1"/>
      <c r="W795" s="1"/>
      <c r="X795" s="1"/>
      <c r="Y795" s="1"/>
      <c r="Z795" s="1"/>
      <c r="AA795" s="1"/>
      <c r="AB795" s="1"/>
      <c r="AC795" s="1"/>
      <c r="AD795" s="1"/>
      <c r="AE795" s="1"/>
      <c r="AF795" s="1"/>
      <c r="AG795" s="1"/>
      <c r="AH795" s="1"/>
      <c r="AI795" s="54"/>
      <c r="AJ795" s="1"/>
    </row>
    <row r="796">
      <c r="A796" s="1"/>
      <c r="B796" s="1"/>
      <c r="C796" s="34"/>
      <c r="D796" s="1"/>
      <c r="E796" s="1"/>
      <c r="F796" s="1"/>
      <c r="G796" s="1"/>
      <c r="H796" s="1"/>
      <c r="I796" s="1"/>
      <c r="J796" s="1"/>
      <c r="K796" s="1"/>
      <c r="L796" s="1"/>
      <c r="M796" s="1"/>
      <c r="N796" s="1"/>
      <c r="O796" s="54"/>
      <c r="P796" s="1"/>
      <c r="Q796" s="1"/>
      <c r="R796" s="1"/>
      <c r="S796" s="1"/>
      <c r="T796" s="1"/>
      <c r="U796" s="1"/>
      <c r="V796" s="1"/>
      <c r="W796" s="1"/>
      <c r="X796" s="1"/>
      <c r="Y796" s="1"/>
      <c r="Z796" s="1"/>
      <c r="AA796" s="1"/>
      <c r="AB796" s="1"/>
      <c r="AC796" s="1"/>
      <c r="AD796" s="1"/>
      <c r="AE796" s="1"/>
      <c r="AF796" s="1"/>
      <c r="AG796" s="1"/>
      <c r="AH796" s="1"/>
      <c r="AI796" s="54"/>
      <c r="AJ796" s="1"/>
    </row>
    <row r="797">
      <c r="A797" s="1"/>
      <c r="B797" s="1"/>
      <c r="C797" s="34"/>
      <c r="D797" s="1"/>
      <c r="E797" s="1"/>
      <c r="F797" s="1"/>
      <c r="G797" s="1"/>
      <c r="H797" s="1"/>
      <c r="I797" s="1"/>
      <c r="J797" s="1"/>
      <c r="K797" s="1"/>
      <c r="L797" s="1"/>
      <c r="M797" s="1"/>
      <c r="N797" s="1"/>
      <c r="O797" s="54"/>
      <c r="P797" s="1"/>
      <c r="Q797" s="1"/>
      <c r="R797" s="1"/>
      <c r="S797" s="1"/>
      <c r="T797" s="1"/>
      <c r="U797" s="1"/>
      <c r="V797" s="1"/>
      <c r="W797" s="1"/>
      <c r="X797" s="1"/>
      <c r="Y797" s="1"/>
      <c r="Z797" s="1"/>
      <c r="AA797" s="1"/>
      <c r="AB797" s="1"/>
      <c r="AC797" s="1"/>
      <c r="AD797" s="1"/>
      <c r="AE797" s="1"/>
      <c r="AF797" s="1"/>
      <c r="AG797" s="1"/>
      <c r="AH797" s="1"/>
      <c r="AI797" s="54"/>
      <c r="AJ797" s="1"/>
    </row>
    <row r="798">
      <c r="A798" s="1"/>
      <c r="B798" s="1"/>
      <c r="C798" s="34"/>
      <c r="D798" s="1"/>
      <c r="E798" s="1"/>
      <c r="F798" s="1"/>
      <c r="G798" s="1"/>
      <c r="H798" s="1"/>
      <c r="I798" s="1"/>
      <c r="J798" s="1"/>
      <c r="K798" s="1"/>
      <c r="L798" s="1"/>
      <c r="M798" s="1"/>
      <c r="N798" s="1"/>
      <c r="O798" s="54"/>
      <c r="P798" s="1"/>
      <c r="Q798" s="1"/>
      <c r="R798" s="1"/>
      <c r="S798" s="1"/>
      <c r="T798" s="1"/>
      <c r="U798" s="1"/>
      <c r="V798" s="1"/>
      <c r="W798" s="1"/>
      <c r="X798" s="1"/>
      <c r="Y798" s="1"/>
      <c r="Z798" s="1"/>
      <c r="AA798" s="1"/>
      <c r="AB798" s="1"/>
      <c r="AC798" s="1"/>
      <c r="AD798" s="1"/>
      <c r="AE798" s="1"/>
      <c r="AF798" s="1"/>
      <c r="AG798" s="1"/>
      <c r="AH798" s="1"/>
      <c r="AI798" s="54"/>
      <c r="AJ798" s="1"/>
    </row>
    <row r="799">
      <c r="A799" s="1"/>
      <c r="B799" s="1"/>
      <c r="C799" s="34"/>
      <c r="D799" s="1"/>
      <c r="E799" s="1"/>
      <c r="F799" s="1"/>
      <c r="G799" s="1"/>
      <c r="H799" s="1"/>
      <c r="I799" s="1"/>
      <c r="J799" s="1"/>
      <c r="K799" s="1"/>
      <c r="L799" s="1"/>
      <c r="M799" s="1"/>
      <c r="N799" s="1"/>
      <c r="O799" s="54"/>
      <c r="P799" s="1"/>
      <c r="Q799" s="1"/>
      <c r="R799" s="1"/>
      <c r="S799" s="1"/>
      <c r="T799" s="1"/>
      <c r="U799" s="1"/>
      <c r="V799" s="1"/>
      <c r="W799" s="1"/>
      <c r="X799" s="1"/>
      <c r="Y799" s="1"/>
      <c r="Z799" s="1"/>
      <c r="AA799" s="1"/>
      <c r="AB799" s="1"/>
      <c r="AC799" s="1"/>
      <c r="AD799" s="1"/>
      <c r="AE799" s="1"/>
      <c r="AF799" s="1"/>
      <c r="AG799" s="1"/>
      <c r="AH799" s="1"/>
      <c r="AI799" s="54"/>
      <c r="AJ799" s="1"/>
    </row>
    <row r="800">
      <c r="A800" s="1"/>
      <c r="B800" s="1"/>
      <c r="C800" s="34"/>
      <c r="D800" s="1"/>
      <c r="E800" s="1"/>
      <c r="F800" s="1"/>
      <c r="G800" s="1"/>
      <c r="H800" s="1"/>
      <c r="I800" s="1"/>
      <c r="J800" s="1"/>
      <c r="K800" s="1"/>
      <c r="L800" s="1"/>
      <c r="M800" s="1"/>
      <c r="N800" s="1"/>
      <c r="O800" s="54"/>
      <c r="P800" s="1"/>
      <c r="Q800" s="1"/>
      <c r="R800" s="1"/>
      <c r="S800" s="1"/>
      <c r="T800" s="1"/>
      <c r="U800" s="1"/>
      <c r="V800" s="1"/>
      <c r="W800" s="1"/>
      <c r="X800" s="1"/>
      <c r="Y800" s="1"/>
      <c r="Z800" s="1"/>
      <c r="AA800" s="1"/>
      <c r="AB800" s="1"/>
      <c r="AC800" s="1"/>
      <c r="AD800" s="1"/>
      <c r="AE800" s="1"/>
      <c r="AF800" s="1"/>
      <c r="AG800" s="1"/>
      <c r="AH800" s="1"/>
      <c r="AI800" s="54"/>
      <c r="AJ800" s="1"/>
    </row>
    <row r="801">
      <c r="A801" s="1"/>
      <c r="B801" s="1"/>
      <c r="C801" s="34"/>
      <c r="D801" s="1"/>
      <c r="E801" s="1"/>
      <c r="F801" s="1"/>
      <c r="G801" s="1"/>
      <c r="H801" s="1"/>
      <c r="I801" s="1"/>
      <c r="J801" s="1"/>
      <c r="K801" s="1"/>
      <c r="L801" s="1"/>
      <c r="M801" s="1"/>
      <c r="N801" s="1"/>
      <c r="O801" s="54"/>
      <c r="P801" s="1"/>
      <c r="Q801" s="1"/>
      <c r="R801" s="1"/>
      <c r="S801" s="1"/>
      <c r="T801" s="1"/>
      <c r="U801" s="1"/>
      <c r="V801" s="1"/>
      <c r="W801" s="1"/>
      <c r="X801" s="1"/>
      <c r="Y801" s="1"/>
      <c r="Z801" s="1"/>
      <c r="AA801" s="1"/>
      <c r="AB801" s="1"/>
      <c r="AC801" s="1"/>
      <c r="AD801" s="1"/>
      <c r="AE801" s="1"/>
      <c r="AF801" s="1"/>
      <c r="AG801" s="1"/>
      <c r="AH801" s="1"/>
      <c r="AI801" s="54"/>
      <c r="AJ801" s="1"/>
    </row>
    <row r="802">
      <c r="A802" s="1"/>
      <c r="B802" s="1"/>
      <c r="C802" s="34"/>
      <c r="D802" s="1"/>
      <c r="E802" s="1"/>
      <c r="F802" s="1"/>
      <c r="G802" s="1"/>
      <c r="H802" s="1"/>
      <c r="I802" s="1"/>
      <c r="J802" s="1"/>
      <c r="K802" s="1"/>
      <c r="L802" s="1"/>
      <c r="M802" s="1"/>
      <c r="N802" s="1"/>
      <c r="O802" s="54"/>
      <c r="P802" s="1"/>
      <c r="Q802" s="1"/>
      <c r="R802" s="1"/>
      <c r="S802" s="1"/>
      <c r="T802" s="1"/>
      <c r="U802" s="1"/>
      <c r="V802" s="1"/>
      <c r="W802" s="1"/>
      <c r="X802" s="1"/>
      <c r="Y802" s="1"/>
      <c r="Z802" s="1"/>
      <c r="AA802" s="1"/>
      <c r="AB802" s="1"/>
      <c r="AC802" s="1"/>
      <c r="AD802" s="1"/>
      <c r="AE802" s="1"/>
      <c r="AF802" s="1"/>
      <c r="AG802" s="1"/>
      <c r="AH802" s="1"/>
      <c r="AI802" s="54"/>
      <c r="AJ802" s="1"/>
    </row>
    <row r="803">
      <c r="A803" s="1"/>
      <c r="B803" s="1"/>
      <c r="C803" s="34"/>
      <c r="D803" s="1"/>
      <c r="E803" s="1"/>
      <c r="F803" s="1"/>
      <c r="G803" s="1"/>
      <c r="H803" s="1"/>
      <c r="I803" s="1"/>
      <c r="J803" s="1"/>
      <c r="K803" s="1"/>
      <c r="L803" s="1"/>
      <c r="M803" s="1"/>
      <c r="N803" s="1"/>
      <c r="O803" s="54"/>
      <c r="P803" s="1"/>
      <c r="Q803" s="1"/>
      <c r="R803" s="1"/>
      <c r="S803" s="1"/>
      <c r="T803" s="1"/>
      <c r="U803" s="1"/>
      <c r="V803" s="1"/>
      <c r="W803" s="1"/>
      <c r="X803" s="1"/>
      <c r="Y803" s="1"/>
      <c r="Z803" s="1"/>
      <c r="AA803" s="1"/>
      <c r="AB803" s="1"/>
      <c r="AC803" s="1"/>
      <c r="AD803" s="1"/>
      <c r="AE803" s="1"/>
      <c r="AF803" s="1"/>
      <c r="AG803" s="1"/>
      <c r="AH803" s="1"/>
      <c r="AI803" s="54"/>
      <c r="AJ803" s="1"/>
    </row>
    <row r="804">
      <c r="A804" s="1"/>
      <c r="B804" s="1"/>
      <c r="C804" s="34"/>
      <c r="D804" s="1"/>
      <c r="E804" s="1"/>
      <c r="F804" s="1"/>
      <c r="G804" s="1"/>
      <c r="H804" s="1"/>
      <c r="I804" s="1"/>
      <c r="J804" s="1"/>
      <c r="K804" s="1"/>
      <c r="L804" s="1"/>
      <c r="M804" s="1"/>
      <c r="N804" s="1"/>
      <c r="O804" s="54"/>
      <c r="P804" s="1"/>
      <c r="Q804" s="1"/>
      <c r="R804" s="1"/>
      <c r="S804" s="1"/>
      <c r="T804" s="1"/>
      <c r="U804" s="1"/>
      <c r="V804" s="1"/>
      <c r="W804" s="1"/>
      <c r="X804" s="1"/>
      <c r="Y804" s="1"/>
      <c r="Z804" s="1"/>
      <c r="AA804" s="1"/>
      <c r="AB804" s="1"/>
      <c r="AC804" s="1"/>
      <c r="AD804" s="1"/>
      <c r="AE804" s="1"/>
      <c r="AF804" s="1"/>
      <c r="AG804" s="1"/>
      <c r="AH804" s="1"/>
      <c r="AI804" s="54"/>
      <c r="AJ804" s="1"/>
    </row>
    <row r="805">
      <c r="A805" s="1"/>
      <c r="B805" s="1"/>
      <c r="C805" s="34"/>
      <c r="D805" s="1"/>
      <c r="E805" s="1"/>
      <c r="F805" s="1"/>
      <c r="G805" s="1"/>
      <c r="H805" s="1"/>
      <c r="I805" s="1"/>
      <c r="J805" s="1"/>
      <c r="K805" s="1"/>
      <c r="L805" s="1"/>
      <c r="M805" s="1"/>
      <c r="N805" s="1"/>
      <c r="O805" s="54"/>
      <c r="P805" s="1"/>
      <c r="Q805" s="1"/>
      <c r="R805" s="1"/>
      <c r="S805" s="1"/>
      <c r="T805" s="1"/>
      <c r="U805" s="1"/>
      <c r="V805" s="1"/>
      <c r="W805" s="1"/>
      <c r="X805" s="1"/>
      <c r="Y805" s="1"/>
      <c r="Z805" s="1"/>
      <c r="AA805" s="1"/>
      <c r="AB805" s="1"/>
      <c r="AC805" s="1"/>
      <c r="AD805" s="1"/>
      <c r="AE805" s="1"/>
      <c r="AF805" s="1"/>
      <c r="AG805" s="1"/>
      <c r="AH805" s="1"/>
      <c r="AI805" s="54"/>
      <c r="AJ805" s="1"/>
    </row>
    <row r="806">
      <c r="A806" s="1"/>
      <c r="B806" s="1"/>
      <c r="C806" s="34"/>
      <c r="D806" s="1"/>
      <c r="E806" s="1"/>
      <c r="F806" s="1"/>
      <c r="G806" s="1"/>
      <c r="H806" s="1"/>
      <c r="I806" s="1"/>
      <c r="J806" s="1"/>
      <c r="K806" s="1"/>
      <c r="L806" s="1"/>
      <c r="M806" s="1"/>
      <c r="N806" s="1"/>
      <c r="O806" s="54"/>
      <c r="P806" s="1"/>
      <c r="Q806" s="1"/>
      <c r="R806" s="1"/>
      <c r="S806" s="1"/>
      <c r="T806" s="1"/>
      <c r="U806" s="1"/>
      <c r="V806" s="1"/>
      <c r="W806" s="1"/>
      <c r="X806" s="1"/>
      <c r="Y806" s="1"/>
      <c r="Z806" s="1"/>
      <c r="AA806" s="1"/>
      <c r="AB806" s="1"/>
      <c r="AC806" s="1"/>
      <c r="AD806" s="1"/>
      <c r="AE806" s="1"/>
      <c r="AF806" s="1"/>
      <c r="AG806" s="1"/>
      <c r="AH806" s="1"/>
      <c r="AI806" s="54"/>
      <c r="AJ806" s="1"/>
    </row>
    <row r="807">
      <c r="A807" s="1"/>
      <c r="B807" s="1"/>
      <c r="C807" s="34"/>
      <c r="D807" s="1"/>
      <c r="E807" s="1"/>
      <c r="F807" s="1"/>
      <c r="G807" s="1"/>
      <c r="H807" s="1"/>
      <c r="I807" s="1"/>
      <c r="J807" s="1"/>
      <c r="K807" s="1"/>
      <c r="L807" s="1"/>
      <c r="M807" s="1"/>
      <c r="N807" s="1"/>
      <c r="O807" s="54"/>
      <c r="P807" s="1"/>
      <c r="Q807" s="1"/>
      <c r="R807" s="1"/>
      <c r="S807" s="1"/>
      <c r="T807" s="1"/>
      <c r="U807" s="1"/>
      <c r="V807" s="1"/>
      <c r="W807" s="1"/>
      <c r="X807" s="1"/>
      <c r="Y807" s="1"/>
      <c r="Z807" s="1"/>
      <c r="AA807" s="1"/>
      <c r="AB807" s="1"/>
      <c r="AC807" s="1"/>
      <c r="AD807" s="1"/>
      <c r="AE807" s="1"/>
      <c r="AF807" s="1"/>
      <c r="AG807" s="1"/>
      <c r="AH807" s="1"/>
      <c r="AI807" s="54"/>
      <c r="AJ807" s="1"/>
    </row>
    <row r="808">
      <c r="A808" s="1"/>
      <c r="B808" s="1"/>
      <c r="C808" s="34"/>
      <c r="D808" s="1"/>
      <c r="E808" s="1"/>
      <c r="F808" s="1"/>
      <c r="G808" s="1"/>
      <c r="H808" s="1"/>
      <c r="I808" s="1"/>
      <c r="J808" s="1"/>
      <c r="K808" s="1"/>
      <c r="L808" s="1"/>
      <c r="M808" s="1"/>
      <c r="N808" s="1"/>
      <c r="O808" s="54"/>
      <c r="P808" s="1"/>
      <c r="Q808" s="1"/>
      <c r="R808" s="1"/>
      <c r="S808" s="1"/>
      <c r="T808" s="1"/>
      <c r="U808" s="1"/>
      <c r="V808" s="1"/>
      <c r="W808" s="1"/>
      <c r="X808" s="1"/>
      <c r="Y808" s="1"/>
      <c r="Z808" s="1"/>
      <c r="AA808" s="1"/>
      <c r="AB808" s="1"/>
      <c r="AC808" s="1"/>
      <c r="AD808" s="1"/>
      <c r="AE808" s="1"/>
      <c r="AF808" s="1"/>
      <c r="AG808" s="1"/>
      <c r="AH808" s="1"/>
      <c r="AI808" s="54"/>
      <c r="AJ808" s="1"/>
    </row>
    <row r="809">
      <c r="A809" s="1"/>
      <c r="B809" s="1"/>
      <c r="C809" s="34"/>
      <c r="D809" s="1"/>
      <c r="E809" s="1"/>
      <c r="F809" s="1"/>
      <c r="G809" s="1"/>
      <c r="H809" s="1"/>
      <c r="I809" s="1"/>
      <c r="J809" s="1"/>
      <c r="K809" s="1"/>
      <c r="L809" s="1"/>
      <c r="M809" s="1"/>
      <c r="N809" s="1"/>
      <c r="O809" s="54"/>
      <c r="P809" s="1"/>
      <c r="Q809" s="1"/>
      <c r="R809" s="1"/>
      <c r="S809" s="1"/>
      <c r="T809" s="1"/>
      <c r="U809" s="1"/>
      <c r="V809" s="1"/>
      <c r="W809" s="1"/>
      <c r="X809" s="1"/>
      <c r="Y809" s="1"/>
      <c r="Z809" s="1"/>
      <c r="AA809" s="1"/>
      <c r="AB809" s="1"/>
      <c r="AC809" s="1"/>
      <c r="AD809" s="1"/>
      <c r="AE809" s="1"/>
      <c r="AF809" s="1"/>
      <c r="AG809" s="1"/>
      <c r="AH809" s="1"/>
      <c r="AI809" s="54"/>
      <c r="AJ809" s="1"/>
    </row>
    <row r="810">
      <c r="A810" s="1"/>
      <c r="B810" s="1"/>
      <c r="C810" s="34"/>
      <c r="D810" s="1"/>
      <c r="E810" s="1"/>
      <c r="F810" s="1"/>
      <c r="G810" s="1"/>
      <c r="H810" s="1"/>
      <c r="I810" s="1"/>
      <c r="J810" s="1"/>
      <c r="K810" s="1"/>
      <c r="L810" s="1"/>
      <c r="M810" s="1"/>
      <c r="N810" s="1"/>
      <c r="O810" s="54"/>
      <c r="P810" s="1"/>
      <c r="Q810" s="1"/>
      <c r="R810" s="1"/>
      <c r="S810" s="1"/>
      <c r="T810" s="1"/>
      <c r="U810" s="1"/>
      <c r="V810" s="1"/>
      <c r="W810" s="1"/>
      <c r="X810" s="1"/>
      <c r="Y810" s="1"/>
      <c r="Z810" s="1"/>
      <c r="AA810" s="1"/>
      <c r="AB810" s="1"/>
      <c r="AC810" s="1"/>
      <c r="AD810" s="1"/>
      <c r="AE810" s="1"/>
      <c r="AF810" s="1"/>
      <c r="AG810" s="1"/>
      <c r="AH810" s="1"/>
      <c r="AI810" s="54"/>
      <c r="AJ810" s="1"/>
    </row>
    <row r="811">
      <c r="A811" s="1"/>
      <c r="B811" s="1"/>
      <c r="C811" s="34"/>
      <c r="D811" s="1"/>
      <c r="E811" s="1"/>
      <c r="F811" s="1"/>
      <c r="G811" s="1"/>
      <c r="H811" s="1"/>
      <c r="I811" s="1"/>
      <c r="J811" s="1"/>
      <c r="K811" s="1"/>
      <c r="L811" s="1"/>
      <c r="M811" s="1"/>
      <c r="N811" s="1"/>
      <c r="O811" s="54"/>
      <c r="P811" s="1"/>
      <c r="Q811" s="1"/>
      <c r="R811" s="1"/>
      <c r="S811" s="1"/>
      <c r="T811" s="1"/>
      <c r="U811" s="1"/>
      <c r="V811" s="1"/>
      <c r="W811" s="1"/>
      <c r="X811" s="1"/>
      <c r="Y811" s="1"/>
      <c r="Z811" s="1"/>
      <c r="AA811" s="1"/>
      <c r="AB811" s="1"/>
      <c r="AC811" s="1"/>
      <c r="AD811" s="1"/>
      <c r="AE811" s="1"/>
      <c r="AF811" s="1"/>
      <c r="AG811" s="1"/>
      <c r="AH811" s="1"/>
      <c r="AI811" s="54"/>
      <c r="AJ811" s="1"/>
    </row>
    <row r="812">
      <c r="A812" s="1"/>
      <c r="B812" s="1"/>
      <c r="C812" s="34"/>
      <c r="D812" s="1"/>
      <c r="E812" s="1"/>
      <c r="F812" s="1"/>
      <c r="G812" s="1"/>
      <c r="H812" s="1"/>
      <c r="I812" s="1"/>
      <c r="J812" s="1"/>
      <c r="K812" s="1"/>
      <c r="L812" s="1"/>
      <c r="M812" s="1"/>
      <c r="N812" s="1"/>
      <c r="O812" s="54"/>
      <c r="P812" s="1"/>
      <c r="Q812" s="1"/>
      <c r="R812" s="1"/>
      <c r="S812" s="1"/>
      <c r="T812" s="1"/>
      <c r="U812" s="1"/>
      <c r="V812" s="1"/>
      <c r="W812" s="1"/>
      <c r="X812" s="1"/>
      <c r="Y812" s="1"/>
      <c r="Z812" s="1"/>
      <c r="AA812" s="1"/>
      <c r="AB812" s="1"/>
      <c r="AC812" s="1"/>
      <c r="AD812" s="1"/>
      <c r="AE812" s="1"/>
      <c r="AF812" s="1"/>
      <c r="AG812" s="1"/>
      <c r="AH812" s="1"/>
      <c r="AI812" s="54"/>
      <c r="AJ812" s="1"/>
    </row>
    <row r="813">
      <c r="A813" s="1"/>
      <c r="B813" s="1"/>
      <c r="C813" s="34"/>
      <c r="D813" s="1"/>
      <c r="E813" s="1"/>
      <c r="F813" s="1"/>
      <c r="G813" s="1"/>
      <c r="H813" s="1"/>
      <c r="I813" s="1"/>
      <c r="J813" s="1"/>
      <c r="K813" s="1"/>
      <c r="L813" s="1"/>
      <c r="M813" s="1"/>
      <c r="N813" s="1"/>
      <c r="O813" s="54"/>
      <c r="P813" s="1"/>
      <c r="Q813" s="1"/>
      <c r="R813" s="1"/>
      <c r="S813" s="1"/>
      <c r="T813" s="1"/>
      <c r="U813" s="1"/>
      <c r="V813" s="1"/>
      <c r="W813" s="1"/>
      <c r="X813" s="1"/>
      <c r="Y813" s="1"/>
      <c r="Z813" s="1"/>
      <c r="AA813" s="1"/>
      <c r="AB813" s="1"/>
      <c r="AC813" s="1"/>
      <c r="AD813" s="1"/>
      <c r="AE813" s="1"/>
      <c r="AF813" s="1"/>
      <c r="AG813" s="1"/>
      <c r="AH813" s="1"/>
      <c r="AI813" s="54"/>
      <c r="AJ813" s="1"/>
    </row>
    <row r="814">
      <c r="A814" s="1"/>
      <c r="B814" s="1"/>
      <c r="C814" s="34"/>
      <c r="D814" s="1"/>
      <c r="E814" s="1"/>
      <c r="F814" s="1"/>
      <c r="G814" s="1"/>
      <c r="H814" s="1"/>
      <c r="I814" s="1"/>
      <c r="J814" s="1"/>
      <c r="K814" s="1"/>
      <c r="L814" s="1"/>
      <c r="M814" s="1"/>
      <c r="N814" s="1"/>
      <c r="O814" s="54"/>
      <c r="P814" s="1"/>
      <c r="Q814" s="1"/>
      <c r="R814" s="1"/>
      <c r="S814" s="1"/>
      <c r="T814" s="1"/>
      <c r="U814" s="1"/>
      <c r="V814" s="1"/>
      <c r="W814" s="1"/>
      <c r="X814" s="1"/>
      <c r="Y814" s="1"/>
      <c r="Z814" s="1"/>
      <c r="AA814" s="1"/>
      <c r="AB814" s="1"/>
      <c r="AC814" s="1"/>
      <c r="AD814" s="1"/>
      <c r="AE814" s="1"/>
      <c r="AF814" s="1"/>
      <c r="AG814" s="1"/>
      <c r="AH814" s="1"/>
      <c r="AI814" s="54"/>
      <c r="AJ814" s="1"/>
    </row>
    <row r="815">
      <c r="A815" s="1"/>
      <c r="B815" s="1"/>
      <c r="C815" s="34"/>
      <c r="D815" s="1"/>
      <c r="E815" s="1"/>
      <c r="F815" s="1"/>
      <c r="G815" s="1"/>
      <c r="H815" s="1"/>
      <c r="I815" s="1"/>
      <c r="J815" s="1"/>
      <c r="K815" s="1"/>
      <c r="L815" s="1"/>
      <c r="M815" s="1"/>
      <c r="N815" s="1"/>
      <c r="O815" s="54"/>
      <c r="P815" s="1"/>
      <c r="Q815" s="1"/>
      <c r="R815" s="1"/>
      <c r="S815" s="1"/>
      <c r="T815" s="1"/>
      <c r="U815" s="1"/>
      <c r="V815" s="1"/>
      <c r="W815" s="1"/>
      <c r="X815" s="1"/>
      <c r="Y815" s="1"/>
      <c r="Z815" s="1"/>
      <c r="AA815" s="1"/>
      <c r="AB815" s="1"/>
      <c r="AC815" s="1"/>
      <c r="AD815" s="1"/>
      <c r="AE815" s="1"/>
      <c r="AF815" s="1"/>
      <c r="AG815" s="1"/>
      <c r="AH815" s="1"/>
      <c r="AI815" s="54"/>
      <c r="AJ815" s="1"/>
    </row>
    <row r="816">
      <c r="A816" s="1"/>
      <c r="B816" s="1"/>
      <c r="C816" s="34"/>
      <c r="D816" s="1"/>
      <c r="E816" s="1"/>
      <c r="F816" s="1"/>
      <c r="G816" s="1"/>
      <c r="H816" s="1"/>
      <c r="I816" s="1"/>
      <c r="J816" s="1"/>
      <c r="K816" s="1"/>
      <c r="L816" s="1"/>
      <c r="M816" s="1"/>
      <c r="N816" s="1"/>
      <c r="O816" s="54"/>
      <c r="P816" s="1"/>
      <c r="Q816" s="1"/>
      <c r="R816" s="1"/>
      <c r="S816" s="1"/>
      <c r="T816" s="1"/>
      <c r="U816" s="1"/>
      <c r="V816" s="1"/>
      <c r="W816" s="1"/>
      <c r="X816" s="1"/>
      <c r="Y816" s="1"/>
      <c r="Z816" s="1"/>
      <c r="AA816" s="1"/>
      <c r="AB816" s="1"/>
      <c r="AC816" s="1"/>
      <c r="AD816" s="1"/>
      <c r="AE816" s="1"/>
      <c r="AF816" s="1"/>
      <c r="AG816" s="1"/>
      <c r="AH816" s="1"/>
      <c r="AI816" s="54"/>
      <c r="AJ816" s="1"/>
    </row>
    <row r="817">
      <c r="A817" s="1"/>
      <c r="B817" s="1"/>
      <c r="C817" s="34"/>
      <c r="D817" s="1"/>
      <c r="E817" s="1"/>
      <c r="F817" s="1"/>
      <c r="G817" s="1"/>
      <c r="H817" s="1"/>
      <c r="I817" s="1"/>
      <c r="J817" s="1"/>
      <c r="K817" s="1"/>
      <c r="L817" s="1"/>
      <c r="M817" s="1"/>
      <c r="N817" s="1"/>
      <c r="O817" s="54"/>
      <c r="P817" s="1"/>
      <c r="Q817" s="1"/>
      <c r="R817" s="1"/>
      <c r="S817" s="1"/>
      <c r="T817" s="1"/>
      <c r="U817" s="1"/>
      <c r="V817" s="1"/>
      <c r="W817" s="1"/>
      <c r="X817" s="1"/>
      <c r="Y817" s="1"/>
      <c r="Z817" s="1"/>
      <c r="AA817" s="1"/>
      <c r="AB817" s="1"/>
      <c r="AC817" s="1"/>
      <c r="AD817" s="1"/>
      <c r="AE817" s="1"/>
      <c r="AF817" s="1"/>
      <c r="AG817" s="1"/>
      <c r="AH817" s="1"/>
      <c r="AI817" s="54"/>
      <c r="AJ817" s="1"/>
    </row>
    <row r="818">
      <c r="A818" s="1"/>
      <c r="B818" s="1"/>
      <c r="C818" s="34"/>
      <c r="D818" s="1"/>
      <c r="E818" s="1"/>
      <c r="F818" s="1"/>
      <c r="G818" s="1"/>
      <c r="H818" s="1"/>
      <c r="I818" s="1"/>
      <c r="J818" s="1"/>
      <c r="K818" s="1"/>
      <c r="L818" s="1"/>
      <c r="M818" s="1"/>
      <c r="N818" s="1"/>
      <c r="O818" s="54"/>
      <c r="P818" s="1"/>
      <c r="Q818" s="1"/>
      <c r="R818" s="1"/>
      <c r="S818" s="1"/>
      <c r="T818" s="1"/>
      <c r="U818" s="1"/>
      <c r="V818" s="1"/>
      <c r="W818" s="1"/>
      <c r="X818" s="1"/>
      <c r="Y818" s="1"/>
      <c r="Z818" s="1"/>
      <c r="AA818" s="1"/>
      <c r="AB818" s="1"/>
      <c r="AC818" s="1"/>
      <c r="AD818" s="1"/>
      <c r="AE818" s="1"/>
      <c r="AF818" s="1"/>
      <c r="AG818" s="1"/>
      <c r="AH818" s="1"/>
      <c r="AI818" s="54"/>
      <c r="AJ818" s="1"/>
    </row>
    <row r="819">
      <c r="A819" s="1"/>
      <c r="B819" s="1"/>
      <c r="C819" s="34"/>
      <c r="D819" s="1"/>
      <c r="E819" s="1"/>
      <c r="F819" s="1"/>
      <c r="G819" s="1"/>
      <c r="H819" s="1"/>
      <c r="I819" s="1"/>
      <c r="J819" s="1"/>
      <c r="K819" s="1"/>
      <c r="L819" s="1"/>
      <c r="M819" s="1"/>
      <c r="N819" s="1"/>
      <c r="O819" s="54"/>
      <c r="P819" s="1"/>
      <c r="Q819" s="1"/>
      <c r="R819" s="1"/>
      <c r="S819" s="1"/>
      <c r="T819" s="1"/>
      <c r="U819" s="1"/>
      <c r="V819" s="1"/>
      <c r="W819" s="1"/>
      <c r="X819" s="1"/>
      <c r="Y819" s="1"/>
      <c r="Z819" s="1"/>
      <c r="AA819" s="1"/>
      <c r="AB819" s="1"/>
      <c r="AC819" s="1"/>
      <c r="AD819" s="1"/>
      <c r="AE819" s="1"/>
      <c r="AF819" s="1"/>
      <c r="AG819" s="1"/>
      <c r="AH819" s="1"/>
      <c r="AI819" s="54"/>
      <c r="AJ819" s="1"/>
    </row>
    <row r="820">
      <c r="A820" s="1"/>
      <c r="B820" s="1"/>
      <c r="C820" s="34"/>
      <c r="D820" s="1"/>
      <c r="E820" s="1"/>
      <c r="F820" s="1"/>
      <c r="G820" s="1"/>
      <c r="H820" s="1"/>
      <c r="I820" s="1"/>
      <c r="J820" s="1"/>
      <c r="K820" s="1"/>
      <c r="L820" s="1"/>
      <c r="M820" s="1"/>
      <c r="N820" s="1"/>
      <c r="O820" s="54"/>
      <c r="P820" s="1"/>
      <c r="Q820" s="1"/>
      <c r="R820" s="1"/>
      <c r="S820" s="1"/>
      <c r="T820" s="1"/>
      <c r="U820" s="1"/>
      <c r="V820" s="1"/>
      <c r="W820" s="1"/>
      <c r="X820" s="1"/>
      <c r="Y820" s="1"/>
      <c r="Z820" s="1"/>
      <c r="AA820" s="1"/>
      <c r="AB820" s="1"/>
      <c r="AC820" s="1"/>
      <c r="AD820" s="1"/>
      <c r="AE820" s="1"/>
      <c r="AF820" s="1"/>
      <c r="AG820" s="1"/>
      <c r="AH820" s="1"/>
      <c r="AI820" s="54"/>
      <c r="AJ820" s="1"/>
    </row>
    <row r="821">
      <c r="A821" s="1"/>
      <c r="B821" s="1"/>
      <c r="C821" s="34"/>
      <c r="D821" s="1"/>
      <c r="E821" s="1"/>
      <c r="F821" s="1"/>
      <c r="G821" s="1"/>
      <c r="H821" s="1"/>
      <c r="I821" s="1"/>
      <c r="J821" s="1"/>
      <c r="K821" s="1"/>
      <c r="L821" s="1"/>
      <c r="M821" s="1"/>
      <c r="N821" s="1"/>
      <c r="O821" s="54"/>
      <c r="P821" s="1"/>
      <c r="Q821" s="1"/>
      <c r="R821" s="1"/>
      <c r="S821" s="1"/>
      <c r="T821" s="1"/>
      <c r="U821" s="1"/>
      <c r="V821" s="1"/>
      <c r="W821" s="1"/>
      <c r="X821" s="1"/>
      <c r="Y821" s="1"/>
      <c r="Z821" s="1"/>
      <c r="AA821" s="1"/>
      <c r="AB821" s="1"/>
      <c r="AC821" s="1"/>
      <c r="AD821" s="1"/>
      <c r="AE821" s="1"/>
      <c r="AF821" s="1"/>
      <c r="AG821" s="1"/>
      <c r="AH821" s="1"/>
      <c r="AI821" s="54"/>
      <c r="AJ821" s="1"/>
    </row>
    <row r="822">
      <c r="A822" s="1"/>
      <c r="B822" s="1"/>
      <c r="C822" s="34"/>
      <c r="D822" s="1"/>
      <c r="E822" s="1"/>
      <c r="F822" s="1"/>
      <c r="G822" s="1"/>
      <c r="H822" s="1"/>
      <c r="I822" s="1"/>
      <c r="J822" s="1"/>
      <c r="K822" s="1"/>
      <c r="L822" s="1"/>
      <c r="M822" s="1"/>
      <c r="N822" s="1"/>
      <c r="O822" s="54"/>
      <c r="P822" s="1"/>
      <c r="Q822" s="1"/>
      <c r="R822" s="1"/>
      <c r="S822" s="1"/>
      <c r="T822" s="1"/>
      <c r="U822" s="1"/>
      <c r="V822" s="1"/>
      <c r="W822" s="1"/>
      <c r="X822" s="1"/>
      <c r="Y822" s="1"/>
      <c r="Z822" s="1"/>
      <c r="AA822" s="1"/>
      <c r="AB822" s="1"/>
      <c r="AC822" s="1"/>
      <c r="AD822" s="1"/>
      <c r="AE822" s="1"/>
      <c r="AF822" s="1"/>
      <c r="AG822" s="1"/>
      <c r="AH822" s="1"/>
      <c r="AI822" s="54"/>
      <c r="AJ822" s="1"/>
    </row>
    <row r="823">
      <c r="A823" s="1"/>
      <c r="B823" s="1"/>
      <c r="C823" s="34"/>
      <c r="D823" s="1"/>
      <c r="E823" s="1"/>
      <c r="F823" s="1"/>
      <c r="G823" s="1"/>
      <c r="H823" s="1"/>
      <c r="I823" s="1"/>
      <c r="J823" s="1"/>
      <c r="K823" s="1"/>
      <c r="L823" s="1"/>
      <c r="M823" s="1"/>
      <c r="N823" s="1"/>
      <c r="O823" s="54"/>
      <c r="P823" s="1"/>
      <c r="Q823" s="1"/>
      <c r="R823" s="1"/>
      <c r="S823" s="1"/>
      <c r="T823" s="1"/>
      <c r="U823" s="1"/>
      <c r="V823" s="1"/>
      <c r="W823" s="1"/>
      <c r="X823" s="1"/>
      <c r="Y823" s="1"/>
      <c r="Z823" s="1"/>
      <c r="AA823" s="1"/>
      <c r="AB823" s="1"/>
      <c r="AC823" s="1"/>
      <c r="AD823" s="1"/>
      <c r="AE823" s="1"/>
      <c r="AF823" s="1"/>
      <c r="AG823" s="1"/>
      <c r="AH823" s="1"/>
      <c r="AI823" s="54"/>
      <c r="AJ823" s="1"/>
    </row>
    <row r="824">
      <c r="A824" s="1"/>
      <c r="B824" s="1"/>
      <c r="C824" s="34"/>
      <c r="D824" s="1"/>
      <c r="E824" s="1"/>
      <c r="F824" s="1"/>
      <c r="G824" s="1"/>
      <c r="H824" s="1"/>
      <c r="I824" s="1"/>
      <c r="J824" s="1"/>
      <c r="K824" s="1"/>
      <c r="L824" s="1"/>
      <c r="M824" s="1"/>
      <c r="N824" s="1"/>
      <c r="O824" s="54"/>
      <c r="P824" s="1"/>
      <c r="Q824" s="1"/>
      <c r="R824" s="1"/>
      <c r="S824" s="1"/>
      <c r="T824" s="1"/>
      <c r="U824" s="1"/>
      <c r="V824" s="1"/>
      <c r="W824" s="1"/>
      <c r="X824" s="1"/>
      <c r="Y824" s="1"/>
      <c r="Z824" s="1"/>
      <c r="AA824" s="1"/>
      <c r="AB824" s="1"/>
      <c r="AC824" s="1"/>
      <c r="AD824" s="1"/>
      <c r="AE824" s="1"/>
      <c r="AF824" s="1"/>
      <c r="AG824" s="1"/>
      <c r="AH824" s="1"/>
      <c r="AI824" s="54"/>
      <c r="AJ824" s="1"/>
    </row>
    <row r="825">
      <c r="A825" s="1"/>
      <c r="B825" s="1"/>
      <c r="C825" s="34"/>
      <c r="D825" s="1"/>
      <c r="E825" s="1"/>
      <c r="F825" s="1"/>
      <c r="G825" s="1"/>
      <c r="H825" s="1"/>
      <c r="I825" s="1"/>
      <c r="J825" s="1"/>
      <c r="K825" s="1"/>
      <c r="L825" s="1"/>
      <c r="M825" s="1"/>
      <c r="N825" s="1"/>
      <c r="O825" s="54"/>
      <c r="P825" s="1"/>
      <c r="Q825" s="1"/>
      <c r="R825" s="1"/>
      <c r="S825" s="1"/>
      <c r="T825" s="1"/>
      <c r="U825" s="1"/>
      <c r="V825" s="1"/>
      <c r="W825" s="1"/>
      <c r="X825" s="1"/>
      <c r="Y825" s="1"/>
      <c r="Z825" s="1"/>
      <c r="AA825" s="1"/>
      <c r="AB825" s="1"/>
      <c r="AC825" s="1"/>
      <c r="AD825" s="1"/>
      <c r="AE825" s="1"/>
      <c r="AF825" s="1"/>
      <c r="AG825" s="1"/>
      <c r="AH825" s="1"/>
      <c r="AI825" s="54"/>
      <c r="AJ825" s="1"/>
    </row>
    <row r="826">
      <c r="A826" s="1"/>
      <c r="B826" s="1"/>
      <c r="C826" s="34"/>
      <c r="D826" s="1"/>
      <c r="E826" s="1"/>
      <c r="F826" s="1"/>
      <c r="G826" s="1"/>
      <c r="H826" s="1"/>
      <c r="I826" s="1"/>
      <c r="J826" s="1"/>
      <c r="K826" s="1"/>
      <c r="L826" s="1"/>
      <c r="M826" s="1"/>
      <c r="N826" s="1"/>
      <c r="O826" s="54"/>
      <c r="P826" s="1"/>
      <c r="Q826" s="1"/>
      <c r="R826" s="1"/>
      <c r="S826" s="1"/>
      <c r="T826" s="1"/>
      <c r="U826" s="1"/>
      <c r="V826" s="1"/>
      <c r="W826" s="1"/>
      <c r="X826" s="1"/>
      <c r="Y826" s="1"/>
      <c r="Z826" s="1"/>
      <c r="AA826" s="1"/>
      <c r="AB826" s="1"/>
      <c r="AC826" s="1"/>
      <c r="AD826" s="1"/>
      <c r="AE826" s="1"/>
      <c r="AF826" s="1"/>
      <c r="AG826" s="1"/>
      <c r="AH826" s="1"/>
      <c r="AI826" s="54"/>
      <c r="AJ826" s="1"/>
    </row>
    <row r="827">
      <c r="A827" s="1"/>
      <c r="B827" s="1"/>
      <c r="C827" s="34"/>
      <c r="D827" s="1"/>
      <c r="E827" s="1"/>
      <c r="F827" s="1"/>
      <c r="G827" s="1"/>
      <c r="H827" s="1"/>
      <c r="I827" s="1"/>
      <c r="J827" s="1"/>
      <c r="K827" s="1"/>
      <c r="L827" s="1"/>
      <c r="M827" s="1"/>
      <c r="N827" s="1"/>
      <c r="O827" s="54"/>
      <c r="P827" s="1"/>
      <c r="Q827" s="1"/>
      <c r="R827" s="1"/>
      <c r="S827" s="1"/>
      <c r="T827" s="1"/>
      <c r="U827" s="1"/>
      <c r="V827" s="1"/>
      <c r="W827" s="1"/>
      <c r="X827" s="1"/>
      <c r="Y827" s="1"/>
      <c r="Z827" s="1"/>
      <c r="AA827" s="1"/>
      <c r="AB827" s="1"/>
      <c r="AC827" s="1"/>
      <c r="AD827" s="1"/>
      <c r="AE827" s="1"/>
      <c r="AF827" s="1"/>
      <c r="AG827" s="1"/>
      <c r="AH827" s="1"/>
      <c r="AI827" s="54"/>
      <c r="AJ827" s="1"/>
    </row>
    <row r="828">
      <c r="A828" s="1"/>
      <c r="B828" s="1"/>
      <c r="C828" s="34"/>
      <c r="D828" s="1"/>
      <c r="E828" s="1"/>
      <c r="F828" s="1"/>
      <c r="G828" s="1"/>
      <c r="H828" s="1"/>
      <c r="I828" s="1"/>
      <c r="J828" s="1"/>
      <c r="K828" s="1"/>
      <c r="L828" s="1"/>
      <c r="M828" s="1"/>
      <c r="N828" s="1"/>
      <c r="O828" s="54"/>
      <c r="P828" s="1"/>
      <c r="Q828" s="1"/>
      <c r="R828" s="1"/>
      <c r="S828" s="1"/>
      <c r="T828" s="1"/>
      <c r="U828" s="1"/>
      <c r="V828" s="1"/>
      <c r="W828" s="1"/>
      <c r="X828" s="1"/>
      <c r="Y828" s="1"/>
      <c r="Z828" s="1"/>
      <c r="AA828" s="1"/>
      <c r="AB828" s="1"/>
      <c r="AC828" s="1"/>
      <c r="AD828" s="1"/>
      <c r="AE828" s="1"/>
      <c r="AF828" s="1"/>
      <c r="AG828" s="1"/>
      <c r="AH828" s="1"/>
      <c r="AI828" s="54"/>
      <c r="AJ828" s="1"/>
    </row>
    <row r="829">
      <c r="A829" s="1"/>
      <c r="B829" s="1"/>
      <c r="C829" s="34"/>
      <c r="D829" s="1"/>
      <c r="E829" s="1"/>
      <c r="F829" s="1"/>
      <c r="G829" s="1"/>
      <c r="H829" s="1"/>
      <c r="I829" s="1"/>
      <c r="J829" s="1"/>
      <c r="K829" s="1"/>
      <c r="L829" s="1"/>
      <c r="M829" s="1"/>
      <c r="N829" s="1"/>
      <c r="O829" s="54"/>
      <c r="P829" s="1"/>
      <c r="Q829" s="1"/>
      <c r="R829" s="1"/>
      <c r="S829" s="1"/>
      <c r="T829" s="1"/>
      <c r="U829" s="1"/>
      <c r="V829" s="1"/>
      <c r="W829" s="1"/>
      <c r="X829" s="1"/>
      <c r="Y829" s="1"/>
      <c r="Z829" s="1"/>
      <c r="AA829" s="1"/>
      <c r="AB829" s="1"/>
      <c r="AC829" s="1"/>
      <c r="AD829" s="1"/>
      <c r="AE829" s="1"/>
      <c r="AF829" s="1"/>
      <c r="AG829" s="1"/>
      <c r="AH829" s="1"/>
      <c r="AI829" s="54"/>
      <c r="AJ829" s="1"/>
    </row>
    <row r="830">
      <c r="A830" s="1"/>
      <c r="B830" s="1"/>
      <c r="C830" s="34"/>
      <c r="D830" s="1"/>
      <c r="E830" s="1"/>
      <c r="F830" s="1"/>
      <c r="G830" s="1"/>
      <c r="H830" s="1"/>
      <c r="I830" s="1"/>
      <c r="J830" s="1"/>
      <c r="K830" s="1"/>
      <c r="L830" s="1"/>
      <c r="M830" s="1"/>
      <c r="N830" s="1"/>
      <c r="O830" s="54"/>
      <c r="P830" s="1"/>
      <c r="Q830" s="1"/>
      <c r="R830" s="1"/>
      <c r="S830" s="1"/>
      <c r="T830" s="1"/>
      <c r="U830" s="1"/>
      <c r="V830" s="1"/>
      <c r="W830" s="1"/>
      <c r="X830" s="1"/>
      <c r="Y830" s="1"/>
      <c r="Z830" s="1"/>
      <c r="AA830" s="1"/>
      <c r="AB830" s="1"/>
      <c r="AC830" s="1"/>
      <c r="AD830" s="1"/>
      <c r="AE830" s="1"/>
      <c r="AF830" s="1"/>
      <c r="AG830" s="1"/>
      <c r="AH830" s="1"/>
      <c r="AI830" s="54"/>
      <c r="AJ830" s="1"/>
    </row>
    <row r="831">
      <c r="A831" s="1"/>
      <c r="B831" s="1"/>
      <c r="C831" s="34"/>
      <c r="D831" s="1"/>
      <c r="E831" s="1"/>
      <c r="F831" s="1"/>
      <c r="G831" s="1"/>
      <c r="H831" s="1"/>
      <c r="I831" s="1"/>
      <c r="J831" s="1"/>
      <c r="K831" s="1"/>
      <c r="L831" s="1"/>
      <c r="M831" s="1"/>
      <c r="N831" s="1"/>
      <c r="O831" s="54"/>
      <c r="P831" s="1"/>
      <c r="Q831" s="1"/>
      <c r="R831" s="1"/>
      <c r="S831" s="1"/>
      <c r="T831" s="1"/>
      <c r="U831" s="1"/>
      <c r="V831" s="1"/>
      <c r="W831" s="1"/>
      <c r="X831" s="1"/>
      <c r="Y831" s="1"/>
      <c r="Z831" s="1"/>
      <c r="AA831" s="1"/>
      <c r="AB831" s="1"/>
      <c r="AC831" s="1"/>
      <c r="AD831" s="1"/>
      <c r="AE831" s="1"/>
      <c r="AF831" s="1"/>
      <c r="AG831" s="1"/>
      <c r="AH831" s="1"/>
      <c r="AI831" s="54"/>
      <c r="AJ831" s="1"/>
    </row>
    <row r="832">
      <c r="A832" s="1"/>
      <c r="B832" s="1"/>
      <c r="C832" s="34"/>
      <c r="D832" s="1"/>
      <c r="E832" s="1"/>
      <c r="F832" s="1"/>
      <c r="G832" s="1"/>
      <c r="H832" s="1"/>
      <c r="I832" s="1"/>
      <c r="J832" s="1"/>
      <c r="K832" s="1"/>
      <c r="L832" s="1"/>
      <c r="M832" s="1"/>
      <c r="N832" s="1"/>
      <c r="O832" s="54"/>
      <c r="P832" s="1"/>
      <c r="Q832" s="1"/>
      <c r="R832" s="1"/>
      <c r="S832" s="1"/>
      <c r="T832" s="1"/>
      <c r="U832" s="1"/>
      <c r="V832" s="1"/>
      <c r="W832" s="1"/>
      <c r="X832" s="1"/>
      <c r="Y832" s="1"/>
      <c r="Z832" s="1"/>
      <c r="AA832" s="1"/>
      <c r="AB832" s="1"/>
      <c r="AC832" s="1"/>
      <c r="AD832" s="1"/>
      <c r="AE832" s="1"/>
      <c r="AF832" s="1"/>
      <c r="AG832" s="1"/>
      <c r="AH832" s="1"/>
      <c r="AI832" s="54"/>
      <c r="AJ832" s="1"/>
    </row>
    <row r="833">
      <c r="A833" s="1"/>
      <c r="B833" s="1"/>
      <c r="C833" s="34"/>
      <c r="D833" s="1"/>
      <c r="E833" s="1"/>
      <c r="F833" s="1"/>
      <c r="G833" s="1"/>
      <c r="H833" s="1"/>
      <c r="I833" s="1"/>
      <c r="J833" s="1"/>
      <c r="K833" s="1"/>
      <c r="L833" s="1"/>
      <c r="M833" s="1"/>
      <c r="N833" s="1"/>
      <c r="O833" s="54"/>
      <c r="P833" s="1"/>
      <c r="Q833" s="1"/>
      <c r="R833" s="1"/>
      <c r="S833" s="1"/>
      <c r="T833" s="1"/>
      <c r="U833" s="1"/>
      <c r="V833" s="1"/>
      <c r="W833" s="1"/>
      <c r="X833" s="1"/>
      <c r="Y833" s="1"/>
      <c r="Z833" s="1"/>
      <c r="AA833" s="1"/>
      <c r="AB833" s="1"/>
      <c r="AC833" s="1"/>
      <c r="AD833" s="1"/>
      <c r="AE833" s="1"/>
      <c r="AF833" s="1"/>
      <c r="AG833" s="1"/>
      <c r="AH833" s="1"/>
      <c r="AI833" s="54"/>
      <c r="AJ833" s="1"/>
    </row>
    <row r="834">
      <c r="A834" s="1"/>
      <c r="B834" s="1"/>
      <c r="C834" s="34"/>
      <c r="D834" s="1"/>
      <c r="E834" s="1"/>
      <c r="F834" s="1"/>
      <c r="G834" s="1"/>
      <c r="H834" s="1"/>
      <c r="I834" s="1"/>
      <c r="J834" s="1"/>
      <c r="K834" s="1"/>
      <c r="L834" s="1"/>
      <c r="M834" s="1"/>
      <c r="N834" s="1"/>
      <c r="O834" s="54"/>
      <c r="P834" s="1"/>
      <c r="Q834" s="1"/>
      <c r="R834" s="1"/>
      <c r="S834" s="1"/>
      <c r="T834" s="1"/>
      <c r="U834" s="1"/>
      <c r="V834" s="1"/>
      <c r="W834" s="1"/>
      <c r="X834" s="1"/>
      <c r="Y834" s="1"/>
      <c r="Z834" s="1"/>
      <c r="AA834" s="1"/>
      <c r="AB834" s="1"/>
      <c r="AC834" s="1"/>
      <c r="AD834" s="1"/>
      <c r="AE834" s="1"/>
      <c r="AF834" s="1"/>
      <c r="AG834" s="1"/>
      <c r="AH834" s="1"/>
      <c r="AI834" s="54"/>
      <c r="AJ834" s="1"/>
    </row>
    <row r="835">
      <c r="A835" s="1"/>
      <c r="B835" s="1"/>
      <c r="C835" s="34"/>
      <c r="D835" s="1"/>
      <c r="E835" s="1"/>
      <c r="F835" s="1"/>
      <c r="G835" s="1"/>
      <c r="H835" s="1"/>
      <c r="I835" s="1"/>
      <c r="J835" s="1"/>
      <c r="K835" s="1"/>
      <c r="L835" s="1"/>
      <c r="M835" s="1"/>
      <c r="N835" s="1"/>
      <c r="O835" s="54"/>
      <c r="P835" s="1"/>
      <c r="Q835" s="1"/>
      <c r="R835" s="1"/>
      <c r="S835" s="1"/>
      <c r="T835" s="1"/>
      <c r="U835" s="1"/>
      <c r="V835" s="1"/>
      <c r="W835" s="1"/>
      <c r="X835" s="1"/>
      <c r="Y835" s="1"/>
      <c r="Z835" s="1"/>
      <c r="AA835" s="1"/>
      <c r="AB835" s="1"/>
      <c r="AC835" s="1"/>
      <c r="AD835" s="1"/>
      <c r="AE835" s="1"/>
      <c r="AF835" s="1"/>
      <c r="AG835" s="1"/>
      <c r="AH835" s="1"/>
      <c r="AI835" s="54"/>
      <c r="AJ835" s="1"/>
    </row>
    <row r="836">
      <c r="A836" s="1"/>
      <c r="B836" s="1"/>
      <c r="C836" s="34"/>
      <c r="D836" s="1"/>
      <c r="E836" s="1"/>
      <c r="F836" s="1"/>
      <c r="G836" s="1"/>
      <c r="H836" s="1"/>
      <c r="I836" s="1"/>
      <c r="J836" s="1"/>
      <c r="K836" s="1"/>
      <c r="L836" s="1"/>
      <c r="M836" s="1"/>
      <c r="N836" s="1"/>
      <c r="O836" s="54"/>
      <c r="P836" s="1"/>
      <c r="Q836" s="1"/>
      <c r="R836" s="1"/>
      <c r="S836" s="1"/>
      <c r="T836" s="1"/>
      <c r="U836" s="1"/>
      <c r="V836" s="1"/>
      <c r="W836" s="1"/>
      <c r="X836" s="1"/>
      <c r="Y836" s="1"/>
      <c r="Z836" s="1"/>
      <c r="AA836" s="1"/>
      <c r="AB836" s="1"/>
      <c r="AC836" s="1"/>
      <c r="AD836" s="1"/>
      <c r="AE836" s="1"/>
      <c r="AF836" s="1"/>
      <c r="AG836" s="1"/>
      <c r="AH836" s="1"/>
      <c r="AI836" s="54"/>
      <c r="AJ836" s="1"/>
    </row>
    <row r="837">
      <c r="A837" s="1"/>
      <c r="B837" s="1"/>
      <c r="C837" s="34"/>
      <c r="D837" s="1"/>
      <c r="E837" s="1"/>
      <c r="F837" s="1"/>
      <c r="G837" s="1"/>
      <c r="H837" s="1"/>
      <c r="I837" s="1"/>
      <c r="J837" s="1"/>
      <c r="K837" s="1"/>
      <c r="L837" s="1"/>
      <c r="M837" s="1"/>
      <c r="N837" s="1"/>
      <c r="O837" s="54"/>
      <c r="P837" s="1"/>
      <c r="Q837" s="1"/>
      <c r="R837" s="1"/>
      <c r="S837" s="1"/>
      <c r="T837" s="1"/>
      <c r="U837" s="1"/>
      <c r="V837" s="1"/>
      <c r="W837" s="1"/>
      <c r="X837" s="1"/>
      <c r="Y837" s="1"/>
      <c r="Z837" s="1"/>
      <c r="AA837" s="1"/>
      <c r="AB837" s="1"/>
      <c r="AC837" s="1"/>
      <c r="AD837" s="1"/>
      <c r="AE837" s="1"/>
      <c r="AF837" s="1"/>
      <c r="AG837" s="1"/>
      <c r="AH837" s="1"/>
      <c r="AI837" s="54"/>
      <c r="AJ837" s="1"/>
    </row>
    <row r="838">
      <c r="A838" s="1"/>
      <c r="B838" s="1"/>
      <c r="C838" s="34"/>
      <c r="D838" s="1"/>
      <c r="E838" s="1"/>
      <c r="F838" s="1"/>
      <c r="G838" s="1"/>
      <c r="H838" s="1"/>
      <c r="I838" s="1"/>
      <c r="J838" s="1"/>
      <c r="K838" s="1"/>
      <c r="L838" s="1"/>
      <c r="M838" s="1"/>
      <c r="N838" s="1"/>
      <c r="O838" s="54"/>
      <c r="P838" s="1"/>
      <c r="Q838" s="1"/>
      <c r="R838" s="1"/>
      <c r="S838" s="1"/>
      <c r="T838" s="1"/>
      <c r="U838" s="1"/>
      <c r="V838" s="1"/>
      <c r="W838" s="1"/>
      <c r="X838" s="1"/>
      <c r="Y838" s="1"/>
      <c r="Z838" s="1"/>
      <c r="AA838" s="1"/>
      <c r="AB838" s="1"/>
      <c r="AC838" s="1"/>
      <c r="AD838" s="1"/>
      <c r="AE838" s="1"/>
      <c r="AF838" s="1"/>
      <c r="AG838" s="1"/>
      <c r="AH838" s="1"/>
      <c r="AI838" s="54"/>
      <c r="AJ838" s="1"/>
    </row>
    <row r="839">
      <c r="A839" s="1"/>
      <c r="B839" s="1"/>
      <c r="C839" s="34"/>
      <c r="D839" s="1"/>
      <c r="E839" s="1"/>
      <c r="F839" s="1"/>
      <c r="G839" s="1"/>
      <c r="H839" s="1"/>
      <c r="I839" s="1"/>
      <c r="J839" s="1"/>
      <c r="K839" s="1"/>
      <c r="L839" s="1"/>
      <c r="M839" s="1"/>
      <c r="N839" s="1"/>
      <c r="O839" s="54"/>
      <c r="P839" s="1"/>
      <c r="Q839" s="1"/>
      <c r="R839" s="1"/>
      <c r="S839" s="1"/>
      <c r="T839" s="1"/>
      <c r="U839" s="1"/>
      <c r="V839" s="1"/>
      <c r="W839" s="1"/>
      <c r="X839" s="1"/>
      <c r="Y839" s="1"/>
      <c r="Z839" s="1"/>
      <c r="AA839" s="1"/>
      <c r="AB839" s="1"/>
      <c r="AC839" s="1"/>
      <c r="AD839" s="1"/>
      <c r="AE839" s="1"/>
      <c r="AF839" s="1"/>
      <c r="AG839" s="1"/>
      <c r="AH839" s="1"/>
      <c r="AI839" s="54"/>
      <c r="AJ839" s="1"/>
    </row>
    <row r="840">
      <c r="A840" s="1"/>
      <c r="B840" s="1"/>
      <c r="C840" s="34"/>
      <c r="D840" s="1"/>
      <c r="E840" s="1"/>
      <c r="F840" s="1"/>
      <c r="G840" s="1"/>
      <c r="H840" s="1"/>
      <c r="I840" s="1"/>
      <c r="J840" s="1"/>
      <c r="K840" s="1"/>
      <c r="L840" s="1"/>
      <c r="M840" s="1"/>
      <c r="N840" s="1"/>
      <c r="O840" s="54"/>
      <c r="P840" s="1"/>
      <c r="Q840" s="1"/>
      <c r="R840" s="1"/>
      <c r="S840" s="1"/>
      <c r="T840" s="1"/>
      <c r="U840" s="1"/>
      <c r="V840" s="1"/>
      <c r="W840" s="1"/>
      <c r="X840" s="1"/>
      <c r="Y840" s="1"/>
      <c r="Z840" s="1"/>
      <c r="AA840" s="1"/>
      <c r="AB840" s="1"/>
      <c r="AC840" s="1"/>
      <c r="AD840" s="1"/>
      <c r="AE840" s="1"/>
      <c r="AF840" s="1"/>
      <c r="AG840" s="1"/>
      <c r="AH840" s="1"/>
      <c r="AI840" s="54"/>
      <c r="AJ840" s="1"/>
    </row>
    <row r="841">
      <c r="A841" s="1"/>
      <c r="B841" s="1"/>
      <c r="C841" s="34"/>
      <c r="D841" s="1"/>
      <c r="E841" s="1"/>
      <c r="F841" s="1"/>
      <c r="G841" s="1"/>
      <c r="H841" s="1"/>
      <c r="I841" s="1"/>
      <c r="J841" s="1"/>
      <c r="K841" s="1"/>
      <c r="L841" s="1"/>
      <c r="M841" s="1"/>
      <c r="N841" s="1"/>
      <c r="O841" s="54"/>
      <c r="P841" s="1"/>
      <c r="Q841" s="1"/>
      <c r="R841" s="1"/>
      <c r="S841" s="1"/>
      <c r="T841" s="1"/>
      <c r="U841" s="1"/>
      <c r="V841" s="1"/>
      <c r="W841" s="1"/>
      <c r="X841" s="1"/>
      <c r="Y841" s="1"/>
      <c r="Z841" s="1"/>
      <c r="AA841" s="1"/>
      <c r="AB841" s="1"/>
      <c r="AC841" s="1"/>
      <c r="AD841" s="1"/>
      <c r="AE841" s="1"/>
      <c r="AF841" s="1"/>
      <c r="AG841" s="1"/>
      <c r="AH841" s="1"/>
      <c r="AI841" s="54"/>
      <c r="AJ841" s="1"/>
    </row>
    <row r="842">
      <c r="A842" s="1"/>
      <c r="B842" s="1"/>
      <c r="C842" s="34"/>
      <c r="D842" s="1"/>
      <c r="E842" s="1"/>
      <c r="F842" s="1"/>
      <c r="G842" s="1"/>
      <c r="H842" s="1"/>
      <c r="I842" s="1"/>
      <c r="J842" s="1"/>
      <c r="K842" s="1"/>
      <c r="L842" s="1"/>
      <c r="M842" s="1"/>
      <c r="N842" s="1"/>
      <c r="O842" s="54"/>
      <c r="P842" s="1"/>
      <c r="Q842" s="1"/>
      <c r="R842" s="1"/>
      <c r="S842" s="1"/>
      <c r="T842" s="1"/>
      <c r="U842" s="1"/>
      <c r="V842" s="1"/>
      <c r="W842" s="1"/>
      <c r="X842" s="1"/>
      <c r="Y842" s="1"/>
      <c r="Z842" s="1"/>
      <c r="AA842" s="1"/>
      <c r="AB842" s="1"/>
      <c r="AC842" s="1"/>
      <c r="AD842" s="1"/>
      <c r="AE842" s="1"/>
      <c r="AF842" s="1"/>
      <c r="AG842" s="1"/>
      <c r="AH842" s="1"/>
      <c r="AI842" s="54"/>
      <c r="AJ842" s="1"/>
    </row>
    <row r="843">
      <c r="A843" s="1"/>
      <c r="B843" s="1"/>
      <c r="C843" s="34"/>
      <c r="D843" s="1"/>
      <c r="E843" s="1"/>
      <c r="F843" s="1"/>
      <c r="G843" s="1"/>
      <c r="H843" s="1"/>
      <c r="I843" s="1"/>
      <c r="J843" s="1"/>
      <c r="K843" s="1"/>
      <c r="L843" s="1"/>
      <c r="M843" s="1"/>
      <c r="N843" s="1"/>
      <c r="O843" s="54"/>
      <c r="P843" s="1"/>
      <c r="Q843" s="1"/>
      <c r="R843" s="1"/>
      <c r="S843" s="1"/>
      <c r="T843" s="1"/>
      <c r="U843" s="1"/>
      <c r="V843" s="1"/>
      <c r="W843" s="1"/>
      <c r="X843" s="1"/>
      <c r="Y843" s="1"/>
      <c r="Z843" s="1"/>
      <c r="AA843" s="1"/>
      <c r="AB843" s="1"/>
      <c r="AC843" s="1"/>
      <c r="AD843" s="1"/>
      <c r="AE843" s="1"/>
      <c r="AF843" s="1"/>
      <c r="AG843" s="1"/>
      <c r="AH843" s="1"/>
      <c r="AI843" s="54"/>
      <c r="AJ843" s="1"/>
    </row>
    <row r="844">
      <c r="A844" s="1"/>
      <c r="B844" s="1"/>
      <c r="C844" s="34"/>
      <c r="D844" s="1"/>
      <c r="E844" s="1"/>
      <c r="F844" s="1"/>
      <c r="G844" s="1"/>
      <c r="H844" s="1"/>
      <c r="I844" s="1"/>
      <c r="J844" s="1"/>
      <c r="K844" s="1"/>
      <c r="L844" s="1"/>
      <c r="M844" s="1"/>
      <c r="N844" s="1"/>
      <c r="O844" s="54"/>
      <c r="P844" s="1"/>
      <c r="Q844" s="1"/>
      <c r="R844" s="1"/>
      <c r="S844" s="1"/>
      <c r="T844" s="1"/>
      <c r="U844" s="1"/>
      <c r="V844" s="1"/>
      <c r="W844" s="1"/>
      <c r="X844" s="1"/>
      <c r="Y844" s="1"/>
      <c r="Z844" s="1"/>
      <c r="AA844" s="1"/>
      <c r="AB844" s="1"/>
      <c r="AC844" s="1"/>
      <c r="AD844" s="1"/>
      <c r="AE844" s="1"/>
      <c r="AF844" s="1"/>
      <c r="AG844" s="1"/>
      <c r="AH844" s="1"/>
      <c r="AI844" s="54"/>
      <c r="AJ844" s="1"/>
    </row>
    <row r="845">
      <c r="A845" s="1"/>
      <c r="B845" s="1"/>
      <c r="C845" s="34"/>
      <c r="D845" s="1"/>
      <c r="E845" s="1"/>
      <c r="F845" s="1"/>
      <c r="G845" s="1"/>
      <c r="H845" s="1"/>
      <c r="I845" s="1"/>
      <c r="J845" s="1"/>
      <c r="K845" s="1"/>
      <c r="L845" s="1"/>
      <c r="M845" s="1"/>
      <c r="N845" s="1"/>
      <c r="O845" s="54"/>
      <c r="P845" s="1"/>
      <c r="Q845" s="1"/>
      <c r="R845" s="1"/>
      <c r="S845" s="1"/>
      <c r="T845" s="1"/>
      <c r="U845" s="1"/>
      <c r="V845" s="1"/>
      <c r="W845" s="1"/>
      <c r="X845" s="1"/>
      <c r="Y845" s="1"/>
      <c r="Z845" s="1"/>
      <c r="AA845" s="1"/>
      <c r="AB845" s="1"/>
      <c r="AC845" s="1"/>
      <c r="AD845" s="1"/>
      <c r="AE845" s="1"/>
      <c r="AF845" s="1"/>
      <c r="AG845" s="1"/>
      <c r="AH845" s="1"/>
      <c r="AI845" s="54"/>
      <c r="AJ845" s="1"/>
    </row>
    <row r="846">
      <c r="A846" s="1"/>
      <c r="B846" s="1"/>
      <c r="C846" s="34"/>
      <c r="D846" s="1"/>
      <c r="E846" s="1"/>
      <c r="F846" s="1"/>
      <c r="G846" s="1"/>
      <c r="H846" s="1"/>
      <c r="I846" s="1"/>
      <c r="J846" s="1"/>
      <c r="K846" s="1"/>
      <c r="L846" s="1"/>
      <c r="M846" s="1"/>
      <c r="N846" s="1"/>
      <c r="O846" s="54"/>
      <c r="P846" s="1"/>
      <c r="Q846" s="1"/>
      <c r="R846" s="1"/>
      <c r="S846" s="1"/>
      <c r="T846" s="1"/>
      <c r="U846" s="1"/>
      <c r="V846" s="1"/>
      <c r="W846" s="1"/>
      <c r="X846" s="1"/>
      <c r="Y846" s="1"/>
      <c r="Z846" s="1"/>
      <c r="AA846" s="1"/>
      <c r="AB846" s="1"/>
      <c r="AC846" s="1"/>
      <c r="AD846" s="1"/>
      <c r="AE846" s="1"/>
      <c r="AF846" s="1"/>
      <c r="AG846" s="1"/>
      <c r="AH846" s="1"/>
      <c r="AI846" s="54"/>
      <c r="AJ846" s="1"/>
    </row>
    <row r="847">
      <c r="A847" s="1"/>
      <c r="B847" s="1"/>
      <c r="C847" s="34"/>
      <c r="D847" s="1"/>
      <c r="E847" s="1"/>
      <c r="F847" s="1"/>
      <c r="G847" s="1"/>
      <c r="H847" s="1"/>
      <c r="I847" s="1"/>
      <c r="J847" s="1"/>
      <c r="K847" s="1"/>
      <c r="L847" s="1"/>
      <c r="M847" s="1"/>
      <c r="N847" s="1"/>
      <c r="O847" s="54"/>
      <c r="P847" s="1"/>
      <c r="Q847" s="1"/>
      <c r="R847" s="1"/>
      <c r="S847" s="1"/>
      <c r="T847" s="1"/>
      <c r="U847" s="1"/>
      <c r="V847" s="1"/>
      <c r="W847" s="1"/>
      <c r="X847" s="1"/>
      <c r="Y847" s="1"/>
      <c r="Z847" s="1"/>
      <c r="AA847" s="1"/>
      <c r="AB847" s="1"/>
      <c r="AC847" s="1"/>
      <c r="AD847" s="1"/>
      <c r="AE847" s="1"/>
      <c r="AF847" s="1"/>
      <c r="AG847" s="1"/>
      <c r="AH847" s="1"/>
      <c r="AI847" s="54"/>
      <c r="AJ847" s="1"/>
    </row>
    <row r="848">
      <c r="A848" s="1"/>
      <c r="B848" s="1"/>
      <c r="C848" s="34"/>
      <c r="D848" s="1"/>
      <c r="E848" s="1"/>
      <c r="F848" s="1"/>
      <c r="G848" s="1"/>
      <c r="H848" s="1"/>
      <c r="I848" s="1"/>
      <c r="J848" s="1"/>
      <c r="K848" s="1"/>
      <c r="L848" s="1"/>
      <c r="M848" s="1"/>
      <c r="N848" s="1"/>
      <c r="O848" s="54"/>
      <c r="P848" s="1"/>
      <c r="Q848" s="1"/>
      <c r="R848" s="1"/>
      <c r="S848" s="1"/>
      <c r="T848" s="1"/>
      <c r="U848" s="1"/>
      <c r="V848" s="1"/>
      <c r="W848" s="1"/>
      <c r="X848" s="1"/>
      <c r="Y848" s="1"/>
      <c r="Z848" s="1"/>
      <c r="AA848" s="1"/>
      <c r="AB848" s="1"/>
      <c r="AC848" s="1"/>
      <c r="AD848" s="1"/>
      <c r="AE848" s="1"/>
      <c r="AF848" s="1"/>
      <c r="AG848" s="1"/>
      <c r="AH848" s="1"/>
      <c r="AI848" s="54"/>
      <c r="AJ848" s="1"/>
    </row>
    <row r="849">
      <c r="A849" s="1"/>
      <c r="B849" s="1"/>
      <c r="C849" s="34"/>
      <c r="D849" s="1"/>
      <c r="E849" s="1"/>
      <c r="F849" s="1"/>
      <c r="G849" s="1"/>
      <c r="H849" s="1"/>
      <c r="I849" s="1"/>
      <c r="J849" s="1"/>
      <c r="K849" s="1"/>
      <c r="L849" s="1"/>
      <c r="M849" s="1"/>
      <c r="N849" s="1"/>
      <c r="O849" s="54"/>
      <c r="P849" s="1"/>
      <c r="Q849" s="1"/>
      <c r="R849" s="1"/>
      <c r="S849" s="1"/>
      <c r="T849" s="1"/>
      <c r="U849" s="1"/>
      <c r="V849" s="1"/>
      <c r="W849" s="1"/>
      <c r="X849" s="1"/>
      <c r="Y849" s="1"/>
      <c r="Z849" s="1"/>
      <c r="AA849" s="1"/>
      <c r="AB849" s="1"/>
      <c r="AC849" s="1"/>
      <c r="AD849" s="1"/>
      <c r="AE849" s="1"/>
      <c r="AF849" s="1"/>
      <c r="AG849" s="1"/>
      <c r="AH849" s="1"/>
      <c r="AI849" s="54"/>
      <c r="AJ849" s="1"/>
    </row>
    <row r="850">
      <c r="A850" s="1"/>
      <c r="B850" s="1"/>
      <c r="C850" s="34"/>
      <c r="D850" s="1"/>
      <c r="E850" s="1"/>
      <c r="F850" s="1"/>
      <c r="G850" s="1"/>
      <c r="H850" s="1"/>
      <c r="I850" s="1"/>
      <c r="J850" s="1"/>
      <c r="K850" s="1"/>
      <c r="L850" s="1"/>
      <c r="M850" s="1"/>
      <c r="N850" s="1"/>
      <c r="O850" s="54"/>
      <c r="P850" s="1"/>
      <c r="Q850" s="1"/>
      <c r="R850" s="1"/>
      <c r="S850" s="1"/>
      <c r="T850" s="1"/>
      <c r="U850" s="1"/>
      <c r="V850" s="1"/>
      <c r="W850" s="1"/>
      <c r="X850" s="1"/>
      <c r="Y850" s="1"/>
      <c r="Z850" s="1"/>
      <c r="AA850" s="1"/>
      <c r="AB850" s="1"/>
      <c r="AC850" s="1"/>
      <c r="AD850" s="1"/>
      <c r="AE850" s="1"/>
      <c r="AF850" s="1"/>
      <c r="AG850" s="1"/>
      <c r="AH850" s="1"/>
      <c r="AI850" s="54"/>
      <c r="AJ850" s="1"/>
    </row>
    <row r="851">
      <c r="A851" s="1"/>
      <c r="B851" s="1"/>
      <c r="C851" s="34"/>
      <c r="D851" s="1"/>
      <c r="E851" s="1"/>
      <c r="F851" s="1"/>
      <c r="G851" s="1"/>
      <c r="H851" s="1"/>
      <c r="I851" s="1"/>
      <c r="J851" s="1"/>
      <c r="K851" s="1"/>
      <c r="L851" s="1"/>
      <c r="M851" s="1"/>
      <c r="N851" s="1"/>
      <c r="O851" s="54"/>
      <c r="P851" s="1"/>
      <c r="Q851" s="1"/>
      <c r="R851" s="1"/>
      <c r="S851" s="1"/>
      <c r="T851" s="1"/>
      <c r="U851" s="1"/>
      <c r="V851" s="1"/>
      <c r="W851" s="1"/>
      <c r="X851" s="1"/>
      <c r="Y851" s="1"/>
      <c r="Z851" s="1"/>
      <c r="AA851" s="1"/>
      <c r="AB851" s="1"/>
      <c r="AC851" s="1"/>
      <c r="AD851" s="1"/>
      <c r="AE851" s="1"/>
      <c r="AF851" s="1"/>
      <c r="AG851" s="1"/>
      <c r="AH851" s="1"/>
      <c r="AI851" s="54"/>
      <c r="AJ851" s="1"/>
    </row>
    <row r="852">
      <c r="A852" s="1"/>
      <c r="B852" s="1"/>
      <c r="C852" s="34"/>
      <c r="D852" s="1"/>
      <c r="E852" s="1"/>
      <c r="F852" s="1"/>
      <c r="G852" s="1"/>
      <c r="H852" s="1"/>
      <c r="I852" s="1"/>
      <c r="J852" s="1"/>
      <c r="K852" s="1"/>
      <c r="L852" s="1"/>
      <c r="M852" s="1"/>
      <c r="N852" s="1"/>
      <c r="O852" s="54"/>
      <c r="P852" s="1"/>
      <c r="Q852" s="1"/>
      <c r="R852" s="1"/>
      <c r="S852" s="1"/>
      <c r="T852" s="1"/>
      <c r="U852" s="1"/>
      <c r="V852" s="1"/>
      <c r="W852" s="1"/>
      <c r="X852" s="1"/>
      <c r="Y852" s="1"/>
      <c r="Z852" s="1"/>
      <c r="AA852" s="1"/>
      <c r="AB852" s="1"/>
      <c r="AC852" s="1"/>
      <c r="AD852" s="1"/>
      <c r="AE852" s="1"/>
      <c r="AF852" s="1"/>
      <c r="AG852" s="1"/>
      <c r="AH852" s="1"/>
      <c r="AI852" s="54"/>
      <c r="AJ852" s="1"/>
    </row>
    <row r="853">
      <c r="A853" s="1"/>
      <c r="B853" s="1"/>
      <c r="C853" s="34"/>
      <c r="D853" s="1"/>
      <c r="E853" s="1"/>
      <c r="F853" s="1"/>
      <c r="G853" s="1"/>
      <c r="H853" s="1"/>
      <c r="I853" s="1"/>
      <c r="J853" s="1"/>
      <c r="K853" s="1"/>
      <c r="L853" s="1"/>
      <c r="M853" s="1"/>
      <c r="N853" s="1"/>
      <c r="O853" s="54"/>
      <c r="P853" s="1"/>
      <c r="Q853" s="1"/>
      <c r="R853" s="1"/>
      <c r="S853" s="1"/>
      <c r="T853" s="1"/>
      <c r="U853" s="1"/>
      <c r="V853" s="1"/>
      <c r="W853" s="1"/>
      <c r="X853" s="1"/>
      <c r="Y853" s="1"/>
      <c r="Z853" s="1"/>
      <c r="AA853" s="1"/>
      <c r="AB853" s="1"/>
      <c r="AC853" s="1"/>
      <c r="AD853" s="1"/>
      <c r="AE853" s="1"/>
      <c r="AF853" s="1"/>
      <c r="AG853" s="1"/>
      <c r="AH853" s="1"/>
      <c r="AI853" s="54"/>
      <c r="AJ853" s="1"/>
    </row>
    <row r="854">
      <c r="A854" s="1"/>
      <c r="B854" s="1"/>
      <c r="C854" s="34"/>
      <c r="D854" s="1"/>
      <c r="E854" s="1"/>
      <c r="F854" s="1"/>
      <c r="G854" s="1"/>
      <c r="H854" s="1"/>
      <c r="I854" s="1"/>
      <c r="J854" s="1"/>
      <c r="K854" s="1"/>
      <c r="L854" s="1"/>
      <c r="M854" s="1"/>
      <c r="N854" s="1"/>
      <c r="O854" s="54"/>
      <c r="P854" s="1"/>
      <c r="Q854" s="1"/>
      <c r="R854" s="1"/>
      <c r="S854" s="1"/>
      <c r="T854" s="1"/>
      <c r="U854" s="1"/>
      <c r="V854" s="1"/>
      <c r="W854" s="1"/>
      <c r="X854" s="1"/>
      <c r="Y854" s="1"/>
      <c r="Z854" s="1"/>
      <c r="AA854" s="1"/>
      <c r="AB854" s="1"/>
      <c r="AC854" s="1"/>
      <c r="AD854" s="1"/>
      <c r="AE854" s="1"/>
      <c r="AF854" s="1"/>
      <c r="AG854" s="1"/>
      <c r="AH854" s="1"/>
      <c r="AI854" s="54"/>
      <c r="AJ854" s="1"/>
    </row>
    <row r="855">
      <c r="A855" s="1"/>
      <c r="B855" s="1"/>
      <c r="C855" s="34"/>
      <c r="D855" s="1"/>
      <c r="E855" s="1"/>
      <c r="F855" s="1"/>
      <c r="G855" s="1"/>
      <c r="H855" s="1"/>
      <c r="I855" s="1"/>
      <c r="J855" s="1"/>
      <c r="K855" s="1"/>
      <c r="L855" s="1"/>
      <c r="M855" s="1"/>
      <c r="N855" s="1"/>
      <c r="O855" s="54"/>
      <c r="P855" s="1"/>
      <c r="Q855" s="1"/>
      <c r="R855" s="1"/>
      <c r="S855" s="1"/>
      <c r="T855" s="1"/>
      <c r="U855" s="1"/>
      <c r="V855" s="1"/>
      <c r="W855" s="1"/>
      <c r="X855" s="1"/>
      <c r="Y855" s="1"/>
      <c r="Z855" s="1"/>
      <c r="AA855" s="1"/>
      <c r="AB855" s="1"/>
      <c r="AC855" s="1"/>
      <c r="AD855" s="1"/>
      <c r="AE855" s="1"/>
      <c r="AF855" s="1"/>
      <c r="AG855" s="1"/>
      <c r="AH855" s="1"/>
      <c r="AI855" s="54"/>
      <c r="AJ855" s="1"/>
    </row>
    <row r="856">
      <c r="A856" s="1"/>
      <c r="B856" s="1"/>
      <c r="C856" s="34"/>
      <c r="D856" s="1"/>
      <c r="E856" s="1"/>
      <c r="F856" s="1"/>
      <c r="G856" s="1"/>
      <c r="H856" s="1"/>
      <c r="I856" s="1"/>
      <c r="J856" s="1"/>
      <c r="K856" s="1"/>
      <c r="L856" s="1"/>
      <c r="M856" s="1"/>
      <c r="N856" s="1"/>
      <c r="O856" s="54"/>
      <c r="P856" s="1"/>
      <c r="Q856" s="1"/>
      <c r="R856" s="1"/>
      <c r="S856" s="1"/>
      <c r="T856" s="1"/>
      <c r="U856" s="1"/>
      <c r="V856" s="1"/>
      <c r="W856" s="1"/>
      <c r="X856" s="1"/>
      <c r="Y856" s="1"/>
      <c r="Z856" s="1"/>
      <c r="AA856" s="1"/>
      <c r="AB856" s="1"/>
      <c r="AC856" s="1"/>
      <c r="AD856" s="1"/>
      <c r="AE856" s="1"/>
      <c r="AF856" s="1"/>
      <c r="AG856" s="1"/>
      <c r="AH856" s="1"/>
      <c r="AI856" s="54"/>
      <c r="AJ856" s="1"/>
    </row>
    <row r="857">
      <c r="A857" s="1"/>
      <c r="B857" s="1"/>
      <c r="C857" s="34"/>
      <c r="D857" s="1"/>
      <c r="E857" s="1"/>
      <c r="F857" s="1"/>
      <c r="G857" s="1"/>
      <c r="H857" s="1"/>
      <c r="I857" s="1"/>
      <c r="J857" s="1"/>
      <c r="K857" s="1"/>
      <c r="L857" s="1"/>
      <c r="M857" s="1"/>
      <c r="N857" s="1"/>
      <c r="O857" s="54"/>
      <c r="P857" s="1"/>
      <c r="Q857" s="1"/>
      <c r="R857" s="1"/>
      <c r="S857" s="1"/>
      <c r="T857" s="1"/>
      <c r="U857" s="1"/>
      <c r="V857" s="1"/>
      <c r="W857" s="1"/>
      <c r="X857" s="1"/>
      <c r="Y857" s="1"/>
      <c r="Z857" s="1"/>
      <c r="AA857" s="1"/>
      <c r="AB857" s="1"/>
      <c r="AC857" s="1"/>
      <c r="AD857" s="1"/>
      <c r="AE857" s="1"/>
      <c r="AF857" s="1"/>
      <c r="AG857" s="1"/>
      <c r="AH857" s="1"/>
      <c r="AI857" s="54"/>
      <c r="AJ857" s="1"/>
    </row>
    <row r="858">
      <c r="A858" s="1"/>
      <c r="B858" s="1"/>
      <c r="C858" s="34"/>
      <c r="D858" s="1"/>
      <c r="E858" s="1"/>
      <c r="F858" s="1"/>
      <c r="G858" s="1"/>
      <c r="H858" s="1"/>
      <c r="I858" s="1"/>
      <c r="J858" s="1"/>
      <c r="K858" s="1"/>
      <c r="L858" s="1"/>
      <c r="M858" s="1"/>
      <c r="N858" s="1"/>
      <c r="O858" s="54"/>
      <c r="P858" s="1"/>
      <c r="Q858" s="1"/>
      <c r="R858" s="1"/>
      <c r="S858" s="1"/>
      <c r="T858" s="1"/>
      <c r="U858" s="1"/>
      <c r="V858" s="1"/>
      <c r="W858" s="1"/>
      <c r="X858" s="1"/>
      <c r="Y858" s="1"/>
      <c r="Z858" s="1"/>
      <c r="AA858" s="1"/>
      <c r="AB858" s="1"/>
      <c r="AC858" s="1"/>
      <c r="AD858" s="1"/>
      <c r="AE858" s="1"/>
      <c r="AF858" s="1"/>
      <c r="AG858" s="1"/>
      <c r="AH858" s="1"/>
      <c r="AI858" s="54"/>
      <c r="AJ858" s="1"/>
    </row>
    <row r="859">
      <c r="A859" s="1"/>
      <c r="B859" s="1"/>
      <c r="C859" s="34"/>
      <c r="D859" s="1"/>
      <c r="E859" s="1"/>
      <c r="F859" s="1"/>
      <c r="G859" s="1"/>
      <c r="H859" s="1"/>
      <c r="I859" s="1"/>
      <c r="J859" s="1"/>
      <c r="K859" s="1"/>
      <c r="L859" s="1"/>
      <c r="M859" s="1"/>
      <c r="N859" s="1"/>
      <c r="O859" s="54"/>
      <c r="P859" s="1"/>
      <c r="Q859" s="1"/>
      <c r="R859" s="1"/>
      <c r="S859" s="1"/>
      <c r="T859" s="1"/>
      <c r="U859" s="1"/>
      <c r="V859" s="1"/>
      <c r="W859" s="1"/>
      <c r="X859" s="1"/>
      <c r="Y859" s="1"/>
      <c r="Z859" s="1"/>
      <c r="AA859" s="1"/>
      <c r="AB859" s="1"/>
      <c r="AC859" s="1"/>
      <c r="AD859" s="1"/>
      <c r="AE859" s="1"/>
      <c r="AF859" s="1"/>
      <c r="AG859" s="1"/>
      <c r="AH859" s="1"/>
      <c r="AI859" s="54"/>
      <c r="AJ859" s="1"/>
    </row>
    <row r="860">
      <c r="A860" s="1"/>
      <c r="B860" s="1"/>
      <c r="C860" s="34"/>
      <c r="D860" s="1"/>
      <c r="E860" s="1"/>
      <c r="F860" s="1"/>
      <c r="G860" s="1"/>
      <c r="H860" s="1"/>
      <c r="I860" s="1"/>
      <c r="J860" s="1"/>
      <c r="K860" s="1"/>
      <c r="L860" s="1"/>
      <c r="M860" s="1"/>
      <c r="N860" s="1"/>
      <c r="O860" s="54"/>
      <c r="P860" s="1"/>
      <c r="Q860" s="1"/>
      <c r="R860" s="1"/>
      <c r="S860" s="1"/>
      <c r="T860" s="1"/>
      <c r="U860" s="1"/>
      <c r="V860" s="1"/>
      <c r="W860" s="1"/>
      <c r="X860" s="1"/>
      <c r="Y860" s="1"/>
      <c r="Z860" s="1"/>
      <c r="AA860" s="1"/>
      <c r="AB860" s="1"/>
      <c r="AC860" s="1"/>
      <c r="AD860" s="1"/>
      <c r="AE860" s="1"/>
      <c r="AF860" s="1"/>
      <c r="AG860" s="1"/>
      <c r="AH860" s="1"/>
      <c r="AI860" s="54"/>
      <c r="AJ860" s="1"/>
    </row>
    <row r="861">
      <c r="A861" s="1"/>
      <c r="B861" s="1"/>
      <c r="C861" s="34"/>
      <c r="D861" s="1"/>
      <c r="E861" s="1"/>
      <c r="F861" s="1"/>
      <c r="G861" s="1"/>
      <c r="H861" s="1"/>
      <c r="I861" s="1"/>
      <c r="J861" s="1"/>
      <c r="K861" s="1"/>
      <c r="L861" s="1"/>
      <c r="M861" s="1"/>
      <c r="N861" s="1"/>
      <c r="O861" s="54"/>
      <c r="P861" s="1"/>
      <c r="Q861" s="1"/>
      <c r="R861" s="1"/>
      <c r="S861" s="1"/>
      <c r="T861" s="1"/>
      <c r="U861" s="1"/>
      <c r="V861" s="1"/>
      <c r="W861" s="1"/>
      <c r="X861" s="1"/>
      <c r="Y861" s="1"/>
      <c r="Z861" s="1"/>
      <c r="AA861" s="1"/>
      <c r="AB861" s="1"/>
      <c r="AC861" s="1"/>
      <c r="AD861" s="1"/>
      <c r="AE861" s="1"/>
      <c r="AF861" s="1"/>
      <c r="AG861" s="1"/>
      <c r="AH861" s="1"/>
      <c r="AI861" s="54"/>
      <c r="AJ861" s="1"/>
    </row>
    <row r="862">
      <c r="A862" s="1"/>
      <c r="B862" s="1"/>
      <c r="C862" s="34"/>
      <c r="D862" s="1"/>
      <c r="E862" s="1"/>
      <c r="F862" s="1"/>
      <c r="G862" s="1"/>
      <c r="H862" s="1"/>
      <c r="I862" s="1"/>
      <c r="J862" s="1"/>
      <c r="K862" s="1"/>
      <c r="L862" s="1"/>
      <c r="M862" s="1"/>
      <c r="N862" s="1"/>
      <c r="O862" s="54"/>
      <c r="P862" s="1"/>
      <c r="Q862" s="1"/>
      <c r="R862" s="1"/>
      <c r="S862" s="1"/>
      <c r="T862" s="1"/>
      <c r="U862" s="1"/>
      <c r="V862" s="1"/>
      <c r="W862" s="1"/>
      <c r="X862" s="1"/>
      <c r="Y862" s="1"/>
      <c r="Z862" s="1"/>
      <c r="AA862" s="1"/>
      <c r="AB862" s="1"/>
      <c r="AC862" s="1"/>
      <c r="AD862" s="1"/>
      <c r="AE862" s="1"/>
      <c r="AF862" s="1"/>
      <c r="AG862" s="1"/>
      <c r="AH862" s="1"/>
      <c r="AI862" s="54"/>
      <c r="AJ862" s="1"/>
    </row>
    <row r="863">
      <c r="A863" s="1"/>
      <c r="B863" s="1"/>
      <c r="C863" s="34"/>
      <c r="D863" s="1"/>
      <c r="E863" s="1"/>
      <c r="F863" s="1"/>
      <c r="G863" s="1"/>
      <c r="H863" s="1"/>
      <c r="I863" s="1"/>
      <c r="J863" s="1"/>
      <c r="K863" s="1"/>
      <c r="L863" s="1"/>
      <c r="M863" s="1"/>
      <c r="N863" s="1"/>
      <c r="O863" s="54"/>
      <c r="P863" s="1"/>
      <c r="Q863" s="1"/>
      <c r="R863" s="1"/>
      <c r="S863" s="1"/>
      <c r="T863" s="1"/>
      <c r="U863" s="1"/>
      <c r="V863" s="1"/>
      <c r="W863" s="1"/>
      <c r="X863" s="1"/>
      <c r="Y863" s="1"/>
      <c r="Z863" s="1"/>
      <c r="AA863" s="1"/>
      <c r="AB863" s="1"/>
      <c r="AC863" s="1"/>
      <c r="AD863" s="1"/>
      <c r="AE863" s="1"/>
      <c r="AF863" s="1"/>
      <c r="AG863" s="1"/>
      <c r="AH863" s="1"/>
      <c r="AI863" s="54"/>
      <c r="AJ863" s="1"/>
    </row>
    <row r="864">
      <c r="A864" s="1"/>
      <c r="B864" s="1"/>
      <c r="C864" s="34"/>
      <c r="D864" s="1"/>
      <c r="E864" s="1"/>
      <c r="F864" s="1"/>
      <c r="G864" s="1"/>
      <c r="H864" s="1"/>
      <c r="I864" s="1"/>
      <c r="J864" s="1"/>
      <c r="K864" s="1"/>
      <c r="L864" s="1"/>
      <c r="M864" s="1"/>
      <c r="N864" s="1"/>
      <c r="O864" s="54"/>
      <c r="P864" s="1"/>
      <c r="Q864" s="1"/>
      <c r="R864" s="1"/>
      <c r="S864" s="1"/>
      <c r="T864" s="1"/>
      <c r="U864" s="1"/>
      <c r="V864" s="1"/>
      <c r="W864" s="1"/>
      <c r="X864" s="1"/>
      <c r="Y864" s="1"/>
      <c r="Z864" s="1"/>
      <c r="AA864" s="1"/>
      <c r="AB864" s="1"/>
      <c r="AC864" s="1"/>
      <c r="AD864" s="1"/>
      <c r="AE864" s="1"/>
      <c r="AF864" s="1"/>
      <c r="AG864" s="1"/>
      <c r="AH864" s="1"/>
      <c r="AI864" s="54"/>
      <c r="AJ864" s="1"/>
    </row>
    <row r="865">
      <c r="A865" s="1"/>
      <c r="B865" s="1"/>
      <c r="C865" s="34"/>
      <c r="D865" s="1"/>
      <c r="E865" s="1"/>
      <c r="F865" s="1"/>
      <c r="G865" s="1"/>
      <c r="H865" s="1"/>
      <c r="I865" s="1"/>
      <c r="J865" s="1"/>
      <c r="K865" s="1"/>
      <c r="L865" s="1"/>
      <c r="M865" s="1"/>
      <c r="N865" s="1"/>
      <c r="O865" s="54"/>
      <c r="P865" s="1"/>
      <c r="Q865" s="1"/>
      <c r="R865" s="1"/>
      <c r="S865" s="1"/>
      <c r="T865" s="1"/>
      <c r="U865" s="1"/>
      <c r="V865" s="1"/>
      <c r="W865" s="1"/>
      <c r="X865" s="1"/>
      <c r="Y865" s="1"/>
      <c r="Z865" s="1"/>
      <c r="AA865" s="1"/>
      <c r="AB865" s="1"/>
      <c r="AC865" s="1"/>
      <c r="AD865" s="1"/>
      <c r="AE865" s="1"/>
      <c r="AF865" s="1"/>
      <c r="AG865" s="1"/>
      <c r="AH865" s="1"/>
      <c r="AI865" s="54"/>
      <c r="AJ865" s="1"/>
    </row>
    <row r="866">
      <c r="A866" s="1"/>
      <c r="B866" s="1"/>
      <c r="C866" s="34"/>
      <c r="D866" s="1"/>
      <c r="E866" s="1"/>
      <c r="F866" s="1"/>
      <c r="G866" s="1"/>
      <c r="H866" s="1"/>
      <c r="I866" s="1"/>
      <c r="J866" s="1"/>
      <c r="K866" s="1"/>
      <c r="L866" s="1"/>
      <c r="M866" s="1"/>
      <c r="N866" s="1"/>
      <c r="O866" s="54"/>
      <c r="P866" s="1"/>
      <c r="Q866" s="1"/>
      <c r="R866" s="1"/>
      <c r="S866" s="1"/>
      <c r="T866" s="1"/>
      <c r="U866" s="1"/>
      <c r="V866" s="1"/>
      <c r="W866" s="1"/>
      <c r="X866" s="1"/>
      <c r="Y866" s="1"/>
      <c r="Z866" s="1"/>
      <c r="AA866" s="1"/>
      <c r="AB866" s="1"/>
      <c r="AC866" s="1"/>
      <c r="AD866" s="1"/>
      <c r="AE866" s="1"/>
      <c r="AF866" s="1"/>
      <c r="AG866" s="1"/>
      <c r="AH866" s="1"/>
      <c r="AI866" s="54"/>
      <c r="AJ866" s="1"/>
    </row>
    <row r="867">
      <c r="A867" s="1"/>
      <c r="B867" s="1"/>
      <c r="C867" s="34"/>
      <c r="D867" s="1"/>
      <c r="E867" s="1"/>
      <c r="F867" s="1"/>
      <c r="G867" s="1"/>
      <c r="H867" s="1"/>
      <c r="I867" s="1"/>
      <c r="J867" s="1"/>
      <c r="K867" s="1"/>
      <c r="L867" s="1"/>
      <c r="M867" s="1"/>
      <c r="N867" s="1"/>
      <c r="O867" s="54"/>
      <c r="P867" s="1"/>
      <c r="Q867" s="1"/>
      <c r="R867" s="1"/>
      <c r="S867" s="1"/>
      <c r="T867" s="1"/>
      <c r="U867" s="1"/>
      <c r="V867" s="1"/>
      <c r="W867" s="1"/>
      <c r="X867" s="1"/>
      <c r="Y867" s="1"/>
      <c r="Z867" s="1"/>
      <c r="AA867" s="1"/>
      <c r="AB867" s="1"/>
      <c r="AC867" s="1"/>
      <c r="AD867" s="1"/>
      <c r="AE867" s="1"/>
      <c r="AF867" s="1"/>
      <c r="AG867" s="1"/>
      <c r="AH867" s="1"/>
      <c r="AI867" s="54"/>
      <c r="AJ867" s="1"/>
    </row>
    <row r="868">
      <c r="A868" s="1"/>
      <c r="B868" s="1"/>
      <c r="C868" s="34"/>
      <c r="D868" s="1"/>
      <c r="E868" s="1"/>
      <c r="F868" s="1"/>
      <c r="G868" s="1"/>
      <c r="H868" s="1"/>
      <c r="I868" s="1"/>
      <c r="J868" s="1"/>
      <c r="K868" s="1"/>
      <c r="L868" s="1"/>
      <c r="M868" s="1"/>
      <c r="N868" s="1"/>
      <c r="O868" s="54"/>
      <c r="P868" s="1"/>
      <c r="Q868" s="1"/>
      <c r="R868" s="1"/>
      <c r="S868" s="1"/>
      <c r="T868" s="1"/>
      <c r="U868" s="1"/>
      <c r="V868" s="1"/>
      <c r="W868" s="1"/>
      <c r="X868" s="1"/>
      <c r="Y868" s="1"/>
      <c r="Z868" s="1"/>
      <c r="AA868" s="1"/>
      <c r="AB868" s="1"/>
      <c r="AC868" s="1"/>
      <c r="AD868" s="1"/>
      <c r="AE868" s="1"/>
      <c r="AF868" s="1"/>
      <c r="AG868" s="1"/>
      <c r="AH868" s="1"/>
      <c r="AI868" s="54"/>
      <c r="AJ868" s="1"/>
    </row>
    <row r="869">
      <c r="A869" s="1"/>
      <c r="B869" s="1"/>
      <c r="C869" s="34"/>
      <c r="D869" s="1"/>
      <c r="E869" s="1"/>
      <c r="F869" s="1"/>
      <c r="G869" s="1"/>
      <c r="H869" s="1"/>
      <c r="I869" s="1"/>
      <c r="J869" s="1"/>
      <c r="K869" s="1"/>
      <c r="L869" s="1"/>
      <c r="M869" s="1"/>
      <c r="N869" s="1"/>
      <c r="O869" s="54"/>
      <c r="P869" s="1"/>
      <c r="Q869" s="1"/>
      <c r="R869" s="1"/>
      <c r="S869" s="1"/>
      <c r="T869" s="1"/>
      <c r="U869" s="1"/>
      <c r="V869" s="1"/>
      <c r="W869" s="1"/>
      <c r="X869" s="1"/>
      <c r="Y869" s="1"/>
      <c r="Z869" s="1"/>
      <c r="AA869" s="1"/>
      <c r="AB869" s="1"/>
      <c r="AC869" s="1"/>
      <c r="AD869" s="1"/>
      <c r="AE869" s="1"/>
      <c r="AF869" s="1"/>
      <c r="AG869" s="1"/>
      <c r="AH869" s="1"/>
      <c r="AI869" s="54"/>
      <c r="AJ869" s="1"/>
    </row>
    <row r="870">
      <c r="A870" s="1"/>
      <c r="B870" s="1"/>
      <c r="C870" s="34"/>
      <c r="D870" s="1"/>
      <c r="E870" s="1"/>
      <c r="F870" s="1"/>
      <c r="G870" s="1"/>
      <c r="H870" s="1"/>
      <c r="I870" s="1"/>
      <c r="J870" s="1"/>
      <c r="K870" s="1"/>
      <c r="L870" s="1"/>
      <c r="M870" s="1"/>
      <c r="N870" s="1"/>
      <c r="O870" s="54"/>
      <c r="P870" s="1"/>
      <c r="Q870" s="1"/>
      <c r="R870" s="1"/>
      <c r="S870" s="1"/>
      <c r="T870" s="1"/>
      <c r="U870" s="1"/>
      <c r="V870" s="1"/>
      <c r="W870" s="1"/>
      <c r="X870" s="1"/>
      <c r="Y870" s="1"/>
      <c r="Z870" s="1"/>
      <c r="AA870" s="1"/>
      <c r="AB870" s="1"/>
      <c r="AC870" s="1"/>
      <c r="AD870" s="1"/>
      <c r="AE870" s="1"/>
      <c r="AF870" s="1"/>
      <c r="AG870" s="1"/>
      <c r="AH870" s="1"/>
      <c r="AI870" s="54"/>
      <c r="AJ870" s="1"/>
    </row>
    <row r="871">
      <c r="A871" s="1"/>
      <c r="B871" s="1"/>
      <c r="C871" s="34"/>
      <c r="D871" s="1"/>
      <c r="E871" s="1"/>
      <c r="F871" s="1"/>
      <c r="G871" s="1"/>
      <c r="H871" s="1"/>
      <c r="I871" s="1"/>
      <c r="J871" s="1"/>
      <c r="K871" s="1"/>
      <c r="L871" s="1"/>
      <c r="M871" s="1"/>
      <c r="N871" s="1"/>
      <c r="O871" s="54"/>
      <c r="P871" s="1"/>
      <c r="Q871" s="1"/>
      <c r="R871" s="1"/>
      <c r="S871" s="1"/>
      <c r="T871" s="1"/>
      <c r="U871" s="1"/>
      <c r="V871" s="1"/>
      <c r="W871" s="1"/>
      <c r="X871" s="1"/>
      <c r="Y871" s="1"/>
      <c r="Z871" s="1"/>
      <c r="AA871" s="1"/>
      <c r="AB871" s="1"/>
      <c r="AC871" s="1"/>
      <c r="AD871" s="1"/>
      <c r="AE871" s="1"/>
      <c r="AF871" s="1"/>
      <c r="AG871" s="1"/>
      <c r="AH871" s="1"/>
      <c r="AI871" s="54"/>
      <c r="AJ871" s="1"/>
    </row>
    <row r="872">
      <c r="A872" s="1"/>
      <c r="B872" s="1"/>
      <c r="C872" s="34"/>
      <c r="D872" s="1"/>
      <c r="E872" s="1"/>
      <c r="F872" s="1"/>
      <c r="G872" s="1"/>
      <c r="H872" s="1"/>
      <c r="I872" s="1"/>
      <c r="J872" s="1"/>
      <c r="K872" s="1"/>
      <c r="L872" s="1"/>
      <c r="M872" s="1"/>
      <c r="N872" s="1"/>
      <c r="O872" s="54"/>
      <c r="P872" s="1"/>
      <c r="Q872" s="1"/>
      <c r="R872" s="1"/>
      <c r="S872" s="1"/>
      <c r="T872" s="1"/>
      <c r="U872" s="1"/>
      <c r="V872" s="1"/>
      <c r="W872" s="1"/>
      <c r="X872" s="1"/>
      <c r="Y872" s="1"/>
      <c r="Z872" s="1"/>
      <c r="AA872" s="1"/>
      <c r="AB872" s="1"/>
      <c r="AC872" s="1"/>
      <c r="AD872" s="1"/>
      <c r="AE872" s="1"/>
      <c r="AF872" s="1"/>
      <c r="AG872" s="1"/>
      <c r="AH872" s="1"/>
      <c r="AI872" s="54"/>
      <c r="AJ872" s="1"/>
    </row>
    <row r="873">
      <c r="A873" s="1"/>
      <c r="B873" s="1"/>
      <c r="C873" s="34"/>
      <c r="D873" s="1"/>
      <c r="E873" s="1"/>
      <c r="F873" s="1"/>
      <c r="G873" s="1"/>
      <c r="H873" s="1"/>
      <c r="I873" s="1"/>
      <c r="J873" s="1"/>
      <c r="K873" s="1"/>
      <c r="L873" s="1"/>
      <c r="M873" s="1"/>
      <c r="N873" s="1"/>
      <c r="O873" s="54"/>
      <c r="P873" s="1"/>
      <c r="Q873" s="1"/>
      <c r="R873" s="1"/>
      <c r="S873" s="1"/>
      <c r="T873" s="1"/>
      <c r="U873" s="1"/>
      <c r="V873" s="1"/>
      <c r="W873" s="1"/>
      <c r="X873" s="1"/>
      <c r="Y873" s="1"/>
      <c r="Z873" s="1"/>
      <c r="AA873" s="1"/>
      <c r="AB873" s="1"/>
      <c r="AC873" s="1"/>
      <c r="AD873" s="1"/>
      <c r="AE873" s="1"/>
      <c r="AF873" s="1"/>
      <c r="AG873" s="1"/>
      <c r="AH873" s="1"/>
      <c r="AI873" s="54"/>
      <c r="AJ873" s="1"/>
    </row>
    <row r="874">
      <c r="A874" s="1"/>
      <c r="B874" s="1"/>
      <c r="C874" s="34"/>
      <c r="D874" s="1"/>
      <c r="E874" s="1"/>
      <c r="F874" s="1"/>
      <c r="G874" s="1"/>
      <c r="H874" s="1"/>
      <c r="I874" s="1"/>
      <c r="J874" s="1"/>
      <c r="K874" s="1"/>
      <c r="L874" s="1"/>
      <c r="M874" s="1"/>
      <c r="N874" s="1"/>
      <c r="O874" s="54"/>
      <c r="P874" s="1"/>
      <c r="Q874" s="1"/>
      <c r="R874" s="1"/>
      <c r="S874" s="1"/>
      <c r="T874" s="1"/>
      <c r="U874" s="1"/>
      <c r="V874" s="1"/>
      <c r="W874" s="1"/>
      <c r="X874" s="1"/>
      <c r="Y874" s="1"/>
      <c r="Z874" s="1"/>
      <c r="AA874" s="1"/>
      <c r="AB874" s="1"/>
      <c r="AC874" s="1"/>
      <c r="AD874" s="1"/>
      <c r="AE874" s="1"/>
      <c r="AF874" s="1"/>
      <c r="AG874" s="1"/>
      <c r="AH874" s="1"/>
      <c r="AI874" s="54"/>
      <c r="AJ874" s="1"/>
    </row>
    <row r="875">
      <c r="A875" s="1"/>
      <c r="B875" s="1"/>
      <c r="C875" s="34"/>
      <c r="D875" s="1"/>
      <c r="E875" s="1"/>
      <c r="F875" s="1"/>
      <c r="G875" s="1"/>
      <c r="H875" s="1"/>
      <c r="I875" s="1"/>
      <c r="J875" s="1"/>
      <c r="K875" s="1"/>
      <c r="L875" s="1"/>
      <c r="M875" s="1"/>
      <c r="N875" s="1"/>
      <c r="O875" s="54"/>
      <c r="P875" s="1"/>
      <c r="Q875" s="1"/>
      <c r="R875" s="1"/>
      <c r="S875" s="1"/>
      <c r="T875" s="1"/>
      <c r="U875" s="1"/>
      <c r="V875" s="1"/>
      <c r="W875" s="1"/>
      <c r="X875" s="1"/>
      <c r="Y875" s="1"/>
      <c r="Z875" s="1"/>
      <c r="AA875" s="1"/>
      <c r="AB875" s="1"/>
      <c r="AC875" s="1"/>
      <c r="AD875" s="1"/>
      <c r="AE875" s="1"/>
      <c r="AF875" s="1"/>
      <c r="AG875" s="1"/>
      <c r="AH875" s="1"/>
      <c r="AI875" s="54"/>
      <c r="AJ875" s="1"/>
    </row>
    <row r="876">
      <c r="A876" s="1"/>
      <c r="B876" s="1"/>
      <c r="C876" s="34"/>
      <c r="D876" s="1"/>
      <c r="E876" s="1"/>
      <c r="F876" s="1"/>
      <c r="G876" s="1"/>
      <c r="H876" s="1"/>
      <c r="I876" s="1"/>
      <c r="J876" s="1"/>
      <c r="K876" s="1"/>
      <c r="L876" s="1"/>
      <c r="M876" s="1"/>
      <c r="N876" s="1"/>
      <c r="O876" s="54"/>
      <c r="P876" s="1"/>
      <c r="Q876" s="1"/>
      <c r="R876" s="1"/>
      <c r="S876" s="1"/>
      <c r="T876" s="1"/>
      <c r="U876" s="1"/>
      <c r="V876" s="1"/>
      <c r="W876" s="1"/>
      <c r="X876" s="1"/>
      <c r="Y876" s="1"/>
      <c r="Z876" s="1"/>
      <c r="AA876" s="1"/>
      <c r="AB876" s="1"/>
      <c r="AC876" s="1"/>
      <c r="AD876" s="1"/>
      <c r="AE876" s="1"/>
      <c r="AF876" s="1"/>
      <c r="AG876" s="1"/>
      <c r="AH876" s="1"/>
      <c r="AI876" s="54"/>
      <c r="AJ876" s="1"/>
    </row>
    <row r="877">
      <c r="A877" s="1"/>
      <c r="B877" s="1"/>
      <c r="C877" s="34"/>
      <c r="D877" s="1"/>
      <c r="E877" s="1"/>
      <c r="F877" s="1"/>
      <c r="G877" s="1"/>
      <c r="H877" s="1"/>
      <c r="I877" s="1"/>
      <c r="J877" s="1"/>
      <c r="K877" s="1"/>
      <c r="L877" s="1"/>
      <c r="M877" s="1"/>
      <c r="N877" s="1"/>
      <c r="O877" s="54"/>
      <c r="P877" s="1"/>
      <c r="Q877" s="1"/>
      <c r="R877" s="1"/>
      <c r="S877" s="1"/>
      <c r="T877" s="1"/>
      <c r="U877" s="1"/>
      <c r="V877" s="1"/>
      <c r="W877" s="1"/>
      <c r="X877" s="1"/>
      <c r="Y877" s="1"/>
      <c r="Z877" s="1"/>
      <c r="AA877" s="1"/>
      <c r="AB877" s="1"/>
      <c r="AC877" s="1"/>
      <c r="AD877" s="1"/>
      <c r="AE877" s="1"/>
      <c r="AF877" s="1"/>
      <c r="AG877" s="1"/>
      <c r="AH877" s="1"/>
      <c r="AI877" s="54"/>
      <c r="AJ877" s="1"/>
    </row>
    <row r="878">
      <c r="A878" s="1"/>
      <c r="B878" s="1"/>
      <c r="C878" s="34"/>
      <c r="D878" s="1"/>
      <c r="E878" s="1"/>
      <c r="F878" s="1"/>
      <c r="G878" s="1"/>
      <c r="H878" s="1"/>
      <c r="I878" s="1"/>
      <c r="J878" s="1"/>
      <c r="K878" s="1"/>
      <c r="L878" s="1"/>
      <c r="M878" s="1"/>
      <c r="N878" s="1"/>
      <c r="O878" s="54"/>
      <c r="P878" s="1"/>
      <c r="Q878" s="1"/>
      <c r="R878" s="1"/>
      <c r="S878" s="1"/>
      <c r="T878" s="1"/>
      <c r="U878" s="1"/>
      <c r="V878" s="1"/>
      <c r="W878" s="1"/>
      <c r="X878" s="1"/>
      <c r="Y878" s="1"/>
      <c r="Z878" s="1"/>
      <c r="AA878" s="1"/>
      <c r="AB878" s="1"/>
      <c r="AC878" s="1"/>
      <c r="AD878" s="1"/>
      <c r="AE878" s="1"/>
      <c r="AF878" s="1"/>
      <c r="AG878" s="1"/>
      <c r="AH878" s="1"/>
      <c r="AI878" s="54"/>
      <c r="AJ878" s="1"/>
    </row>
    <row r="879">
      <c r="A879" s="1"/>
      <c r="B879" s="1"/>
      <c r="C879" s="34"/>
      <c r="D879" s="1"/>
      <c r="E879" s="1"/>
      <c r="F879" s="1"/>
      <c r="G879" s="1"/>
      <c r="H879" s="1"/>
      <c r="I879" s="1"/>
      <c r="J879" s="1"/>
      <c r="K879" s="1"/>
      <c r="L879" s="1"/>
      <c r="M879" s="1"/>
      <c r="N879" s="1"/>
      <c r="O879" s="54"/>
      <c r="P879" s="1"/>
      <c r="Q879" s="1"/>
      <c r="R879" s="1"/>
      <c r="S879" s="1"/>
      <c r="T879" s="1"/>
      <c r="U879" s="1"/>
      <c r="V879" s="1"/>
      <c r="W879" s="1"/>
      <c r="X879" s="1"/>
      <c r="Y879" s="1"/>
      <c r="Z879" s="1"/>
      <c r="AA879" s="1"/>
      <c r="AB879" s="1"/>
      <c r="AC879" s="1"/>
      <c r="AD879" s="1"/>
      <c r="AE879" s="1"/>
      <c r="AF879" s="1"/>
      <c r="AG879" s="1"/>
      <c r="AH879" s="1"/>
      <c r="AI879" s="54"/>
      <c r="AJ879" s="1"/>
    </row>
    <row r="880">
      <c r="A880" s="1"/>
      <c r="B880" s="1"/>
      <c r="C880" s="34"/>
      <c r="D880" s="1"/>
      <c r="E880" s="1"/>
      <c r="F880" s="1"/>
      <c r="G880" s="1"/>
      <c r="H880" s="1"/>
      <c r="I880" s="1"/>
      <c r="J880" s="1"/>
      <c r="K880" s="1"/>
      <c r="L880" s="1"/>
      <c r="M880" s="1"/>
      <c r="N880" s="1"/>
      <c r="O880" s="54"/>
      <c r="P880" s="1"/>
      <c r="Q880" s="1"/>
      <c r="R880" s="1"/>
      <c r="S880" s="1"/>
      <c r="T880" s="1"/>
      <c r="U880" s="1"/>
      <c r="V880" s="1"/>
      <c r="W880" s="1"/>
      <c r="X880" s="1"/>
      <c r="Y880" s="1"/>
      <c r="Z880" s="1"/>
      <c r="AA880" s="1"/>
      <c r="AB880" s="1"/>
      <c r="AC880" s="1"/>
      <c r="AD880" s="1"/>
      <c r="AE880" s="1"/>
      <c r="AF880" s="1"/>
      <c r="AG880" s="1"/>
      <c r="AH880" s="1"/>
      <c r="AI880" s="54"/>
      <c r="AJ880" s="1"/>
    </row>
    <row r="881">
      <c r="A881" s="1"/>
      <c r="B881" s="1"/>
      <c r="C881" s="34"/>
      <c r="D881" s="1"/>
      <c r="E881" s="1"/>
      <c r="F881" s="1"/>
      <c r="G881" s="1"/>
      <c r="H881" s="1"/>
      <c r="I881" s="1"/>
      <c r="J881" s="1"/>
      <c r="K881" s="1"/>
      <c r="L881" s="1"/>
      <c r="M881" s="1"/>
      <c r="N881" s="1"/>
      <c r="O881" s="54"/>
      <c r="P881" s="1"/>
      <c r="Q881" s="1"/>
      <c r="R881" s="1"/>
      <c r="S881" s="1"/>
      <c r="T881" s="1"/>
      <c r="U881" s="1"/>
      <c r="V881" s="1"/>
      <c r="W881" s="1"/>
      <c r="X881" s="1"/>
      <c r="Y881" s="1"/>
      <c r="Z881" s="1"/>
      <c r="AA881" s="1"/>
      <c r="AB881" s="1"/>
      <c r="AC881" s="1"/>
      <c r="AD881" s="1"/>
      <c r="AE881" s="1"/>
      <c r="AF881" s="1"/>
      <c r="AG881" s="1"/>
      <c r="AH881" s="1"/>
      <c r="AI881" s="54"/>
      <c r="AJ881" s="1"/>
    </row>
    <row r="882">
      <c r="A882" s="1"/>
      <c r="B882" s="1"/>
      <c r="C882" s="34"/>
      <c r="D882" s="1"/>
      <c r="E882" s="1"/>
      <c r="F882" s="1"/>
      <c r="G882" s="1"/>
      <c r="H882" s="1"/>
      <c r="I882" s="1"/>
      <c r="J882" s="1"/>
      <c r="K882" s="1"/>
      <c r="L882" s="1"/>
      <c r="M882" s="1"/>
      <c r="N882" s="1"/>
      <c r="O882" s="54"/>
      <c r="P882" s="1"/>
      <c r="Q882" s="1"/>
      <c r="R882" s="1"/>
      <c r="S882" s="1"/>
      <c r="T882" s="1"/>
      <c r="U882" s="1"/>
      <c r="V882" s="1"/>
      <c r="W882" s="1"/>
      <c r="X882" s="1"/>
      <c r="Y882" s="1"/>
      <c r="Z882" s="1"/>
      <c r="AA882" s="1"/>
      <c r="AB882" s="1"/>
      <c r="AC882" s="1"/>
      <c r="AD882" s="1"/>
      <c r="AE882" s="1"/>
      <c r="AF882" s="1"/>
      <c r="AG882" s="1"/>
      <c r="AH882" s="1"/>
      <c r="AI882" s="54"/>
      <c r="AJ882" s="1"/>
    </row>
    <row r="883">
      <c r="A883" s="1"/>
      <c r="B883" s="1"/>
      <c r="C883" s="34"/>
      <c r="D883" s="1"/>
      <c r="E883" s="1"/>
      <c r="F883" s="1"/>
      <c r="G883" s="1"/>
      <c r="H883" s="1"/>
      <c r="I883" s="1"/>
      <c r="J883" s="1"/>
      <c r="K883" s="1"/>
      <c r="L883" s="1"/>
      <c r="M883" s="1"/>
      <c r="N883" s="1"/>
      <c r="O883" s="54"/>
      <c r="P883" s="1"/>
      <c r="Q883" s="1"/>
      <c r="R883" s="1"/>
      <c r="S883" s="1"/>
      <c r="T883" s="1"/>
      <c r="U883" s="1"/>
      <c r="V883" s="1"/>
      <c r="W883" s="1"/>
      <c r="X883" s="1"/>
      <c r="Y883" s="1"/>
      <c r="Z883" s="1"/>
      <c r="AA883" s="1"/>
      <c r="AB883" s="1"/>
      <c r="AC883" s="1"/>
      <c r="AD883" s="1"/>
      <c r="AE883" s="1"/>
      <c r="AF883" s="1"/>
      <c r="AG883" s="1"/>
      <c r="AH883" s="1"/>
      <c r="AI883" s="54"/>
      <c r="AJ883" s="1"/>
    </row>
    <row r="884">
      <c r="A884" s="1"/>
      <c r="B884" s="1"/>
      <c r="C884" s="34"/>
      <c r="D884" s="1"/>
      <c r="E884" s="1"/>
      <c r="F884" s="1"/>
      <c r="G884" s="1"/>
      <c r="H884" s="1"/>
      <c r="I884" s="1"/>
      <c r="J884" s="1"/>
      <c r="K884" s="1"/>
      <c r="L884" s="1"/>
      <c r="M884" s="1"/>
      <c r="N884" s="1"/>
      <c r="O884" s="54"/>
      <c r="P884" s="1"/>
      <c r="Q884" s="1"/>
      <c r="R884" s="1"/>
      <c r="S884" s="1"/>
      <c r="T884" s="1"/>
      <c r="U884" s="1"/>
      <c r="V884" s="1"/>
      <c r="W884" s="1"/>
      <c r="X884" s="1"/>
      <c r="Y884" s="1"/>
      <c r="Z884" s="1"/>
      <c r="AA884" s="1"/>
      <c r="AB884" s="1"/>
      <c r="AC884" s="1"/>
      <c r="AD884" s="1"/>
      <c r="AE884" s="1"/>
      <c r="AF884" s="1"/>
      <c r="AG884" s="1"/>
      <c r="AH884" s="1"/>
      <c r="AI884" s="54"/>
      <c r="AJ884" s="1"/>
    </row>
    <row r="885">
      <c r="A885" s="1"/>
      <c r="B885" s="1"/>
      <c r="C885" s="34"/>
      <c r="D885" s="1"/>
      <c r="E885" s="1"/>
      <c r="F885" s="1"/>
      <c r="G885" s="1"/>
      <c r="H885" s="1"/>
      <c r="I885" s="1"/>
      <c r="J885" s="1"/>
      <c r="K885" s="1"/>
      <c r="L885" s="1"/>
      <c r="M885" s="1"/>
      <c r="N885" s="1"/>
      <c r="O885" s="54"/>
      <c r="P885" s="1"/>
      <c r="Q885" s="1"/>
      <c r="R885" s="1"/>
      <c r="S885" s="1"/>
      <c r="T885" s="1"/>
      <c r="U885" s="1"/>
      <c r="V885" s="1"/>
      <c r="W885" s="1"/>
      <c r="X885" s="1"/>
      <c r="Y885" s="1"/>
      <c r="Z885" s="1"/>
      <c r="AA885" s="1"/>
      <c r="AB885" s="1"/>
      <c r="AC885" s="1"/>
      <c r="AD885" s="1"/>
      <c r="AE885" s="1"/>
      <c r="AF885" s="1"/>
      <c r="AG885" s="1"/>
      <c r="AH885" s="1"/>
      <c r="AI885" s="54"/>
      <c r="AJ885" s="1"/>
    </row>
    <row r="886">
      <c r="A886" s="1"/>
      <c r="B886" s="1"/>
      <c r="C886" s="34"/>
      <c r="D886" s="1"/>
      <c r="E886" s="1"/>
      <c r="F886" s="1"/>
      <c r="G886" s="1"/>
      <c r="H886" s="1"/>
      <c r="I886" s="1"/>
      <c r="J886" s="1"/>
      <c r="K886" s="1"/>
      <c r="L886" s="1"/>
      <c r="M886" s="1"/>
      <c r="N886" s="1"/>
      <c r="O886" s="54"/>
      <c r="P886" s="1"/>
      <c r="Q886" s="1"/>
      <c r="R886" s="1"/>
      <c r="S886" s="1"/>
      <c r="T886" s="1"/>
      <c r="U886" s="1"/>
      <c r="V886" s="1"/>
      <c r="W886" s="1"/>
      <c r="X886" s="1"/>
      <c r="Y886" s="1"/>
      <c r="Z886" s="1"/>
      <c r="AA886" s="1"/>
      <c r="AB886" s="1"/>
      <c r="AC886" s="1"/>
      <c r="AD886" s="1"/>
      <c r="AE886" s="1"/>
      <c r="AF886" s="1"/>
      <c r="AG886" s="1"/>
      <c r="AH886" s="1"/>
      <c r="AI886" s="54"/>
      <c r="AJ886" s="1"/>
    </row>
    <row r="887">
      <c r="A887" s="1"/>
      <c r="B887" s="1"/>
      <c r="C887" s="34"/>
      <c r="D887" s="1"/>
      <c r="E887" s="1"/>
      <c r="F887" s="1"/>
      <c r="G887" s="1"/>
      <c r="H887" s="1"/>
      <c r="I887" s="1"/>
      <c r="J887" s="1"/>
      <c r="K887" s="1"/>
      <c r="L887" s="1"/>
      <c r="M887" s="1"/>
      <c r="N887" s="1"/>
      <c r="O887" s="54"/>
      <c r="P887" s="1"/>
      <c r="Q887" s="1"/>
      <c r="R887" s="1"/>
      <c r="S887" s="1"/>
      <c r="T887" s="1"/>
      <c r="U887" s="1"/>
      <c r="V887" s="1"/>
      <c r="W887" s="1"/>
      <c r="X887" s="1"/>
      <c r="Y887" s="1"/>
      <c r="Z887" s="1"/>
      <c r="AA887" s="1"/>
      <c r="AB887" s="1"/>
      <c r="AC887" s="1"/>
      <c r="AD887" s="1"/>
      <c r="AE887" s="1"/>
      <c r="AF887" s="1"/>
      <c r="AG887" s="1"/>
      <c r="AH887" s="1"/>
      <c r="AI887" s="54"/>
      <c r="AJ887" s="1"/>
    </row>
    <row r="888">
      <c r="A888" s="1"/>
      <c r="B888" s="1"/>
      <c r="C888" s="34"/>
      <c r="D888" s="1"/>
      <c r="E888" s="1"/>
      <c r="F888" s="1"/>
      <c r="G888" s="1"/>
      <c r="H888" s="1"/>
      <c r="I888" s="1"/>
      <c r="J888" s="1"/>
      <c r="K888" s="1"/>
      <c r="L888" s="1"/>
      <c r="M888" s="1"/>
      <c r="N888" s="1"/>
      <c r="O888" s="54"/>
      <c r="P888" s="1"/>
      <c r="Q888" s="1"/>
      <c r="R888" s="1"/>
      <c r="S888" s="1"/>
      <c r="T888" s="1"/>
      <c r="U888" s="1"/>
      <c r="V888" s="1"/>
      <c r="W888" s="1"/>
      <c r="X888" s="1"/>
      <c r="Y888" s="1"/>
      <c r="Z888" s="1"/>
      <c r="AA888" s="1"/>
      <c r="AB888" s="1"/>
      <c r="AC888" s="1"/>
      <c r="AD888" s="1"/>
      <c r="AE888" s="1"/>
      <c r="AF888" s="1"/>
      <c r="AG888" s="1"/>
      <c r="AH888" s="1"/>
      <c r="AI888" s="54"/>
      <c r="AJ888" s="1"/>
    </row>
    <row r="889">
      <c r="A889" s="1"/>
      <c r="B889" s="1"/>
      <c r="C889" s="34"/>
      <c r="D889" s="1"/>
      <c r="E889" s="1"/>
      <c r="F889" s="1"/>
      <c r="G889" s="1"/>
      <c r="H889" s="1"/>
      <c r="I889" s="1"/>
      <c r="J889" s="1"/>
      <c r="K889" s="1"/>
      <c r="L889" s="1"/>
      <c r="M889" s="1"/>
      <c r="N889" s="1"/>
      <c r="O889" s="54"/>
      <c r="P889" s="1"/>
      <c r="Q889" s="1"/>
      <c r="R889" s="1"/>
      <c r="S889" s="1"/>
      <c r="T889" s="1"/>
      <c r="U889" s="1"/>
      <c r="V889" s="1"/>
      <c r="W889" s="1"/>
      <c r="X889" s="1"/>
      <c r="Y889" s="1"/>
      <c r="Z889" s="1"/>
      <c r="AA889" s="1"/>
      <c r="AB889" s="1"/>
      <c r="AC889" s="1"/>
      <c r="AD889" s="1"/>
      <c r="AE889" s="1"/>
      <c r="AF889" s="1"/>
      <c r="AG889" s="1"/>
      <c r="AH889" s="1"/>
      <c r="AI889" s="54"/>
      <c r="AJ889" s="1"/>
    </row>
    <row r="890">
      <c r="A890" s="1"/>
      <c r="B890" s="1"/>
      <c r="C890" s="34"/>
      <c r="D890" s="1"/>
      <c r="E890" s="1"/>
      <c r="F890" s="1"/>
      <c r="G890" s="1"/>
      <c r="H890" s="1"/>
      <c r="I890" s="1"/>
      <c r="J890" s="1"/>
      <c r="K890" s="1"/>
      <c r="L890" s="1"/>
      <c r="M890" s="1"/>
      <c r="N890" s="1"/>
      <c r="O890" s="54"/>
      <c r="P890" s="1"/>
      <c r="Q890" s="1"/>
      <c r="R890" s="1"/>
      <c r="S890" s="1"/>
      <c r="T890" s="1"/>
      <c r="U890" s="1"/>
      <c r="V890" s="1"/>
      <c r="W890" s="1"/>
      <c r="X890" s="1"/>
      <c r="Y890" s="1"/>
      <c r="Z890" s="1"/>
      <c r="AA890" s="1"/>
      <c r="AB890" s="1"/>
      <c r="AC890" s="1"/>
      <c r="AD890" s="1"/>
      <c r="AE890" s="1"/>
      <c r="AF890" s="1"/>
      <c r="AG890" s="1"/>
      <c r="AH890" s="1"/>
      <c r="AI890" s="54"/>
      <c r="AJ890" s="1"/>
    </row>
    <row r="891">
      <c r="A891" s="1"/>
      <c r="B891" s="1"/>
      <c r="C891" s="34"/>
      <c r="D891" s="1"/>
      <c r="E891" s="1"/>
      <c r="F891" s="1"/>
      <c r="G891" s="1"/>
      <c r="H891" s="1"/>
      <c r="I891" s="1"/>
      <c r="J891" s="1"/>
      <c r="K891" s="1"/>
      <c r="L891" s="1"/>
      <c r="M891" s="1"/>
      <c r="N891" s="1"/>
      <c r="O891" s="54"/>
      <c r="P891" s="1"/>
      <c r="Q891" s="1"/>
      <c r="R891" s="1"/>
      <c r="S891" s="1"/>
      <c r="T891" s="1"/>
      <c r="U891" s="1"/>
      <c r="V891" s="1"/>
      <c r="W891" s="1"/>
      <c r="X891" s="1"/>
      <c r="Y891" s="1"/>
      <c r="Z891" s="1"/>
      <c r="AA891" s="1"/>
      <c r="AB891" s="1"/>
      <c r="AC891" s="1"/>
      <c r="AD891" s="1"/>
      <c r="AE891" s="1"/>
      <c r="AF891" s="1"/>
      <c r="AG891" s="1"/>
      <c r="AH891" s="1"/>
      <c r="AI891" s="54"/>
      <c r="AJ891" s="1"/>
    </row>
    <row r="892">
      <c r="A892" s="1"/>
      <c r="B892" s="1"/>
      <c r="C892" s="34"/>
      <c r="D892" s="1"/>
      <c r="E892" s="1"/>
      <c r="F892" s="1"/>
      <c r="G892" s="1"/>
      <c r="H892" s="1"/>
      <c r="I892" s="1"/>
      <c r="J892" s="1"/>
      <c r="K892" s="1"/>
      <c r="L892" s="1"/>
      <c r="M892" s="1"/>
      <c r="N892" s="1"/>
      <c r="O892" s="54"/>
      <c r="P892" s="1"/>
      <c r="Q892" s="1"/>
      <c r="R892" s="1"/>
      <c r="S892" s="1"/>
      <c r="T892" s="1"/>
      <c r="U892" s="1"/>
      <c r="V892" s="1"/>
      <c r="W892" s="1"/>
      <c r="X892" s="1"/>
      <c r="Y892" s="1"/>
      <c r="Z892" s="1"/>
      <c r="AA892" s="1"/>
      <c r="AB892" s="1"/>
      <c r="AC892" s="1"/>
      <c r="AD892" s="1"/>
      <c r="AE892" s="1"/>
      <c r="AF892" s="1"/>
      <c r="AG892" s="1"/>
      <c r="AH892" s="1"/>
      <c r="AI892" s="54"/>
      <c r="AJ892" s="1"/>
    </row>
    <row r="893">
      <c r="A893" s="1"/>
      <c r="B893" s="1"/>
      <c r="C893" s="34"/>
      <c r="D893" s="1"/>
      <c r="E893" s="1"/>
      <c r="F893" s="1"/>
      <c r="G893" s="1"/>
      <c r="H893" s="1"/>
      <c r="I893" s="1"/>
      <c r="J893" s="1"/>
      <c r="K893" s="1"/>
      <c r="L893" s="1"/>
      <c r="M893" s="1"/>
      <c r="N893" s="1"/>
      <c r="O893" s="54"/>
      <c r="P893" s="1"/>
      <c r="Q893" s="1"/>
      <c r="R893" s="1"/>
      <c r="S893" s="1"/>
      <c r="T893" s="1"/>
      <c r="U893" s="1"/>
      <c r="V893" s="1"/>
      <c r="W893" s="1"/>
      <c r="X893" s="1"/>
      <c r="Y893" s="1"/>
      <c r="Z893" s="1"/>
      <c r="AA893" s="1"/>
      <c r="AB893" s="1"/>
      <c r="AC893" s="1"/>
      <c r="AD893" s="1"/>
      <c r="AE893" s="1"/>
      <c r="AF893" s="1"/>
      <c r="AG893" s="1"/>
      <c r="AH893" s="1"/>
      <c r="AI893" s="54"/>
      <c r="AJ893" s="1"/>
    </row>
    <row r="894">
      <c r="A894" s="1"/>
      <c r="B894" s="1"/>
      <c r="C894" s="34"/>
      <c r="D894" s="1"/>
      <c r="E894" s="1"/>
      <c r="F894" s="1"/>
      <c r="G894" s="1"/>
      <c r="H894" s="1"/>
      <c r="I894" s="1"/>
      <c r="J894" s="1"/>
      <c r="K894" s="1"/>
      <c r="L894" s="1"/>
      <c r="M894" s="1"/>
      <c r="N894" s="1"/>
      <c r="O894" s="54"/>
      <c r="P894" s="1"/>
      <c r="Q894" s="1"/>
      <c r="R894" s="1"/>
      <c r="S894" s="1"/>
      <c r="T894" s="1"/>
      <c r="U894" s="1"/>
      <c r="V894" s="1"/>
      <c r="W894" s="1"/>
      <c r="X894" s="1"/>
      <c r="Y894" s="1"/>
      <c r="Z894" s="1"/>
      <c r="AA894" s="1"/>
      <c r="AB894" s="1"/>
      <c r="AC894" s="1"/>
      <c r="AD894" s="1"/>
      <c r="AE894" s="1"/>
      <c r="AF894" s="1"/>
      <c r="AG894" s="1"/>
      <c r="AH894" s="1"/>
      <c r="AI894" s="54"/>
      <c r="AJ894" s="1"/>
    </row>
    <row r="895">
      <c r="A895" s="1"/>
      <c r="B895" s="1"/>
      <c r="C895" s="34"/>
      <c r="D895" s="1"/>
      <c r="E895" s="1"/>
      <c r="F895" s="1"/>
      <c r="G895" s="1"/>
      <c r="H895" s="1"/>
      <c r="I895" s="1"/>
      <c r="J895" s="1"/>
      <c r="K895" s="1"/>
      <c r="L895" s="1"/>
      <c r="M895" s="1"/>
      <c r="N895" s="1"/>
      <c r="O895" s="54"/>
      <c r="P895" s="1"/>
      <c r="Q895" s="1"/>
      <c r="R895" s="1"/>
      <c r="S895" s="1"/>
      <c r="T895" s="1"/>
      <c r="U895" s="1"/>
      <c r="V895" s="1"/>
      <c r="W895" s="1"/>
      <c r="X895" s="1"/>
      <c r="Y895" s="1"/>
      <c r="Z895" s="1"/>
      <c r="AA895" s="1"/>
      <c r="AB895" s="1"/>
      <c r="AC895" s="1"/>
      <c r="AD895" s="1"/>
      <c r="AE895" s="1"/>
      <c r="AF895" s="1"/>
      <c r="AG895" s="1"/>
      <c r="AH895" s="1"/>
      <c r="AI895" s="54"/>
      <c r="AJ895" s="1"/>
    </row>
    <row r="896">
      <c r="A896" s="1"/>
      <c r="B896" s="1"/>
      <c r="C896" s="34"/>
      <c r="D896" s="1"/>
      <c r="E896" s="1"/>
      <c r="F896" s="1"/>
      <c r="G896" s="1"/>
      <c r="H896" s="1"/>
      <c r="I896" s="1"/>
      <c r="J896" s="1"/>
      <c r="K896" s="1"/>
      <c r="L896" s="1"/>
      <c r="M896" s="1"/>
      <c r="N896" s="1"/>
      <c r="O896" s="54"/>
      <c r="P896" s="1"/>
      <c r="Q896" s="1"/>
      <c r="R896" s="1"/>
      <c r="S896" s="1"/>
      <c r="T896" s="1"/>
      <c r="U896" s="1"/>
      <c r="V896" s="1"/>
      <c r="W896" s="1"/>
      <c r="X896" s="1"/>
      <c r="Y896" s="1"/>
      <c r="Z896" s="1"/>
      <c r="AA896" s="1"/>
      <c r="AB896" s="1"/>
      <c r="AC896" s="1"/>
      <c r="AD896" s="1"/>
      <c r="AE896" s="1"/>
      <c r="AF896" s="1"/>
      <c r="AG896" s="1"/>
      <c r="AH896" s="1"/>
      <c r="AI896" s="54"/>
      <c r="AJ896" s="1"/>
    </row>
    <row r="897">
      <c r="A897" s="1"/>
      <c r="B897" s="1"/>
      <c r="C897" s="34"/>
      <c r="D897" s="1"/>
      <c r="E897" s="1"/>
      <c r="F897" s="1"/>
      <c r="G897" s="1"/>
      <c r="H897" s="1"/>
      <c r="I897" s="1"/>
      <c r="J897" s="1"/>
      <c r="K897" s="1"/>
      <c r="L897" s="1"/>
      <c r="M897" s="1"/>
      <c r="N897" s="1"/>
      <c r="O897" s="54"/>
      <c r="P897" s="1"/>
      <c r="Q897" s="1"/>
      <c r="R897" s="1"/>
      <c r="S897" s="1"/>
      <c r="T897" s="1"/>
      <c r="U897" s="1"/>
      <c r="V897" s="1"/>
      <c r="W897" s="1"/>
      <c r="X897" s="1"/>
      <c r="Y897" s="1"/>
      <c r="Z897" s="1"/>
      <c r="AA897" s="1"/>
      <c r="AB897" s="1"/>
      <c r="AC897" s="1"/>
      <c r="AD897" s="1"/>
      <c r="AE897" s="1"/>
      <c r="AF897" s="1"/>
      <c r="AG897" s="1"/>
      <c r="AH897" s="1"/>
      <c r="AI897" s="54"/>
      <c r="AJ897" s="1"/>
    </row>
    <row r="898">
      <c r="A898" s="1"/>
      <c r="B898" s="1"/>
      <c r="C898" s="34"/>
      <c r="D898" s="1"/>
      <c r="E898" s="1"/>
      <c r="F898" s="1"/>
      <c r="G898" s="1"/>
      <c r="H898" s="1"/>
      <c r="I898" s="1"/>
      <c r="J898" s="1"/>
      <c r="K898" s="1"/>
      <c r="L898" s="1"/>
      <c r="M898" s="1"/>
      <c r="N898" s="1"/>
      <c r="O898" s="54"/>
      <c r="P898" s="1"/>
      <c r="Q898" s="1"/>
      <c r="R898" s="1"/>
      <c r="S898" s="1"/>
      <c r="T898" s="1"/>
      <c r="U898" s="1"/>
      <c r="V898" s="1"/>
      <c r="W898" s="1"/>
      <c r="X898" s="1"/>
      <c r="Y898" s="1"/>
      <c r="Z898" s="1"/>
      <c r="AA898" s="1"/>
      <c r="AB898" s="1"/>
      <c r="AC898" s="1"/>
      <c r="AD898" s="1"/>
      <c r="AE898" s="1"/>
      <c r="AF898" s="1"/>
      <c r="AG898" s="1"/>
      <c r="AH898" s="1"/>
      <c r="AI898" s="54"/>
      <c r="AJ898" s="1"/>
    </row>
    <row r="899">
      <c r="A899" s="1"/>
      <c r="B899" s="1"/>
      <c r="C899" s="34"/>
      <c r="D899" s="1"/>
      <c r="E899" s="1"/>
      <c r="F899" s="1"/>
      <c r="G899" s="1"/>
      <c r="H899" s="1"/>
      <c r="I899" s="1"/>
      <c r="J899" s="1"/>
      <c r="K899" s="1"/>
      <c r="L899" s="1"/>
      <c r="M899" s="1"/>
      <c r="N899" s="1"/>
      <c r="O899" s="54"/>
      <c r="P899" s="1"/>
      <c r="Q899" s="1"/>
      <c r="R899" s="1"/>
      <c r="S899" s="1"/>
      <c r="T899" s="1"/>
      <c r="U899" s="1"/>
      <c r="V899" s="1"/>
      <c r="W899" s="1"/>
      <c r="X899" s="1"/>
      <c r="Y899" s="1"/>
      <c r="Z899" s="1"/>
      <c r="AA899" s="1"/>
      <c r="AB899" s="1"/>
      <c r="AC899" s="1"/>
      <c r="AD899" s="1"/>
      <c r="AE899" s="1"/>
      <c r="AF899" s="1"/>
      <c r="AG899" s="1"/>
      <c r="AH899" s="1"/>
      <c r="AI899" s="54"/>
      <c r="AJ899" s="1"/>
    </row>
    <row r="900">
      <c r="A900" s="1"/>
      <c r="B900" s="1"/>
      <c r="C900" s="34"/>
      <c r="D900" s="1"/>
      <c r="E900" s="1"/>
      <c r="F900" s="1"/>
      <c r="G900" s="1"/>
      <c r="H900" s="1"/>
      <c r="I900" s="1"/>
      <c r="J900" s="1"/>
      <c r="K900" s="1"/>
      <c r="L900" s="1"/>
      <c r="M900" s="1"/>
      <c r="N900" s="1"/>
      <c r="O900" s="54"/>
      <c r="P900" s="1"/>
      <c r="Q900" s="1"/>
      <c r="R900" s="1"/>
      <c r="S900" s="1"/>
      <c r="T900" s="1"/>
      <c r="U900" s="1"/>
      <c r="V900" s="1"/>
      <c r="W900" s="1"/>
      <c r="X900" s="1"/>
      <c r="Y900" s="1"/>
      <c r="Z900" s="1"/>
      <c r="AA900" s="1"/>
      <c r="AB900" s="1"/>
      <c r="AC900" s="1"/>
      <c r="AD900" s="1"/>
      <c r="AE900" s="1"/>
      <c r="AF900" s="1"/>
      <c r="AG900" s="1"/>
      <c r="AH900" s="1"/>
      <c r="AI900" s="54"/>
      <c r="AJ900" s="1"/>
    </row>
    <row r="901">
      <c r="A901" s="1"/>
      <c r="B901" s="1"/>
      <c r="C901" s="34"/>
      <c r="D901" s="1"/>
      <c r="E901" s="1"/>
      <c r="F901" s="1"/>
      <c r="G901" s="1"/>
      <c r="H901" s="1"/>
      <c r="I901" s="1"/>
      <c r="J901" s="1"/>
      <c r="K901" s="1"/>
      <c r="L901" s="1"/>
      <c r="M901" s="1"/>
      <c r="N901" s="1"/>
      <c r="O901" s="54"/>
      <c r="P901" s="1"/>
      <c r="Q901" s="1"/>
      <c r="R901" s="1"/>
      <c r="S901" s="1"/>
      <c r="T901" s="1"/>
      <c r="U901" s="1"/>
      <c r="V901" s="1"/>
      <c r="W901" s="1"/>
      <c r="X901" s="1"/>
      <c r="Y901" s="1"/>
      <c r="Z901" s="1"/>
      <c r="AA901" s="1"/>
      <c r="AB901" s="1"/>
      <c r="AC901" s="1"/>
      <c r="AD901" s="1"/>
      <c r="AE901" s="1"/>
      <c r="AF901" s="1"/>
      <c r="AG901" s="1"/>
      <c r="AH901" s="1"/>
      <c r="AI901" s="54"/>
      <c r="AJ901" s="1"/>
    </row>
    <row r="902">
      <c r="A902" s="1"/>
      <c r="B902" s="1"/>
      <c r="C902" s="34"/>
      <c r="D902" s="1"/>
      <c r="E902" s="1"/>
      <c r="F902" s="1"/>
      <c r="G902" s="1"/>
      <c r="H902" s="1"/>
      <c r="I902" s="1"/>
      <c r="J902" s="1"/>
      <c r="K902" s="1"/>
      <c r="L902" s="1"/>
      <c r="M902" s="1"/>
      <c r="N902" s="1"/>
      <c r="O902" s="54"/>
      <c r="P902" s="1"/>
      <c r="Q902" s="1"/>
      <c r="R902" s="1"/>
      <c r="S902" s="1"/>
      <c r="T902" s="1"/>
      <c r="U902" s="1"/>
      <c r="V902" s="1"/>
      <c r="W902" s="1"/>
      <c r="X902" s="1"/>
      <c r="Y902" s="1"/>
      <c r="Z902" s="1"/>
      <c r="AA902" s="1"/>
      <c r="AB902" s="1"/>
      <c r="AC902" s="1"/>
      <c r="AD902" s="1"/>
      <c r="AE902" s="1"/>
      <c r="AF902" s="1"/>
      <c r="AG902" s="1"/>
      <c r="AH902" s="1"/>
      <c r="AI902" s="54"/>
      <c r="AJ902" s="1"/>
    </row>
    <row r="903">
      <c r="A903" s="1"/>
      <c r="B903" s="1"/>
      <c r="C903" s="34"/>
      <c r="D903" s="1"/>
      <c r="E903" s="1"/>
      <c r="F903" s="1"/>
      <c r="G903" s="1"/>
      <c r="H903" s="1"/>
      <c r="I903" s="1"/>
      <c r="J903" s="1"/>
      <c r="K903" s="1"/>
      <c r="L903" s="1"/>
      <c r="M903" s="1"/>
      <c r="N903" s="1"/>
      <c r="O903" s="54"/>
      <c r="P903" s="1"/>
      <c r="Q903" s="1"/>
      <c r="R903" s="1"/>
      <c r="S903" s="1"/>
      <c r="T903" s="1"/>
      <c r="U903" s="1"/>
      <c r="V903" s="1"/>
      <c r="W903" s="1"/>
      <c r="X903" s="1"/>
      <c r="Y903" s="1"/>
      <c r="Z903" s="1"/>
      <c r="AA903" s="1"/>
      <c r="AB903" s="1"/>
      <c r="AC903" s="1"/>
      <c r="AD903" s="1"/>
      <c r="AE903" s="1"/>
      <c r="AF903" s="1"/>
      <c r="AG903" s="1"/>
      <c r="AH903" s="1"/>
      <c r="AI903" s="54"/>
      <c r="AJ903" s="1"/>
    </row>
    <row r="904">
      <c r="A904" s="1"/>
      <c r="B904" s="1"/>
      <c r="C904" s="34"/>
      <c r="D904" s="1"/>
      <c r="E904" s="1"/>
      <c r="F904" s="1"/>
      <c r="G904" s="1"/>
      <c r="H904" s="1"/>
      <c r="I904" s="1"/>
      <c r="J904" s="1"/>
      <c r="K904" s="1"/>
      <c r="L904" s="1"/>
      <c r="M904" s="1"/>
      <c r="N904" s="1"/>
      <c r="O904" s="54"/>
      <c r="P904" s="1"/>
      <c r="Q904" s="1"/>
      <c r="R904" s="1"/>
      <c r="S904" s="1"/>
      <c r="T904" s="1"/>
      <c r="U904" s="1"/>
      <c r="V904" s="1"/>
      <c r="W904" s="1"/>
      <c r="X904" s="1"/>
      <c r="Y904" s="1"/>
      <c r="Z904" s="1"/>
      <c r="AA904" s="1"/>
      <c r="AB904" s="1"/>
      <c r="AC904" s="1"/>
      <c r="AD904" s="1"/>
      <c r="AE904" s="1"/>
      <c r="AF904" s="1"/>
      <c r="AG904" s="1"/>
      <c r="AH904" s="1"/>
      <c r="AI904" s="54"/>
      <c r="AJ904" s="1"/>
    </row>
    <row r="905">
      <c r="A905" s="1"/>
      <c r="B905" s="1"/>
      <c r="C905" s="34"/>
      <c r="D905" s="1"/>
      <c r="E905" s="1"/>
      <c r="F905" s="1"/>
      <c r="G905" s="1"/>
      <c r="H905" s="1"/>
      <c r="I905" s="1"/>
      <c r="J905" s="1"/>
      <c r="K905" s="1"/>
      <c r="L905" s="1"/>
      <c r="M905" s="1"/>
      <c r="N905" s="1"/>
      <c r="O905" s="54"/>
      <c r="P905" s="1"/>
      <c r="Q905" s="1"/>
      <c r="R905" s="1"/>
      <c r="S905" s="1"/>
      <c r="T905" s="1"/>
      <c r="U905" s="1"/>
      <c r="V905" s="1"/>
      <c r="W905" s="1"/>
      <c r="X905" s="1"/>
      <c r="Y905" s="1"/>
      <c r="Z905" s="1"/>
      <c r="AA905" s="1"/>
      <c r="AB905" s="1"/>
      <c r="AC905" s="1"/>
      <c r="AD905" s="1"/>
      <c r="AE905" s="1"/>
      <c r="AF905" s="1"/>
      <c r="AG905" s="1"/>
      <c r="AH905" s="1"/>
      <c r="AI905" s="54"/>
      <c r="AJ905" s="1"/>
    </row>
    <row r="906">
      <c r="A906" s="1"/>
      <c r="B906" s="1"/>
      <c r="C906" s="34"/>
      <c r="D906" s="1"/>
      <c r="E906" s="1"/>
      <c r="F906" s="1"/>
      <c r="G906" s="1"/>
      <c r="H906" s="1"/>
      <c r="I906" s="1"/>
      <c r="J906" s="1"/>
      <c r="K906" s="1"/>
      <c r="L906" s="1"/>
      <c r="M906" s="1"/>
      <c r="N906" s="1"/>
      <c r="O906" s="54"/>
      <c r="P906" s="1"/>
      <c r="Q906" s="1"/>
      <c r="R906" s="1"/>
      <c r="S906" s="1"/>
      <c r="T906" s="1"/>
      <c r="U906" s="1"/>
      <c r="V906" s="1"/>
      <c r="W906" s="1"/>
      <c r="X906" s="1"/>
      <c r="Y906" s="1"/>
      <c r="Z906" s="1"/>
      <c r="AA906" s="1"/>
      <c r="AB906" s="1"/>
      <c r="AC906" s="1"/>
      <c r="AD906" s="1"/>
      <c r="AE906" s="1"/>
      <c r="AF906" s="1"/>
      <c r="AG906" s="1"/>
      <c r="AH906" s="1"/>
      <c r="AI906" s="54"/>
      <c r="AJ906" s="1"/>
    </row>
    <row r="907">
      <c r="A907" s="1"/>
      <c r="B907" s="1"/>
      <c r="C907" s="34"/>
      <c r="D907" s="1"/>
      <c r="E907" s="1"/>
      <c r="F907" s="1"/>
      <c r="G907" s="1"/>
      <c r="H907" s="1"/>
      <c r="I907" s="1"/>
      <c r="J907" s="1"/>
      <c r="K907" s="1"/>
      <c r="L907" s="1"/>
      <c r="M907" s="1"/>
      <c r="N907" s="1"/>
      <c r="O907" s="54"/>
      <c r="P907" s="1"/>
      <c r="Q907" s="1"/>
      <c r="R907" s="1"/>
      <c r="S907" s="1"/>
      <c r="T907" s="1"/>
      <c r="U907" s="1"/>
      <c r="V907" s="1"/>
      <c r="W907" s="1"/>
      <c r="X907" s="1"/>
      <c r="Y907" s="1"/>
      <c r="Z907" s="1"/>
      <c r="AA907" s="1"/>
      <c r="AB907" s="1"/>
      <c r="AC907" s="1"/>
      <c r="AD907" s="1"/>
      <c r="AE907" s="1"/>
      <c r="AF907" s="1"/>
      <c r="AG907" s="1"/>
      <c r="AH907" s="1"/>
      <c r="AI907" s="54"/>
      <c r="AJ907" s="1"/>
    </row>
    <row r="908">
      <c r="A908" s="1"/>
      <c r="B908" s="1"/>
      <c r="C908" s="34"/>
      <c r="D908" s="1"/>
      <c r="E908" s="1"/>
      <c r="F908" s="1"/>
      <c r="G908" s="1"/>
      <c r="H908" s="1"/>
      <c r="I908" s="1"/>
      <c r="J908" s="1"/>
      <c r="K908" s="1"/>
      <c r="L908" s="1"/>
      <c r="M908" s="1"/>
      <c r="N908" s="1"/>
      <c r="O908" s="54"/>
      <c r="P908" s="1"/>
      <c r="Q908" s="1"/>
      <c r="R908" s="1"/>
      <c r="S908" s="1"/>
      <c r="T908" s="1"/>
      <c r="U908" s="1"/>
      <c r="V908" s="1"/>
      <c r="W908" s="1"/>
      <c r="X908" s="1"/>
      <c r="Y908" s="1"/>
      <c r="Z908" s="1"/>
      <c r="AA908" s="1"/>
      <c r="AB908" s="1"/>
      <c r="AC908" s="1"/>
      <c r="AD908" s="1"/>
      <c r="AE908" s="1"/>
      <c r="AF908" s="1"/>
      <c r="AG908" s="1"/>
      <c r="AH908" s="1"/>
      <c r="AI908" s="54"/>
      <c r="AJ908" s="1"/>
    </row>
    <row r="909">
      <c r="A909" s="1"/>
      <c r="B909" s="1"/>
      <c r="C909" s="34"/>
      <c r="D909" s="1"/>
      <c r="E909" s="1"/>
      <c r="F909" s="1"/>
      <c r="G909" s="1"/>
      <c r="H909" s="1"/>
      <c r="I909" s="1"/>
      <c r="J909" s="1"/>
      <c r="K909" s="1"/>
      <c r="L909" s="1"/>
      <c r="M909" s="1"/>
      <c r="N909" s="1"/>
      <c r="O909" s="54"/>
      <c r="P909" s="1"/>
      <c r="Q909" s="1"/>
      <c r="R909" s="1"/>
      <c r="S909" s="1"/>
      <c r="T909" s="1"/>
      <c r="U909" s="1"/>
      <c r="V909" s="1"/>
      <c r="W909" s="1"/>
      <c r="X909" s="1"/>
      <c r="Y909" s="1"/>
      <c r="Z909" s="1"/>
      <c r="AA909" s="1"/>
      <c r="AB909" s="1"/>
      <c r="AC909" s="1"/>
      <c r="AD909" s="1"/>
      <c r="AE909" s="1"/>
      <c r="AF909" s="1"/>
      <c r="AG909" s="1"/>
      <c r="AH909" s="1"/>
      <c r="AI909" s="54"/>
      <c r="AJ909" s="1"/>
    </row>
    <row r="910">
      <c r="A910" s="1"/>
      <c r="B910" s="1"/>
      <c r="C910" s="34"/>
      <c r="D910" s="1"/>
      <c r="E910" s="1"/>
      <c r="F910" s="1"/>
      <c r="G910" s="1"/>
      <c r="H910" s="1"/>
      <c r="I910" s="1"/>
      <c r="J910" s="1"/>
      <c r="K910" s="1"/>
      <c r="L910" s="1"/>
      <c r="M910" s="1"/>
      <c r="N910" s="1"/>
      <c r="O910" s="54"/>
      <c r="P910" s="1"/>
      <c r="Q910" s="1"/>
      <c r="R910" s="1"/>
      <c r="S910" s="1"/>
      <c r="T910" s="1"/>
      <c r="U910" s="1"/>
      <c r="V910" s="1"/>
      <c r="W910" s="1"/>
      <c r="X910" s="1"/>
      <c r="Y910" s="1"/>
      <c r="Z910" s="1"/>
      <c r="AA910" s="1"/>
      <c r="AB910" s="1"/>
      <c r="AC910" s="1"/>
      <c r="AD910" s="1"/>
      <c r="AE910" s="1"/>
      <c r="AF910" s="1"/>
      <c r="AG910" s="1"/>
      <c r="AH910" s="1"/>
      <c r="AI910" s="54"/>
      <c r="AJ910" s="1"/>
    </row>
    <row r="911">
      <c r="A911" s="1"/>
      <c r="B911" s="1"/>
      <c r="C911" s="34"/>
      <c r="D911" s="1"/>
      <c r="E911" s="1"/>
      <c r="F911" s="1"/>
      <c r="G911" s="1"/>
      <c r="H911" s="1"/>
      <c r="I911" s="1"/>
      <c r="J911" s="1"/>
      <c r="K911" s="1"/>
      <c r="L911" s="1"/>
      <c r="M911" s="1"/>
      <c r="N911" s="1"/>
      <c r="O911" s="54"/>
      <c r="P911" s="1"/>
      <c r="Q911" s="1"/>
      <c r="R911" s="1"/>
      <c r="S911" s="1"/>
      <c r="T911" s="1"/>
      <c r="U911" s="1"/>
      <c r="V911" s="1"/>
      <c r="W911" s="1"/>
      <c r="X911" s="1"/>
      <c r="Y911" s="1"/>
      <c r="Z911" s="1"/>
      <c r="AA911" s="1"/>
      <c r="AB911" s="1"/>
      <c r="AC911" s="1"/>
      <c r="AD911" s="1"/>
      <c r="AE911" s="1"/>
      <c r="AF911" s="1"/>
      <c r="AG911" s="1"/>
      <c r="AH911" s="1"/>
      <c r="AI911" s="54"/>
      <c r="AJ911" s="1"/>
    </row>
    <row r="912">
      <c r="A912" s="1"/>
      <c r="B912" s="1"/>
      <c r="C912" s="34"/>
      <c r="D912" s="1"/>
      <c r="E912" s="1"/>
      <c r="F912" s="1"/>
      <c r="G912" s="1"/>
      <c r="H912" s="1"/>
      <c r="I912" s="1"/>
      <c r="J912" s="1"/>
      <c r="K912" s="1"/>
      <c r="L912" s="1"/>
      <c r="M912" s="1"/>
      <c r="N912" s="1"/>
      <c r="O912" s="54"/>
      <c r="P912" s="1"/>
      <c r="Q912" s="1"/>
      <c r="R912" s="1"/>
      <c r="S912" s="1"/>
      <c r="T912" s="1"/>
      <c r="U912" s="1"/>
      <c r="V912" s="1"/>
      <c r="W912" s="1"/>
      <c r="X912" s="1"/>
      <c r="Y912" s="1"/>
      <c r="Z912" s="1"/>
      <c r="AA912" s="1"/>
      <c r="AB912" s="1"/>
      <c r="AC912" s="1"/>
      <c r="AD912" s="1"/>
      <c r="AE912" s="1"/>
      <c r="AF912" s="1"/>
      <c r="AG912" s="1"/>
      <c r="AH912" s="1"/>
      <c r="AI912" s="54"/>
      <c r="AJ912" s="1"/>
    </row>
    <row r="913">
      <c r="A913" s="1"/>
      <c r="B913" s="1"/>
      <c r="C913" s="34"/>
      <c r="D913" s="1"/>
      <c r="E913" s="1"/>
      <c r="F913" s="1"/>
      <c r="G913" s="1"/>
      <c r="H913" s="1"/>
      <c r="I913" s="1"/>
      <c r="J913" s="1"/>
      <c r="K913" s="1"/>
      <c r="L913" s="1"/>
      <c r="M913" s="1"/>
      <c r="N913" s="1"/>
      <c r="O913" s="54"/>
      <c r="P913" s="1"/>
      <c r="Q913" s="1"/>
      <c r="R913" s="1"/>
      <c r="S913" s="1"/>
      <c r="T913" s="1"/>
      <c r="U913" s="1"/>
      <c r="V913" s="1"/>
      <c r="W913" s="1"/>
      <c r="X913" s="1"/>
      <c r="Y913" s="1"/>
      <c r="Z913" s="1"/>
      <c r="AA913" s="1"/>
      <c r="AB913" s="1"/>
      <c r="AC913" s="1"/>
      <c r="AD913" s="1"/>
      <c r="AE913" s="1"/>
      <c r="AF913" s="1"/>
      <c r="AG913" s="1"/>
      <c r="AH913" s="1"/>
      <c r="AI913" s="54"/>
      <c r="AJ913" s="1"/>
    </row>
    <row r="914">
      <c r="A914" s="1"/>
      <c r="B914" s="1"/>
      <c r="C914" s="34"/>
      <c r="D914" s="1"/>
      <c r="E914" s="1"/>
      <c r="F914" s="1"/>
      <c r="G914" s="1"/>
      <c r="H914" s="1"/>
      <c r="I914" s="1"/>
      <c r="J914" s="1"/>
      <c r="K914" s="1"/>
      <c r="L914" s="1"/>
      <c r="M914" s="1"/>
      <c r="N914" s="1"/>
      <c r="O914" s="54"/>
      <c r="P914" s="1"/>
      <c r="Q914" s="1"/>
      <c r="R914" s="1"/>
      <c r="S914" s="1"/>
      <c r="T914" s="1"/>
      <c r="U914" s="1"/>
      <c r="V914" s="1"/>
      <c r="W914" s="1"/>
      <c r="X914" s="1"/>
      <c r="Y914" s="1"/>
      <c r="Z914" s="1"/>
      <c r="AA914" s="1"/>
      <c r="AB914" s="1"/>
      <c r="AC914" s="1"/>
      <c r="AD914" s="1"/>
      <c r="AE914" s="1"/>
      <c r="AF914" s="1"/>
      <c r="AG914" s="1"/>
      <c r="AH914" s="1"/>
      <c r="AI914" s="54"/>
      <c r="AJ914" s="1"/>
    </row>
    <row r="915">
      <c r="A915" s="1"/>
      <c r="B915" s="1"/>
      <c r="C915" s="34"/>
      <c r="D915" s="1"/>
      <c r="E915" s="1"/>
      <c r="F915" s="1"/>
      <c r="G915" s="1"/>
      <c r="H915" s="1"/>
      <c r="I915" s="1"/>
      <c r="J915" s="1"/>
      <c r="K915" s="1"/>
      <c r="L915" s="1"/>
      <c r="M915" s="1"/>
      <c r="N915" s="1"/>
      <c r="O915" s="54"/>
      <c r="P915" s="1"/>
      <c r="Q915" s="1"/>
      <c r="R915" s="1"/>
      <c r="S915" s="1"/>
      <c r="T915" s="1"/>
      <c r="U915" s="1"/>
      <c r="V915" s="1"/>
      <c r="W915" s="1"/>
      <c r="X915" s="1"/>
      <c r="Y915" s="1"/>
      <c r="Z915" s="1"/>
      <c r="AA915" s="1"/>
      <c r="AB915" s="1"/>
      <c r="AC915" s="1"/>
      <c r="AD915" s="1"/>
      <c r="AE915" s="1"/>
      <c r="AF915" s="1"/>
      <c r="AG915" s="1"/>
      <c r="AH915" s="1"/>
      <c r="AI915" s="54"/>
      <c r="AJ915" s="1"/>
    </row>
    <row r="916">
      <c r="A916" s="1"/>
      <c r="B916" s="1"/>
      <c r="C916" s="34"/>
      <c r="D916" s="1"/>
      <c r="E916" s="1"/>
      <c r="F916" s="1"/>
      <c r="G916" s="1"/>
      <c r="H916" s="1"/>
      <c r="I916" s="1"/>
      <c r="J916" s="1"/>
      <c r="K916" s="1"/>
      <c r="L916" s="1"/>
      <c r="M916" s="1"/>
      <c r="N916" s="1"/>
      <c r="O916" s="54"/>
      <c r="P916" s="1"/>
      <c r="Q916" s="1"/>
      <c r="R916" s="1"/>
      <c r="S916" s="1"/>
      <c r="T916" s="1"/>
      <c r="U916" s="1"/>
      <c r="V916" s="1"/>
      <c r="W916" s="1"/>
      <c r="X916" s="1"/>
      <c r="Y916" s="1"/>
      <c r="Z916" s="1"/>
      <c r="AA916" s="1"/>
      <c r="AB916" s="1"/>
      <c r="AC916" s="1"/>
      <c r="AD916" s="1"/>
      <c r="AE916" s="1"/>
      <c r="AF916" s="1"/>
      <c r="AG916" s="1"/>
      <c r="AH916" s="1"/>
      <c r="AI916" s="54"/>
      <c r="AJ916" s="1"/>
    </row>
    <row r="917">
      <c r="A917" s="1"/>
      <c r="B917" s="1"/>
      <c r="C917" s="34"/>
      <c r="D917" s="1"/>
      <c r="E917" s="1"/>
      <c r="F917" s="1"/>
      <c r="G917" s="1"/>
      <c r="H917" s="1"/>
      <c r="I917" s="1"/>
      <c r="J917" s="1"/>
      <c r="K917" s="1"/>
      <c r="L917" s="1"/>
      <c r="M917" s="1"/>
      <c r="N917" s="1"/>
      <c r="O917" s="54"/>
      <c r="P917" s="1"/>
      <c r="Q917" s="1"/>
      <c r="R917" s="1"/>
      <c r="S917" s="1"/>
      <c r="T917" s="1"/>
      <c r="U917" s="1"/>
      <c r="V917" s="1"/>
      <c r="W917" s="1"/>
      <c r="X917" s="1"/>
      <c r="Y917" s="1"/>
      <c r="Z917" s="1"/>
      <c r="AA917" s="1"/>
      <c r="AB917" s="1"/>
      <c r="AC917" s="1"/>
      <c r="AD917" s="1"/>
      <c r="AE917" s="1"/>
      <c r="AF917" s="1"/>
      <c r="AG917" s="1"/>
      <c r="AH917" s="1"/>
      <c r="AI917" s="54"/>
      <c r="AJ917" s="1"/>
    </row>
    <row r="918">
      <c r="A918" s="1"/>
      <c r="B918" s="1"/>
      <c r="C918" s="34"/>
      <c r="D918" s="1"/>
      <c r="E918" s="1"/>
      <c r="F918" s="1"/>
      <c r="G918" s="1"/>
      <c r="H918" s="1"/>
      <c r="I918" s="1"/>
      <c r="J918" s="1"/>
      <c r="K918" s="1"/>
      <c r="L918" s="1"/>
      <c r="M918" s="1"/>
      <c r="N918" s="1"/>
      <c r="O918" s="54"/>
      <c r="P918" s="1"/>
      <c r="Q918" s="1"/>
      <c r="R918" s="1"/>
      <c r="S918" s="1"/>
      <c r="T918" s="1"/>
      <c r="U918" s="1"/>
      <c r="V918" s="1"/>
      <c r="W918" s="1"/>
      <c r="X918" s="1"/>
      <c r="Y918" s="1"/>
      <c r="Z918" s="1"/>
      <c r="AA918" s="1"/>
      <c r="AB918" s="1"/>
      <c r="AC918" s="1"/>
      <c r="AD918" s="1"/>
      <c r="AE918" s="1"/>
      <c r="AF918" s="1"/>
      <c r="AG918" s="1"/>
      <c r="AH918" s="1"/>
      <c r="AI918" s="54"/>
      <c r="AJ918" s="1"/>
    </row>
    <row r="919">
      <c r="A919" s="1"/>
      <c r="B919" s="1"/>
      <c r="C919" s="34"/>
      <c r="D919" s="1"/>
      <c r="E919" s="1"/>
      <c r="F919" s="1"/>
      <c r="G919" s="1"/>
      <c r="H919" s="1"/>
      <c r="I919" s="1"/>
      <c r="J919" s="1"/>
      <c r="K919" s="1"/>
      <c r="L919" s="1"/>
      <c r="M919" s="1"/>
      <c r="N919" s="1"/>
      <c r="O919" s="54"/>
      <c r="P919" s="1"/>
      <c r="Q919" s="1"/>
      <c r="R919" s="1"/>
      <c r="S919" s="1"/>
      <c r="T919" s="1"/>
      <c r="U919" s="1"/>
      <c r="V919" s="1"/>
      <c r="W919" s="1"/>
      <c r="X919" s="1"/>
      <c r="Y919" s="1"/>
      <c r="Z919" s="1"/>
      <c r="AA919" s="1"/>
      <c r="AB919" s="1"/>
      <c r="AC919" s="1"/>
      <c r="AD919" s="1"/>
      <c r="AE919" s="1"/>
      <c r="AF919" s="1"/>
      <c r="AG919" s="1"/>
      <c r="AH919" s="1"/>
      <c r="AI919" s="54"/>
      <c r="AJ919" s="1"/>
    </row>
    <row r="920">
      <c r="A920" s="1"/>
      <c r="B920" s="1"/>
      <c r="C920" s="34"/>
      <c r="D920" s="1"/>
      <c r="E920" s="1"/>
      <c r="F920" s="1"/>
      <c r="G920" s="1"/>
      <c r="H920" s="1"/>
      <c r="I920" s="1"/>
      <c r="J920" s="1"/>
      <c r="K920" s="1"/>
      <c r="L920" s="1"/>
      <c r="M920" s="1"/>
      <c r="N920" s="1"/>
      <c r="O920" s="54"/>
      <c r="P920" s="1"/>
      <c r="Q920" s="1"/>
      <c r="R920" s="1"/>
      <c r="S920" s="1"/>
      <c r="T920" s="1"/>
      <c r="U920" s="1"/>
      <c r="V920" s="1"/>
      <c r="W920" s="1"/>
      <c r="X920" s="1"/>
      <c r="Y920" s="1"/>
      <c r="Z920" s="1"/>
      <c r="AA920" s="1"/>
      <c r="AB920" s="1"/>
      <c r="AC920" s="1"/>
      <c r="AD920" s="1"/>
      <c r="AE920" s="1"/>
      <c r="AF920" s="1"/>
      <c r="AG920" s="1"/>
      <c r="AH920" s="1"/>
      <c r="AI920" s="54"/>
      <c r="AJ920" s="1"/>
    </row>
    <row r="921">
      <c r="A921" s="1"/>
      <c r="B921" s="1"/>
      <c r="C921" s="34"/>
      <c r="D921" s="1"/>
      <c r="E921" s="1"/>
      <c r="F921" s="1"/>
      <c r="G921" s="1"/>
      <c r="H921" s="1"/>
      <c r="I921" s="1"/>
      <c r="J921" s="1"/>
      <c r="K921" s="1"/>
      <c r="L921" s="1"/>
      <c r="M921" s="1"/>
      <c r="N921" s="1"/>
      <c r="O921" s="54"/>
      <c r="P921" s="1"/>
      <c r="Q921" s="1"/>
      <c r="R921" s="1"/>
      <c r="S921" s="1"/>
      <c r="T921" s="1"/>
      <c r="U921" s="1"/>
      <c r="V921" s="1"/>
      <c r="W921" s="1"/>
      <c r="X921" s="1"/>
      <c r="Y921" s="1"/>
      <c r="Z921" s="1"/>
      <c r="AA921" s="1"/>
      <c r="AB921" s="1"/>
      <c r="AC921" s="1"/>
      <c r="AD921" s="1"/>
      <c r="AE921" s="1"/>
      <c r="AF921" s="1"/>
      <c r="AG921" s="1"/>
      <c r="AH921" s="1"/>
      <c r="AI921" s="54"/>
      <c r="AJ921" s="1"/>
    </row>
    <row r="922">
      <c r="A922" s="1"/>
      <c r="B922" s="1"/>
      <c r="C922" s="34"/>
      <c r="D922" s="1"/>
      <c r="E922" s="1"/>
      <c r="F922" s="1"/>
      <c r="G922" s="1"/>
      <c r="H922" s="1"/>
      <c r="I922" s="1"/>
      <c r="J922" s="1"/>
      <c r="K922" s="1"/>
      <c r="L922" s="1"/>
      <c r="M922" s="1"/>
      <c r="N922" s="1"/>
      <c r="O922" s="54"/>
      <c r="P922" s="1"/>
      <c r="Q922" s="1"/>
      <c r="R922" s="1"/>
      <c r="S922" s="1"/>
      <c r="T922" s="1"/>
      <c r="U922" s="1"/>
      <c r="V922" s="1"/>
      <c r="W922" s="1"/>
      <c r="X922" s="1"/>
      <c r="Y922" s="1"/>
      <c r="Z922" s="1"/>
      <c r="AA922" s="1"/>
      <c r="AB922" s="1"/>
      <c r="AC922" s="1"/>
      <c r="AD922" s="1"/>
      <c r="AE922" s="1"/>
      <c r="AF922" s="1"/>
      <c r="AG922" s="1"/>
      <c r="AH922" s="1"/>
      <c r="AI922" s="54"/>
      <c r="AJ922" s="1"/>
    </row>
    <row r="923">
      <c r="A923" s="1"/>
      <c r="B923" s="1"/>
      <c r="C923" s="34"/>
      <c r="D923" s="1"/>
      <c r="E923" s="1"/>
      <c r="F923" s="1"/>
      <c r="G923" s="1"/>
      <c r="H923" s="1"/>
      <c r="I923" s="1"/>
      <c r="J923" s="1"/>
      <c r="K923" s="1"/>
      <c r="L923" s="1"/>
      <c r="M923" s="1"/>
      <c r="N923" s="1"/>
      <c r="O923" s="54"/>
      <c r="P923" s="1"/>
      <c r="Q923" s="1"/>
      <c r="R923" s="1"/>
      <c r="S923" s="1"/>
      <c r="T923" s="1"/>
      <c r="U923" s="1"/>
      <c r="V923" s="1"/>
      <c r="W923" s="1"/>
      <c r="X923" s="1"/>
      <c r="Y923" s="1"/>
      <c r="Z923" s="1"/>
      <c r="AA923" s="1"/>
      <c r="AB923" s="1"/>
      <c r="AC923" s="1"/>
      <c r="AD923" s="1"/>
      <c r="AE923" s="1"/>
      <c r="AF923" s="1"/>
      <c r="AG923" s="1"/>
      <c r="AH923" s="1"/>
      <c r="AI923" s="54"/>
      <c r="AJ923" s="1"/>
    </row>
    <row r="924">
      <c r="A924" s="1"/>
      <c r="B924" s="1"/>
      <c r="C924" s="34"/>
      <c r="D924" s="1"/>
      <c r="E924" s="1"/>
      <c r="F924" s="1"/>
      <c r="G924" s="1"/>
      <c r="H924" s="1"/>
      <c r="I924" s="1"/>
      <c r="J924" s="1"/>
      <c r="K924" s="1"/>
      <c r="L924" s="1"/>
      <c r="M924" s="1"/>
      <c r="N924" s="1"/>
      <c r="O924" s="54"/>
      <c r="P924" s="1"/>
      <c r="Q924" s="1"/>
      <c r="R924" s="1"/>
      <c r="S924" s="1"/>
      <c r="T924" s="1"/>
      <c r="U924" s="1"/>
      <c r="V924" s="1"/>
      <c r="W924" s="1"/>
      <c r="X924" s="1"/>
      <c r="Y924" s="1"/>
      <c r="Z924" s="1"/>
      <c r="AA924" s="1"/>
      <c r="AB924" s="1"/>
      <c r="AC924" s="1"/>
      <c r="AD924" s="1"/>
      <c r="AE924" s="1"/>
      <c r="AF924" s="1"/>
      <c r="AG924" s="1"/>
      <c r="AH924" s="1"/>
      <c r="AI924" s="54"/>
      <c r="AJ924" s="1"/>
    </row>
    <row r="925">
      <c r="A925" s="1"/>
      <c r="B925" s="1"/>
      <c r="C925" s="34"/>
      <c r="D925" s="1"/>
      <c r="E925" s="1"/>
      <c r="F925" s="1"/>
      <c r="G925" s="1"/>
      <c r="H925" s="1"/>
      <c r="I925" s="1"/>
      <c r="J925" s="1"/>
      <c r="K925" s="1"/>
      <c r="L925" s="1"/>
      <c r="M925" s="1"/>
      <c r="N925" s="1"/>
      <c r="O925" s="54"/>
      <c r="P925" s="1"/>
      <c r="Q925" s="1"/>
      <c r="R925" s="1"/>
      <c r="S925" s="1"/>
      <c r="T925" s="1"/>
      <c r="U925" s="1"/>
      <c r="V925" s="1"/>
      <c r="W925" s="1"/>
      <c r="X925" s="1"/>
      <c r="Y925" s="1"/>
      <c r="Z925" s="1"/>
      <c r="AA925" s="1"/>
      <c r="AB925" s="1"/>
      <c r="AC925" s="1"/>
      <c r="AD925" s="1"/>
      <c r="AE925" s="1"/>
      <c r="AF925" s="1"/>
      <c r="AG925" s="1"/>
      <c r="AH925" s="1"/>
      <c r="AI925" s="54"/>
      <c r="AJ925" s="1"/>
    </row>
    <row r="926">
      <c r="A926" s="1"/>
      <c r="B926" s="1"/>
      <c r="C926" s="34"/>
      <c r="D926" s="1"/>
      <c r="E926" s="1"/>
      <c r="F926" s="1"/>
      <c r="G926" s="1"/>
      <c r="H926" s="1"/>
      <c r="I926" s="1"/>
      <c r="J926" s="1"/>
      <c r="K926" s="1"/>
      <c r="L926" s="1"/>
      <c r="M926" s="1"/>
      <c r="N926" s="1"/>
      <c r="O926" s="54"/>
      <c r="P926" s="1"/>
      <c r="Q926" s="1"/>
      <c r="R926" s="1"/>
      <c r="S926" s="1"/>
      <c r="T926" s="1"/>
      <c r="U926" s="1"/>
      <c r="V926" s="1"/>
      <c r="W926" s="1"/>
      <c r="X926" s="1"/>
      <c r="Y926" s="1"/>
      <c r="Z926" s="1"/>
      <c r="AA926" s="1"/>
      <c r="AB926" s="1"/>
      <c r="AC926" s="1"/>
      <c r="AD926" s="1"/>
      <c r="AE926" s="1"/>
      <c r="AF926" s="1"/>
      <c r="AG926" s="1"/>
      <c r="AH926" s="1"/>
      <c r="AI926" s="54"/>
      <c r="AJ926" s="1"/>
    </row>
    <row r="927">
      <c r="A927" s="1"/>
      <c r="B927" s="1"/>
      <c r="C927" s="34"/>
      <c r="D927" s="1"/>
      <c r="E927" s="1"/>
      <c r="F927" s="1"/>
      <c r="G927" s="1"/>
      <c r="H927" s="1"/>
      <c r="I927" s="1"/>
      <c r="J927" s="1"/>
      <c r="K927" s="1"/>
      <c r="L927" s="1"/>
      <c r="M927" s="1"/>
      <c r="N927" s="1"/>
      <c r="O927" s="54"/>
      <c r="P927" s="1"/>
      <c r="Q927" s="1"/>
      <c r="R927" s="1"/>
      <c r="S927" s="1"/>
      <c r="T927" s="1"/>
      <c r="U927" s="1"/>
      <c r="V927" s="1"/>
      <c r="W927" s="1"/>
      <c r="X927" s="1"/>
      <c r="Y927" s="1"/>
      <c r="Z927" s="1"/>
      <c r="AA927" s="1"/>
      <c r="AB927" s="1"/>
      <c r="AC927" s="1"/>
      <c r="AD927" s="1"/>
      <c r="AE927" s="1"/>
      <c r="AF927" s="1"/>
      <c r="AG927" s="1"/>
      <c r="AH927" s="1"/>
      <c r="AI927" s="54"/>
      <c r="AJ927" s="1"/>
    </row>
    <row r="928">
      <c r="A928" s="1"/>
      <c r="B928" s="1"/>
      <c r="C928" s="34"/>
      <c r="D928" s="1"/>
      <c r="E928" s="1"/>
      <c r="F928" s="1"/>
      <c r="G928" s="1"/>
      <c r="H928" s="1"/>
      <c r="I928" s="1"/>
      <c r="J928" s="1"/>
      <c r="K928" s="1"/>
      <c r="L928" s="1"/>
      <c r="M928" s="1"/>
      <c r="N928" s="1"/>
      <c r="O928" s="54"/>
      <c r="P928" s="1"/>
      <c r="Q928" s="1"/>
      <c r="R928" s="1"/>
      <c r="S928" s="1"/>
      <c r="T928" s="1"/>
      <c r="U928" s="1"/>
      <c r="V928" s="1"/>
      <c r="W928" s="1"/>
      <c r="X928" s="1"/>
      <c r="Y928" s="1"/>
      <c r="Z928" s="1"/>
      <c r="AA928" s="1"/>
      <c r="AB928" s="1"/>
      <c r="AC928" s="1"/>
      <c r="AD928" s="1"/>
      <c r="AE928" s="1"/>
      <c r="AF928" s="1"/>
      <c r="AG928" s="1"/>
      <c r="AH928" s="1"/>
      <c r="AI928" s="54"/>
      <c r="AJ928" s="1"/>
    </row>
    <row r="929">
      <c r="A929" s="1"/>
      <c r="B929" s="1"/>
      <c r="C929" s="34"/>
      <c r="D929" s="1"/>
      <c r="E929" s="1"/>
      <c r="F929" s="1"/>
      <c r="G929" s="1"/>
      <c r="H929" s="1"/>
      <c r="I929" s="1"/>
      <c r="J929" s="1"/>
      <c r="K929" s="1"/>
      <c r="L929" s="1"/>
      <c r="M929" s="1"/>
      <c r="N929" s="1"/>
      <c r="O929" s="54"/>
      <c r="P929" s="1"/>
      <c r="Q929" s="1"/>
      <c r="R929" s="1"/>
      <c r="S929" s="1"/>
      <c r="T929" s="1"/>
      <c r="U929" s="1"/>
      <c r="V929" s="1"/>
      <c r="W929" s="1"/>
      <c r="X929" s="1"/>
      <c r="Y929" s="1"/>
      <c r="Z929" s="1"/>
      <c r="AA929" s="1"/>
      <c r="AB929" s="1"/>
      <c r="AC929" s="1"/>
      <c r="AD929" s="1"/>
      <c r="AE929" s="1"/>
      <c r="AF929" s="1"/>
      <c r="AG929" s="1"/>
      <c r="AH929" s="1"/>
      <c r="AI929" s="54"/>
      <c r="AJ929" s="1"/>
    </row>
    <row r="930">
      <c r="A930" s="1"/>
      <c r="B930" s="1"/>
      <c r="C930" s="34"/>
      <c r="D930" s="1"/>
      <c r="E930" s="1"/>
      <c r="F930" s="1"/>
      <c r="G930" s="1"/>
      <c r="H930" s="1"/>
      <c r="I930" s="1"/>
      <c r="J930" s="1"/>
      <c r="K930" s="1"/>
      <c r="L930" s="1"/>
      <c r="M930" s="1"/>
      <c r="N930" s="1"/>
      <c r="O930" s="54"/>
      <c r="P930" s="1"/>
      <c r="Q930" s="1"/>
      <c r="R930" s="1"/>
      <c r="S930" s="1"/>
      <c r="T930" s="1"/>
      <c r="U930" s="1"/>
      <c r="V930" s="1"/>
      <c r="W930" s="1"/>
      <c r="X930" s="1"/>
      <c r="Y930" s="1"/>
      <c r="Z930" s="1"/>
      <c r="AA930" s="1"/>
      <c r="AB930" s="1"/>
      <c r="AC930" s="1"/>
      <c r="AD930" s="1"/>
      <c r="AE930" s="1"/>
      <c r="AF930" s="1"/>
      <c r="AG930" s="1"/>
      <c r="AH930" s="1"/>
      <c r="AI930" s="54"/>
      <c r="AJ930" s="1"/>
    </row>
    <row r="931">
      <c r="A931" s="1"/>
      <c r="B931" s="1"/>
      <c r="C931" s="34"/>
      <c r="D931" s="1"/>
      <c r="E931" s="1"/>
      <c r="F931" s="1"/>
      <c r="G931" s="1"/>
      <c r="H931" s="1"/>
      <c r="I931" s="1"/>
      <c r="J931" s="1"/>
      <c r="K931" s="1"/>
      <c r="L931" s="1"/>
      <c r="M931" s="1"/>
      <c r="N931" s="1"/>
      <c r="O931" s="54"/>
      <c r="P931" s="1"/>
      <c r="Q931" s="1"/>
      <c r="R931" s="1"/>
      <c r="S931" s="1"/>
      <c r="T931" s="1"/>
      <c r="U931" s="1"/>
      <c r="V931" s="1"/>
      <c r="W931" s="1"/>
      <c r="X931" s="1"/>
      <c r="Y931" s="1"/>
      <c r="Z931" s="1"/>
      <c r="AA931" s="1"/>
      <c r="AB931" s="1"/>
      <c r="AC931" s="1"/>
      <c r="AD931" s="1"/>
      <c r="AE931" s="1"/>
      <c r="AF931" s="1"/>
      <c r="AG931" s="1"/>
      <c r="AH931" s="1"/>
      <c r="AI931" s="54"/>
      <c r="AJ931" s="1"/>
    </row>
    <row r="932">
      <c r="A932" s="1"/>
      <c r="B932" s="1"/>
      <c r="C932" s="34"/>
      <c r="D932" s="1"/>
      <c r="E932" s="1"/>
      <c r="F932" s="1"/>
      <c r="G932" s="1"/>
      <c r="H932" s="1"/>
      <c r="I932" s="1"/>
      <c r="J932" s="1"/>
      <c r="K932" s="1"/>
      <c r="L932" s="1"/>
      <c r="M932" s="1"/>
      <c r="N932" s="1"/>
      <c r="O932" s="54"/>
      <c r="P932" s="1"/>
      <c r="Q932" s="1"/>
      <c r="R932" s="1"/>
      <c r="S932" s="1"/>
      <c r="T932" s="1"/>
      <c r="U932" s="1"/>
      <c r="V932" s="1"/>
      <c r="W932" s="1"/>
      <c r="X932" s="1"/>
      <c r="Y932" s="1"/>
      <c r="Z932" s="1"/>
      <c r="AA932" s="1"/>
      <c r="AB932" s="1"/>
      <c r="AC932" s="1"/>
      <c r="AD932" s="1"/>
      <c r="AE932" s="1"/>
      <c r="AF932" s="1"/>
      <c r="AG932" s="1"/>
      <c r="AH932" s="1"/>
      <c r="AI932" s="54"/>
      <c r="AJ932" s="1"/>
    </row>
    <row r="933">
      <c r="A933" s="1"/>
      <c r="B933" s="1"/>
      <c r="C933" s="34"/>
      <c r="D933" s="1"/>
      <c r="E933" s="1"/>
      <c r="F933" s="1"/>
      <c r="G933" s="1"/>
      <c r="H933" s="1"/>
      <c r="I933" s="1"/>
      <c r="J933" s="1"/>
      <c r="K933" s="1"/>
      <c r="L933" s="1"/>
      <c r="M933" s="1"/>
      <c r="N933" s="1"/>
      <c r="O933" s="54"/>
      <c r="P933" s="1"/>
      <c r="Q933" s="1"/>
      <c r="R933" s="1"/>
      <c r="S933" s="1"/>
      <c r="T933" s="1"/>
      <c r="U933" s="1"/>
      <c r="V933" s="1"/>
      <c r="W933" s="1"/>
      <c r="X933" s="1"/>
      <c r="Y933" s="1"/>
      <c r="Z933" s="1"/>
      <c r="AA933" s="1"/>
      <c r="AB933" s="1"/>
      <c r="AC933" s="1"/>
      <c r="AD933" s="1"/>
      <c r="AE933" s="1"/>
      <c r="AF933" s="1"/>
      <c r="AG933" s="1"/>
      <c r="AH933" s="1"/>
      <c r="AI933" s="54"/>
      <c r="AJ933" s="1"/>
    </row>
    <row r="934">
      <c r="A934" s="1"/>
      <c r="B934" s="1"/>
      <c r="C934" s="34"/>
      <c r="D934" s="1"/>
      <c r="E934" s="1"/>
      <c r="F934" s="1"/>
      <c r="G934" s="1"/>
      <c r="H934" s="1"/>
      <c r="I934" s="1"/>
      <c r="J934" s="1"/>
      <c r="K934" s="1"/>
      <c r="L934" s="1"/>
      <c r="M934" s="1"/>
      <c r="N934" s="1"/>
      <c r="O934" s="54"/>
      <c r="P934" s="1"/>
      <c r="Q934" s="1"/>
      <c r="R934" s="1"/>
      <c r="S934" s="1"/>
      <c r="T934" s="1"/>
      <c r="U934" s="1"/>
      <c r="V934" s="1"/>
      <c r="W934" s="1"/>
      <c r="X934" s="1"/>
      <c r="Y934" s="1"/>
      <c r="Z934" s="1"/>
      <c r="AA934" s="1"/>
      <c r="AB934" s="1"/>
      <c r="AC934" s="1"/>
      <c r="AD934" s="1"/>
      <c r="AE934" s="1"/>
      <c r="AF934" s="1"/>
      <c r="AG934" s="1"/>
      <c r="AH934" s="1"/>
      <c r="AI934" s="54"/>
      <c r="AJ934" s="1"/>
    </row>
    <row r="935">
      <c r="A935" s="1"/>
      <c r="B935" s="1"/>
      <c r="C935" s="34"/>
      <c r="D935" s="1"/>
      <c r="E935" s="1"/>
      <c r="F935" s="1"/>
      <c r="G935" s="1"/>
      <c r="H935" s="1"/>
      <c r="I935" s="1"/>
      <c r="J935" s="1"/>
      <c r="K935" s="1"/>
      <c r="L935" s="1"/>
      <c r="M935" s="1"/>
      <c r="N935" s="1"/>
      <c r="O935" s="54"/>
      <c r="P935" s="1"/>
      <c r="Q935" s="1"/>
      <c r="R935" s="1"/>
      <c r="S935" s="1"/>
      <c r="T935" s="1"/>
      <c r="U935" s="1"/>
      <c r="V935" s="1"/>
      <c r="W935" s="1"/>
      <c r="X935" s="1"/>
      <c r="Y935" s="1"/>
      <c r="Z935" s="1"/>
      <c r="AA935" s="1"/>
      <c r="AB935" s="1"/>
      <c r="AC935" s="1"/>
      <c r="AD935" s="1"/>
      <c r="AE935" s="1"/>
      <c r="AF935" s="1"/>
      <c r="AG935" s="1"/>
      <c r="AH935" s="1"/>
      <c r="AI935" s="54"/>
      <c r="AJ935" s="1"/>
    </row>
    <row r="936">
      <c r="A936" s="1"/>
      <c r="B936" s="1"/>
      <c r="C936" s="34"/>
      <c r="D936" s="1"/>
      <c r="E936" s="1"/>
      <c r="F936" s="1"/>
      <c r="G936" s="1"/>
      <c r="H936" s="1"/>
      <c r="I936" s="1"/>
      <c r="J936" s="1"/>
      <c r="K936" s="1"/>
      <c r="L936" s="1"/>
      <c r="M936" s="1"/>
      <c r="N936" s="1"/>
      <c r="O936" s="54"/>
      <c r="P936" s="1"/>
      <c r="Q936" s="1"/>
      <c r="R936" s="1"/>
      <c r="S936" s="1"/>
      <c r="T936" s="1"/>
      <c r="U936" s="1"/>
      <c r="V936" s="1"/>
      <c r="W936" s="1"/>
      <c r="X936" s="1"/>
      <c r="Y936" s="1"/>
      <c r="Z936" s="1"/>
      <c r="AA936" s="1"/>
      <c r="AB936" s="1"/>
      <c r="AC936" s="1"/>
      <c r="AD936" s="1"/>
      <c r="AE936" s="1"/>
      <c r="AF936" s="1"/>
      <c r="AG936" s="1"/>
      <c r="AH936" s="1"/>
      <c r="AI936" s="54"/>
      <c r="AJ936" s="1"/>
    </row>
    <row r="937">
      <c r="A937" s="1"/>
      <c r="B937" s="1"/>
      <c r="C937" s="34"/>
      <c r="D937" s="1"/>
      <c r="E937" s="1"/>
      <c r="F937" s="1"/>
      <c r="G937" s="1"/>
      <c r="H937" s="1"/>
      <c r="I937" s="1"/>
      <c r="J937" s="1"/>
      <c r="K937" s="1"/>
      <c r="L937" s="1"/>
      <c r="M937" s="1"/>
      <c r="N937" s="1"/>
      <c r="O937" s="54"/>
      <c r="P937" s="1"/>
      <c r="Q937" s="1"/>
      <c r="R937" s="1"/>
      <c r="S937" s="1"/>
      <c r="T937" s="1"/>
      <c r="U937" s="1"/>
      <c r="V937" s="1"/>
      <c r="W937" s="1"/>
      <c r="X937" s="1"/>
      <c r="Y937" s="1"/>
      <c r="Z937" s="1"/>
      <c r="AA937" s="1"/>
      <c r="AB937" s="1"/>
      <c r="AC937" s="1"/>
      <c r="AD937" s="1"/>
      <c r="AE937" s="1"/>
      <c r="AF937" s="1"/>
      <c r="AG937" s="1"/>
      <c r="AH937" s="1"/>
      <c r="AI937" s="54"/>
      <c r="AJ937" s="1"/>
    </row>
    <row r="938">
      <c r="A938" s="1"/>
      <c r="B938" s="1"/>
      <c r="C938" s="34"/>
      <c r="D938" s="1"/>
      <c r="E938" s="1"/>
      <c r="F938" s="1"/>
      <c r="G938" s="1"/>
      <c r="H938" s="1"/>
      <c r="I938" s="1"/>
      <c r="J938" s="1"/>
      <c r="K938" s="1"/>
      <c r="L938" s="1"/>
      <c r="M938" s="1"/>
      <c r="N938" s="1"/>
      <c r="O938" s="54"/>
      <c r="P938" s="1"/>
      <c r="Q938" s="1"/>
      <c r="R938" s="1"/>
      <c r="S938" s="1"/>
      <c r="T938" s="1"/>
      <c r="U938" s="1"/>
      <c r="V938" s="1"/>
      <c r="W938" s="1"/>
      <c r="X938" s="1"/>
      <c r="Y938" s="1"/>
      <c r="Z938" s="1"/>
      <c r="AA938" s="1"/>
      <c r="AB938" s="1"/>
      <c r="AC938" s="1"/>
      <c r="AD938" s="1"/>
      <c r="AE938" s="1"/>
      <c r="AF938" s="1"/>
      <c r="AG938" s="1"/>
      <c r="AH938" s="1"/>
      <c r="AI938" s="54"/>
      <c r="AJ938" s="1"/>
    </row>
    <row r="939">
      <c r="A939" s="1"/>
      <c r="B939" s="1"/>
      <c r="C939" s="34"/>
      <c r="D939" s="1"/>
      <c r="E939" s="1"/>
      <c r="F939" s="1"/>
      <c r="G939" s="1"/>
      <c r="H939" s="1"/>
      <c r="I939" s="1"/>
      <c r="J939" s="1"/>
      <c r="K939" s="1"/>
      <c r="L939" s="1"/>
      <c r="M939" s="1"/>
      <c r="N939" s="1"/>
      <c r="O939" s="54"/>
      <c r="P939" s="1"/>
      <c r="Q939" s="1"/>
      <c r="R939" s="1"/>
      <c r="S939" s="1"/>
      <c r="T939" s="1"/>
      <c r="U939" s="1"/>
      <c r="V939" s="1"/>
      <c r="W939" s="1"/>
      <c r="X939" s="1"/>
      <c r="Y939" s="1"/>
      <c r="Z939" s="1"/>
      <c r="AA939" s="1"/>
      <c r="AB939" s="1"/>
      <c r="AC939" s="1"/>
      <c r="AD939" s="1"/>
      <c r="AE939" s="1"/>
      <c r="AF939" s="1"/>
      <c r="AG939" s="1"/>
      <c r="AH939" s="1"/>
      <c r="AI939" s="54"/>
      <c r="AJ939" s="1"/>
    </row>
    <row r="940">
      <c r="A940" s="1"/>
      <c r="B940" s="1"/>
      <c r="C940" s="34"/>
      <c r="D940" s="1"/>
      <c r="E940" s="1"/>
      <c r="F940" s="1"/>
      <c r="G940" s="1"/>
      <c r="H940" s="1"/>
      <c r="I940" s="1"/>
      <c r="J940" s="1"/>
      <c r="K940" s="1"/>
      <c r="L940" s="1"/>
      <c r="M940" s="1"/>
      <c r="N940" s="1"/>
      <c r="O940" s="54"/>
      <c r="P940" s="1"/>
      <c r="Q940" s="1"/>
      <c r="R940" s="1"/>
      <c r="S940" s="1"/>
      <c r="T940" s="1"/>
      <c r="U940" s="1"/>
      <c r="V940" s="1"/>
      <c r="W940" s="1"/>
      <c r="X940" s="1"/>
      <c r="Y940" s="1"/>
      <c r="Z940" s="1"/>
      <c r="AA940" s="1"/>
      <c r="AB940" s="1"/>
      <c r="AC940" s="1"/>
      <c r="AD940" s="1"/>
      <c r="AE940" s="1"/>
      <c r="AF940" s="1"/>
      <c r="AG940" s="1"/>
      <c r="AH940" s="1"/>
      <c r="AI940" s="54"/>
      <c r="AJ940" s="1"/>
    </row>
    <row r="941">
      <c r="A941" s="1"/>
      <c r="B941" s="1"/>
      <c r="C941" s="34"/>
      <c r="D941" s="1"/>
      <c r="E941" s="1"/>
      <c r="F941" s="1"/>
      <c r="G941" s="1"/>
      <c r="H941" s="1"/>
      <c r="I941" s="1"/>
      <c r="J941" s="1"/>
      <c r="K941" s="1"/>
      <c r="L941" s="1"/>
      <c r="M941" s="1"/>
      <c r="N941" s="1"/>
      <c r="O941" s="54"/>
      <c r="P941" s="1"/>
      <c r="Q941" s="1"/>
      <c r="R941" s="1"/>
      <c r="S941" s="1"/>
      <c r="T941" s="1"/>
      <c r="U941" s="1"/>
      <c r="V941" s="1"/>
      <c r="W941" s="1"/>
      <c r="X941" s="1"/>
      <c r="Y941" s="1"/>
      <c r="Z941" s="1"/>
      <c r="AA941" s="1"/>
      <c r="AB941" s="1"/>
      <c r="AC941" s="1"/>
      <c r="AD941" s="1"/>
      <c r="AE941" s="1"/>
      <c r="AF941" s="1"/>
      <c r="AG941" s="1"/>
      <c r="AH941" s="1"/>
      <c r="AI941" s="54"/>
      <c r="AJ941" s="1"/>
    </row>
    <row r="942">
      <c r="A942" s="1"/>
      <c r="B942" s="1"/>
      <c r="C942" s="34"/>
      <c r="D942" s="1"/>
      <c r="E942" s="1"/>
      <c r="F942" s="1"/>
      <c r="G942" s="1"/>
      <c r="H942" s="1"/>
      <c r="I942" s="1"/>
      <c r="J942" s="1"/>
      <c r="K942" s="1"/>
      <c r="L942" s="1"/>
      <c r="M942" s="1"/>
      <c r="N942" s="1"/>
      <c r="O942" s="54"/>
      <c r="P942" s="1"/>
      <c r="Q942" s="1"/>
      <c r="R942" s="1"/>
      <c r="S942" s="1"/>
      <c r="T942" s="1"/>
      <c r="U942" s="1"/>
      <c r="V942" s="1"/>
      <c r="W942" s="1"/>
      <c r="X942" s="1"/>
      <c r="Y942" s="1"/>
      <c r="Z942" s="1"/>
      <c r="AA942" s="1"/>
      <c r="AB942" s="1"/>
      <c r="AC942" s="1"/>
      <c r="AD942" s="1"/>
      <c r="AE942" s="1"/>
      <c r="AF942" s="1"/>
      <c r="AG942" s="1"/>
      <c r="AH942" s="1"/>
      <c r="AI942" s="54"/>
      <c r="AJ942" s="1"/>
    </row>
    <row r="943">
      <c r="A943" s="1"/>
      <c r="B943" s="1"/>
      <c r="C943" s="34"/>
      <c r="D943" s="1"/>
      <c r="E943" s="1"/>
      <c r="F943" s="1"/>
      <c r="G943" s="1"/>
      <c r="H943" s="1"/>
      <c r="I943" s="1"/>
      <c r="J943" s="1"/>
      <c r="K943" s="1"/>
      <c r="L943" s="1"/>
      <c r="M943" s="1"/>
      <c r="N943" s="1"/>
      <c r="O943" s="54"/>
      <c r="P943" s="1"/>
      <c r="Q943" s="1"/>
      <c r="R943" s="1"/>
      <c r="S943" s="1"/>
      <c r="T943" s="1"/>
      <c r="U943" s="1"/>
      <c r="V943" s="1"/>
      <c r="W943" s="1"/>
      <c r="X943" s="1"/>
      <c r="Y943" s="1"/>
      <c r="Z943" s="1"/>
      <c r="AA943" s="1"/>
      <c r="AB943" s="1"/>
      <c r="AC943" s="1"/>
      <c r="AD943" s="1"/>
      <c r="AE943" s="1"/>
      <c r="AF943" s="1"/>
      <c r="AG943" s="1"/>
      <c r="AH943" s="1"/>
      <c r="AI943" s="54"/>
      <c r="AJ943" s="1"/>
    </row>
    <row r="944">
      <c r="A944" s="1"/>
      <c r="B944" s="1"/>
      <c r="C944" s="34"/>
      <c r="D944" s="1"/>
      <c r="E944" s="1"/>
      <c r="F944" s="1"/>
      <c r="G944" s="1"/>
      <c r="H944" s="1"/>
      <c r="I944" s="1"/>
      <c r="J944" s="1"/>
      <c r="K944" s="1"/>
      <c r="L944" s="1"/>
      <c r="M944" s="1"/>
      <c r="N944" s="1"/>
      <c r="O944" s="54"/>
      <c r="P944" s="1"/>
      <c r="Q944" s="1"/>
      <c r="R944" s="1"/>
      <c r="S944" s="1"/>
      <c r="T944" s="1"/>
      <c r="U944" s="1"/>
      <c r="V944" s="1"/>
      <c r="W944" s="1"/>
      <c r="X944" s="1"/>
      <c r="Y944" s="1"/>
      <c r="Z944" s="1"/>
      <c r="AA944" s="1"/>
      <c r="AB944" s="1"/>
      <c r="AC944" s="1"/>
      <c r="AD944" s="1"/>
      <c r="AE944" s="1"/>
      <c r="AF944" s="1"/>
      <c r="AG944" s="1"/>
      <c r="AH944" s="1"/>
      <c r="AI944" s="54"/>
      <c r="AJ944" s="1"/>
    </row>
    <row r="945">
      <c r="A945" s="1"/>
      <c r="B945" s="1"/>
      <c r="C945" s="34"/>
      <c r="D945" s="1"/>
      <c r="E945" s="1"/>
      <c r="F945" s="1"/>
      <c r="G945" s="1"/>
      <c r="H945" s="1"/>
      <c r="I945" s="1"/>
      <c r="J945" s="1"/>
      <c r="K945" s="1"/>
      <c r="L945" s="1"/>
      <c r="M945" s="1"/>
      <c r="N945" s="1"/>
      <c r="O945" s="54"/>
      <c r="P945" s="1"/>
      <c r="Q945" s="1"/>
      <c r="R945" s="1"/>
      <c r="S945" s="1"/>
      <c r="T945" s="1"/>
      <c r="U945" s="1"/>
      <c r="V945" s="1"/>
      <c r="W945" s="1"/>
      <c r="X945" s="1"/>
      <c r="Y945" s="1"/>
      <c r="Z945" s="1"/>
      <c r="AA945" s="1"/>
      <c r="AB945" s="1"/>
      <c r="AC945" s="1"/>
      <c r="AD945" s="1"/>
      <c r="AE945" s="1"/>
      <c r="AF945" s="1"/>
      <c r="AG945" s="1"/>
      <c r="AH945" s="1"/>
      <c r="AI945" s="54"/>
      <c r="AJ945" s="1"/>
    </row>
    <row r="946">
      <c r="A946" s="1"/>
      <c r="B946" s="1"/>
      <c r="C946" s="34"/>
      <c r="D946" s="1"/>
      <c r="E946" s="1"/>
      <c r="F946" s="1"/>
      <c r="G946" s="1"/>
      <c r="H946" s="1"/>
      <c r="I946" s="1"/>
      <c r="J946" s="1"/>
      <c r="K946" s="1"/>
      <c r="L946" s="1"/>
      <c r="M946" s="1"/>
      <c r="N946" s="1"/>
      <c r="O946" s="54"/>
      <c r="P946" s="1"/>
      <c r="Q946" s="1"/>
      <c r="R946" s="1"/>
      <c r="S946" s="1"/>
      <c r="T946" s="1"/>
      <c r="U946" s="1"/>
      <c r="V946" s="1"/>
      <c r="W946" s="1"/>
      <c r="X946" s="1"/>
      <c r="Y946" s="1"/>
      <c r="Z946" s="1"/>
      <c r="AA946" s="1"/>
      <c r="AB946" s="1"/>
      <c r="AC946" s="1"/>
      <c r="AD946" s="1"/>
      <c r="AE946" s="1"/>
      <c r="AF946" s="1"/>
      <c r="AG946" s="1"/>
      <c r="AH946" s="1"/>
      <c r="AI946" s="54"/>
      <c r="AJ946" s="1"/>
    </row>
    <row r="947">
      <c r="A947" s="1"/>
      <c r="B947" s="1"/>
      <c r="C947" s="34"/>
      <c r="D947" s="1"/>
      <c r="E947" s="1"/>
      <c r="F947" s="1"/>
      <c r="G947" s="1"/>
      <c r="H947" s="1"/>
      <c r="I947" s="1"/>
      <c r="J947" s="1"/>
      <c r="K947" s="1"/>
      <c r="L947" s="1"/>
      <c r="M947" s="1"/>
      <c r="N947" s="1"/>
      <c r="O947" s="54"/>
      <c r="P947" s="1"/>
      <c r="Q947" s="1"/>
      <c r="R947" s="1"/>
      <c r="S947" s="1"/>
      <c r="T947" s="1"/>
      <c r="U947" s="1"/>
      <c r="V947" s="1"/>
      <c r="W947" s="1"/>
      <c r="X947" s="1"/>
      <c r="Y947" s="1"/>
      <c r="Z947" s="1"/>
      <c r="AA947" s="1"/>
      <c r="AB947" s="1"/>
      <c r="AC947" s="1"/>
      <c r="AD947" s="1"/>
      <c r="AE947" s="1"/>
      <c r="AF947" s="1"/>
      <c r="AG947" s="1"/>
      <c r="AH947" s="1"/>
      <c r="AI947" s="54"/>
      <c r="AJ947" s="1"/>
    </row>
    <row r="948">
      <c r="A948" s="1"/>
      <c r="B948" s="1"/>
      <c r="C948" s="34"/>
      <c r="D948" s="1"/>
      <c r="E948" s="1"/>
      <c r="F948" s="1"/>
      <c r="G948" s="1"/>
      <c r="H948" s="1"/>
      <c r="I948" s="1"/>
      <c r="J948" s="1"/>
      <c r="K948" s="1"/>
      <c r="L948" s="1"/>
      <c r="M948" s="1"/>
      <c r="N948" s="1"/>
      <c r="O948" s="54"/>
      <c r="P948" s="1"/>
      <c r="Q948" s="1"/>
      <c r="R948" s="1"/>
      <c r="S948" s="1"/>
      <c r="T948" s="1"/>
      <c r="U948" s="1"/>
      <c r="V948" s="1"/>
      <c r="W948" s="1"/>
      <c r="X948" s="1"/>
      <c r="Y948" s="1"/>
      <c r="Z948" s="1"/>
      <c r="AA948" s="1"/>
      <c r="AB948" s="1"/>
      <c r="AC948" s="1"/>
      <c r="AD948" s="1"/>
      <c r="AE948" s="1"/>
      <c r="AF948" s="1"/>
      <c r="AG948" s="1"/>
      <c r="AH948" s="1"/>
      <c r="AI948" s="54"/>
      <c r="AJ948" s="1"/>
    </row>
    <row r="949">
      <c r="A949" s="1"/>
      <c r="B949" s="1"/>
      <c r="C949" s="34"/>
      <c r="D949" s="1"/>
      <c r="E949" s="1"/>
      <c r="F949" s="1"/>
      <c r="G949" s="1"/>
      <c r="H949" s="1"/>
      <c r="I949" s="1"/>
      <c r="J949" s="1"/>
      <c r="K949" s="1"/>
      <c r="L949" s="1"/>
      <c r="M949" s="1"/>
      <c r="N949" s="1"/>
      <c r="O949" s="54"/>
      <c r="P949" s="1"/>
      <c r="Q949" s="1"/>
      <c r="R949" s="1"/>
      <c r="S949" s="1"/>
      <c r="T949" s="1"/>
      <c r="U949" s="1"/>
      <c r="V949" s="1"/>
      <c r="W949" s="1"/>
      <c r="X949" s="1"/>
      <c r="Y949" s="1"/>
      <c r="Z949" s="1"/>
      <c r="AA949" s="1"/>
      <c r="AB949" s="1"/>
      <c r="AC949" s="1"/>
      <c r="AD949" s="1"/>
      <c r="AE949" s="1"/>
      <c r="AF949" s="1"/>
      <c r="AG949" s="1"/>
      <c r="AH949" s="1"/>
      <c r="AI949" s="54"/>
      <c r="AJ949" s="1"/>
    </row>
    <row r="950">
      <c r="A950" s="1"/>
      <c r="B950" s="1"/>
      <c r="C950" s="34"/>
      <c r="D950" s="1"/>
      <c r="E950" s="1"/>
      <c r="F950" s="1"/>
      <c r="G950" s="1"/>
      <c r="H950" s="1"/>
      <c r="I950" s="1"/>
      <c r="J950" s="1"/>
      <c r="K950" s="1"/>
      <c r="L950" s="1"/>
      <c r="M950" s="1"/>
      <c r="N950" s="1"/>
      <c r="O950" s="54"/>
      <c r="P950" s="1"/>
      <c r="Q950" s="1"/>
      <c r="R950" s="1"/>
      <c r="S950" s="1"/>
      <c r="T950" s="1"/>
      <c r="U950" s="1"/>
      <c r="V950" s="1"/>
      <c r="W950" s="1"/>
      <c r="X950" s="1"/>
      <c r="Y950" s="1"/>
      <c r="Z950" s="1"/>
      <c r="AA950" s="1"/>
      <c r="AB950" s="1"/>
      <c r="AC950" s="1"/>
      <c r="AD950" s="1"/>
      <c r="AE950" s="1"/>
      <c r="AF950" s="1"/>
      <c r="AG950" s="1"/>
      <c r="AH950" s="1"/>
      <c r="AI950" s="54"/>
      <c r="AJ950" s="1"/>
    </row>
    <row r="951">
      <c r="A951" s="1"/>
      <c r="B951" s="1"/>
      <c r="C951" s="34"/>
      <c r="D951" s="1"/>
      <c r="E951" s="1"/>
      <c r="F951" s="1"/>
      <c r="G951" s="1"/>
      <c r="H951" s="1"/>
      <c r="I951" s="1"/>
      <c r="J951" s="1"/>
      <c r="K951" s="1"/>
      <c r="L951" s="1"/>
      <c r="M951" s="1"/>
      <c r="N951" s="1"/>
      <c r="O951" s="54"/>
      <c r="P951" s="1"/>
      <c r="Q951" s="1"/>
      <c r="R951" s="1"/>
      <c r="S951" s="1"/>
      <c r="T951" s="1"/>
      <c r="U951" s="1"/>
      <c r="V951" s="1"/>
      <c r="W951" s="1"/>
      <c r="X951" s="1"/>
      <c r="Y951" s="1"/>
      <c r="Z951" s="1"/>
      <c r="AA951" s="1"/>
      <c r="AB951" s="1"/>
      <c r="AC951" s="1"/>
      <c r="AD951" s="1"/>
      <c r="AE951" s="1"/>
      <c r="AF951" s="1"/>
      <c r="AG951" s="1"/>
      <c r="AH951" s="1"/>
      <c r="AI951" s="54"/>
      <c r="AJ951" s="1"/>
    </row>
    <row r="952">
      <c r="A952" s="1"/>
      <c r="B952" s="1"/>
      <c r="C952" s="34"/>
      <c r="D952" s="1"/>
      <c r="E952" s="1"/>
      <c r="F952" s="1"/>
      <c r="G952" s="1"/>
      <c r="H952" s="1"/>
      <c r="I952" s="1"/>
      <c r="J952" s="1"/>
      <c r="K952" s="1"/>
      <c r="L952" s="1"/>
      <c r="M952" s="1"/>
      <c r="N952" s="1"/>
      <c r="O952" s="54"/>
      <c r="P952" s="1"/>
      <c r="Q952" s="1"/>
      <c r="R952" s="1"/>
      <c r="S952" s="1"/>
      <c r="T952" s="1"/>
      <c r="U952" s="1"/>
      <c r="V952" s="1"/>
      <c r="W952" s="1"/>
      <c r="X952" s="1"/>
      <c r="Y952" s="1"/>
      <c r="Z952" s="1"/>
      <c r="AA952" s="1"/>
      <c r="AB952" s="1"/>
      <c r="AC952" s="1"/>
      <c r="AD952" s="1"/>
      <c r="AE952" s="1"/>
      <c r="AF952" s="1"/>
      <c r="AG952" s="1"/>
      <c r="AH952" s="1"/>
      <c r="AI952" s="54"/>
      <c r="AJ952" s="1"/>
    </row>
    <row r="953">
      <c r="A953" s="1"/>
      <c r="B953" s="1"/>
      <c r="C953" s="34"/>
      <c r="D953" s="1"/>
      <c r="E953" s="1"/>
      <c r="F953" s="1"/>
      <c r="G953" s="1"/>
      <c r="H953" s="1"/>
      <c r="I953" s="1"/>
      <c r="J953" s="1"/>
      <c r="K953" s="1"/>
      <c r="L953" s="1"/>
      <c r="M953" s="1"/>
      <c r="N953" s="1"/>
      <c r="O953" s="54"/>
      <c r="P953" s="1"/>
      <c r="Q953" s="1"/>
      <c r="R953" s="1"/>
      <c r="S953" s="1"/>
      <c r="T953" s="1"/>
      <c r="U953" s="1"/>
      <c r="V953" s="1"/>
      <c r="W953" s="1"/>
      <c r="X953" s="1"/>
      <c r="Y953" s="1"/>
      <c r="Z953" s="1"/>
      <c r="AA953" s="1"/>
      <c r="AB953" s="1"/>
      <c r="AC953" s="1"/>
      <c r="AD953" s="1"/>
      <c r="AE953" s="1"/>
      <c r="AF953" s="1"/>
      <c r="AG953" s="1"/>
      <c r="AH953" s="1"/>
      <c r="AI953" s="54"/>
      <c r="AJ953" s="1"/>
    </row>
    <row r="954">
      <c r="A954" s="1"/>
      <c r="B954" s="1"/>
      <c r="C954" s="34"/>
      <c r="D954" s="1"/>
      <c r="E954" s="1"/>
      <c r="F954" s="1"/>
      <c r="G954" s="1"/>
      <c r="H954" s="1"/>
      <c r="I954" s="1"/>
      <c r="J954" s="1"/>
      <c r="K954" s="1"/>
      <c r="L954" s="1"/>
      <c r="M954" s="1"/>
      <c r="N954" s="1"/>
      <c r="O954" s="54"/>
      <c r="P954" s="1"/>
      <c r="Q954" s="1"/>
      <c r="R954" s="1"/>
      <c r="S954" s="1"/>
      <c r="T954" s="1"/>
      <c r="U954" s="1"/>
      <c r="V954" s="1"/>
      <c r="W954" s="1"/>
      <c r="X954" s="1"/>
      <c r="Y954" s="1"/>
      <c r="Z954" s="1"/>
      <c r="AA954" s="1"/>
      <c r="AB954" s="1"/>
      <c r="AC954" s="1"/>
      <c r="AD954" s="1"/>
      <c r="AE954" s="1"/>
      <c r="AF954" s="1"/>
      <c r="AG954" s="1"/>
      <c r="AH954" s="1"/>
      <c r="AI954" s="54"/>
      <c r="AJ954" s="1"/>
    </row>
    <row r="955">
      <c r="A955" s="1"/>
      <c r="B955" s="1"/>
      <c r="C955" s="34"/>
      <c r="D955" s="1"/>
      <c r="E955" s="1"/>
      <c r="F955" s="1"/>
      <c r="G955" s="1"/>
      <c r="H955" s="1"/>
      <c r="I955" s="1"/>
      <c r="J955" s="1"/>
      <c r="K955" s="1"/>
      <c r="L955" s="1"/>
      <c r="M955" s="1"/>
      <c r="N955" s="1"/>
      <c r="O955" s="54"/>
      <c r="P955" s="1"/>
      <c r="Q955" s="1"/>
      <c r="R955" s="1"/>
      <c r="S955" s="1"/>
      <c r="T955" s="1"/>
      <c r="U955" s="1"/>
      <c r="V955" s="1"/>
      <c r="W955" s="1"/>
      <c r="X955" s="1"/>
      <c r="Y955" s="1"/>
      <c r="Z955" s="1"/>
      <c r="AA955" s="1"/>
      <c r="AB955" s="1"/>
      <c r="AC955" s="1"/>
      <c r="AD955" s="1"/>
      <c r="AE955" s="1"/>
      <c r="AF955" s="1"/>
      <c r="AG955" s="1"/>
      <c r="AH955" s="1"/>
      <c r="AI955" s="54"/>
      <c r="AJ955" s="1"/>
    </row>
    <row r="956">
      <c r="A956" s="1"/>
      <c r="B956" s="1"/>
      <c r="C956" s="34"/>
      <c r="D956" s="1"/>
      <c r="E956" s="1"/>
      <c r="F956" s="1"/>
      <c r="G956" s="1"/>
      <c r="H956" s="1"/>
      <c r="I956" s="1"/>
      <c r="J956" s="1"/>
      <c r="K956" s="1"/>
      <c r="L956" s="1"/>
      <c r="M956" s="1"/>
      <c r="N956" s="1"/>
      <c r="O956" s="54"/>
      <c r="P956" s="1"/>
      <c r="Q956" s="1"/>
      <c r="R956" s="1"/>
      <c r="S956" s="1"/>
      <c r="T956" s="1"/>
      <c r="U956" s="1"/>
      <c r="V956" s="1"/>
      <c r="W956" s="1"/>
      <c r="X956" s="1"/>
      <c r="Y956" s="1"/>
      <c r="Z956" s="1"/>
      <c r="AA956" s="1"/>
      <c r="AB956" s="1"/>
      <c r="AC956" s="1"/>
      <c r="AD956" s="1"/>
      <c r="AE956" s="1"/>
      <c r="AF956" s="1"/>
      <c r="AG956" s="1"/>
      <c r="AH956" s="1"/>
      <c r="AI956" s="54"/>
      <c r="AJ956" s="1"/>
    </row>
    <row r="957">
      <c r="A957" s="1"/>
      <c r="B957" s="1"/>
      <c r="C957" s="34"/>
      <c r="D957" s="1"/>
      <c r="E957" s="1"/>
      <c r="F957" s="1"/>
      <c r="G957" s="1"/>
      <c r="H957" s="1"/>
      <c r="I957" s="1"/>
      <c r="J957" s="1"/>
      <c r="K957" s="1"/>
      <c r="L957" s="1"/>
      <c r="M957" s="1"/>
      <c r="N957" s="1"/>
      <c r="O957" s="54"/>
      <c r="P957" s="1"/>
      <c r="Q957" s="1"/>
      <c r="R957" s="1"/>
      <c r="S957" s="1"/>
      <c r="T957" s="1"/>
      <c r="U957" s="1"/>
      <c r="V957" s="1"/>
      <c r="W957" s="1"/>
      <c r="X957" s="1"/>
      <c r="Y957" s="1"/>
      <c r="Z957" s="1"/>
      <c r="AA957" s="1"/>
      <c r="AB957" s="1"/>
      <c r="AC957" s="1"/>
      <c r="AD957" s="1"/>
      <c r="AE957" s="1"/>
      <c r="AF957" s="1"/>
      <c r="AG957" s="1"/>
      <c r="AH957" s="1"/>
      <c r="AI957" s="54"/>
      <c r="AJ957" s="1"/>
    </row>
    <row r="958">
      <c r="A958" s="1"/>
      <c r="B958" s="1"/>
      <c r="C958" s="34"/>
      <c r="D958" s="1"/>
      <c r="E958" s="1"/>
      <c r="F958" s="1"/>
      <c r="G958" s="1"/>
      <c r="H958" s="1"/>
      <c r="I958" s="1"/>
      <c r="J958" s="1"/>
      <c r="K958" s="1"/>
      <c r="L958" s="1"/>
      <c r="M958" s="1"/>
      <c r="N958" s="1"/>
      <c r="O958" s="54"/>
      <c r="P958" s="1"/>
      <c r="Q958" s="1"/>
      <c r="R958" s="1"/>
      <c r="S958" s="1"/>
      <c r="T958" s="1"/>
      <c r="U958" s="1"/>
      <c r="V958" s="1"/>
      <c r="W958" s="1"/>
      <c r="X958" s="1"/>
      <c r="Y958" s="1"/>
      <c r="Z958" s="1"/>
      <c r="AA958" s="1"/>
      <c r="AB958" s="1"/>
      <c r="AC958" s="1"/>
      <c r="AD958" s="1"/>
      <c r="AE958" s="1"/>
      <c r="AF958" s="1"/>
      <c r="AG958" s="1"/>
      <c r="AH958" s="1"/>
      <c r="AI958" s="54"/>
      <c r="AJ958" s="1"/>
    </row>
    <row r="959">
      <c r="A959" s="1"/>
      <c r="B959" s="1"/>
      <c r="C959" s="34"/>
      <c r="D959" s="1"/>
      <c r="E959" s="1"/>
      <c r="F959" s="1"/>
      <c r="G959" s="1"/>
      <c r="H959" s="1"/>
      <c r="I959" s="1"/>
      <c r="J959" s="1"/>
      <c r="K959" s="1"/>
      <c r="L959" s="1"/>
      <c r="M959" s="1"/>
      <c r="N959" s="1"/>
      <c r="O959" s="54"/>
      <c r="P959" s="1"/>
      <c r="Q959" s="1"/>
      <c r="R959" s="1"/>
      <c r="S959" s="1"/>
      <c r="T959" s="1"/>
      <c r="U959" s="1"/>
      <c r="V959" s="1"/>
      <c r="W959" s="1"/>
      <c r="X959" s="1"/>
      <c r="Y959" s="1"/>
      <c r="Z959" s="1"/>
      <c r="AA959" s="1"/>
      <c r="AB959" s="1"/>
      <c r="AC959" s="1"/>
      <c r="AD959" s="1"/>
      <c r="AE959" s="1"/>
      <c r="AF959" s="1"/>
      <c r="AG959" s="1"/>
      <c r="AH959" s="1"/>
      <c r="AI959" s="54"/>
      <c r="AJ959" s="1"/>
    </row>
    <row r="960">
      <c r="A960" s="1"/>
      <c r="B960" s="1"/>
      <c r="C960" s="34"/>
      <c r="D960" s="1"/>
      <c r="E960" s="1"/>
      <c r="F960" s="1"/>
      <c r="G960" s="1"/>
      <c r="H960" s="1"/>
      <c r="I960" s="1"/>
      <c r="J960" s="1"/>
      <c r="K960" s="1"/>
      <c r="L960" s="1"/>
      <c r="M960" s="1"/>
      <c r="N960" s="1"/>
      <c r="O960" s="54"/>
      <c r="P960" s="1"/>
      <c r="Q960" s="1"/>
      <c r="R960" s="1"/>
      <c r="S960" s="1"/>
      <c r="T960" s="1"/>
      <c r="U960" s="1"/>
      <c r="V960" s="1"/>
      <c r="W960" s="1"/>
      <c r="X960" s="1"/>
      <c r="Y960" s="1"/>
      <c r="Z960" s="1"/>
      <c r="AA960" s="1"/>
      <c r="AB960" s="1"/>
      <c r="AC960" s="1"/>
      <c r="AD960" s="1"/>
      <c r="AE960" s="1"/>
      <c r="AF960" s="1"/>
      <c r="AG960" s="1"/>
      <c r="AH960" s="1"/>
      <c r="AI960" s="54"/>
      <c r="AJ960" s="1"/>
    </row>
    <row r="961">
      <c r="A961" s="1"/>
      <c r="B961" s="1"/>
      <c r="C961" s="34"/>
      <c r="D961" s="1"/>
      <c r="E961" s="1"/>
      <c r="F961" s="1"/>
      <c r="G961" s="1"/>
      <c r="H961" s="1"/>
      <c r="I961" s="1"/>
      <c r="J961" s="1"/>
      <c r="K961" s="1"/>
      <c r="L961" s="1"/>
      <c r="M961" s="1"/>
      <c r="N961" s="1"/>
      <c r="O961" s="54"/>
      <c r="P961" s="1"/>
      <c r="Q961" s="1"/>
      <c r="R961" s="1"/>
      <c r="S961" s="1"/>
      <c r="T961" s="1"/>
      <c r="U961" s="1"/>
      <c r="V961" s="1"/>
      <c r="W961" s="1"/>
      <c r="X961" s="1"/>
      <c r="Y961" s="1"/>
      <c r="Z961" s="1"/>
      <c r="AA961" s="1"/>
      <c r="AB961" s="1"/>
      <c r="AC961" s="1"/>
      <c r="AD961" s="1"/>
      <c r="AE961" s="1"/>
      <c r="AF961" s="1"/>
      <c r="AG961" s="1"/>
      <c r="AH961" s="1"/>
      <c r="AI961" s="54"/>
      <c r="AJ961" s="1"/>
    </row>
    <row r="962">
      <c r="A962" s="1"/>
      <c r="B962" s="1"/>
      <c r="C962" s="34"/>
      <c r="D962" s="1"/>
      <c r="E962" s="1"/>
      <c r="F962" s="1"/>
      <c r="G962" s="1"/>
      <c r="H962" s="1"/>
      <c r="I962" s="1"/>
      <c r="J962" s="1"/>
      <c r="K962" s="1"/>
      <c r="L962" s="1"/>
      <c r="M962" s="1"/>
      <c r="N962" s="1"/>
      <c r="O962" s="54"/>
      <c r="P962" s="1"/>
      <c r="Q962" s="1"/>
      <c r="R962" s="1"/>
      <c r="S962" s="1"/>
      <c r="T962" s="1"/>
      <c r="U962" s="1"/>
      <c r="V962" s="1"/>
      <c r="W962" s="1"/>
      <c r="X962" s="1"/>
      <c r="Y962" s="1"/>
      <c r="Z962" s="1"/>
      <c r="AA962" s="1"/>
      <c r="AB962" s="1"/>
      <c r="AC962" s="1"/>
      <c r="AD962" s="1"/>
      <c r="AE962" s="1"/>
      <c r="AF962" s="1"/>
      <c r="AG962" s="1"/>
      <c r="AH962" s="1"/>
      <c r="AI962" s="54"/>
      <c r="AJ962" s="1"/>
    </row>
    <row r="963">
      <c r="A963" s="1"/>
      <c r="B963" s="1"/>
      <c r="C963" s="34"/>
      <c r="D963" s="1"/>
      <c r="E963" s="1"/>
      <c r="F963" s="1"/>
      <c r="G963" s="1"/>
      <c r="H963" s="1"/>
      <c r="I963" s="1"/>
      <c r="J963" s="1"/>
      <c r="K963" s="1"/>
      <c r="L963" s="1"/>
      <c r="M963" s="1"/>
      <c r="N963" s="1"/>
      <c r="O963" s="54"/>
      <c r="P963" s="1"/>
      <c r="Q963" s="1"/>
      <c r="R963" s="1"/>
      <c r="S963" s="1"/>
      <c r="T963" s="1"/>
      <c r="U963" s="1"/>
      <c r="V963" s="1"/>
      <c r="W963" s="1"/>
      <c r="X963" s="1"/>
      <c r="Y963" s="1"/>
      <c r="Z963" s="1"/>
      <c r="AA963" s="1"/>
      <c r="AB963" s="1"/>
      <c r="AC963" s="1"/>
      <c r="AD963" s="1"/>
      <c r="AE963" s="1"/>
      <c r="AF963" s="1"/>
      <c r="AG963" s="1"/>
      <c r="AH963" s="1"/>
      <c r="AI963" s="54"/>
      <c r="AJ963" s="1"/>
    </row>
    <row r="964">
      <c r="A964" s="1"/>
      <c r="B964" s="1"/>
      <c r="C964" s="34"/>
      <c r="D964" s="1"/>
      <c r="E964" s="1"/>
      <c r="F964" s="1"/>
      <c r="G964" s="1"/>
      <c r="H964" s="1"/>
      <c r="I964" s="1"/>
      <c r="J964" s="1"/>
      <c r="K964" s="1"/>
      <c r="L964" s="1"/>
      <c r="M964" s="1"/>
      <c r="N964" s="1"/>
      <c r="O964" s="54"/>
      <c r="P964" s="1"/>
      <c r="Q964" s="1"/>
      <c r="R964" s="1"/>
      <c r="S964" s="1"/>
      <c r="T964" s="1"/>
      <c r="U964" s="1"/>
      <c r="V964" s="1"/>
      <c r="W964" s="1"/>
      <c r="X964" s="1"/>
      <c r="Y964" s="1"/>
      <c r="Z964" s="1"/>
      <c r="AA964" s="1"/>
      <c r="AB964" s="1"/>
      <c r="AC964" s="1"/>
      <c r="AD964" s="1"/>
      <c r="AE964" s="1"/>
      <c r="AF964" s="1"/>
      <c r="AG964" s="1"/>
      <c r="AH964" s="1"/>
      <c r="AI964" s="54"/>
      <c r="AJ964" s="1"/>
    </row>
    <row r="965">
      <c r="A965" s="1"/>
      <c r="B965" s="1"/>
      <c r="C965" s="34"/>
      <c r="D965" s="1"/>
      <c r="E965" s="1"/>
      <c r="F965" s="1"/>
      <c r="G965" s="1"/>
      <c r="H965" s="1"/>
      <c r="I965" s="1"/>
      <c r="J965" s="1"/>
      <c r="K965" s="1"/>
      <c r="L965" s="1"/>
      <c r="M965" s="1"/>
      <c r="N965" s="1"/>
      <c r="O965" s="54"/>
      <c r="P965" s="1"/>
      <c r="Q965" s="1"/>
      <c r="R965" s="1"/>
      <c r="S965" s="1"/>
      <c r="T965" s="1"/>
      <c r="U965" s="1"/>
      <c r="V965" s="1"/>
      <c r="W965" s="1"/>
      <c r="X965" s="1"/>
      <c r="Y965" s="1"/>
      <c r="Z965" s="1"/>
      <c r="AA965" s="1"/>
      <c r="AB965" s="1"/>
      <c r="AC965" s="1"/>
      <c r="AD965" s="1"/>
      <c r="AE965" s="1"/>
      <c r="AF965" s="1"/>
      <c r="AG965" s="1"/>
      <c r="AH965" s="1"/>
      <c r="AI965" s="54"/>
      <c r="AJ965" s="1"/>
    </row>
    <row r="966">
      <c r="A966" s="1"/>
      <c r="B966" s="1"/>
      <c r="C966" s="34"/>
      <c r="D966" s="1"/>
      <c r="E966" s="1"/>
      <c r="F966" s="1"/>
      <c r="G966" s="1"/>
      <c r="H966" s="1"/>
      <c r="I966" s="1"/>
      <c r="J966" s="1"/>
      <c r="K966" s="1"/>
      <c r="L966" s="1"/>
      <c r="M966" s="1"/>
      <c r="N966" s="1"/>
      <c r="O966" s="54"/>
      <c r="P966" s="1"/>
      <c r="Q966" s="1"/>
      <c r="R966" s="1"/>
      <c r="S966" s="1"/>
      <c r="T966" s="1"/>
      <c r="U966" s="1"/>
      <c r="V966" s="1"/>
      <c r="W966" s="1"/>
      <c r="X966" s="1"/>
      <c r="Y966" s="1"/>
      <c r="Z966" s="1"/>
      <c r="AA966" s="1"/>
      <c r="AB966" s="1"/>
      <c r="AC966" s="1"/>
      <c r="AD966" s="1"/>
      <c r="AE966" s="1"/>
      <c r="AF966" s="1"/>
      <c r="AG966" s="1"/>
      <c r="AH966" s="1"/>
      <c r="AI966" s="54"/>
      <c r="AJ966" s="1"/>
    </row>
    <row r="967">
      <c r="A967" s="1"/>
      <c r="B967" s="1"/>
      <c r="C967" s="34"/>
      <c r="D967" s="1"/>
      <c r="E967" s="1"/>
      <c r="F967" s="1"/>
      <c r="G967" s="1"/>
      <c r="H967" s="1"/>
      <c r="I967" s="1"/>
      <c r="J967" s="1"/>
      <c r="K967" s="1"/>
      <c r="L967" s="1"/>
      <c r="M967" s="1"/>
      <c r="N967" s="1"/>
      <c r="O967" s="54"/>
      <c r="P967" s="1"/>
      <c r="Q967" s="1"/>
      <c r="R967" s="1"/>
      <c r="S967" s="1"/>
      <c r="T967" s="1"/>
      <c r="U967" s="1"/>
      <c r="V967" s="1"/>
      <c r="W967" s="1"/>
      <c r="X967" s="1"/>
      <c r="Y967" s="1"/>
      <c r="Z967" s="1"/>
      <c r="AA967" s="1"/>
      <c r="AB967" s="1"/>
      <c r="AC967" s="1"/>
      <c r="AD967" s="1"/>
      <c r="AE967" s="1"/>
      <c r="AF967" s="1"/>
      <c r="AG967" s="1"/>
      <c r="AH967" s="1"/>
      <c r="AI967" s="54"/>
      <c r="AJ967" s="1"/>
    </row>
    <row r="968">
      <c r="A968" s="1"/>
      <c r="B968" s="1"/>
      <c r="C968" s="34"/>
      <c r="D968" s="1"/>
      <c r="E968" s="1"/>
      <c r="F968" s="1"/>
      <c r="G968" s="1"/>
      <c r="H968" s="1"/>
      <c r="I968" s="1"/>
      <c r="J968" s="1"/>
      <c r="K968" s="1"/>
      <c r="L968" s="1"/>
      <c r="M968" s="1"/>
      <c r="N968" s="1"/>
      <c r="O968" s="54"/>
      <c r="P968" s="1"/>
      <c r="Q968" s="1"/>
      <c r="R968" s="1"/>
      <c r="S968" s="1"/>
      <c r="T968" s="1"/>
      <c r="U968" s="1"/>
      <c r="V968" s="1"/>
      <c r="W968" s="1"/>
      <c r="X968" s="1"/>
      <c r="Y968" s="1"/>
      <c r="Z968" s="1"/>
      <c r="AA968" s="1"/>
      <c r="AB968" s="1"/>
      <c r="AC968" s="1"/>
      <c r="AD968" s="1"/>
      <c r="AE968" s="1"/>
      <c r="AF968" s="1"/>
      <c r="AG968" s="1"/>
      <c r="AH968" s="1"/>
      <c r="AI968" s="54"/>
      <c r="AJ968" s="1"/>
    </row>
    <row r="969">
      <c r="A969" s="1"/>
      <c r="B969" s="1"/>
      <c r="C969" s="34"/>
      <c r="D969" s="1"/>
      <c r="E969" s="1"/>
      <c r="F969" s="1"/>
      <c r="G969" s="1"/>
      <c r="H969" s="1"/>
      <c r="I969" s="1"/>
      <c r="J969" s="1"/>
      <c r="K969" s="1"/>
      <c r="L969" s="1"/>
      <c r="M969" s="1"/>
      <c r="N969" s="1"/>
      <c r="O969" s="54"/>
      <c r="P969" s="1"/>
      <c r="Q969" s="1"/>
      <c r="R969" s="1"/>
      <c r="S969" s="1"/>
      <c r="T969" s="1"/>
      <c r="U969" s="1"/>
      <c r="V969" s="1"/>
      <c r="W969" s="1"/>
      <c r="X969" s="1"/>
      <c r="Y969" s="1"/>
      <c r="Z969" s="1"/>
      <c r="AA969" s="1"/>
      <c r="AB969" s="1"/>
      <c r="AC969" s="1"/>
      <c r="AD969" s="1"/>
      <c r="AE969" s="1"/>
      <c r="AF969" s="1"/>
      <c r="AG969" s="1"/>
      <c r="AH969" s="1"/>
      <c r="AI969" s="54"/>
      <c r="AJ969" s="1"/>
    </row>
    <row r="970">
      <c r="A970" s="1"/>
      <c r="B970" s="1"/>
      <c r="C970" s="34"/>
      <c r="D970" s="1"/>
      <c r="E970" s="1"/>
      <c r="F970" s="1"/>
      <c r="G970" s="1"/>
      <c r="H970" s="1"/>
      <c r="I970" s="1"/>
      <c r="J970" s="1"/>
      <c r="K970" s="1"/>
      <c r="L970" s="1"/>
      <c r="M970" s="1"/>
      <c r="N970" s="1"/>
      <c r="O970" s="54"/>
      <c r="P970" s="1"/>
      <c r="Q970" s="1"/>
      <c r="R970" s="1"/>
      <c r="S970" s="1"/>
      <c r="T970" s="1"/>
      <c r="U970" s="1"/>
      <c r="V970" s="1"/>
      <c r="W970" s="1"/>
      <c r="X970" s="1"/>
      <c r="Y970" s="1"/>
      <c r="Z970" s="1"/>
      <c r="AA970" s="1"/>
      <c r="AB970" s="1"/>
      <c r="AC970" s="1"/>
      <c r="AD970" s="1"/>
      <c r="AE970" s="1"/>
      <c r="AF970" s="1"/>
      <c r="AG970" s="1"/>
      <c r="AH970" s="1"/>
      <c r="AI970" s="54"/>
      <c r="AJ970" s="1"/>
    </row>
    <row r="971">
      <c r="A971" s="1"/>
      <c r="B971" s="1"/>
      <c r="C971" s="34"/>
      <c r="D971" s="1"/>
      <c r="E971" s="1"/>
      <c r="F971" s="1"/>
      <c r="G971" s="1"/>
      <c r="H971" s="1"/>
      <c r="I971" s="1"/>
      <c r="J971" s="1"/>
      <c r="K971" s="1"/>
      <c r="L971" s="1"/>
      <c r="M971" s="1"/>
      <c r="N971" s="1"/>
      <c r="O971" s="54"/>
      <c r="P971" s="1"/>
      <c r="Q971" s="1"/>
      <c r="R971" s="1"/>
      <c r="S971" s="1"/>
      <c r="T971" s="1"/>
      <c r="U971" s="1"/>
      <c r="V971" s="1"/>
      <c r="W971" s="1"/>
      <c r="X971" s="1"/>
      <c r="Y971" s="1"/>
      <c r="Z971" s="1"/>
      <c r="AA971" s="1"/>
      <c r="AB971" s="1"/>
      <c r="AC971" s="1"/>
      <c r="AD971" s="1"/>
      <c r="AE971" s="1"/>
      <c r="AF971" s="1"/>
      <c r="AG971" s="1"/>
      <c r="AH971" s="1"/>
      <c r="AI971" s="54"/>
      <c r="AJ971" s="1"/>
    </row>
    <row r="972">
      <c r="A972" s="1"/>
      <c r="B972" s="1"/>
      <c r="C972" s="34"/>
      <c r="D972" s="1"/>
      <c r="E972" s="1"/>
      <c r="F972" s="1"/>
      <c r="G972" s="1"/>
      <c r="H972" s="1"/>
      <c r="I972" s="1"/>
      <c r="J972" s="1"/>
      <c r="K972" s="1"/>
      <c r="L972" s="1"/>
      <c r="M972" s="1"/>
      <c r="N972" s="1"/>
      <c r="O972" s="54"/>
      <c r="P972" s="1"/>
      <c r="Q972" s="1"/>
      <c r="R972" s="1"/>
      <c r="S972" s="1"/>
      <c r="T972" s="1"/>
      <c r="U972" s="1"/>
      <c r="V972" s="1"/>
      <c r="W972" s="1"/>
      <c r="X972" s="1"/>
      <c r="Y972" s="1"/>
      <c r="Z972" s="1"/>
      <c r="AA972" s="1"/>
      <c r="AB972" s="1"/>
      <c r="AC972" s="1"/>
      <c r="AD972" s="1"/>
      <c r="AE972" s="1"/>
      <c r="AF972" s="1"/>
      <c r="AG972" s="1"/>
      <c r="AH972" s="1"/>
      <c r="AI972" s="54"/>
      <c r="AJ972" s="1"/>
    </row>
    <row r="973">
      <c r="A973" s="1"/>
      <c r="B973" s="1"/>
      <c r="C973" s="34"/>
      <c r="D973" s="1"/>
      <c r="E973" s="1"/>
      <c r="F973" s="1"/>
      <c r="G973" s="1"/>
      <c r="H973" s="1"/>
      <c r="I973" s="1"/>
      <c r="J973" s="1"/>
      <c r="K973" s="1"/>
      <c r="L973" s="1"/>
      <c r="M973" s="1"/>
      <c r="N973" s="1"/>
      <c r="O973" s="54"/>
      <c r="P973" s="1"/>
      <c r="Q973" s="1"/>
      <c r="R973" s="1"/>
      <c r="S973" s="1"/>
      <c r="T973" s="1"/>
      <c r="U973" s="1"/>
      <c r="V973" s="1"/>
      <c r="W973" s="1"/>
      <c r="X973" s="1"/>
      <c r="Y973" s="1"/>
      <c r="Z973" s="1"/>
      <c r="AA973" s="1"/>
      <c r="AB973" s="1"/>
      <c r="AC973" s="1"/>
      <c r="AD973" s="1"/>
      <c r="AE973" s="1"/>
      <c r="AF973" s="1"/>
      <c r="AG973" s="1"/>
      <c r="AH973" s="1"/>
      <c r="AI973" s="54"/>
      <c r="AJ973" s="1"/>
    </row>
    <row r="974">
      <c r="A974" s="1"/>
      <c r="B974" s="1"/>
      <c r="C974" s="34"/>
      <c r="D974" s="1"/>
      <c r="E974" s="1"/>
      <c r="F974" s="1"/>
      <c r="G974" s="1"/>
      <c r="H974" s="1"/>
      <c r="I974" s="1"/>
      <c r="J974" s="1"/>
      <c r="K974" s="1"/>
      <c r="L974" s="1"/>
      <c r="M974" s="1"/>
      <c r="N974" s="1"/>
      <c r="O974" s="54"/>
      <c r="P974" s="1"/>
      <c r="Q974" s="1"/>
      <c r="R974" s="1"/>
      <c r="S974" s="1"/>
      <c r="T974" s="1"/>
      <c r="U974" s="1"/>
      <c r="V974" s="1"/>
      <c r="W974" s="1"/>
      <c r="X974" s="1"/>
      <c r="Y974" s="1"/>
      <c r="Z974" s="1"/>
      <c r="AA974" s="1"/>
      <c r="AB974" s="1"/>
      <c r="AC974" s="1"/>
      <c r="AD974" s="1"/>
      <c r="AE974" s="1"/>
      <c r="AF974" s="1"/>
      <c r="AG974" s="1"/>
      <c r="AH974" s="1"/>
      <c r="AI974" s="54"/>
      <c r="AJ974" s="1"/>
    </row>
    <row r="975">
      <c r="A975" s="1"/>
      <c r="B975" s="1"/>
      <c r="C975" s="34"/>
      <c r="D975" s="1"/>
      <c r="E975" s="1"/>
      <c r="F975" s="1"/>
      <c r="G975" s="1"/>
      <c r="H975" s="1"/>
      <c r="I975" s="1"/>
      <c r="J975" s="1"/>
      <c r="K975" s="1"/>
      <c r="L975" s="1"/>
      <c r="M975" s="1"/>
      <c r="N975" s="1"/>
      <c r="O975" s="54"/>
      <c r="P975" s="1"/>
      <c r="Q975" s="1"/>
      <c r="R975" s="1"/>
      <c r="S975" s="1"/>
      <c r="T975" s="1"/>
      <c r="U975" s="1"/>
      <c r="V975" s="1"/>
      <c r="W975" s="1"/>
      <c r="X975" s="1"/>
      <c r="Y975" s="1"/>
      <c r="Z975" s="1"/>
      <c r="AA975" s="1"/>
      <c r="AB975" s="1"/>
      <c r="AC975" s="1"/>
      <c r="AD975" s="1"/>
      <c r="AE975" s="1"/>
      <c r="AF975" s="1"/>
      <c r="AG975" s="1"/>
      <c r="AH975" s="1"/>
      <c r="AI975" s="54"/>
      <c r="AJ975" s="1"/>
    </row>
    <row r="976">
      <c r="A976" s="1"/>
      <c r="B976" s="1"/>
      <c r="C976" s="34"/>
      <c r="D976" s="1"/>
      <c r="E976" s="1"/>
      <c r="F976" s="1"/>
      <c r="G976" s="1"/>
      <c r="H976" s="1"/>
      <c r="I976" s="1"/>
      <c r="J976" s="1"/>
      <c r="K976" s="1"/>
      <c r="L976" s="1"/>
      <c r="M976" s="1"/>
      <c r="N976" s="1"/>
      <c r="O976" s="54"/>
      <c r="P976" s="1"/>
      <c r="Q976" s="1"/>
      <c r="R976" s="1"/>
      <c r="S976" s="1"/>
      <c r="T976" s="1"/>
      <c r="U976" s="1"/>
      <c r="V976" s="1"/>
      <c r="W976" s="1"/>
      <c r="X976" s="1"/>
      <c r="Y976" s="1"/>
      <c r="Z976" s="1"/>
      <c r="AA976" s="1"/>
      <c r="AB976" s="1"/>
      <c r="AC976" s="1"/>
      <c r="AD976" s="1"/>
      <c r="AE976" s="1"/>
      <c r="AF976" s="1"/>
      <c r="AG976" s="1"/>
      <c r="AH976" s="1"/>
      <c r="AI976" s="54"/>
      <c r="AJ976" s="1"/>
    </row>
    <row r="977">
      <c r="A977" s="1"/>
      <c r="B977" s="1"/>
      <c r="C977" s="34"/>
      <c r="D977" s="1"/>
      <c r="E977" s="1"/>
      <c r="F977" s="1"/>
      <c r="G977" s="1"/>
      <c r="H977" s="1"/>
      <c r="I977" s="1"/>
      <c r="J977" s="1"/>
      <c r="K977" s="1"/>
      <c r="L977" s="1"/>
      <c r="M977" s="1"/>
      <c r="N977" s="1"/>
      <c r="O977" s="54"/>
      <c r="P977" s="1"/>
      <c r="Q977" s="1"/>
      <c r="R977" s="1"/>
      <c r="S977" s="1"/>
      <c r="T977" s="1"/>
      <c r="U977" s="1"/>
      <c r="V977" s="1"/>
      <c r="W977" s="1"/>
      <c r="X977" s="1"/>
      <c r="Y977" s="1"/>
      <c r="Z977" s="1"/>
      <c r="AA977" s="1"/>
      <c r="AB977" s="1"/>
      <c r="AC977" s="1"/>
      <c r="AD977" s="1"/>
      <c r="AE977" s="1"/>
      <c r="AF977" s="1"/>
      <c r="AG977" s="1"/>
      <c r="AH977" s="1"/>
      <c r="AI977" s="54"/>
      <c r="AJ977" s="1"/>
    </row>
    <row r="978">
      <c r="A978" s="1"/>
      <c r="B978" s="1"/>
      <c r="C978" s="34"/>
      <c r="D978" s="1"/>
      <c r="E978" s="1"/>
      <c r="F978" s="1"/>
      <c r="G978" s="1"/>
      <c r="H978" s="1"/>
      <c r="I978" s="1"/>
      <c r="J978" s="1"/>
      <c r="K978" s="1"/>
      <c r="L978" s="1"/>
      <c r="M978" s="1"/>
      <c r="N978" s="1"/>
      <c r="O978" s="54"/>
      <c r="P978" s="1"/>
      <c r="Q978" s="1"/>
      <c r="R978" s="1"/>
      <c r="S978" s="1"/>
      <c r="T978" s="1"/>
      <c r="U978" s="1"/>
      <c r="V978" s="1"/>
      <c r="W978" s="1"/>
      <c r="X978" s="1"/>
      <c r="Y978" s="1"/>
      <c r="Z978" s="1"/>
      <c r="AA978" s="1"/>
      <c r="AB978" s="1"/>
      <c r="AC978" s="1"/>
      <c r="AD978" s="1"/>
      <c r="AE978" s="1"/>
      <c r="AF978" s="1"/>
      <c r="AG978" s="1"/>
      <c r="AH978" s="1"/>
      <c r="AI978" s="54"/>
      <c r="AJ978" s="1"/>
    </row>
    <row r="979">
      <c r="A979" s="1"/>
      <c r="B979" s="1"/>
      <c r="C979" s="34"/>
      <c r="D979" s="1"/>
      <c r="E979" s="1"/>
      <c r="F979" s="1"/>
      <c r="G979" s="1"/>
      <c r="H979" s="1"/>
      <c r="I979" s="1"/>
      <c r="J979" s="1"/>
      <c r="K979" s="1"/>
      <c r="L979" s="1"/>
      <c r="M979" s="1"/>
      <c r="N979" s="1"/>
      <c r="O979" s="54"/>
      <c r="P979" s="1"/>
      <c r="Q979" s="1"/>
      <c r="R979" s="1"/>
      <c r="S979" s="1"/>
      <c r="T979" s="1"/>
      <c r="U979" s="1"/>
      <c r="V979" s="1"/>
      <c r="W979" s="1"/>
      <c r="X979" s="1"/>
      <c r="Y979" s="1"/>
      <c r="Z979" s="1"/>
      <c r="AA979" s="1"/>
      <c r="AB979" s="1"/>
      <c r="AC979" s="1"/>
      <c r="AD979" s="1"/>
      <c r="AE979" s="1"/>
      <c r="AF979" s="1"/>
      <c r="AG979" s="1"/>
      <c r="AH979" s="1"/>
      <c r="AI979" s="54"/>
      <c r="AJ979" s="1"/>
    </row>
    <row r="980">
      <c r="A980" s="1"/>
      <c r="B980" s="1"/>
      <c r="C980" s="34"/>
      <c r="D980" s="1"/>
      <c r="E980" s="1"/>
      <c r="F980" s="1"/>
      <c r="G980" s="1"/>
      <c r="H980" s="1"/>
      <c r="I980" s="1"/>
      <c r="J980" s="1"/>
      <c r="K980" s="1"/>
      <c r="L980" s="1"/>
      <c r="M980" s="1"/>
      <c r="N980" s="1"/>
      <c r="O980" s="54"/>
      <c r="P980" s="1"/>
      <c r="Q980" s="1"/>
      <c r="R980" s="1"/>
      <c r="S980" s="1"/>
      <c r="T980" s="1"/>
      <c r="U980" s="1"/>
      <c r="V980" s="1"/>
      <c r="W980" s="1"/>
      <c r="X980" s="1"/>
      <c r="Y980" s="1"/>
      <c r="Z980" s="1"/>
      <c r="AA980" s="1"/>
      <c r="AB980" s="1"/>
      <c r="AC980" s="1"/>
      <c r="AD980" s="1"/>
      <c r="AE980" s="1"/>
      <c r="AF980" s="1"/>
      <c r="AG980" s="1"/>
      <c r="AH980" s="1"/>
      <c r="AI980" s="54"/>
      <c r="AJ980" s="1"/>
    </row>
    <row r="981">
      <c r="A981" s="1"/>
      <c r="B981" s="1"/>
      <c r="C981" s="34"/>
      <c r="D981" s="1"/>
      <c r="E981" s="1"/>
      <c r="F981" s="1"/>
      <c r="G981" s="1"/>
      <c r="H981" s="1"/>
      <c r="I981" s="1"/>
      <c r="J981" s="1"/>
      <c r="K981" s="1"/>
      <c r="L981" s="1"/>
      <c r="M981" s="1"/>
      <c r="N981" s="1"/>
      <c r="O981" s="54"/>
      <c r="P981" s="1"/>
      <c r="Q981" s="1"/>
      <c r="R981" s="1"/>
      <c r="S981" s="1"/>
      <c r="T981" s="1"/>
      <c r="U981" s="1"/>
      <c r="V981" s="1"/>
      <c r="W981" s="1"/>
      <c r="X981" s="1"/>
      <c r="Y981" s="1"/>
      <c r="Z981" s="1"/>
      <c r="AA981" s="1"/>
      <c r="AB981" s="1"/>
      <c r="AC981" s="1"/>
      <c r="AD981" s="1"/>
      <c r="AE981" s="1"/>
      <c r="AF981" s="1"/>
      <c r="AG981" s="1"/>
      <c r="AH981" s="1"/>
      <c r="AI981" s="54"/>
      <c r="AJ981" s="1"/>
    </row>
    <row r="982">
      <c r="A982" s="1"/>
      <c r="B982" s="1"/>
      <c r="C982" s="34"/>
      <c r="D982" s="1"/>
      <c r="E982" s="1"/>
      <c r="F982" s="1"/>
      <c r="G982" s="1"/>
      <c r="H982" s="1"/>
      <c r="I982" s="1"/>
      <c r="J982" s="1"/>
      <c r="K982" s="1"/>
      <c r="L982" s="1"/>
      <c r="M982" s="1"/>
      <c r="N982" s="1"/>
      <c r="O982" s="54"/>
      <c r="P982" s="1"/>
      <c r="Q982" s="1"/>
      <c r="R982" s="1"/>
      <c r="S982" s="1"/>
      <c r="T982" s="1"/>
      <c r="U982" s="1"/>
      <c r="V982" s="1"/>
      <c r="W982" s="1"/>
      <c r="X982" s="1"/>
      <c r="Y982" s="1"/>
      <c r="Z982" s="1"/>
      <c r="AA982" s="1"/>
      <c r="AB982" s="1"/>
      <c r="AC982" s="1"/>
      <c r="AD982" s="1"/>
      <c r="AE982" s="1"/>
      <c r="AF982" s="1"/>
      <c r="AG982" s="1"/>
      <c r="AH982" s="1"/>
      <c r="AI982" s="54"/>
      <c r="AJ982" s="1"/>
    </row>
    <row r="983">
      <c r="A983" s="1"/>
      <c r="B983" s="1"/>
      <c r="C983" s="34"/>
      <c r="D983" s="1"/>
      <c r="E983" s="1"/>
      <c r="F983" s="1"/>
      <c r="G983" s="1"/>
      <c r="H983" s="1"/>
      <c r="I983" s="1"/>
      <c r="J983" s="1"/>
      <c r="K983" s="1"/>
      <c r="L983" s="1"/>
      <c r="M983" s="1"/>
      <c r="N983" s="1"/>
      <c r="O983" s="54"/>
      <c r="P983" s="1"/>
      <c r="Q983" s="1"/>
      <c r="R983" s="1"/>
      <c r="S983" s="1"/>
      <c r="T983" s="1"/>
      <c r="U983" s="1"/>
      <c r="V983" s="1"/>
      <c r="W983" s="1"/>
      <c r="X983" s="1"/>
      <c r="Y983" s="1"/>
      <c r="Z983" s="1"/>
      <c r="AA983" s="1"/>
      <c r="AB983" s="1"/>
      <c r="AC983" s="1"/>
      <c r="AD983" s="1"/>
      <c r="AE983" s="1"/>
      <c r="AF983" s="1"/>
      <c r="AG983" s="1"/>
      <c r="AH983" s="1"/>
      <c r="AI983" s="54"/>
      <c r="AJ983" s="1"/>
    </row>
    <row r="984">
      <c r="A984" s="1"/>
      <c r="B984" s="1"/>
      <c r="C984" s="34"/>
      <c r="D984" s="1"/>
      <c r="E984" s="1"/>
      <c r="F984" s="1"/>
      <c r="G984" s="1"/>
      <c r="H984" s="1"/>
      <c r="I984" s="1"/>
      <c r="J984" s="1"/>
      <c r="K984" s="1"/>
      <c r="L984" s="1"/>
      <c r="M984" s="1"/>
      <c r="N984" s="1"/>
      <c r="O984" s="54"/>
      <c r="P984" s="1"/>
      <c r="Q984" s="1"/>
      <c r="R984" s="1"/>
      <c r="S984" s="1"/>
      <c r="T984" s="1"/>
      <c r="U984" s="1"/>
      <c r="V984" s="1"/>
      <c r="W984" s="1"/>
      <c r="X984" s="1"/>
      <c r="Y984" s="1"/>
      <c r="Z984" s="1"/>
      <c r="AA984" s="1"/>
      <c r="AB984" s="1"/>
      <c r="AC984" s="1"/>
      <c r="AD984" s="1"/>
      <c r="AE984" s="1"/>
      <c r="AF984" s="1"/>
      <c r="AG984" s="1"/>
      <c r="AH984" s="1"/>
      <c r="AI984" s="54"/>
      <c r="AJ984" s="1"/>
    </row>
    <row r="985">
      <c r="A985" s="1"/>
      <c r="B985" s="1"/>
      <c r="C985" s="34"/>
      <c r="D985" s="1"/>
      <c r="E985" s="1"/>
      <c r="F985" s="1"/>
      <c r="G985" s="1"/>
      <c r="H985" s="1"/>
      <c r="I985" s="1"/>
      <c r="J985" s="1"/>
      <c r="K985" s="1"/>
      <c r="L985" s="1"/>
      <c r="M985" s="1"/>
      <c r="N985" s="1"/>
      <c r="O985" s="54"/>
      <c r="P985" s="1"/>
      <c r="Q985" s="1"/>
      <c r="R985" s="1"/>
      <c r="S985" s="1"/>
      <c r="T985" s="1"/>
      <c r="U985" s="1"/>
      <c r="V985" s="1"/>
      <c r="W985" s="1"/>
      <c r="X985" s="1"/>
      <c r="Y985" s="1"/>
      <c r="Z985" s="1"/>
      <c r="AA985" s="1"/>
      <c r="AB985" s="1"/>
      <c r="AC985" s="1"/>
      <c r="AD985" s="1"/>
      <c r="AE985" s="1"/>
      <c r="AF985" s="1"/>
      <c r="AG985" s="1"/>
      <c r="AH985" s="1"/>
      <c r="AI985" s="54"/>
      <c r="AJ985" s="1"/>
    </row>
    <row r="986">
      <c r="A986" s="1"/>
      <c r="B986" s="1"/>
      <c r="C986" s="34"/>
      <c r="D986" s="1"/>
      <c r="E986" s="1"/>
      <c r="F986" s="1"/>
      <c r="G986" s="1"/>
      <c r="H986" s="1"/>
      <c r="I986" s="1"/>
      <c r="J986" s="1"/>
      <c r="K986" s="1"/>
      <c r="L986" s="1"/>
      <c r="M986" s="1"/>
      <c r="N986" s="1"/>
      <c r="O986" s="54"/>
      <c r="P986" s="1"/>
      <c r="Q986" s="1"/>
      <c r="R986" s="1"/>
      <c r="S986" s="1"/>
      <c r="T986" s="1"/>
      <c r="U986" s="1"/>
      <c r="V986" s="1"/>
      <c r="W986" s="1"/>
      <c r="X986" s="1"/>
      <c r="Y986" s="1"/>
      <c r="Z986" s="1"/>
      <c r="AA986" s="1"/>
      <c r="AB986" s="1"/>
      <c r="AC986" s="1"/>
      <c r="AD986" s="1"/>
      <c r="AE986" s="1"/>
      <c r="AF986" s="1"/>
      <c r="AG986" s="1"/>
      <c r="AH986" s="1"/>
      <c r="AI986" s="54"/>
      <c r="AJ986" s="1"/>
    </row>
    <row r="987">
      <c r="A987" s="1"/>
      <c r="B987" s="1"/>
      <c r="C987" s="34"/>
      <c r="D987" s="1"/>
      <c r="E987" s="1"/>
      <c r="F987" s="1"/>
      <c r="G987" s="1"/>
      <c r="H987" s="1"/>
      <c r="I987" s="1"/>
      <c r="J987" s="1"/>
      <c r="K987" s="1"/>
      <c r="L987" s="1"/>
      <c r="M987" s="1"/>
      <c r="N987" s="1"/>
      <c r="O987" s="54"/>
      <c r="P987" s="1"/>
      <c r="Q987" s="1"/>
      <c r="R987" s="1"/>
      <c r="S987" s="1"/>
      <c r="T987" s="1"/>
      <c r="U987" s="1"/>
      <c r="V987" s="1"/>
      <c r="W987" s="1"/>
      <c r="X987" s="1"/>
      <c r="Y987" s="1"/>
      <c r="Z987" s="1"/>
      <c r="AA987" s="1"/>
      <c r="AB987" s="1"/>
      <c r="AC987" s="1"/>
      <c r="AD987" s="1"/>
      <c r="AE987" s="1"/>
      <c r="AF987" s="1"/>
      <c r="AG987" s="1"/>
      <c r="AH987" s="1"/>
      <c r="AI987" s="54"/>
      <c r="AJ987" s="1"/>
    </row>
    <row r="988">
      <c r="A988" s="1"/>
      <c r="B988" s="1"/>
      <c r="C988" s="34"/>
      <c r="D988" s="1"/>
      <c r="E988" s="1"/>
      <c r="F988" s="1"/>
      <c r="G988" s="1"/>
      <c r="H988" s="1"/>
      <c r="I988" s="1"/>
      <c r="J988" s="1"/>
      <c r="K988" s="1"/>
      <c r="L988" s="1"/>
      <c r="M988" s="1"/>
      <c r="N988" s="1"/>
      <c r="O988" s="54"/>
      <c r="P988" s="1"/>
      <c r="Q988" s="1"/>
      <c r="R988" s="1"/>
      <c r="S988" s="1"/>
      <c r="T988" s="1"/>
      <c r="U988" s="1"/>
      <c r="V988" s="1"/>
      <c r="W988" s="1"/>
      <c r="X988" s="1"/>
      <c r="Y988" s="1"/>
      <c r="Z988" s="1"/>
      <c r="AA988" s="1"/>
      <c r="AB988" s="1"/>
      <c r="AC988" s="1"/>
      <c r="AD988" s="1"/>
      <c r="AE988" s="1"/>
      <c r="AF988" s="1"/>
      <c r="AG988" s="1"/>
      <c r="AH988" s="1"/>
      <c r="AI988" s="54"/>
      <c r="AJ988" s="1"/>
    </row>
    <row r="989">
      <c r="A989" s="1"/>
      <c r="B989" s="1"/>
      <c r="C989" s="34"/>
      <c r="D989" s="1"/>
      <c r="E989" s="1"/>
      <c r="F989" s="1"/>
      <c r="G989" s="1"/>
      <c r="H989" s="1"/>
      <c r="I989" s="1"/>
      <c r="J989" s="1"/>
      <c r="K989" s="1"/>
      <c r="L989" s="1"/>
      <c r="M989" s="1"/>
      <c r="N989" s="1"/>
      <c r="O989" s="54"/>
      <c r="P989" s="1"/>
      <c r="Q989" s="1"/>
      <c r="R989" s="1"/>
      <c r="S989" s="1"/>
      <c r="T989" s="1"/>
      <c r="U989" s="1"/>
      <c r="V989" s="1"/>
      <c r="W989" s="1"/>
      <c r="X989" s="1"/>
      <c r="Y989" s="1"/>
      <c r="Z989" s="1"/>
      <c r="AA989" s="1"/>
      <c r="AB989" s="1"/>
      <c r="AC989" s="1"/>
      <c r="AD989" s="1"/>
      <c r="AE989" s="1"/>
      <c r="AF989" s="1"/>
      <c r="AG989" s="1"/>
      <c r="AH989" s="1"/>
      <c r="AI989" s="54"/>
      <c r="AJ989" s="1"/>
    </row>
    <row r="990">
      <c r="A990" s="1"/>
      <c r="B990" s="1"/>
      <c r="C990" s="34"/>
      <c r="D990" s="1"/>
      <c r="E990" s="1"/>
      <c r="F990" s="1"/>
      <c r="G990" s="1"/>
      <c r="H990" s="1"/>
      <c r="I990" s="1"/>
      <c r="J990" s="1"/>
      <c r="K990" s="1"/>
      <c r="L990" s="1"/>
      <c r="M990" s="1"/>
      <c r="N990" s="1"/>
      <c r="O990" s="54"/>
      <c r="P990" s="1"/>
      <c r="Q990" s="1"/>
      <c r="R990" s="1"/>
      <c r="S990" s="1"/>
      <c r="T990" s="1"/>
      <c r="U990" s="1"/>
      <c r="V990" s="1"/>
      <c r="W990" s="1"/>
      <c r="X990" s="1"/>
      <c r="Y990" s="1"/>
      <c r="Z990" s="1"/>
      <c r="AA990" s="1"/>
      <c r="AB990" s="1"/>
      <c r="AC990" s="1"/>
      <c r="AD990" s="1"/>
      <c r="AE990" s="1"/>
      <c r="AF990" s="1"/>
      <c r="AG990" s="1"/>
      <c r="AH990" s="1"/>
      <c r="AI990" s="54"/>
      <c r="AJ990" s="1"/>
    </row>
    <row r="991">
      <c r="A991" s="1"/>
      <c r="B991" s="1"/>
      <c r="C991" s="34"/>
      <c r="D991" s="1"/>
      <c r="E991" s="1"/>
      <c r="F991" s="1"/>
      <c r="G991" s="1"/>
      <c r="H991" s="1"/>
      <c r="I991" s="1"/>
      <c r="J991" s="1"/>
      <c r="K991" s="1"/>
      <c r="L991" s="1"/>
      <c r="M991" s="1"/>
      <c r="N991" s="1"/>
      <c r="O991" s="54"/>
      <c r="P991" s="1"/>
      <c r="Q991" s="1"/>
      <c r="R991" s="1"/>
      <c r="S991" s="1"/>
      <c r="T991" s="1"/>
      <c r="U991" s="1"/>
      <c r="V991" s="1"/>
      <c r="W991" s="1"/>
      <c r="X991" s="1"/>
      <c r="Y991" s="1"/>
      <c r="Z991" s="1"/>
      <c r="AA991" s="1"/>
      <c r="AB991" s="1"/>
      <c r="AC991" s="1"/>
      <c r="AD991" s="1"/>
      <c r="AE991" s="1"/>
      <c r="AF991" s="1"/>
      <c r="AG991" s="1"/>
      <c r="AH991" s="1"/>
      <c r="AI991" s="54"/>
      <c r="AJ991" s="1"/>
    </row>
    <row r="992">
      <c r="A992" s="1"/>
      <c r="B992" s="1"/>
      <c r="C992" s="34"/>
      <c r="D992" s="1"/>
      <c r="E992" s="1"/>
      <c r="F992" s="1"/>
      <c r="G992" s="1"/>
      <c r="H992" s="1"/>
      <c r="I992" s="1"/>
      <c r="J992" s="1"/>
      <c r="K992" s="1"/>
      <c r="L992" s="1"/>
      <c r="M992" s="1"/>
      <c r="N992" s="1"/>
      <c r="O992" s="54"/>
      <c r="P992" s="1"/>
      <c r="Q992" s="1"/>
      <c r="R992" s="1"/>
      <c r="S992" s="1"/>
      <c r="T992" s="1"/>
      <c r="U992" s="1"/>
      <c r="V992" s="1"/>
      <c r="W992" s="1"/>
      <c r="X992" s="1"/>
      <c r="Y992" s="1"/>
      <c r="Z992" s="1"/>
      <c r="AA992" s="1"/>
      <c r="AB992" s="1"/>
      <c r="AC992" s="1"/>
      <c r="AD992" s="1"/>
      <c r="AE992" s="1"/>
      <c r="AF992" s="1"/>
      <c r="AG992" s="1"/>
      <c r="AH992" s="1"/>
      <c r="AI992" s="54"/>
      <c r="AJ992" s="1"/>
    </row>
    <row r="993">
      <c r="A993" s="1"/>
      <c r="B993" s="1"/>
      <c r="C993" s="34"/>
      <c r="D993" s="1"/>
      <c r="E993" s="1"/>
      <c r="F993" s="1"/>
      <c r="G993" s="1"/>
      <c r="H993" s="1"/>
      <c r="I993" s="1"/>
      <c r="J993" s="1"/>
      <c r="K993" s="1"/>
      <c r="L993" s="1"/>
      <c r="M993" s="1"/>
      <c r="N993" s="1"/>
      <c r="O993" s="54"/>
      <c r="P993" s="1"/>
      <c r="Q993" s="1"/>
      <c r="R993" s="1"/>
      <c r="S993" s="1"/>
      <c r="T993" s="1"/>
      <c r="U993" s="1"/>
      <c r="V993" s="1"/>
      <c r="W993" s="1"/>
      <c r="X993" s="1"/>
      <c r="Y993" s="1"/>
      <c r="Z993" s="1"/>
      <c r="AA993" s="1"/>
      <c r="AB993" s="1"/>
      <c r="AC993" s="1"/>
      <c r="AD993" s="1"/>
      <c r="AE993" s="1"/>
      <c r="AF993" s="1"/>
      <c r="AG993" s="1"/>
      <c r="AH993" s="1"/>
      <c r="AI993" s="54"/>
      <c r="AJ993" s="1"/>
    </row>
    <row r="994">
      <c r="A994" s="1"/>
      <c r="B994" s="1"/>
      <c r="C994" s="34"/>
      <c r="D994" s="1"/>
      <c r="E994" s="1"/>
      <c r="F994" s="1"/>
      <c r="G994" s="1"/>
      <c r="H994" s="1"/>
      <c r="I994" s="1"/>
      <c r="J994" s="1"/>
      <c r="K994" s="1"/>
      <c r="L994" s="1"/>
      <c r="M994" s="1"/>
      <c r="N994" s="1"/>
      <c r="O994" s="54"/>
      <c r="P994" s="1"/>
      <c r="Q994" s="1"/>
      <c r="R994" s="1"/>
      <c r="S994" s="1"/>
      <c r="T994" s="1"/>
      <c r="U994" s="1"/>
      <c r="V994" s="1"/>
      <c r="W994" s="1"/>
      <c r="X994" s="1"/>
      <c r="Y994" s="1"/>
      <c r="Z994" s="1"/>
      <c r="AA994" s="1"/>
      <c r="AB994" s="1"/>
      <c r="AC994" s="1"/>
      <c r="AD994" s="1"/>
      <c r="AE994" s="1"/>
      <c r="AF994" s="1"/>
      <c r="AG994" s="1"/>
      <c r="AH994" s="1"/>
      <c r="AI994" s="54"/>
      <c r="AJ994" s="1"/>
    </row>
    <row r="995">
      <c r="A995" s="1"/>
      <c r="B995" s="1"/>
      <c r="C995" s="34"/>
      <c r="D995" s="1"/>
      <c r="E995" s="1"/>
      <c r="F995" s="1"/>
      <c r="G995" s="1"/>
      <c r="H995" s="1"/>
      <c r="I995" s="1"/>
      <c r="J995" s="1"/>
      <c r="K995" s="1"/>
      <c r="L995" s="1"/>
      <c r="M995" s="1"/>
      <c r="N995" s="1"/>
      <c r="O995" s="54"/>
      <c r="P995" s="1"/>
      <c r="Q995" s="1"/>
      <c r="R995" s="1"/>
      <c r="S995" s="1"/>
      <c r="T995" s="1"/>
      <c r="U995" s="1"/>
      <c r="V995" s="1"/>
      <c r="W995" s="1"/>
      <c r="X995" s="1"/>
      <c r="Y995" s="1"/>
      <c r="Z995" s="1"/>
      <c r="AA995" s="1"/>
      <c r="AB995" s="1"/>
      <c r="AC995" s="1"/>
      <c r="AD995" s="1"/>
      <c r="AE995" s="1"/>
      <c r="AF995" s="1"/>
      <c r="AG995" s="1"/>
      <c r="AH995" s="1"/>
      <c r="AI995" s="54"/>
      <c r="AJ995" s="1"/>
    </row>
    <row r="996">
      <c r="A996" s="1"/>
      <c r="B996" s="1"/>
      <c r="C996" s="34"/>
      <c r="D996" s="1"/>
      <c r="E996" s="1"/>
      <c r="F996" s="1"/>
      <c r="G996" s="1"/>
      <c r="H996" s="1"/>
      <c r="I996" s="1"/>
      <c r="J996" s="1"/>
      <c r="K996" s="1"/>
      <c r="L996" s="1"/>
      <c r="M996" s="1"/>
      <c r="N996" s="1"/>
      <c r="O996" s="54"/>
      <c r="P996" s="1"/>
      <c r="Q996" s="1"/>
      <c r="R996" s="1"/>
      <c r="S996" s="1"/>
      <c r="T996" s="1"/>
      <c r="U996" s="1"/>
      <c r="V996" s="1"/>
      <c r="W996" s="1"/>
      <c r="X996" s="1"/>
      <c r="Y996" s="1"/>
      <c r="Z996" s="1"/>
      <c r="AA996" s="1"/>
      <c r="AB996" s="1"/>
      <c r="AC996" s="1"/>
      <c r="AD996" s="1"/>
      <c r="AE996" s="1"/>
      <c r="AF996" s="1"/>
      <c r="AG996" s="1"/>
      <c r="AH996" s="1"/>
      <c r="AI996" s="54"/>
      <c r="AJ996" s="1"/>
    </row>
    <row r="997">
      <c r="A997" s="1"/>
      <c r="B997" s="1"/>
      <c r="C997" s="34"/>
      <c r="D997" s="1"/>
      <c r="E997" s="1"/>
      <c r="F997" s="1"/>
      <c r="G997" s="1"/>
      <c r="H997" s="1"/>
      <c r="I997" s="1"/>
      <c r="J997" s="1"/>
      <c r="K997" s="1"/>
      <c r="L997" s="1"/>
      <c r="M997" s="1"/>
      <c r="N997" s="1"/>
      <c r="O997" s="54"/>
      <c r="P997" s="1"/>
      <c r="Q997" s="1"/>
      <c r="R997" s="1"/>
      <c r="S997" s="1"/>
      <c r="T997" s="1"/>
      <c r="U997" s="1"/>
      <c r="V997" s="1"/>
      <c r="W997" s="1"/>
      <c r="X997" s="1"/>
      <c r="Y997" s="1"/>
      <c r="Z997" s="1"/>
      <c r="AA997" s="1"/>
      <c r="AB997" s="1"/>
      <c r="AC997" s="1"/>
      <c r="AD997" s="1"/>
      <c r="AE997" s="1"/>
      <c r="AF997" s="1"/>
      <c r="AG997" s="1"/>
      <c r="AH997" s="1"/>
      <c r="AI997" s="54"/>
      <c r="AJ997" s="1"/>
    </row>
    <row r="998">
      <c r="A998" s="1"/>
      <c r="B998" s="1"/>
      <c r="C998" s="34"/>
      <c r="D998" s="1"/>
      <c r="E998" s="1"/>
      <c r="F998" s="1"/>
      <c r="G998" s="1"/>
      <c r="H998" s="1"/>
      <c r="I998" s="1"/>
      <c r="J998" s="1"/>
      <c r="K998" s="1"/>
      <c r="L998" s="1"/>
      <c r="M998" s="1"/>
      <c r="N998" s="1"/>
      <c r="O998" s="54"/>
      <c r="P998" s="1"/>
      <c r="Q998" s="1"/>
      <c r="R998" s="1"/>
      <c r="S998" s="1"/>
      <c r="T998" s="1"/>
      <c r="U998" s="1"/>
      <c r="V998" s="1"/>
      <c r="W998" s="1"/>
      <c r="X998" s="1"/>
      <c r="Y998" s="1"/>
      <c r="Z998" s="1"/>
      <c r="AA998" s="1"/>
      <c r="AB998" s="1"/>
      <c r="AC998" s="1"/>
      <c r="AD998" s="1"/>
      <c r="AE998" s="1"/>
      <c r="AF998" s="1"/>
      <c r="AG998" s="1"/>
      <c r="AH998" s="1"/>
      <c r="AI998" s="54"/>
      <c r="AJ998" s="1"/>
    </row>
    <row r="999">
      <c r="A999" s="1"/>
      <c r="B999" s="1"/>
      <c r="C999" s="34"/>
      <c r="D999" s="1"/>
      <c r="E999" s="1"/>
      <c r="F999" s="1"/>
      <c r="G999" s="1"/>
      <c r="H999" s="1"/>
      <c r="I999" s="1"/>
      <c r="J999" s="1"/>
      <c r="K999" s="1"/>
      <c r="L999" s="1"/>
      <c r="M999" s="1"/>
      <c r="N999" s="1"/>
      <c r="O999" s="54"/>
      <c r="P999" s="1"/>
      <c r="Q999" s="1"/>
      <c r="R999" s="1"/>
      <c r="S999" s="1"/>
      <c r="T999" s="1"/>
      <c r="U999" s="1"/>
      <c r="V999" s="1"/>
      <c r="W999" s="1"/>
      <c r="X999" s="1"/>
      <c r="Y999" s="1"/>
      <c r="Z999" s="1"/>
      <c r="AA999" s="1"/>
      <c r="AB999" s="1"/>
      <c r="AC999" s="1"/>
      <c r="AD999" s="1"/>
      <c r="AE999" s="1"/>
      <c r="AF999" s="1"/>
      <c r="AG999" s="1"/>
      <c r="AH999" s="1"/>
      <c r="AI999" s="54"/>
      <c r="AJ999" s="1"/>
    </row>
    <row r="1000">
      <c r="A1000" s="1"/>
      <c r="B1000" s="1"/>
      <c r="C1000" s="34"/>
      <c r="D1000" s="1"/>
      <c r="E1000" s="1"/>
      <c r="F1000" s="1"/>
      <c r="G1000" s="1"/>
      <c r="H1000" s="1"/>
      <c r="I1000" s="1"/>
      <c r="J1000" s="1"/>
      <c r="K1000" s="1"/>
      <c r="L1000" s="1"/>
      <c r="M1000" s="1"/>
      <c r="N1000" s="1"/>
      <c r="O1000" s="54"/>
      <c r="P1000" s="1"/>
      <c r="Q1000" s="1"/>
      <c r="R1000" s="1"/>
      <c r="S1000" s="1"/>
      <c r="T1000" s="1"/>
      <c r="U1000" s="1"/>
      <c r="V1000" s="1"/>
      <c r="W1000" s="1"/>
      <c r="X1000" s="1"/>
      <c r="Y1000" s="1"/>
      <c r="Z1000" s="1"/>
      <c r="AA1000" s="1"/>
      <c r="AB1000" s="1"/>
      <c r="AC1000" s="1"/>
      <c r="AD1000" s="1"/>
      <c r="AE1000" s="1"/>
      <c r="AF1000" s="1"/>
      <c r="AG1000" s="1"/>
      <c r="AH1000" s="1"/>
      <c r="AI1000" s="54"/>
      <c r="AJ1000" s="1"/>
    </row>
    <row r="1001">
      <c r="A1001" s="1"/>
      <c r="B1001" s="1"/>
      <c r="C1001" s="34"/>
      <c r="D1001" s="1"/>
      <c r="E1001" s="1"/>
      <c r="F1001" s="1"/>
      <c r="G1001" s="1"/>
      <c r="H1001" s="1"/>
      <c r="I1001" s="1"/>
      <c r="J1001" s="1"/>
      <c r="K1001" s="1"/>
      <c r="L1001" s="1"/>
      <c r="M1001" s="1"/>
      <c r="N1001" s="1"/>
      <c r="O1001" s="54"/>
      <c r="P1001" s="1"/>
      <c r="Q1001" s="1"/>
      <c r="R1001" s="1"/>
      <c r="S1001" s="1"/>
      <c r="T1001" s="1"/>
      <c r="U1001" s="1"/>
      <c r="V1001" s="1"/>
      <c r="W1001" s="1"/>
      <c r="X1001" s="1"/>
      <c r="Y1001" s="1"/>
      <c r="Z1001" s="1"/>
      <c r="AA1001" s="1"/>
      <c r="AB1001" s="1"/>
      <c r="AC1001" s="1"/>
      <c r="AD1001" s="1"/>
      <c r="AE1001" s="1"/>
      <c r="AF1001" s="1"/>
      <c r="AG1001" s="1"/>
      <c r="AH1001" s="1"/>
      <c r="AI1001" s="54"/>
      <c r="AJ1001" s="1"/>
    </row>
    <row r="1002">
      <c r="A1002" s="1"/>
      <c r="B1002" s="1"/>
      <c r="C1002" s="34"/>
      <c r="D1002" s="1"/>
      <c r="E1002" s="1"/>
      <c r="F1002" s="1"/>
      <c r="G1002" s="1"/>
      <c r="H1002" s="1"/>
      <c r="I1002" s="1"/>
      <c r="J1002" s="1"/>
      <c r="K1002" s="1"/>
      <c r="L1002" s="1"/>
      <c r="M1002" s="1"/>
      <c r="N1002" s="1"/>
      <c r="O1002" s="54"/>
      <c r="P1002" s="1"/>
      <c r="Q1002" s="1"/>
      <c r="R1002" s="1"/>
      <c r="S1002" s="1"/>
      <c r="T1002" s="1"/>
      <c r="U1002" s="1"/>
      <c r="V1002" s="1"/>
      <c r="W1002" s="1"/>
      <c r="X1002" s="1"/>
      <c r="Y1002" s="1"/>
      <c r="Z1002" s="1"/>
      <c r="AA1002" s="1"/>
      <c r="AB1002" s="1"/>
      <c r="AC1002" s="1"/>
      <c r="AD1002" s="1"/>
      <c r="AE1002" s="1"/>
      <c r="AF1002" s="1"/>
      <c r="AG1002" s="1"/>
      <c r="AH1002" s="1"/>
      <c r="AI1002" s="54"/>
      <c r="AJ1002" s="1"/>
    </row>
    <row r="1003">
      <c r="A1003" s="1"/>
      <c r="B1003" s="1"/>
      <c r="C1003" s="34"/>
      <c r="D1003" s="1"/>
      <c r="E1003" s="1"/>
      <c r="F1003" s="1"/>
      <c r="G1003" s="1"/>
      <c r="H1003" s="1"/>
      <c r="I1003" s="1"/>
      <c r="J1003" s="1"/>
      <c r="K1003" s="1"/>
      <c r="L1003" s="1"/>
      <c r="M1003" s="1"/>
      <c r="N1003" s="1"/>
      <c r="O1003" s="54"/>
      <c r="P1003" s="1"/>
      <c r="Q1003" s="1"/>
      <c r="R1003" s="1"/>
      <c r="S1003" s="1"/>
      <c r="T1003" s="1"/>
      <c r="U1003" s="1"/>
      <c r="V1003" s="1"/>
      <c r="W1003" s="1"/>
      <c r="X1003" s="1"/>
      <c r="Y1003" s="1"/>
      <c r="Z1003" s="1"/>
      <c r="AA1003" s="1"/>
      <c r="AB1003" s="1"/>
      <c r="AC1003" s="1"/>
      <c r="AD1003" s="1"/>
      <c r="AE1003" s="1"/>
      <c r="AF1003" s="1"/>
      <c r="AG1003" s="1"/>
      <c r="AH1003" s="1"/>
      <c r="AI1003" s="54"/>
      <c r="AJ1003" s="1"/>
    </row>
    <row r="1004">
      <c r="A1004" s="1"/>
      <c r="B1004" s="1"/>
      <c r="C1004" s="34"/>
      <c r="D1004" s="1"/>
      <c r="E1004" s="1"/>
      <c r="F1004" s="1"/>
      <c r="G1004" s="1"/>
      <c r="H1004" s="1"/>
      <c r="I1004" s="1"/>
      <c r="J1004" s="1"/>
      <c r="K1004" s="1"/>
      <c r="L1004" s="1"/>
      <c r="M1004" s="1"/>
      <c r="N1004" s="1"/>
      <c r="O1004" s="54"/>
      <c r="P1004" s="1"/>
      <c r="Q1004" s="1"/>
      <c r="R1004" s="1"/>
      <c r="S1004" s="1"/>
      <c r="T1004" s="1"/>
      <c r="U1004" s="1"/>
      <c r="V1004" s="1"/>
      <c r="W1004" s="1"/>
      <c r="X1004" s="1"/>
      <c r="Y1004" s="1"/>
      <c r="Z1004" s="1"/>
      <c r="AA1004" s="1"/>
      <c r="AB1004" s="1"/>
      <c r="AC1004" s="1"/>
      <c r="AD1004" s="1"/>
      <c r="AE1004" s="1"/>
      <c r="AF1004" s="1"/>
      <c r="AG1004" s="1"/>
      <c r="AH1004" s="1"/>
      <c r="AI1004" s="54"/>
      <c r="AJ1004" s="1"/>
    </row>
    <row r="1005">
      <c r="A1005" s="1"/>
      <c r="B1005" s="1"/>
      <c r="C1005" s="34"/>
      <c r="D1005" s="1"/>
      <c r="E1005" s="1"/>
      <c r="F1005" s="1"/>
      <c r="G1005" s="1"/>
      <c r="H1005" s="1"/>
      <c r="I1005" s="1"/>
      <c r="J1005" s="1"/>
      <c r="K1005" s="1"/>
      <c r="L1005" s="1"/>
      <c r="M1005" s="1"/>
      <c r="N1005" s="1"/>
      <c r="O1005" s="54"/>
      <c r="P1005" s="1"/>
      <c r="Q1005" s="1"/>
      <c r="R1005" s="1"/>
      <c r="S1005" s="1"/>
      <c r="T1005" s="1"/>
      <c r="U1005" s="1"/>
      <c r="V1005" s="1"/>
      <c r="W1005" s="1"/>
      <c r="X1005" s="1"/>
      <c r="Y1005" s="1"/>
      <c r="Z1005" s="1"/>
      <c r="AA1005" s="1"/>
      <c r="AB1005" s="1"/>
      <c r="AC1005" s="1"/>
      <c r="AD1005" s="1"/>
      <c r="AE1005" s="1"/>
      <c r="AF1005" s="1"/>
      <c r="AG1005" s="1"/>
      <c r="AH1005" s="1"/>
      <c r="AI1005" s="54"/>
      <c r="AJ1005" s="1"/>
    </row>
    <row r="1006">
      <c r="A1006" s="1"/>
      <c r="B1006" s="1"/>
      <c r="C1006" s="34"/>
      <c r="D1006" s="1"/>
      <c r="E1006" s="1"/>
      <c r="F1006" s="1"/>
      <c r="G1006" s="1"/>
      <c r="H1006" s="1"/>
      <c r="I1006" s="1"/>
      <c r="J1006" s="1"/>
      <c r="K1006" s="1"/>
      <c r="L1006" s="1"/>
      <c r="M1006" s="1"/>
      <c r="N1006" s="1"/>
      <c r="O1006" s="54"/>
      <c r="P1006" s="1"/>
      <c r="Q1006" s="1"/>
      <c r="R1006" s="1"/>
      <c r="S1006" s="1"/>
      <c r="T1006" s="1"/>
      <c r="U1006" s="1"/>
      <c r="V1006" s="1"/>
      <c r="W1006" s="1"/>
      <c r="X1006" s="1"/>
      <c r="Y1006" s="1"/>
      <c r="Z1006" s="1"/>
      <c r="AA1006" s="1"/>
      <c r="AB1006" s="1"/>
      <c r="AC1006" s="1"/>
      <c r="AD1006" s="1"/>
      <c r="AE1006" s="1"/>
      <c r="AF1006" s="1"/>
      <c r="AG1006" s="1"/>
      <c r="AH1006" s="1"/>
      <c r="AI1006" s="54"/>
      <c r="AJ1006" s="1"/>
    </row>
    <row r="1007">
      <c r="A1007" s="1"/>
      <c r="B1007" s="1"/>
      <c r="C1007" s="34"/>
      <c r="D1007" s="1"/>
      <c r="E1007" s="1"/>
      <c r="F1007" s="1"/>
      <c r="G1007" s="1"/>
      <c r="H1007" s="1"/>
      <c r="I1007" s="1"/>
      <c r="J1007" s="1"/>
      <c r="K1007" s="1"/>
      <c r="L1007" s="1"/>
      <c r="M1007" s="1"/>
      <c r="N1007" s="1"/>
      <c r="O1007" s="54"/>
      <c r="P1007" s="1"/>
      <c r="Q1007" s="1"/>
      <c r="R1007" s="1"/>
      <c r="S1007" s="1"/>
      <c r="T1007" s="1"/>
      <c r="U1007" s="1"/>
      <c r="V1007" s="1"/>
      <c r="W1007" s="1"/>
      <c r="X1007" s="1"/>
      <c r="Y1007" s="1"/>
      <c r="Z1007" s="1"/>
      <c r="AA1007" s="1"/>
      <c r="AB1007" s="1"/>
      <c r="AC1007" s="1"/>
      <c r="AD1007" s="1"/>
      <c r="AE1007" s="1"/>
      <c r="AF1007" s="1"/>
      <c r="AG1007" s="1"/>
      <c r="AH1007" s="1"/>
      <c r="AI1007" s="54"/>
      <c r="AJ1007" s="1"/>
    </row>
    <row r="1008">
      <c r="A1008" s="1"/>
      <c r="B1008" s="1"/>
      <c r="C1008" s="34"/>
      <c r="D1008" s="1"/>
      <c r="E1008" s="1"/>
      <c r="F1008" s="1"/>
      <c r="G1008" s="1"/>
      <c r="H1008" s="1"/>
      <c r="I1008" s="1"/>
      <c r="J1008" s="1"/>
      <c r="K1008" s="1"/>
      <c r="L1008" s="1"/>
      <c r="M1008" s="1"/>
      <c r="N1008" s="1"/>
      <c r="O1008" s="54"/>
      <c r="P1008" s="1"/>
      <c r="Q1008" s="1"/>
      <c r="R1008" s="1"/>
      <c r="S1008" s="1"/>
      <c r="T1008" s="1"/>
      <c r="U1008" s="1"/>
      <c r="V1008" s="1"/>
      <c r="W1008" s="1"/>
      <c r="X1008" s="1"/>
      <c r="Y1008" s="1"/>
      <c r="Z1008" s="1"/>
      <c r="AA1008" s="1"/>
      <c r="AB1008" s="1"/>
      <c r="AC1008" s="1"/>
      <c r="AD1008" s="1"/>
      <c r="AE1008" s="1"/>
      <c r="AF1008" s="1"/>
      <c r="AG1008" s="1"/>
      <c r="AH1008" s="1"/>
      <c r="AI1008" s="54"/>
      <c r="AJ1008" s="1"/>
    </row>
    <row r="1009">
      <c r="A1009" s="1"/>
      <c r="B1009" s="1"/>
      <c r="C1009" s="34"/>
      <c r="D1009" s="1"/>
      <c r="E1009" s="1"/>
      <c r="F1009" s="1"/>
      <c r="G1009" s="1"/>
      <c r="H1009" s="1"/>
      <c r="I1009" s="1"/>
      <c r="J1009" s="1"/>
      <c r="K1009" s="1"/>
      <c r="L1009" s="1"/>
      <c r="M1009" s="1"/>
      <c r="N1009" s="1"/>
      <c r="O1009" s="54"/>
      <c r="P1009" s="1"/>
      <c r="Q1009" s="1"/>
      <c r="R1009" s="1"/>
      <c r="S1009" s="1"/>
      <c r="T1009" s="1"/>
      <c r="U1009" s="1"/>
      <c r="V1009" s="1"/>
      <c r="W1009" s="1"/>
      <c r="X1009" s="1"/>
      <c r="Y1009" s="1"/>
      <c r="Z1009" s="1"/>
      <c r="AA1009" s="1"/>
      <c r="AB1009" s="1"/>
      <c r="AC1009" s="1"/>
      <c r="AD1009" s="1"/>
      <c r="AE1009" s="1"/>
      <c r="AF1009" s="1"/>
      <c r="AG1009" s="1"/>
      <c r="AH1009" s="1"/>
      <c r="AI1009" s="54"/>
      <c r="AJ1009" s="1"/>
    </row>
    <row r="1010">
      <c r="A1010" s="1"/>
      <c r="B1010" s="1"/>
      <c r="C1010" s="34"/>
      <c r="D1010" s="1"/>
      <c r="E1010" s="1"/>
      <c r="F1010" s="1"/>
      <c r="G1010" s="1"/>
      <c r="H1010" s="1"/>
      <c r="I1010" s="1"/>
      <c r="J1010" s="1"/>
      <c r="K1010" s="1"/>
      <c r="L1010" s="1"/>
      <c r="M1010" s="1"/>
      <c r="N1010" s="1"/>
      <c r="O1010" s="54"/>
      <c r="P1010" s="1"/>
      <c r="Q1010" s="1"/>
      <c r="R1010" s="1"/>
      <c r="S1010" s="1"/>
      <c r="T1010" s="1"/>
      <c r="U1010" s="1"/>
      <c r="V1010" s="1"/>
      <c r="W1010" s="1"/>
      <c r="X1010" s="1"/>
      <c r="Y1010" s="1"/>
      <c r="Z1010" s="1"/>
      <c r="AA1010" s="1"/>
      <c r="AB1010" s="1"/>
      <c r="AC1010" s="1"/>
      <c r="AD1010" s="1"/>
      <c r="AE1010" s="1"/>
      <c r="AF1010" s="1"/>
      <c r="AG1010" s="1"/>
      <c r="AH1010" s="1"/>
      <c r="AI1010" s="54"/>
      <c r="AJ1010" s="1"/>
    </row>
    <row r="1011">
      <c r="A1011" s="1"/>
      <c r="B1011" s="1"/>
      <c r="C1011" s="34"/>
      <c r="D1011" s="1"/>
      <c r="E1011" s="1"/>
      <c r="F1011" s="1"/>
      <c r="G1011" s="1"/>
      <c r="H1011" s="1"/>
      <c r="I1011" s="1"/>
      <c r="J1011" s="1"/>
      <c r="K1011" s="1"/>
      <c r="L1011" s="1"/>
      <c r="M1011" s="1"/>
      <c r="N1011" s="1"/>
      <c r="O1011" s="54"/>
      <c r="P1011" s="1"/>
      <c r="Q1011" s="1"/>
      <c r="R1011" s="1"/>
      <c r="S1011" s="1"/>
      <c r="T1011" s="1"/>
      <c r="U1011" s="1"/>
      <c r="V1011" s="1"/>
      <c r="W1011" s="1"/>
      <c r="X1011" s="1"/>
      <c r="Y1011" s="1"/>
      <c r="Z1011" s="1"/>
      <c r="AA1011" s="1"/>
      <c r="AB1011" s="1"/>
      <c r="AC1011" s="1"/>
      <c r="AD1011" s="1"/>
      <c r="AE1011" s="1"/>
      <c r="AF1011" s="1"/>
      <c r="AG1011" s="1"/>
      <c r="AH1011" s="1"/>
      <c r="AI1011" s="54"/>
      <c r="AJ1011" s="1"/>
    </row>
    <row r="1012">
      <c r="A1012" s="1"/>
      <c r="B1012" s="1"/>
      <c r="C1012" s="34"/>
      <c r="D1012" s="1"/>
      <c r="E1012" s="1"/>
      <c r="F1012" s="1"/>
      <c r="G1012" s="1"/>
      <c r="H1012" s="1"/>
      <c r="I1012" s="1"/>
      <c r="J1012" s="1"/>
      <c r="K1012" s="1"/>
      <c r="L1012" s="1"/>
      <c r="M1012" s="1"/>
      <c r="N1012" s="1"/>
      <c r="O1012" s="54"/>
      <c r="P1012" s="1"/>
      <c r="Q1012" s="1"/>
      <c r="R1012" s="1"/>
      <c r="S1012" s="1"/>
      <c r="T1012" s="1"/>
      <c r="U1012" s="1"/>
      <c r="V1012" s="1"/>
      <c r="W1012" s="1"/>
      <c r="X1012" s="1"/>
      <c r="Y1012" s="1"/>
      <c r="Z1012" s="1"/>
      <c r="AA1012" s="1"/>
      <c r="AB1012" s="1"/>
      <c r="AC1012" s="1"/>
      <c r="AD1012" s="1"/>
      <c r="AE1012" s="1"/>
      <c r="AF1012" s="1"/>
      <c r="AG1012" s="1"/>
      <c r="AH1012" s="1"/>
      <c r="AI1012" s="54"/>
      <c r="AJ1012" s="1"/>
    </row>
    <row r="1013">
      <c r="A1013" s="1"/>
      <c r="B1013" s="1"/>
      <c r="C1013" s="34"/>
      <c r="D1013" s="1"/>
      <c r="E1013" s="1"/>
      <c r="F1013" s="1"/>
      <c r="G1013" s="1"/>
      <c r="H1013" s="1"/>
      <c r="I1013" s="1"/>
      <c r="J1013" s="1"/>
      <c r="K1013" s="1"/>
      <c r="L1013" s="1"/>
      <c r="M1013" s="1"/>
      <c r="N1013" s="1"/>
      <c r="O1013" s="54"/>
      <c r="P1013" s="1"/>
      <c r="Q1013" s="1"/>
      <c r="R1013" s="1"/>
      <c r="S1013" s="1"/>
      <c r="T1013" s="1"/>
      <c r="U1013" s="1"/>
      <c r="V1013" s="1"/>
      <c r="W1013" s="1"/>
      <c r="X1013" s="1"/>
      <c r="Y1013" s="1"/>
      <c r="Z1013" s="1"/>
      <c r="AA1013" s="1"/>
      <c r="AB1013" s="1"/>
      <c r="AC1013" s="1"/>
      <c r="AD1013" s="1"/>
      <c r="AE1013" s="1"/>
      <c r="AF1013" s="1"/>
      <c r="AG1013" s="1"/>
      <c r="AH1013" s="1"/>
      <c r="AI1013" s="54"/>
      <c r="AJ1013" s="1"/>
    </row>
    <row r="1014">
      <c r="A1014" s="1"/>
      <c r="B1014" s="1"/>
      <c r="C1014" s="34"/>
      <c r="D1014" s="1"/>
      <c r="E1014" s="1"/>
      <c r="F1014" s="1"/>
      <c r="G1014" s="1"/>
      <c r="H1014" s="1"/>
      <c r="I1014" s="1"/>
      <c r="J1014" s="1"/>
      <c r="K1014" s="1"/>
      <c r="L1014" s="1"/>
      <c r="M1014" s="1"/>
      <c r="N1014" s="1"/>
      <c r="O1014" s="54"/>
      <c r="P1014" s="1"/>
      <c r="Q1014" s="1"/>
      <c r="R1014" s="1"/>
      <c r="S1014" s="1"/>
      <c r="T1014" s="1"/>
      <c r="U1014" s="1"/>
      <c r="V1014" s="1"/>
      <c r="W1014" s="1"/>
      <c r="X1014" s="1"/>
      <c r="Y1014" s="1"/>
      <c r="Z1014" s="1"/>
      <c r="AA1014" s="1"/>
      <c r="AB1014" s="1"/>
      <c r="AC1014" s="1"/>
      <c r="AD1014" s="1"/>
      <c r="AE1014" s="1"/>
      <c r="AF1014" s="1"/>
      <c r="AG1014" s="1"/>
      <c r="AH1014" s="1"/>
      <c r="AI1014" s="54"/>
      <c r="AJ1014" s="1"/>
    </row>
    <row r="1015">
      <c r="A1015" s="1"/>
      <c r="B1015" s="1"/>
      <c r="C1015" s="34"/>
      <c r="D1015" s="1"/>
      <c r="E1015" s="1"/>
      <c r="F1015" s="1"/>
      <c r="G1015" s="1"/>
      <c r="H1015" s="1"/>
      <c r="I1015" s="1"/>
      <c r="J1015" s="1"/>
      <c r="K1015" s="1"/>
      <c r="L1015" s="1"/>
      <c r="M1015" s="1"/>
      <c r="N1015" s="1"/>
      <c r="O1015" s="54"/>
      <c r="P1015" s="1"/>
      <c r="Q1015" s="1"/>
      <c r="R1015" s="1"/>
      <c r="S1015" s="1"/>
      <c r="T1015" s="1"/>
      <c r="U1015" s="1"/>
      <c r="V1015" s="1"/>
      <c r="W1015" s="1"/>
      <c r="X1015" s="1"/>
      <c r="Y1015" s="1"/>
      <c r="Z1015" s="1"/>
      <c r="AA1015" s="1"/>
      <c r="AB1015" s="1"/>
      <c r="AC1015" s="1"/>
      <c r="AD1015" s="1"/>
      <c r="AE1015" s="1"/>
      <c r="AF1015" s="1"/>
      <c r="AG1015" s="1"/>
      <c r="AH1015" s="1"/>
      <c r="AI1015" s="54"/>
      <c r="AJ1015" s="1"/>
    </row>
    <row r="1016">
      <c r="A1016" s="1"/>
      <c r="B1016" s="1"/>
      <c r="C1016" s="34"/>
      <c r="D1016" s="1"/>
      <c r="E1016" s="1"/>
      <c r="F1016" s="1"/>
      <c r="G1016" s="1"/>
      <c r="H1016" s="1"/>
      <c r="I1016" s="1"/>
      <c r="J1016" s="1"/>
      <c r="K1016" s="1"/>
      <c r="L1016" s="1"/>
      <c r="M1016" s="1"/>
      <c r="N1016" s="1"/>
      <c r="O1016" s="54"/>
      <c r="P1016" s="1"/>
      <c r="Q1016" s="1"/>
      <c r="R1016" s="1"/>
      <c r="S1016" s="1"/>
      <c r="T1016" s="1"/>
      <c r="U1016" s="1"/>
      <c r="V1016" s="1"/>
      <c r="W1016" s="1"/>
      <c r="X1016" s="1"/>
      <c r="Y1016" s="1"/>
      <c r="Z1016" s="1"/>
      <c r="AA1016" s="1"/>
      <c r="AB1016" s="1"/>
      <c r="AC1016" s="1"/>
      <c r="AD1016" s="1"/>
      <c r="AE1016" s="1"/>
      <c r="AF1016" s="1"/>
      <c r="AG1016" s="1"/>
      <c r="AH1016" s="1"/>
      <c r="AI1016" s="54"/>
      <c r="AJ1016" s="1"/>
    </row>
    <row r="1017">
      <c r="A1017" s="1"/>
      <c r="B1017" s="1"/>
      <c r="C1017" s="34"/>
      <c r="D1017" s="1"/>
      <c r="E1017" s="1"/>
      <c r="F1017" s="1"/>
      <c r="G1017" s="1"/>
      <c r="H1017" s="1"/>
      <c r="I1017" s="1"/>
      <c r="J1017" s="1"/>
      <c r="K1017" s="1"/>
      <c r="L1017" s="1"/>
      <c r="M1017" s="1"/>
      <c r="N1017" s="1"/>
      <c r="O1017" s="54"/>
      <c r="P1017" s="1"/>
      <c r="Q1017" s="1"/>
      <c r="R1017" s="1"/>
      <c r="S1017" s="1"/>
      <c r="T1017" s="1"/>
      <c r="U1017" s="1"/>
      <c r="V1017" s="1"/>
      <c r="W1017" s="1"/>
      <c r="X1017" s="1"/>
      <c r="Y1017" s="1"/>
      <c r="Z1017" s="1"/>
      <c r="AA1017" s="1"/>
      <c r="AB1017" s="1"/>
      <c r="AC1017" s="1"/>
      <c r="AD1017" s="1"/>
      <c r="AE1017" s="1"/>
      <c r="AF1017" s="1"/>
      <c r="AG1017" s="1"/>
      <c r="AH1017" s="1"/>
      <c r="AI1017" s="54"/>
      <c r="AJ1017" s="1"/>
    </row>
    <row r="1018">
      <c r="A1018" s="1"/>
      <c r="B1018" s="1"/>
      <c r="C1018" s="34"/>
      <c r="D1018" s="1"/>
      <c r="E1018" s="1"/>
      <c r="F1018" s="1"/>
      <c r="G1018" s="1"/>
      <c r="H1018" s="1"/>
      <c r="I1018" s="1"/>
      <c r="J1018" s="1"/>
      <c r="K1018" s="1"/>
      <c r="L1018" s="1"/>
      <c r="M1018" s="1"/>
      <c r="N1018" s="1"/>
      <c r="O1018" s="54"/>
      <c r="P1018" s="1"/>
      <c r="Q1018" s="1"/>
      <c r="R1018" s="1"/>
      <c r="S1018" s="1"/>
      <c r="T1018" s="1"/>
      <c r="U1018" s="1"/>
      <c r="V1018" s="1"/>
      <c r="W1018" s="1"/>
      <c r="X1018" s="1"/>
      <c r="Y1018" s="1"/>
      <c r="Z1018" s="1"/>
      <c r="AA1018" s="1"/>
      <c r="AB1018" s="1"/>
      <c r="AC1018" s="1"/>
      <c r="AD1018" s="1"/>
      <c r="AE1018" s="1"/>
      <c r="AF1018" s="1"/>
      <c r="AG1018" s="1"/>
      <c r="AH1018" s="1"/>
      <c r="AI1018" s="54"/>
      <c r="AJ1018" s="1"/>
    </row>
    <row r="1019">
      <c r="A1019" s="1"/>
      <c r="B1019" s="1"/>
      <c r="C1019" s="34"/>
      <c r="D1019" s="1"/>
      <c r="E1019" s="1"/>
      <c r="F1019" s="1"/>
      <c r="G1019" s="1"/>
      <c r="H1019" s="1"/>
      <c r="I1019" s="1"/>
      <c r="J1019" s="1"/>
      <c r="K1019" s="1"/>
      <c r="L1019" s="1"/>
      <c r="M1019" s="1"/>
      <c r="N1019" s="1"/>
      <c r="O1019" s="54"/>
      <c r="P1019" s="1"/>
      <c r="Q1019" s="1"/>
      <c r="R1019" s="1"/>
      <c r="S1019" s="1"/>
      <c r="T1019" s="1"/>
      <c r="U1019" s="1"/>
      <c r="V1019" s="1"/>
      <c r="W1019" s="1"/>
      <c r="X1019" s="1"/>
      <c r="Y1019" s="1"/>
      <c r="Z1019" s="1"/>
      <c r="AA1019" s="1"/>
      <c r="AB1019" s="1"/>
      <c r="AC1019" s="1"/>
      <c r="AD1019" s="1"/>
      <c r="AE1019" s="1"/>
      <c r="AF1019" s="1"/>
      <c r="AG1019" s="1"/>
      <c r="AH1019" s="1"/>
      <c r="AI1019" s="54"/>
      <c r="AJ1019" s="1"/>
    </row>
    <row r="1020">
      <c r="A1020" s="1"/>
      <c r="B1020" s="1"/>
      <c r="C1020" s="34"/>
      <c r="D1020" s="1"/>
      <c r="E1020" s="1"/>
      <c r="F1020" s="1"/>
      <c r="G1020" s="1"/>
      <c r="H1020" s="1"/>
      <c r="I1020" s="1"/>
      <c r="J1020" s="1"/>
      <c r="K1020" s="1"/>
      <c r="L1020" s="1"/>
      <c r="M1020" s="1"/>
      <c r="N1020" s="1"/>
      <c r="O1020" s="54"/>
      <c r="P1020" s="1"/>
      <c r="Q1020" s="1"/>
      <c r="R1020" s="1"/>
      <c r="S1020" s="1"/>
      <c r="T1020" s="1"/>
      <c r="U1020" s="1"/>
      <c r="V1020" s="1"/>
      <c r="W1020" s="1"/>
      <c r="X1020" s="1"/>
      <c r="Y1020" s="1"/>
      <c r="Z1020" s="1"/>
      <c r="AA1020" s="1"/>
      <c r="AB1020" s="1"/>
      <c r="AC1020" s="1"/>
      <c r="AD1020" s="1"/>
      <c r="AE1020" s="1"/>
      <c r="AF1020" s="1"/>
      <c r="AG1020" s="1"/>
      <c r="AH1020" s="1"/>
      <c r="AI1020" s="54"/>
      <c r="AJ1020" s="1"/>
    </row>
    <row r="1021">
      <c r="A1021" s="1"/>
      <c r="B1021" s="1"/>
      <c r="C1021" s="34"/>
      <c r="D1021" s="1"/>
      <c r="E1021" s="1"/>
      <c r="F1021" s="1"/>
      <c r="G1021" s="1"/>
      <c r="H1021" s="1"/>
      <c r="I1021" s="1"/>
      <c r="J1021" s="1"/>
      <c r="K1021" s="1"/>
      <c r="L1021" s="1"/>
      <c r="M1021" s="1"/>
      <c r="N1021" s="1"/>
      <c r="O1021" s="54"/>
      <c r="P1021" s="1"/>
      <c r="Q1021" s="1"/>
      <c r="R1021" s="1"/>
      <c r="S1021" s="1"/>
      <c r="T1021" s="1"/>
      <c r="U1021" s="1"/>
      <c r="V1021" s="1"/>
      <c r="W1021" s="1"/>
      <c r="X1021" s="1"/>
      <c r="Y1021" s="1"/>
      <c r="Z1021" s="1"/>
      <c r="AA1021" s="1"/>
      <c r="AB1021" s="1"/>
      <c r="AC1021" s="1"/>
      <c r="AD1021" s="1"/>
      <c r="AE1021" s="1"/>
      <c r="AF1021" s="1"/>
      <c r="AG1021" s="1"/>
      <c r="AH1021" s="1"/>
      <c r="AI1021" s="54"/>
      <c r="AJ1021" s="1"/>
    </row>
    <row r="1022">
      <c r="A1022" s="1"/>
      <c r="B1022" s="1"/>
      <c r="C1022" s="34"/>
      <c r="D1022" s="1"/>
      <c r="E1022" s="1"/>
      <c r="F1022" s="1"/>
      <c r="G1022" s="1"/>
      <c r="H1022" s="1"/>
      <c r="I1022" s="1"/>
      <c r="J1022" s="1"/>
      <c r="K1022" s="1"/>
      <c r="L1022" s="1"/>
      <c r="M1022" s="1"/>
      <c r="N1022" s="1"/>
      <c r="O1022" s="54"/>
      <c r="P1022" s="1"/>
      <c r="Q1022" s="1"/>
      <c r="R1022" s="1"/>
      <c r="S1022" s="1"/>
      <c r="T1022" s="1"/>
      <c r="U1022" s="1"/>
      <c r="V1022" s="1"/>
      <c r="W1022" s="1"/>
      <c r="X1022" s="1"/>
      <c r="Y1022" s="1"/>
      <c r="Z1022" s="1"/>
      <c r="AA1022" s="1"/>
      <c r="AB1022" s="1"/>
      <c r="AC1022" s="1"/>
      <c r="AD1022" s="1"/>
      <c r="AE1022" s="1"/>
      <c r="AF1022" s="1"/>
      <c r="AG1022" s="1"/>
      <c r="AH1022" s="1"/>
      <c r="AI1022" s="54"/>
      <c r="AJ1022" s="1"/>
    </row>
    <row r="1023">
      <c r="A1023" s="1"/>
      <c r="B1023" s="1"/>
      <c r="C1023" s="34"/>
      <c r="D1023" s="1"/>
      <c r="E1023" s="1"/>
      <c r="F1023" s="1"/>
      <c r="G1023" s="1"/>
      <c r="H1023" s="1"/>
      <c r="I1023" s="1"/>
      <c r="J1023" s="1"/>
      <c r="K1023" s="1"/>
      <c r="L1023" s="1"/>
      <c r="M1023" s="1"/>
      <c r="N1023" s="1"/>
      <c r="O1023" s="54"/>
      <c r="P1023" s="1"/>
      <c r="Q1023" s="1"/>
      <c r="R1023" s="1"/>
      <c r="S1023" s="1"/>
      <c r="T1023" s="1"/>
      <c r="U1023" s="1"/>
      <c r="V1023" s="1"/>
      <c r="W1023" s="1"/>
      <c r="X1023" s="1"/>
      <c r="Y1023" s="1"/>
      <c r="Z1023" s="1"/>
      <c r="AA1023" s="1"/>
      <c r="AB1023" s="1"/>
      <c r="AC1023" s="1"/>
      <c r="AD1023" s="1"/>
      <c r="AE1023" s="1"/>
      <c r="AF1023" s="1"/>
      <c r="AG1023" s="1"/>
      <c r="AH1023" s="1"/>
      <c r="AI1023" s="54"/>
      <c r="AJ1023" s="1"/>
    </row>
    <row r="1024">
      <c r="A1024" s="1"/>
      <c r="B1024" s="1"/>
      <c r="C1024" s="34"/>
      <c r="D1024" s="1"/>
      <c r="E1024" s="1"/>
      <c r="F1024" s="1"/>
      <c r="G1024" s="1"/>
      <c r="H1024" s="1"/>
      <c r="I1024" s="1"/>
      <c r="J1024" s="1"/>
      <c r="K1024" s="1"/>
      <c r="L1024" s="1"/>
      <c r="M1024" s="1"/>
      <c r="N1024" s="1"/>
      <c r="O1024" s="54"/>
      <c r="P1024" s="1"/>
      <c r="Q1024" s="1"/>
      <c r="R1024" s="1"/>
      <c r="S1024" s="1"/>
      <c r="T1024" s="1"/>
      <c r="U1024" s="1"/>
      <c r="V1024" s="1"/>
      <c r="W1024" s="1"/>
      <c r="X1024" s="1"/>
      <c r="Y1024" s="1"/>
      <c r="Z1024" s="1"/>
      <c r="AA1024" s="1"/>
      <c r="AB1024" s="1"/>
      <c r="AC1024" s="1"/>
      <c r="AD1024" s="1"/>
      <c r="AE1024" s="1"/>
      <c r="AF1024" s="1"/>
      <c r="AG1024" s="1"/>
      <c r="AH1024" s="1"/>
      <c r="AI1024" s="54"/>
      <c r="AJ1024" s="1"/>
    </row>
    <row r="1025">
      <c r="A1025" s="1"/>
      <c r="B1025" s="1"/>
      <c r="C1025" s="34"/>
      <c r="D1025" s="1"/>
      <c r="E1025" s="1"/>
      <c r="F1025" s="1"/>
      <c r="G1025" s="1"/>
      <c r="H1025" s="1"/>
      <c r="I1025" s="1"/>
      <c r="J1025" s="1"/>
      <c r="K1025" s="1"/>
      <c r="L1025" s="1"/>
      <c r="M1025" s="1"/>
      <c r="N1025" s="1"/>
      <c r="O1025" s="54"/>
      <c r="P1025" s="1"/>
      <c r="Q1025" s="1"/>
      <c r="R1025" s="1"/>
      <c r="S1025" s="1"/>
      <c r="T1025" s="1"/>
      <c r="U1025" s="1"/>
      <c r="V1025" s="1"/>
      <c r="W1025" s="1"/>
      <c r="X1025" s="1"/>
      <c r="Y1025" s="1"/>
      <c r="Z1025" s="1"/>
      <c r="AA1025" s="1"/>
      <c r="AB1025" s="1"/>
      <c r="AC1025" s="1"/>
      <c r="AD1025" s="1"/>
      <c r="AE1025" s="1"/>
      <c r="AF1025" s="1"/>
      <c r="AG1025" s="1"/>
      <c r="AH1025" s="1"/>
      <c r="AI1025" s="54"/>
      <c r="AJ1025" s="1"/>
    </row>
    <row r="1026">
      <c r="A1026" s="1"/>
      <c r="B1026" s="1"/>
      <c r="C1026" s="34"/>
      <c r="D1026" s="1"/>
      <c r="E1026" s="1"/>
      <c r="F1026" s="1"/>
      <c r="G1026" s="1"/>
      <c r="H1026" s="1"/>
      <c r="I1026" s="1"/>
      <c r="J1026" s="1"/>
      <c r="K1026" s="1"/>
      <c r="L1026" s="1"/>
      <c r="M1026" s="1"/>
      <c r="N1026" s="1"/>
      <c r="O1026" s="54"/>
      <c r="P1026" s="1"/>
      <c r="Q1026" s="1"/>
      <c r="R1026" s="1"/>
      <c r="S1026" s="1"/>
      <c r="T1026" s="1"/>
      <c r="U1026" s="1"/>
      <c r="V1026" s="1"/>
      <c r="W1026" s="1"/>
      <c r="X1026" s="1"/>
      <c r="Y1026" s="1"/>
      <c r="Z1026" s="1"/>
      <c r="AA1026" s="1"/>
      <c r="AB1026" s="1"/>
      <c r="AC1026" s="1"/>
      <c r="AD1026" s="1"/>
      <c r="AE1026" s="1"/>
      <c r="AF1026" s="1"/>
      <c r="AG1026" s="1"/>
      <c r="AH1026" s="1"/>
      <c r="AI1026" s="54"/>
      <c r="AJ1026" s="1"/>
    </row>
    <row r="1027">
      <c r="A1027" s="1"/>
      <c r="B1027" s="1"/>
      <c r="C1027" s="34"/>
      <c r="D1027" s="1"/>
      <c r="E1027" s="1"/>
      <c r="F1027" s="1"/>
      <c r="G1027" s="1"/>
      <c r="H1027" s="1"/>
      <c r="I1027" s="1"/>
      <c r="J1027" s="1"/>
      <c r="K1027" s="1"/>
      <c r="L1027" s="1"/>
      <c r="M1027" s="1"/>
      <c r="N1027" s="1"/>
      <c r="O1027" s="54"/>
      <c r="P1027" s="1"/>
      <c r="Q1027" s="1"/>
      <c r="R1027" s="1"/>
      <c r="S1027" s="1"/>
      <c r="T1027" s="1"/>
      <c r="U1027" s="1"/>
      <c r="V1027" s="1"/>
      <c r="W1027" s="1"/>
      <c r="X1027" s="1"/>
      <c r="Y1027" s="1"/>
      <c r="Z1027" s="1"/>
      <c r="AA1027" s="1"/>
      <c r="AB1027" s="1"/>
      <c r="AC1027" s="1"/>
      <c r="AD1027" s="1"/>
      <c r="AE1027" s="1"/>
      <c r="AF1027" s="1"/>
      <c r="AG1027" s="1"/>
      <c r="AH1027" s="1"/>
      <c r="AI1027" s="54"/>
      <c r="AJ1027" s="1"/>
    </row>
    <row r="1028">
      <c r="A1028" s="1"/>
      <c r="B1028" s="1"/>
      <c r="C1028" s="34"/>
      <c r="D1028" s="1"/>
      <c r="E1028" s="1"/>
      <c r="F1028" s="1"/>
      <c r="G1028" s="1"/>
      <c r="H1028" s="1"/>
      <c r="I1028" s="1"/>
      <c r="J1028" s="1"/>
      <c r="K1028" s="1"/>
      <c r="L1028" s="1"/>
      <c r="M1028" s="1"/>
      <c r="N1028" s="1"/>
      <c r="O1028" s="54"/>
      <c r="P1028" s="1"/>
      <c r="Q1028" s="1"/>
      <c r="R1028" s="1"/>
      <c r="S1028" s="1"/>
      <c r="T1028" s="1"/>
      <c r="U1028" s="1"/>
      <c r="V1028" s="1"/>
      <c r="W1028" s="1"/>
      <c r="X1028" s="1"/>
      <c r="Y1028" s="1"/>
      <c r="Z1028" s="1"/>
      <c r="AA1028" s="1"/>
      <c r="AB1028" s="1"/>
      <c r="AC1028" s="1"/>
      <c r="AD1028" s="1"/>
      <c r="AE1028" s="1"/>
      <c r="AF1028" s="1"/>
      <c r="AG1028" s="1"/>
      <c r="AH1028" s="1"/>
      <c r="AI1028" s="54"/>
      <c r="AJ1028" s="1"/>
    </row>
    <row r="1029">
      <c r="A1029" s="1"/>
      <c r="B1029" s="1"/>
      <c r="C1029" s="34"/>
      <c r="D1029" s="1"/>
      <c r="E1029" s="1"/>
      <c r="F1029" s="1"/>
      <c r="G1029" s="1"/>
      <c r="H1029" s="1"/>
      <c r="I1029" s="1"/>
      <c r="J1029" s="1"/>
      <c r="K1029" s="1"/>
      <c r="L1029" s="1"/>
      <c r="M1029" s="1"/>
      <c r="N1029" s="1"/>
      <c r="O1029" s="54"/>
      <c r="P1029" s="1"/>
      <c r="Q1029" s="1"/>
      <c r="R1029" s="1"/>
      <c r="S1029" s="1"/>
      <c r="T1029" s="1"/>
      <c r="U1029" s="1"/>
      <c r="V1029" s="1"/>
      <c r="W1029" s="1"/>
      <c r="X1029" s="1"/>
      <c r="Y1029" s="1"/>
      <c r="Z1029" s="1"/>
      <c r="AA1029" s="1"/>
      <c r="AB1029" s="1"/>
      <c r="AC1029" s="1"/>
      <c r="AD1029" s="1"/>
      <c r="AE1029" s="1"/>
      <c r="AF1029" s="1"/>
      <c r="AG1029" s="1"/>
      <c r="AH1029" s="1"/>
      <c r="AI1029" s="54"/>
      <c r="AJ1029" s="1"/>
    </row>
    <row r="1030">
      <c r="A1030" s="1"/>
      <c r="B1030" s="1"/>
      <c r="C1030" s="34"/>
      <c r="D1030" s="1"/>
      <c r="E1030" s="1"/>
      <c r="F1030" s="1"/>
      <c r="G1030" s="1"/>
      <c r="H1030" s="1"/>
      <c r="I1030" s="1"/>
      <c r="J1030" s="1"/>
      <c r="K1030" s="1"/>
      <c r="L1030" s="1"/>
      <c r="M1030" s="1"/>
      <c r="N1030" s="1"/>
      <c r="O1030" s="54"/>
      <c r="P1030" s="1"/>
      <c r="Q1030" s="1"/>
      <c r="R1030" s="1"/>
      <c r="S1030" s="1"/>
      <c r="T1030" s="1"/>
      <c r="U1030" s="1"/>
      <c r="V1030" s="1"/>
      <c r="W1030" s="1"/>
      <c r="X1030" s="1"/>
      <c r="Y1030" s="1"/>
      <c r="Z1030" s="1"/>
      <c r="AA1030" s="1"/>
      <c r="AB1030" s="1"/>
      <c r="AC1030" s="1"/>
      <c r="AD1030" s="1"/>
      <c r="AE1030" s="1"/>
      <c r="AF1030" s="1"/>
      <c r="AG1030" s="1"/>
      <c r="AH1030" s="1"/>
      <c r="AI1030" s="54"/>
      <c r="AJ1030" s="1"/>
    </row>
    <row r="1031">
      <c r="A1031" s="1"/>
      <c r="B1031" s="1"/>
      <c r="C1031" s="34"/>
      <c r="D1031" s="1"/>
      <c r="E1031" s="1"/>
      <c r="F1031" s="1"/>
      <c r="G1031" s="1"/>
      <c r="H1031" s="1"/>
      <c r="I1031" s="1"/>
      <c r="J1031" s="1"/>
      <c r="K1031" s="1"/>
      <c r="L1031" s="1"/>
      <c r="M1031" s="1"/>
      <c r="N1031" s="1"/>
      <c r="O1031" s="54"/>
      <c r="P1031" s="1"/>
      <c r="Q1031" s="1"/>
      <c r="R1031" s="1"/>
      <c r="S1031" s="1"/>
      <c r="T1031" s="1"/>
      <c r="U1031" s="1"/>
      <c r="V1031" s="1"/>
      <c r="W1031" s="1"/>
      <c r="X1031" s="1"/>
      <c r="Y1031" s="1"/>
      <c r="Z1031" s="1"/>
      <c r="AA1031" s="1"/>
      <c r="AB1031" s="1"/>
      <c r="AC1031" s="1"/>
      <c r="AD1031" s="1"/>
      <c r="AE1031" s="1"/>
      <c r="AF1031" s="1"/>
      <c r="AG1031" s="1"/>
      <c r="AH1031" s="1"/>
      <c r="AI1031" s="54"/>
      <c r="AJ1031" s="1"/>
    </row>
    <row r="1032">
      <c r="A1032" s="1"/>
      <c r="B1032" s="1"/>
      <c r="C1032" s="34"/>
      <c r="D1032" s="1"/>
      <c r="E1032" s="1"/>
      <c r="F1032" s="1"/>
      <c r="G1032" s="1"/>
      <c r="H1032" s="1"/>
      <c r="I1032" s="1"/>
      <c r="J1032" s="1"/>
      <c r="K1032" s="1"/>
      <c r="L1032" s="1"/>
      <c r="M1032" s="1"/>
      <c r="N1032" s="1"/>
      <c r="O1032" s="54"/>
      <c r="P1032" s="1"/>
      <c r="Q1032" s="1"/>
      <c r="R1032" s="1"/>
      <c r="S1032" s="1"/>
      <c r="T1032" s="1"/>
      <c r="U1032" s="1"/>
      <c r="V1032" s="1"/>
      <c r="W1032" s="1"/>
      <c r="X1032" s="1"/>
      <c r="Y1032" s="1"/>
      <c r="Z1032" s="1"/>
      <c r="AA1032" s="1"/>
      <c r="AB1032" s="1"/>
      <c r="AC1032" s="1"/>
      <c r="AD1032" s="1"/>
      <c r="AE1032" s="1"/>
      <c r="AF1032" s="1"/>
      <c r="AG1032" s="1"/>
      <c r="AH1032" s="1"/>
      <c r="AI1032" s="54"/>
      <c r="AJ1032" s="1"/>
    </row>
    <row r="1033">
      <c r="A1033" s="1"/>
      <c r="B1033" s="1"/>
      <c r="C1033" s="34"/>
      <c r="D1033" s="1"/>
      <c r="E1033" s="1"/>
      <c r="F1033" s="1"/>
      <c r="G1033" s="1"/>
      <c r="H1033" s="1"/>
      <c r="I1033" s="1"/>
      <c r="J1033" s="1"/>
      <c r="K1033" s="1"/>
      <c r="L1033" s="1"/>
      <c r="M1033" s="1"/>
      <c r="N1033" s="1"/>
      <c r="O1033" s="54"/>
      <c r="P1033" s="1"/>
      <c r="Q1033" s="1"/>
      <c r="R1033" s="1"/>
      <c r="S1033" s="1"/>
      <c r="T1033" s="1"/>
      <c r="U1033" s="1"/>
      <c r="V1033" s="1"/>
      <c r="W1033" s="1"/>
      <c r="X1033" s="1"/>
      <c r="Y1033" s="1"/>
      <c r="Z1033" s="1"/>
      <c r="AA1033" s="1"/>
      <c r="AB1033" s="1"/>
      <c r="AC1033" s="1"/>
      <c r="AD1033" s="1"/>
      <c r="AE1033" s="1"/>
      <c r="AF1033" s="1"/>
      <c r="AG1033" s="1"/>
      <c r="AH1033" s="1"/>
      <c r="AI1033" s="54"/>
      <c r="AJ1033" s="1"/>
    </row>
    <row r="1034">
      <c r="A1034" s="1"/>
      <c r="B1034" s="1"/>
      <c r="C1034" s="34"/>
      <c r="D1034" s="1"/>
      <c r="E1034" s="1"/>
      <c r="F1034" s="1"/>
      <c r="G1034" s="1"/>
      <c r="H1034" s="1"/>
      <c r="I1034" s="1"/>
      <c r="J1034" s="1"/>
      <c r="K1034" s="1"/>
      <c r="L1034" s="1"/>
      <c r="M1034" s="1"/>
      <c r="N1034" s="1"/>
      <c r="O1034" s="54"/>
      <c r="P1034" s="1"/>
      <c r="Q1034" s="1"/>
      <c r="R1034" s="1"/>
      <c r="S1034" s="1"/>
      <c r="T1034" s="1"/>
      <c r="U1034" s="1"/>
      <c r="V1034" s="1"/>
      <c r="W1034" s="1"/>
      <c r="X1034" s="1"/>
      <c r="Y1034" s="1"/>
      <c r="Z1034" s="1"/>
      <c r="AA1034" s="1"/>
      <c r="AB1034" s="1"/>
      <c r="AC1034" s="1"/>
      <c r="AD1034" s="1"/>
      <c r="AE1034" s="1"/>
      <c r="AF1034" s="1"/>
      <c r="AG1034" s="1"/>
      <c r="AH1034" s="1"/>
      <c r="AI1034" s="54"/>
      <c r="AJ1034" s="1"/>
    </row>
    <row r="1035">
      <c r="A1035" s="1"/>
      <c r="B1035" s="1"/>
      <c r="C1035" s="34"/>
      <c r="D1035" s="1"/>
      <c r="E1035" s="1"/>
      <c r="F1035" s="1"/>
      <c r="G1035" s="1"/>
      <c r="H1035" s="1"/>
      <c r="I1035" s="1"/>
      <c r="J1035" s="1"/>
      <c r="K1035" s="1"/>
      <c r="L1035" s="1"/>
      <c r="M1035" s="1"/>
      <c r="N1035" s="1"/>
      <c r="O1035" s="54"/>
      <c r="P1035" s="1"/>
      <c r="Q1035" s="1"/>
      <c r="R1035" s="1"/>
      <c r="S1035" s="1"/>
      <c r="T1035" s="1"/>
      <c r="U1035" s="1"/>
      <c r="V1035" s="1"/>
      <c r="W1035" s="1"/>
      <c r="X1035" s="1"/>
      <c r="Y1035" s="1"/>
      <c r="Z1035" s="1"/>
      <c r="AA1035" s="1"/>
      <c r="AB1035" s="1"/>
      <c r="AC1035" s="1"/>
      <c r="AD1035" s="1"/>
      <c r="AE1035" s="1"/>
      <c r="AF1035" s="1"/>
      <c r="AG1035" s="1"/>
      <c r="AH1035" s="1"/>
      <c r="AI1035" s="54"/>
      <c r="AJ1035" s="1"/>
    </row>
    <row r="1036">
      <c r="A1036" s="1"/>
      <c r="B1036" s="1"/>
      <c r="C1036" s="34"/>
      <c r="D1036" s="1"/>
      <c r="E1036" s="1"/>
      <c r="F1036" s="1"/>
      <c r="G1036" s="1"/>
      <c r="H1036" s="1"/>
      <c r="I1036" s="1"/>
      <c r="J1036" s="1"/>
      <c r="K1036" s="1"/>
      <c r="L1036" s="1"/>
      <c r="M1036" s="1"/>
      <c r="N1036" s="1"/>
      <c r="O1036" s="54"/>
      <c r="P1036" s="1"/>
      <c r="Q1036" s="1"/>
      <c r="R1036" s="1"/>
      <c r="S1036" s="1"/>
      <c r="T1036" s="1"/>
      <c r="U1036" s="1"/>
      <c r="V1036" s="1"/>
      <c r="W1036" s="1"/>
      <c r="X1036" s="1"/>
      <c r="Y1036" s="1"/>
      <c r="Z1036" s="1"/>
      <c r="AA1036" s="1"/>
      <c r="AB1036" s="1"/>
      <c r="AC1036" s="1"/>
      <c r="AD1036" s="1"/>
      <c r="AE1036" s="1"/>
      <c r="AF1036" s="1"/>
      <c r="AG1036" s="1"/>
      <c r="AH1036" s="1"/>
      <c r="AI1036" s="54"/>
      <c r="AJ1036" s="1"/>
    </row>
    <row r="1037">
      <c r="A1037" s="1"/>
      <c r="B1037" s="1"/>
      <c r="C1037" s="34"/>
      <c r="D1037" s="1"/>
      <c r="E1037" s="1"/>
      <c r="F1037" s="1"/>
      <c r="G1037" s="1"/>
      <c r="H1037" s="1"/>
      <c r="I1037" s="1"/>
      <c r="J1037" s="1"/>
      <c r="K1037" s="1"/>
      <c r="L1037" s="1"/>
      <c r="M1037" s="1"/>
      <c r="N1037" s="1"/>
      <c r="O1037" s="54"/>
      <c r="P1037" s="1"/>
      <c r="Q1037" s="1"/>
      <c r="R1037" s="1"/>
      <c r="S1037" s="1"/>
      <c r="T1037" s="1"/>
      <c r="U1037" s="1"/>
      <c r="V1037" s="1"/>
      <c r="W1037" s="1"/>
      <c r="X1037" s="1"/>
      <c r="Y1037" s="1"/>
      <c r="Z1037" s="1"/>
      <c r="AA1037" s="1"/>
      <c r="AB1037" s="1"/>
      <c r="AC1037" s="1"/>
      <c r="AD1037" s="1"/>
      <c r="AE1037" s="1"/>
      <c r="AF1037" s="1"/>
      <c r="AG1037" s="1"/>
      <c r="AH1037" s="1"/>
      <c r="AI1037" s="54"/>
      <c r="AJ1037" s="1"/>
    </row>
    <row r="1038">
      <c r="A1038" s="1"/>
      <c r="B1038" s="1"/>
      <c r="C1038" s="34"/>
      <c r="D1038" s="1"/>
      <c r="E1038" s="1"/>
      <c r="F1038" s="1"/>
      <c r="G1038" s="1"/>
      <c r="H1038" s="1"/>
      <c r="I1038" s="1"/>
      <c r="J1038" s="1"/>
      <c r="K1038" s="1"/>
      <c r="L1038" s="1"/>
      <c r="M1038" s="1"/>
      <c r="N1038" s="1"/>
      <c r="O1038" s="54"/>
      <c r="P1038" s="1"/>
      <c r="Q1038" s="1"/>
      <c r="R1038" s="1"/>
      <c r="S1038" s="1"/>
      <c r="T1038" s="1"/>
      <c r="U1038" s="1"/>
      <c r="V1038" s="1"/>
      <c r="W1038" s="1"/>
      <c r="X1038" s="1"/>
      <c r="Y1038" s="1"/>
      <c r="Z1038" s="1"/>
      <c r="AA1038" s="1"/>
      <c r="AB1038" s="1"/>
      <c r="AC1038" s="1"/>
      <c r="AD1038" s="1"/>
      <c r="AE1038" s="1"/>
      <c r="AF1038" s="1"/>
      <c r="AG1038" s="1"/>
      <c r="AH1038" s="1"/>
      <c r="AI1038" s="54"/>
      <c r="AJ1038" s="1"/>
    </row>
    <row r="1039">
      <c r="A1039" s="1"/>
      <c r="B1039" s="1"/>
      <c r="C1039" s="34"/>
      <c r="D1039" s="1"/>
      <c r="E1039" s="1"/>
      <c r="F1039" s="1"/>
      <c r="G1039" s="1"/>
      <c r="H1039" s="1"/>
      <c r="I1039" s="1"/>
      <c r="J1039" s="1"/>
      <c r="K1039" s="1"/>
      <c r="L1039" s="1"/>
      <c r="M1039" s="1"/>
      <c r="N1039" s="1"/>
      <c r="O1039" s="54"/>
      <c r="P1039" s="1"/>
      <c r="Q1039" s="1"/>
      <c r="R1039" s="1"/>
      <c r="S1039" s="1"/>
      <c r="T1039" s="1"/>
      <c r="U1039" s="1"/>
      <c r="V1039" s="1"/>
      <c r="W1039" s="1"/>
      <c r="X1039" s="1"/>
      <c r="Y1039" s="1"/>
      <c r="Z1039" s="1"/>
      <c r="AA1039" s="1"/>
      <c r="AB1039" s="1"/>
      <c r="AC1039" s="1"/>
      <c r="AD1039" s="1"/>
      <c r="AE1039" s="1"/>
      <c r="AF1039" s="1"/>
      <c r="AG1039" s="1"/>
      <c r="AH1039" s="1"/>
      <c r="AI1039" s="54"/>
      <c r="AJ1039" s="1"/>
    </row>
    <row r="1040">
      <c r="A1040" s="1"/>
      <c r="B1040" s="1"/>
      <c r="C1040" s="34"/>
      <c r="D1040" s="1"/>
      <c r="E1040" s="1"/>
      <c r="F1040" s="1"/>
      <c r="G1040" s="1"/>
      <c r="H1040" s="1"/>
      <c r="I1040" s="1"/>
      <c r="J1040" s="1"/>
      <c r="K1040" s="1"/>
      <c r="L1040" s="1"/>
      <c r="M1040" s="1"/>
      <c r="N1040" s="1"/>
      <c r="O1040" s="54"/>
      <c r="P1040" s="1"/>
      <c r="Q1040" s="1"/>
      <c r="R1040" s="1"/>
      <c r="S1040" s="1"/>
      <c r="T1040" s="1"/>
      <c r="U1040" s="1"/>
      <c r="V1040" s="1"/>
      <c r="W1040" s="1"/>
      <c r="X1040" s="1"/>
      <c r="Y1040" s="1"/>
      <c r="Z1040" s="1"/>
      <c r="AA1040" s="1"/>
      <c r="AB1040" s="1"/>
      <c r="AC1040" s="1"/>
      <c r="AD1040" s="1"/>
      <c r="AE1040" s="1"/>
      <c r="AF1040" s="1"/>
      <c r="AG1040" s="1"/>
      <c r="AH1040" s="1"/>
      <c r="AI1040" s="54"/>
      <c r="AJ1040" s="1"/>
    </row>
    <row r="1041">
      <c r="A1041" s="1"/>
      <c r="B1041" s="1"/>
      <c r="C1041" s="34"/>
      <c r="D1041" s="1"/>
      <c r="E1041" s="1"/>
      <c r="F1041" s="1"/>
      <c r="G1041" s="1"/>
      <c r="H1041" s="1"/>
      <c r="I1041" s="1"/>
      <c r="J1041" s="1"/>
      <c r="K1041" s="1"/>
      <c r="L1041" s="1"/>
      <c r="M1041" s="1"/>
      <c r="N1041" s="1"/>
      <c r="O1041" s="54"/>
      <c r="P1041" s="1"/>
      <c r="Q1041" s="1"/>
      <c r="R1041" s="1"/>
      <c r="S1041" s="1"/>
      <c r="T1041" s="1"/>
      <c r="U1041" s="1"/>
      <c r="V1041" s="1"/>
      <c r="W1041" s="1"/>
      <c r="X1041" s="1"/>
      <c r="Y1041" s="1"/>
      <c r="Z1041" s="1"/>
      <c r="AA1041" s="1"/>
      <c r="AB1041" s="1"/>
      <c r="AC1041" s="1"/>
      <c r="AD1041" s="1"/>
      <c r="AE1041" s="1"/>
      <c r="AF1041" s="1"/>
      <c r="AG1041" s="1"/>
      <c r="AH1041" s="1"/>
      <c r="AI1041" s="54"/>
      <c r="AJ1041" s="1"/>
    </row>
    <row r="1042">
      <c r="A1042" s="1"/>
      <c r="B1042" s="1"/>
      <c r="C1042" s="34"/>
      <c r="D1042" s="1"/>
      <c r="E1042" s="1"/>
      <c r="F1042" s="1"/>
      <c r="G1042" s="1"/>
      <c r="H1042" s="1"/>
      <c r="I1042" s="1"/>
      <c r="J1042" s="1"/>
      <c r="K1042" s="1"/>
      <c r="L1042" s="1"/>
      <c r="M1042" s="1"/>
      <c r="N1042" s="1"/>
      <c r="O1042" s="54"/>
      <c r="P1042" s="1"/>
      <c r="Q1042" s="1"/>
      <c r="R1042" s="1"/>
      <c r="S1042" s="1"/>
      <c r="T1042" s="1"/>
      <c r="U1042" s="1"/>
      <c r="V1042" s="1"/>
      <c r="W1042" s="1"/>
      <c r="X1042" s="1"/>
      <c r="Y1042" s="1"/>
      <c r="Z1042" s="1"/>
      <c r="AA1042" s="1"/>
      <c r="AB1042" s="1"/>
      <c r="AC1042" s="1"/>
      <c r="AD1042" s="1"/>
      <c r="AE1042" s="1"/>
      <c r="AF1042" s="1"/>
      <c r="AG1042" s="1"/>
      <c r="AH1042" s="1"/>
      <c r="AI1042" s="54"/>
      <c r="AJ1042" s="1"/>
    </row>
    <row r="1043">
      <c r="A1043" s="1"/>
      <c r="B1043" s="1"/>
      <c r="C1043" s="34"/>
      <c r="D1043" s="1"/>
      <c r="E1043" s="1"/>
      <c r="F1043" s="1"/>
      <c r="G1043" s="1"/>
      <c r="H1043" s="1"/>
      <c r="I1043" s="1"/>
      <c r="J1043" s="1"/>
      <c r="K1043" s="1"/>
      <c r="L1043" s="1"/>
      <c r="M1043" s="1"/>
      <c r="N1043" s="1"/>
      <c r="O1043" s="54"/>
      <c r="P1043" s="1"/>
      <c r="Q1043" s="1"/>
      <c r="R1043" s="1"/>
      <c r="S1043" s="1"/>
      <c r="T1043" s="1"/>
      <c r="U1043" s="1"/>
      <c r="V1043" s="1"/>
      <c r="W1043" s="1"/>
      <c r="X1043" s="1"/>
      <c r="Y1043" s="1"/>
      <c r="Z1043" s="1"/>
      <c r="AA1043" s="1"/>
      <c r="AB1043" s="1"/>
      <c r="AC1043" s="1"/>
      <c r="AD1043" s="1"/>
      <c r="AE1043" s="1"/>
      <c r="AF1043" s="1"/>
      <c r="AG1043" s="1"/>
      <c r="AH1043" s="1"/>
      <c r="AI1043" s="54"/>
      <c r="AJ1043" s="1"/>
    </row>
    <row r="1044">
      <c r="A1044" s="1"/>
      <c r="B1044" s="1"/>
      <c r="C1044" s="34"/>
      <c r="D1044" s="1"/>
      <c r="E1044" s="1"/>
      <c r="F1044" s="1"/>
      <c r="G1044" s="1"/>
      <c r="H1044" s="1"/>
      <c r="I1044" s="1"/>
      <c r="J1044" s="1"/>
      <c r="K1044" s="1"/>
      <c r="L1044" s="1"/>
      <c r="M1044" s="1"/>
      <c r="N1044" s="1"/>
      <c r="O1044" s="54"/>
      <c r="P1044" s="1"/>
      <c r="Q1044" s="1"/>
      <c r="R1044" s="1"/>
      <c r="S1044" s="1"/>
      <c r="T1044" s="1"/>
      <c r="U1044" s="1"/>
      <c r="V1044" s="1"/>
      <c r="W1044" s="1"/>
      <c r="X1044" s="1"/>
      <c r="Y1044" s="1"/>
      <c r="Z1044" s="1"/>
      <c r="AA1044" s="1"/>
      <c r="AB1044" s="1"/>
      <c r="AC1044" s="1"/>
      <c r="AD1044" s="1"/>
      <c r="AE1044" s="1"/>
      <c r="AF1044" s="1"/>
      <c r="AG1044" s="1"/>
      <c r="AH1044" s="1"/>
      <c r="AI1044" s="54"/>
      <c r="AJ1044" s="1"/>
    </row>
    <row r="1045">
      <c r="A1045" s="1"/>
      <c r="B1045" s="1"/>
      <c r="C1045" s="34"/>
      <c r="D1045" s="1"/>
      <c r="E1045" s="1"/>
      <c r="F1045" s="1"/>
      <c r="G1045" s="1"/>
      <c r="H1045" s="1"/>
      <c r="I1045" s="1"/>
      <c r="J1045" s="1"/>
      <c r="K1045" s="1"/>
      <c r="L1045" s="1"/>
      <c r="M1045" s="1"/>
      <c r="N1045" s="1"/>
      <c r="O1045" s="54"/>
      <c r="P1045" s="1"/>
      <c r="Q1045" s="1"/>
      <c r="R1045" s="1"/>
      <c r="S1045" s="1"/>
      <c r="T1045" s="1"/>
      <c r="U1045" s="1"/>
      <c r="V1045" s="1"/>
      <c r="W1045" s="1"/>
      <c r="X1045" s="1"/>
      <c r="Y1045" s="1"/>
      <c r="Z1045" s="1"/>
      <c r="AA1045" s="1"/>
      <c r="AB1045" s="1"/>
      <c r="AC1045" s="1"/>
      <c r="AD1045" s="1"/>
      <c r="AE1045" s="1"/>
      <c r="AF1045" s="1"/>
      <c r="AG1045" s="1"/>
      <c r="AH1045" s="1"/>
      <c r="AI1045" s="54"/>
      <c r="AJ1045" s="1"/>
    </row>
    <row r="1046">
      <c r="A1046" s="1"/>
      <c r="B1046" s="1"/>
      <c r="C1046" s="34"/>
      <c r="D1046" s="1"/>
      <c r="E1046" s="1"/>
      <c r="F1046" s="1"/>
      <c r="G1046" s="1"/>
      <c r="H1046" s="1"/>
      <c r="I1046" s="1"/>
      <c r="J1046" s="1"/>
      <c r="K1046" s="1"/>
      <c r="L1046" s="1"/>
      <c r="M1046" s="1"/>
      <c r="N1046" s="1"/>
      <c r="O1046" s="54"/>
      <c r="P1046" s="1"/>
      <c r="Q1046" s="1"/>
      <c r="R1046" s="1"/>
      <c r="S1046" s="1"/>
      <c r="T1046" s="1"/>
      <c r="U1046" s="1"/>
      <c r="V1046" s="1"/>
      <c r="W1046" s="1"/>
      <c r="X1046" s="1"/>
      <c r="Y1046" s="1"/>
      <c r="Z1046" s="1"/>
      <c r="AA1046" s="1"/>
      <c r="AB1046" s="1"/>
      <c r="AC1046" s="1"/>
      <c r="AD1046" s="1"/>
      <c r="AE1046" s="1"/>
      <c r="AF1046" s="1"/>
      <c r="AG1046" s="1"/>
      <c r="AH1046" s="1"/>
      <c r="AI1046" s="54"/>
      <c r="AJ1046" s="1"/>
    </row>
    <row r="1047">
      <c r="A1047" s="1"/>
      <c r="B1047" s="1"/>
      <c r="C1047" s="34"/>
      <c r="D1047" s="1"/>
      <c r="E1047" s="1"/>
      <c r="F1047" s="1"/>
      <c r="G1047" s="1"/>
      <c r="H1047" s="1"/>
      <c r="I1047" s="1"/>
      <c r="J1047" s="1"/>
      <c r="K1047" s="1"/>
      <c r="L1047" s="1"/>
      <c r="M1047" s="1"/>
      <c r="N1047" s="1"/>
      <c r="O1047" s="54"/>
      <c r="P1047" s="1"/>
      <c r="Q1047" s="1"/>
      <c r="R1047" s="1"/>
      <c r="S1047" s="1"/>
      <c r="T1047" s="1"/>
      <c r="U1047" s="1"/>
      <c r="V1047" s="1"/>
      <c r="W1047" s="1"/>
      <c r="X1047" s="1"/>
      <c r="Y1047" s="1"/>
      <c r="Z1047" s="1"/>
      <c r="AA1047" s="1"/>
      <c r="AB1047" s="1"/>
      <c r="AC1047" s="1"/>
      <c r="AD1047" s="1"/>
      <c r="AE1047" s="1"/>
      <c r="AF1047" s="1"/>
      <c r="AG1047" s="1"/>
      <c r="AH1047" s="1"/>
      <c r="AI1047" s="54"/>
      <c r="AJ1047" s="1"/>
    </row>
    <row r="1048">
      <c r="A1048" s="1"/>
      <c r="B1048" s="1"/>
      <c r="C1048" s="34"/>
      <c r="D1048" s="1"/>
      <c r="E1048" s="1"/>
      <c r="F1048" s="1"/>
      <c r="G1048" s="1"/>
      <c r="H1048" s="1"/>
      <c r="I1048" s="1"/>
      <c r="J1048" s="1"/>
      <c r="K1048" s="1"/>
      <c r="L1048" s="1"/>
      <c r="M1048" s="1"/>
      <c r="N1048" s="1"/>
      <c r="O1048" s="54"/>
      <c r="P1048" s="1"/>
      <c r="Q1048" s="1"/>
      <c r="R1048" s="1"/>
      <c r="S1048" s="1"/>
      <c r="T1048" s="1"/>
      <c r="U1048" s="1"/>
      <c r="V1048" s="1"/>
      <c r="W1048" s="1"/>
      <c r="X1048" s="1"/>
      <c r="Y1048" s="1"/>
      <c r="Z1048" s="1"/>
      <c r="AA1048" s="1"/>
      <c r="AB1048" s="1"/>
      <c r="AC1048" s="1"/>
      <c r="AD1048" s="1"/>
      <c r="AE1048" s="1"/>
      <c r="AF1048" s="1"/>
      <c r="AG1048" s="1"/>
      <c r="AH1048" s="1"/>
      <c r="AI1048" s="54"/>
      <c r="AJ1048" s="1"/>
    </row>
    <row r="1049">
      <c r="A1049" s="1"/>
      <c r="B1049" s="1"/>
      <c r="C1049" s="34"/>
      <c r="D1049" s="1"/>
      <c r="E1049" s="1"/>
      <c r="F1049" s="1"/>
      <c r="G1049" s="1"/>
      <c r="H1049" s="1"/>
      <c r="I1049" s="1"/>
      <c r="J1049" s="1"/>
      <c r="K1049" s="1"/>
      <c r="L1049" s="1"/>
      <c r="M1049" s="1"/>
      <c r="N1049" s="1"/>
      <c r="O1049" s="54"/>
      <c r="P1049" s="1"/>
      <c r="Q1049" s="1"/>
      <c r="R1049" s="1"/>
      <c r="S1049" s="1"/>
      <c r="T1049" s="1"/>
      <c r="U1049" s="1"/>
      <c r="V1049" s="1"/>
      <c r="W1049" s="1"/>
      <c r="X1049" s="1"/>
      <c r="Y1049" s="1"/>
      <c r="Z1049" s="1"/>
      <c r="AA1049" s="1"/>
      <c r="AB1049" s="1"/>
      <c r="AC1049" s="1"/>
      <c r="AD1049" s="1"/>
      <c r="AE1049" s="1"/>
      <c r="AF1049" s="1"/>
      <c r="AG1049" s="1"/>
      <c r="AH1049" s="1"/>
      <c r="AI1049" s="54"/>
      <c r="AJ1049" s="1"/>
    </row>
    <row r="1050">
      <c r="A1050" s="1"/>
      <c r="B1050" s="1"/>
      <c r="C1050" s="34"/>
      <c r="D1050" s="1"/>
      <c r="E1050" s="1"/>
      <c r="F1050" s="1"/>
      <c r="G1050" s="1"/>
      <c r="H1050" s="1"/>
      <c r="I1050" s="1"/>
      <c r="J1050" s="1"/>
      <c r="K1050" s="1"/>
      <c r="L1050" s="1"/>
      <c r="M1050" s="1"/>
      <c r="N1050" s="1"/>
      <c r="O1050" s="54"/>
      <c r="P1050" s="1"/>
      <c r="Q1050" s="1"/>
      <c r="R1050" s="1"/>
      <c r="S1050" s="1"/>
      <c r="T1050" s="1"/>
      <c r="U1050" s="1"/>
      <c r="V1050" s="1"/>
      <c r="W1050" s="1"/>
      <c r="X1050" s="1"/>
      <c r="Y1050" s="1"/>
      <c r="Z1050" s="1"/>
      <c r="AA1050" s="1"/>
      <c r="AB1050" s="1"/>
      <c r="AC1050" s="1"/>
      <c r="AD1050" s="1"/>
      <c r="AE1050" s="1"/>
      <c r="AF1050" s="1"/>
      <c r="AG1050" s="1"/>
      <c r="AH1050" s="1"/>
      <c r="AI1050" s="54"/>
      <c r="AJ1050" s="1"/>
    </row>
    <row r="1051">
      <c r="A1051" s="1"/>
      <c r="B1051" s="1"/>
      <c r="C1051" s="34"/>
      <c r="D1051" s="1"/>
      <c r="E1051" s="1"/>
      <c r="F1051" s="1"/>
      <c r="G1051" s="1"/>
      <c r="H1051" s="1"/>
      <c r="I1051" s="1"/>
      <c r="J1051" s="1"/>
      <c r="K1051" s="1"/>
      <c r="L1051" s="1"/>
      <c r="M1051" s="1"/>
      <c r="N1051" s="1"/>
      <c r="O1051" s="54"/>
      <c r="P1051" s="1"/>
      <c r="Q1051" s="1"/>
      <c r="R1051" s="1"/>
      <c r="S1051" s="1"/>
      <c r="T1051" s="1"/>
      <c r="U1051" s="1"/>
      <c r="V1051" s="1"/>
      <c r="W1051" s="1"/>
      <c r="X1051" s="1"/>
      <c r="Y1051" s="1"/>
      <c r="Z1051" s="1"/>
      <c r="AA1051" s="1"/>
      <c r="AB1051" s="1"/>
      <c r="AC1051" s="1"/>
      <c r="AD1051" s="1"/>
      <c r="AE1051" s="1"/>
      <c r="AF1051" s="1"/>
      <c r="AG1051" s="1"/>
      <c r="AH1051" s="1"/>
      <c r="AI1051" s="54"/>
      <c r="AJ1051" s="1"/>
    </row>
    <row r="1052">
      <c r="A1052" s="1"/>
      <c r="B1052" s="1"/>
      <c r="C1052" s="34"/>
      <c r="D1052" s="1"/>
      <c r="E1052" s="1"/>
      <c r="F1052" s="1"/>
      <c r="G1052" s="1"/>
      <c r="H1052" s="1"/>
      <c r="I1052" s="1"/>
      <c r="J1052" s="1"/>
      <c r="K1052" s="1"/>
      <c r="L1052" s="1"/>
      <c r="M1052" s="1"/>
      <c r="N1052" s="1"/>
      <c r="O1052" s="54"/>
      <c r="P1052" s="1"/>
      <c r="Q1052" s="1"/>
      <c r="R1052" s="1"/>
      <c r="S1052" s="1"/>
      <c r="T1052" s="1"/>
      <c r="U1052" s="1"/>
      <c r="V1052" s="1"/>
      <c r="W1052" s="1"/>
      <c r="X1052" s="1"/>
      <c r="Y1052" s="1"/>
      <c r="Z1052" s="1"/>
      <c r="AA1052" s="1"/>
      <c r="AB1052" s="1"/>
      <c r="AC1052" s="1"/>
      <c r="AD1052" s="1"/>
      <c r="AE1052" s="1"/>
      <c r="AF1052" s="1"/>
      <c r="AG1052" s="1"/>
      <c r="AH1052" s="1"/>
      <c r="AI1052" s="54"/>
      <c r="AJ1052" s="1"/>
    </row>
    <row r="1053">
      <c r="A1053" s="1"/>
      <c r="B1053" s="1"/>
      <c r="C1053" s="34"/>
      <c r="D1053" s="1"/>
      <c r="E1053" s="1"/>
      <c r="F1053" s="1"/>
      <c r="G1053" s="1"/>
      <c r="H1053" s="1"/>
      <c r="I1053" s="1"/>
      <c r="J1053" s="1"/>
      <c r="K1053" s="1"/>
      <c r="L1053" s="1"/>
      <c r="M1053" s="1"/>
      <c r="N1053" s="1"/>
      <c r="O1053" s="54"/>
      <c r="P1053" s="1"/>
      <c r="Q1053" s="1"/>
      <c r="R1053" s="1"/>
      <c r="S1053" s="1"/>
      <c r="T1053" s="1"/>
      <c r="U1053" s="1"/>
      <c r="V1053" s="1"/>
      <c r="W1053" s="1"/>
      <c r="X1053" s="1"/>
      <c r="Y1053" s="1"/>
      <c r="Z1053" s="1"/>
      <c r="AA1053" s="1"/>
      <c r="AB1053" s="1"/>
      <c r="AC1053" s="1"/>
      <c r="AD1053" s="1"/>
      <c r="AE1053" s="1"/>
      <c r="AF1053" s="1"/>
      <c r="AG1053" s="1"/>
      <c r="AH1053" s="1"/>
      <c r="AI1053" s="54"/>
      <c r="AJ1053" s="1"/>
    </row>
    <row r="1054">
      <c r="A1054" s="1"/>
      <c r="B1054" s="1"/>
      <c r="C1054" s="34"/>
      <c r="D1054" s="1"/>
      <c r="E1054" s="1"/>
      <c r="F1054" s="1"/>
      <c r="G1054" s="1"/>
      <c r="H1054" s="1"/>
      <c r="I1054" s="1"/>
      <c r="J1054" s="1"/>
      <c r="K1054" s="1"/>
      <c r="L1054" s="1"/>
      <c r="M1054" s="1"/>
      <c r="N1054" s="1"/>
      <c r="O1054" s="54"/>
      <c r="P1054" s="1"/>
      <c r="Q1054" s="1"/>
      <c r="R1054" s="1"/>
      <c r="S1054" s="1"/>
      <c r="T1054" s="1"/>
      <c r="U1054" s="1"/>
      <c r="V1054" s="1"/>
      <c r="W1054" s="1"/>
      <c r="X1054" s="1"/>
      <c r="Y1054" s="1"/>
      <c r="Z1054" s="1"/>
      <c r="AA1054" s="1"/>
      <c r="AB1054" s="1"/>
      <c r="AC1054" s="1"/>
      <c r="AD1054" s="1"/>
      <c r="AE1054" s="1"/>
      <c r="AF1054" s="1"/>
      <c r="AG1054" s="1"/>
      <c r="AH1054" s="1"/>
      <c r="AI1054" s="54"/>
      <c r="AJ1054" s="1"/>
    </row>
    <row r="1055">
      <c r="A1055" s="1"/>
      <c r="B1055" s="1"/>
      <c r="C1055" s="34"/>
      <c r="D1055" s="1"/>
      <c r="E1055" s="1"/>
      <c r="F1055" s="1"/>
      <c r="G1055" s="1"/>
      <c r="H1055" s="1"/>
      <c r="I1055" s="1"/>
      <c r="J1055" s="1"/>
      <c r="K1055" s="1"/>
      <c r="L1055" s="1"/>
      <c r="M1055" s="1"/>
      <c r="N1055" s="1"/>
      <c r="O1055" s="54"/>
      <c r="P1055" s="1"/>
      <c r="Q1055" s="1"/>
      <c r="R1055" s="1"/>
      <c r="S1055" s="1"/>
      <c r="T1055" s="1"/>
      <c r="U1055" s="1"/>
      <c r="V1055" s="1"/>
      <c r="W1055" s="1"/>
      <c r="X1055" s="1"/>
      <c r="Y1055" s="1"/>
      <c r="Z1055" s="1"/>
      <c r="AA1055" s="1"/>
      <c r="AB1055" s="1"/>
      <c r="AC1055" s="1"/>
      <c r="AD1055" s="1"/>
      <c r="AE1055" s="1"/>
      <c r="AF1055" s="1"/>
      <c r="AG1055" s="1"/>
      <c r="AH1055" s="1"/>
      <c r="AI1055" s="54"/>
      <c r="AJ1055" s="1"/>
    </row>
    <row r="1056">
      <c r="A1056" s="1"/>
      <c r="B1056" s="1"/>
      <c r="C1056" s="34"/>
      <c r="D1056" s="1"/>
      <c r="E1056" s="1"/>
      <c r="F1056" s="1"/>
      <c r="G1056" s="1"/>
      <c r="H1056" s="1"/>
      <c r="I1056" s="1"/>
      <c r="J1056" s="1"/>
      <c r="K1056" s="1"/>
      <c r="L1056" s="1"/>
      <c r="M1056" s="1"/>
      <c r="N1056" s="1"/>
      <c r="O1056" s="54"/>
      <c r="P1056" s="1"/>
      <c r="Q1056" s="1"/>
      <c r="R1056" s="1"/>
      <c r="S1056" s="1"/>
      <c r="T1056" s="1"/>
      <c r="U1056" s="1"/>
      <c r="V1056" s="1"/>
      <c r="W1056" s="1"/>
      <c r="X1056" s="1"/>
      <c r="Y1056" s="1"/>
      <c r="Z1056" s="1"/>
      <c r="AA1056" s="1"/>
      <c r="AB1056" s="1"/>
      <c r="AC1056" s="1"/>
      <c r="AD1056" s="1"/>
      <c r="AE1056" s="1"/>
      <c r="AF1056" s="1"/>
      <c r="AG1056" s="1"/>
      <c r="AH1056" s="1"/>
      <c r="AI1056" s="54"/>
      <c r="AJ1056" s="1"/>
    </row>
    <row r="1057">
      <c r="A1057" s="1"/>
      <c r="B1057" s="1"/>
      <c r="C1057" s="34"/>
      <c r="D1057" s="1"/>
      <c r="E1057" s="1"/>
      <c r="F1057" s="1"/>
      <c r="G1057" s="1"/>
      <c r="H1057" s="1"/>
      <c r="I1057" s="1"/>
      <c r="J1057" s="1"/>
      <c r="K1057" s="1"/>
      <c r="L1057" s="1"/>
      <c r="M1057" s="1"/>
      <c r="N1057" s="1"/>
      <c r="O1057" s="54"/>
      <c r="P1057" s="1"/>
      <c r="Q1057" s="1"/>
      <c r="R1057" s="1"/>
      <c r="S1057" s="1"/>
      <c r="T1057" s="1"/>
      <c r="U1057" s="1"/>
      <c r="V1057" s="1"/>
      <c r="W1057" s="1"/>
      <c r="X1057" s="1"/>
      <c r="Y1057" s="1"/>
      <c r="Z1057" s="1"/>
      <c r="AA1057" s="1"/>
      <c r="AB1057" s="1"/>
      <c r="AC1057" s="1"/>
      <c r="AD1057" s="1"/>
      <c r="AE1057" s="1"/>
      <c r="AF1057" s="1"/>
      <c r="AG1057" s="1"/>
      <c r="AH1057" s="1"/>
      <c r="AI1057" s="54"/>
      <c r="AJ1057" s="1"/>
    </row>
    <row r="1058">
      <c r="A1058" s="1"/>
      <c r="B1058" s="1"/>
      <c r="C1058" s="34"/>
      <c r="D1058" s="1"/>
      <c r="E1058" s="1"/>
      <c r="F1058" s="1"/>
      <c r="G1058" s="1"/>
      <c r="H1058" s="1"/>
      <c r="I1058" s="1"/>
      <c r="J1058" s="1"/>
      <c r="K1058" s="1"/>
      <c r="L1058" s="1"/>
      <c r="M1058" s="1"/>
      <c r="N1058" s="1"/>
      <c r="O1058" s="54"/>
      <c r="P1058" s="1"/>
      <c r="Q1058" s="1"/>
      <c r="R1058" s="1"/>
      <c r="S1058" s="1"/>
      <c r="T1058" s="1"/>
      <c r="U1058" s="1"/>
      <c r="V1058" s="1"/>
      <c r="W1058" s="1"/>
      <c r="X1058" s="1"/>
      <c r="Y1058" s="1"/>
      <c r="Z1058" s="1"/>
      <c r="AA1058" s="1"/>
      <c r="AB1058" s="1"/>
      <c r="AC1058" s="1"/>
      <c r="AD1058" s="1"/>
      <c r="AE1058" s="1"/>
      <c r="AF1058" s="1"/>
      <c r="AG1058" s="1"/>
      <c r="AH1058" s="1"/>
      <c r="AI1058" s="54"/>
      <c r="AJ1058" s="1"/>
    </row>
    <row r="1059">
      <c r="A1059" s="1"/>
      <c r="B1059" s="1"/>
      <c r="C1059" s="34"/>
      <c r="D1059" s="1"/>
      <c r="E1059" s="1"/>
      <c r="F1059" s="1"/>
      <c r="G1059" s="1"/>
      <c r="H1059" s="1"/>
      <c r="I1059" s="1"/>
      <c r="J1059" s="1"/>
      <c r="K1059" s="1"/>
      <c r="L1059" s="1"/>
      <c r="M1059" s="1"/>
      <c r="N1059" s="1"/>
      <c r="O1059" s="54"/>
      <c r="P1059" s="1"/>
      <c r="Q1059" s="1"/>
      <c r="R1059" s="1"/>
      <c r="S1059" s="1"/>
      <c r="T1059" s="1"/>
      <c r="U1059" s="1"/>
      <c r="V1059" s="1"/>
      <c r="W1059" s="1"/>
      <c r="X1059" s="1"/>
      <c r="Y1059" s="1"/>
      <c r="Z1059" s="1"/>
      <c r="AA1059" s="1"/>
      <c r="AB1059" s="1"/>
      <c r="AC1059" s="1"/>
      <c r="AD1059" s="1"/>
      <c r="AE1059" s="1"/>
      <c r="AF1059" s="1"/>
      <c r="AG1059" s="1"/>
      <c r="AH1059" s="1"/>
      <c r="AI1059" s="54"/>
      <c r="AJ1059" s="1"/>
    </row>
    <row r="1060">
      <c r="A1060" s="1"/>
      <c r="B1060" s="1"/>
      <c r="C1060" s="34"/>
      <c r="D1060" s="1"/>
      <c r="E1060" s="1"/>
      <c r="F1060" s="1"/>
      <c r="G1060" s="1"/>
      <c r="H1060" s="1"/>
      <c r="I1060" s="1"/>
      <c r="J1060" s="1"/>
      <c r="K1060" s="1"/>
      <c r="L1060" s="1"/>
      <c r="M1060" s="1"/>
      <c r="N1060" s="1"/>
      <c r="O1060" s="54"/>
      <c r="P1060" s="1"/>
      <c r="Q1060" s="1"/>
      <c r="R1060" s="1"/>
      <c r="S1060" s="1"/>
      <c r="T1060" s="1"/>
      <c r="U1060" s="1"/>
      <c r="V1060" s="1"/>
      <c r="W1060" s="1"/>
      <c r="X1060" s="1"/>
      <c r="Y1060" s="1"/>
      <c r="Z1060" s="1"/>
      <c r="AA1060" s="1"/>
      <c r="AB1060" s="1"/>
      <c r="AC1060" s="1"/>
      <c r="AD1060" s="1"/>
      <c r="AE1060" s="1"/>
      <c r="AF1060" s="1"/>
      <c r="AG1060" s="1"/>
      <c r="AH1060" s="1"/>
      <c r="AI1060" s="54"/>
      <c r="AJ1060" s="1"/>
    </row>
    <row r="1061">
      <c r="A1061" s="1"/>
      <c r="B1061" s="1"/>
      <c r="C1061" s="34"/>
      <c r="D1061" s="1"/>
      <c r="E1061" s="1"/>
      <c r="F1061" s="1"/>
      <c r="G1061" s="1"/>
      <c r="H1061" s="1"/>
      <c r="I1061" s="1"/>
      <c r="J1061" s="1"/>
      <c r="K1061" s="1"/>
      <c r="L1061" s="1"/>
      <c r="M1061" s="1"/>
      <c r="N1061" s="1"/>
      <c r="O1061" s="54"/>
      <c r="P1061" s="1"/>
      <c r="Q1061" s="1"/>
      <c r="R1061" s="1"/>
      <c r="S1061" s="1"/>
      <c r="T1061" s="1"/>
      <c r="U1061" s="1"/>
      <c r="V1061" s="1"/>
      <c r="W1061" s="1"/>
      <c r="X1061" s="1"/>
      <c r="Y1061" s="1"/>
      <c r="Z1061" s="1"/>
      <c r="AA1061" s="1"/>
      <c r="AB1061" s="1"/>
      <c r="AC1061" s="1"/>
      <c r="AD1061" s="1"/>
      <c r="AE1061" s="1"/>
      <c r="AF1061" s="1"/>
      <c r="AG1061" s="1"/>
      <c r="AH1061" s="1"/>
      <c r="AI1061" s="54"/>
      <c r="AJ1061" s="1"/>
    </row>
    <row r="1062">
      <c r="A1062" s="1"/>
      <c r="B1062" s="1"/>
      <c r="C1062" s="34"/>
      <c r="D1062" s="1"/>
      <c r="E1062" s="1"/>
      <c r="F1062" s="1"/>
      <c r="G1062" s="1"/>
      <c r="H1062" s="1"/>
      <c r="I1062" s="1"/>
      <c r="J1062" s="1"/>
      <c r="K1062" s="1"/>
      <c r="L1062" s="1"/>
      <c r="M1062" s="1"/>
      <c r="N1062" s="1"/>
      <c r="O1062" s="54"/>
      <c r="P1062" s="1"/>
      <c r="Q1062" s="1"/>
      <c r="R1062" s="1"/>
      <c r="S1062" s="1"/>
      <c r="T1062" s="1"/>
      <c r="U1062" s="1"/>
      <c r="V1062" s="1"/>
      <c r="W1062" s="1"/>
      <c r="X1062" s="1"/>
      <c r="Y1062" s="1"/>
      <c r="Z1062" s="1"/>
      <c r="AA1062" s="1"/>
      <c r="AB1062" s="1"/>
      <c r="AC1062" s="1"/>
      <c r="AD1062" s="1"/>
      <c r="AE1062" s="1"/>
      <c r="AF1062" s="1"/>
      <c r="AG1062" s="1"/>
      <c r="AH1062" s="1"/>
      <c r="AI1062" s="54"/>
      <c r="AJ1062" s="1"/>
    </row>
    <row r="1063">
      <c r="A1063" s="1"/>
      <c r="B1063" s="1"/>
      <c r="C1063" s="34"/>
      <c r="D1063" s="1"/>
      <c r="E1063" s="1"/>
      <c r="F1063" s="1"/>
      <c r="G1063" s="1"/>
      <c r="H1063" s="1"/>
      <c r="I1063" s="1"/>
      <c r="J1063" s="1"/>
      <c r="K1063" s="1"/>
      <c r="L1063" s="1"/>
      <c r="M1063" s="1"/>
      <c r="N1063" s="1"/>
      <c r="O1063" s="54"/>
      <c r="P1063" s="1"/>
      <c r="Q1063" s="1"/>
      <c r="R1063" s="1"/>
      <c r="S1063" s="1"/>
      <c r="T1063" s="1"/>
      <c r="U1063" s="1"/>
      <c r="V1063" s="1"/>
      <c r="W1063" s="1"/>
      <c r="X1063" s="1"/>
      <c r="Y1063" s="1"/>
      <c r="Z1063" s="1"/>
      <c r="AA1063" s="1"/>
      <c r="AB1063" s="1"/>
      <c r="AC1063" s="1"/>
      <c r="AD1063" s="1"/>
      <c r="AE1063" s="1"/>
      <c r="AF1063" s="1"/>
      <c r="AG1063" s="1"/>
      <c r="AH1063" s="1"/>
      <c r="AI1063" s="54"/>
      <c r="AJ1063" s="1"/>
    </row>
    <row r="1064">
      <c r="A1064" s="1"/>
      <c r="B1064" s="1"/>
      <c r="C1064" s="34"/>
      <c r="D1064" s="1"/>
      <c r="E1064" s="1"/>
      <c r="F1064" s="1"/>
      <c r="G1064" s="1"/>
      <c r="H1064" s="1"/>
      <c r="I1064" s="1"/>
      <c r="J1064" s="1"/>
      <c r="K1064" s="1"/>
      <c r="L1064" s="1"/>
      <c r="M1064" s="1"/>
      <c r="N1064" s="1"/>
      <c r="O1064" s="54"/>
      <c r="P1064" s="1"/>
      <c r="Q1064" s="1"/>
      <c r="R1064" s="1"/>
      <c r="S1064" s="1"/>
      <c r="T1064" s="1"/>
      <c r="U1064" s="1"/>
      <c r="V1064" s="1"/>
      <c r="W1064" s="1"/>
      <c r="X1064" s="1"/>
      <c r="Y1064" s="1"/>
      <c r="Z1064" s="1"/>
      <c r="AA1064" s="1"/>
      <c r="AB1064" s="1"/>
      <c r="AC1064" s="1"/>
      <c r="AD1064" s="1"/>
      <c r="AE1064" s="1"/>
      <c r="AF1064" s="1"/>
      <c r="AG1064" s="1"/>
      <c r="AH1064" s="1"/>
      <c r="AI1064" s="54"/>
      <c r="AJ1064" s="1"/>
    </row>
    <row r="1065">
      <c r="A1065" s="1"/>
      <c r="B1065" s="1"/>
      <c r="C1065" s="34"/>
      <c r="D1065" s="1"/>
      <c r="E1065" s="1"/>
      <c r="F1065" s="1"/>
      <c r="G1065" s="1"/>
      <c r="H1065" s="1"/>
      <c r="I1065" s="1"/>
      <c r="J1065" s="1"/>
      <c r="K1065" s="1"/>
      <c r="L1065" s="1"/>
      <c r="M1065" s="1"/>
      <c r="N1065" s="1"/>
      <c r="O1065" s="54"/>
      <c r="P1065" s="1"/>
      <c r="Q1065" s="1"/>
      <c r="R1065" s="1"/>
      <c r="S1065" s="1"/>
      <c r="T1065" s="1"/>
      <c r="U1065" s="1"/>
      <c r="V1065" s="1"/>
      <c r="W1065" s="1"/>
      <c r="X1065" s="1"/>
      <c r="Y1065" s="1"/>
      <c r="Z1065" s="1"/>
      <c r="AA1065" s="1"/>
      <c r="AB1065" s="1"/>
      <c r="AC1065" s="1"/>
      <c r="AD1065" s="1"/>
      <c r="AE1065" s="1"/>
      <c r="AF1065" s="1"/>
      <c r="AG1065" s="1"/>
      <c r="AH1065" s="1"/>
      <c r="AI1065" s="54"/>
      <c r="AJ1065" s="1"/>
    </row>
    <row r="1066">
      <c r="A1066" s="1"/>
      <c r="B1066" s="1"/>
      <c r="C1066" s="34"/>
      <c r="D1066" s="1"/>
      <c r="E1066" s="1"/>
      <c r="F1066" s="1"/>
      <c r="G1066" s="1"/>
      <c r="H1066" s="1"/>
      <c r="I1066" s="1"/>
      <c r="J1066" s="1"/>
      <c r="K1066" s="1"/>
      <c r="L1066" s="1"/>
      <c r="M1066" s="1"/>
      <c r="N1066" s="1"/>
      <c r="O1066" s="54"/>
      <c r="P1066" s="1"/>
      <c r="Q1066" s="1"/>
      <c r="R1066" s="1"/>
      <c r="S1066" s="1"/>
      <c r="T1066" s="1"/>
      <c r="U1066" s="1"/>
      <c r="V1066" s="1"/>
      <c r="W1066" s="1"/>
      <c r="X1066" s="1"/>
      <c r="Y1066" s="1"/>
      <c r="Z1066" s="1"/>
      <c r="AA1066" s="1"/>
      <c r="AB1066" s="1"/>
      <c r="AC1066" s="1"/>
      <c r="AD1066" s="1"/>
      <c r="AE1066" s="1"/>
      <c r="AF1066" s="1"/>
      <c r="AG1066" s="1"/>
      <c r="AH1066" s="1"/>
      <c r="AI1066" s="54"/>
      <c r="AJ1066" s="1"/>
    </row>
    <row r="1067">
      <c r="A1067" s="1"/>
      <c r="B1067" s="1"/>
      <c r="C1067" s="34"/>
      <c r="D1067" s="1"/>
      <c r="E1067" s="1"/>
      <c r="F1067" s="1"/>
      <c r="G1067" s="1"/>
      <c r="H1067" s="1"/>
      <c r="I1067" s="1"/>
      <c r="J1067" s="1"/>
      <c r="K1067" s="1"/>
      <c r="L1067" s="1"/>
      <c r="M1067" s="1"/>
      <c r="N1067" s="1"/>
      <c r="O1067" s="54"/>
      <c r="P1067" s="1"/>
      <c r="Q1067" s="1"/>
      <c r="R1067" s="1"/>
      <c r="S1067" s="1"/>
      <c r="T1067" s="1"/>
      <c r="U1067" s="1"/>
      <c r="V1067" s="1"/>
      <c r="W1067" s="1"/>
      <c r="X1067" s="1"/>
      <c r="Y1067" s="1"/>
      <c r="Z1067" s="1"/>
      <c r="AA1067" s="1"/>
      <c r="AB1067" s="1"/>
      <c r="AC1067" s="1"/>
      <c r="AD1067" s="1"/>
      <c r="AE1067" s="1"/>
      <c r="AF1067" s="1"/>
      <c r="AG1067" s="1"/>
      <c r="AH1067" s="1"/>
      <c r="AI1067" s="54"/>
      <c r="AJ1067" s="1"/>
    </row>
    <row r="1068">
      <c r="A1068" s="1"/>
      <c r="B1068" s="1"/>
      <c r="C1068" s="34"/>
      <c r="D1068" s="1"/>
      <c r="E1068" s="1"/>
      <c r="F1068" s="1"/>
      <c r="G1068" s="1"/>
      <c r="H1068" s="1"/>
      <c r="I1068" s="1"/>
      <c r="J1068" s="1"/>
      <c r="K1068" s="1"/>
      <c r="L1068" s="1"/>
      <c r="M1068" s="1"/>
      <c r="N1068" s="1"/>
      <c r="O1068" s="54"/>
      <c r="P1068" s="1"/>
      <c r="Q1068" s="1"/>
      <c r="R1068" s="1"/>
      <c r="S1068" s="1"/>
      <c r="T1068" s="1"/>
      <c r="U1068" s="1"/>
      <c r="V1068" s="1"/>
      <c r="W1068" s="1"/>
      <c r="X1068" s="1"/>
      <c r="Y1068" s="1"/>
      <c r="Z1068" s="1"/>
      <c r="AA1068" s="1"/>
      <c r="AB1068" s="1"/>
      <c r="AC1068" s="1"/>
      <c r="AD1068" s="1"/>
      <c r="AE1068" s="1"/>
      <c r="AF1068" s="1"/>
      <c r="AG1068" s="1"/>
      <c r="AH1068" s="1"/>
      <c r="AI1068" s="54"/>
      <c r="AJ1068" s="1"/>
    </row>
    <row r="1069">
      <c r="A1069" s="1"/>
      <c r="B1069" s="1"/>
      <c r="C1069" s="34"/>
      <c r="D1069" s="1"/>
      <c r="E1069" s="1"/>
      <c r="F1069" s="1"/>
      <c r="G1069" s="1"/>
      <c r="H1069" s="1"/>
      <c r="I1069" s="1"/>
      <c r="J1069" s="1"/>
      <c r="K1069" s="1"/>
      <c r="L1069" s="1"/>
      <c r="M1069" s="1"/>
      <c r="N1069" s="1"/>
      <c r="O1069" s="54"/>
      <c r="P1069" s="1"/>
      <c r="Q1069" s="1"/>
      <c r="R1069" s="1"/>
      <c r="S1069" s="1"/>
      <c r="T1069" s="1"/>
      <c r="U1069" s="1"/>
      <c r="V1069" s="1"/>
      <c r="W1069" s="1"/>
      <c r="X1069" s="1"/>
      <c r="Y1069" s="1"/>
      <c r="Z1069" s="1"/>
      <c r="AA1069" s="1"/>
      <c r="AB1069" s="1"/>
      <c r="AC1069" s="1"/>
      <c r="AD1069" s="1"/>
      <c r="AE1069" s="1"/>
      <c r="AF1069" s="1"/>
      <c r="AG1069" s="1"/>
      <c r="AH1069" s="1"/>
      <c r="AI1069" s="54"/>
      <c r="AJ1069" s="1"/>
    </row>
    <row r="1070">
      <c r="A1070" s="1"/>
      <c r="B1070" s="1"/>
      <c r="C1070" s="34"/>
      <c r="D1070" s="1"/>
      <c r="E1070" s="1"/>
      <c r="F1070" s="1"/>
      <c r="G1070" s="1"/>
      <c r="H1070" s="1"/>
      <c r="I1070" s="1"/>
      <c r="J1070" s="1"/>
      <c r="K1070" s="1"/>
      <c r="L1070" s="1"/>
      <c r="M1070" s="1"/>
      <c r="N1070" s="1"/>
      <c r="O1070" s="54"/>
      <c r="P1070" s="1"/>
      <c r="Q1070" s="1"/>
      <c r="R1070" s="1"/>
      <c r="S1070" s="1"/>
      <c r="T1070" s="1"/>
      <c r="U1070" s="1"/>
      <c r="V1070" s="1"/>
      <c r="W1070" s="1"/>
      <c r="X1070" s="1"/>
      <c r="Y1070" s="1"/>
      <c r="Z1070" s="1"/>
      <c r="AA1070" s="1"/>
      <c r="AB1070" s="1"/>
      <c r="AC1070" s="1"/>
      <c r="AD1070" s="1"/>
      <c r="AE1070" s="1"/>
      <c r="AF1070" s="1"/>
      <c r="AG1070" s="1"/>
      <c r="AH1070" s="1"/>
      <c r="AI1070" s="54"/>
      <c r="AJ1070" s="1"/>
    </row>
    <row r="1071">
      <c r="A1071" s="1"/>
      <c r="B1071" s="1"/>
      <c r="C1071" s="34"/>
      <c r="D1071" s="1"/>
      <c r="E1071" s="1"/>
      <c r="F1071" s="1"/>
      <c r="G1071" s="1"/>
      <c r="H1071" s="1"/>
      <c r="I1071" s="1"/>
      <c r="J1071" s="1"/>
      <c r="K1071" s="1"/>
      <c r="L1071" s="1"/>
      <c r="M1071" s="1"/>
      <c r="N1071" s="1"/>
      <c r="O1071" s="54"/>
      <c r="P1071" s="1"/>
      <c r="Q1071" s="1"/>
      <c r="R1071" s="1"/>
      <c r="S1071" s="1"/>
      <c r="T1071" s="1"/>
      <c r="U1071" s="1"/>
      <c r="V1071" s="1"/>
      <c r="W1071" s="1"/>
      <c r="X1071" s="1"/>
      <c r="Y1071" s="1"/>
      <c r="Z1071" s="1"/>
      <c r="AA1071" s="1"/>
      <c r="AB1071" s="1"/>
      <c r="AC1071" s="1"/>
      <c r="AD1071" s="1"/>
      <c r="AE1071" s="1"/>
      <c r="AF1071" s="1"/>
      <c r="AG1071" s="1"/>
      <c r="AH1071" s="1"/>
      <c r="AI1071" s="54"/>
      <c r="AJ1071" s="1"/>
    </row>
    <row r="1072">
      <c r="A1072" s="1"/>
      <c r="B1072" s="1"/>
      <c r="C1072" s="34"/>
      <c r="D1072" s="1"/>
      <c r="E1072" s="1"/>
      <c r="F1072" s="1"/>
      <c r="G1072" s="1"/>
      <c r="H1072" s="1"/>
      <c r="I1072" s="1"/>
      <c r="J1072" s="1"/>
      <c r="K1072" s="1"/>
      <c r="L1072" s="1"/>
      <c r="M1072" s="1"/>
      <c r="N1072" s="1"/>
      <c r="O1072" s="54"/>
      <c r="P1072" s="1"/>
      <c r="Q1072" s="1"/>
      <c r="R1072" s="1"/>
      <c r="S1072" s="1"/>
      <c r="T1072" s="1"/>
      <c r="U1072" s="1"/>
      <c r="V1072" s="1"/>
      <c r="W1072" s="1"/>
      <c r="X1072" s="1"/>
      <c r="Y1072" s="1"/>
      <c r="Z1072" s="1"/>
      <c r="AA1072" s="1"/>
      <c r="AB1072" s="1"/>
      <c r="AC1072" s="1"/>
      <c r="AD1072" s="1"/>
      <c r="AE1072" s="1"/>
      <c r="AF1072" s="1"/>
      <c r="AG1072" s="1"/>
      <c r="AH1072" s="1"/>
      <c r="AI1072" s="54"/>
      <c r="AJ1072" s="1"/>
    </row>
    <row r="1073">
      <c r="A1073" s="1"/>
      <c r="B1073" s="1"/>
      <c r="C1073" s="34"/>
      <c r="D1073" s="1"/>
      <c r="E1073" s="1"/>
      <c r="F1073" s="1"/>
      <c r="G1073" s="1"/>
      <c r="H1073" s="1"/>
      <c r="I1073" s="1"/>
      <c r="J1073" s="1"/>
      <c r="K1073" s="1"/>
      <c r="L1073" s="1"/>
      <c r="M1073" s="1"/>
      <c r="N1073" s="1"/>
      <c r="O1073" s="54"/>
      <c r="P1073" s="1"/>
      <c r="Q1073" s="1"/>
      <c r="R1073" s="1"/>
      <c r="S1073" s="1"/>
      <c r="T1073" s="1"/>
      <c r="U1073" s="1"/>
      <c r="V1073" s="1"/>
      <c r="W1073" s="1"/>
      <c r="X1073" s="1"/>
      <c r="Y1073" s="1"/>
      <c r="Z1073" s="1"/>
      <c r="AA1073" s="1"/>
      <c r="AB1073" s="1"/>
      <c r="AC1073" s="1"/>
      <c r="AD1073" s="1"/>
      <c r="AE1073" s="1"/>
      <c r="AF1073" s="1"/>
      <c r="AG1073" s="1"/>
      <c r="AH1073" s="1"/>
      <c r="AI1073" s="54"/>
      <c r="AJ1073" s="1"/>
    </row>
    <row r="1074">
      <c r="A1074" s="1"/>
      <c r="B1074" s="1"/>
      <c r="C1074" s="34"/>
      <c r="D1074" s="1"/>
      <c r="E1074" s="1"/>
      <c r="F1074" s="1"/>
      <c r="G1074" s="1"/>
      <c r="H1074" s="1"/>
      <c r="I1074" s="1"/>
      <c r="J1074" s="1"/>
      <c r="K1074" s="1"/>
      <c r="L1074" s="1"/>
      <c r="M1074" s="1"/>
      <c r="N1074" s="1"/>
      <c r="O1074" s="54"/>
      <c r="P1074" s="1"/>
      <c r="Q1074" s="1"/>
      <c r="R1074" s="1"/>
      <c r="S1074" s="1"/>
      <c r="T1074" s="1"/>
      <c r="U1074" s="1"/>
      <c r="V1074" s="1"/>
      <c r="W1074" s="1"/>
      <c r="X1074" s="1"/>
      <c r="Y1074" s="1"/>
      <c r="Z1074" s="1"/>
      <c r="AA1074" s="1"/>
      <c r="AB1074" s="1"/>
      <c r="AC1074" s="1"/>
      <c r="AD1074" s="1"/>
      <c r="AE1074" s="1"/>
      <c r="AF1074" s="1"/>
      <c r="AG1074" s="1"/>
      <c r="AH1074" s="1"/>
      <c r="AI1074" s="54"/>
      <c r="AJ1074" s="1"/>
    </row>
    <row r="1075">
      <c r="A1075" s="1"/>
      <c r="B1075" s="1"/>
      <c r="C1075" s="34"/>
      <c r="D1075" s="1"/>
      <c r="E1075" s="1"/>
      <c r="F1075" s="1"/>
      <c r="G1075" s="1"/>
      <c r="H1075" s="1"/>
      <c r="I1075" s="1"/>
      <c r="J1075" s="1"/>
      <c r="K1075" s="1"/>
      <c r="L1075" s="1"/>
      <c r="M1075" s="1"/>
      <c r="N1075" s="1"/>
      <c r="O1075" s="54"/>
      <c r="P1075" s="1"/>
      <c r="Q1075" s="1"/>
      <c r="R1075" s="1"/>
      <c r="S1075" s="1"/>
      <c r="T1075" s="1"/>
      <c r="U1075" s="1"/>
      <c r="V1075" s="1"/>
      <c r="W1075" s="1"/>
      <c r="X1075" s="1"/>
      <c r="Y1075" s="1"/>
      <c r="Z1075" s="1"/>
      <c r="AA1075" s="1"/>
      <c r="AB1075" s="1"/>
      <c r="AC1075" s="1"/>
      <c r="AD1075" s="1"/>
      <c r="AE1075" s="1"/>
      <c r="AF1075" s="1"/>
      <c r="AG1075" s="1"/>
      <c r="AH1075" s="1"/>
      <c r="AI1075" s="54"/>
      <c r="AJ1075" s="1"/>
    </row>
    <row r="1076">
      <c r="A1076" s="1"/>
      <c r="B1076" s="1"/>
      <c r="C1076" s="34"/>
      <c r="D1076" s="1"/>
      <c r="E1076" s="1"/>
      <c r="F1076" s="1"/>
      <c r="G1076" s="1"/>
      <c r="H1076" s="1"/>
      <c r="I1076" s="1"/>
      <c r="J1076" s="1"/>
      <c r="K1076" s="1"/>
      <c r="L1076" s="1"/>
      <c r="M1076" s="1"/>
      <c r="N1076" s="1"/>
      <c r="O1076" s="54"/>
      <c r="P1076" s="1"/>
      <c r="Q1076" s="1"/>
      <c r="R1076" s="1"/>
      <c r="S1076" s="1"/>
      <c r="T1076" s="1"/>
      <c r="U1076" s="1"/>
      <c r="V1076" s="1"/>
      <c r="W1076" s="1"/>
      <c r="X1076" s="1"/>
      <c r="Y1076" s="1"/>
      <c r="Z1076" s="1"/>
      <c r="AA1076" s="1"/>
      <c r="AB1076" s="1"/>
      <c r="AC1076" s="1"/>
      <c r="AD1076" s="1"/>
      <c r="AE1076" s="1"/>
      <c r="AF1076" s="1"/>
      <c r="AG1076" s="1"/>
      <c r="AH1076" s="1"/>
      <c r="AI1076" s="54"/>
      <c r="AJ1076" s="1"/>
    </row>
    <row r="1077">
      <c r="A1077" s="1"/>
      <c r="B1077" s="1"/>
      <c r="C1077" s="34"/>
      <c r="D1077" s="1"/>
      <c r="E1077" s="1"/>
      <c r="F1077" s="1"/>
      <c r="G1077" s="1"/>
      <c r="H1077" s="1"/>
      <c r="I1077" s="1"/>
      <c r="J1077" s="1"/>
      <c r="K1077" s="1"/>
      <c r="L1077" s="1"/>
      <c r="M1077" s="1"/>
      <c r="N1077" s="1"/>
      <c r="O1077" s="54"/>
      <c r="P1077" s="1"/>
      <c r="Q1077" s="1"/>
      <c r="R1077" s="1"/>
      <c r="S1077" s="1"/>
      <c r="T1077" s="1"/>
      <c r="U1077" s="1"/>
      <c r="V1077" s="1"/>
      <c r="W1077" s="1"/>
      <c r="X1077" s="1"/>
      <c r="Y1077" s="1"/>
      <c r="Z1077" s="1"/>
      <c r="AA1077" s="1"/>
      <c r="AB1077" s="1"/>
      <c r="AC1077" s="1"/>
      <c r="AD1077" s="1"/>
      <c r="AE1077" s="1"/>
      <c r="AF1077" s="1"/>
      <c r="AG1077" s="1"/>
      <c r="AH1077" s="1"/>
      <c r="AI1077" s="54"/>
      <c r="AJ1077" s="1"/>
    </row>
    <row r="1078">
      <c r="A1078" s="1"/>
      <c r="B1078" s="1"/>
      <c r="C1078" s="34"/>
      <c r="D1078" s="1"/>
      <c r="E1078" s="1"/>
      <c r="F1078" s="1"/>
      <c r="G1078" s="1"/>
      <c r="H1078" s="1"/>
      <c r="I1078" s="1"/>
      <c r="J1078" s="1"/>
      <c r="K1078" s="1"/>
      <c r="L1078" s="1"/>
      <c r="M1078" s="1"/>
      <c r="N1078" s="1"/>
      <c r="O1078" s="54"/>
      <c r="P1078" s="1"/>
      <c r="Q1078" s="1"/>
      <c r="R1078" s="1"/>
      <c r="S1078" s="1"/>
      <c r="T1078" s="1"/>
      <c r="U1078" s="1"/>
      <c r="V1078" s="1"/>
      <c r="W1078" s="1"/>
      <c r="X1078" s="1"/>
      <c r="Y1078" s="1"/>
      <c r="Z1078" s="1"/>
      <c r="AA1078" s="1"/>
      <c r="AB1078" s="1"/>
      <c r="AC1078" s="1"/>
      <c r="AD1078" s="1"/>
      <c r="AE1078" s="1"/>
      <c r="AF1078" s="1"/>
      <c r="AG1078" s="1"/>
      <c r="AH1078" s="1"/>
      <c r="AI1078" s="54"/>
      <c r="AJ1078" s="1"/>
    </row>
    <row r="1079">
      <c r="A1079" s="1"/>
      <c r="B1079" s="1"/>
      <c r="C1079" s="34"/>
      <c r="D1079" s="1"/>
      <c r="E1079" s="1"/>
      <c r="F1079" s="1"/>
      <c r="G1079" s="1"/>
      <c r="H1079" s="1"/>
      <c r="I1079" s="1"/>
      <c r="J1079" s="1"/>
      <c r="K1079" s="1"/>
      <c r="L1079" s="1"/>
      <c r="M1079" s="1"/>
      <c r="N1079" s="1"/>
      <c r="O1079" s="54"/>
      <c r="P1079" s="1"/>
      <c r="Q1079" s="1"/>
      <c r="R1079" s="1"/>
      <c r="S1079" s="1"/>
      <c r="T1079" s="1"/>
      <c r="U1079" s="1"/>
      <c r="V1079" s="1"/>
      <c r="W1079" s="1"/>
      <c r="X1079" s="1"/>
      <c r="Y1079" s="1"/>
      <c r="Z1079" s="1"/>
      <c r="AA1079" s="1"/>
      <c r="AB1079" s="1"/>
      <c r="AC1079" s="1"/>
      <c r="AD1079" s="1"/>
      <c r="AE1079" s="1"/>
      <c r="AF1079" s="1"/>
      <c r="AG1079" s="1"/>
      <c r="AH1079" s="1"/>
      <c r="AI1079" s="54"/>
      <c r="AJ1079" s="1"/>
    </row>
    <row r="1080">
      <c r="A1080" s="1"/>
      <c r="B1080" s="1"/>
      <c r="C1080" s="34"/>
      <c r="D1080" s="1"/>
      <c r="E1080" s="1"/>
      <c r="F1080" s="1"/>
      <c r="G1080" s="1"/>
      <c r="H1080" s="1"/>
      <c r="I1080" s="1"/>
      <c r="J1080" s="1"/>
      <c r="K1080" s="1"/>
      <c r="L1080" s="1"/>
      <c r="M1080" s="1"/>
      <c r="N1080" s="1"/>
      <c r="O1080" s="54"/>
      <c r="P1080" s="1"/>
      <c r="Q1080" s="1"/>
      <c r="R1080" s="1"/>
      <c r="S1080" s="1"/>
      <c r="T1080" s="1"/>
      <c r="U1080" s="1"/>
      <c r="V1080" s="1"/>
      <c r="W1080" s="1"/>
      <c r="X1080" s="1"/>
      <c r="Y1080" s="1"/>
      <c r="Z1080" s="1"/>
      <c r="AA1080" s="1"/>
      <c r="AB1080" s="1"/>
      <c r="AC1080" s="1"/>
      <c r="AD1080" s="1"/>
      <c r="AE1080" s="1"/>
      <c r="AF1080" s="1"/>
      <c r="AG1080" s="1"/>
      <c r="AH1080" s="1"/>
      <c r="AI1080" s="54"/>
      <c r="AJ1080" s="1"/>
    </row>
    <row r="1081">
      <c r="A1081" s="1"/>
      <c r="B1081" s="1"/>
      <c r="C1081" s="34"/>
      <c r="D1081" s="1"/>
      <c r="E1081" s="1"/>
      <c r="F1081" s="1"/>
      <c r="G1081" s="1"/>
      <c r="H1081" s="1"/>
      <c r="I1081" s="1"/>
      <c r="J1081" s="1"/>
      <c r="K1081" s="1"/>
      <c r="L1081" s="1"/>
      <c r="M1081" s="1"/>
      <c r="N1081" s="1"/>
      <c r="O1081" s="54"/>
      <c r="P1081" s="1"/>
      <c r="Q1081" s="1"/>
      <c r="R1081" s="1"/>
      <c r="S1081" s="1"/>
      <c r="T1081" s="1"/>
      <c r="U1081" s="1"/>
      <c r="V1081" s="1"/>
      <c r="W1081" s="1"/>
      <c r="X1081" s="1"/>
      <c r="Y1081" s="1"/>
      <c r="Z1081" s="1"/>
      <c r="AA1081" s="1"/>
      <c r="AB1081" s="1"/>
      <c r="AC1081" s="1"/>
      <c r="AD1081" s="1"/>
      <c r="AE1081" s="1"/>
      <c r="AF1081" s="1"/>
      <c r="AG1081" s="1"/>
      <c r="AH1081" s="1"/>
      <c r="AI1081" s="54"/>
      <c r="AJ1081" s="1"/>
    </row>
    <row r="1082">
      <c r="A1082" s="1"/>
      <c r="B1082" s="1"/>
      <c r="C1082" s="34"/>
      <c r="D1082" s="1"/>
      <c r="E1082" s="1"/>
      <c r="F1082" s="1"/>
      <c r="G1082" s="1"/>
      <c r="H1082" s="1"/>
      <c r="I1082" s="1"/>
      <c r="J1082" s="1"/>
      <c r="K1082" s="1"/>
      <c r="L1082" s="1"/>
      <c r="M1082" s="1"/>
      <c r="N1082" s="1"/>
      <c r="O1082" s="54"/>
      <c r="P1082" s="1"/>
      <c r="Q1082" s="1"/>
      <c r="R1082" s="1"/>
      <c r="S1082" s="1"/>
      <c r="T1082" s="1"/>
      <c r="U1082" s="1"/>
      <c r="V1082" s="1"/>
      <c r="W1082" s="1"/>
      <c r="X1082" s="1"/>
      <c r="Y1082" s="1"/>
      <c r="Z1082" s="1"/>
      <c r="AA1082" s="1"/>
      <c r="AB1082" s="1"/>
      <c r="AC1082" s="1"/>
      <c r="AD1082" s="1"/>
      <c r="AE1082" s="1"/>
      <c r="AF1082" s="1"/>
      <c r="AG1082" s="1"/>
      <c r="AH1082" s="1"/>
      <c r="AI1082" s="54"/>
      <c r="AJ1082" s="1"/>
    </row>
    <row r="1083">
      <c r="A1083" s="1"/>
      <c r="B1083" s="1"/>
      <c r="C1083" s="34"/>
      <c r="D1083" s="1"/>
      <c r="E1083" s="1"/>
      <c r="F1083" s="1"/>
      <c r="G1083" s="1"/>
      <c r="H1083" s="1"/>
      <c r="I1083" s="1"/>
      <c r="J1083" s="1"/>
      <c r="K1083" s="1"/>
      <c r="L1083" s="1"/>
      <c r="M1083" s="1"/>
      <c r="N1083" s="1"/>
      <c r="O1083" s="54"/>
      <c r="P1083" s="1"/>
      <c r="Q1083" s="1"/>
      <c r="R1083" s="1"/>
      <c r="S1083" s="1"/>
      <c r="T1083" s="1"/>
      <c r="U1083" s="1"/>
      <c r="V1083" s="1"/>
      <c r="W1083" s="1"/>
      <c r="X1083" s="1"/>
      <c r="Y1083" s="1"/>
      <c r="Z1083" s="1"/>
      <c r="AA1083" s="1"/>
      <c r="AB1083" s="1"/>
      <c r="AC1083" s="1"/>
      <c r="AD1083" s="1"/>
      <c r="AE1083" s="1"/>
      <c r="AF1083" s="1"/>
      <c r="AG1083" s="1"/>
      <c r="AH1083" s="1"/>
      <c r="AI1083" s="54"/>
      <c r="AJ1083" s="1"/>
    </row>
    <row r="1084">
      <c r="A1084" s="1"/>
      <c r="B1084" s="1"/>
      <c r="C1084" s="34"/>
      <c r="D1084" s="1"/>
      <c r="E1084" s="1"/>
      <c r="F1084" s="1"/>
      <c r="G1084" s="1"/>
      <c r="H1084" s="1"/>
      <c r="I1084" s="1"/>
      <c r="J1084" s="1"/>
      <c r="K1084" s="1"/>
      <c r="L1084" s="1"/>
      <c r="M1084" s="1"/>
      <c r="N1084" s="1"/>
      <c r="O1084" s="54"/>
      <c r="P1084" s="1"/>
      <c r="Q1084" s="1"/>
      <c r="R1084" s="1"/>
      <c r="S1084" s="1"/>
      <c r="T1084" s="1"/>
      <c r="U1084" s="1"/>
      <c r="V1084" s="1"/>
      <c r="W1084" s="1"/>
      <c r="X1084" s="1"/>
      <c r="Y1084" s="1"/>
      <c r="Z1084" s="1"/>
      <c r="AA1084" s="1"/>
      <c r="AB1084" s="1"/>
      <c r="AC1084" s="1"/>
      <c r="AD1084" s="1"/>
      <c r="AE1084" s="1"/>
      <c r="AF1084" s="1"/>
      <c r="AG1084" s="1"/>
      <c r="AH1084" s="1"/>
      <c r="AI1084" s="54"/>
      <c r="AJ1084" s="1"/>
    </row>
    <row r="1085">
      <c r="A1085" s="1"/>
      <c r="B1085" s="1"/>
      <c r="C1085" s="34"/>
      <c r="D1085" s="1"/>
      <c r="E1085" s="1"/>
      <c r="F1085" s="1"/>
      <c r="G1085" s="1"/>
      <c r="H1085" s="1"/>
      <c r="I1085" s="1"/>
      <c r="J1085" s="1"/>
      <c r="K1085" s="1"/>
      <c r="L1085" s="1"/>
      <c r="M1085" s="1"/>
      <c r="N1085" s="1"/>
      <c r="O1085" s="54"/>
      <c r="P1085" s="1"/>
      <c r="Q1085" s="1"/>
      <c r="R1085" s="1"/>
      <c r="S1085" s="1"/>
      <c r="T1085" s="1"/>
      <c r="U1085" s="1"/>
      <c r="V1085" s="1"/>
      <c r="W1085" s="1"/>
      <c r="X1085" s="1"/>
      <c r="Y1085" s="1"/>
      <c r="Z1085" s="1"/>
      <c r="AA1085" s="1"/>
      <c r="AB1085" s="1"/>
      <c r="AC1085" s="1"/>
      <c r="AD1085" s="1"/>
      <c r="AE1085" s="1"/>
      <c r="AF1085" s="1"/>
      <c r="AG1085" s="1"/>
      <c r="AH1085" s="1"/>
      <c r="AI1085" s="54"/>
      <c r="AJ1085" s="1"/>
    </row>
    <row r="1086">
      <c r="A1086" s="1"/>
      <c r="B1086" s="1"/>
      <c r="C1086" s="34"/>
      <c r="D1086" s="1"/>
      <c r="E1086" s="1"/>
      <c r="F1086" s="1"/>
      <c r="G1086" s="1"/>
      <c r="H1086" s="1"/>
      <c r="I1086" s="1"/>
      <c r="J1086" s="1"/>
      <c r="K1086" s="1"/>
      <c r="L1086" s="1"/>
      <c r="M1086" s="1"/>
      <c r="N1086" s="1"/>
      <c r="O1086" s="54"/>
      <c r="P1086" s="1"/>
      <c r="Q1086" s="1"/>
      <c r="R1086" s="1"/>
      <c r="S1086" s="1"/>
      <c r="T1086" s="1"/>
      <c r="U1086" s="1"/>
      <c r="V1086" s="1"/>
      <c r="W1086" s="1"/>
      <c r="X1086" s="1"/>
      <c r="Y1086" s="1"/>
      <c r="Z1086" s="1"/>
      <c r="AA1086" s="1"/>
      <c r="AB1086" s="1"/>
      <c r="AC1086" s="1"/>
      <c r="AD1086" s="1"/>
      <c r="AE1086" s="1"/>
      <c r="AF1086" s="1"/>
      <c r="AG1086" s="1"/>
      <c r="AH1086" s="1"/>
      <c r="AI1086" s="54"/>
      <c r="AJ1086" s="1"/>
    </row>
    <row r="1087">
      <c r="A1087" s="1"/>
      <c r="B1087" s="1"/>
      <c r="C1087" s="34"/>
      <c r="D1087" s="1"/>
      <c r="E1087" s="1"/>
      <c r="F1087" s="1"/>
      <c r="G1087" s="1"/>
      <c r="H1087" s="1"/>
      <c r="I1087" s="1"/>
      <c r="J1087" s="1"/>
      <c r="K1087" s="1"/>
      <c r="L1087" s="1"/>
      <c r="M1087" s="1"/>
      <c r="N1087" s="1"/>
      <c r="O1087" s="54"/>
      <c r="P1087" s="1"/>
      <c r="Q1087" s="1"/>
      <c r="R1087" s="1"/>
      <c r="S1087" s="1"/>
      <c r="T1087" s="1"/>
      <c r="U1087" s="1"/>
      <c r="V1087" s="1"/>
      <c r="W1087" s="1"/>
      <c r="X1087" s="1"/>
      <c r="Y1087" s="1"/>
      <c r="Z1087" s="1"/>
      <c r="AA1087" s="1"/>
      <c r="AB1087" s="1"/>
      <c r="AC1087" s="1"/>
      <c r="AD1087" s="1"/>
      <c r="AE1087" s="1"/>
      <c r="AF1087" s="1"/>
      <c r="AG1087" s="1"/>
      <c r="AH1087" s="1"/>
      <c r="AI1087" s="54"/>
      <c r="AJ1087" s="1"/>
    </row>
    <row r="1088">
      <c r="A1088" s="1"/>
      <c r="B1088" s="1"/>
      <c r="C1088" s="34"/>
      <c r="D1088" s="1"/>
      <c r="E1088" s="1"/>
      <c r="F1088" s="1"/>
      <c r="G1088" s="1"/>
      <c r="H1088" s="1"/>
      <c r="I1088" s="1"/>
      <c r="J1088" s="1"/>
      <c r="K1088" s="1"/>
      <c r="L1088" s="1"/>
      <c r="M1088" s="1"/>
      <c r="N1088" s="1"/>
      <c r="O1088" s="54"/>
      <c r="P1088" s="1"/>
      <c r="Q1088" s="1"/>
      <c r="R1088" s="1"/>
      <c r="S1088" s="1"/>
      <c r="T1088" s="1"/>
      <c r="U1088" s="1"/>
      <c r="V1088" s="1"/>
      <c r="W1088" s="1"/>
      <c r="X1088" s="1"/>
      <c r="Y1088" s="1"/>
      <c r="Z1088" s="1"/>
      <c r="AA1088" s="1"/>
      <c r="AB1088" s="1"/>
      <c r="AC1088" s="1"/>
      <c r="AD1088" s="1"/>
      <c r="AE1088" s="1"/>
      <c r="AF1088" s="1"/>
      <c r="AG1088" s="1"/>
      <c r="AH1088" s="1"/>
      <c r="AI1088" s="54"/>
      <c r="AJ1088" s="1"/>
    </row>
    <row r="1089">
      <c r="A1089" s="1"/>
      <c r="B1089" s="1"/>
      <c r="C1089" s="34"/>
      <c r="D1089" s="1"/>
      <c r="E1089" s="1"/>
      <c r="F1089" s="1"/>
      <c r="G1089" s="1"/>
      <c r="H1089" s="1"/>
      <c r="I1089" s="1"/>
      <c r="J1089" s="1"/>
      <c r="K1089" s="1"/>
      <c r="L1089" s="1"/>
      <c r="M1089" s="1"/>
      <c r="N1089" s="1"/>
      <c r="O1089" s="54"/>
      <c r="P1089" s="1"/>
      <c r="Q1089" s="1"/>
      <c r="R1089" s="1"/>
      <c r="S1089" s="1"/>
      <c r="T1089" s="1"/>
      <c r="U1089" s="1"/>
      <c r="V1089" s="1"/>
      <c r="W1089" s="1"/>
      <c r="X1089" s="1"/>
      <c r="Y1089" s="1"/>
      <c r="Z1089" s="1"/>
      <c r="AA1089" s="1"/>
      <c r="AB1089" s="1"/>
      <c r="AC1089" s="1"/>
      <c r="AD1089" s="1"/>
      <c r="AE1089" s="1"/>
      <c r="AF1089" s="1"/>
      <c r="AG1089" s="1"/>
      <c r="AH1089" s="1"/>
      <c r="AI1089" s="54"/>
      <c r="AJ1089" s="1"/>
    </row>
    <row r="1090">
      <c r="A1090" s="1"/>
      <c r="B1090" s="1"/>
      <c r="C1090" s="34"/>
      <c r="D1090" s="1"/>
      <c r="E1090" s="1"/>
      <c r="F1090" s="1"/>
      <c r="G1090" s="1"/>
      <c r="H1090" s="1"/>
      <c r="I1090" s="1"/>
      <c r="J1090" s="1"/>
      <c r="K1090" s="1"/>
      <c r="L1090" s="1"/>
      <c r="M1090" s="1"/>
      <c r="N1090" s="1"/>
      <c r="O1090" s="54"/>
      <c r="P1090" s="1"/>
      <c r="Q1090" s="1"/>
      <c r="R1090" s="1"/>
      <c r="S1090" s="1"/>
      <c r="T1090" s="1"/>
      <c r="U1090" s="1"/>
      <c r="V1090" s="1"/>
      <c r="W1090" s="1"/>
      <c r="X1090" s="1"/>
      <c r="Y1090" s="1"/>
      <c r="Z1090" s="1"/>
      <c r="AA1090" s="1"/>
      <c r="AB1090" s="1"/>
      <c r="AC1090" s="1"/>
      <c r="AD1090" s="1"/>
      <c r="AE1090" s="1"/>
      <c r="AF1090" s="1"/>
      <c r="AG1090" s="1"/>
      <c r="AH1090" s="1"/>
      <c r="AI1090" s="54"/>
      <c r="AJ1090" s="1"/>
    </row>
    <row r="1091">
      <c r="A1091" s="1"/>
      <c r="B1091" s="1"/>
      <c r="C1091" s="34"/>
      <c r="D1091" s="1"/>
      <c r="E1091" s="1"/>
      <c r="F1091" s="1"/>
      <c r="G1091" s="1"/>
      <c r="H1091" s="1"/>
      <c r="I1091" s="1"/>
      <c r="J1091" s="1"/>
      <c r="K1091" s="1"/>
      <c r="L1091" s="1"/>
      <c r="M1091" s="1"/>
      <c r="N1091" s="1"/>
      <c r="O1091" s="54"/>
      <c r="P1091" s="1"/>
      <c r="Q1091" s="1"/>
      <c r="R1091" s="1"/>
      <c r="S1091" s="1"/>
      <c r="T1091" s="1"/>
      <c r="U1091" s="1"/>
      <c r="V1091" s="1"/>
      <c r="W1091" s="1"/>
      <c r="X1091" s="1"/>
      <c r="Y1091" s="1"/>
      <c r="Z1091" s="1"/>
      <c r="AA1091" s="1"/>
      <c r="AB1091" s="1"/>
      <c r="AC1091" s="1"/>
      <c r="AD1091" s="1"/>
      <c r="AE1091" s="1"/>
      <c r="AF1091" s="1"/>
      <c r="AG1091" s="1"/>
      <c r="AH1091" s="1"/>
      <c r="AI1091" s="54"/>
      <c r="AJ1091" s="1"/>
    </row>
    <row r="1092">
      <c r="A1092" s="1"/>
      <c r="B1092" s="1"/>
      <c r="C1092" s="34"/>
      <c r="D1092" s="1"/>
      <c r="E1092" s="1"/>
      <c r="F1092" s="1"/>
      <c r="G1092" s="1"/>
      <c r="H1092" s="1"/>
      <c r="I1092" s="1"/>
      <c r="J1092" s="1"/>
      <c r="K1092" s="1"/>
      <c r="L1092" s="1"/>
      <c r="M1092" s="1"/>
      <c r="N1092" s="1"/>
      <c r="O1092" s="54"/>
      <c r="P1092" s="1"/>
      <c r="Q1092" s="1"/>
      <c r="R1092" s="1"/>
      <c r="S1092" s="1"/>
      <c r="T1092" s="1"/>
      <c r="U1092" s="1"/>
      <c r="V1092" s="1"/>
      <c r="W1092" s="1"/>
      <c r="X1092" s="1"/>
      <c r="Y1092" s="1"/>
      <c r="Z1092" s="1"/>
      <c r="AA1092" s="1"/>
      <c r="AB1092" s="1"/>
      <c r="AC1092" s="1"/>
      <c r="AD1092" s="1"/>
      <c r="AE1092" s="1"/>
      <c r="AF1092" s="1"/>
      <c r="AG1092" s="1"/>
      <c r="AH1092" s="1"/>
      <c r="AI1092" s="54"/>
      <c r="AJ1092" s="1"/>
    </row>
    <row r="1093">
      <c r="A1093" s="1"/>
      <c r="B1093" s="1"/>
      <c r="C1093" s="34"/>
      <c r="D1093" s="1"/>
      <c r="E1093" s="1"/>
      <c r="F1093" s="1"/>
      <c r="G1093" s="1"/>
      <c r="H1093" s="1"/>
      <c r="I1093" s="1"/>
      <c r="J1093" s="1"/>
      <c r="K1093" s="1"/>
      <c r="L1093" s="1"/>
      <c r="M1093" s="1"/>
      <c r="N1093" s="1"/>
      <c r="O1093" s="54"/>
      <c r="P1093" s="1"/>
      <c r="Q1093" s="1"/>
      <c r="R1093" s="1"/>
      <c r="S1093" s="1"/>
      <c r="T1093" s="1"/>
      <c r="U1093" s="1"/>
      <c r="V1093" s="1"/>
      <c r="W1093" s="1"/>
      <c r="X1093" s="1"/>
      <c r="Y1093" s="1"/>
      <c r="Z1093" s="1"/>
      <c r="AA1093" s="1"/>
      <c r="AB1093" s="1"/>
      <c r="AC1093" s="1"/>
      <c r="AD1093" s="1"/>
      <c r="AE1093" s="1"/>
      <c r="AF1093" s="1"/>
      <c r="AG1093" s="1"/>
      <c r="AH1093" s="1"/>
      <c r="AI1093" s="54"/>
      <c r="AJ1093" s="1"/>
    </row>
    <row r="1094">
      <c r="A1094" s="1"/>
      <c r="B1094" s="1"/>
      <c r="C1094" s="34"/>
      <c r="D1094" s="1"/>
      <c r="E1094" s="1"/>
      <c r="F1094" s="1"/>
      <c r="G1094" s="1"/>
      <c r="H1094" s="1"/>
      <c r="I1094" s="1"/>
      <c r="J1094" s="1"/>
      <c r="K1094" s="1"/>
      <c r="L1094" s="1"/>
      <c r="M1094" s="1"/>
      <c r="N1094" s="1"/>
      <c r="O1094" s="54"/>
      <c r="P1094" s="1"/>
      <c r="Q1094" s="1"/>
      <c r="R1094" s="1"/>
      <c r="S1094" s="1"/>
      <c r="T1094" s="1"/>
      <c r="U1094" s="1"/>
      <c r="V1094" s="1"/>
      <c r="W1094" s="1"/>
      <c r="X1094" s="1"/>
      <c r="Y1094" s="1"/>
      <c r="Z1094" s="1"/>
      <c r="AA1094" s="1"/>
      <c r="AB1094" s="1"/>
      <c r="AC1094" s="1"/>
      <c r="AD1094" s="1"/>
      <c r="AE1094" s="1"/>
      <c r="AF1094" s="1"/>
      <c r="AG1094" s="1"/>
      <c r="AH1094" s="1"/>
      <c r="AI1094" s="54"/>
      <c r="AJ1094" s="1"/>
    </row>
    <row r="1095">
      <c r="A1095" s="1"/>
      <c r="B1095" s="1"/>
      <c r="C1095" s="34"/>
      <c r="D1095" s="1"/>
      <c r="E1095" s="1"/>
      <c r="F1095" s="1"/>
      <c r="G1095" s="1"/>
      <c r="H1095" s="1"/>
      <c r="I1095" s="1"/>
      <c r="J1095" s="1"/>
      <c r="K1095" s="1"/>
      <c r="L1095" s="1"/>
      <c r="M1095" s="1"/>
      <c r="N1095" s="1"/>
      <c r="O1095" s="54"/>
      <c r="P1095" s="1"/>
      <c r="Q1095" s="1"/>
      <c r="R1095" s="1"/>
      <c r="S1095" s="1"/>
      <c r="T1095" s="1"/>
      <c r="U1095" s="1"/>
      <c r="V1095" s="1"/>
      <c r="W1095" s="1"/>
      <c r="X1095" s="1"/>
      <c r="Y1095" s="1"/>
      <c r="Z1095" s="1"/>
      <c r="AA1095" s="1"/>
      <c r="AB1095" s="1"/>
      <c r="AC1095" s="1"/>
      <c r="AD1095" s="1"/>
      <c r="AE1095" s="1"/>
      <c r="AF1095" s="1"/>
      <c r="AG1095" s="1"/>
      <c r="AH1095" s="1"/>
      <c r="AI1095" s="54"/>
      <c r="AJ1095" s="1"/>
    </row>
    <row r="1096">
      <c r="A1096" s="1"/>
      <c r="B1096" s="1"/>
      <c r="C1096" s="34"/>
      <c r="D1096" s="1"/>
      <c r="E1096" s="1"/>
      <c r="F1096" s="1"/>
      <c r="G1096" s="1"/>
      <c r="H1096" s="1"/>
      <c r="I1096" s="1"/>
      <c r="J1096" s="1"/>
      <c r="K1096" s="1"/>
      <c r="L1096" s="1"/>
      <c r="M1096" s="1"/>
      <c r="N1096" s="1"/>
      <c r="O1096" s="54"/>
      <c r="P1096" s="1"/>
      <c r="Q1096" s="1"/>
      <c r="R1096" s="1"/>
      <c r="S1096" s="1"/>
      <c r="T1096" s="1"/>
      <c r="U1096" s="1"/>
      <c r="V1096" s="1"/>
      <c r="W1096" s="1"/>
      <c r="X1096" s="1"/>
      <c r="Y1096" s="1"/>
      <c r="Z1096" s="1"/>
      <c r="AA1096" s="1"/>
      <c r="AB1096" s="1"/>
      <c r="AC1096" s="1"/>
      <c r="AD1096" s="1"/>
      <c r="AE1096" s="1"/>
      <c r="AF1096" s="1"/>
      <c r="AG1096" s="1"/>
      <c r="AH1096" s="1"/>
      <c r="AI1096" s="54"/>
      <c r="AJ1096" s="1"/>
    </row>
    <row r="1097">
      <c r="A1097" s="1"/>
      <c r="B1097" s="1"/>
      <c r="C1097" s="34"/>
      <c r="D1097" s="1"/>
      <c r="E1097" s="1"/>
      <c r="F1097" s="1"/>
      <c r="G1097" s="1"/>
      <c r="H1097" s="1"/>
      <c r="I1097" s="1"/>
      <c r="J1097" s="1"/>
      <c r="K1097" s="1"/>
      <c r="L1097" s="1"/>
      <c r="M1097" s="1"/>
      <c r="N1097" s="1"/>
      <c r="O1097" s="54"/>
      <c r="P1097" s="1"/>
      <c r="Q1097" s="1"/>
      <c r="R1097" s="1"/>
      <c r="S1097" s="1"/>
      <c r="T1097" s="1"/>
      <c r="U1097" s="1"/>
      <c r="V1097" s="1"/>
      <c r="W1097" s="1"/>
      <c r="X1097" s="1"/>
      <c r="Y1097" s="1"/>
      <c r="Z1097" s="1"/>
      <c r="AA1097" s="1"/>
      <c r="AB1097" s="1"/>
      <c r="AC1097" s="1"/>
      <c r="AD1097" s="1"/>
      <c r="AE1097" s="1"/>
      <c r="AF1097" s="1"/>
      <c r="AG1097" s="1"/>
      <c r="AH1097" s="1"/>
      <c r="AI1097" s="54"/>
      <c r="AJ1097" s="1"/>
    </row>
    <row r="1098">
      <c r="A1098" s="1"/>
      <c r="B1098" s="1"/>
      <c r="C1098" s="34"/>
      <c r="D1098" s="1"/>
      <c r="E1098" s="1"/>
      <c r="F1098" s="1"/>
      <c r="G1098" s="1"/>
      <c r="H1098" s="1"/>
      <c r="I1098" s="1"/>
      <c r="J1098" s="1"/>
      <c r="K1098" s="1"/>
      <c r="L1098" s="1"/>
      <c r="M1098" s="1"/>
      <c r="N1098" s="1"/>
      <c r="O1098" s="54"/>
      <c r="P1098" s="1"/>
      <c r="Q1098" s="1"/>
      <c r="R1098" s="1"/>
      <c r="S1098" s="1"/>
      <c r="T1098" s="1"/>
      <c r="U1098" s="1"/>
      <c r="V1098" s="1"/>
      <c r="W1098" s="1"/>
      <c r="X1098" s="1"/>
      <c r="Y1098" s="1"/>
      <c r="Z1098" s="1"/>
      <c r="AA1098" s="1"/>
      <c r="AB1098" s="1"/>
      <c r="AC1098" s="1"/>
      <c r="AD1098" s="1"/>
      <c r="AE1098" s="1"/>
      <c r="AF1098" s="1"/>
      <c r="AG1098" s="1"/>
      <c r="AH1098" s="1"/>
      <c r="AI1098" s="54"/>
      <c r="AJ1098" s="1"/>
    </row>
    <row r="1099">
      <c r="A1099" s="1"/>
      <c r="B1099" s="1"/>
      <c r="C1099" s="34"/>
      <c r="D1099" s="1"/>
      <c r="E1099" s="1"/>
      <c r="F1099" s="1"/>
      <c r="G1099" s="1"/>
      <c r="H1099" s="1"/>
      <c r="I1099" s="1"/>
      <c r="J1099" s="1"/>
      <c r="K1099" s="1"/>
      <c r="L1099" s="1"/>
      <c r="M1099" s="1"/>
      <c r="N1099" s="1"/>
      <c r="O1099" s="54"/>
      <c r="P1099" s="1"/>
      <c r="Q1099" s="1"/>
      <c r="R1099" s="1"/>
      <c r="S1099" s="1"/>
      <c r="T1099" s="1"/>
      <c r="U1099" s="1"/>
      <c r="V1099" s="1"/>
      <c r="W1099" s="1"/>
      <c r="X1099" s="1"/>
      <c r="Y1099" s="1"/>
      <c r="Z1099" s="1"/>
      <c r="AA1099" s="1"/>
      <c r="AB1099" s="1"/>
      <c r="AC1099" s="1"/>
      <c r="AD1099" s="1"/>
      <c r="AE1099" s="1"/>
      <c r="AF1099" s="1"/>
      <c r="AG1099" s="1"/>
      <c r="AH1099" s="1"/>
      <c r="AI1099" s="54"/>
      <c r="AJ1099" s="1"/>
    </row>
    <row r="1100">
      <c r="A1100" s="1"/>
      <c r="B1100" s="1"/>
      <c r="C1100" s="34"/>
      <c r="D1100" s="1"/>
      <c r="E1100" s="1"/>
      <c r="F1100" s="1"/>
      <c r="G1100" s="1"/>
      <c r="H1100" s="1"/>
      <c r="I1100" s="1"/>
      <c r="J1100" s="1"/>
      <c r="K1100" s="1"/>
      <c r="L1100" s="1"/>
      <c r="M1100" s="1"/>
      <c r="N1100" s="1"/>
      <c r="O1100" s="54"/>
      <c r="P1100" s="1"/>
      <c r="Q1100" s="1"/>
      <c r="R1100" s="1"/>
      <c r="S1100" s="1"/>
      <c r="T1100" s="1"/>
      <c r="U1100" s="1"/>
      <c r="V1100" s="1"/>
      <c r="W1100" s="1"/>
      <c r="X1100" s="1"/>
      <c r="Y1100" s="1"/>
      <c r="Z1100" s="1"/>
      <c r="AA1100" s="1"/>
      <c r="AB1100" s="1"/>
      <c r="AC1100" s="1"/>
      <c r="AD1100" s="1"/>
      <c r="AE1100" s="1"/>
      <c r="AF1100" s="1"/>
      <c r="AG1100" s="1"/>
      <c r="AH1100" s="1"/>
      <c r="AI1100" s="54"/>
      <c r="AJ1100" s="1"/>
    </row>
    <row r="1101">
      <c r="A1101" s="1"/>
      <c r="B1101" s="1"/>
      <c r="C1101" s="34"/>
      <c r="D1101" s="1"/>
      <c r="E1101" s="1"/>
      <c r="F1101" s="1"/>
      <c r="G1101" s="1"/>
      <c r="H1101" s="1"/>
      <c r="I1101" s="1"/>
      <c r="J1101" s="1"/>
      <c r="K1101" s="1"/>
      <c r="L1101" s="1"/>
      <c r="M1101" s="1"/>
      <c r="N1101" s="1"/>
      <c r="O1101" s="54"/>
      <c r="P1101" s="1"/>
      <c r="Q1101" s="1"/>
      <c r="R1101" s="1"/>
      <c r="S1101" s="1"/>
      <c r="T1101" s="1"/>
      <c r="U1101" s="1"/>
      <c r="V1101" s="1"/>
      <c r="W1101" s="1"/>
      <c r="X1101" s="1"/>
      <c r="Y1101" s="1"/>
      <c r="Z1101" s="1"/>
      <c r="AA1101" s="1"/>
      <c r="AB1101" s="1"/>
      <c r="AC1101" s="1"/>
      <c r="AD1101" s="1"/>
      <c r="AE1101" s="1"/>
      <c r="AF1101" s="1"/>
      <c r="AG1101" s="1"/>
      <c r="AH1101" s="1"/>
      <c r="AI1101" s="54"/>
      <c r="AJ1101" s="1"/>
    </row>
    <row r="1102">
      <c r="A1102" s="1"/>
      <c r="B1102" s="1"/>
      <c r="C1102" s="34"/>
      <c r="D1102" s="1"/>
      <c r="E1102" s="1"/>
      <c r="F1102" s="1"/>
      <c r="G1102" s="1"/>
      <c r="H1102" s="1"/>
      <c r="I1102" s="1"/>
      <c r="J1102" s="1"/>
      <c r="K1102" s="1"/>
      <c r="L1102" s="1"/>
      <c r="M1102" s="1"/>
      <c r="N1102" s="1"/>
      <c r="O1102" s="54"/>
      <c r="P1102" s="1"/>
      <c r="Q1102" s="1"/>
      <c r="R1102" s="1"/>
      <c r="S1102" s="1"/>
      <c r="T1102" s="1"/>
      <c r="U1102" s="1"/>
      <c r="V1102" s="1"/>
      <c r="W1102" s="1"/>
      <c r="X1102" s="1"/>
      <c r="Y1102" s="1"/>
      <c r="Z1102" s="1"/>
      <c r="AA1102" s="1"/>
      <c r="AB1102" s="1"/>
      <c r="AC1102" s="1"/>
      <c r="AD1102" s="1"/>
      <c r="AE1102" s="1"/>
      <c r="AF1102" s="1"/>
      <c r="AG1102" s="1"/>
      <c r="AH1102" s="1"/>
      <c r="AI1102" s="54"/>
      <c r="AJ1102" s="1"/>
    </row>
    <row r="1103">
      <c r="A1103" s="1"/>
      <c r="B1103" s="1"/>
      <c r="C1103" s="34"/>
      <c r="D1103" s="1"/>
      <c r="E1103" s="1"/>
      <c r="F1103" s="1"/>
      <c r="G1103" s="1"/>
      <c r="H1103" s="1"/>
      <c r="I1103" s="1"/>
      <c r="J1103" s="1"/>
      <c r="K1103" s="1"/>
      <c r="L1103" s="1"/>
      <c r="M1103" s="1"/>
      <c r="N1103" s="1"/>
      <c r="O1103" s="54"/>
      <c r="P1103" s="1"/>
      <c r="Q1103" s="1"/>
      <c r="R1103" s="1"/>
      <c r="S1103" s="1"/>
      <c r="T1103" s="1"/>
      <c r="U1103" s="1"/>
      <c r="V1103" s="1"/>
      <c r="W1103" s="1"/>
      <c r="X1103" s="1"/>
      <c r="Y1103" s="1"/>
      <c r="Z1103" s="1"/>
      <c r="AA1103" s="1"/>
      <c r="AB1103" s="1"/>
      <c r="AC1103" s="1"/>
      <c r="AD1103" s="1"/>
      <c r="AE1103" s="1"/>
      <c r="AF1103" s="1"/>
      <c r="AG1103" s="1"/>
      <c r="AH1103" s="1"/>
      <c r="AI1103" s="54"/>
      <c r="AJ1103" s="1"/>
    </row>
    <row r="1104">
      <c r="A1104" s="1"/>
      <c r="B1104" s="1"/>
      <c r="C1104" s="34"/>
      <c r="D1104" s="1"/>
      <c r="E1104" s="1"/>
      <c r="F1104" s="1"/>
      <c r="G1104" s="1"/>
      <c r="H1104" s="1"/>
      <c r="I1104" s="1"/>
      <c r="J1104" s="1"/>
      <c r="K1104" s="1"/>
      <c r="L1104" s="1"/>
      <c r="M1104" s="1"/>
      <c r="N1104" s="1"/>
      <c r="O1104" s="54"/>
      <c r="P1104" s="1"/>
      <c r="Q1104" s="1"/>
      <c r="R1104" s="1"/>
      <c r="S1104" s="1"/>
      <c r="T1104" s="1"/>
      <c r="U1104" s="1"/>
      <c r="V1104" s="1"/>
      <c r="W1104" s="1"/>
      <c r="X1104" s="1"/>
      <c r="Y1104" s="1"/>
      <c r="Z1104" s="1"/>
      <c r="AA1104" s="1"/>
      <c r="AB1104" s="1"/>
      <c r="AC1104" s="1"/>
      <c r="AD1104" s="1"/>
      <c r="AE1104" s="1"/>
      <c r="AF1104" s="1"/>
      <c r="AG1104" s="1"/>
      <c r="AH1104" s="1"/>
      <c r="AI1104" s="54"/>
      <c r="AJ1104" s="1"/>
    </row>
    <row r="1105">
      <c r="A1105" s="1"/>
      <c r="B1105" s="1"/>
      <c r="C1105" s="34"/>
      <c r="D1105" s="1"/>
      <c r="E1105" s="1"/>
      <c r="F1105" s="1"/>
      <c r="G1105" s="1"/>
      <c r="H1105" s="1"/>
      <c r="I1105" s="1"/>
      <c r="J1105" s="1"/>
      <c r="K1105" s="1"/>
      <c r="L1105" s="1"/>
      <c r="M1105" s="1"/>
      <c r="N1105" s="1"/>
      <c r="O1105" s="54"/>
      <c r="P1105" s="1"/>
      <c r="Q1105" s="1"/>
      <c r="R1105" s="1"/>
      <c r="S1105" s="1"/>
      <c r="T1105" s="1"/>
      <c r="U1105" s="1"/>
      <c r="V1105" s="1"/>
      <c r="W1105" s="1"/>
      <c r="X1105" s="1"/>
      <c r="Y1105" s="1"/>
      <c r="Z1105" s="1"/>
      <c r="AA1105" s="1"/>
      <c r="AB1105" s="1"/>
      <c r="AC1105" s="1"/>
      <c r="AD1105" s="1"/>
      <c r="AE1105" s="1"/>
      <c r="AF1105" s="1"/>
      <c r="AG1105" s="1"/>
      <c r="AH1105" s="1"/>
      <c r="AI1105" s="54"/>
      <c r="AJ1105" s="1"/>
    </row>
    <row r="1106">
      <c r="A1106" s="1"/>
      <c r="B1106" s="1"/>
      <c r="C1106" s="34"/>
      <c r="D1106" s="1"/>
      <c r="E1106" s="1"/>
      <c r="F1106" s="1"/>
      <c r="G1106" s="1"/>
      <c r="H1106" s="1"/>
      <c r="I1106" s="1"/>
      <c r="J1106" s="1"/>
      <c r="K1106" s="1"/>
      <c r="L1106" s="1"/>
      <c r="M1106" s="1"/>
      <c r="N1106" s="1"/>
      <c r="O1106" s="54"/>
      <c r="P1106" s="1"/>
      <c r="Q1106" s="1"/>
      <c r="R1106" s="1"/>
      <c r="S1106" s="1"/>
      <c r="T1106" s="1"/>
      <c r="U1106" s="1"/>
      <c r="V1106" s="1"/>
      <c r="W1106" s="1"/>
      <c r="X1106" s="1"/>
      <c r="Y1106" s="1"/>
      <c r="Z1106" s="1"/>
      <c r="AA1106" s="1"/>
      <c r="AB1106" s="1"/>
      <c r="AC1106" s="1"/>
      <c r="AD1106" s="1"/>
      <c r="AE1106" s="1"/>
      <c r="AF1106" s="1"/>
      <c r="AG1106" s="1"/>
      <c r="AH1106" s="1"/>
      <c r="AI1106" s="54"/>
      <c r="AJ1106" s="1"/>
    </row>
    <row r="1107">
      <c r="A1107" s="1"/>
      <c r="B1107" s="1"/>
      <c r="C1107" s="34"/>
      <c r="D1107" s="1"/>
      <c r="E1107" s="1"/>
      <c r="F1107" s="1"/>
      <c r="G1107" s="1"/>
      <c r="H1107" s="1"/>
      <c r="I1107" s="1"/>
      <c r="J1107" s="1"/>
      <c r="K1107" s="1"/>
      <c r="L1107" s="1"/>
      <c r="M1107" s="1"/>
      <c r="N1107" s="1"/>
      <c r="O1107" s="54"/>
      <c r="P1107" s="1"/>
      <c r="Q1107" s="1"/>
      <c r="R1107" s="1"/>
      <c r="S1107" s="1"/>
      <c r="T1107" s="1"/>
      <c r="U1107" s="1"/>
      <c r="V1107" s="1"/>
      <c r="W1107" s="1"/>
      <c r="X1107" s="1"/>
      <c r="Y1107" s="1"/>
      <c r="Z1107" s="1"/>
      <c r="AA1107" s="1"/>
      <c r="AB1107" s="1"/>
      <c r="AC1107" s="1"/>
      <c r="AD1107" s="1"/>
      <c r="AE1107" s="1"/>
      <c r="AF1107" s="1"/>
      <c r="AG1107" s="1"/>
      <c r="AH1107" s="1"/>
      <c r="AI1107" s="54"/>
      <c r="AJ1107" s="1"/>
    </row>
    <row r="1108">
      <c r="A1108" s="1"/>
      <c r="B1108" s="1"/>
      <c r="C1108" s="34"/>
      <c r="D1108" s="1"/>
      <c r="E1108" s="1"/>
      <c r="F1108" s="1"/>
      <c r="G1108" s="1"/>
      <c r="H1108" s="1"/>
      <c r="I1108" s="1"/>
      <c r="J1108" s="1"/>
      <c r="K1108" s="1"/>
      <c r="L1108" s="1"/>
      <c r="M1108" s="1"/>
      <c r="N1108" s="1"/>
      <c r="O1108" s="54"/>
      <c r="P1108" s="1"/>
      <c r="Q1108" s="1"/>
      <c r="R1108" s="1"/>
      <c r="S1108" s="1"/>
      <c r="T1108" s="1"/>
      <c r="U1108" s="1"/>
      <c r="V1108" s="1"/>
      <c r="W1108" s="1"/>
      <c r="X1108" s="1"/>
      <c r="Y1108" s="1"/>
      <c r="Z1108" s="1"/>
      <c r="AA1108" s="1"/>
      <c r="AB1108" s="1"/>
      <c r="AC1108" s="1"/>
      <c r="AD1108" s="1"/>
      <c r="AE1108" s="1"/>
      <c r="AF1108" s="1"/>
      <c r="AG1108" s="1"/>
      <c r="AH1108" s="1"/>
      <c r="AI1108" s="54"/>
      <c r="AJ1108" s="1"/>
    </row>
    <row r="1109">
      <c r="A1109" s="1"/>
      <c r="B1109" s="1"/>
      <c r="C1109" s="34"/>
      <c r="D1109" s="1"/>
      <c r="E1109" s="1"/>
      <c r="F1109" s="1"/>
      <c r="G1109" s="1"/>
      <c r="H1109" s="1"/>
      <c r="I1109" s="1"/>
      <c r="J1109" s="1"/>
      <c r="K1109" s="1"/>
      <c r="L1109" s="1"/>
      <c r="M1109" s="1"/>
      <c r="N1109" s="1"/>
      <c r="O1109" s="54"/>
      <c r="P1109" s="1"/>
      <c r="Q1109" s="1"/>
      <c r="R1109" s="1"/>
      <c r="S1109" s="1"/>
      <c r="T1109" s="1"/>
      <c r="U1109" s="1"/>
      <c r="V1109" s="1"/>
      <c r="W1109" s="1"/>
      <c r="X1109" s="1"/>
      <c r="Y1109" s="1"/>
      <c r="Z1109" s="1"/>
      <c r="AA1109" s="1"/>
      <c r="AB1109" s="1"/>
      <c r="AC1109" s="1"/>
      <c r="AD1109" s="1"/>
      <c r="AE1109" s="1"/>
      <c r="AF1109" s="1"/>
      <c r="AG1109" s="1"/>
      <c r="AH1109" s="1"/>
      <c r="AI1109" s="54"/>
      <c r="AJ1109" s="1"/>
    </row>
    <row r="1110">
      <c r="A1110" s="1"/>
      <c r="B1110" s="1"/>
      <c r="C1110" s="34"/>
      <c r="D1110" s="1"/>
      <c r="E1110" s="1"/>
      <c r="F1110" s="1"/>
      <c r="G1110" s="1"/>
      <c r="H1110" s="1"/>
      <c r="I1110" s="1"/>
      <c r="J1110" s="1"/>
      <c r="K1110" s="1"/>
      <c r="L1110" s="1"/>
      <c r="M1110" s="1"/>
      <c r="N1110" s="1"/>
      <c r="O1110" s="54"/>
      <c r="P1110" s="1"/>
      <c r="Q1110" s="1"/>
      <c r="R1110" s="1"/>
      <c r="S1110" s="1"/>
      <c r="T1110" s="1"/>
      <c r="U1110" s="1"/>
      <c r="V1110" s="1"/>
      <c r="W1110" s="1"/>
      <c r="X1110" s="1"/>
      <c r="Y1110" s="1"/>
      <c r="Z1110" s="1"/>
      <c r="AA1110" s="1"/>
      <c r="AB1110" s="1"/>
      <c r="AC1110" s="1"/>
      <c r="AD1110" s="1"/>
      <c r="AE1110" s="1"/>
      <c r="AF1110" s="1"/>
      <c r="AG1110" s="1"/>
      <c r="AH1110" s="1"/>
      <c r="AI1110" s="54"/>
      <c r="AJ1110" s="1"/>
    </row>
    <row r="1111">
      <c r="A1111" s="1"/>
      <c r="B1111" s="1"/>
      <c r="C1111" s="34"/>
      <c r="D1111" s="1"/>
      <c r="E1111" s="1"/>
      <c r="F1111" s="1"/>
      <c r="G1111" s="1"/>
      <c r="H1111" s="1"/>
      <c r="I1111" s="1"/>
      <c r="J1111" s="1"/>
      <c r="K1111" s="1"/>
      <c r="L1111" s="1"/>
      <c r="M1111" s="1"/>
      <c r="N1111" s="1"/>
      <c r="O1111" s="54"/>
      <c r="P1111" s="1"/>
      <c r="Q1111" s="1"/>
      <c r="R1111" s="1"/>
      <c r="S1111" s="1"/>
      <c r="T1111" s="1"/>
      <c r="U1111" s="1"/>
      <c r="V1111" s="1"/>
      <c r="W1111" s="1"/>
      <c r="X1111" s="1"/>
      <c r="Y1111" s="1"/>
      <c r="Z1111" s="1"/>
      <c r="AA1111" s="1"/>
      <c r="AB1111" s="1"/>
      <c r="AC1111" s="1"/>
      <c r="AD1111" s="1"/>
      <c r="AE1111" s="1"/>
      <c r="AF1111" s="1"/>
      <c r="AG1111" s="1"/>
      <c r="AH1111" s="1"/>
      <c r="AI1111" s="54"/>
      <c r="AJ1111" s="1"/>
    </row>
    <row r="1112">
      <c r="A1112" s="1"/>
      <c r="B1112" s="1"/>
      <c r="C1112" s="34"/>
      <c r="D1112" s="1"/>
      <c r="E1112" s="1"/>
      <c r="F1112" s="1"/>
      <c r="G1112" s="1"/>
      <c r="H1112" s="1"/>
      <c r="I1112" s="1"/>
      <c r="J1112" s="1"/>
      <c r="K1112" s="1"/>
      <c r="L1112" s="1"/>
      <c r="M1112" s="1"/>
      <c r="N1112" s="1"/>
      <c r="O1112" s="54"/>
      <c r="P1112" s="1"/>
      <c r="Q1112" s="1"/>
      <c r="R1112" s="1"/>
      <c r="S1112" s="1"/>
      <c r="T1112" s="1"/>
      <c r="U1112" s="1"/>
      <c r="V1112" s="1"/>
      <c r="W1112" s="1"/>
      <c r="X1112" s="1"/>
      <c r="Y1112" s="1"/>
      <c r="Z1112" s="1"/>
      <c r="AA1112" s="1"/>
      <c r="AB1112" s="1"/>
      <c r="AC1112" s="1"/>
      <c r="AD1112" s="1"/>
      <c r="AE1112" s="1"/>
      <c r="AF1112" s="1"/>
      <c r="AG1112" s="1"/>
      <c r="AH1112" s="1"/>
      <c r="AI1112" s="54"/>
      <c r="AJ1112" s="1"/>
    </row>
    <row r="1113">
      <c r="A1113" s="1"/>
      <c r="B1113" s="1"/>
      <c r="C1113" s="34"/>
      <c r="D1113" s="1"/>
      <c r="E1113" s="1"/>
      <c r="F1113" s="1"/>
      <c r="G1113" s="1"/>
      <c r="H1113" s="1"/>
      <c r="I1113" s="1"/>
      <c r="J1113" s="1"/>
      <c r="K1113" s="1"/>
      <c r="L1113" s="1"/>
      <c r="M1113" s="1"/>
      <c r="N1113" s="1"/>
      <c r="O1113" s="54"/>
      <c r="P1113" s="1"/>
      <c r="Q1113" s="1"/>
      <c r="R1113" s="1"/>
      <c r="S1113" s="1"/>
      <c r="T1113" s="1"/>
      <c r="U1113" s="1"/>
      <c r="V1113" s="1"/>
      <c r="W1113" s="1"/>
      <c r="X1113" s="1"/>
      <c r="Y1113" s="1"/>
      <c r="Z1113" s="1"/>
      <c r="AA1113" s="1"/>
      <c r="AB1113" s="1"/>
      <c r="AC1113" s="1"/>
      <c r="AD1113" s="1"/>
      <c r="AE1113" s="1"/>
      <c r="AF1113" s="1"/>
      <c r="AG1113" s="1"/>
      <c r="AH1113" s="1"/>
      <c r="AI1113" s="54"/>
      <c r="AJ1113" s="1"/>
    </row>
    <row r="1114">
      <c r="A1114" s="1"/>
      <c r="B1114" s="1"/>
      <c r="C1114" s="34"/>
      <c r="D1114" s="1"/>
      <c r="E1114" s="1"/>
      <c r="F1114" s="1"/>
      <c r="G1114" s="1"/>
      <c r="H1114" s="1"/>
      <c r="I1114" s="1"/>
      <c r="J1114" s="1"/>
      <c r="K1114" s="1"/>
      <c r="L1114" s="1"/>
      <c r="M1114" s="1"/>
      <c r="N1114" s="1"/>
      <c r="O1114" s="54"/>
      <c r="P1114" s="1"/>
      <c r="Q1114" s="1"/>
      <c r="R1114" s="1"/>
      <c r="S1114" s="1"/>
      <c r="T1114" s="1"/>
      <c r="U1114" s="1"/>
      <c r="V1114" s="1"/>
      <c r="W1114" s="1"/>
      <c r="X1114" s="1"/>
      <c r="Y1114" s="1"/>
      <c r="Z1114" s="1"/>
      <c r="AA1114" s="1"/>
      <c r="AB1114" s="1"/>
      <c r="AC1114" s="1"/>
      <c r="AD1114" s="1"/>
      <c r="AE1114" s="1"/>
      <c r="AF1114" s="1"/>
      <c r="AG1114" s="1"/>
      <c r="AH1114" s="1"/>
      <c r="AI1114" s="54"/>
      <c r="AJ1114" s="1"/>
    </row>
    <row r="1115">
      <c r="A1115" s="1"/>
      <c r="B1115" s="1"/>
      <c r="C1115" s="34"/>
      <c r="D1115" s="1"/>
      <c r="E1115" s="1"/>
      <c r="F1115" s="1"/>
      <c r="G1115" s="1"/>
      <c r="H1115" s="1"/>
      <c r="I1115" s="1"/>
      <c r="J1115" s="1"/>
      <c r="K1115" s="1"/>
      <c r="L1115" s="1"/>
      <c r="M1115" s="1"/>
      <c r="N1115" s="1"/>
      <c r="O1115" s="54"/>
      <c r="P1115" s="1"/>
      <c r="Q1115" s="1"/>
      <c r="R1115" s="1"/>
      <c r="S1115" s="1"/>
      <c r="T1115" s="1"/>
      <c r="U1115" s="1"/>
      <c r="V1115" s="1"/>
      <c r="W1115" s="1"/>
      <c r="X1115" s="1"/>
      <c r="Y1115" s="1"/>
      <c r="Z1115" s="1"/>
      <c r="AA1115" s="1"/>
      <c r="AB1115" s="1"/>
      <c r="AC1115" s="1"/>
      <c r="AD1115" s="1"/>
      <c r="AE1115" s="1"/>
      <c r="AF1115" s="1"/>
      <c r="AG1115" s="1"/>
      <c r="AH1115" s="1"/>
      <c r="AI1115" s="54"/>
      <c r="AJ1115" s="1"/>
    </row>
    <row r="1116">
      <c r="A1116" s="1"/>
      <c r="B1116" s="1"/>
      <c r="C1116" s="34"/>
      <c r="D1116" s="1"/>
      <c r="E1116" s="1"/>
      <c r="F1116" s="1"/>
      <c r="G1116" s="1"/>
      <c r="H1116" s="1"/>
      <c r="I1116" s="1"/>
      <c r="J1116" s="1"/>
      <c r="K1116" s="1"/>
      <c r="L1116" s="1"/>
      <c r="M1116" s="1"/>
      <c r="N1116" s="1"/>
      <c r="O1116" s="54"/>
      <c r="P1116" s="1"/>
      <c r="Q1116" s="1"/>
      <c r="R1116" s="1"/>
      <c r="S1116" s="1"/>
      <c r="T1116" s="1"/>
      <c r="U1116" s="1"/>
      <c r="V1116" s="1"/>
      <c r="W1116" s="1"/>
      <c r="X1116" s="1"/>
      <c r="Y1116" s="1"/>
      <c r="Z1116" s="1"/>
      <c r="AA1116" s="1"/>
      <c r="AB1116" s="1"/>
      <c r="AC1116" s="1"/>
      <c r="AD1116" s="1"/>
      <c r="AE1116" s="1"/>
      <c r="AF1116" s="1"/>
      <c r="AG1116" s="1"/>
      <c r="AH1116" s="1"/>
      <c r="AI1116" s="54"/>
      <c r="AJ1116" s="1"/>
    </row>
    <row r="1117">
      <c r="A1117" s="1"/>
      <c r="B1117" s="1"/>
      <c r="C1117" s="34"/>
      <c r="D1117" s="1"/>
      <c r="E1117" s="1"/>
      <c r="F1117" s="1"/>
      <c r="G1117" s="1"/>
      <c r="H1117" s="1"/>
      <c r="I1117" s="1"/>
      <c r="J1117" s="1"/>
      <c r="K1117" s="1"/>
      <c r="L1117" s="1"/>
      <c r="M1117" s="1"/>
      <c r="N1117" s="1"/>
      <c r="O1117" s="54"/>
      <c r="P1117" s="1"/>
      <c r="Q1117" s="1"/>
      <c r="R1117" s="1"/>
      <c r="S1117" s="1"/>
      <c r="T1117" s="1"/>
      <c r="U1117" s="1"/>
      <c r="V1117" s="1"/>
      <c r="W1117" s="1"/>
      <c r="X1117" s="1"/>
      <c r="Y1117" s="1"/>
      <c r="Z1117" s="1"/>
      <c r="AA1117" s="1"/>
      <c r="AB1117" s="1"/>
      <c r="AC1117" s="1"/>
      <c r="AD1117" s="1"/>
      <c r="AE1117" s="1"/>
      <c r="AF1117" s="1"/>
      <c r="AG1117" s="1"/>
      <c r="AH1117" s="1"/>
      <c r="AI1117" s="54"/>
      <c r="AJ1117" s="1"/>
    </row>
    <row r="1118">
      <c r="A1118" s="1"/>
      <c r="B1118" s="1"/>
      <c r="C1118" s="34"/>
      <c r="D1118" s="1"/>
      <c r="E1118" s="1"/>
      <c r="F1118" s="1"/>
      <c r="G1118" s="1"/>
      <c r="H1118" s="1"/>
      <c r="I1118" s="1"/>
      <c r="J1118" s="1"/>
      <c r="K1118" s="1"/>
      <c r="L1118" s="1"/>
      <c r="M1118" s="1"/>
      <c r="N1118" s="1"/>
      <c r="O1118" s="54"/>
      <c r="P1118" s="1"/>
      <c r="Q1118" s="1"/>
      <c r="R1118" s="1"/>
      <c r="S1118" s="1"/>
      <c r="T1118" s="1"/>
      <c r="U1118" s="1"/>
      <c r="V1118" s="1"/>
      <c r="W1118" s="1"/>
      <c r="X1118" s="1"/>
      <c r="Y1118" s="1"/>
      <c r="Z1118" s="1"/>
      <c r="AA1118" s="1"/>
      <c r="AB1118" s="1"/>
      <c r="AC1118" s="1"/>
      <c r="AD1118" s="1"/>
      <c r="AE1118" s="1"/>
      <c r="AF1118" s="1"/>
      <c r="AG1118" s="1"/>
      <c r="AH1118" s="1"/>
      <c r="AI1118" s="54"/>
      <c r="AJ1118" s="1"/>
    </row>
    <row r="1119">
      <c r="A1119" s="1"/>
      <c r="B1119" s="1"/>
      <c r="C1119" s="34"/>
      <c r="D1119" s="1"/>
      <c r="E1119" s="1"/>
      <c r="F1119" s="1"/>
      <c r="G1119" s="1"/>
      <c r="H1119" s="1"/>
      <c r="I1119" s="1"/>
      <c r="J1119" s="1"/>
      <c r="K1119" s="1"/>
      <c r="L1119" s="1"/>
      <c r="M1119" s="1"/>
      <c r="N1119" s="1"/>
      <c r="O1119" s="54"/>
      <c r="P1119" s="1"/>
      <c r="Q1119" s="1"/>
      <c r="R1119" s="1"/>
      <c r="S1119" s="1"/>
      <c r="T1119" s="1"/>
      <c r="U1119" s="1"/>
      <c r="V1119" s="1"/>
      <c r="W1119" s="1"/>
      <c r="X1119" s="1"/>
      <c r="Y1119" s="1"/>
      <c r="Z1119" s="1"/>
      <c r="AA1119" s="1"/>
      <c r="AB1119" s="1"/>
      <c r="AC1119" s="1"/>
      <c r="AD1119" s="1"/>
      <c r="AE1119" s="1"/>
      <c r="AF1119" s="1"/>
      <c r="AG1119" s="1"/>
      <c r="AH1119" s="1"/>
      <c r="AI1119" s="54"/>
      <c r="AJ1119" s="1"/>
    </row>
    <row r="1120">
      <c r="A1120" s="1"/>
      <c r="B1120" s="1"/>
      <c r="C1120" s="34"/>
      <c r="D1120" s="1"/>
      <c r="E1120" s="1"/>
      <c r="F1120" s="1"/>
      <c r="G1120" s="1"/>
      <c r="H1120" s="1"/>
      <c r="I1120" s="1"/>
      <c r="J1120" s="1"/>
      <c r="K1120" s="1"/>
      <c r="L1120" s="1"/>
      <c r="M1120" s="1"/>
      <c r="N1120" s="1"/>
      <c r="O1120" s="54"/>
      <c r="P1120" s="1"/>
      <c r="Q1120" s="1"/>
      <c r="R1120" s="1"/>
      <c r="S1120" s="1"/>
      <c r="T1120" s="1"/>
      <c r="U1120" s="1"/>
      <c r="V1120" s="1"/>
      <c r="W1120" s="1"/>
      <c r="X1120" s="1"/>
      <c r="Y1120" s="1"/>
      <c r="Z1120" s="1"/>
      <c r="AA1120" s="1"/>
      <c r="AB1120" s="1"/>
      <c r="AC1120" s="1"/>
      <c r="AD1120" s="1"/>
      <c r="AE1120" s="1"/>
      <c r="AF1120" s="1"/>
      <c r="AG1120" s="1"/>
      <c r="AH1120" s="1"/>
      <c r="AI1120" s="54"/>
      <c r="AJ1120" s="1"/>
    </row>
    <row r="1121">
      <c r="A1121" s="1"/>
      <c r="B1121" s="1"/>
      <c r="C1121" s="34"/>
      <c r="D1121" s="1"/>
      <c r="E1121" s="1"/>
      <c r="F1121" s="1"/>
      <c r="G1121" s="1"/>
      <c r="H1121" s="1"/>
      <c r="I1121" s="1"/>
      <c r="J1121" s="1"/>
      <c r="K1121" s="1"/>
      <c r="L1121" s="1"/>
      <c r="M1121" s="1"/>
      <c r="N1121" s="1"/>
      <c r="O1121" s="54"/>
      <c r="P1121" s="1"/>
      <c r="Q1121" s="1"/>
      <c r="R1121" s="1"/>
      <c r="S1121" s="1"/>
      <c r="T1121" s="1"/>
      <c r="U1121" s="1"/>
      <c r="V1121" s="1"/>
      <c r="W1121" s="1"/>
      <c r="X1121" s="1"/>
      <c r="Y1121" s="1"/>
      <c r="Z1121" s="1"/>
      <c r="AA1121" s="1"/>
      <c r="AB1121" s="1"/>
      <c r="AC1121" s="1"/>
      <c r="AD1121" s="1"/>
      <c r="AE1121" s="1"/>
      <c r="AF1121" s="1"/>
      <c r="AG1121" s="1"/>
      <c r="AH1121" s="1"/>
      <c r="AI1121" s="54"/>
      <c r="AJ1121" s="1"/>
    </row>
    <row r="1122">
      <c r="A1122" s="1"/>
      <c r="B1122" s="1"/>
      <c r="C1122" s="34"/>
      <c r="D1122" s="1"/>
      <c r="E1122" s="1"/>
      <c r="F1122" s="1"/>
      <c r="G1122" s="1"/>
      <c r="H1122" s="1"/>
      <c r="I1122" s="1"/>
      <c r="J1122" s="1"/>
      <c r="K1122" s="1"/>
      <c r="L1122" s="1"/>
      <c r="M1122" s="1"/>
      <c r="N1122" s="1"/>
      <c r="O1122" s="54"/>
      <c r="P1122" s="1"/>
      <c r="Q1122" s="1"/>
      <c r="R1122" s="1"/>
      <c r="S1122" s="1"/>
      <c r="T1122" s="1"/>
      <c r="U1122" s="1"/>
      <c r="V1122" s="1"/>
      <c r="W1122" s="1"/>
      <c r="X1122" s="1"/>
      <c r="Y1122" s="1"/>
      <c r="Z1122" s="1"/>
      <c r="AA1122" s="1"/>
      <c r="AB1122" s="1"/>
      <c r="AC1122" s="1"/>
      <c r="AD1122" s="1"/>
      <c r="AE1122" s="1"/>
      <c r="AF1122" s="1"/>
      <c r="AG1122" s="1"/>
      <c r="AH1122" s="1"/>
      <c r="AI1122" s="54"/>
      <c r="AJ1122" s="1"/>
    </row>
    <row r="1123">
      <c r="A1123" s="1"/>
      <c r="B1123" s="1"/>
      <c r="C1123" s="34"/>
      <c r="D1123" s="1"/>
      <c r="E1123" s="1"/>
      <c r="F1123" s="1"/>
      <c r="G1123" s="1"/>
      <c r="H1123" s="1"/>
      <c r="I1123" s="1"/>
      <c r="J1123" s="1"/>
      <c r="K1123" s="1"/>
      <c r="L1123" s="1"/>
      <c r="M1123" s="1"/>
      <c r="N1123" s="1"/>
      <c r="O1123" s="54"/>
      <c r="P1123" s="1"/>
      <c r="Q1123" s="1"/>
      <c r="R1123" s="1"/>
      <c r="S1123" s="1"/>
      <c r="T1123" s="1"/>
      <c r="U1123" s="1"/>
      <c r="V1123" s="1"/>
      <c r="W1123" s="1"/>
      <c r="X1123" s="1"/>
      <c r="Y1123" s="1"/>
      <c r="Z1123" s="1"/>
      <c r="AA1123" s="1"/>
      <c r="AB1123" s="1"/>
      <c r="AC1123" s="1"/>
      <c r="AD1123" s="1"/>
      <c r="AE1123" s="1"/>
      <c r="AF1123" s="1"/>
      <c r="AG1123" s="1"/>
      <c r="AH1123" s="1"/>
      <c r="AI1123" s="54"/>
      <c r="AJ1123" s="1"/>
    </row>
    <row r="1124">
      <c r="A1124" s="1"/>
      <c r="B1124" s="1"/>
      <c r="C1124" s="34"/>
      <c r="D1124" s="1"/>
      <c r="E1124" s="1"/>
      <c r="F1124" s="1"/>
      <c r="G1124" s="1"/>
      <c r="H1124" s="1"/>
      <c r="I1124" s="1"/>
      <c r="J1124" s="1"/>
      <c r="K1124" s="1"/>
      <c r="L1124" s="1"/>
      <c r="M1124" s="1"/>
      <c r="N1124" s="1"/>
      <c r="O1124" s="54"/>
      <c r="P1124" s="1"/>
      <c r="Q1124" s="1"/>
      <c r="R1124" s="1"/>
      <c r="S1124" s="1"/>
      <c r="T1124" s="1"/>
      <c r="U1124" s="1"/>
      <c r="V1124" s="1"/>
      <c r="W1124" s="1"/>
      <c r="X1124" s="1"/>
      <c r="Y1124" s="1"/>
      <c r="Z1124" s="1"/>
      <c r="AA1124" s="1"/>
      <c r="AB1124" s="1"/>
      <c r="AC1124" s="1"/>
      <c r="AD1124" s="1"/>
      <c r="AE1124" s="1"/>
      <c r="AF1124" s="1"/>
      <c r="AG1124" s="1"/>
      <c r="AH1124" s="1"/>
      <c r="AI1124" s="54"/>
      <c r="AJ1124" s="1"/>
    </row>
    <row r="1125">
      <c r="A1125" s="1"/>
      <c r="B1125" s="1"/>
      <c r="C1125" s="34"/>
      <c r="D1125" s="1"/>
      <c r="E1125" s="1"/>
      <c r="F1125" s="1"/>
      <c r="G1125" s="1"/>
      <c r="H1125" s="1"/>
      <c r="I1125" s="1"/>
      <c r="J1125" s="1"/>
      <c r="K1125" s="1"/>
      <c r="L1125" s="1"/>
      <c r="M1125" s="1"/>
      <c r="N1125" s="1"/>
      <c r="O1125" s="54"/>
      <c r="P1125" s="1"/>
      <c r="Q1125" s="1"/>
      <c r="R1125" s="1"/>
      <c r="S1125" s="1"/>
      <c r="T1125" s="1"/>
      <c r="U1125" s="1"/>
      <c r="V1125" s="1"/>
      <c r="W1125" s="1"/>
      <c r="X1125" s="1"/>
      <c r="Y1125" s="1"/>
      <c r="Z1125" s="1"/>
      <c r="AA1125" s="1"/>
      <c r="AB1125" s="1"/>
      <c r="AC1125" s="1"/>
      <c r="AD1125" s="1"/>
      <c r="AE1125" s="1"/>
      <c r="AF1125" s="1"/>
      <c r="AG1125" s="1"/>
      <c r="AH1125" s="1"/>
      <c r="AI1125" s="54"/>
      <c r="AJ1125" s="1"/>
    </row>
    <row r="1126">
      <c r="A1126" s="1"/>
      <c r="B1126" s="1"/>
      <c r="C1126" s="34"/>
      <c r="D1126" s="1"/>
      <c r="E1126" s="1"/>
      <c r="F1126" s="1"/>
      <c r="G1126" s="1"/>
      <c r="H1126" s="1"/>
      <c r="I1126" s="1"/>
      <c r="J1126" s="1"/>
      <c r="K1126" s="1"/>
      <c r="L1126" s="1"/>
      <c r="M1126" s="1"/>
      <c r="N1126" s="1"/>
      <c r="O1126" s="54"/>
      <c r="P1126" s="1"/>
      <c r="Q1126" s="1"/>
      <c r="R1126" s="1"/>
      <c r="S1126" s="1"/>
      <c r="T1126" s="1"/>
      <c r="U1126" s="1"/>
      <c r="V1126" s="1"/>
      <c r="W1126" s="1"/>
      <c r="X1126" s="1"/>
      <c r="Y1126" s="1"/>
      <c r="Z1126" s="1"/>
      <c r="AA1126" s="1"/>
      <c r="AB1126" s="1"/>
      <c r="AC1126" s="1"/>
      <c r="AD1126" s="1"/>
      <c r="AE1126" s="1"/>
      <c r="AF1126" s="1"/>
      <c r="AG1126" s="1"/>
      <c r="AH1126" s="1"/>
      <c r="AI1126" s="54"/>
      <c r="AJ1126" s="1"/>
    </row>
    <row r="1127">
      <c r="A1127" s="1"/>
      <c r="B1127" s="1"/>
      <c r="C1127" s="34"/>
      <c r="D1127" s="1"/>
      <c r="E1127" s="1"/>
      <c r="F1127" s="1"/>
      <c r="G1127" s="1"/>
      <c r="H1127" s="1"/>
      <c r="I1127" s="1"/>
      <c r="J1127" s="1"/>
      <c r="K1127" s="1"/>
      <c r="L1127" s="1"/>
      <c r="M1127" s="1"/>
      <c r="N1127" s="1"/>
      <c r="O1127" s="54"/>
      <c r="P1127" s="1"/>
      <c r="Q1127" s="1"/>
      <c r="R1127" s="1"/>
      <c r="S1127" s="1"/>
      <c r="T1127" s="1"/>
      <c r="U1127" s="1"/>
      <c r="V1127" s="1"/>
      <c r="W1127" s="1"/>
      <c r="X1127" s="1"/>
      <c r="Y1127" s="1"/>
      <c r="Z1127" s="1"/>
      <c r="AA1127" s="1"/>
      <c r="AB1127" s="1"/>
      <c r="AC1127" s="1"/>
      <c r="AD1127" s="1"/>
      <c r="AE1127" s="1"/>
      <c r="AF1127" s="1"/>
      <c r="AG1127" s="1"/>
      <c r="AH1127" s="1"/>
      <c r="AI1127" s="54"/>
      <c r="AJ1127" s="1"/>
    </row>
    <row r="1128">
      <c r="A1128" s="1"/>
      <c r="B1128" s="1"/>
      <c r="C1128" s="34"/>
      <c r="D1128" s="1"/>
      <c r="E1128" s="1"/>
      <c r="F1128" s="1"/>
      <c r="G1128" s="1"/>
      <c r="H1128" s="1"/>
      <c r="I1128" s="1"/>
      <c r="J1128" s="1"/>
      <c r="K1128" s="1"/>
      <c r="L1128" s="1"/>
      <c r="M1128" s="1"/>
      <c r="N1128" s="1"/>
      <c r="O1128" s="54"/>
      <c r="P1128" s="1"/>
      <c r="Q1128" s="1"/>
      <c r="R1128" s="1"/>
      <c r="S1128" s="1"/>
      <c r="T1128" s="1"/>
      <c r="U1128" s="1"/>
      <c r="V1128" s="1"/>
      <c r="W1128" s="1"/>
      <c r="X1128" s="1"/>
      <c r="Y1128" s="1"/>
      <c r="Z1128" s="1"/>
      <c r="AA1128" s="1"/>
      <c r="AB1128" s="1"/>
      <c r="AC1128" s="1"/>
      <c r="AD1128" s="1"/>
      <c r="AE1128" s="1"/>
      <c r="AF1128" s="1"/>
      <c r="AG1128" s="1"/>
      <c r="AH1128" s="1"/>
      <c r="AI1128" s="54"/>
      <c r="AJ1128" s="1"/>
    </row>
    <row r="1129">
      <c r="A1129" s="1"/>
      <c r="B1129" s="1"/>
      <c r="C1129" s="34"/>
      <c r="D1129" s="1"/>
      <c r="E1129" s="1"/>
      <c r="F1129" s="1"/>
      <c r="G1129" s="1"/>
      <c r="H1129" s="1"/>
      <c r="I1129" s="1"/>
      <c r="J1129" s="1"/>
      <c r="K1129" s="1"/>
      <c r="L1129" s="1"/>
      <c r="M1129" s="1"/>
      <c r="N1129" s="1"/>
      <c r="O1129" s="54"/>
      <c r="P1129" s="1"/>
      <c r="Q1129" s="1"/>
      <c r="R1129" s="1"/>
      <c r="S1129" s="1"/>
      <c r="T1129" s="1"/>
      <c r="U1129" s="1"/>
      <c r="V1129" s="1"/>
      <c r="W1129" s="1"/>
      <c r="X1129" s="1"/>
      <c r="Y1129" s="1"/>
      <c r="Z1129" s="1"/>
      <c r="AA1129" s="1"/>
      <c r="AB1129" s="1"/>
      <c r="AC1129" s="1"/>
      <c r="AD1129" s="1"/>
      <c r="AE1129" s="1"/>
      <c r="AF1129" s="1"/>
      <c r="AG1129" s="1"/>
      <c r="AH1129" s="1"/>
      <c r="AI1129" s="54"/>
      <c r="AJ1129" s="1"/>
    </row>
    <row r="1130">
      <c r="A1130" s="1"/>
      <c r="B1130" s="1"/>
      <c r="C1130" s="34"/>
      <c r="D1130" s="1"/>
      <c r="E1130" s="1"/>
      <c r="F1130" s="1"/>
      <c r="G1130" s="1"/>
      <c r="H1130" s="1"/>
      <c r="I1130" s="1"/>
      <c r="J1130" s="1"/>
      <c r="K1130" s="1"/>
      <c r="L1130" s="1"/>
      <c r="M1130" s="1"/>
      <c r="N1130" s="1"/>
      <c r="O1130" s="54"/>
      <c r="P1130" s="1"/>
      <c r="Q1130" s="1"/>
      <c r="R1130" s="1"/>
      <c r="S1130" s="1"/>
      <c r="T1130" s="1"/>
      <c r="U1130" s="1"/>
      <c r="V1130" s="1"/>
      <c r="W1130" s="1"/>
      <c r="X1130" s="1"/>
      <c r="Y1130" s="1"/>
      <c r="Z1130" s="1"/>
      <c r="AA1130" s="1"/>
      <c r="AB1130" s="1"/>
      <c r="AC1130" s="1"/>
      <c r="AD1130" s="1"/>
      <c r="AE1130" s="1"/>
      <c r="AF1130" s="1"/>
      <c r="AG1130" s="1"/>
      <c r="AH1130" s="1"/>
      <c r="AI1130" s="54"/>
      <c r="AJ1130" s="1"/>
    </row>
    <row r="1131">
      <c r="A1131" s="1"/>
      <c r="B1131" s="1"/>
      <c r="C1131" s="34"/>
      <c r="D1131" s="1"/>
      <c r="E1131" s="1"/>
      <c r="F1131" s="1"/>
      <c r="G1131" s="1"/>
      <c r="H1131" s="1"/>
      <c r="I1131" s="1"/>
      <c r="J1131" s="1"/>
      <c r="K1131" s="1"/>
      <c r="L1131" s="1"/>
      <c r="M1131" s="1"/>
      <c r="N1131" s="1"/>
      <c r="O1131" s="54"/>
      <c r="P1131" s="1"/>
      <c r="Q1131" s="1"/>
      <c r="R1131" s="1"/>
      <c r="S1131" s="1"/>
      <c r="T1131" s="1"/>
      <c r="U1131" s="1"/>
      <c r="V1131" s="1"/>
      <c r="W1131" s="1"/>
      <c r="X1131" s="1"/>
      <c r="Y1131" s="1"/>
      <c r="Z1131" s="1"/>
      <c r="AA1131" s="1"/>
      <c r="AB1131" s="1"/>
      <c r="AC1131" s="1"/>
      <c r="AD1131" s="1"/>
      <c r="AE1131" s="1"/>
      <c r="AF1131" s="1"/>
      <c r="AG1131" s="1"/>
      <c r="AH1131" s="1"/>
      <c r="AI1131" s="54"/>
      <c r="AJ1131" s="1"/>
    </row>
    <row r="1132">
      <c r="A1132" s="1"/>
      <c r="B1132" s="1"/>
      <c r="C1132" s="34"/>
      <c r="D1132" s="1"/>
      <c r="E1132" s="1"/>
      <c r="F1132" s="1"/>
      <c r="G1132" s="1"/>
      <c r="H1132" s="1"/>
      <c r="I1132" s="1"/>
      <c r="J1132" s="1"/>
      <c r="K1132" s="1"/>
      <c r="L1132" s="1"/>
      <c r="M1132" s="1"/>
      <c r="N1132" s="1"/>
      <c r="O1132" s="54"/>
      <c r="P1132" s="1"/>
      <c r="Q1132" s="1"/>
      <c r="R1132" s="1"/>
      <c r="S1132" s="1"/>
      <c r="T1132" s="1"/>
      <c r="U1132" s="1"/>
      <c r="V1132" s="1"/>
      <c r="W1132" s="1"/>
      <c r="X1132" s="1"/>
      <c r="Y1132" s="1"/>
      <c r="Z1132" s="1"/>
      <c r="AA1132" s="1"/>
      <c r="AB1132" s="1"/>
      <c r="AC1132" s="1"/>
      <c r="AD1132" s="1"/>
      <c r="AE1132" s="1"/>
      <c r="AF1132" s="1"/>
      <c r="AG1132" s="1"/>
      <c r="AH1132" s="1"/>
      <c r="AI1132" s="54"/>
      <c r="AJ1132" s="1"/>
    </row>
    <row r="1133">
      <c r="A1133" s="1"/>
      <c r="B1133" s="1"/>
      <c r="C1133" s="34"/>
      <c r="D1133" s="1"/>
      <c r="E1133" s="1"/>
      <c r="F1133" s="1"/>
      <c r="G1133" s="1"/>
      <c r="H1133" s="1"/>
      <c r="I1133" s="1"/>
      <c r="J1133" s="1"/>
      <c r="K1133" s="1"/>
      <c r="L1133" s="1"/>
      <c r="M1133" s="1"/>
      <c r="N1133" s="1"/>
      <c r="O1133" s="54"/>
      <c r="P1133" s="1"/>
      <c r="Q1133" s="1"/>
      <c r="R1133" s="1"/>
      <c r="S1133" s="1"/>
      <c r="T1133" s="1"/>
      <c r="U1133" s="1"/>
      <c r="V1133" s="1"/>
      <c r="W1133" s="1"/>
      <c r="X1133" s="1"/>
      <c r="Y1133" s="1"/>
      <c r="Z1133" s="1"/>
      <c r="AA1133" s="1"/>
      <c r="AB1133" s="1"/>
      <c r="AC1133" s="1"/>
      <c r="AD1133" s="1"/>
      <c r="AE1133" s="1"/>
      <c r="AF1133" s="1"/>
      <c r="AG1133" s="1"/>
      <c r="AH1133" s="1"/>
      <c r="AI1133" s="54"/>
      <c r="AJ1133" s="1"/>
    </row>
    <row r="1134">
      <c r="A1134" s="1"/>
      <c r="B1134" s="1"/>
      <c r="C1134" s="34"/>
      <c r="D1134" s="1"/>
      <c r="E1134" s="1"/>
      <c r="F1134" s="1"/>
      <c r="G1134" s="1"/>
      <c r="H1134" s="1"/>
      <c r="I1134" s="1"/>
      <c r="J1134" s="1"/>
      <c r="K1134" s="1"/>
      <c r="L1134" s="1"/>
      <c r="M1134" s="1"/>
      <c r="N1134" s="1"/>
      <c r="O1134" s="54"/>
      <c r="P1134" s="1"/>
      <c r="Q1134" s="1"/>
      <c r="R1134" s="1"/>
      <c r="S1134" s="1"/>
      <c r="T1134" s="1"/>
      <c r="U1134" s="1"/>
      <c r="V1134" s="1"/>
      <c r="W1134" s="1"/>
      <c r="X1134" s="1"/>
      <c r="Y1134" s="1"/>
      <c r="Z1134" s="1"/>
      <c r="AA1134" s="1"/>
      <c r="AB1134" s="1"/>
      <c r="AC1134" s="1"/>
      <c r="AD1134" s="1"/>
      <c r="AE1134" s="1"/>
      <c r="AF1134" s="1"/>
      <c r="AG1134" s="1"/>
      <c r="AH1134" s="1"/>
      <c r="AI1134" s="54"/>
      <c r="AJ1134" s="1"/>
    </row>
    <row r="1135">
      <c r="A1135" s="1"/>
      <c r="B1135" s="1"/>
      <c r="C1135" s="34"/>
      <c r="D1135" s="1"/>
      <c r="E1135" s="1"/>
      <c r="F1135" s="1"/>
      <c r="G1135" s="1"/>
      <c r="H1135" s="1"/>
      <c r="I1135" s="1"/>
      <c r="J1135" s="1"/>
      <c r="K1135" s="1"/>
      <c r="L1135" s="1"/>
      <c r="M1135" s="1"/>
      <c r="N1135" s="1"/>
      <c r="O1135" s="54"/>
      <c r="P1135" s="1"/>
      <c r="Q1135" s="1"/>
      <c r="R1135" s="1"/>
      <c r="S1135" s="1"/>
      <c r="T1135" s="1"/>
      <c r="U1135" s="1"/>
      <c r="V1135" s="1"/>
      <c r="W1135" s="1"/>
      <c r="X1135" s="1"/>
      <c r="Y1135" s="1"/>
      <c r="Z1135" s="1"/>
      <c r="AA1135" s="1"/>
      <c r="AB1135" s="1"/>
      <c r="AC1135" s="1"/>
      <c r="AD1135" s="1"/>
      <c r="AE1135" s="1"/>
      <c r="AF1135" s="1"/>
      <c r="AG1135" s="1"/>
      <c r="AH1135" s="1"/>
      <c r="AI1135" s="54"/>
      <c r="AJ1135" s="1"/>
    </row>
    <row r="1136">
      <c r="A1136" s="1"/>
      <c r="B1136" s="1"/>
      <c r="C1136" s="34"/>
      <c r="D1136" s="1"/>
      <c r="E1136" s="1"/>
      <c r="F1136" s="1"/>
      <c r="G1136" s="1"/>
      <c r="H1136" s="1"/>
      <c r="I1136" s="1"/>
      <c r="J1136" s="1"/>
      <c r="K1136" s="1"/>
      <c r="L1136" s="1"/>
      <c r="M1136" s="1"/>
      <c r="N1136" s="1"/>
      <c r="O1136" s="54"/>
      <c r="P1136" s="1"/>
      <c r="Q1136" s="1"/>
      <c r="R1136" s="1"/>
      <c r="S1136" s="1"/>
      <c r="T1136" s="1"/>
      <c r="U1136" s="1"/>
      <c r="V1136" s="1"/>
      <c r="W1136" s="1"/>
      <c r="X1136" s="1"/>
      <c r="Y1136" s="1"/>
      <c r="Z1136" s="1"/>
      <c r="AA1136" s="1"/>
      <c r="AB1136" s="1"/>
      <c r="AC1136" s="1"/>
      <c r="AD1136" s="1"/>
      <c r="AE1136" s="1"/>
      <c r="AF1136" s="1"/>
      <c r="AG1136" s="1"/>
      <c r="AH1136" s="1"/>
      <c r="AI1136" s="54"/>
      <c r="AJ1136" s="1"/>
    </row>
    <row r="1137">
      <c r="A1137" s="1"/>
      <c r="B1137" s="1"/>
      <c r="C1137" s="34"/>
      <c r="D1137" s="1"/>
      <c r="E1137" s="1"/>
      <c r="F1137" s="1"/>
      <c r="G1137" s="1"/>
      <c r="H1137" s="1"/>
      <c r="I1137" s="1"/>
      <c r="J1137" s="1"/>
      <c r="K1137" s="1"/>
      <c r="L1137" s="1"/>
      <c r="M1137" s="1"/>
      <c r="N1137" s="1"/>
      <c r="O1137" s="54"/>
      <c r="P1137" s="1"/>
      <c r="Q1137" s="1"/>
      <c r="R1137" s="1"/>
      <c r="S1137" s="1"/>
      <c r="T1137" s="1"/>
      <c r="U1137" s="1"/>
      <c r="V1137" s="1"/>
      <c r="W1137" s="1"/>
      <c r="X1137" s="1"/>
      <c r="Y1137" s="1"/>
      <c r="Z1137" s="1"/>
      <c r="AA1137" s="1"/>
      <c r="AB1137" s="1"/>
      <c r="AC1137" s="1"/>
      <c r="AD1137" s="1"/>
      <c r="AE1137" s="1"/>
      <c r="AF1137" s="1"/>
      <c r="AG1137" s="1"/>
      <c r="AH1137" s="1"/>
      <c r="AI1137" s="54"/>
      <c r="AJ1137" s="1"/>
    </row>
    <row r="1138">
      <c r="A1138" s="1"/>
      <c r="B1138" s="1"/>
      <c r="C1138" s="34"/>
      <c r="D1138" s="1"/>
      <c r="E1138" s="1"/>
      <c r="F1138" s="1"/>
      <c r="G1138" s="1"/>
      <c r="H1138" s="1"/>
      <c r="I1138" s="1"/>
      <c r="J1138" s="1"/>
      <c r="K1138" s="1"/>
      <c r="L1138" s="1"/>
      <c r="M1138" s="1"/>
      <c r="N1138" s="1"/>
      <c r="O1138" s="54"/>
      <c r="P1138" s="1"/>
      <c r="Q1138" s="1"/>
      <c r="R1138" s="1"/>
      <c r="S1138" s="1"/>
      <c r="T1138" s="1"/>
      <c r="U1138" s="1"/>
      <c r="V1138" s="1"/>
      <c r="W1138" s="1"/>
      <c r="X1138" s="1"/>
      <c r="Y1138" s="1"/>
      <c r="Z1138" s="1"/>
      <c r="AA1138" s="1"/>
      <c r="AB1138" s="1"/>
      <c r="AC1138" s="1"/>
      <c r="AD1138" s="1"/>
      <c r="AE1138" s="1"/>
      <c r="AF1138" s="1"/>
      <c r="AG1138" s="1"/>
      <c r="AH1138" s="1"/>
      <c r="AI1138" s="54"/>
      <c r="AJ1138" s="1"/>
    </row>
    <row r="1139">
      <c r="A1139" s="1"/>
      <c r="B1139" s="1"/>
      <c r="C1139" s="34"/>
      <c r="D1139" s="1"/>
      <c r="E1139" s="1"/>
      <c r="F1139" s="1"/>
      <c r="G1139" s="1"/>
      <c r="H1139" s="1"/>
      <c r="I1139" s="1"/>
      <c r="J1139" s="1"/>
      <c r="K1139" s="1"/>
      <c r="L1139" s="1"/>
      <c r="M1139" s="1"/>
      <c r="N1139" s="1"/>
      <c r="O1139" s="54"/>
      <c r="P1139" s="1"/>
      <c r="Q1139" s="1"/>
      <c r="R1139" s="1"/>
      <c r="S1139" s="1"/>
      <c r="T1139" s="1"/>
      <c r="U1139" s="1"/>
      <c r="V1139" s="1"/>
      <c r="W1139" s="1"/>
      <c r="X1139" s="1"/>
      <c r="Y1139" s="1"/>
      <c r="Z1139" s="1"/>
      <c r="AA1139" s="1"/>
      <c r="AB1139" s="1"/>
      <c r="AC1139" s="1"/>
      <c r="AD1139" s="1"/>
      <c r="AE1139" s="1"/>
      <c r="AF1139" s="1"/>
      <c r="AG1139" s="1"/>
      <c r="AH1139" s="1"/>
      <c r="AI1139" s="54"/>
      <c r="AJ1139" s="1"/>
    </row>
    <row r="1140">
      <c r="A1140" s="1"/>
      <c r="B1140" s="1"/>
      <c r="C1140" s="34"/>
      <c r="D1140" s="1"/>
      <c r="E1140" s="1"/>
      <c r="F1140" s="1"/>
      <c r="G1140" s="1"/>
      <c r="H1140" s="1"/>
      <c r="I1140" s="1"/>
      <c r="J1140" s="1"/>
      <c r="K1140" s="1"/>
      <c r="L1140" s="1"/>
      <c r="M1140" s="1"/>
      <c r="N1140" s="1"/>
      <c r="O1140" s="54"/>
      <c r="P1140" s="1"/>
      <c r="Q1140" s="1"/>
      <c r="R1140" s="1"/>
      <c r="S1140" s="1"/>
      <c r="T1140" s="1"/>
      <c r="U1140" s="1"/>
      <c r="V1140" s="1"/>
      <c r="W1140" s="1"/>
      <c r="X1140" s="1"/>
      <c r="Y1140" s="1"/>
      <c r="Z1140" s="1"/>
      <c r="AA1140" s="1"/>
      <c r="AB1140" s="1"/>
      <c r="AC1140" s="1"/>
      <c r="AD1140" s="1"/>
      <c r="AE1140" s="1"/>
      <c r="AF1140" s="1"/>
      <c r="AG1140" s="1"/>
      <c r="AH1140" s="1"/>
      <c r="AI1140" s="54"/>
      <c r="AJ1140" s="1"/>
    </row>
    <row r="1141">
      <c r="A1141" s="1"/>
      <c r="B1141" s="1"/>
      <c r="C1141" s="34"/>
      <c r="D1141" s="1"/>
      <c r="E1141" s="1"/>
      <c r="F1141" s="1"/>
      <c r="G1141" s="1"/>
      <c r="H1141" s="1"/>
      <c r="I1141" s="1"/>
      <c r="J1141" s="1"/>
      <c r="K1141" s="1"/>
      <c r="L1141" s="1"/>
      <c r="M1141" s="1"/>
      <c r="N1141" s="1"/>
      <c r="O1141" s="54"/>
      <c r="P1141" s="1"/>
      <c r="Q1141" s="1"/>
      <c r="R1141" s="1"/>
      <c r="S1141" s="1"/>
      <c r="T1141" s="1"/>
      <c r="U1141" s="1"/>
      <c r="V1141" s="1"/>
      <c r="W1141" s="1"/>
      <c r="X1141" s="1"/>
      <c r="Y1141" s="1"/>
      <c r="Z1141" s="1"/>
      <c r="AA1141" s="1"/>
      <c r="AB1141" s="1"/>
      <c r="AC1141" s="1"/>
      <c r="AD1141" s="1"/>
      <c r="AE1141" s="1"/>
      <c r="AF1141" s="1"/>
      <c r="AG1141" s="1"/>
      <c r="AH1141" s="1"/>
      <c r="AI1141" s="54"/>
      <c r="AJ1141" s="1"/>
    </row>
    <row r="1142">
      <c r="A1142" s="1"/>
      <c r="B1142" s="1"/>
      <c r="C1142" s="34"/>
      <c r="D1142" s="1"/>
      <c r="E1142" s="1"/>
      <c r="F1142" s="1"/>
      <c r="G1142" s="1"/>
      <c r="H1142" s="1"/>
      <c r="I1142" s="1"/>
      <c r="J1142" s="1"/>
      <c r="K1142" s="1"/>
      <c r="L1142" s="1"/>
      <c r="M1142" s="1"/>
      <c r="N1142" s="1"/>
      <c r="O1142" s="54"/>
      <c r="P1142" s="1"/>
      <c r="Q1142" s="1"/>
      <c r="R1142" s="1"/>
      <c r="S1142" s="1"/>
      <c r="T1142" s="1"/>
      <c r="U1142" s="1"/>
      <c r="V1142" s="1"/>
      <c r="W1142" s="1"/>
      <c r="X1142" s="1"/>
      <c r="Y1142" s="1"/>
      <c r="Z1142" s="1"/>
      <c r="AA1142" s="1"/>
      <c r="AB1142" s="1"/>
      <c r="AC1142" s="1"/>
      <c r="AD1142" s="1"/>
      <c r="AE1142" s="1"/>
      <c r="AF1142" s="1"/>
      <c r="AG1142" s="1"/>
      <c r="AH1142" s="1"/>
      <c r="AI1142" s="54"/>
      <c r="AJ1142" s="1"/>
    </row>
    <row r="1143">
      <c r="A1143" s="1"/>
      <c r="B1143" s="1"/>
      <c r="C1143" s="34"/>
      <c r="D1143" s="1"/>
      <c r="E1143" s="1"/>
      <c r="F1143" s="1"/>
      <c r="G1143" s="1"/>
      <c r="H1143" s="1"/>
      <c r="I1143" s="1"/>
      <c r="J1143" s="1"/>
      <c r="K1143" s="1"/>
      <c r="L1143" s="1"/>
      <c r="M1143" s="1"/>
      <c r="N1143" s="1"/>
      <c r="O1143" s="54"/>
      <c r="P1143" s="1"/>
      <c r="Q1143" s="1"/>
      <c r="R1143" s="1"/>
      <c r="S1143" s="1"/>
      <c r="T1143" s="1"/>
      <c r="U1143" s="1"/>
      <c r="V1143" s="1"/>
      <c r="W1143" s="1"/>
      <c r="X1143" s="1"/>
      <c r="Y1143" s="1"/>
      <c r="Z1143" s="1"/>
      <c r="AA1143" s="1"/>
      <c r="AB1143" s="1"/>
      <c r="AC1143" s="1"/>
      <c r="AD1143" s="1"/>
      <c r="AE1143" s="1"/>
      <c r="AF1143" s="1"/>
      <c r="AG1143" s="1"/>
      <c r="AH1143" s="1"/>
      <c r="AI1143" s="54"/>
      <c r="AJ1143" s="1"/>
    </row>
    <row r="1144">
      <c r="A1144" s="1"/>
      <c r="B1144" s="1"/>
      <c r="C1144" s="34"/>
      <c r="D1144" s="1"/>
      <c r="E1144" s="1"/>
      <c r="F1144" s="1"/>
      <c r="G1144" s="1"/>
      <c r="H1144" s="1"/>
      <c r="I1144" s="1"/>
      <c r="J1144" s="1"/>
      <c r="K1144" s="1"/>
      <c r="L1144" s="1"/>
      <c r="M1144" s="1"/>
      <c r="N1144" s="1"/>
      <c r="O1144" s="54"/>
      <c r="P1144" s="1"/>
      <c r="Q1144" s="1"/>
      <c r="R1144" s="1"/>
      <c r="S1144" s="1"/>
      <c r="T1144" s="1"/>
      <c r="U1144" s="1"/>
      <c r="V1144" s="1"/>
      <c r="W1144" s="1"/>
      <c r="X1144" s="1"/>
      <c r="Y1144" s="1"/>
      <c r="Z1144" s="1"/>
      <c r="AA1144" s="1"/>
      <c r="AB1144" s="1"/>
      <c r="AC1144" s="1"/>
      <c r="AD1144" s="1"/>
      <c r="AE1144" s="1"/>
      <c r="AF1144" s="1"/>
      <c r="AG1144" s="1"/>
      <c r="AH1144" s="1"/>
      <c r="AI1144" s="54"/>
      <c r="AJ1144" s="1"/>
    </row>
    <row r="1145">
      <c r="A1145" s="1"/>
      <c r="B1145" s="1"/>
      <c r="C1145" s="34"/>
      <c r="D1145" s="1"/>
      <c r="E1145" s="1"/>
      <c r="F1145" s="1"/>
      <c r="G1145" s="1"/>
      <c r="H1145" s="1"/>
      <c r="I1145" s="1"/>
      <c r="J1145" s="1"/>
      <c r="K1145" s="1"/>
      <c r="L1145" s="1"/>
      <c r="M1145" s="1"/>
      <c r="N1145" s="1"/>
      <c r="O1145" s="54"/>
      <c r="P1145" s="1"/>
      <c r="Q1145" s="1"/>
      <c r="R1145" s="1"/>
      <c r="S1145" s="1"/>
      <c r="T1145" s="1"/>
      <c r="U1145" s="1"/>
      <c r="V1145" s="1"/>
      <c r="W1145" s="1"/>
      <c r="X1145" s="1"/>
      <c r="Y1145" s="1"/>
      <c r="Z1145" s="1"/>
      <c r="AA1145" s="1"/>
      <c r="AB1145" s="1"/>
      <c r="AC1145" s="1"/>
      <c r="AD1145" s="1"/>
      <c r="AE1145" s="1"/>
      <c r="AF1145" s="1"/>
      <c r="AG1145" s="1"/>
      <c r="AH1145" s="1"/>
      <c r="AI1145" s="54"/>
      <c r="AJ1145" s="1"/>
    </row>
    <row r="1146">
      <c r="A1146" s="1"/>
      <c r="B1146" s="1"/>
      <c r="C1146" s="34"/>
      <c r="D1146" s="1"/>
      <c r="E1146" s="1"/>
      <c r="F1146" s="1"/>
      <c r="G1146" s="1"/>
      <c r="H1146" s="1"/>
      <c r="I1146" s="1"/>
      <c r="J1146" s="1"/>
      <c r="K1146" s="1"/>
      <c r="L1146" s="1"/>
      <c r="M1146" s="1"/>
      <c r="N1146" s="1"/>
      <c r="O1146" s="54"/>
      <c r="P1146" s="1"/>
      <c r="Q1146" s="1"/>
      <c r="R1146" s="1"/>
      <c r="S1146" s="1"/>
      <c r="T1146" s="1"/>
      <c r="U1146" s="1"/>
      <c r="V1146" s="1"/>
      <c r="W1146" s="1"/>
      <c r="X1146" s="1"/>
      <c r="Y1146" s="1"/>
      <c r="Z1146" s="1"/>
      <c r="AA1146" s="1"/>
      <c r="AB1146" s="1"/>
      <c r="AC1146" s="1"/>
      <c r="AD1146" s="1"/>
      <c r="AE1146" s="1"/>
      <c r="AF1146" s="1"/>
      <c r="AG1146" s="1"/>
      <c r="AH1146" s="1"/>
      <c r="AI1146" s="54"/>
      <c r="AJ1146" s="1"/>
    </row>
    <row r="1147">
      <c r="A1147" s="1"/>
      <c r="B1147" s="1"/>
      <c r="C1147" s="34"/>
      <c r="D1147" s="1"/>
      <c r="E1147" s="1"/>
      <c r="F1147" s="1"/>
      <c r="G1147" s="1"/>
      <c r="H1147" s="1"/>
      <c r="I1147" s="1"/>
      <c r="J1147" s="1"/>
      <c r="K1147" s="1"/>
      <c r="L1147" s="1"/>
      <c r="M1147" s="1"/>
      <c r="N1147" s="1"/>
      <c r="O1147" s="54"/>
      <c r="P1147" s="1"/>
      <c r="Q1147" s="1"/>
      <c r="R1147" s="1"/>
      <c r="S1147" s="1"/>
      <c r="T1147" s="1"/>
      <c r="U1147" s="1"/>
      <c r="V1147" s="1"/>
      <c r="W1147" s="1"/>
      <c r="X1147" s="1"/>
      <c r="Y1147" s="1"/>
      <c r="Z1147" s="1"/>
      <c r="AA1147" s="1"/>
      <c r="AB1147" s="1"/>
      <c r="AC1147" s="1"/>
      <c r="AD1147" s="1"/>
      <c r="AE1147" s="1"/>
      <c r="AF1147" s="1"/>
      <c r="AG1147" s="1"/>
      <c r="AH1147" s="1"/>
      <c r="AI1147" s="54"/>
      <c r="AJ1147" s="1"/>
    </row>
    <row r="1148">
      <c r="A1148" s="1"/>
      <c r="B1148" s="1"/>
      <c r="C1148" s="34"/>
      <c r="D1148" s="1"/>
      <c r="E1148" s="1"/>
      <c r="F1148" s="1"/>
      <c r="G1148" s="1"/>
      <c r="H1148" s="1"/>
      <c r="I1148" s="1"/>
      <c r="J1148" s="1"/>
      <c r="K1148" s="1"/>
      <c r="L1148" s="1"/>
      <c r="M1148" s="1"/>
      <c r="N1148" s="1"/>
      <c r="O1148" s="54"/>
      <c r="P1148" s="1"/>
      <c r="Q1148" s="1"/>
      <c r="R1148" s="1"/>
      <c r="S1148" s="1"/>
      <c r="T1148" s="1"/>
      <c r="U1148" s="1"/>
      <c r="V1148" s="1"/>
      <c r="W1148" s="1"/>
      <c r="X1148" s="1"/>
      <c r="Y1148" s="1"/>
      <c r="Z1148" s="1"/>
      <c r="AA1148" s="1"/>
      <c r="AB1148" s="1"/>
      <c r="AC1148" s="1"/>
      <c r="AD1148" s="1"/>
      <c r="AE1148" s="1"/>
      <c r="AF1148" s="1"/>
      <c r="AG1148" s="1"/>
      <c r="AH1148" s="1"/>
      <c r="AI1148" s="54"/>
      <c r="AJ1148" s="1"/>
    </row>
    <row r="1149">
      <c r="A1149" s="1"/>
      <c r="B1149" s="1"/>
      <c r="C1149" s="34"/>
      <c r="D1149" s="1"/>
      <c r="E1149" s="1"/>
      <c r="F1149" s="1"/>
      <c r="G1149" s="1"/>
      <c r="H1149" s="1"/>
      <c r="I1149" s="1"/>
      <c r="J1149" s="1"/>
      <c r="K1149" s="1"/>
      <c r="L1149" s="1"/>
      <c r="M1149" s="1"/>
      <c r="N1149" s="1"/>
      <c r="O1149" s="54"/>
      <c r="P1149" s="1"/>
      <c r="Q1149" s="1"/>
      <c r="R1149" s="1"/>
      <c r="S1149" s="1"/>
      <c r="T1149" s="1"/>
      <c r="U1149" s="1"/>
      <c r="V1149" s="1"/>
      <c r="W1149" s="1"/>
      <c r="X1149" s="1"/>
      <c r="Y1149" s="1"/>
      <c r="Z1149" s="1"/>
      <c r="AA1149" s="1"/>
      <c r="AB1149" s="1"/>
      <c r="AC1149" s="1"/>
      <c r="AD1149" s="1"/>
      <c r="AE1149" s="1"/>
      <c r="AF1149" s="1"/>
      <c r="AG1149" s="1"/>
      <c r="AH1149" s="1"/>
      <c r="AI1149" s="54"/>
      <c r="AJ1149" s="1"/>
    </row>
    <row r="1150">
      <c r="A1150" s="1"/>
      <c r="B1150" s="1"/>
      <c r="C1150" s="34"/>
      <c r="D1150" s="1"/>
      <c r="E1150" s="1"/>
      <c r="F1150" s="1"/>
      <c r="G1150" s="1"/>
      <c r="H1150" s="1"/>
      <c r="I1150" s="1"/>
      <c r="J1150" s="1"/>
      <c r="K1150" s="1"/>
      <c r="L1150" s="1"/>
      <c r="M1150" s="1"/>
      <c r="N1150" s="1"/>
      <c r="O1150" s="54"/>
      <c r="P1150" s="1"/>
      <c r="Q1150" s="1"/>
      <c r="R1150" s="1"/>
      <c r="S1150" s="1"/>
      <c r="T1150" s="1"/>
      <c r="U1150" s="1"/>
      <c r="V1150" s="1"/>
      <c r="W1150" s="1"/>
      <c r="X1150" s="1"/>
      <c r="Y1150" s="1"/>
      <c r="Z1150" s="1"/>
      <c r="AA1150" s="1"/>
      <c r="AB1150" s="1"/>
      <c r="AC1150" s="1"/>
      <c r="AD1150" s="1"/>
      <c r="AE1150" s="1"/>
      <c r="AF1150" s="1"/>
      <c r="AG1150" s="1"/>
      <c r="AH1150" s="1"/>
      <c r="AI1150" s="54"/>
      <c r="AJ1150" s="1"/>
    </row>
    <row r="1151">
      <c r="A1151" s="1"/>
      <c r="B1151" s="1"/>
      <c r="C1151" s="34"/>
      <c r="D1151" s="1"/>
      <c r="E1151" s="1"/>
      <c r="F1151" s="1"/>
      <c r="G1151" s="1"/>
      <c r="H1151" s="1"/>
      <c r="I1151" s="1"/>
      <c r="J1151" s="1"/>
      <c r="K1151" s="1"/>
      <c r="L1151" s="1"/>
      <c r="M1151" s="1"/>
      <c r="N1151" s="1"/>
      <c r="O1151" s="54"/>
      <c r="P1151" s="1"/>
      <c r="Q1151" s="1"/>
      <c r="R1151" s="1"/>
      <c r="S1151" s="1"/>
      <c r="T1151" s="1"/>
      <c r="U1151" s="1"/>
      <c r="V1151" s="1"/>
      <c r="W1151" s="1"/>
      <c r="X1151" s="1"/>
      <c r="Y1151" s="1"/>
      <c r="Z1151" s="1"/>
      <c r="AA1151" s="1"/>
      <c r="AB1151" s="1"/>
      <c r="AC1151" s="1"/>
      <c r="AD1151" s="1"/>
      <c r="AE1151" s="1"/>
      <c r="AF1151" s="1"/>
      <c r="AG1151" s="1"/>
      <c r="AH1151" s="1"/>
      <c r="AI1151" s="54"/>
      <c r="AJ1151" s="1"/>
    </row>
    <row r="1152">
      <c r="A1152" s="1"/>
      <c r="B1152" s="1"/>
      <c r="C1152" s="34"/>
      <c r="D1152" s="1"/>
      <c r="E1152" s="1"/>
      <c r="F1152" s="1"/>
      <c r="G1152" s="1"/>
      <c r="H1152" s="1"/>
      <c r="I1152" s="1"/>
      <c r="J1152" s="1"/>
      <c r="K1152" s="1"/>
      <c r="L1152" s="1"/>
      <c r="M1152" s="1"/>
      <c r="N1152" s="1"/>
      <c r="O1152" s="54"/>
      <c r="P1152" s="1"/>
      <c r="Q1152" s="1"/>
      <c r="R1152" s="1"/>
      <c r="S1152" s="1"/>
      <c r="T1152" s="1"/>
      <c r="U1152" s="1"/>
      <c r="V1152" s="1"/>
      <c r="W1152" s="1"/>
      <c r="X1152" s="1"/>
      <c r="Y1152" s="1"/>
      <c r="Z1152" s="1"/>
      <c r="AA1152" s="1"/>
      <c r="AB1152" s="1"/>
      <c r="AC1152" s="1"/>
      <c r="AD1152" s="1"/>
      <c r="AE1152" s="1"/>
      <c r="AF1152" s="1"/>
      <c r="AG1152" s="1"/>
      <c r="AH1152" s="1"/>
      <c r="AI1152" s="54"/>
      <c r="AJ1152" s="1"/>
    </row>
    <row r="1153">
      <c r="A1153" s="1"/>
      <c r="B1153" s="1"/>
      <c r="C1153" s="34"/>
      <c r="D1153" s="1"/>
      <c r="E1153" s="1"/>
      <c r="F1153" s="1"/>
      <c r="G1153" s="1"/>
      <c r="H1153" s="1"/>
      <c r="I1153" s="1"/>
      <c r="J1153" s="1"/>
      <c r="K1153" s="1"/>
      <c r="L1153" s="1"/>
      <c r="M1153" s="1"/>
      <c r="N1153" s="1"/>
      <c r="O1153" s="54"/>
      <c r="P1153" s="1"/>
      <c r="Q1153" s="1"/>
      <c r="R1153" s="1"/>
      <c r="S1153" s="1"/>
      <c r="T1153" s="1"/>
      <c r="U1153" s="1"/>
      <c r="V1153" s="1"/>
      <c r="W1153" s="1"/>
      <c r="X1153" s="1"/>
      <c r="Y1153" s="1"/>
      <c r="Z1153" s="1"/>
      <c r="AA1153" s="1"/>
      <c r="AB1153" s="1"/>
      <c r="AC1153" s="1"/>
      <c r="AD1153" s="1"/>
      <c r="AE1153" s="1"/>
      <c r="AF1153" s="1"/>
      <c r="AG1153" s="1"/>
      <c r="AH1153" s="1"/>
      <c r="AI1153" s="54"/>
      <c r="AJ1153" s="1"/>
    </row>
    <row r="1154">
      <c r="A1154" s="1"/>
      <c r="B1154" s="1"/>
      <c r="C1154" s="34"/>
      <c r="D1154" s="1"/>
      <c r="E1154" s="1"/>
      <c r="F1154" s="1"/>
      <c r="G1154" s="1"/>
      <c r="H1154" s="1"/>
      <c r="I1154" s="1"/>
      <c r="J1154" s="1"/>
      <c r="K1154" s="1"/>
      <c r="L1154" s="1"/>
      <c r="M1154" s="1"/>
      <c r="N1154" s="1"/>
      <c r="O1154" s="54"/>
      <c r="P1154" s="1"/>
      <c r="Q1154" s="1"/>
      <c r="R1154" s="1"/>
      <c r="S1154" s="1"/>
      <c r="T1154" s="1"/>
      <c r="U1154" s="1"/>
      <c r="V1154" s="1"/>
      <c r="W1154" s="1"/>
      <c r="X1154" s="1"/>
      <c r="Y1154" s="1"/>
      <c r="Z1154" s="1"/>
      <c r="AA1154" s="1"/>
      <c r="AB1154" s="1"/>
      <c r="AC1154" s="1"/>
      <c r="AD1154" s="1"/>
      <c r="AE1154" s="1"/>
      <c r="AF1154" s="1"/>
      <c r="AG1154" s="1"/>
      <c r="AH1154" s="1"/>
      <c r="AI1154" s="54"/>
      <c r="AJ1154" s="1"/>
    </row>
    <row r="1155">
      <c r="A1155" s="1"/>
      <c r="B1155" s="1"/>
      <c r="C1155" s="34"/>
      <c r="D1155" s="1"/>
      <c r="E1155" s="1"/>
      <c r="F1155" s="1"/>
      <c r="G1155" s="1"/>
      <c r="H1155" s="1"/>
      <c r="I1155" s="1"/>
      <c r="J1155" s="1"/>
      <c r="K1155" s="1"/>
      <c r="L1155" s="1"/>
      <c r="M1155" s="1"/>
      <c r="N1155" s="1"/>
      <c r="O1155" s="54"/>
      <c r="P1155" s="1"/>
      <c r="Q1155" s="1"/>
      <c r="R1155" s="1"/>
      <c r="S1155" s="1"/>
      <c r="T1155" s="1"/>
      <c r="U1155" s="1"/>
      <c r="V1155" s="1"/>
      <c r="W1155" s="1"/>
      <c r="X1155" s="1"/>
      <c r="Y1155" s="1"/>
      <c r="Z1155" s="1"/>
      <c r="AA1155" s="1"/>
      <c r="AB1155" s="1"/>
      <c r="AC1155" s="1"/>
      <c r="AD1155" s="1"/>
      <c r="AE1155" s="1"/>
      <c r="AF1155" s="1"/>
      <c r="AG1155" s="1"/>
      <c r="AH1155" s="1"/>
      <c r="AI1155" s="54"/>
      <c r="AJ1155" s="1"/>
    </row>
    <row r="1156">
      <c r="A1156" s="1"/>
      <c r="B1156" s="1"/>
      <c r="C1156" s="34"/>
      <c r="D1156" s="1"/>
      <c r="E1156" s="1"/>
      <c r="F1156" s="1"/>
      <c r="G1156" s="1"/>
      <c r="H1156" s="1"/>
      <c r="I1156" s="1"/>
      <c r="J1156" s="1"/>
      <c r="K1156" s="1"/>
      <c r="L1156" s="1"/>
      <c r="M1156" s="1"/>
      <c r="N1156" s="1"/>
      <c r="O1156" s="54"/>
      <c r="P1156" s="1"/>
      <c r="Q1156" s="1"/>
      <c r="R1156" s="1"/>
      <c r="S1156" s="1"/>
      <c r="T1156" s="1"/>
      <c r="U1156" s="1"/>
      <c r="V1156" s="1"/>
      <c r="W1156" s="1"/>
      <c r="X1156" s="1"/>
      <c r="Y1156" s="1"/>
      <c r="Z1156" s="1"/>
      <c r="AA1156" s="1"/>
      <c r="AB1156" s="1"/>
      <c r="AC1156" s="1"/>
      <c r="AD1156" s="1"/>
      <c r="AE1156" s="1"/>
      <c r="AF1156" s="1"/>
      <c r="AG1156" s="1"/>
      <c r="AH1156" s="1"/>
      <c r="AI1156" s="54"/>
      <c r="AJ1156" s="1"/>
    </row>
    <row r="1157">
      <c r="A1157" s="1"/>
      <c r="B1157" s="1"/>
      <c r="C1157" s="34"/>
      <c r="D1157" s="1"/>
      <c r="E1157" s="1"/>
      <c r="F1157" s="1"/>
      <c r="G1157" s="1"/>
      <c r="H1157" s="1"/>
      <c r="I1157" s="1"/>
      <c r="J1157" s="1"/>
      <c r="K1157" s="1"/>
      <c r="L1157" s="1"/>
      <c r="M1157" s="1"/>
      <c r="N1157" s="1"/>
      <c r="O1157" s="54"/>
      <c r="P1157" s="1"/>
      <c r="Q1157" s="1"/>
      <c r="R1157" s="1"/>
      <c r="S1157" s="1"/>
      <c r="T1157" s="1"/>
      <c r="U1157" s="1"/>
      <c r="V1157" s="1"/>
      <c r="W1157" s="1"/>
      <c r="X1157" s="1"/>
      <c r="Y1157" s="1"/>
      <c r="Z1157" s="1"/>
      <c r="AA1157" s="1"/>
      <c r="AB1157" s="1"/>
      <c r="AC1157" s="1"/>
      <c r="AD1157" s="1"/>
      <c r="AE1157" s="1"/>
      <c r="AF1157" s="1"/>
      <c r="AG1157" s="1"/>
      <c r="AH1157" s="1"/>
      <c r="AI1157" s="54"/>
      <c r="AJ1157" s="1"/>
    </row>
    <row r="1158">
      <c r="A1158" s="1"/>
      <c r="B1158" s="1"/>
      <c r="C1158" s="34"/>
      <c r="D1158" s="1"/>
      <c r="E1158" s="1"/>
      <c r="F1158" s="1"/>
      <c r="G1158" s="1"/>
      <c r="H1158" s="1"/>
      <c r="I1158" s="1"/>
      <c r="J1158" s="1"/>
      <c r="K1158" s="1"/>
      <c r="L1158" s="1"/>
      <c r="M1158" s="1"/>
      <c r="N1158" s="1"/>
      <c r="O1158" s="54"/>
      <c r="P1158" s="1"/>
      <c r="Q1158" s="1"/>
      <c r="R1158" s="1"/>
      <c r="S1158" s="1"/>
      <c r="T1158" s="1"/>
      <c r="U1158" s="1"/>
      <c r="V1158" s="1"/>
      <c r="W1158" s="1"/>
      <c r="X1158" s="1"/>
      <c r="Y1158" s="1"/>
      <c r="Z1158" s="1"/>
      <c r="AA1158" s="1"/>
      <c r="AB1158" s="1"/>
      <c r="AC1158" s="1"/>
      <c r="AD1158" s="1"/>
      <c r="AE1158" s="1"/>
      <c r="AF1158" s="1"/>
      <c r="AG1158" s="1"/>
      <c r="AH1158" s="1"/>
      <c r="AI1158" s="54"/>
      <c r="AJ1158" s="1"/>
    </row>
    <row r="1159">
      <c r="A1159" s="1"/>
      <c r="B1159" s="1"/>
      <c r="C1159" s="34"/>
      <c r="D1159" s="1"/>
      <c r="E1159" s="1"/>
      <c r="F1159" s="1"/>
      <c r="G1159" s="1"/>
      <c r="H1159" s="1"/>
      <c r="I1159" s="1"/>
      <c r="J1159" s="1"/>
      <c r="K1159" s="1"/>
      <c r="L1159" s="1"/>
      <c r="M1159" s="1"/>
      <c r="N1159" s="1"/>
      <c r="O1159" s="54"/>
      <c r="P1159" s="1"/>
      <c r="Q1159" s="1"/>
      <c r="R1159" s="1"/>
      <c r="S1159" s="1"/>
      <c r="T1159" s="1"/>
      <c r="U1159" s="1"/>
      <c r="V1159" s="1"/>
      <c r="W1159" s="1"/>
      <c r="X1159" s="1"/>
      <c r="Y1159" s="1"/>
      <c r="Z1159" s="1"/>
      <c r="AA1159" s="1"/>
      <c r="AB1159" s="1"/>
      <c r="AC1159" s="1"/>
      <c r="AD1159" s="1"/>
      <c r="AE1159" s="1"/>
      <c r="AF1159" s="1"/>
      <c r="AG1159" s="1"/>
      <c r="AH1159" s="1"/>
      <c r="AI1159" s="54"/>
      <c r="AJ1159" s="1"/>
    </row>
    <row r="1160">
      <c r="A1160" s="1"/>
      <c r="B1160" s="1"/>
      <c r="C1160" s="34"/>
      <c r="D1160" s="1"/>
      <c r="E1160" s="1"/>
      <c r="F1160" s="1"/>
      <c r="G1160" s="1"/>
      <c r="H1160" s="1"/>
      <c r="I1160" s="1"/>
      <c r="J1160" s="1"/>
      <c r="K1160" s="1"/>
      <c r="L1160" s="1"/>
      <c r="M1160" s="1"/>
      <c r="N1160" s="1"/>
      <c r="O1160" s="54"/>
      <c r="P1160" s="1"/>
      <c r="Q1160" s="1"/>
      <c r="R1160" s="1"/>
      <c r="S1160" s="1"/>
      <c r="T1160" s="1"/>
      <c r="U1160" s="1"/>
      <c r="V1160" s="1"/>
      <c r="W1160" s="1"/>
      <c r="X1160" s="1"/>
      <c r="Y1160" s="1"/>
      <c r="Z1160" s="1"/>
      <c r="AA1160" s="1"/>
      <c r="AB1160" s="1"/>
      <c r="AC1160" s="1"/>
      <c r="AD1160" s="1"/>
      <c r="AE1160" s="1"/>
      <c r="AF1160" s="1"/>
      <c r="AG1160" s="1"/>
      <c r="AH1160" s="1"/>
      <c r="AI1160" s="54"/>
      <c r="AJ1160" s="1"/>
    </row>
    <row r="1161">
      <c r="A1161" s="1"/>
      <c r="B1161" s="1"/>
      <c r="C1161" s="34"/>
      <c r="D1161" s="1"/>
      <c r="E1161" s="1"/>
      <c r="F1161" s="1"/>
      <c r="G1161" s="1"/>
      <c r="H1161" s="1"/>
      <c r="I1161" s="1"/>
      <c r="J1161" s="1"/>
      <c r="K1161" s="1"/>
      <c r="L1161" s="1"/>
      <c r="M1161" s="1"/>
      <c r="N1161" s="1"/>
      <c r="O1161" s="54"/>
      <c r="P1161" s="1"/>
      <c r="Q1161" s="1"/>
      <c r="R1161" s="1"/>
      <c r="S1161" s="1"/>
      <c r="T1161" s="1"/>
      <c r="U1161" s="1"/>
      <c r="V1161" s="1"/>
      <c r="W1161" s="1"/>
      <c r="X1161" s="1"/>
      <c r="Y1161" s="1"/>
      <c r="Z1161" s="1"/>
      <c r="AA1161" s="1"/>
      <c r="AB1161" s="1"/>
      <c r="AC1161" s="1"/>
      <c r="AD1161" s="1"/>
      <c r="AE1161" s="1"/>
      <c r="AF1161" s="1"/>
      <c r="AG1161" s="1"/>
      <c r="AH1161" s="1"/>
      <c r="AI1161" s="54"/>
      <c r="AJ1161" s="1"/>
    </row>
    <row r="1162">
      <c r="A1162" s="1"/>
      <c r="B1162" s="1"/>
      <c r="C1162" s="34"/>
      <c r="D1162" s="1"/>
      <c r="E1162" s="1"/>
      <c r="F1162" s="1"/>
      <c r="G1162" s="1"/>
      <c r="H1162" s="1"/>
      <c r="I1162" s="1"/>
      <c r="J1162" s="1"/>
      <c r="K1162" s="1"/>
      <c r="L1162" s="1"/>
      <c r="M1162" s="1"/>
      <c r="N1162" s="1"/>
      <c r="O1162" s="54"/>
      <c r="P1162" s="1"/>
      <c r="Q1162" s="1"/>
      <c r="R1162" s="1"/>
      <c r="S1162" s="1"/>
      <c r="T1162" s="1"/>
      <c r="U1162" s="1"/>
      <c r="V1162" s="1"/>
      <c r="W1162" s="1"/>
      <c r="X1162" s="1"/>
      <c r="Y1162" s="1"/>
      <c r="Z1162" s="1"/>
      <c r="AA1162" s="1"/>
      <c r="AB1162" s="1"/>
      <c r="AC1162" s="1"/>
      <c r="AD1162" s="1"/>
      <c r="AE1162" s="1"/>
      <c r="AF1162" s="1"/>
      <c r="AG1162" s="1"/>
      <c r="AH1162" s="1"/>
      <c r="AI1162" s="54"/>
      <c r="AJ1162" s="1"/>
    </row>
    <row r="1163">
      <c r="A1163" s="1"/>
      <c r="B1163" s="1"/>
      <c r="C1163" s="34"/>
      <c r="D1163" s="1"/>
      <c r="E1163" s="1"/>
      <c r="F1163" s="1"/>
      <c r="G1163" s="1"/>
      <c r="H1163" s="1"/>
      <c r="I1163" s="1"/>
      <c r="J1163" s="1"/>
      <c r="K1163" s="1"/>
      <c r="L1163" s="1"/>
      <c r="M1163" s="1"/>
      <c r="N1163" s="1"/>
      <c r="O1163" s="54"/>
      <c r="P1163" s="1"/>
      <c r="Q1163" s="1"/>
      <c r="R1163" s="1"/>
      <c r="S1163" s="1"/>
      <c r="T1163" s="1"/>
      <c r="U1163" s="1"/>
      <c r="V1163" s="1"/>
      <c r="W1163" s="1"/>
      <c r="X1163" s="1"/>
      <c r="Y1163" s="1"/>
      <c r="Z1163" s="1"/>
      <c r="AA1163" s="1"/>
      <c r="AB1163" s="1"/>
      <c r="AC1163" s="1"/>
      <c r="AD1163" s="1"/>
      <c r="AE1163" s="1"/>
      <c r="AF1163" s="1"/>
      <c r="AG1163" s="1"/>
      <c r="AH1163" s="1"/>
      <c r="AI1163" s="54"/>
      <c r="AJ1163" s="1"/>
    </row>
    <row r="1164">
      <c r="A1164" s="1"/>
      <c r="B1164" s="1"/>
      <c r="C1164" s="34"/>
      <c r="D1164" s="1"/>
      <c r="E1164" s="1"/>
      <c r="F1164" s="1"/>
      <c r="G1164" s="1"/>
      <c r="H1164" s="1"/>
      <c r="I1164" s="1"/>
      <c r="J1164" s="1"/>
      <c r="K1164" s="1"/>
      <c r="L1164" s="1"/>
      <c r="M1164" s="1"/>
      <c r="N1164" s="1"/>
      <c r="O1164" s="54"/>
      <c r="P1164" s="1"/>
      <c r="Q1164" s="1"/>
      <c r="R1164" s="1"/>
      <c r="S1164" s="1"/>
      <c r="T1164" s="1"/>
      <c r="U1164" s="1"/>
      <c r="V1164" s="1"/>
      <c r="W1164" s="1"/>
      <c r="X1164" s="1"/>
      <c r="Y1164" s="1"/>
      <c r="Z1164" s="1"/>
      <c r="AA1164" s="1"/>
      <c r="AB1164" s="1"/>
      <c r="AC1164" s="1"/>
      <c r="AD1164" s="1"/>
      <c r="AE1164" s="1"/>
      <c r="AF1164" s="1"/>
      <c r="AG1164" s="1"/>
      <c r="AH1164" s="1"/>
      <c r="AI1164" s="54"/>
      <c r="AJ1164" s="1"/>
    </row>
    <row r="1165">
      <c r="A1165" s="1"/>
      <c r="B1165" s="1"/>
      <c r="C1165" s="34"/>
      <c r="D1165" s="1"/>
      <c r="E1165" s="1"/>
      <c r="F1165" s="1"/>
      <c r="G1165" s="1"/>
      <c r="H1165" s="1"/>
      <c r="I1165" s="1"/>
      <c r="J1165" s="1"/>
      <c r="K1165" s="1"/>
      <c r="L1165" s="1"/>
      <c r="M1165" s="1"/>
      <c r="N1165" s="1"/>
      <c r="O1165" s="54"/>
      <c r="P1165" s="1"/>
      <c r="Q1165" s="1"/>
      <c r="R1165" s="1"/>
      <c r="S1165" s="1"/>
      <c r="T1165" s="1"/>
      <c r="U1165" s="1"/>
      <c r="V1165" s="1"/>
      <c r="W1165" s="1"/>
      <c r="X1165" s="1"/>
      <c r="Y1165" s="1"/>
      <c r="Z1165" s="1"/>
      <c r="AA1165" s="1"/>
      <c r="AB1165" s="1"/>
      <c r="AC1165" s="1"/>
      <c r="AD1165" s="1"/>
      <c r="AE1165" s="1"/>
      <c r="AF1165" s="1"/>
      <c r="AG1165" s="1"/>
      <c r="AH1165" s="1"/>
      <c r="AI1165" s="54"/>
      <c r="AJ1165" s="1"/>
    </row>
    <row r="1166">
      <c r="A1166" s="1"/>
      <c r="B1166" s="1"/>
      <c r="C1166" s="34"/>
      <c r="D1166" s="1"/>
      <c r="E1166" s="1"/>
      <c r="F1166" s="1"/>
      <c r="G1166" s="1"/>
      <c r="H1166" s="1"/>
      <c r="I1166" s="1"/>
      <c r="J1166" s="1"/>
      <c r="K1166" s="1"/>
      <c r="L1166" s="1"/>
      <c r="M1166" s="1"/>
      <c r="N1166" s="1"/>
      <c r="O1166" s="54"/>
      <c r="P1166" s="1"/>
      <c r="Q1166" s="1"/>
      <c r="R1166" s="1"/>
      <c r="S1166" s="1"/>
      <c r="T1166" s="1"/>
      <c r="U1166" s="1"/>
      <c r="V1166" s="1"/>
      <c r="W1166" s="1"/>
      <c r="X1166" s="1"/>
      <c r="Y1166" s="1"/>
      <c r="Z1166" s="1"/>
      <c r="AA1166" s="1"/>
      <c r="AB1166" s="1"/>
      <c r="AC1166" s="1"/>
      <c r="AD1166" s="1"/>
      <c r="AE1166" s="1"/>
      <c r="AF1166" s="1"/>
      <c r="AG1166" s="1"/>
      <c r="AH1166" s="1"/>
      <c r="AI1166" s="54"/>
      <c r="AJ1166" s="1"/>
    </row>
    <row r="1167">
      <c r="A1167" s="1"/>
      <c r="B1167" s="1"/>
      <c r="C1167" s="34"/>
      <c r="D1167" s="1"/>
      <c r="E1167" s="1"/>
      <c r="F1167" s="1"/>
      <c r="G1167" s="1"/>
      <c r="H1167" s="1"/>
      <c r="I1167" s="1"/>
      <c r="J1167" s="1"/>
      <c r="K1167" s="1"/>
      <c r="L1167" s="1"/>
      <c r="M1167" s="1"/>
      <c r="N1167" s="1"/>
      <c r="O1167" s="54"/>
      <c r="P1167" s="1"/>
      <c r="Q1167" s="1"/>
      <c r="R1167" s="1"/>
      <c r="S1167" s="1"/>
      <c r="T1167" s="1"/>
      <c r="U1167" s="1"/>
      <c r="V1167" s="1"/>
      <c r="W1167" s="1"/>
      <c r="X1167" s="1"/>
      <c r="Y1167" s="1"/>
      <c r="Z1167" s="1"/>
      <c r="AA1167" s="1"/>
      <c r="AB1167" s="1"/>
      <c r="AC1167" s="1"/>
      <c r="AD1167" s="1"/>
      <c r="AE1167" s="1"/>
      <c r="AF1167" s="1"/>
      <c r="AG1167" s="1"/>
      <c r="AH1167" s="1"/>
      <c r="AI1167" s="54"/>
      <c r="AJ1167" s="1"/>
    </row>
    <row r="1168">
      <c r="A1168" s="1"/>
      <c r="B1168" s="1"/>
      <c r="C1168" s="34"/>
      <c r="D1168" s="1"/>
      <c r="E1168" s="1"/>
      <c r="F1168" s="1"/>
      <c r="G1168" s="1"/>
      <c r="H1168" s="1"/>
      <c r="I1168" s="1"/>
      <c r="J1168" s="1"/>
      <c r="K1168" s="1"/>
      <c r="L1168" s="1"/>
      <c r="M1168" s="1"/>
      <c r="N1168" s="1"/>
      <c r="O1168" s="54"/>
      <c r="P1168" s="1"/>
      <c r="Q1168" s="1"/>
      <c r="R1168" s="1"/>
      <c r="S1168" s="1"/>
      <c r="T1168" s="1"/>
      <c r="U1168" s="1"/>
      <c r="V1168" s="1"/>
      <c r="W1168" s="1"/>
      <c r="X1168" s="1"/>
      <c r="Y1168" s="1"/>
      <c r="Z1168" s="1"/>
      <c r="AA1168" s="1"/>
      <c r="AB1168" s="1"/>
      <c r="AC1168" s="1"/>
      <c r="AD1168" s="1"/>
      <c r="AE1168" s="1"/>
      <c r="AF1168" s="1"/>
      <c r="AG1168" s="1"/>
      <c r="AH1168" s="1"/>
      <c r="AI1168" s="54"/>
      <c r="AJ1168" s="1"/>
    </row>
    <row r="1169">
      <c r="A1169" s="1"/>
      <c r="B1169" s="1"/>
      <c r="C1169" s="34"/>
      <c r="D1169" s="1"/>
      <c r="E1169" s="1"/>
      <c r="F1169" s="1"/>
      <c r="G1169" s="1"/>
      <c r="H1169" s="1"/>
      <c r="I1169" s="1"/>
      <c r="J1169" s="1"/>
      <c r="K1169" s="1"/>
      <c r="L1169" s="1"/>
      <c r="M1169" s="1"/>
      <c r="N1169" s="1"/>
      <c r="O1169" s="54"/>
      <c r="P1169" s="1"/>
      <c r="Q1169" s="1"/>
      <c r="R1169" s="1"/>
      <c r="S1169" s="1"/>
      <c r="T1169" s="1"/>
      <c r="U1169" s="1"/>
      <c r="V1169" s="1"/>
      <c r="W1169" s="1"/>
      <c r="X1169" s="1"/>
      <c r="Y1169" s="1"/>
      <c r="Z1169" s="1"/>
      <c r="AA1169" s="1"/>
      <c r="AB1169" s="1"/>
      <c r="AC1169" s="1"/>
      <c r="AD1169" s="1"/>
      <c r="AE1169" s="1"/>
      <c r="AF1169" s="1"/>
      <c r="AG1169" s="1"/>
      <c r="AH1169" s="1"/>
      <c r="AI1169" s="54"/>
      <c r="AJ1169" s="1"/>
    </row>
    <row r="1170">
      <c r="A1170" s="1"/>
      <c r="B1170" s="1"/>
      <c r="C1170" s="34"/>
      <c r="D1170" s="1"/>
      <c r="E1170" s="1"/>
      <c r="F1170" s="1"/>
      <c r="G1170" s="1"/>
      <c r="H1170" s="1"/>
      <c r="I1170" s="1"/>
      <c r="J1170" s="1"/>
      <c r="K1170" s="1"/>
      <c r="L1170" s="1"/>
      <c r="M1170" s="1"/>
      <c r="N1170" s="1"/>
      <c r="O1170" s="54"/>
      <c r="P1170" s="1"/>
      <c r="Q1170" s="1"/>
      <c r="R1170" s="1"/>
      <c r="S1170" s="1"/>
      <c r="T1170" s="1"/>
      <c r="U1170" s="1"/>
      <c r="V1170" s="1"/>
      <c r="W1170" s="1"/>
      <c r="X1170" s="1"/>
      <c r="Y1170" s="1"/>
      <c r="Z1170" s="1"/>
      <c r="AA1170" s="1"/>
      <c r="AB1170" s="1"/>
      <c r="AC1170" s="1"/>
      <c r="AD1170" s="1"/>
      <c r="AE1170" s="1"/>
      <c r="AF1170" s="1"/>
      <c r="AG1170" s="1"/>
      <c r="AH1170" s="1"/>
      <c r="AI1170" s="54"/>
      <c r="AJ1170" s="1"/>
    </row>
    <row r="1171">
      <c r="A1171" s="1"/>
      <c r="B1171" s="1"/>
      <c r="C1171" s="34"/>
      <c r="D1171" s="1"/>
      <c r="E1171" s="1"/>
      <c r="F1171" s="1"/>
      <c r="G1171" s="1"/>
      <c r="H1171" s="1"/>
      <c r="I1171" s="1"/>
      <c r="J1171" s="1"/>
      <c r="K1171" s="1"/>
      <c r="L1171" s="1"/>
      <c r="M1171" s="1"/>
      <c r="N1171" s="1"/>
      <c r="O1171" s="54"/>
      <c r="P1171" s="1"/>
      <c r="Q1171" s="1"/>
      <c r="R1171" s="1"/>
      <c r="S1171" s="1"/>
      <c r="T1171" s="1"/>
      <c r="U1171" s="1"/>
      <c r="V1171" s="1"/>
      <c r="W1171" s="1"/>
      <c r="X1171" s="1"/>
      <c r="Y1171" s="1"/>
      <c r="Z1171" s="1"/>
      <c r="AA1171" s="1"/>
      <c r="AB1171" s="1"/>
      <c r="AC1171" s="1"/>
      <c r="AD1171" s="1"/>
      <c r="AE1171" s="1"/>
      <c r="AF1171" s="1"/>
      <c r="AG1171" s="1"/>
      <c r="AH1171" s="1"/>
      <c r="AI1171" s="54"/>
      <c r="AJ1171" s="1"/>
    </row>
    <row r="1172">
      <c r="A1172" s="1"/>
      <c r="B1172" s="1"/>
      <c r="C1172" s="34"/>
      <c r="D1172" s="1"/>
      <c r="E1172" s="1"/>
      <c r="F1172" s="1"/>
      <c r="G1172" s="1"/>
      <c r="H1172" s="1"/>
      <c r="I1172" s="1"/>
      <c r="J1172" s="1"/>
      <c r="K1172" s="1"/>
      <c r="L1172" s="1"/>
      <c r="M1172" s="1"/>
      <c r="N1172" s="1"/>
      <c r="O1172" s="54"/>
      <c r="P1172" s="1"/>
      <c r="Q1172" s="1"/>
      <c r="R1172" s="1"/>
      <c r="S1172" s="1"/>
      <c r="T1172" s="1"/>
      <c r="U1172" s="1"/>
      <c r="V1172" s="1"/>
      <c r="W1172" s="1"/>
      <c r="X1172" s="1"/>
      <c r="Y1172" s="1"/>
      <c r="Z1172" s="1"/>
      <c r="AA1172" s="1"/>
      <c r="AB1172" s="1"/>
      <c r="AC1172" s="1"/>
      <c r="AD1172" s="1"/>
      <c r="AE1172" s="1"/>
      <c r="AF1172" s="1"/>
      <c r="AG1172" s="1"/>
      <c r="AH1172" s="1"/>
      <c r="AI1172" s="54"/>
      <c r="AJ1172" s="1"/>
    </row>
    <row r="1173">
      <c r="A1173" s="1"/>
      <c r="B1173" s="1"/>
      <c r="C1173" s="34"/>
      <c r="D1173" s="1"/>
      <c r="E1173" s="1"/>
      <c r="F1173" s="1"/>
      <c r="G1173" s="1"/>
      <c r="H1173" s="1"/>
      <c r="I1173" s="1"/>
      <c r="J1173" s="1"/>
      <c r="K1173" s="1"/>
      <c r="L1173" s="1"/>
      <c r="M1173" s="1"/>
      <c r="N1173" s="1"/>
      <c r="O1173" s="54"/>
      <c r="P1173" s="1"/>
      <c r="Q1173" s="1"/>
      <c r="R1173" s="1"/>
      <c r="S1173" s="1"/>
      <c r="T1173" s="1"/>
      <c r="U1173" s="1"/>
      <c r="V1173" s="1"/>
      <c r="W1173" s="1"/>
      <c r="X1173" s="1"/>
      <c r="Y1173" s="1"/>
      <c r="Z1173" s="1"/>
      <c r="AA1173" s="1"/>
      <c r="AB1173" s="1"/>
      <c r="AC1173" s="1"/>
      <c r="AD1173" s="1"/>
      <c r="AE1173" s="1"/>
      <c r="AF1173" s="1"/>
      <c r="AG1173" s="1"/>
      <c r="AH1173" s="1"/>
      <c r="AI1173" s="54"/>
      <c r="AJ1173" s="1"/>
    </row>
    <row r="1174">
      <c r="A1174" s="1"/>
      <c r="B1174" s="1"/>
      <c r="C1174" s="34"/>
      <c r="D1174" s="1"/>
      <c r="E1174" s="1"/>
      <c r="F1174" s="1"/>
      <c r="G1174" s="1"/>
      <c r="H1174" s="1"/>
      <c r="I1174" s="1"/>
      <c r="J1174" s="1"/>
      <c r="K1174" s="1"/>
      <c r="L1174" s="1"/>
      <c r="M1174" s="1"/>
      <c r="N1174" s="1"/>
      <c r="O1174" s="54"/>
      <c r="P1174" s="1"/>
      <c r="Q1174" s="1"/>
      <c r="R1174" s="1"/>
      <c r="S1174" s="1"/>
      <c r="T1174" s="1"/>
      <c r="U1174" s="1"/>
      <c r="V1174" s="1"/>
      <c r="W1174" s="1"/>
      <c r="X1174" s="1"/>
      <c r="Y1174" s="1"/>
      <c r="Z1174" s="1"/>
      <c r="AA1174" s="1"/>
      <c r="AB1174" s="1"/>
      <c r="AC1174" s="1"/>
      <c r="AD1174" s="1"/>
      <c r="AE1174" s="1"/>
      <c r="AF1174" s="1"/>
      <c r="AG1174" s="1"/>
      <c r="AH1174" s="1"/>
      <c r="AI1174" s="54"/>
      <c r="AJ1174" s="1"/>
    </row>
    <row r="1175">
      <c r="A1175" s="1"/>
      <c r="B1175" s="1"/>
      <c r="C1175" s="34"/>
      <c r="D1175" s="1"/>
      <c r="E1175" s="1"/>
      <c r="F1175" s="1"/>
      <c r="G1175" s="1"/>
      <c r="H1175" s="1"/>
      <c r="I1175" s="1"/>
      <c r="J1175" s="1"/>
      <c r="K1175" s="1"/>
      <c r="L1175" s="1"/>
      <c r="M1175" s="1"/>
      <c r="N1175" s="1"/>
      <c r="O1175" s="54"/>
      <c r="P1175" s="1"/>
      <c r="Q1175" s="1"/>
      <c r="R1175" s="1"/>
      <c r="S1175" s="1"/>
      <c r="T1175" s="1"/>
      <c r="U1175" s="1"/>
      <c r="V1175" s="1"/>
      <c r="W1175" s="1"/>
      <c r="X1175" s="1"/>
      <c r="Y1175" s="1"/>
      <c r="Z1175" s="1"/>
      <c r="AA1175" s="1"/>
      <c r="AB1175" s="1"/>
      <c r="AC1175" s="1"/>
      <c r="AD1175" s="1"/>
      <c r="AE1175" s="1"/>
      <c r="AF1175" s="1"/>
      <c r="AG1175" s="1"/>
      <c r="AH1175" s="1"/>
      <c r="AI1175" s="54"/>
      <c r="AJ1175" s="1"/>
    </row>
    <row r="1176">
      <c r="A1176" s="1"/>
      <c r="B1176" s="1"/>
      <c r="C1176" s="34"/>
      <c r="D1176" s="1"/>
      <c r="E1176" s="1"/>
      <c r="F1176" s="1"/>
      <c r="G1176" s="1"/>
      <c r="H1176" s="1"/>
      <c r="I1176" s="1"/>
      <c r="J1176" s="1"/>
      <c r="K1176" s="1"/>
      <c r="L1176" s="1"/>
      <c r="M1176" s="1"/>
      <c r="N1176" s="1"/>
      <c r="O1176" s="54"/>
      <c r="P1176" s="1"/>
      <c r="Q1176" s="1"/>
      <c r="R1176" s="1"/>
      <c r="S1176" s="1"/>
      <c r="T1176" s="1"/>
      <c r="U1176" s="1"/>
      <c r="V1176" s="1"/>
      <c r="W1176" s="1"/>
      <c r="X1176" s="1"/>
      <c r="Y1176" s="1"/>
      <c r="Z1176" s="1"/>
      <c r="AA1176" s="1"/>
      <c r="AB1176" s="1"/>
      <c r="AC1176" s="1"/>
      <c r="AD1176" s="1"/>
      <c r="AE1176" s="1"/>
      <c r="AF1176" s="1"/>
      <c r="AG1176" s="1"/>
      <c r="AH1176" s="1"/>
      <c r="AI1176" s="54"/>
      <c r="AJ1176" s="1"/>
    </row>
    <row r="1177">
      <c r="A1177" s="1"/>
      <c r="B1177" s="1"/>
      <c r="C1177" s="34"/>
      <c r="D1177" s="1"/>
      <c r="E1177" s="1"/>
      <c r="F1177" s="1"/>
      <c r="G1177" s="1"/>
      <c r="H1177" s="1"/>
      <c r="I1177" s="1"/>
      <c r="J1177" s="1"/>
      <c r="K1177" s="1"/>
      <c r="L1177" s="1"/>
      <c r="M1177" s="1"/>
      <c r="N1177" s="1"/>
      <c r="O1177" s="54"/>
      <c r="P1177" s="1"/>
      <c r="Q1177" s="1"/>
      <c r="R1177" s="1"/>
      <c r="S1177" s="1"/>
      <c r="T1177" s="1"/>
      <c r="U1177" s="1"/>
      <c r="V1177" s="1"/>
      <c r="W1177" s="1"/>
      <c r="X1177" s="1"/>
      <c r="Y1177" s="1"/>
      <c r="Z1177" s="1"/>
      <c r="AA1177" s="1"/>
      <c r="AB1177" s="1"/>
      <c r="AC1177" s="1"/>
      <c r="AD1177" s="1"/>
      <c r="AE1177" s="1"/>
      <c r="AF1177" s="1"/>
      <c r="AG1177" s="1"/>
      <c r="AH1177" s="1"/>
      <c r="AI1177" s="54"/>
      <c r="AJ1177" s="1"/>
    </row>
    <row r="1178">
      <c r="A1178" s="1"/>
      <c r="B1178" s="1"/>
      <c r="C1178" s="34"/>
      <c r="D1178" s="1"/>
      <c r="E1178" s="1"/>
      <c r="F1178" s="1"/>
      <c r="G1178" s="1"/>
      <c r="H1178" s="1"/>
      <c r="I1178" s="1"/>
      <c r="J1178" s="1"/>
      <c r="K1178" s="1"/>
      <c r="L1178" s="1"/>
      <c r="M1178" s="1"/>
      <c r="N1178" s="1"/>
      <c r="O1178" s="54"/>
      <c r="P1178" s="1"/>
      <c r="Q1178" s="1"/>
      <c r="R1178" s="1"/>
      <c r="S1178" s="1"/>
      <c r="T1178" s="1"/>
      <c r="U1178" s="1"/>
      <c r="V1178" s="1"/>
      <c r="W1178" s="1"/>
      <c r="X1178" s="1"/>
      <c r="Y1178" s="1"/>
      <c r="Z1178" s="1"/>
      <c r="AA1178" s="1"/>
      <c r="AB1178" s="1"/>
      <c r="AC1178" s="1"/>
      <c r="AD1178" s="1"/>
      <c r="AE1178" s="1"/>
      <c r="AF1178" s="1"/>
      <c r="AG1178" s="1"/>
      <c r="AH1178" s="1"/>
      <c r="AI1178" s="54"/>
      <c r="AJ1178" s="1"/>
    </row>
    <row r="1179">
      <c r="A1179" s="1"/>
      <c r="B1179" s="1"/>
      <c r="C1179" s="34"/>
      <c r="D1179" s="1"/>
      <c r="E1179" s="1"/>
      <c r="F1179" s="1"/>
      <c r="G1179" s="1"/>
      <c r="H1179" s="1"/>
      <c r="I1179" s="1"/>
      <c r="J1179" s="1"/>
      <c r="K1179" s="1"/>
      <c r="L1179" s="1"/>
      <c r="M1179" s="1"/>
      <c r="N1179" s="1"/>
      <c r="O1179" s="54"/>
      <c r="P1179" s="1"/>
      <c r="Q1179" s="1"/>
      <c r="R1179" s="1"/>
      <c r="S1179" s="1"/>
      <c r="T1179" s="1"/>
      <c r="U1179" s="1"/>
      <c r="V1179" s="1"/>
      <c r="W1179" s="1"/>
      <c r="X1179" s="1"/>
      <c r="Y1179" s="1"/>
      <c r="Z1179" s="1"/>
      <c r="AA1179" s="1"/>
      <c r="AB1179" s="1"/>
      <c r="AC1179" s="1"/>
      <c r="AD1179" s="1"/>
      <c r="AE1179" s="1"/>
      <c r="AF1179" s="1"/>
      <c r="AG1179" s="1"/>
      <c r="AH1179" s="1"/>
      <c r="AI1179" s="54"/>
      <c r="AJ1179" s="1"/>
    </row>
    <row r="1180">
      <c r="A1180" s="1"/>
      <c r="B1180" s="1"/>
      <c r="C1180" s="34"/>
      <c r="D1180" s="1"/>
      <c r="E1180" s="1"/>
      <c r="F1180" s="1"/>
      <c r="G1180" s="1"/>
      <c r="H1180" s="1"/>
      <c r="I1180" s="1"/>
      <c r="J1180" s="1"/>
      <c r="K1180" s="1"/>
      <c r="L1180" s="1"/>
      <c r="M1180" s="1"/>
      <c r="N1180" s="1"/>
      <c r="O1180" s="54"/>
      <c r="P1180" s="1"/>
      <c r="Q1180" s="1"/>
      <c r="R1180" s="1"/>
      <c r="S1180" s="1"/>
      <c r="T1180" s="1"/>
      <c r="U1180" s="1"/>
      <c r="V1180" s="1"/>
      <c r="W1180" s="1"/>
      <c r="X1180" s="1"/>
      <c r="Y1180" s="1"/>
      <c r="Z1180" s="1"/>
      <c r="AA1180" s="1"/>
      <c r="AB1180" s="1"/>
      <c r="AC1180" s="1"/>
      <c r="AD1180" s="1"/>
      <c r="AE1180" s="1"/>
      <c r="AF1180" s="1"/>
      <c r="AG1180" s="1"/>
      <c r="AH1180" s="1"/>
      <c r="AI1180" s="54"/>
      <c r="AJ1180" s="1"/>
    </row>
    <row r="1181">
      <c r="A1181" s="1"/>
      <c r="B1181" s="1"/>
      <c r="C1181" s="34"/>
      <c r="D1181" s="1"/>
      <c r="E1181" s="1"/>
      <c r="F1181" s="1"/>
      <c r="G1181" s="1"/>
      <c r="H1181" s="1"/>
      <c r="I1181" s="1"/>
      <c r="J1181" s="1"/>
      <c r="K1181" s="1"/>
      <c r="L1181" s="1"/>
      <c r="M1181" s="1"/>
      <c r="N1181" s="1"/>
      <c r="O1181" s="54"/>
      <c r="P1181" s="1"/>
      <c r="Q1181" s="1"/>
      <c r="R1181" s="1"/>
      <c r="S1181" s="1"/>
      <c r="T1181" s="1"/>
      <c r="U1181" s="1"/>
      <c r="V1181" s="1"/>
      <c r="W1181" s="1"/>
      <c r="X1181" s="1"/>
      <c r="Y1181" s="1"/>
      <c r="Z1181" s="1"/>
      <c r="AA1181" s="1"/>
      <c r="AB1181" s="1"/>
      <c r="AC1181" s="1"/>
      <c r="AD1181" s="1"/>
      <c r="AE1181" s="1"/>
      <c r="AF1181" s="1"/>
      <c r="AG1181" s="1"/>
      <c r="AH1181" s="1"/>
      <c r="AI1181" s="54"/>
      <c r="AJ1181" s="1"/>
    </row>
    <row r="1182">
      <c r="A1182" s="1"/>
      <c r="B1182" s="1"/>
      <c r="C1182" s="34"/>
      <c r="D1182" s="1"/>
      <c r="E1182" s="1"/>
      <c r="F1182" s="1"/>
      <c r="G1182" s="1"/>
      <c r="H1182" s="1"/>
      <c r="I1182" s="1"/>
      <c r="J1182" s="1"/>
      <c r="K1182" s="1"/>
      <c r="L1182" s="1"/>
      <c r="M1182" s="1"/>
      <c r="N1182" s="1"/>
      <c r="O1182" s="54"/>
      <c r="P1182" s="1"/>
      <c r="Q1182" s="1"/>
      <c r="R1182" s="1"/>
      <c r="S1182" s="1"/>
      <c r="T1182" s="1"/>
      <c r="U1182" s="1"/>
      <c r="V1182" s="1"/>
      <c r="W1182" s="1"/>
      <c r="X1182" s="1"/>
      <c r="Y1182" s="1"/>
      <c r="Z1182" s="1"/>
      <c r="AA1182" s="1"/>
      <c r="AB1182" s="1"/>
      <c r="AC1182" s="1"/>
      <c r="AD1182" s="1"/>
      <c r="AE1182" s="1"/>
      <c r="AF1182" s="1"/>
      <c r="AG1182" s="1"/>
      <c r="AH1182" s="1"/>
      <c r="AI1182" s="54"/>
      <c r="AJ1182" s="1"/>
    </row>
    <row r="1183">
      <c r="A1183" s="1"/>
      <c r="B1183" s="1"/>
      <c r="C1183" s="34"/>
      <c r="D1183" s="1"/>
      <c r="E1183" s="1"/>
      <c r="F1183" s="1"/>
      <c r="G1183" s="1"/>
      <c r="H1183" s="1"/>
      <c r="I1183" s="1"/>
      <c r="J1183" s="1"/>
      <c r="K1183" s="1"/>
      <c r="L1183" s="1"/>
      <c r="M1183" s="1"/>
      <c r="N1183" s="1"/>
      <c r="O1183" s="54"/>
      <c r="P1183" s="1"/>
      <c r="Q1183" s="1"/>
      <c r="R1183" s="1"/>
      <c r="S1183" s="1"/>
      <c r="T1183" s="1"/>
      <c r="U1183" s="1"/>
      <c r="V1183" s="1"/>
      <c r="W1183" s="1"/>
      <c r="X1183" s="1"/>
      <c r="Y1183" s="1"/>
      <c r="Z1183" s="1"/>
      <c r="AA1183" s="1"/>
      <c r="AB1183" s="1"/>
      <c r="AC1183" s="1"/>
      <c r="AD1183" s="1"/>
      <c r="AE1183" s="1"/>
      <c r="AF1183" s="1"/>
      <c r="AG1183" s="1"/>
      <c r="AH1183" s="1"/>
      <c r="AI1183" s="54"/>
      <c r="AJ1183" s="1"/>
    </row>
    <row r="1184">
      <c r="A1184" s="1"/>
      <c r="B1184" s="1"/>
      <c r="C1184" s="34"/>
      <c r="D1184" s="1"/>
      <c r="E1184" s="1"/>
      <c r="F1184" s="1"/>
      <c r="G1184" s="1"/>
      <c r="H1184" s="1"/>
      <c r="I1184" s="1"/>
      <c r="J1184" s="1"/>
      <c r="K1184" s="1"/>
      <c r="L1184" s="1"/>
      <c r="M1184" s="1"/>
      <c r="N1184" s="1"/>
      <c r="O1184" s="54"/>
      <c r="P1184" s="1"/>
      <c r="Q1184" s="1"/>
      <c r="R1184" s="1"/>
      <c r="S1184" s="1"/>
      <c r="T1184" s="1"/>
      <c r="U1184" s="1"/>
      <c r="V1184" s="1"/>
      <c r="W1184" s="1"/>
      <c r="X1184" s="1"/>
      <c r="Y1184" s="1"/>
      <c r="Z1184" s="1"/>
      <c r="AA1184" s="1"/>
      <c r="AB1184" s="1"/>
      <c r="AC1184" s="1"/>
      <c r="AD1184" s="1"/>
      <c r="AE1184" s="1"/>
      <c r="AF1184" s="1"/>
      <c r="AG1184" s="1"/>
      <c r="AH1184" s="1"/>
      <c r="AI1184" s="54"/>
      <c r="AJ1184" s="1"/>
    </row>
    <row r="1185">
      <c r="A1185" s="1"/>
      <c r="B1185" s="1"/>
      <c r="C1185" s="34"/>
      <c r="D1185" s="1"/>
      <c r="E1185" s="1"/>
      <c r="F1185" s="1"/>
      <c r="G1185" s="1"/>
      <c r="H1185" s="1"/>
      <c r="I1185" s="1"/>
      <c r="J1185" s="1"/>
      <c r="K1185" s="1"/>
      <c r="L1185" s="1"/>
      <c r="M1185" s="1"/>
      <c r="N1185" s="1"/>
      <c r="O1185" s="54"/>
      <c r="P1185" s="1"/>
      <c r="Q1185" s="1"/>
      <c r="R1185" s="1"/>
      <c r="S1185" s="1"/>
      <c r="T1185" s="1"/>
      <c r="U1185" s="1"/>
      <c r="V1185" s="1"/>
      <c r="W1185" s="1"/>
      <c r="X1185" s="1"/>
      <c r="Y1185" s="1"/>
      <c r="Z1185" s="1"/>
      <c r="AA1185" s="1"/>
      <c r="AB1185" s="1"/>
      <c r="AC1185" s="1"/>
      <c r="AD1185" s="1"/>
      <c r="AE1185" s="1"/>
      <c r="AF1185" s="1"/>
      <c r="AG1185" s="1"/>
      <c r="AH1185" s="1"/>
      <c r="AI1185" s="54"/>
      <c r="AJ1185" s="1"/>
    </row>
    <row r="1186">
      <c r="A1186" s="1"/>
      <c r="B1186" s="1"/>
      <c r="C1186" s="34"/>
      <c r="D1186" s="1"/>
      <c r="E1186" s="1"/>
      <c r="F1186" s="1"/>
      <c r="G1186" s="1"/>
      <c r="H1186" s="1"/>
      <c r="I1186" s="1"/>
      <c r="J1186" s="1"/>
      <c r="K1186" s="1"/>
      <c r="L1186" s="1"/>
      <c r="M1186" s="1"/>
      <c r="N1186" s="1"/>
      <c r="O1186" s="54"/>
      <c r="P1186" s="1"/>
      <c r="Q1186" s="1"/>
      <c r="R1186" s="1"/>
      <c r="S1186" s="1"/>
      <c r="T1186" s="1"/>
      <c r="U1186" s="1"/>
      <c r="V1186" s="1"/>
      <c r="W1186" s="1"/>
      <c r="X1186" s="1"/>
      <c r="Y1186" s="1"/>
      <c r="Z1186" s="1"/>
      <c r="AA1186" s="1"/>
      <c r="AB1186" s="1"/>
      <c r="AC1186" s="1"/>
      <c r="AD1186" s="1"/>
      <c r="AE1186" s="1"/>
      <c r="AF1186" s="1"/>
      <c r="AG1186" s="1"/>
      <c r="AH1186" s="1"/>
      <c r="AI1186" s="54"/>
      <c r="AJ1186" s="1"/>
    </row>
    <row r="1187">
      <c r="A1187" s="1"/>
      <c r="B1187" s="1"/>
      <c r="C1187" s="34"/>
      <c r="D1187" s="1"/>
      <c r="E1187" s="1"/>
      <c r="F1187" s="1"/>
      <c r="G1187" s="1"/>
      <c r="H1187" s="1"/>
      <c r="I1187" s="1"/>
      <c r="J1187" s="1"/>
      <c r="K1187" s="1"/>
      <c r="L1187" s="1"/>
      <c r="M1187" s="1"/>
      <c r="N1187" s="1"/>
      <c r="O1187" s="54"/>
      <c r="P1187" s="1"/>
      <c r="Q1187" s="1"/>
      <c r="R1187" s="1"/>
      <c r="S1187" s="1"/>
      <c r="T1187" s="1"/>
      <c r="U1187" s="1"/>
      <c r="V1187" s="1"/>
      <c r="W1187" s="1"/>
      <c r="X1187" s="1"/>
      <c r="Y1187" s="1"/>
      <c r="Z1187" s="1"/>
      <c r="AA1187" s="1"/>
      <c r="AB1187" s="1"/>
      <c r="AC1187" s="1"/>
      <c r="AD1187" s="1"/>
      <c r="AE1187" s="1"/>
      <c r="AF1187" s="1"/>
      <c r="AG1187" s="1"/>
      <c r="AH1187" s="1"/>
      <c r="AI1187" s="54"/>
      <c r="AJ1187" s="1"/>
    </row>
    <row r="1188">
      <c r="A1188" s="1"/>
      <c r="B1188" s="1"/>
      <c r="C1188" s="34"/>
      <c r="D1188" s="1"/>
      <c r="E1188" s="1"/>
      <c r="F1188" s="1"/>
      <c r="G1188" s="1"/>
      <c r="H1188" s="1"/>
      <c r="I1188" s="1"/>
      <c r="J1188" s="1"/>
      <c r="K1188" s="1"/>
      <c r="L1188" s="1"/>
      <c r="M1188" s="1"/>
      <c r="N1188" s="1"/>
      <c r="O1188" s="54"/>
      <c r="P1188" s="1"/>
      <c r="Q1188" s="1"/>
      <c r="R1188" s="1"/>
      <c r="S1188" s="1"/>
      <c r="T1188" s="1"/>
      <c r="U1188" s="1"/>
      <c r="V1188" s="1"/>
      <c r="W1188" s="1"/>
      <c r="X1188" s="1"/>
      <c r="Y1188" s="1"/>
      <c r="Z1188" s="1"/>
      <c r="AA1188" s="1"/>
      <c r="AB1188" s="1"/>
      <c r="AC1188" s="1"/>
      <c r="AD1188" s="1"/>
      <c r="AE1188" s="1"/>
      <c r="AF1188" s="1"/>
      <c r="AG1188" s="1"/>
      <c r="AH1188" s="1"/>
      <c r="AI1188" s="54"/>
      <c r="AJ1188" s="1"/>
    </row>
    <row r="1189">
      <c r="A1189" s="1"/>
      <c r="B1189" s="1"/>
      <c r="C1189" s="34"/>
      <c r="D1189" s="1"/>
      <c r="E1189" s="1"/>
      <c r="F1189" s="1"/>
      <c r="G1189" s="1"/>
      <c r="H1189" s="1"/>
      <c r="I1189" s="1"/>
      <c r="J1189" s="1"/>
      <c r="K1189" s="1"/>
      <c r="L1189" s="1"/>
      <c r="M1189" s="1"/>
      <c r="N1189" s="1"/>
      <c r="O1189" s="54"/>
      <c r="P1189" s="1"/>
      <c r="Q1189" s="1"/>
      <c r="R1189" s="1"/>
      <c r="S1189" s="1"/>
      <c r="T1189" s="1"/>
      <c r="U1189" s="1"/>
      <c r="V1189" s="1"/>
      <c r="W1189" s="1"/>
      <c r="X1189" s="1"/>
      <c r="Y1189" s="1"/>
      <c r="Z1189" s="1"/>
      <c r="AA1189" s="1"/>
      <c r="AB1189" s="1"/>
      <c r="AC1189" s="1"/>
      <c r="AD1189" s="1"/>
      <c r="AE1189" s="1"/>
      <c r="AF1189" s="1"/>
      <c r="AG1189" s="1"/>
      <c r="AH1189" s="1"/>
      <c r="AI1189" s="54"/>
      <c r="AJ1189" s="1"/>
    </row>
    <row r="1190">
      <c r="A1190" s="1"/>
      <c r="B1190" s="1"/>
      <c r="C1190" s="34"/>
      <c r="D1190" s="1"/>
      <c r="E1190" s="1"/>
      <c r="F1190" s="1"/>
      <c r="G1190" s="1"/>
      <c r="H1190" s="1"/>
      <c r="I1190" s="1"/>
      <c r="J1190" s="1"/>
      <c r="K1190" s="1"/>
      <c r="L1190" s="1"/>
      <c r="M1190" s="1"/>
      <c r="N1190" s="1"/>
      <c r="O1190" s="54"/>
      <c r="P1190" s="1"/>
      <c r="Q1190" s="1"/>
      <c r="R1190" s="1"/>
      <c r="S1190" s="1"/>
      <c r="T1190" s="1"/>
      <c r="U1190" s="1"/>
      <c r="V1190" s="1"/>
      <c r="W1190" s="1"/>
      <c r="X1190" s="1"/>
      <c r="Y1190" s="1"/>
      <c r="Z1190" s="1"/>
      <c r="AA1190" s="1"/>
      <c r="AB1190" s="1"/>
      <c r="AC1190" s="1"/>
      <c r="AD1190" s="1"/>
      <c r="AE1190" s="1"/>
      <c r="AF1190" s="1"/>
      <c r="AG1190" s="1"/>
      <c r="AH1190" s="1"/>
      <c r="AI1190" s="54"/>
      <c r="AJ1190" s="1"/>
    </row>
    <row r="1191">
      <c r="A1191" s="1"/>
      <c r="B1191" s="1"/>
      <c r="C1191" s="34"/>
      <c r="D1191" s="1"/>
      <c r="E1191" s="1"/>
      <c r="F1191" s="1"/>
      <c r="G1191" s="1"/>
      <c r="H1191" s="1"/>
      <c r="I1191" s="1"/>
      <c r="J1191" s="1"/>
      <c r="K1191" s="1"/>
      <c r="L1191" s="1"/>
      <c r="M1191" s="1"/>
      <c r="N1191" s="1"/>
      <c r="O1191" s="54"/>
      <c r="P1191" s="1"/>
      <c r="Q1191" s="1"/>
      <c r="R1191" s="1"/>
      <c r="S1191" s="1"/>
      <c r="T1191" s="1"/>
      <c r="U1191" s="1"/>
      <c r="V1191" s="1"/>
      <c r="W1191" s="1"/>
      <c r="X1191" s="1"/>
      <c r="Y1191" s="1"/>
      <c r="Z1191" s="1"/>
      <c r="AA1191" s="1"/>
      <c r="AB1191" s="1"/>
      <c r="AC1191" s="1"/>
      <c r="AD1191" s="1"/>
      <c r="AE1191" s="1"/>
      <c r="AF1191" s="1"/>
      <c r="AG1191" s="1"/>
      <c r="AH1191" s="1"/>
      <c r="AI1191" s="54"/>
      <c r="AJ1191" s="1"/>
    </row>
    <row r="1192">
      <c r="A1192" s="1"/>
      <c r="B1192" s="1"/>
      <c r="C1192" s="34"/>
      <c r="D1192" s="1"/>
      <c r="E1192" s="1"/>
      <c r="F1192" s="1"/>
      <c r="G1192" s="1"/>
      <c r="H1192" s="1"/>
      <c r="I1192" s="1"/>
      <c r="J1192" s="1"/>
      <c r="K1192" s="1"/>
      <c r="L1192" s="1"/>
      <c r="M1192" s="1"/>
      <c r="N1192" s="1"/>
      <c r="O1192" s="54"/>
      <c r="P1192" s="1"/>
      <c r="Q1192" s="1"/>
      <c r="R1192" s="1"/>
      <c r="S1192" s="1"/>
      <c r="T1192" s="1"/>
      <c r="U1192" s="1"/>
      <c r="V1192" s="1"/>
      <c r="W1192" s="1"/>
      <c r="X1192" s="1"/>
      <c r="Y1192" s="1"/>
      <c r="Z1192" s="1"/>
      <c r="AA1192" s="1"/>
      <c r="AB1192" s="1"/>
      <c r="AC1192" s="1"/>
      <c r="AD1192" s="1"/>
      <c r="AE1192" s="1"/>
      <c r="AF1192" s="1"/>
      <c r="AG1192" s="1"/>
      <c r="AH1192" s="1"/>
      <c r="AI1192" s="54"/>
      <c r="AJ1192" s="1"/>
    </row>
    <row r="1193">
      <c r="A1193" s="1"/>
      <c r="B1193" s="1"/>
      <c r="C1193" s="34"/>
      <c r="D1193" s="1"/>
      <c r="E1193" s="1"/>
      <c r="F1193" s="1"/>
      <c r="G1193" s="1"/>
      <c r="H1193" s="1"/>
      <c r="I1193" s="1"/>
      <c r="J1193" s="1"/>
      <c r="K1193" s="1"/>
      <c r="L1193" s="1"/>
      <c r="M1193" s="1"/>
      <c r="N1193" s="1"/>
      <c r="O1193" s="54"/>
      <c r="P1193" s="1"/>
      <c r="Q1193" s="1"/>
      <c r="R1193" s="1"/>
      <c r="S1193" s="1"/>
      <c r="T1193" s="1"/>
      <c r="U1193" s="1"/>
      <c r="V1193" s="1"/>
      <c r="W1193" s="1"/>
      <c r="X1193" s="1"/>
      <c r="Y1193" s="1"/>
      <c r="Z1193" s="1"/>
      <c r="AA1193" s="1"/>
      <c r="AB1193" s="1"/>
      <c r="AC1193" s="1"/>
      <c r="AD1193" s="1"/>
      <c r="AE1193" s="1"/>
      <c r="AF1193" s="1"/>
      <c r="AG1193" s="1"/>
      <c r="AH1193" s="1"/>
      <c r="AI1193" s="54"/>
      <c r="AJ1193" s="1"/>
    </row>
    <row r="1194">
      <c r="A1194" s="1"/>
      <c r="B1194" s="1"/>
      <c r="C1194" s="34"/>
      <c r="D1194" s="1"/>
      <c r="E1194" s="1"/>
      <c r="F1194" s="1"/>
      <c r="G1194" s="1"/>
      <c r="H1194" s="1"/>
      <c r="I1194" s="1"/>
      <c r="J1194" s="1"/>
      <c r="K1194" s="1"/>
      <c r="L1194" s="1"/>
      <c r="M1194" s="1"/>
      <c r="N1194" s="1"/>
      <c r="O1194" s="54"/>
      <c r="P1194" s="1"/>
      <c r="Q1194" s="1"/>
      <c r="R1194" s="1"/>
      <c r="S1194" s="1"/>
      <c r="T1194" s="1"/>
      <c r="U1194" s="1"/>
      <c r="V1194" s="1"/>
      <c r="W1194" s="1"/>
      <c r="X1194" s="1"/>
      <c r="Y1194" s="1"/>
      <c r="Z1194" s="1"/>
      <c r="AA1194" s="1"/>
      <c r="AB1194" s="1"/>
      <c r="AC1194" s="1"/>
      <c r="AD1194" s="1"/>
      <c r="AE1194" s="1"/>
      <c r="AF1194" s="1"/>
      <c r="AG1194" s="1"/>
      <c r="AH1194" s="1"/>
      <c r="AI1194" s="54"/>
      <c r="AJ1194" s="1"/>
    </row>
    <row r="1195">
      <c r="A1195" s="1"/>
      <c r="B1195" s="1"/>
      <c r="C1195" s="34"/>
      <c r="D1195" s="1"/>
      <c r="E1195" s="1"/>
      <c r="F1195" s="1"/>
      <c r="G1195" s="1"/>
      <c r="H1195" s="1"/>
      <c r="I1195" s="1"/>
      <c r="J1195" s="1"/>
      <c r="K1195" s="1"/>
      <c r="L1195" s="1"/>
      <c r="M1195" s="1"/>
      <c r="N1195" s="1"/>
      <c r="O1195" s="54"/>
      <c r="P1195" s="1"/>
      <c r="Q1195" s="1"/>
      <c r="R1195" s="1"/>
      <c r="S1195" s="1"/>
      <c r="T1195" s="1"/>
      <c r="U1195" s="1"/>
      <c r="V1195" s="1"/>
      <c r="W1195" s="1"/>
      <c r="X1195" s="1"/>
      <c r="Y1195" s="1"/>
      <c r="Z1195" s="1"/>
      <c r="AA1195" s="1"/>
      <c r="AB1195" s="1"/>
      <c r="AC1195" s="1"/>
      <c r="AD1195" s="1"/>
      <c r="AE1195" s="1"/>
      <c r="AF1195" s="1"/>
      <c r="AG1195" s="1"/>
      <c r="AH1195" s="1"/>
      <c r="AI1195" s="54"/>
      <c r="AJ1195" s="1"/>
    </row>
    <row r="1196">
      <c r="A1196" s="1"/>
      <c r="B1196" s="1"/>
      <c r="C1196" s="34"/>
      <c r="D1196" s="1"/>
      <c r="E1196" s="1"/>
      <c r="F1196" s="1"/>
      <c r="G1196" s="1"/>
      <c r="H1196" s="1"/>
      <c r="I1196" s="1"/>
      <c r="J1196" s="1"/>
      <c r="K1196" s="1"/>
      <c r="L1196" s="1"/>
      <c r="M1196" s="1"/>
      <c r="N1196" s="1"/>
      <c r="O1196" s="54"/>
      <c r="P1196" s="1"/>
      <c r="Q1196" s="1"/>
      <c r="R1196" s="1"/>
      <c r="S1196" s="1"/>
      <c r="T1196" s="1"/>
      <c r="U1196" s="1"/>
      <c r="V1196" s="1"/>
      <c r="W1196" s="1"/>
      <c r="X1196" s="1"/>
      <c r="Y1196" s="1"/>
      <c r="Z1196" s="1"/>
      <c r="AA1196" s="1"/>
      <c r="AB1196" s="1"/>
      <c r="AC1196" s="1"/>
      <c r="AD1196" s="1"/>
      <c r="AE1196" s="1"/>
      <c r="AF1196" s="1"/>
      <c r="AG1196" s="1"/>
      <c r="AH1196" s="1"/>
      <c r="AI1196" s="54"/>
      <c r="AJ1196" s="1"/>
    </row>
    <row r="1197">
      <c r="A1197" s="1"/>
      <c r="B1197" s="1"/>
      <c r="C1197" s="34"/>
      <c r="D1197" s="1"/>
      <c r="E1197" s="1"/>
      <c r="F1197" s="1"/>
      <c r="G1197" s="1"/>
      <c r="H1197" s="1"/>
      <c r="I1197" s="1"/>
      <c r="J1197" s="1"/>
      <c r="K1197" s="1"/>
      <c r="L1197" s="1"/>
      <c r="M1197" s="1"/>
      <c r="N1197" s="1"/>
      <c r="O1197" s="54"/>
      <c r="P1197" s="1"/>
      <c r="Q1197" s="1"/>
      <c r="R1197" s="1"/>
      <c r="S1197" s="1"/>
      <c r="T1197" s="1"/>
      <c r="U1197" s="1"/>
      <c r="V1197" s="1"/>
      <c r="W1197" s="1"/>
      <c r="X1197" s="1"/>
      <c r="Y1197" s="1"/>
      <c r="Z1197" s="1"/>
      <c r="AA1197" s="1"/>
      <c r="AB1197" s="1"/>
      <c r="AC1197" s="1"/>
      <c r="AD1197" s="1"/>
      <c r="AE1197" s="1"/>
      <c r="AF1197" s="1"/>
      <c r="AG1197" s="1"/>
      <c r="AH1197" s="1"/>
      <c r="AI1197" s="54"/>
      <c r="AJ1197" s="1"/>
    </row>
    <row r="1198">
      <c r="A1198" s="1"/>
      <c r="B1198" s="1"/>
      <c r="C1198" s="34"/>
      <c r="D1198" s="1"/>
      <c r="E1198" s="1"/>
      <c r="F1198" s="1"/>
      <c r="G1198" s="1"/>
      <c r="H1198" s="1"/>
      <c r="I1198" s="1"/>
      <c r="J1198" s="1"/>
      <c r="K1198" s="1"/>
      <c r="L1198" s="1"/>
      <c r="M1198" s="1"/>
      <c r="N1198" s="1"/>
      <c r="O1198" s="54"/>
      <c r="P1198" s="1"/>
      <c r="Q1198" s="1"/>
      <c r="R1198" s="1"/>
      <c r="S1198" s="1"/>
      <c r="T1198" s="1"/>
      <c r="U1198" s="1"/>
      <c r="V1198" s="1"/>
      <c r="W1198" s="1"/>
      <c r="X1198" s="1"/>
      <c r="Y1198" s="1"/>
      <c r="Z1198" s="1"/>
      <c r="AA1198" s="1"/>
      <c r="AB1198" s="1"/>
      <c r="AC1198" s="1"/>
      <c r="AD1198" s="1"/>
      <c r="AE1198" s="1"/>
      <c r="AF1198" s="1"/>
      <c r="AG1198" s="1"/>
      <c r="AH1198" s="1"/>
      <c r="AI1198" s="54"/>
      <c r="AJ1198" s="1"/>
    </row>
    <row r="1199">
      <c r="A1199" s="1"/>
      <c r="B1199" s="1"/>
      <c r="C1199" s="34"/>
      <c r="D1199" s="1"/>
      <c r="E1199" s="1"/>
      <c r="F1199" s="1"/>
      <c r="G1199" s="1"/>
      <c r="H1199" s="1"/>
      <c r="I1199" s="1"/>
      <c r="J1199" s="1"/>
      <c r="K1199" s="1"/>
      <c r="L1199" s="1"/>
      <c r="M1199" s="1"/>
      <c r="N1199" s="1"/>
      <c r="O1199" s="54"/>
      <c r="P1199" s="1"/>
      <c r="Q1199" s="1"/>
      <c r="R1199" s="1"/>
      <c r="S1199" s="1"/>
      <c r="T1199" s="1"/>
      <c r="U1199" s="1"/>
      <c r="V1199" s="1"/>
      <c r="W1199" s="1"/>
      <c r="X1199" s="1"/>
      <c r="Y1199" s="1"/>
      <c r="Z1199" s="1"/>
      <c r="AA1199" s="1"/>
      <c r="AB1199" s="1"/>
      <c r="AC1199" s="1"/>
      <c r="AD1199" s="1"/>
      <c r="AE1199" s="1"/>
      <c r="AF1199" s="1"/>
      <c r="AG1199" s="1"/>
      <c r="AH1199" s="1"/>
      <c r="AI1199" s="54"/>
      <c r="AJ1199" s="1"/>
    </row>
    <row r="1200">
      <c r="A1200" s="1"/>
      <c r="B1200" s="1"/>
      <c r="C1200" s="34"/>
      <c r="D1200" s="1"/>
      <c r="E1200" s="1"/>
      <c r="F1200" s="1"/>
      <c r="G1200" s="1"/>
      <c r="H1200" s="1"/>
      <c r="I1200" s="1"/>
      <c r="J1200" s="1"/>
      <c r="K1200" s="1"/>
      <c r="L1200" s="1"/>
      <c r="M1200" s="1"/>
      <c r="N1200" s="1"/>
      <c r="O1200" s="54"/>
      <c r="P1200" s="1"/>
      <c r="Q1200" s="1"/>
      <c r="R1200" s="1"/>
      <c r="S1200" s="1"/>
      <c r="T1200" s="1"/>
      <c r="U1200" s="1"/>
      <c r="V1200" s="1"/>
      <c r="W1200" s="1"/>
      <c r="X1200" s="1"/>
      <c r="Y1200" s="1"/>
      <c r="Z1200" s="1"/>
      <c r="AA1200" s="1"/>
      <c r="AB1200" s="1"/>
      <c r="AC1200" s="1"/>
      <c r="AD1200" s="1"/>
      <c r="AE1200" s="1"/>
      <c r="AF1200" s="1"/>
      <c r="AG1200" s="1"/>
      <c r="AH1200" s="1"/>
      <c r="AI1200" s="54"/>
      <c r="AJ1200" s="1"/>
    </row>
    <row r="1201">
      <c r="A1201" s="1"/>
      <c r="B1201" s="1"/>
      <c r="C1201" s="34"/>
      <c r="D1201" s="1"/>
      <c r="E1201" s="1"/>
      <c r="F1201" s="1"/>
      <c r="G1201" s="1"/>
      <c r="H1201" s="1"/>
      <c r="I1201" s="1"/>
      <c r="J1201" s="1"/>
      <c r="K1201" s="1"/>
      <c r="L1201" s="1"/>
      <c r="M1201" s="1"/>
      <c r="N1201" s="1"/>
      <c r="O1201" s="54"/>
      <c r="P1201" s="1"/>
      <c r="Q1201" s="1"/>
      <c r="R1201" s="1"/>
      <c r="S1201" s="1"/>
      <c r="T1201" s="1"/>
      <c r="U1201" s="1"/>
      <c r="V1201" s="1"/>
      <c r="W1201" s="1"/>
      <c r="X1201" s="1"/>
      <c r="Y1201" s="1"/>
      <c r="Z1201" s="1"/>
      <c r="AA1201" s="1"/>
      <c r="AB1201" s="1"/>
      <c r="AC1201" s="1"/>
      <c r="AD1201" s="1"/>
      <c r="AE1201" s="1"/>
      <c r="AF1201" s="1"/>
      <c r="AG1201" s="1"/>
      <c r="AH1201" s="1"/>
      <c r="AI1201" s="54"/>
      <c r="AJ1201" s="1"/>
    </row>
    <row r="1202">
      <c r="A1202" s="1"/>
      <c r="B1202" s="1"/>
      <c r="C1202" s="34"/>
      <c r="D1202" s="1"/>
      <c r="E1202" s="1"/>
      <c r="F1202" s="1"/>
      <c r="G1202" s="1"/>
      <c r="H1202" s="1"/>
      <c r="I1202" s="1"/>
      <c r="J1202" s="1"/>
      <c r="K1202" s="1"/>
      <c r="L1202" s="1"/>
      <c r="M1202" s="1"/>
      <c r="N1202" s="1"/>
      <c r="O1202" s="54"/>
      <c r="P1202" s="1"/>
      <c r="Q1202" s="1"/>
      <c r="R1202" s="1"/>
      <c r="S1202" s="1"/>
      <c r="T1202" s="1"/>
      <c r="U1202" s="1"/>
      <c r="V1202" s="1"/>
      <c r="W1202" s="1"/>
      <c r="X1202" s="1"/>
      <c r="Y1202" s="1"/>
      <c r="Z1202" s="1"/>
      <c r="AA1202" s="1"/>
      <c r="AB1202" s="1"/>
      <c r="AC1202" s="1"/>
      <c r="AD1202" s="1"/>
      <c r="AE1202" s="1"/>
      <c r="AF1202" s="1"/>
      <c r="AG1202" s="1"/>
      <c r="AH1202" s="1"/>
      <c r="AI1202" s="54"/>
      <c r="AJ1202" s="1"/>
    </row>
    <row r="1203">
      <c r="A1203" s="1"/>
      <c r="B1203" s="1"/>
      <c r="C1203" s="34"/>
      <c r="D1203" s="1"/>
      <c r="E1203" s="1"/>
      <c r="F1203" s="1"/>
      <c r="G1203" s="1"/>
      <c r="H1203" s="1"/>
      <c r="I1203" s="1"/>
      <c r="J1203" s="1"/>
      <c r="K1203" s="1"/>
      <c r="L1203" s="1"/>
      <c r="M1203" s="1"/>
      <c r="N1203" s="1"/>
      <c r="O1203" s="54"/>
      <c r="P1203" s="1"/>
      <c r="Q1203" s="1"/>
      <c r="R1203" s="1"/>
      <c r="S1203" s="1"/>
      <c r="T1203" s="1"/>
      <c r="U1203" s="1"/>
      <c r="V1203" s="1"/>
      <c r="W1203" s="1"/>
      <c r="X1203" s="1"/>
      <c r="Y1203" s="1"/>
      <c r="Z1203" s="1"/>
      <c r="AA1203" s="1"/>
      <c r="AB1203" s="1"/>
      <c r="AC1203" s="1"/>
      <c r="AD1203" s="1"/>
      <c r="AE1203" s="1"/>
      <c r="AF1203" s="1"/>
      <c r="AG1203" s="1"/>
      <c r="AH1203" s="1"/>
      <c r="AI1203" s="54"/>
      <c r="AJ1203" s="1"/>
    </row>
    <row r="1204">
      <c r="A1204" s="1"/>
      <c r="B1204" s="1"/>
      <c r="C1204" s="34"/>
      <c r="D1204" s="1"/>
      <c r="E1204" s="1"/>
      <c r="F1204" s="1"/>
      <c r="G1204" s="1"/>
      <c r="H1204" s="1"/>
      <c r="I1204" s="1"/>
      <c r="J1204" s="1"/>
      <c r="K1204" s="1"/>
      <c r="L1204" s="1"/>
      <c r="M1204" s="1"/>
      <c r="N1204" s="1"/>
      <c r="O1204" s="54"/>
      <c r="P1204" s="1"/>
      <c r="Q1204" s="1"/>
      <c r="R1204" s="1"/>
      <c r="S1204" s="1"/>
      <c r="T1204" s="1"/>
      <c r="U1204" s="1"/>
      <c r="V1204" s="1"/>
      <c r="W1204" s="1"/>
      <c r="X1204" s="1"/>
      <c r="Y1204" s="1"/>
      <c r="Z1204" s="1"/>
      <c r="AA1204" s="1"/>
      <c r="AB1204" s="1"/>
      <c r="AC1204" s="1"/>
      <c r="AD1204" s="1"/>
      <c r="AE1204" s="1"/>
      <c r="AF1204" s="1"/>
      <c r="AG1204" s="1"/>
      <c r="AH1204" s="1"/>
      <c r="AI1204" s="54"/>
      <c r="AJ1204" s="1"/>
    </row>
    <row r="1205">
      <c r="A1205" s="1"/>
      <c r="B1205" s="1"/>
      <c r="C1205" s="34"/>
      <c r="D1205" s="1"/>
      <c r="E1205" s="1"/>
      <c r="F1205" s="1"/>
      <c r="G1205" s="1"/>
      <c r="H1205" s="1"/>
      <c r="I1205" s="1"/>
      <c r="J1205" s="1"/>
      <c r="K1205" s="1"/>
      <c r="L1205" s="1"/>
      <c r="M1205" s="1"/>
      <c r="N1205" s="1"/>
      <c r="O1205" s="54"/>
      <c r="P1205" s="1"/>
      <c r="Q1205" s="1"/>
      <c r="R1205" s="1"/>
      <c r="S1205" s="1"/>
      <c r="T1205" s="1"/>
      <c r="U1205" s="1"/>
      <c r="V1205" s="1"/>
      <c r="W1205" s="1"/>
      <c r="X1205" s="1"/>
      <c r="Y1205" s="1"/>
      <c r="Z1205" s="1"/>
      <c r="AA1205" s="1"/>
      <c r="AB1205" s="1"/>
      <c r="AC1205" s="1"/>
      <c r="AD1205" s="1"/>
      <c r="AE1205" s="1"/>
      <c r="AF1205" s="1"/>
      <c r="AG1205" s="1"/>
      <c r="AH1205" s="1"/>
      <c r="AI1205" s="54"/>
      <c r="AJ1205" s="1"/>
    </row>
    <row r="1206">
      <c r="A1206" s="1"/>
      <c r="B1206" s="1"/>
      <c r="C1206" s="34"/>
      <c r="D1206" s="1"/>
      <c r="E1206" s="1"/>
      <c r="F1206" s="1"/>
      <c r="G1206" s="1"/>
      <c r="H1206" s="1"/>
      <c r="I1206" s="1"/>
      <c r="J1206" s="1"/>
      <c r="K1206" s="1"/>
      <c r="L1206" s="1"/>
      <c r="M1206" s="1"/>
      <c r="N1206" s="1"/>
      <c r="O1206" s="54"/>
      <c r="P1206" s="1"/>
      <c r="Q1206" s="1"/>
      <c r="R1206" s="1"/>
      <c r="S1206" s="1"/>
      <c r="T1206" s="1"/>
      <c r="U1206" s="1"/>
      <c r="V1206" s="1"/>
      <c r="W1206" s="1"/>
      <c r="X1206" s="1"/>
      <c r="Y1206" s="1"/>
      <c r="Z1206" s="1"/>
      <c r="AA1206" s="1"/>
      <c r="AB1206" s="1"/>
      <c r="AC1206" s="1"/>
      <c r="AD1206" s="1"/>
      <c r="AE1206" s="1"/>
      <c r="AF1206" s="1"/>
      <c r="AG1206" s="1"/>
      <c r="AH1206" s="1"/>
      <c r="AI1206" s="54"/>
      <c r="AJ1206" s="1"/>
    </row>
    <row r="1207">
      <c r="A1207" s="1"/>
      <c r="B1207" s="1"/>
      <c r="C1207" s="34"/>
      <c r="D1207" s="1"/>
      <c r="E1207" s="1"/>
      <c r="F1207" s="1"/>
      <c r="G1207" s="1"/>
      <c r="H1207" s="1"/>
      <c r="I1207" s="1"/>
      <c r="J1207" s="1"/>
      <c r="K1207" s="1"/>
      <c r="L1207" s="1"/>
      <c r="M1207" s="1"/>
      <c r="N1207" s="1"/>
      <c r="O1207" s="54"/>
      <c r="P1207" s="1"/>
      <c r="Q1207" s="1"/>
      <c r="R1207" s="1"/>
      <c r="S1207" s="1"/>
      <c r="T1207" s="1"/>
      <c r="U1207" s="1"/>
      <c r="V1207" s="1"/>
      <c r="W1207" s="1"/>
      <c r="X1207" s="1"/>
      <c r="Y1207" s="1"/>
      <c r="Z1207" s="1"/>
      <c r="AA1207" s="1"/>
      <c r="AB1207" s="1"/>
      <c r="AC1207" s="1"/>
      <c r="AD1207" s="1"/>
      <c r="AE1207" s="1"/>
      <c r="AF1207" s="1"/>
      <c r="AG1207" s="1"/>
      <c r="AH1207" s="1"/>
      <c r="AI1207" s="54"/>
      <c r="AJ1207" s="1"/>
    </row>
    <row r="1208">
      <c r="A1208" s="1"/>
      <c r="B1208" s="1"/>
      <c r="C1208" s="34"/>
      <c r="D1208" s="1"/>
      <c r="E1208" s="1"/>
      <c r="F1208" s="1"/>
      <c r="G1208" s="1"/>
      <c r="H1208" s="1"/>
      <c r="I1208" s="1"/>
      <c r="J1208" s="1"/>
      <c r="K1208" s="1"/>
      <c r="L1208" s="1"/>
      <c r="M1208" s="1"/>
      <c r="N1208" s="1"/>
      <c r="O1208" s="54"/>
      <c r="P1208" s="1"/>
      <c r="Q1208" s="1"/>
      <c r="R1208" s="1"/>
      <c r="S1208" s="1"/>
      <c r="T1208" s="1"/>
      <c r="U1208" s="1"/>
      <c r="V1208" s="1"/>
      <c r="W1208" s="1"/>
      <c r="X1208" s="1"/>
      <c r="Y1208" s="1"/>
      <c r="Z1208" s="1"/>
      <c r="AA1208" s="1"/>
      <c r="AB1208" s="1"/>
      <c r="AC1208" s="1"/>
      <c r="AD1208" s="1"/>
      <c r="AE1208" s="1"/>
      <c r="AF1208" s="1"/>
      <c r="AG1208" s="1"/>
      <c r="AH1208" s="1"/>
      <c r="AI1208" s="54"/>
      <c r="AJ1208" s="1"/>
    </row>
    <row r="1209">
      <c r="A1209" s="1"/>
      <c r="B1209" s="1"/>
      <c r="C1209" s="34"/>
      <c r="D1209" s="1"/>
      <c r="E1209" s="1"/>
      <c r="F1209" s="1"/>
      <c r="G1209" s="1"/>
      <c r="H1209" s="1"/>
      <c r="I1209" s="1"/>
      <c r="J1209" s="1"/>
      <c r="K1209" s="1"/>
      <c r="L1209" s="1"/>
      <c r="M1209" s="1"/>
      <c r="N1209" s="1"/>
      <c r="O1209" s="54"/>
      <c r="P1209" s="1"/>
      <c r="Q1209" s="1"/>
      <c r="R1209" s="1"/>
      <c r="S1209" s="1"/>
      <c r="T1209" s="1"/>
      <c r="U1209" s="1"/>
      <c r="V1209" s="1"/>
      <c r="W1209" s="1"/>
      <c r="X1209" s="1"/>
      <c r="Y1209" s="1"/>
      <c r="Z1209" s="1"/>
      <c r="AA1209" s="1"/>
      <c r="AB1209" s="1"/>
      <c r="AC1209" s="1"/>
      <c r="AD1209" s="1"/>
      <c r="AE1209" s="1"/>
      <c r="AF1209" s="1"/>
      <c r="AG1209" s="1"/>
      <c r="AH1209" s="1"/>
      <c r="AI1209" s="54"/>
      <c r="AJ1209" s="1"/>
    </row>
    <row r="1210">
      <c r="A1210" s="1"/>
      <c r="B1210" s="1"/>
      <c r="C1210" s="34"/>
      <c r="D1210" s="1"/>
      <c r="E1210" s="1"/>
      <c r="F1210" s="1"/>
      <c r="G1210" s="1"/>
      <c r="H1210" s="1"/>
      <c r="I1210" s="1"/>
      <c r="J1210" s="1"/>
      <c r="K1210" s="1"/>
      <c r="L1210" s="1"/>
      <c r="M1210" s="1"/>
      <c r="N1210" s="1"/>
      <c r="O1210" s="54"/>
      <c r="P1210" s="1"/>
      <c r="Q1210" s="1"/>
      <c r="R1210" s="1"/>
      <c r="S1210" s="1"/>
      <c r="T1210" s="1"/>
      <c r="U1210" s="1"/>
      <c r="V1210" s="1"/>
      <c r="W1210" s="1"/>
      <c r="X1210" s="1"/>
      <c r="Y1210" s="1"/>
      <c r="Z1210" s="1"/>
      <c r="AA1210" s="1"/>
      <c r="AB1210" s="1"/>
      <c r="AC1210" s="1"/>
      <c r="AD1210" s="1"/>
      <c r="AE1210" s="1"/>
      <c r="AF1210" s="1"/>
      <c r="AG1210" s="1"/>
      <c r="AH1210" s="1"/>
      <c r="AI1210" s="54"/>
      <c r="AJ1210" s="1"/>
    </row>
    <row r="1211">
      <c r="A1211" s="1"/>
      <c r="B1211" s="1"/>
      <c r="C1211" s="34"/>
      <c r="D1211" s="1"/>
      <c r="E1211" s="1"/>
      <c r="F1211" s="1"/>
      <c r="G1211" s="1"/>
      <c r="H1211" s="1"/>
      <c r="I1211" s="1"/>
      <c r="J1211" s="1"/>
      <c r="K1211" s="1"/>
      <c r="L1211" s="1"/>
      <c r="M1211" s="1"/>
      <c r="N1211" s="1"/>
      <c r="O1211" s="54"/>
      <c r="P1211" s="1"/>
      <c r="Q1211" s="1"/>
      <c r="R1211" s="1"/>
      <c r="S1211" s="1"/>
      <c r="T1211" s="1"/>
      <c r="U1211" s="1"/>
      <c r="V1211" s="1"/>
      <c r="W1211" s="1"/>
      <c r="X1211" s="1"/>
      <c r="Y1211" s="1"/>
      <c r="Z1211" s="1"/>
      <c r="AA1211" s="1"/>
      <c r="AB1211" s="1"/>
      <c r="AC1211" s="1"/>
      <c r="AD1211" s="1"/>
      <c r="AE1211" s="1"/>
      <c r="AF1211" s="1"/>
      <c r="AG1211" s="1"/>
      <c r="AH1211" s="1"/>
      <c r="AI1211" s="54"/>
      <c r="AJ1211" s="1"/>
    </row>
    <row r="1212">
      <c r="A1212" s="1"/>
      <c r="B1212" s="1"/>
      <c r="C1212" s="34"/>
      <c r="D1212" s="1"/>
      <c r="E1212" s="1"/>
      <c r="F1212" s="1"/>
      <c r="G1212" s="1"/>
      <c r="H1212" s="1"/>
      <c r="I1212" s="1"/>
      <c r="J1212" s="1"/>
      <c r="K1212" s="1"/>
      <c r="L1212" s="1"/>
      <c r="M1212" s="1"/>
      <c r="N1212" s="1"/>
      <c r="O1212" s="54"/>
      <c r="P1212" s="1"/>
      <c r="Q1212" s="1"/>
      <c r="R1212" s="1"/>
      <c r="S1212" s="1"/>
      <c r="T1212" s="1"/>
      <c r="U1212" s="1"/>
      <c r="V1212" s="1"/>
      <c r="W1212" s="1"/>
      <c r="X1212" s="1"/>
      <c r="Y1212" s="1"/>
      <c r="Z1212" s="1"/>
      <c r="AA1212" s="1"/>
      <c r="AB1212" s="1"/>
      <c r="AC1212" s="1"/>
      <c r="AD1212" s="1"/>
      <c r="AE1212" s="1"/>
      <c r="AF1212" s="1"/>
      <c r="AG1212" s="1"/>
      <c r="AH1212" s="1"/>
      <c r="AI1212" s="54"/>
      <c r="AJ1212" s="1"/>
    </row>
    <row r="1213">
      <c r="A1213" s="1"/>
      <c r="B1213" s="1"/>
      <c r="C1213" s="34"/>
      <c r="D1213" s="1"/>
      <c r="E1213" s="1"/>
      <c r="F1213" s="1"/>
      <c r="G1213" s="1"/>
      <c r="H1213" s="1"/>
      <c r="I1213" s="1"/>
      <c r="J1213" s="1"/>
      <c r="K1213" s="1"/>
      <c r="L1213" s="1"/>
      <c r="M1213" s="1"/>
      <c r="N1213" s="1"/>
      <c r="O1213" s="54"/>
      <c r="P1213" s="1"/>
      <c r="Q1213" s="1"/>
      <c r="R1213" s="1"/>
      <c r="S1213" s="1"/>
      <c r="T1213" s="1"/>
      <c r="U1213" s="1"/>
      <c r="V1213" s="1"/>
      <c r="W1213" s="1"/>
      <c r="X1213" s="1"/>
      <c r="Y1213" s="1"/>
      <c r="Z1213" s="1"/>
      <c r="AA1213" s="1"/>
      <c r="AB1213" s="1"/>
      <c r="AC1213" s="1"/>
      <c r="AD1213" s="1"/>
      <c r="AE1213" s="1"/>
      <c r="AF1213" s="1"/>
      <c r="AG1213" s="1"/>
      <c r="AH1213" s="1"/>
      <c r="AI1213" s="54"/>
      <c r="AJ1213" s="1"/>
    </row>
    <row r="1214">
      <c r="A1214" s="1"/>
      <c r="B1214" s="1"/>
      <c r="C1214" s="34"/>
      <c r="D1214" s="1"/>
      <c r="E1214" s="1"/>
      <c r="F1214" s="1"/>
      <c r="G1214" s="1"/>
      <c r="H1214" s="1"/>
      <c r="I1214" s="1"/>
      <c r="J1214" s="1"/>
      <c r="K1214" s="1"/>
      <c r="L1214" s="1"/>
      <c r="M1214" s="1"/>
      <c r="N1214" s="1"/>
      <c r="O1214" s="54"/>
      <c r="P1214" s="1"/>
      <c r="Q1214" s="1"/>
      <c r="R1214" s="1"/>
      <c r="S1214" s="1"/>
      <c r="T1214" s="1"/>
      <c r="U1214" s="1"/>
      <c r="V1214" s="1"/>
      <c r="W1214" s="1"/>
      <c r="X1214" s="1"/>
      <c r="Y1214" s="1"/>
      <c r="Z1214" s="1"/>
      <c r="AA1214" s="1"/>
      <c r="AB1214" s="1"/>
      <c r="AC1214" s="1"/>
      <c r="AD1214" s="1"/>
      <c r="AE1214" s="1"/>
      <c r="AF1214" s="1"/>
      <c r="AG1214" s="1"/>
      <c r="AH1214" s="1"/>
      <c r="AI1214" s="54"/>
      <c r="AJ1214" s="1"/>
    </row>
    <row r="1215">
      <c r="A1215" s="1"/>
      <c r="B1215" s="1"/>
      <c r="C1215" s="34"/>
      <c r="D1215" s="1"/>
      <c r="E1215" s="1"/>
      <c r="F1215" s="1"/>
      <c r="G1215" s="1"/>
      <c r="H1215" s="1"/>
      <c r="I1215" s="1"/>
      <c r="J1215" s="1"/>
      <c r="K1215" s="1"/>
      <c r="L1215" s="1"/>
      <c r="M1215" s="1"/>
      <c r="N1215" s="1"/>
      <c r="O1215" s="54"/>
      <c r="P1215" s="1"/>
      <c r="Q1215" s="1"/>
      <c r="R1215" s="1"/>
      <c r="S1215" s="1"/>
      <c r="T1215" s="1"/>
      <c r="U1215" s="1"/>
      <c r="V1215" s="1"/>
      <c r="W1215" s="1"/>
      <c r="X1215" s="1"/>
      <c r="Y1215" s="1"/>
      <c r="Z1215" s="1"/>
      <c r="AA1215" s="1"/>
      <c r="AB1215" s="1"/>
      <c r="AC1215" s="1"/>
      <c r="AD1215" s="1"/>
      <c r="AE1215" s="1"/>
      <c r="AF1215" s="1"/>
      <c r="AG1215" s="1"/>
      <c r="AH1215" s="1"/>
      <c r="AI1215" s="54"/>
      <c r="AJ1215" s="1"/>
    </row>
    <row r="1216">
      <c r="A1216" s="1"/>
      <c r="B1216" s="1"/>
      <c r="C1216" s="34"/>
      <c r="D1216" s="1"/>
      <c r="E1216" s="1"/>
      <c r="F1216" s="1"/>
      <c r="G1216" s="1"/>
      <c r="H1216" s="1"/>
      <c r="I1216" s="1"/>
      <c r="J1216" s="1"/>
      <c r="K1216" s="1"/>
      <c r="L1216" s="1"/>
      <c r="M1216" s="1"/>
      <c r="N1216" s="1"/>
      <c r="O1216" s="54"/>
      <c r="P1216" s="1"/>
      <c r="Q1216" s="1"/>
      <c r="R1216" s="1"/>
      <c r="S1216" s="1"/>
      <c r="T1216" s="1"/>
      <c r="U1216" s="1"/>
      <c r="V1216" s="1"/>
      <c r="W1216" s="1"/>
      <c r="X1216" s="1"/>
      <c r="Y1216" s="1"/>
      <c r="Z1216" s="1"/>
      <c r="AA1216" s="1"/>
      <c r="AB1216" s="1"/>
      <c r="AC1216" s="1"/>
      <c r="AD1216" s="1"/>
      <c r="AE1216" s="1"/>
      <c r="AF1216" s="1"/>
      <c r="AG1216" s="1"/>
      <c r="AH1216" s="1"/>
      <c r="AI1216" s="54"/>
      <c r="AJ1216" s="1"/>
    </row>
    <row r="1217">
      <c r="A1217" s="1"/>
      <c r="B1217" s="1"/>
      <c r="C1217" s="34"/>
      <c r="D1217" s="1"/>
      <c r="E1217" s="1"/>
      <c r="F1217" s="1"/>
      <c r="G1217" s="1"/>
      <c r="H1217" s="1"/>
      <c r="I1217" s="1"/>
      <c r="J1217" s="1"/>
      <c r="K1217" s="1"/>
      <c r="L1217" s="1"/>
      <c r="M1217" s="1"/>
      <c r="N1217" s="1"/>
      <c r="O1217" s="54"/>
      <c r="P1217" s="1"/>
      <c r="Q1217" s="1"/>
      <c r="R1217" s="1"/>
      <c r="S1217" s="1"/>
      <c r="T1217" s="1"/>
      <c r="U1217" s="1"/>
      <c r="V1217" s="1"/>
      <c r="W1217" s="1"/>
      <c r="X1217" s="1"/>
      <c r="Y1217" s="1"/>
      <c r="Z1217" s="1"/>
      <c r="AA1217" s="1"/>
      <c r="AB1217" s="1"/>
      <c r="AC1217" s="1"/>
      <c r="AD1217" s="1"/>
      <c r="AE1217" s="1"/>
      <c r="AF1217" s="1"/>
      <c r="AG1217" s="1"/>
      <c r="AH1217" s="1"/>
      <c r="AI1217" s="54"/>
      <c r="AJ1217" s="1"/>
    </row>
    <row r="1218">
      <c r="A1218" s="1"/>
      <c r="B1218" s="1"/>
      <c r="C1218" s="34"/>
      <c r="D1218" s="1"/>
      <c r="E1218" s="1"/>
      <c r="F1218" s="1"/>
      <c r="G1218" s="1"/>
      <c r="H1218" s="1"/>
      <c r="I1218" s="1"/>
      <c r="J1218" s="1"/>
      <c r="K1218" s="1"/>
      <c r="L1218" s="1"/>
      <c r="M1218" s="1"/>
      <c r="N1218" s="1"/>
      <c r="O1218" s="54"/>
      <c r="P1218" s="1"/>
      <c r="Q1218" s="1"/>
      <c r="R1218" s="1"/>
      <c r="S1218" s="1"/>
      <c r="T1218" s="1"/>
      <c r="U1218" s="1"/>
      <c r="V1218" s="1"/>
      <c r="W1218" s="1"/>
      <c r="X1218" s="1"/>
      <c r="Y1218" s="1"/>
      <c r="Z1218" s="1"/>
      <c r="AA1218" s="1"/>
      <c r="AB1218" s="1"/>
      <c r="AC1218" s="1"/>
      <c r="AD1218" s="1"/>
      <c r="AE1218" s="1"/>
      <c r="AF1218" s="1"/>
      <c r="AG1218" s="1"/>
      <c r="AH1218" s="1"/>
      <c r="AI1218" s="54"/>
      <c r="AJ1218" s="1"/>
    </row>
    <row r="1219">
      <c r="A1219" s="1"/>
      <c r="B1219" s="1"/>
      <c r="C1219" s="34"/>
      <c r="D1219" s="1"/>
      <c r="E1219" s="1"/>
      <c r="F1219" s="1"/>
      <c r="G1219" s="1"/>
      <c r="H1219" s="1"/>
      <c r="I1219" s="1"/>
      <c r="J1219" s="1"/>
      <c r="K1219" s="1"/>
      <c r="L1219" s="1"/>
      <c r="M1219" s="1"/>
      <c r="N1219" s="1"/>
      <c r="O1219" s="54"/>
      <c r="P1219" s="1"/>
      <c r="Q1219" s="1"/>
      <c r="R1219" s="1"/>
      <c r="S1219" s="1"/>
      <c r="T1219" s="1"/>
      <c r="U1219" s="1"/>
      <c r="V1219" s="1"/>
      <c r="W1219" s="1"/>
      <c r="X1219" s="1"/>
      <c r="Y1219" s="1"/>
      <c r="Z1219" s="1"/>
      <c r="AA1219" s="1"/>
      <c r="AB1219" s="1"/>
      <c r="AC1219" s="1"/>
      <c r="AD1219" s="1"/>
      <c r="AE1219" s="1"/>
      <c r="AF1219" s="1"/>
      <c r="AG1219" s="1"/>
      <c r="AH1219" s="1"/>
      <c r="AI1219" s="54"/>
      <c r="AJ1219" s="1"/>
    </row>
    <row r="1220">
      <c r="A1220" s="1"/>
      <c r="B1220" s="1"/>
      <c r="C1220" s="34"/>
      <c r="D1220" s="1"/>
      <c r="E1220" s="1"/>
      <c r="F1220" s="1"/>
      <c r="G1220" s="1"/>
      <c r="H1220" s="1"/>
      <c r="I1220" s="1"/>
      <c r="J1220" s="1"/>
      <c r="K1220" s="1"/>
      <c r="L1220" s="1"/>
      <c r="M1220" s="1"/>
      <c r="N1220" s="1"/>
      <c r="O1220" s="54"/>
      <c r="P1220" s="1"/>
      <c r="Q1220" s="1"/>
      <c r="R1220" s="1"/>
      <c r="S1220" s="1"/>
      <c r="T1220" s="1"/>
      <c r="U1220" s="1"/>
      <c r="V1220" s="1"/>
      <c r="W1220" s="1"/>
      <c r="X1220" s="1"/>
      <c r="Y1220" s="1"/>
      <c r="Z1220" s="1"/>
      <c r="AA1220" s="1"/>
      <c r="AB1220" s="1"/>
      <c r="AC1220" s="1"/>
      <c r="AD1220" s="1"/>
      <c r="AE1220" s="1"/>
      <c r="AF1220" s="1"/>
      <c r="AG1220" s="1"/>
      <c r="AH1220" s="1"/>
      <c r="AI1220" s="54"/>
      <c r="AJ1220" s="1"/>
    </row>
    <row r="1221">
      <c r="A1221" s="1"/>
      <c r="B1221" s="1"/>
      <c r="C1221" s="34"/>
      <c r="D1221" s="1"/>
      <c r="E1221" s="1"/>
      <c r="F1221" s="1"/>
      <c r="G1221" s="1"/>
      <c r="H1221" s="1"/>
      <c r="I1221" s="1"/>
      <c r="J1221" s="1"/>
      <c r="K1221" s="1"/>
      <c r="L1221" s="1"/>
      <c r="M1221" s="1"/>
      <c r="N1221" s="1"/>
      <c r="O1221" s="54"/>
      <c r="P1221" s="1"/>
      <c r="Q1221" s="1"/>
      <c r="R1221" s="1"/>
      <c r="S1221" s="1"/>
      <c r="T1221" s="1"/>
      <c r="U1221" s="1"/>
      <c r="V1221" s="1"/>
      <c r="W1221" s="1"/>
      <c r="X1221" s="1"/>
      <c r="Y1221" s="1"/>
      <c r="Z1221" s="1"/>
      <c r="AA1221" s="1"/>
      <c r="AB1221" s="1"/>
      <c r="AC1221" s="1"/>
      <c r="AD1221" s="1"/>
      <c r="AE1221" s="1"/>
      <c r="AF1221" s="1"/>
      <c r="AG1221" s="1"/>
      <c r="AH1221" s="1"/>
      <c r="AI1221" s="54"/>
      <c r="AJ1221" s="1"/>
    </row>
    <row r="1222">
      <c r="A1222" s="1"/>
      <c r="B1222" s="1"/>
      <c r="C1222" s="34"/>
      <c r="D1222" s="1"/>
      <c r="E1222" s="1"/>
      <c r="F1222" s="1"/>
      <c r="G1222" s="1"/>
      <c r="H1222" s="1"/>
      <c r="I1222" s="1"/>
      <c r="J1222" s="1"/>
      <c r="K1222" s="1"/>
      <c r="L1222" s="1"/>
      <c r="M1222" s="1"/>
      <c r="N1222" s="1"/>
      <c r="O1222" s="54"/>
      <c r="P1222" s="1"/>
      <c r="Q1222" s="1"/>
      <c r="R1222" s="1"/>
      <c r="S1222" s="1"/>
      <c r="T1222" s="1"/>
      <c r="U1222" s="1"/>
      <c r="V1222" s="1"/>
      <c r="W1222" s="1"/>
      <c r="X1222" s="1"/>
      <c r="Y1222" s="1"/>
      <c r="Z1222" s="1"/>
      <c r="AA1222" s="1"/>
      <c r="AB1222" s="1"/>
      <c r="AC1222" s="1"/>
      <c r="AD1222" s="1"/>
      <c r="AE1222" s="1"/>
      <c r="AF1222" s="1"/>
      <c r="AG1222" s="1"/>
      <c r="AH1222" s="1"/>
      <c r="AI1222" s="54"/>
      <c r="AJ1222" s="1"/>
    </row>
    <row r="1223">
      <c r="A1223" s="1"/>
      <c r="B1223" s="1"/>
      <c r="C1223" s="34"/>
      <c r="D1223" s="1"/>
      <c r="E1223" s="1"/>
      <c r="F1223" s="1"/>
      <c r="G1223" s="1"/>
      <c r="H1223" s="1"/>
      <c r="I1223" s="1"/>
      <c r="J1223" s="1"/>
      <c r="K1223" s="1"/>
      <c r="L1223" s="1"/>
      <c r="M1223" s="1"/>
      <c r="N1223" s="1"/>
      <c r="O1223" s="54"/>
      <c r="P1223" s="1"/>
      <c r="Q1223" s="1"/>
      <c r="R1223" s="1"/>
      <c r="S1223" s="1"/>
      <c r="T1223" s="1"/>
      <c r="U1223" s="1"/>
      <c r="V1223" s="1"/>
      <c r="W1223" s="1"/>
      <c r="X1223" s="1"/>
      <c r="Y1223" s="1"/>
      <c r="Z1223" s="1"/>
      <c r="AA1223" s="1"/>
      <c r="AB1223" s="1"/>
      <c r="AC1223" s="1"/>
      <c r="AD1223" s="1"/>
      <c r="AE1223" s="1"/>
      <c r="AF1223" s="1"/>
      <c r="AG1223" s="1"/>
      <c r="AH1223" s="1"/>
      <c r="AI1223" s="54"/>
      <c r="AJ1223" s="1"/>
    </row>
    <row r="1224">
      <c r="A1224" s="1"/>
      <c r="B1224" s="1"/>
      <c r="C1224" s="34"/>
      <c r="D1224" s="1"/>
      <c r="E1224" s="1"/>
      <c r="F1224" s="1"/>
      <c r="G1224" s="1"/>
      <c r="H1224" s="1"/>
      <c r="I1224" s="1"/>
      <c r="J1224" s="1"/>
      <c r="K1224" s="1"/>
      <c r="L1224" s="1"/>
      <c r="M1224" s="1"/>
      <c r="N1224" s="1"/>
      <c r="O1224" s="54"/>
      <c r="P1224" s="1"/>
      <c r="Q1224" s="1"/>
      <c r="R1224" s="1"/>
      <c r="S1224" s="1"/>
      <c r="T1224" s="1"/>
      <c r="U1224" s="1"/>
      <c r="V1224" s="1"/>
      <c r="W1224" s="1"/>
      <c r="X1224" s="1"/>
      <c r="Y1224" s="1"/>
      <c r="Z1224" s="1"/>
      <c r="AA1224" s="1"/>
      <c r="AB1224" s="1"/>
      <c r="AC1224" s="1"/>
      <c r="AD1224" s="1"/>
      <c r="AE1224" s="1"/>
      <c r="AF1224" s="1"/>
      <c r="AG1224" s="1"/>
      <c r="AH1224" s="1"/>
      <c r="AI1224" s="54"/>
      <c r="AJ1224" s="1"/>
    </row>
    <row r="1225">
      <c r="A1225" s="1"/>
      <c r="B1225" s="1"/>
      <c r="C1225" s="34"/>
      <c r="D1225" s="1"/>
      <c r="E1225" s="1"/>
      <c r="F1225" s="1"/>
      <c r="G1225" s="1"/>
      <c r="H1225" s="1"/>
      <c r="I1225" s="1"/>
      <c r="J1225" s="1"/>
      <c r="K1225" s="1"/>
      <c r="L1225" s="1"/>
      <c r="M1225" s="1"/>
      <c r="N1225" s="1"/>
      <c r="O1225" s="54"/>
      <c r="P1225" s="1"/>
      <c r="Q1225" s="1"/>
      <c r="R1225" s="1"/>
      <c r="S1225" s="1"/>
      <c r="T1225" s="1"/>
      <c r="U1225" s="1"/>
      <c r="V1225" s="1"/>
      <c r="W1225" s="1"/>
      <c r="X1225" s="1"/>
      <c r="Y1225" s="1"/>
      <c r="Z1225" s="1"/>
      <c r="AA1225" s="1"/>
      <c r="AB1225" s="1"/>
      <c r="AC1225" s="1"/>
      <c r="AD1225" s="1"/>
      <c r="AE1225" s="1"/>
      <c r="AF1225" s="1"/>
      <c r="AG1225" s="1"/>
      <c r="AH1225" s="1"/>
      <c r="AI1225" s="54"/>
      <c r="AJ1225" s="1"/>
    </row>
    <row r="1226">
      <c r="A1226" s="1"/>
      <c r="B1226" s="1"/>
      <c r="C1226" s="34"/>
      <c r="D1226" s="1"/>
      <c r="E1226" s="1"/>
      <c r="F1226" s="1"/>
      <c r="G1226" s="1"/>
      <c r="H1226" s="1"/>
      <c r="I1226" s="1"/>
      <c r="J1226" s="1"/>
      <c r="K1226" s="1"/>
      <c r="L1226" s="1"/>
      <c r="M1226" s="1"/>
      <c r="N1226" s="1"/>
      <c r="O1226" s="54"/>
      <c r="P1226" s="1"/>
      <c r="Q1226" s="1"/>
      <c r="R1226" s="1"/>
      <c r="S1226" s="1"/>
      <c r="T1226" s="1"/>
      <c r="U1226" s="1"/>
      <c r="V1226" s="1"/>
      <c r="W1226" s="1"/>
      <c r="X1226" s="1"/>
      <c r="Y1226" s="1"/>
      <c r="Z1226" s="1"/>
      <c r="AA1226" s="1"/>
      <c r="AB1226" s="1"/>
      <c r="AC1226" s="1"/>
      <c r="AD1226" s="1"/>
      <c r="AE1226" s="1"/>
      <c r="AF1226" s="1"/>
      <c r="AG1226" s="1"/>
      <c r="AH1226" s="1"/>
      <c r="AI1226" s="54"/>
      <c r="AJ1226" s="1"/>
    </row>
    <row r="1227">
      <c r="A1227" s="1"/>
      <c r="B1227" s="1"/>
      <c r="C1227" s="34"/>
      <c r="D1227" s="1"/>
      <c r="E1227" s="1"/>
      <c r="F1227" s="1"/>
      <c r="G1227" s="1"/>
      <c r="H1227" s="1"/>
      <c r="I1227" s="1"/>
      <c r="J1227" s="1"/>
      <c r="K1227" s="1"/>
      <c r="L1227" s="1"/>
      <c r="M1227" s="1"/>
      <c r="N1227" s="1"/>
      <c r="O1227" s="54"/>
      <c r="P1227" s="1"/>
      <c r="Q1227" s="1"/>
      <c r="R1227" s="1"/>
      <c r="S1227" s="1"/>
      <c r="T1227" s="1"/>
      <c r="U1227" s="1"/>
      <c r="V1227" s="1"/>
      <c r="W1227" s="1"/>
      <c r="X1227" s="1"/>
      <c r="Y1227" s="1"/>
      <c r="Z1227" s="1"/>
      <c r="AA1227" s="1"/>
      <c r="AB1227" s="1"/>
      <c r="AC1227" s="1"/>
      <c r="AD1227" s="1"/>
      <c r="AE1227" s="1"/>
      <c r="AF1227" s="1"/>
      <c r="AG1227" s="1"/>
      <c r="AH1227" s="1"/>
      <c r="AI1227" s="54"/>
      <c r="AJ1227" s="1"/>
    </row>
    <row r="1228">
      <c r="A1228" s="1"/>
      <c r="B1228" s="1"/>
      <c r="C1228" s="34"/>
      <c r="D1228" s="1"/>
      <c r="E1228" s="1"/>
      <c r="F1228" s="1"/>
      <c r="G1228" s="1"/>
      <c r="H1228" s="1"/>
      <c r="I1228" s="1"/>
      <c r="J1228" s="1"/>
      <c r="K1228" s="1"/>
      <c r="L1228" s="1"/>
      <c r="M1228" s="1"/>
      <c r="N1228" s="1"/>
      <c r="O1228" s="54"/>
      <c r="P1228" s="1"/>
      <c r="Q1228" s="1"/>
      <c r="R1228" s="1"/>
      <c r="S1228" s="1"/>
      <c r="T1228" s="1"/>
      <c r="U1228" s="1"/>
      <c r="V1228" s="1"/>
      <c r="W1228" s="1"/>
      <c r="X1228" s="1"/>
      <c r="Y1228" s="1"/>
      <c r="Z1228" s="1"/>
      <c r="AA1228" s="1"/>
      <c r="AB1228" s="1"/>
      <c r="AC1228" s="1"/>
      <c r="AD1228" s="1"/>
      <c r="AE1228" s="1"/>
      <c r="AF1228" s="1"/>
      <c r="AG1228" s="1"/>
      <c r="AH1228" s="1"/>
      <c r="AI1228" s="54"/>
      <c r="AJ1228" s="1"/>
    </row>
    <row r="1229">
      <c r="A1229" s="1"/>
      <c r="B1229" s="1"/>
      <c r="C1229" s="34"/>
      <c r="D1229" s="1"/>
      <c r="E1229" s="1"/>
      <c r="F1229" s="1"/>
      <c r="G1229" s="1"/>
      <c r="H1229" s="1"/>
      <c r="I1229" s="1"/>
      <c r="J1229" s="1"/>
      <c r="K1229" s="1"/>
      <c r="L1229" s="1"/>
      <c r="M1229" s="1"/>
      <c r="N1229" s="1"/>
      <c r="O1229" s="54"/>
      <c r="P1229" s="1"/>
      <c r="Q1229" s="1"/>
      <c r="R1229" s="1"/>
      <c r="S1229" s="1"/>
      <c r="T1229" s="1"/>
      <c r="U1229" s="1"/>
      <c r="V1229" s="1"/>
      <c r="W1229" s="1"/>
      <c r="X1229" s="1"/>
      <c r="Y1229" s="1"/>
      <c r="Z1229" s="1"/>
      <c r="AA1229" s="1"/>
      <c r="AB1229" s="1"/>
      <c r="AC1229" s="1"/>
      <c r="AD1229" s="1"/>
      <c r="AE1229" s="1"/>
      <c r="AF1229" s="1"/>
      <c r="AG1229" s="1"/>
      <c r="AH1229" s="1"/>
      <c r="AI1229" s="54"/>
      <c r="AJ1229" s="1"/>
    </row>
    <row r="1230">
      <c r="A1230" s="1"/>
      <c r="B1230" s="1"/>
      <c r="C1230" s="34"/>
      <c r="D1230" s="1"/>
      <c r="E1230" s="1"/>
      <c r="F1230" s="1"/>
      <c r="G1230" s="1"/>
      <c r="H1230" s="1"/>
      <c r="I1230" s="1"/>
      <c r="J1230" s="1"/>
      <c r="K1230" s="1"/>
      <c r="L1230" s="1"/>
      <c r="M1230" s="1"/>
      <c r="N1230" s="1"/>
      <c r="O1230" s="54"/>
      <c r="P1230" s="1"/>
      <c r="Q1230" s="1"/>
      <c r="R1230" s="1"/>
      <c r="S1230" s="1"/>
      <c r="T1230" s="1"/>
      <c r="U1230" s="1"/>
      <c r="V1230" s="1"/>
      <c r="W1230" s="1"/>
      <c r="X1230" s="1"/>
      <c r="Y1230" s="1"/>
      <c r="Z1230" s="1"/>
      <c r="AA1230" s="1"/>
      <c r="AB1230" s="1"/>
      <c r="AC1230" s="1"/>
      <c r="AD1230" s="1"/>
      <c r="AE1230" s="1"/>
      <c r="AF1230" s="1"/>
      <c r="AG1230" s="1"/>
      <c r="AH1230" s="1"/>
      <c r="AI1230" s="54"/>
      <c r="AJ1230" s="1"/>
    </row>
    <row r="1231">
      <c r="A1231" s="1"/>
      <c r="B1231" s="1"/>
      <c r="C1231" s="34"/>
      <c r="D1231" s="1"/>
      <c r="E1231" s="1"/>
      <c r="F1231" s="1"/>
      <c r="G1231" s="1"/>
      <c r="H1231" s="1"/>
      <c r="I1231" s="1"/>
      <c r="J1231" s="1"/>
      <c r="K1231" s="1"/>
      <c r="L1231" s="1"/>
      <c r="M1231" s="1"/>
      <c r="N1231" s="1"/>
      <c r="O1231" s="54"/>
      <c r="P1231" s="1"/>
      <c r="Q1231" s="1"/>
      <c r="R1231" s="1"/>
      <c r="S1231" s="1"/>
      <c r="T1231" s="1"/>
      <c r="U1231" s="1"/>
      <c r="V1231" s="1"/>
      <c r="W1231" s="1"/>
      <c r="X1231" s="1"/>
      <c r="Y1231" s="1"/>
      <c r="Z1231" s="1"/>
      <c r="AA1231" s="1"/>
      <c r="AB1231" s="1"/>
      <c r="AC1231" s="1"/>
      <c r="AD1231" s="1"/>
      <c r="AE1231" s="1"/>
      <c r="AF1231" s="1"/>
      <c r="AG1231" s="1"/>
      <c r="AH1231" s="1"/>
      <c r="AI1231" s="54"/>
      <c r="AJ1231" s="1"/>
    </row>
    <row r="1232">
      <c r="A1232" s="1"/>
      <c r="B1232" s="1"/>
      <c r="C1232" s="34"/>
      <c r="D1232" s="1"/>
      <c r="E1232" s="1"/>
      <c r="F1232" s="1"/>
      <c r="G1232" s="1"/>
      <c r="H1232" s="1"/>
      <c r="I1232" s="1"/>
      <c r="J1232" s="1"/>
      <c r="K1232" s="1"/>
      <c r="L1232" s="1"/>
      <c r="M1232" s="1"/>
      <c r="N1232" s="1"/>
      <c r="O1232" s="54"/>
      <c r="P1232" s="1"/>
      <c r="Q1232" s="1"/>
      <c r="R1232" s="1"/>
      <c r="S1232" s="1"/>
      <c r="T1232" s="1"/>
      <c r="U1232" s="1"/>
      <c r="V1232" s="1"/>
      <c r="W1232" s="1"/>
      <c r="X1232" s="1"/>
      <c r="Y1232" s="1"/>
      <c r="Z1232" s="1"/>
      <c r="AA1232" s="1"/>
      <c r="AB1232" s="1"/>
      <c r="AC1232" s="1"/>
      <c r="AD1232" s="1"/>
      <c r="AE1232" s="1"/>
      <c r="AF1232" s="1"/>
      <c r="AG1232" s="1"/>
      <c r="AH1232" s="1"/>
      <c r="AI1232" s="54"/>
      <c r="AJ1232" s="1"/>
    </row>
    <row r="1233">
      <c r="A1233" s="1"/>
      <c r="B1233" s="1"/>
      <c r="C1233" s="34"/>
      <c r="D1233" s="1"/>
      <c r="E1233" s="1"/>
      <c r="F1233" s="1"/>
      <c r="G1233" s="1"/>
      <c r="H1233" s="1"/>
      <c r="I1233" s="1"/>
      <c r="J1233" s="1"/>
      <c r="K1233" s="1"/>
      <c r="L1233" s="1"/>
      <c r="M1233" s="1"/>
      <c r="N1233" s="1"/>
      <c r="O1233" s="54"/>
      <c r="P1233" s="1"/>
      <c r="Q1233" s="1"/>
      <c r="R1233" s="1"/>
      <c r="S1233" s="1"/>
      <c r="T1233" s="1"/>
      <c r="U1233" s="1"/>
      <c r="V1233" s="1"/>
      <c r="W1233" s="1"/>
      <c r="X1233" s="1"/>
      <c r="Y1233" s="1"/>
      <c r="Z1233" s="1"/>
      <c r="AA1233" s="1"/>
      <c r="AB1233" s="1"/>
      <c r="AC1233" s="1"/>
      <c r="AD1233" s="1"/>
      <c r="AE1233" s="1"/>
      <c r="AF1233" s="1"/>
      <c r="AG1233" s="1"/>
      <c r="AH1233" s="1"/>
      <c r="AI1233" s="54"/>
      <c r="AJ1233" s="1"/>
    </row>
    <row r="1234">
      <c r="A1234" s="1"/>
      <c r="B1234" s="1"/>
      <c r="C1234" s="34"/>
      <c r="D1234" s="1"/>
      <c r="E1234" s="1"/>
      <c r="F1234" s="1"/>
      <c r="G1234" s="1"/>
      <c r="H1234" s="1"/>
      <c r="I1234" s="1"/>
      <c r="J1234" s="1"/>
      <c r="K1234" s="1"/>
      <c r="L1234" s="1"/>
      <c r="M1234" s="1"/>
      <c r="N1234" s="1"/>
      <c r="O1234" s="54"/>
      <c r="P1234" s="1"/>
      <c r="Q1234" s="1"/>
      <c r="R1234" s="1"/>
      <c r="S1234" s="1"/>
      <c r="T1234" s="1"/>
      <c r="U1234" s="1"/>
      <c r="V1234" s="1"/>
      <c r="W1234" s="1"/>
      <c r="X1234" s="1"/>
      <c r="Y1234" s="1"/>
      <c r="Z1234" s="1"/>
      <c r="AA1234" s="1"/>
      <c r="AB1234" s="1"/>
      <c r="AC1234" s="1"/>
      <c r="AD1234" s="1"/>
      <c r="AE1234" s="1"/>
      <c r="AF1234" s="1"/>
      <c r="AG1234" s="1"/>
      <c r="AH1234" s="1"/>
      <c r="AI1234" s="54"/>
      <c r="AJ1234" s="1"/>
    </row>
    <row r="1235">
      <c r="A1235" s="1"/>
      <c r="B1235" s="1"/>
      <c r="C1235" s="34"/>
      <c r="D1235" s="1"/>
      <c r="E1235" s="1"/>
      <c r="F1235" s="1"/>
      <c r="G1235" s="1"/>
      <c r="H1235" s="1"/>
      <c r="I1235" s="1"/>
      <c r="J1235" s="1"/>
      <c r="K1235" s="1"/>
      <c r="L1235" s="1"/>
      <c r="M1235" s="1"/>
      <c r="N1235" s="1"/>
      <c r="O1235" s="54"/>
      <c r="P1235" s="1"/>
      <c r="Q1235" s="1"/>
      <c r="R1235" s="1"/>
      <c r="S1235" s="1"/>
      <c r="T1235" s="1"/>
      <c r="U1235" s="1"/>
      <c r="V1235" s="1"/>
      <c r="W1235" s="1"/>
      <c r="X1235" s="1"/>
      <c r="Y1235" s="1"/>
      <c r="Z1235" s="1"/>
      <c r="AA1235" s="1"/>
      <c r="AB1235" s="1"/>
      <c r="AC1235" s="1"/>
      <c r="AD1235" s="1"/>
      <c r="AE1235" s="1"/>
      <c r="AF1235" s="1"/>
      <c r="AG1235" s="1"/>
      <c r="AH1235" s="1"/>
      <c r="AI1235" s="54"/>
      <c r="AJ1235" s="1"/>
    </row>
    <row r="1236">
      <c r="A1236" s="1"/>
      <c r="B1236" s="1"/>
      <c r="C1236" s="34"/>
      <c r="D1236" s="1"/>
      <c r="E1236" s="1"/>
      <c r="F1236" s="1"/>
      <c r="G1236" s="1"/>
      <c r="H1236" s="1"/>
      <c r="I1236" s="1"/>
      <c r="J1236" s="1"/>
      <c r="K1236" s="1"/>
      <c r="L1236" s="1"/>
      <c r="M1236" s="1"/>
      <c r="N1236" s="1"/>
      <c r="O1236" s="54"/>
      <c r="P1236" s="1"/>
      <c r="Q1236" s="1"/>
      <c r="R1236" s="1"/>
      <c r="S1236" s="1"/>
      <c r="T1236" s="1"/>
      <c r="U1236" s="1"/>
      <c r="V1236" s="1"/>
      <c r="W1236" s="1"/>
      <c r="X1236" s="1"/>
      <c r="Y1236" s="1"/>
      <c r="Z1236" s="1"/>
      <c r="AA1236" s="1"/>
      <c r="AB1236" s="1"/>
      <c r="AC1236" s="1"/>
      <c r="AD1236" s="1"/>
      <c r="AE1236" s="1"/>
      <c r="AF1236" s="1"/>
      <c r="AG1236" s="1"/>
      <c r="AH1236" s="1"/>
      <c r="AI1236" s="54"/>
      <c r="AJ1236" s="1"/>
    </row>
    <row r="1237">
      <c r="A1237" s="1"/>
      <c r="B1237" s="1"/>
      <c r="C1237" s="34"/>
      <c r="D1237" s="1"/>
      <c r="E1237" s="1"/>
      <c r="F1237" s="1"/>
      <c r="G1237" s="1"/>
      <c r="H1237" s="1"/>
      <c r="I1237" s="1"/>
      <c r="J1237" s="1"/>
      <c r="K1237" s="1"/>
      <c r="L1237" s="1"/>
      <c r="M1237" s="1"/>
      <c r="N1237" s="1"/>
      <c r="O1237" s="54"/>
      <c r="P1237" s="1"/>
      <c r="Q1237" s="1"/>
      <c r="R1237" s="1"/>
      <c r="S1237" s="1"/>
      <c r="T1237" s="1"/>
      <c r="U1237" s="1"/>
      <c r="V1237" s="1"/>
      <c r="W1237" s="1"/>
      <c r="X1237" s="1"/>
      <c r="Y1237" s="1"/>
      <c r="Z1237" s="1"/>
      <c r="AA1237" s="1"/>
      <c r="AB1237" s="1"/>
      <c r="AC1237" s="1"/>
      <c r="AD1237" s="1"/>
      <c r="AE1237" s="1"/>
      <c r="AF1237" s="1"/>
      <c r="AG1237" s="1"/>
      <c r="AH1237" s="1"/>
      <c r="AI1237" s="54"/>
      <c r="AJ1237" s="1"/>
    </row>
    <row r="1238">
      <c r="A1238" s="1"/>
      <c r="B1238" s="1"/>
      <c r="C1238" s="34"/>
      <c r="D1238" s="1"/>
      <c r="E1238" s="1"/>
      <c r="F1238" s="1"/>
      <c r="G1238" s="1"/>
      <c r="H1238" s="1"/>
      <c r="I1238" s="1"/>
      <c r="J1238" s="1"/>
      <c r="K1238" s="1"/>
      <c r="L1238" s="1"/>
      <c r="M1238" s="1"/>
      <c r="N1238" s="1"/>
      <c r="O1238" s="54"/>
      <c r="P1238" s="1"/>
      <c r="Q1238" s="1"/>
      <c r="R1238" s="1"/>
      <c r="S1238" s="1"/>
      <c r="T1238" s="1"/>
      <c r="U1238" s="1"/>
      <c r="V1238" s="1"/>
      <c r="W1238" s="1"/>
      <c r="X1238" s="1"/>
      <c r="Y1238" s="1"/>
      <c r="Z1238" s="1"/>
      <c r="AA1238" s="1"/>
      <c r="AB1238" s="1"/>
      <c r="AC1238" s="1"/>
      <c r="AD1238" s="1"/>
      <c r="AE1238" s="1"/>
      <c r="AF1238" s="1"/>
      <c r="AG1238" s="1"/>
      <c r="AH1238" s="1"/>
      <c r="AI1238" s="54"/>
      <c r="AJ1238" s="1"/>
    </row>
    <row r="1239">
      <c r="A1239" s="1"/>
      <c r="B1239" s="1"/>
      <c r="C1239" s="34"/>
      <c r="D1239" s="1"/>
      <c r="E1239" s="1"/>
      <c r="F1239" s="1"/>
      <c r="G1239" s="1"/>
      <c r="H1239" s="1"/>
      <c r="I1239" s="1"/>
      <c r="J1239" s="1"/>
      <c r="K1239" s="1"/>
      <c r="L1239" s="1"/>
      <c r="M1239" s="1"/>
      <c r="N1239" s="1"/>
      <c r="O1239" s="54"/>
      <c r="P1239" s="1"/>
      <c r="Q1239" s="1"/>
      <c r="R1239" s="1"/>
      <c r="S1239" s="1"/>
      <c r="T1239" s="1"/>
      <c r="U1239" s="1"/>
      <c r="V1239" s="1"/>
      <c r="W1239" s="1"/>
      <c r="X1239" s="1"/>
      <c r="Y1239" s="1"/>
      <c r="Z1239" s="1"/>
      <c r="AA1239" s="1"/>
      <c r="AB1239" s="1"/>
      <c r="AC1239" s="1"/>
      <c r="AD1239" s="1"/>
      <c r="AE1239" s="1"/>
      <c r="AF1239" s="1"/>
      <c r="AG1239" s="1"/>
      <c r="AH1239" s="1"/>
      <c r="AI1239" s="54"/>
      <c r="AJ1239" s="1"/>
    </row>
    <row r="1240">
      <c r="A1240" s="1"/>
      <c r="B1240" s="1"/>
      <c r="C1240" s="34"/>
      <c r="D1240" s="1"/>
      <c r="E1240" s="1"/>
      <c r="F1240" s="1"/>
      <c r="G1240" s="1"/>
      <c r="H1240" s="1"/>
      <c r="I1240" s="1"/>
      <c r="J1240" s="1"/>
      <c r="K1240" s="1"/>
      <c r="L1240" s="1"/>
      <c r="M1240" s="1"/>
      <c r="N1240" s="1"/>
      <c r="O1240" s="54"/>
      <c r="P1240" s="1"/>
      <c r="Q1240" s="1"/>
      <c r="R1240" s="1"/>
      <c r="S1240" s="1"/>
      <c r="T1240" s="1"/>
      <c r="U1240" s="1"/>
      <c r="V1240" s="1"/>
      <c r="W1240" s="1"/>
      <c r="X1240" s="1"/>
      <c r="Y1240" s="1"/>
      <c r="Z1240" s="1"/>
      <c r="AA1240" s="1"/>
      <c r="AB1240" s="1"/>
      <c r="AC1240" s="1"/>
      <c r="AD1240" s="1"/>
      <c r="AE1240" s="1"/>
      <c r="AF1240" s="1"/>
      <c r="AG1240" s="1"/>
      <c r="AH1240" s="1"/>
      <c r="AI1240" s="54"/>
      <c r="AJ1240" s="1"/>
    </row>
    <row r="1241">
      <c r="A1241" s="1"/>
      <c r="B1241" s="1"/>
      <c r="C1241" s="34"/>
      <c r="D1241" s="1"/>
      <c r="E1241" s="1"/>
      <c r="F1241" s="1"/>
      <c r="G1241" s="1"/>
      <c r="H1241" s="1"/>
      <c r="I1241" s="1"/>
      <c r="J1241" s="1"/>
      <c r="K1241" s="1"/>
      <c r="L1241" s="1"/>
      <c r="M1241" s="1"/>
      <c r="N1241" s="1"/>
      <c r="O1241" s="54"/>
      <c r="P1241" s="1"/>
      <c r="Q1241" s="1"/>
      <c r="R1241" s="1"/>
      <c r="S1241" s="1"/>
      <c r="T1241" s="1"/>
      <c r="U1241" s="1"/>
      <c r="V1241" s="1"/>
      <c r="W1241" s="1"/>
      <c r="X1241" s="1"/>
      <c r="Y1241" s="1"/>
      <c r="Z1241" s="1"/>
      <c r="AA1241" s="1"/>
      <c r="AB1241" s="1"/>
      <c r="AC1241" s="1"/>
      <c r="AD1241" s="1"/>
      <c r="AE1241" s="1"/>
      <c r="AF1241" s="1"/>
      <c r="AG1241" s="1"/>
      <c r="AH1241" s="1"/>
      <c r="AI1241" s="54"/>
      <c r="AJ1241" s="1"/>
    </row>
    <row r="1242">
      <c r="A1242" s="1"/>
      <c r="B1242" s="1"/>
      <c r="C1242" s="34"/>
      <c r="D1242" s="1"/>
      <c r="E1242" s="1"/>
      <c r="F1242" s="1"/>
      <c r="G1242" s="1"/>
      <c r="H1242" s="1"/>
      <c r="I1242" s="1"/>
      <c r="J1242" s="1"/>
      <c r="K1242" s="1"/>
      <c r="L1242" s="1"/>
      <c r="M1242" s="1"/>
      <c r="N1242" s="1"/>
      <c r="O1242" s="54"/>
      <c r="P1242" s="1"/>
      <c r="Q1242" s="1"/>
      <c r="R1242" s="1"/>
      <c r="S1242" s="1"/>
      <c r="T1242" s="1"/>
      <c r="U1242" s="1"/>
      <c r="V1242" s="1"/>
      <c r="W1242" s="1"/>
      <c r="X1242" s="1"/>
      <c r="Y1242" s="1"/>
      <c r="Z1242" s="1"/>
      <c r="AA1242" s="1"/>
      <c r="AB1242" s="1"/>
      <c r="AC1242" s="1"/>
      <c r="AD1242" s="1"/>
      <c r="AE1242" s="1"/>
      <c r="AF1242" s="1"/>
      <c r="AG1242" s="1"/>
      <c r="AH1242" s="1"/>
      <c r="AI1242" s="54"/>
      <c r="AJ1242" s="1"/>
    </row>
    <row r="1243">
      <c r="A1243" s="1"/>
      <c r="B1243" s="1"/>
      <c r="C1243" s="34"/>
      <c r="D1243" s="1"/>
      <c r="E1243" s="1"/>
      <c r="F1243" s="1"/>
      <c r="G1243" s="1"/>
      <c r="H1243" s="1"/>
      <c r="I1243" s="1"/>
      <c r="J1243" s="1"/>
      <c r="K1243" s="1"/>
      <c r="L1243" s="1"/>
      <c r="M1243" s="1"/>
      <c r="N1243" s="1"/>
      <c r="O1243" s="54"/>
      <c r="P1243" s="1"/>
      <c r="Q1243" s="1"/>
      <c r="R1243" s="1"/>
      <c r="S1243" s="1"/>
      <c r="T1243" s="1"/>
      <c r="U1243" s="1"/>
      <c r="V1243" s="1"/>
      <c r="W1243" s="1"/>
      <c r="X1243" s="1"/>
      <c r="Y1243" s="1"/>
      <c r="Z1243" s="1"/>
      <c r="AA1243" s="1"/>
      <c r="AB1243" s="1"/>
      <c r="AC1243" s="1"/>
      <c r="AD1243" s="1"/>
      <c r="AE1243" s="1"/>
      <c r="AF1243" s="1"/>
      <c r="AG1243" s="1"/>
      <c r="AH1243" s="1"/>
      <c r="AI1243" s="54"/>
      <c r="AJ1243" s="1"/>
    </row>
    <row r="1244">
      <c r="A1244" s="1"/>
      <c r="B1244" s="1"/>
      <c r="C1244" s="34"/>
      <c r="D1244" s="1"/>
      <c r="E1244" s="1"/>
      <c r="F1244" s="1"/>
      <c r="G1244" s="1"/>
      <c r="H1244" s="1"/>
      <c r="I1244" s="1"/>
      <c r="J1244" s="1"/>
      <c r="K1244" s="1"/>
      <c r="L1244" s="1"/>
      <c r="M1244" s="1"/>
      <c r="N1244" s="1"/>
      <c r="O1244" s="54"/>
      <c r="P1244" s="1"/>
      <c r="Q1244" s="1"/>
      <c r="R1244" s="1"/>
      <c r="S1244" s="1"/>
      <c r="T1244" s="1"/>
      <c r="U1244" s="1"/>
      <c r="V1244" s="1"/>
      <c r="W1244" s="1"/>
      <c r="X1244" s="1"/>
      <c r="Y1244" s="1"/>
      <c r="Z1244" s="1"/>
      <c r="AA1244" s="1"/>
      <c r="AB1244" s="1"/>
      <c r="AC1244" s="1"/>
      <c r="AD1244" s="1"/>
      <c r="AE1244" s="1"/>
      <c r="AF1244" s="1"/>
      <c r="AG1244" s="1"/>
      <c r="AH1244" s="1"/>
      <c r="AI1244" s="54"/>
      <c r="AJ1244" s="1"/>
    </row>
    <row r="1245">
      <c r="A1245" s="1"/>
      <c r="B1245" s="1"/>
      <c r="C1245" s="34"/>
      <c r="D1245" s="1"/>
      <c r="E1245" s="1"/>
      <c r="F1245" s="1"/>
      <c r="G1245" s="1"/>
      <c r="H1245" s="1"/>
      <c r="I1245" s="1"/>
      <c r="J1245" s="1"/>
      <c r="K1245" s="1"/>
      <c r="L1245" s="1"/>
      <c r="M1245" s="1"/>
      <c r="N1245" s="1"/>
      <c r="O1245" s="54"/>
      <c r="P1245" s="1"/>
      <c r="Q1245" s="1"/>
      <c r="R1245" s="1"/>
      <c r="S1245" s="1"/>
      <c r="T1245" s="1"/>
      <c r="U1245" s="1"/>
      <c r="V1245" s="1"/>
      <c r="W1245" s="1"/>
      <c r="X1245" s="1"/>
      <c r="Y1245" s="1"/>
      <c r="Z1245" s="1"/>
      <c r="AA1245" s="1"/>
      <c r="AB1245" s="1"/>
      <c r="AC1245" s="1"/>
      <c r="AD1245" s="1"/>
      <c r="AE1245" s="1"/>
      <c r="AF1245" s="1"/>
      <c r="AG1245" s="1"/>
      <c r="AH1245" s="1"/>
      <c r="AI1245" s="54"/>
      <c r="AJ1245" s="1"/>
    </row>
    <row r="1246">
      <c r="A1246" s="1"/>
      <c r="B1246" s="1"/>
      <c r="C1246" s="34"/>
      <c r="D1246" s="1"/>
      <c r="E1246" s="1"/>
      <c r="F1246" s="1"/>
      <c r="G1246" s="1"/>
      <c r="H1246" s="1"/>
      <c r="I1246" s="1"/>
      <c r="J1246" s="1"/>
      <c r="K1246" s="1"/>
      <c r="L1246" s="1"/>
      <c r="M1246" s="1"/>
      <c r="N1246" s="1"/>
      <c r="O1246" s="54"/>
      <c r="P1246" s="1"/>
      <c r="Q1246" s="1"/>
      <c r="R1246" s="1"/>
      <c r="S1246" s="1"/>
      <c r="T1246" s="1"/>
      <c r="U1246" s="1"/>
      <c r="V1246" s="1"/>
      <c r="W1246" s="1"/>
      <c r="X1246" s="1"/>
      <c r="Y1246" s="1"/>
      <c r="Z1246" s="1"/>
      <c r="AA1246" s="1"/>
      <c r="AB1246" s="1"/>
      <c r="AC1246" s="1"/>
      <c r="AD1246" s="1"/>
      <c r="AE1246" s="1"/>
      <c r="AF1246" s="1"/>
      <c r="AG1246" s="1"/>
      <c r="AH1246" s="1"/>
      <c r="AI1246" s="54"/>
      <c r="AJ1246" s="1"/>
    </row>
    <row r="1247">
      <c r="A1247" s="1"/>
      <c r="B1247" s="1"/>
      <c r="C1247" s="34"/>
      <c r="D1247" s="1"/>
      <c r="E1247" s="1"/>
      <c r="F1247" s="1"/>
      <c r="G1247" s="1"/>
      <c r="H1247" s="1"/>
      <c r="I1247" s="1"/>
      <c r="J1247" s="1"/>
      <c r="K1247" s="1"/>
      <c r="L1247" s="1"/>
      <c r="M1247" s="1"/>
      <c r="N1247" s="1"/>
      <c r="O1247" s="54"/>
      <c r="P1247" s="1"/>
      <c r="Q1247" s="1"/>
      <c r="R1247" s="1"/>
      <c r="S1247" s="1"/>
      <c r="T1247" s="1"/>
      <c r="U1247" s="1"/>
      <c r="V1247" s="1"/>
      <c r="W1247" s="1"/>
      <c r="X1247" s="1"/>
      <c r="Y1247" s="1"/>
      <c r="Z1247" s="1"/>
      <c r="AA1247" s="1"/>
      <c r="AB1247" s="1"/>
      <c r="AC1247" s="1"/>
      <c r="AD1247" s="1"/>
      <c r="AE1247" s="1"/>
      <c r="AF1247" s="1"/>
      <c r="AG1247" s="1"/>
      <c r="AH1247" s="1"/>
      <c r="AI1247" s="54"/>
      <c r="AJ1247" s="1"/>
    </row>
    <row r="1248">
      <c r="A1248" s="1"/>
      <c r="B1248" s="1"/>
      <c r="C1248" s="34"/>
      <c r="D1248" s="1"/>
      <c r="E1248" s="1"/>
      <c r="F1248" s="1"/>
      <c r="G1248" s="1"/>
      <c r="H1248" s="1"/>
      <c r="I1248" s="1"/>
      <c r="J1248" s="1"/>
      <c r="K1248" s="1"/>
      <c r="L1248" s="1"/>
      <c r="M1248" s="1"/>
      <c r="N1248" s="1"/>
      <c r="O1248" s="54"/>
      <c r="P1248" s="1"/>
      <c r="Q1248" s="1"/>
      <c r="R1248" s="1"/>
      <c r="S1248" s="1"/>
      <c r="T1248" s="1"/>
      <c r="U1248" s="1"/>
      <c r="V1248" s="1"/>
      <c r="W1248" s="1"/>
      <c r="X1248" s="1"/>
      <c r="Y1248" s="1"/>
      <c r="Z1248" s="1"/>
      <c r="AA1248" s="1"/>
      <c r="AB1248" s="1"/>
      <c r="AC1248" s="1"/>
      <c r="AD1248" s="1"/>
      <c r="AE1248" s="1"/>
      <c r="AF1248" s="1"/>
      <c r="AG1248" s="1"/>
      <c r="AH1248" s="1"/>
      <c r="AI1248" s="54"/>
      <c r="AJ1248" s="1"/>
    </row>
    <row r="1249">
      <c r="A1249" s="1"/>
      <c r="B1249" s="1"/>
      <c r="C1249" s="34"/>
      <c r="D1249" s="1"/>
      <c r="E1249" s="1"/>
      <c r="F1249" s="1"/>
      <c r="G1249" s="1"/>
      <c r="H1249" s="1"/>
      <c r="I1249" s="1"/>
      <c r="J1249" s="1"/>
      <c r="K1249" s="1"/>
      <c r="L1249" s="1"/>
      <c r="M1249" s="1"/>
      <c r="N1249" s="1"/>
      <c r="O1249" s="54"/>
      <c r="P1249" s="1"/>
      <c r="Q1249" s="1"/>
      <c r="R1249" s="1"/>
      <c r="S1249" s="1"/>
      <c r="T1249" s="1"/>
      <c r="U1249" s="1"/>
      <c r="V1249" s="1"/>
      <c r="W1249" s="1"/>
      <c r="X1249" s="1"/>
      <c r="Y1249" s="1"/>
      <c r="Z1249" s="1"/>
      <c r="AA1249" s="1"/>
      <c r="AB1249" s="1"/>
      <c r="AC1249" s="1"/>
      <c r="AD1249" s="1"/>
      <c r="AE1249" s="1"/>
      <c r="AF1249" s="1"/>
      <c r="AG1249" s="1"/>
      <c r="AH1249" s="1"/>
      <c r="AI1249" s="54"/>
      <c r="AJ1249" s="1"/>
    </row>
    <row r="1250">
      <c r="A1250" s="1"/>
      <c r="B1250" s="1"/>
      <c r="C1250" s="34"/>
      <c r="D1250" s="1"/>
      <c r="E1250" s="1"/>
      <c r="F1250" s="1"/>
      <c r="G1250" s="1"/>
      <c r="H1250" s="1"/>
      <c r="I1250" s="1"/>
      <c r="J1250" s="1"/>
      <c r="K1250" s="1"/>
      <c r="L1250" s="1"/>
      <c r="M1250" s="1"/>
      <c r="N1250" s="1"/>
      <c r="O1250" s="54"/>
      <c r="P1250" s="1"/>
      <c r="Q1250" s="1"/>
      <c r="R1250" s="1"/>
      <c r="S1250" s="1"/>
      <c r="T1250" s="1"/>
      <c r="U1250" s="1"/>
      <c r="V1250" s="1"/>
      <c r="W1250" s="1"/>
      <c r="X1250" s="1"/>
      <c r="Y1250" s="1"/>
      <c r="Z1250" s="1"/>
      <c r="AA1250" s="1"/>
      <c r="AB1250" s="1"/>
      <c r="AC1250" s="1"/>
      <c r="AD1250" s="1"/>
      <c r="AE1250" s="1"/>
      <c r="AF1250" s="1"/>
      <c r="AG1250" s="1"/>
      <c r="AH1250" s="1"/>
      <c r="AI1250" s="54"/>
      <c r="AJ1250" s="1"/>
    </row>
    <row r="1251">
      <c r="A1251" s="1"/>
      <c r="B1251" s="1"/>
      <c r="C1251" s="34"/>
      <c r="D1251" s="1"/>
      <c r="E1251" s="1"/>
      <c r="F1251" s="1"/>
      <c r="G1251" s="1"/>
      <c r="H1251" s="1"/>
      <c r="I1251" s="1"/>
      <c r="J1251" s="1"/>
      <c r="K1251" s="1"/>
      <c r="L1251" s="1"/>
      <c r="M1251" s="1"/>
      <c r="N1251" s="1"/>
      <c r="O1251" s="54"/>
      <c r="P1251" s="1"/>
      <c r="Q1251" s="1"/>
      <c r="R1251" s="1"/>
      <c r="S1251" s="1"/>
      <c r="T1251" s="1"/>
      <c r="U1251" s="1"/>
      <c r="V1251" s="1"/>
      <c r="W1251" s="1"/>
      <c r="X1251" s="1"/>
      <c r="Y1251" s="1"/>
      <c r="Z1251" s="1"/>
      <c r="AA1251" s="1"/>
      <c r="AB1251" s="1"/>
      <c r="AC1251" s="1"/>
      <c r="AD1251" s="1"/>
      <c r="AE1251" s="1"/>
      <c r="AF1251" s="1"/>
      <c r="AG1251" s="1"/>
      <c r="AH1251" s="1"/>
      <c r="AI1251" s="54"/>
      <c r="AJ1251" s="1"/>
    </row>
    <row r="1252">
      <c r="A1252" s="1"/>
      <c r="B1252" s="1"/>
      <c r="C1252" s="34"/>
      <c r="D1252" s="1"/>
      <c r="E1252" s="1"/>
      <c r="F1252" s="1"/>
      <c r="G1252" s="1"/>
      <c r="H1252" s="1"/>
      <c r="I1252" s="1"/>
      <c r="J1252" s="1"/>
      <c r="K1252" s="1"/>
      <c r="L1252" s="1"/>
      <c r="M1252" s="1"/>
      <c r="N1252" s="1"/>
      <c r="O1252" s="54"/>
      <c r="P1252" s="1"/>
      <c r="Q1252" s="1"/>
      <c r="R1252" s="1"/>
      <c r="S1252" s="1"/>
      <c r="T1252" s="1"/>
      <c r="U1252" s="1"/>
      <c r="V1252" s="1"/>
      <c r="W1252" s="1"/>
      <c r="X1252" s="1"/>
      <c r="Y1252" s="1"/>
      <c r="Z1252" s="1"/>
      <c r="AA1252" s="1"/>
      <c r="AB1252" s="1"/>
      <c r="AC1252" s="1"/>
      <c r="AD1252" s="1"/>
      <c r="AE1252" s="1"/>
      <c r="AF1252" s="1"/>
      <c r="AG1252" s="1"/>
      <c r="AH1252" s="1"/>
      <c r="AI1252" s="54"/>
      <c r="AJ1252" s="1"/>
    </row>
    <row r="1253">
      <c r="A1253" s="1"/>
      <c r="B1253" s="1"/>
      <c r="C1253" s="34"/>
      <c r="D1253" s="1"/>
      <c r="E1253" s="1"/>
      <c r="F1253" s="1"/>
      <c r="G1253" s="1"/>
      <c r="H1253" s="1"/>
      <c r="I1253" s="1"/>
      <c r="J1253" s="1"/>
      <c r="K1253" s="1"/>
      <c r="L1253" s="1"/>
      <c r="M1253" s="1"/>
      <c r="N1253" s="1"/>
      <c r="O1253" s="54"/>
      <c r="P1253" s="1"/>
      <c r="Q1253" s="1"/>
      <c r="R1253" s="1"/>
      <c r="S1253" s="1"/>
      <c r="T1253" s="1"/>
      <c r="U1253" s="1"/>
      <c r="V1253" s="1"/>
      <c r="W1253" s="1"/>
      <c r="X1253" s="1"/>
      <c r="Y1253" s="1"/>
      <c r="Z1253" s="1"/>
      <c r="AA1253" s="1"/>
      <c r="AB1253" s="1"/>
      <c r="AC1253" s="1"/>
      <c r="AD1253" s="1"/>
      <c r="AE1253" s="1"/>
      <c r="AF1253" s="1"/>
      <c r="AG1253" s="1"/>
      <c r="AH1253" s="1"/>
      <c r="AI1253" s="54"/>
      <c r="AJ1253" s="1"/>
    </row>
    <row r="1254">
      <c r="A1254" s="1"/>
      <c r="B1254" s="1"/>
      <c r="C1254" s="34"/>
      <c r="D1254" s="1"/>
      <c r="E1254" s="1"/>
      <c r="F1254" s="1"/>
      <c r="G1254" s="1"/>
      <c r="H1254" s="1"/>
      <c r="I1254" s="1"/>
      <c r="J1254" s="1"/>
      <c r="K1254" s="1"/>
      <c r="L1254" s="1"/>
      <c r="M1254" s="1"/>
      <c r="N1254" s="1"/>
      <c r="O1254" s="54"/>
      <c r="P1254" s="1"/>
      <c r="Q1254" s="1"/>
      <c r="R1254" s="1"/>
      <c r="S1254" s="1"/>
      <c r="T1254" s="1"/>
      <c r="U1254" s="1"/>
      <c r="V1254" s="1"/>
      <c r="W1254" s="1"/>
      <c r="X1254" s="1"/>
      <c r="Y1254" s="1"/>
      <c r="Z1254" s="1"/>
      <c r="AA1254" s="1"/>
      <c r="AB1254" s="1"/>
      <c r="AC1254" s="1"/>
      <c r="AD1254" s="1"/>
      <c r="AE1254" s="1"/>
      <c r="AF1254" s="1"/>
      <c r="AG1254" s="1"/>
      <c r="AH1254" s="1"/>
      <c r="AI1254" s="54"/>
      <c r="AJ1254" s="1"/>
    </row>
    <row r="1255">
      <c r="A1255" s="1"/>
      <c r="B1255" s="1"/>
      <c r="C1255" s="34"/>
      <c r="D1255" s="1"/>
      <c r="E1255" s="1"/>
      <c r="F1255" s="1"/>
      <c r="G1255" s="1"/>
      <c r="H1255" s="1"/>
      <c r="I1255" s="1"/>
      <c r="J1255" s="1"/>
      <c r="K1255" s="1"/>
      <c r="L1255" s="1"/>
      <c r="M1255" s="1"/>
      <c r="N1255" s="1"/>
      <c r="O1255" s="54"/>
      <c r="P1255" s="1"/>
      <c r="Q1255" s="1"/>
      <c r="R1255" s="1"/>
      <c r="S1255" s="1"/>
      <c r="T1255" s="1"/>
      <c r="U1255" s="1"/>
      <c r="V1255" s="1"/>
      <c r="W1255" s="1"/>
      <c r="X1255" s="1"/>
      <c r="Y1255" s="1"/>
      <c r="Z1255" s="1"/>
      <c r="AA1255" s="1"/>
      <c r="AB1255" s="1"/>
      <c r="AC1255" s="1"/>
      <c r="AD1255" s="1"/>
      <c r="AE1255" s="1"/>
      <c r="AF1255" s="1"/>
      <c r="AG1255" s="1"/>
      <c r="AH1255" s="1"/>
      <c r="AI1255" s="54"/>
      <c r="AJ1255" s="1"/>
    </row>
    <row r="1256">
      <c r="A1256" s="1"/>
      <c r="B1256" s="1"/>
      <c r="C1256" s="34"/>
      <c r="D1256" s="1"/>
      <c r="E1256" s="1"/>
      <c r="F1256" s="1"/>
      <c r="G1256" s="1"/>
      <c r="H1256" s="1"/>
      <c r="I1256" s="1"/>
      <c r="J1256" s="1"/>
      <c r="K1256" s="1"/>
      <c r="L1256" s="1"/>
      <c r="M1256" s="1"/>
      <c r="N1256" s="1"/>
      <c r="O1256" s="54"/>
      <c r="P1256" s="1"/>
      <c r="Q1256" s="1"/>
      <c r="R1256" s="1"/>
      <c r="S1256" s="1"/>
      <c r="T1256" s="1"/>
      <c r="U1256" s="1"/>
      <c r="V1256" s="1"/>
      <c r="W1256" s="1"/>
      <c r="X1256" s="1"/>
      <c r="Y1256" s="1"/>
      <c r="Z1256" s="1"/>
      <c r="AA1256" s="1"/>
      <c r="AB1256" s="1"/>
      <c r="AC1256" s="1"/>
      <c r="AD1256" s="1"/>
      <c r="AE1256" s="1"/>
      <c r="AF1256" s="1"/>
      <c r="AG1256" s="1"/>
      <c r="AH1256" s="1"/>
      <c r="AI1256" s="54"/>
      <c r="AJ1256" s="1"/>
    </row>
    <row r="1257">
      <c r="A1257" s="1"/>
      <c r="B1257" s="1"/>
      <c r="C1257" s="34"/>
      <c r="D1257" s="1"/>
      <c r="E1257" s="1"/>
      <c r="F1257" s="1"/>
      <c r="G1257" s="1"/>
      <c r="H1257" s="1"/>
      <c r="I1257" s="1"/>
      <c r="J1257" s="1"/>
      <c r="K1257" s="1"/>
      <c r="L1257" s="1"/>
      <c r="M1257" s="1"/>
      <c r="N1257" s="1"/>
      <c r="O1257" s="54"/>
      <c r="P1257" s="1"/>
      <c r="Q1257" s="1"/>
      <c r="R1257" s="1"/>
      <c r="S1257" s="1"/>
      <c r="T1257" s="1"/>
      <c r="U1257" s="1"/>
      <c r="V1257" s="1"/>
      <c r="W1257" s="1"/>
      <c r="X1257" s="1"/>
      <c r="Y1257" s="1"/>
      <c r="Z1257" s="1"/>
      <c r="AA1257" s="1"/>
      <c r="AB1257" s="1"/>
      <c r="AC1257" s="1"/>
      <c r="AD1257" s="1"/>
      <c r="AE1257" s="1"/>
      <c r="AF1257" s="1"/>
      <c r="AG1257" s="1"/>
      <c r="AH1257" s="1"/>
      <c r="AI1257" s="54"/>
      <c r="AJ1257" s="1"/>
    </row>
    <row r="1258">
      <c r="A1258" s="1"/>
      <c r="B1258" s="1"/>
      <c r="C1258" s="34"/>
      <c r="D1258" s="1"/>
      <c r="E1258" s="1"/>
      <c r="F1258" s="1"/>
      <c r="G1258" s="1"/>
      <c r="H1258" s="1"/>
      <c r="I1258" s="1"/>
      <c r="J1258" s="1"/>
      <c r="K1258" s="1"/>
      <c r="L1258" s="1"/>
      <c r="M1258" s="1"/>
      <c r="N1258" s="1"/>
      <c r="O1258" s="54"/>
      <c r="P1258" s="1"/>
      <c r="Q1258" s="1"/>
      <c r="R1258" s="1"/>
      <c r="S1258" s="1"/>
      <c r="T1258" s="1"/>
      <c r="U1258" s="1"/>
      <c r="V1258" s="1"/>
      <c r="W1258" s="1"/>
      <c r="X1258" s="1"/>
      <c r="Y1258" s="1"/>
      <c r="Z1258" s="1"/>
      <c r="AA1258" s="1"/>
      <c r="AB1258" s="1"/>
      <c r="AC1258" s="1"/>
      <c r="AD1258" s="1"/>
      <c r="AE1258" s="1"/>
      <c r="AF1258" s="1"/>
      <c r="AG1258" s="1"/>
      <c r="AH1258" s="1"/>
      <c r="AI1258" s="54"/>
      <c r="AJ1258" s="1"/>
    </row>
    <row r="1259">
      <c r="A1259" s="1"/>
      <c r="B1259" s="1"/>
      <c r="C1259" s="34"/>
      <c r="D1259" s="1"/>
      <c r="E1259" s="1"/>
      <c r="F1259" s="1"/>
      <c r="G1259" s="1"/>
      <c r="H1259" s="1"/>
      <c r="I1259" s="1"/>
      <c r="J1259" s="1"/>
      <c r="K1259" s="1"/>
      <c r="L1259" s="1"/>
      <c r="M1259" s="1"/>
      <c r="N1259" s="1"/>
      <c r="O1259" s="54"/>
      <c r="P1259" s="1"/>
      <c r="Q1259" s="1"/>
      <c r="R1259" s="1"/>
      <c r="S1259" s="1"/>
      <c r="T1259" s="1"/>
      <c r="U1259" s="1"/>
      <c r="V1259" s="1"/>
      <c r="W1259" s="1"/>
      <c r="X1259" s="1"/>
      <c r="Y1259" s="1"/>
      <c r="Z1259" s="1"/>
      <c r="AA1259" s="1"/>
      <c r="AB1259" s="1"/>
      <c r="AC1259" s="1"/>
      <c r="AD1259" s="1"/>
      <c r="AE1259" s="1"/>
      <c r="AF1259" s="1"/>
      <c r="AG1259" s="1"/>
      <c r="AH1259" s="1"/>
      <c r="AI1259" s="54"/>
      <c r="AJ1259" s="1"/>
    </row>
    <row r="1260">
      <c r="A1260" s="1"/>
      <c r="B1260" s="1"/>
      <c r="C1260" s="34"/>
      <c r="D1260" s="1"/>
      <c r="E1260" s="1"/>
      <c r="F1260" s="1"/>
      <c r="G1260" s="1"/>
      <c r="H1260" s="1"/>
      <c r="I1260" s="1"/>
      <c r="J1260" s="1"/>
      <c r="K1260" s="1"/>
      <c r="L1260" s="1"/>
      <c r="M1260" s="1"/>
      <c r="N1260" s="1"/>
      <c r="O1260" s="54"/>
      <c r="P1260" s="1"/>
      <c r="Q1260" s="1"/>
      <c r="R1260" s="1"/>
      <c r="S1260" s="1"/>
      <c r="T1260" s="1"/>
      <c r="U1260" s="1"/>
      <c r="V1260" s="1"/>
      <c r="W1260" s="1"/>
      <c r="X1260" s="1"/>
      <c r="Y1260" s="1"/>
      <c r="Z1260" s="1"/>
      <c r="AA1260" s="1"/>
      <c r="AB1260" s="1"/>
      <c r="AC1260" s="1"/>
      <c r="AD1260" s="1"/>
      <c r="AE1260" s="1"/>
      <c r="AF1260" s="1"/>
      <c r="AG1260" s="1"/>
      <c r="AH1260" s="1"/>
      <c r="AI1260" s="54"/>
      <c r="AJ1260" s="1"/>
    </row>
    <row r="1261">
      <c r="A1261" s="1"/>
      <c r="B1261" s="1"/>
      <c r="C1261" s="34"/>
      <c r="D1261" s="1"/>
      <c r="E1261" s="1"/>
      <c r="F1261" s="1"/>
      <c r="G1261" s="1"/>
      <c r="H1261" s="1"/>
      <c r="I1261" s="1"/>
      <c r="J1261" s="1"/>
      <c r="K1261" s="1"/>
      <c r="L1261" s="1"/>
      <c r="M1261" s="1"/>
      <c r="N1261" s="1"/>
      <c r="O1261" s="54"/>
      <c r="P1261" s="1"/>
      <c r="Q1261" s="1"/>
      <c r="R1261" s="1"/>
      <c r="S1261" s="1"/>
      <c r="T1261" s="1"/>
      <c r="U1261" s="1"/>
      <c r="V1261" s="1"/>
      <c r="W1261" s="1"/>
      <c r="X1261" s="1"/>
      <c r="Y1261" s="1"/>
      <c r="Z1261" s="1"/>
      <c r="AA1261" s="1"/>
      <c r="AB1261" s="1"/>
      <c r="AC1261" s="1"/>
      <c r="AD1261" s="1"/>
      <c r="AE1261" s="1"/>
      <c r="AF1261" s="1"/>
      <c r="AG1261" s="1"/>
      <c r="AH1261" s="1"/>
      <c r="AI1261" s="54"/>
      <c r="AJ1261" s="1"/>
    </row>
    <row r="1262">
      <c r="A1262" s="1"/>
      <c r="B1262" s="1"/>
      <c r="C1262" s="34"/>
      <c r="D1262" s="1"/>
      <c r="E1262" s="1"/>
      <c r="F1262" s="1"/>
      <c r="G1262" s="1"/>
      <c r="H1262" s="1"/>
      <c r="I1262" s="1"/>
      <c r="J1262" s="1"/>
      <c r="K1262" s="1"/>
      <c r="L1262" s="1"/>
      <c r="M1262" s="1"/>
      <c r="N1262" s="1"/>
      <c r="O1262" s="54"/>
      <c r="P1262" s="1"/>
      <c r="Q1262" s="1"/>
      <c r="R1262" s="1"/>
      <c r="S1262" s="1"/>
      <c r="T1262" s="1"/>
      <c r="U1262" s="1"/>
      <c r="V1262" s="1"/>
      <c r="W1262" s="1"/>
      <c r="X1262" s="1"/>
      <c r="Y1262" s="1"/>
      <c r="Z1262" s="1"/>
      <c r="AA1262" s="1"/>
      <c r="AB1262" s="1"/>
      <c r="AC1262" s="1"/>
      <c r="AD1262" s="1"/>
      <c r="AE1262" s="1"/>
      <c r="AF1262" s="1"/>
      <c r="AG1262" s="1"/>
      <c r="AH1262" s="1"/>
      <c r="AI1262" s="54"/>
      <c r="AJ1262" s="1"/>
    </row>
    <row r="1263">
      <c r="A1263" s="1"/>
      <c r="B1263" s="1"/>
      <c r="C1263" s="34"/>
      <c r="D1263" s="1"/>
      <c r="E1263" s="1"/>
      <c r="F1263" s="1"/>
      <c r="G1263" s="1"/>
      <c r="H1263" s="1"/>
      <c r="I1263" s="1"/>
      <c r="J1263" s="1"/>
      <c r="K1263" s="1"/>
      <c r="L1263" s="1"/>
      <c r="M1263" s="1"/>
      <c r="N1263" s="1"/>
      <c r="O1263" s="54"/>
      <c r="P1263" s="1"/>
      <c r="Q1263" s="1"/>
      <c r="R1263" s="1"/>
      <c r="S1263" s="1"/>
      <c r="T1263" s="1"/>
      <c r="U1263" s="1"/>
      <c r="V1263" s="1"/>
      <c r="W1263" s="1"/>
      <c r="X1263" s="1"/>
      <c r="Y1263" s="1"/>
      <c r="Z1263" s="1"/>
      <c r="AA1263" s="1"/>
      <c r="AB1263" s="1"/>
      <c r="AC1263" s="1"/>
      <c r="AD1263" s="1"/>
      <c r="AE1263" s="1"/>
      <c r="AF1263" s="1"/>
      <c r="AG1263" s="1"/>
      <c r="AH1263" s="1"/>
      <c r="AI1263" s="54"/>
      <c r="AJ1263" s="1"/>
    </row>
    <row r="1264">
      <c r="A1264" s="1"/>
      <c r="B1264" s="1"/>
      <c r="C1264" s="34"/>
      <c r="D1264" s="1"/>
      <c r="E1264" s="1"/>
      <c r="F1264" s="1"/>
      <c r="G1264" s="1"/>
      <c r="H1264" s="1"/>
      <c r="I1264" s="1"/>
      <c r="J1264" s="1"/>
      <c r="K1264" s="1"/>
      <c r="L1264" s="1"/>
      <c r="M1264" s="1"/>
      <c r="N1264" s="1"/>
      <c r="O1264" s="54"/>
      <c r="P1264" s="1"/>
      <c r="Q1264" s="1"/>
      <c r="R1264" s="1"/>
      <c r="S1264" s="1"/>
      <c r="T1264" s="1"/>
      <c r="U1264" s="1"/>
      <c r="V1264" s="1"/>
      <c r="W1264" s="1"/>
      <c r="X1264" s="1"/>
      <c r="Y1264" s="1"/>
      <c r="Z1264" s="1"/>
      <c r="AA1264" s="1"/>
      <c r="AB1264" s="1"/>
      <c r="AC1264" s="1"/>
      <c r="AD1264" s="1"/>
      <c r="AE1264" s="1"/>
      <c r="AF1264" s="1"/>
      <c r="AG1264" s="1"/>
      <c r="AH1264" s="1"/>
      <c r="AI1264" s="54"/>
      <c r="AJ1264" s="1"/>
    </row>
    <row r="1265">
      <c r="A1265" s="1"/>
      <c r="B1265" s="1"/>
      <c r="C1265" s="34"/>
      <c r="D1265" s="1"/>
      <c r="E1265" s="1"/>
      <c r="F1265" s="1"/>
      <c r="G1265" s="1"/>
      <c r="H1265" s="1"/>
      <c r="I1265" s="1"/>
      <c r="J1265" s="1"/>
      <c r="K1265" s="1"/>
      <c r="L1265" s="1"/>
      <c r="M1265" s="1"/>
      <c r="N1265" s="1"/>
      <c r="O1265" s="54"/>
      <c r="P1265" s="1"/>
      <c r="Q1265" s="1"/>
      <c r="R1265" s="1"/>
      <c r="S1265" s="1"/>
      <c r="T1265" s="1"/>
      <c r="U1265" s="1"/>
      <c r="V1265" s="1"/>
      <c r="W1265" s="1"/>
      <c r="X1265" s="1"/>
      <c r="Y1265" s="1"/>
      <c r="Z1265" s="1"/>
      <c r="AA1265" s="1"/>
      <c r="AB1265" s="1"/>
      <c r="AC1265" s="1"/>
      <c r="AD1265" s="1"/>
      <c r="AE1265" s="1"/>
      <c r="AF1265" s="1"/>
      <c r="AG1265" s="1"/>
      <c r="AH1265" s="1"/>
      <c r="AI1265" s="54"/>
      <c r="AJ1265" s="1"/>
    </row>
    <row r="1266">
      <c r="A1266" s="1"/>
      <c r="B1266" s="1"/>
      <c r="C1266" s="34"/>
      <c r="D1266" s="1"/>
      <c r="E1266" s="1"/>
      <c r="F1266" s="1"/>
      <c r="G1266" s="1"/>
      <c r="H1266" s="1"/>
      <c r="I1266" s="1"/>
      <c r="J1266" s="1"/>
      <c r="K1266" s="1"/>
      <c r="L1266" s="1"/>
      <c r="M1266" s="1"/>
      <c r="N1266" s="1"/>
      <c r="O1266" s="54"/>
      <c r="P1266" s="1"/>
      <c r="Q1266" s="1"/>
      <c r="R1266" s="1"/>
      <c r="S1266" s="1"/>
      <c r="T1266" s="1"/>
      <c r="U1266" s="1"/>
      <c r="V1266" s="1"/>
      <c r="W1266" s="1"/>
      <c r="X1266" s="1"/>
      <c r="Y1266" s="1"/>
      <c r="Z1266" s="1"/>
      <c r="AA1266" s="1"/>
      <c r="AB1266" s="1"/>
      <c r="AC1266" s="1"/>
      <c r="AD1266" s="1"/>
      <c r="AE1266" s="1"/>
      <c r="AF1266" s="1"/>
      <c r="AG1266" s="1"/>
      <c r="AH1266" s="1"/>
      <c r="AI1266" s="54"/>
      <c r="AJ1266" s="1"/>
    </row>
    <row r="1267">
      <c r="A1267" s="1"/>
      <c r="B1267" s="1"/>
      <c r="C1267" s="34"/>
      <c r="D1267" s="1"/>
      <c r="E1267" s="1"/>
      <c r="F1267" s="1"/>
      <c r="G1267" s="1"/>
      <c r="H1267" s="1"/>
      <c r="I1267" s="1"/>
      <c r="J1267" s="1"/>
      <c r="K1267" s="1"/>
      <c r="L1267" s="1"/>
      <c r="M1267" s="1"/>
      <c r="N1267" s="1"/>
      <c r="O1267" s="54"/>
      <c r="P1267" s="1"/>
      <c r="Q1267" s="1"/>
      <c r="R1267" s="1"/>
      <c r="S1267" s="1"/>
      <c r="T1267" s="1"/>
      <c r="U1267" s="1"/>
      <c r="V1267" s="1"/>
      <c r="W1267" s="1"/>
      <c r="X1267" s="1"/>
      <c r="Y1267" s="1"/>
      <c r="Z1267" s="1"/>
      <c r="AA1267" s="1"/>
      <c r="AB1267" s="1"/>
      <c r="AC1267" s="1"/>
      <c r="AD1267" s="1"/>
      <c r="AE1267" s="1"/>
      <c r="AF1267" s="1"/>
      <c r="AG1267" s="1"/>
      <c r="AH1267" s="1"/>
      <c r="AI1267" s="54"/>
      <c r="AJ1267" s="1"/>
    </row>
    <row r="1268">
      <c r="A1268" s="1"/>
      <c r="B1268" s="1"/>
      <c r="C1268" s="34"/>
      <c r="D1268" s="1"/>
      <c r="E1268" s="1"/>
      <c r="F1268" s="1"/>
      <c r="G1268" s="1"/>
      <c r="H1268" s="1"/>
      <c r="I1268" s="1"/>
      <c r="J1268" s="1"/>
      <c r="K1268" s="1"/>
      <c r="L1268" s="1"/>
      <c r="M1268" s="1"/>
      <c r="N1268" s="1"/>
      <c r="O1268" s="54"/>
      <c r="P1268" s="1"/>
      <c r="Q1268" s="1"/>
      <c r="R1268" s="1"/>
      <c r="S1268" s="1"/>
      <c r="T1268" s="1"/>
      <c r="U1268" s="1"/>
      <c r="V1268" s="1"/>
      <c r="W1268" s="1"/>
      <c r="X1268" s="1"/>
      <c r="Y1268" s="1"/>
      <c r="Z1268" s="1"/>
      <c r="AA1268" s="1"/>
      <c r="AB1268" s="1"/>
      <c r="AC1268" s="1"/>
      <c r="AD1268" s="1"/>
      <c r="AE1268" s="1"/>
      <c r="AF1268" s="1"/>
      <c r="AG1268" s="1"/>
      <c r="AH1268" s="1"/>
      <c r="AI1268" s="54"/>
      <c r="AJ1268" s="1"/>
    </row>
    <row r="1269">
      <c r="A1269" s="1"/>
      <c r="B1269" s="1"/>
      <c r="C1269" s="34"/>
      <c r="D1269" s="1"/>
      <c r="E1269" s="1"/>
      <c r="F1269" s="1"/>
      <c r="G1269" s="1"/>
      <c r="H1269" s="1"/>
      <c r="I1269" s="1"/>
      <c r="J1269" s="1"/>
      <c r="K1269" s="1"/>
      <c r="L1269" s="1"/>
      <c r="M1269" s="1"/>
      <c r="N1269" s="1"/>
      <c r="O1269" s="54"/>
      <c r="P1269" s="1"/>
      <c r="Q1269" s="1"/>
      <c r="R1269" s="1"/>
      <c r="S1269" s="1"/>
      <c r="T1269" s="1"/>
      <c r="U1269" s="1"/>
      <c r="V1269" s="1"/>
      <c r="W1269" s="1"/>
      <c r="X1269" s="1"/>
      <c r="Y1269" s="1"/>
      <c r="Z1269" s="1"/>
      <c r="AA1269" s="1"/>
      <c r="AB1269" s="1"/>
      <c r="AC1269" s="1"/>
      <c r="AD1269" s="1"/>
      <c r="AE1269" s="1"/>
      <c r="AF1269" s="1"/>
      <c r="AG1269" s="1"/>
      <c r="AH1269" s="1"/>
      <c r="AI1269" s="54"/>
      <c r="AJ1269" s="1"/>
    </row>
    <row r="1270">
      <c r="A1270" s="1"/>
      <c r="B1270" s="1"/>
      <c r="C1270" s="34"/>
      <c r="D1270" s="1"/>
      <c r="E1270" s="1"/>
      <c r="F1270" s="1"/>
      <c r="G1270" s="1"/>
      <c r="H1270" s="1"/>
      <c r="I1270" s="1"/>
      <c r="J1270" s="1"/>
      <c r="K1270" s="1"/>
      <c r="L1270" s="1"/>
      <c r="M1270" s="1"/>
      <c r="N1270" s="1"/>
      <c r="O1270" s="54"/>
      <c r="P1270" s="1"/>
      <c r="Q1270" s="1"/>
      <c r="R1270" s="1"/>
      <c r="S1270" s="1"/>
      <c r="T1270" s="1"/>
      <c r="U1270" s="1"/>
      <c r="V1270" s="1"/>
      <c r="W1270" s="1"/>
      <c r="X1270" s="1"/>
      <c r="Y1270" s="1"/>
      <c r="Z1270" s="1"/>
      <c r="AA1270" s="1"/>
      <c r="AB1270" s="1"/>
      <c r="AC1270" s="1"/>
      <c r="AD1270" s="1"/>
      <c r="AE1270" s="1"/>
      <c r="AF1270" s="1"/>
      <c r="AG1270" s="1"/>
      <c r="AH1270" s="1"/>
      <c r="AI1270" s="54"/>
      <c r="AJ1270" s="1"/>
    </row>
    <row r="1271">
      <c r="A1271" s="1"/>
      <c r="B1271" s="1"/>
      <c r="C1271" s="34"/>
      <c r="D1271" s="1"/>
      <c r="E1271" s="1"/>
      <c r="F1271" s="1"/>
      <c r="G1271" s="1"/>
      <c r="H1271" s="1"/>
      <c r="I1271" s="1"/>
      <c r="J1271" s="1"/>
      <c r="K1271" s="1"/>
      <c r="L1271" s="1"/>
      <c r="M1271" s="1"/>
      <c r="N1271" s="1"/>
      <c r="O1271" s="54"/>
      <c r="P1271" s="1"/>
      <c r="Q1271" s="1"/>
      <c r="R1271" s="1"/>
      <c r="S1271" s="1"/>
      <c r="T1271" s="1"/>
      <c r="U1271" s="1"/>
      <c r="V1271" s="1"/>
      <c r="W1271" s="1"/>
      <c r="X1271" s="1"/>
      <c r="Y1271" s="1"/>
      <c r="Z1271" s="1"/>
      <c r="AA1271" s="1"/>
      <c r="AB1271" s="1"/>
      <c r="AC1271" s="1"/>
      <c r="AD1271" s="1"/>
      <c r="AE1271" s="1"/>
      <c r="AF1271" s="1"/>
      <c r="AG1271" s="1"/>
      <c r="AH1271" s="1"/>
      <c r="AI1271" s="54"/>
      <c r="AJ1271" s="1"/>
    </row>
    <row r="1272">
      <c r="A1272" s="1"/>
      <c r="B1272" s="1"/>
      <c r="C1272" s="34"/>
      <c r="D1272" s="1"/>
      <c r="E1272" s="1"/>
      <c r="F1272" s="1"/>
      <c r="G1272" s="1"/>
      <c r="H1272" s="1"/>
      <c r="I1272" s="1"/>
      <c r="J1272" s="1"/>
      <c r="K1272" s="1"/>
      <c r="L1272" s="1"/>
      <c r="M1272" s="1"/>
      <c r="N1272" s="1"/>
      <c r="O1272" s="54"/>
      <c r="P1272" s="1"/>
      <c r="Q1272" s="1"/>
      <c r="R1272" s="1"/>
      <c r="S1272" s="1"/>
      <c r="T1272" s="1"/>
      <c r="U1272" s="1"/>
      <c r="V1272" s="1"/>
      <c r="W1272" s="1"/>
      <c r="X1272" s="1"/>
      <c r="Y1272" s="1"/>
      <c r="Z1272" s="1"/>
      <c r="AA1272" s="1"/>
      <c r="AB1272" s="1"/>
      <c r="AC1272" s="1"/>
      <c r="AD1272" s="1"/>
      <c r="AE1272" s="1"/>
      <c r="AF1272" s="1"/>
      <c r="AG1272" s="1"/>
      <c r="AH1272" s="1"/>
      <c r="AI1272" s="54"/>
      <c r="AJ1272" s="1"/>
    </row>
    <row r="1273">
      <c r="A1273" s="1"/>
      <c r="B1273" s="1"/>
      <c r="C1273" s="34"/>
      <c r="D1273" s="1"/>
      <c r="E1273" s="1"/>
      <c r="F1273" s="1"/>
      <c r="G1273" s="1"/>
      <c r="H1273" s="1"/>
      <c r="I1273" s="1"/>
      <c r="J1273" s="1"/>
      <c r="K1273" s="1"/>
      <c r="L1273" s="1"/>
      <c r="M1273" s="1"/>
      <c r="N1273" s="1"/>
      <c r="O1273" s="54"/>
      <c r="P1273" s="1"/>
      <c r="Q1273" s="1"/>
      <c r="R1273" s="1"/>
      <c r="S1273" s="1"/>
      <c r="T1273" s="1"/>
      <c r="U1273" s="1"/>
      <c r="V1273" s="1"/>
      <c r="W1273" s="1"/>
      <c r="X1273" s="1"/>
      <c r="Y1273" s="1"/>
      <c r="Z1273" s="1"/>
      <c r="AA1273" s="1"/>
      <c r="AB1273" s="1"/>
      <c r="AC1273" s="1"/>
      <c r="AD1273" s="1"/>
      <c r="AE1273" s="1"/>
      <c r="AF1273" s="1"/>
      <c r="AG1273" s="1"/>
      <c r="AH1273" s="1"/>
      <c r="AI1273" s="54"/>
      <c r="AJ1273" s="1"/>
    </row>
    <row r="1274">
      <c r="A1274" s="1"/>
      <c r="B1274" s="1"/>
      <c r="C1274" s="34"/>
      <c r="D1274" s="1"/>
      <c r="E1274" s="1"/>
      <c r="F1274" s="1"/>
      <c r="G1274" s="1"/>
      <c r="H1274" s="1"/>
      <c r="I1274" s="1"/>
      <c r="J1274" s="1"/>
      <c r="K1274" s="1"/>
      <c r="L1274" s="1"/>
      <c r="M1274" s="1"/>
      <c r="N1274" s="1"/>
      <c r="O1274" s="54"/>
      <c r="P1274" s="1"/>
      <c r="Q1274" s="1"/>
      <c r="R1274" s="1"/>
      <c r="S1274" s="1"/>
      <c r="T1274" s="1"/>
      <c r="U1274" s="1"/>
      <c r="V1274" s="1"/>
      <c r="W1274" s="1"/>
      <c r="X1274" s="1"/>
      <c r="Y1274" s="1"/>
      <c r="Z1274" s="1"/>
      <c r="AA1274" s="1"/>
      <c r="AB1274" s="1"/>
      <c r="AC1274" s="1"/>
      <c r="AD1274" s="1"/>
      <c r="AE1274" s="1"/>
      <c r="AF1274" s="1"/>
      <c r="AG1274" s="1"/>
      <c r="AH1274" s="1"/>
      <c r="AI1274" s="54"/>
      <c r="AJ1274" s="1"/>
    </row>
    <row r="1275">
      <c r="A1275" s="1"/>
      <c r="B1275" s="1"/>
      <c r="C1275" s="34"/>
      <c r="D1275" s="1"/>
      <c r="E1275" s="1"/>
      <c r="F1275" s="1"/>
      <c r="G1275" s="1"/>
      <c r="H1275" s="1"/>
      <c r="I1275" s="1"/>
      <c r="J1275" s="1"/>
      <c r="K1275" s="1"/>
      <c r="L1275" s="1"/>
      <c r="M1275" s="1"/>
      <c r="N1275" s="1"/>
      <c r="O1275" s="54"/>
      <c r="P1275" s="1"/>
      <c r="Q1275" s="1"/>
      <c r="R1275" s="1"/>
      <c r="S1275" s="1"/>
      <c r="T1275" s="1"/>
      <c r="U1275" s="1"/>
      <c r="V1275" s="1"/>
      <c r="W1275" s="1"/>
      <c r="X1275" s="1"/>
      <c r="Y1275" s="1"/>
      <c r="Z1275" s="1"/>
      <c r="AA1275" s="1"/>
      <c r="AB1275" s="1"/>
      <c r="AC1275" s="1"/>
      <c r="AD1275" s="1"/>
      <c r="AE1275" s="1"/>
      <c r="AF1275" s="1"/>
      <c r="AG1275" s="1"/>
      <c r="AH1275" s="1"/>
      <c r="AI1275" s="54"/>
      <c r="AJ1275" s="1"/>
    </row>
    <row r="1276">
      <c r="A1276" s="1"/>
      <c r="B1276" s="1"/>
      <c r="C1276" s="34"/>
      <c r="D1276" s="1"/>
      <c r="E1276" s="1"/>
      <c r="F1276" s="1"/>
      <c r="G1276" s="1"/>
      <c r="H1276" s="1"/>
      <c r="I1276" s="1"/>
      <c r="J1276" s="1"/>
      <c r="K1276" s="1"/>
      <c r="L1276" s="1"/>
      <c r="M1276" s="1"/>
      <c r="N1276" s="1"/>
      <c r="O1276" s="54"/>
      <c r="P1276" s="1"/>
      <c r="Q1276" s="1"/>
      <c r="R1276" s="1"/>
      <c r="S1276" s="1"/>
      <c r="T1276" s="1"/>
      <c r="U1276" s="1"/>
      <c r="V1276" s="1"/>
      <c r="W1276" s="1"/>
      <c r="X1276" s="1"/>
      <c r="Y1276" s="1"/>
      <c r="Z1276" s="1"/>
      <c r="AA1276" s="1"/>
      <c r="AB1276" s="1"/>
      <c r="AC1276" s="1"/>
      <c r="AD1276" s="1"/>
      <c r="AE1276" s="1"/>
      <c r="AF1276" s="1"/>
      <c r="AG1276" s="1"/>
      <c r="AH1276" s="1"/>
      <c r="AI1276" s="54"/>
      <c r="AJ1276" s="1"/>
    </row>
    <row r="1277">
      <c r="A1277" s="1"/>
      <c r="B1277" s="1"/>
      <c r="C1277" s="34"/>
      <c r="D1277" s="1"/>
      <c r="E1277" s="1"/>
      <c r="F1277" s="1"/>
      <c r="G1277" s="1"/>
      <c r="H1277" s="1"/>
      <c r="I1277" s="1"/>
      <c r="J1277" s="1"/>
      <c r="K1277" s="1"/>
      <c r="L1277" s="1"/>
      <c r="M1277" s="1"/>
      <c r="N1277" s="1"/>
      <c r="O1277" s="54"/>
      <c r="P1277" s="1"/>
      <c r="Q1277" s="1"/>
      <c r="R1277" s="1"/>
      <c r="S1277" s="1"/>
      <c r="T1277" s="1"/>
      <c r="U1277" s="1"/>
      <c r="V1277" s="1"/>
      <c r="W1277" s="1"/>
      <c r="X1277" s="1"/>
      <c r="Y1277" s="1"/>
      <c r="Z1277" s="1"/>
      <c r="AA1277" s="1"/>
      <c r="AB1277" s="1"/>
      <c r="AC1277" s="1"/>
      <c r="AD1277" s="1"/>
      <c r="AE1277" s="1"/>
      <c r="AF1277" s="1"/>
      <c r="AG1277" s="1"/>
      <c r="AH1277" s="1"/>
      <c r="AI1277" s="54"/>
      <c r="AJ1277" s="1"/>
    </row>
    <row r="1278">
      <c r="A1278" s="1"/>
      <c r="B1278" s="1"/>
      <c r="C1278" s="34"/>
      <c r="D1278" s="1"/>
      <c r="E1278" s="1"/>
      <c r="F1278" s="1"/>
      <c r="G1278" s="1"/>
      <c r="H1278" s="1"/>
      <c r="I1278" s="1"/>
      <c r="J1278" s="1"/>
      <c r="K1278" s="1"/>
      <c r="L1278" s="1"/>
      <c r="M1278" s="1"/>
      <c r="N1278" s="1"/>
      <c r="O1278" s="54"/>
      <c r="P1278" s="1"/>
      <c r="Q1278" s="1"/>
      <c r="R1278" s="1"/>
      <c r="S1278" s="1"/>
      <c r="T1278" s="1"/>
      <c r="U1278" s="1"/>
      <c r="V1278" s="1"/>
      <c r="W1278" s="1"/>
      <c r="X1278" s="1"/>
      <c r="Y1278" s="1"/>
      <c r="Z1278" s="1"/>
      <c r="AA1278" s="1"/>
      <c r="AB1278" s="1"/>
      <c r="AC1278" s="1"/>
      <c r="AD1278" s="1"/>
      <c r="AE1278" s="1"/>
      <c r="AF1278" s="1"/>
      <c r="AG1278" s="1"/>
      <c r="AH1278" s="1"/>
      <c r="AI1278" s="54"/>
      <c r="AJ1278" s="1"/>
    </row>
    <row r="1279">
      <c r="A1279" s="1"/>
      <c r="B1279" s="1"/>
      <c r="C1279" s="34"/>
      <c r="D1279" s="1"/>
      <c r="E1279" s="1"/>
      <c r="F1279" s="1"/>
      <c r="G1279" s="1"/>
      <c r="H1279" s="1"/>
      <c r="I1279" s="1"/>
      <c r="J1279" s="1"/>
      <c r="K1279" s="1"/>
      <c r="L1279" s="1"/>
      <c r="M1279" s="1"/>
      <c r="N1279" s="1"/>
      <c r="O1279" s="54"/>
      <c r="P1279" s="1"/>
      <c r="Q1279" s="1"/>
      <c r="R1279" s="1"/>
      <c r="S1279" s="1"/>
      <c r="T1279" s="1"/>
      <c r="U1279" s="1"/>
      <c r="V1279" s="1"/>
      <c r="W1279" s="1"/>
      <c r="X1279" s="1"/>
      <c r="Y1279" s="1"/>
      <c r="Z1279" s="1"/>
      <c r="AA1279" s="1"/>
      <c r="AB1279" s="1"/>
      <c r="AC1279" s="1"/>
      <c r="AD1279" s="1"/>
      <c r="AE1279" s="1"/>
      <c r="AF1279" s="1"/>
      <c r="AG1279" s="1"/>
      <c r="AH1279" s="1"/>
      <c r="AI1279" s="54"/>
      <c r="AJ1279" s="1"/>
    </row>
    <row r="1280">
      <c r="A1280" s="1"/>
      <c r="B1280" s="1"/>
      <c r="C1280" s="34"/>
      <c r="D1280" s="1"/>
      <c r="E1280" s="1"/>
      <c r="F1280" s="1"/>
      <c r="G1280" s="1"/>
      <c r="H1280" s="1"/>
      <c r="I1280" s="1"/>
      <c r="J1280" s="1"/>
      <c r="K1280" s="1"/>
      <c r="L1280" s="1"/>
      <c r="M1280" s="1"/>
      <c r="N1280" s="1"/>
      <c r="O1280" s="54"/>
      <c r="P1280" s="1"/>
      <c r="Q1280" s="1"/>
      <c r="R1280" s="1"/>
      <c r="S1280" s="1"/>
      <c r="T1280" s="1"/>
      <c r="U1280" s="1"/>
      <c r="V1280" s="1"/>
      <c r="W1280" s="1"/>
      <c r="X1280" s="1"/>
      <c r="Y1280" s="1"/>
      <c r="Z1280" s="1"/>
      <c r="AA1280" s="1"/>
      <c r="AB1280" s="1"/>
      <c r="AC1280" s="1"/>
      <c r="AD1280" s="1"/>
      <c r="AE1280" s="1"/>
      <c r="AF1280" s="1"/>
      <c r="AG1280" s="1"/>
      <c r="AH1280" s="1"/>
      <c r="AI1280" s="54"/>
      <c r="AJ1280" s="1"/>
    </row>
    <row r="1281">
      <c r="A1281" s="1"/>
      <c r="B1281" s="1"/>
      <c r="C1281" s="34"/>
      <c r="D1281" s="1"/>
      <c r="E1281" s="1"/>
      <c r="F1281" s="1"/>
      <c r="G1281" s="1"/>
      <c r="H1281" s="1"/>
      <c r="I1281" s="1"/>
      <c r="J1281" s="1"/>
      <c r="K1281" s="1"/>
      <c r="L1281" s="1"/>
      <c r="M1281" s="1"/>
      <c r="N1281" s="1"/>
      <c r="O1281" s="54"/>
      <c r="P1281" s="1"/>
      <c r="Q1281" s="1"/>
      <c r="R1281" s="1"/>
      <c r="S1281" s="1"/>
      <c r="T1281" s="1"/>
      <c r="U1281" s="1"/>
      <c r="V1281" s="1"/>
      <c r="W1281" s="1"/>
      <c r="X1281" s="1"/>
      <c r="Y1281" s="1"/>
      <c r="Z1281" s="1"/>
      <c r="AA1281" s="1"/>
      <c r="AB1281" s="1"/>
      <c r="AC1281" s="1"/>
      <c r="AD1281" s="1"/>
      <c r="AE1281" s="1"/>
      <c r="AF1281" s="1"/>
      <c r="AG1281" s="1"/>
      <c r="AH1281" s="1"/>
      <c r="AI1281" s="54"/>
      <c r="AJ1281" s="1"/>
    </row>
    <row r="1282">
      <c r="A1282" s="1"/>
      <c r="B1282" s="1"/>
      <c r="C1282" s="34"/>
      <c r="D1282" s="1"/>
      <c r="E1282" s="1"/>
      <c r="F1282" s="1"/>
      <c r="G1282" s="1"/>
      <c r="H1282" s="1"/>
      <c r="I1282" s="1"/>
      <c r="J1282" s="1"/>
      <c r="K1282" s="1"/>
      <c r="L1282" s="1"/>
      <c r="M1282" s="1"/>
      <c r="N1282" s="1"/>
      <c r="O1282" s="54"/>
      <c r="P1282" s="1"/>
      <c r="Q1282" s="1"/>
      <c r="R1282" s="1"/>
      <c r="S1282" s="1"/>
      <c r="T1282" s="1"/>
      <c r="U1282" s="1"/>
      <c r="V1282" s="1"/>
      <c r="W1282" s="1"/>
      <c r="X1282" s="1"/>
      <c r="Y1282" s="1"/>
      <c r="Z1282" s="1"/>
      <c r="AA1282" s="1"/>
      <c r="AB1282" s="1"/>
      <c r="AC1282" s="1"/>
      <c r="AD1282" s="1"/>
      <c r="AE1282" s="1"/>
      <c r="AF1282" s="1"/>
      <c r="AG1282" s="1"/>
      <c r="AH1282" s="1"/>
      <c r="AI1282" s="54"/>
      <c r="AJ1282" s="1"/>
    </row>
    <row r="1283">
      <c r="A1283" s="1"/>
      <c r="B1283" s="1"/>
      <c r="C1283" s="34"/>
      <c r="D1283" s="1"/>
      <c r="E1283" s="1"/>
      <c r="F1283" s="1"/>
      <c r="G1283" s="1"/>
      <c r="H1283" s="1"/>
      <c r="I1283" s="1"/>
      <c r="J1283" s="1"/>
      <c r="K1283" s="1"/>
      <c r="L1283" s="1"/>
      <c r="M1283" s="1"/>
      <c r="N1283" s="1"/>
      <c r="O1283" s="54"/>
      <c r="P1283" s="1"/>
      <c r="Q1283" s="1"/>
      <c r="R1283" s="1"/>
      <c r="S1283" s="1"/>
      <c r="T1283" s="1"/>
      <c r="U1283" s="1"/>
      <c r="V1283" s="1"/>
      <c r="W1283" s="1"/>
      <c r="X1283" s="1"/>
      <c r="Y1283" s="1"/>
      <c r="Z1283" s="1"/>
      <c r="AA1283" s="1"/>
      <c r="AB1283" s="1"/>
      <c r="AC1283" s="1"/>
      <c r="AD1283" s="1"/>
      <c r="AE1283" s="1"/>
      <c r="AF1283" s="1"/>
      <c r="AG1283" s="1"/>
      <c r="AH1283" s="1"/>
      <c r="AI1283" s="54"/>
      <c r="AJ1283" s="1"/>
    </row>
    <row r="1284">
      <c r="A1284" s="1"/>
      <c r="B1284" s="1"/>
      <c r="C1284" s="34"/>
      <c r="D1284" s="1"/>
      <c r="E1284" s="1"/>
      <c r="F1284" s="1"/>
      <c r="G1284" s="1"/>
      <c r="H1284" s="1"/>
      <c r="I1284" s="1"/>
      <c r="J1284" s="1"/>
      <c r="K1284" s="1"/>
      <c r="L1284" s="1"/>
      <c r="M1284" s="1"/>
      <c r="N1284" s="1"/>
      <c r="O1284" s="54"/>
      <c r="P1284" s="1"/>
      <c r="Q1284" s="1"/>
      <c r="R1284" s="1"/>
      <c r="S1284" s="1"/>
      <c r="T1284" s="1"/>
      <c r="U1284" s="1"/>
      <c r="V1284" s="1"/>
      <c r="W1284" s="1"/>
      <c r="X1284" s="1"/>
      <c r="Y1284" s="1"/>
      <c r="Z1284" s="1"/>
      <c r="AA1284" s="1"/>
      <c r="AB1284" s="1"/>
      <c r="AC1284" s="1"/>
      <c r="AD1284" s="1"/>
      <c r="AE1284" s="1"/>
      <c r="AF1284" s="1"/>
      <c r="AG1284" s="1"/>
      <c r="AH1284" s="1"/>
      <c r="AI1284" s="54"/>
      <c r="AJ1284" s="1"/>
    </row>
    <row r="1285">
      <c r="A1285" s="1"/>
      <c r="B1285" s="1"/>
      <c r="C1285" s="34"/>
      <c r="D1285" s="1"/>
      <c r="E1285" s="1"/>
      <c r="F1285" s="1"/>
      <c r="G1285" s="1"/>
      <c r="H1285" s="1"/>
      <c r="I1285" s="1"/>
      <c r="J1285" s="1"/>
      <c r="K1285" s="1"/>
      <c r="L1285" s="1"/>
      <c r="M1285" s="1"/>
      <c r="N1285" s="1"/>
      <c r="O1285" s="54"/>
      <c r="P1285" s="1"/>
      <c r="Q1285" s="1"/>
      <c r="R1285" s="1"/>
      <c r="S1285" s="1"/>
      <c r="T1285" s="1"/>
      <c r="U1285" s="1"/>
      <c r="V1285" s="1"/>
      <c r="W1285" s="1"/>
      <c r="X1285" s="1"/>
      <c r="Y1285" s="1"/>
      <c r="Z1285" s="1"/>
      <c r="AA1285" s="1"/>
      <c r="AB1285" s="1"/>
      <c r="AC1285" s="1"/>
      <c r="AD1285" s="1"/>
      <c r="AE1285" s="1"/>
      <c r="AF1285" s="1"/>
      <c r="AG1285" s="1"/>
      <c r="AH1285" s="1"/>
      <c r="AI1285" s="54"/>
      <c r="AJ1285" s="1"/>
    </row>
    <row r="1286">
      <c r="A1286" s="1"/>
      <c r="B1286" s="1"/>
      <c r="C1286" s="34"/>
      <c r="D1286" s="1"/>
      <c r="E1286" s="1"/>
      <c r="F1286" s="1"/>
      <c r="G1286" s="1"/>
      <c r="H1286" s="1"/>
      <c r="I1286" s="1"/>
      <c r="J1286" s="1"/>
      <c r="K1286" s="1"/>
      <c r="L1286" s="1"/>
      <c r="M1286" s="1"/>
      <c r="N1286" s="1"/>
      <c r="O1286" s="54"/>
      <c r="P1286" s="1"/>
      <c r="Q1286" s="1"/>
      <c r="R1286" s="1"/>
      <c r="S1286" s="1"/>
      <c r="T1286" s="1"/>
      <c r="U1286" s="1"/>
      <c r="V1286" s="1"/>
      <c r="W1286" s="1"/>
      <c r="X1286" s="1"/>
      <c r="Y1286" s="1"/>
      <c r="Z1286" s="1"/>
      <c r="AA1286" s="1"/>
      <c r="AB1286" s="1"/>
      <c r="AC1286" s="1"/>
      <c r="AD1286" s="1"/>
      <c r="AE1286" s="1"/>
      <c r="AF1286" s="1"/>
      <c r="AG1286" s="1"/>
      <c r="AH1286" s="1"/>
      <c r="AI1286" s="54"/>
      <c r="AJ1286" s="1"/>
    </row>
    <row r="1287">
      <c r="A1287" s="1"/>
      <c r="B1287" s="1"/>
      <c r="C1287" s="34"/>
      <c r="D1287" s="1"/>
      <c r="E1287" s="1"/>
      <c r="F1287" s="1"/>
      <c r="G1287" s="1"/>
      <c r="H1287" s="1"/>
      <c r="I1287" s="1"/>
      <c r="J1287" s="1"/>
      <c r="K1287" s="1"/>
      <c r="L1287" s="1"/>
      <c r="M1287" s="1"/>
      <c r="N1287" s="1"/>
      <c r="O1287" s="54"/>
      <c r="P1287" s="1"/>
      <c r="Q1287" s="1"/>
      <c r="R1287" s="1"/>
      <c r="S1287" s="1"/>
      <c r="T1287" s="1"/>
      <c r="U1287" s="1"/>
      <c r="V1287" s="1"/>
      <c r="W1287" s="1"/>
      <c r="X1287" s="1"/>
      <c r="Y1287" s="1"/>
      <c r="Z1287" s="1"/>
      <c r="AA1287" s="1"/>
      <c r="AB1287" s="1"/>
      <c r="AC1287" s="1"/>
      <c r="AD1287" s="1"/>
      <c r="AE1287" s="1"/>
      <c r="AF1287" s="1"/>
      <c r="AG1287" s="1"/>
      <c r="AH1287" s="1"/>
      <c r="AI1287" s="54"/>
      <c r="AJ1287" s="1"/>
    </row>
    <row r="1288">
      <c r="A1288" s="1"/>
      <c r="B1288" s="1"/>
      <c r="C1288" s="34"/>
      <c r="D1288" s="1"/>
      <c r="E1288" s="1"/>
      <c r="F1288" s="1"/>
      <c r="G1288" s="1"/>
      <c r="H1288" s="1"/>
      <c r="I1288" s="1"/>
      <c r="J1288" s="1"/>
      <c r="K1288" s="1"/>
      <c r="L1288" s="1"/>
      <c r="M1288" s="1"/>
      <c r="N1288" s="1"/>
      <c r="O1288" s="54"/>
      <c r="P1288" s="1"/>
      <c r="Q1288" s="1"/>
      <c r="R1288" s="1"/>
      <c r="S1288" s="1"/>
      <c r="T1288" s="1"/>
      <c r="U1288" s="1"/>
      <c r="V1288" s="1"/>
      <c r="W1288" s="1"/>
      <c r="X1288" s="1"/>
      <c r="Y1288" s="1"/>
      <c r="Z1288" s="1"/>
      <c r="AA1288" s="1"/>
      <c r="AB1288" s="1"/>
      <c r="AC1288" s="1"/>
      <c r="AD1288" s="1"/>
      <c r="AE1288" s="1"/>
      <c r="AF1288" s="1"/>
      <c r="AG1288" s="1"/>
      <c r="AH1288" s="1"/>
      <c r="AI1288" s="54"/>
      <c r="AJ1288" s="1"/>
    </row>
    <row r="1289">
      <c r="A1289" s="1"/>
      <c r="B1289" s="1"/>
      <c r="C1289" s="34"/>
      <c r="D1289" s="1"/>
      <c r="E1289" s="1"/>
      <c r="F1289" s="1"/>
      <c r="G1289" s="1"/>
      <c r="H1289" s="1"/>
      <c r="I1289" s="1"/>
      <c r="J1289" s="1"/>
      <c r="K1289" s="1"/>
      <c r="L1289" s="1"/>
      <c r="M1289" s="1"/>
      <c r="N1289" s="1"/>
      <c r="O1289" s="54"/>
      <c r="P1289" s="1"/>
      <c r="Q1289" s="1"/>
      <c r="R1289" s="1"/>
      <c r="S1289" s="1"/>
      <c r="T1289" s="1"/>
      <c r="U1289" s="1"/>
      <c r="V1289" s="1"/>
      <c r="W1289" s="1"/>
      <c r="X1289" s="1"/>
      <c r="Y1289" s="1"/>
      <c r="Z1289" s="1"/>
      <c r="AA1289" s="1"/>
      <c r="AB1289" s="1"/>
      <c r="AC1289" s="1"/>
      <c r="AD1289" s="1"/>
      <c r="AE1289" s="1"/>
      <c r="AF1289" s="1"/>
      <c r="AG1289" s="1"/>
      <c r="AH1289" s="1"/>
      <c r="AI1289" s="54"/>
      <c r="AJ1289" s="1"/>
    </row>
    <row r="1290">
      <c r="A1290" s="1"/>
      <c r="B1290" s="1"/>
      <c r="C1290" s="34"/>
      <c r="D1290" s="1"/>
      <c r="E1290" s="1"/>
      <c r="F1290" s="1"/>
      <c r="G1290" s="1"/>
      <c r="H1290" s="1"/>
      <c r="I1290" s="1"/>
      <c r="J1290" s="1"/>
      <c r="K1290" s="1"/>
      <c r="L1290" s="1"/>
      <c r="M1290" s="1"/>
      <c r="N1290" s="1"/>
      <c r="O1290" s="54"/>
      <c r="P1290" s="1"/>
      <c r="Q1290" s="1"/>
      <c r="R1290" s="1"/>
      <c r="S1290" s="1"/>
      <c r="T1290" s="1"/>
      <c r="U1290" s="1"/>
      <c r="V1290" s="1"/>
      <c r="W1290" s="1"/>
      <c r="X1290" s="1"/>
      <c r="Y1290" s="1"/>
      <c r="Z1290" s="1"/>
      <c r="AA1290" s="1"/>
      <c r="AB1290" s="1"/>
      <c r="AC1290" s="1"/>
      <c r="AD1290" s="1"/>
      <c r="AE1290" s="1"/>
      <c r="AF1290" s="1"/>
      <c r="AG1290" s="1"/>
      <c r="AH1290" s="1"/>
      <c r="AI1290" s="54"/>
      <c r="AJ1290" s="1"/>
    </row>
    <row r="1291">
      <c r="A1291" s="1"/>
      <c r="B1291" s="1"/>
      <c r="C1291" s="34"/>
      <c r="D1291" s="1"/>
      <c r="E1291" s="1"/>
      <c r="F1291" s="1"/>
      <c r="G1291" s="1"/>
      <c r="H1291" s="1"/>
      <c r="I1291" s="1"/>
      <c r="J1291" s="1"/>
      <c r="K1291" s="1"/>
      <c r="L1291" s="1"/>
      <c r="M1291" s="1"/>
      <c r="N1291" s="1"/>
      <c r="O1291" s="54"/>
      <c r="P1291" s="1"/>
      <c r="Q1291" s="1"/>
      <c r="R1291" s="1"/>
      <c r="S1291" s="1"/>
      <c r="T1291" s="1"/>
      <c r="U1291" s="1"/>
      <c r="V1291" s="1"/>
      <c r="W1291" s="1"/>
      <c r="X1291" s="1"/>
      <c r="Y1291" s="1"/>
      <c r="Z1291" s="1"/>
      <c r="AA1291" s="1"/>
      <c r="AB1291" s="1"/>
      <c r="AC1291" s="1"/>
      <c r="AD1291" s="1"/>
      <c r="AE1291" s="1"/>
      <c r="AF1291" s="1"/>
      <c r="AG1291" s="1"/>
      <c r="AH1291" s="1"/>
      <c r="AI1291" s="54"/>
      <c r="AJ1291" s="1"/>
    </row>
    <row r="1292">
      <c r="A1292" s="1"/>
      <c r="B1292" s="1"/>
      <c r="C1292" s="34"/>
      <c r="D1292" s="1"/>
      <c r="E1292" s="1"/>
      <c r="F1292" s="1"/>
      <c r="G1292" s="1"/>
      <c r="H1292" s="1"/>
      <c r="I1292" s="1"/>
      <c r="J1292" s="1"/>
      <c r="K1292" s="1"/>
      <c r="L1292" s="1"/>
      <c r="M1292" s="1"/>
      <c r="N1292" s="1"/>
      <c r="O1292" s="54"/>
      <c r="P1292" s="1"/>
      <c r="Q1292" s="1"/>
      <c r="R1292" s="1"/>
      <c r="S1292" s="1"/>
      <c r="T1292" s="1"/>
      <c r="U1292" s="1"/>
      <c r="V1292" s="1"/>
      <c r="W1292" s="1"/>
      <c r="X1292" s="1"/>
      <c r="Y1292" s="1"/>
      <c r="Z1292" s="1"/>
      <c r="AA1292" s="1"/>
      <c r="AB1292" s="1"/>
      <c r="AC1292" s="1"/>
      <c r="AD1292" s="1"/>
      <c r="AE1292" s="1"/>
      <c r="AF1292" s="1"/>
      <c r="AG1292" s="1"/>
      <c r="AH1292" s="1"/>
      <c r="AI1292" s="54"/>
      <c r="AJ1292" s="1"/>
    </row>
    <row r="1293">
      <c r="A1293" s="1"/>
      <c r="B1293" s="1"/>
      <c r="C1293" s="34"/>
      <c r="D1293" s="1"/>
      <c r="E1293" s="1"/>
      <c r="F1293" s="1"/>
      <c r="G1293" s="1"/>
      <c r="H1293" s="1"/>
      <c r="I1293" s="1"/>
      <c r="J1293" s="1"/>
      <c r="K1293" s="1"/>
      <c r="L1293" s="1"/>
      <c r="M1293" s="1"/>
      <c r="N1293" s="1"/>
      <c r="O1293" s="54"/>
      <c r="P1293" s="1"/>
      <c r="Q1293" s="1"/>
      <c r="R1293" s="1"/>
      <c r="S1293" s="1"/>
      <c r="T1293" s="1"/>
      <c r="U1293" s="1"/>
      <c r="V1293" s="1"/>
      <c r="W1293" s="1"/>
      <c r="X1293" s="1"/>
      <c r="Y1293" s="1"/>
      <c r="Z1293" s="1"/>
      <c r="AA1293" s="1"/>
      <c r="AB1293" s="1"/>
      <c r="AC1293" s="1"/>
      <c r="AD1293" s="1"/>
      <c r="AE1293" s="1"/>
      <c r="AF1293" s="1"/>
      <c r="AG1293" s="1"/>
      <c r="AH1293" s="1"/>
      <c r="AI1293" s="54"/>
      <c r="AJ1293" s="1"/>
    </row>
    <row r="1294">
      <c r="A1294" s="1"/>
      <c r="B1294" s="1"/>
      <c r="C1294" s="34"/>
      <c r="D1294" s="1"/>
      <c r="E1294" s="1"/>
      <c r="F1294" s="1"/>
      <c r="G1294" s="1"/>
      <c r="H1294" s="1"/>
      <c r="I1294" s="1"/>
      <c r="J1294" s="1"/>
      <c r="K1294" s="1"/>
      <c r="L1294" s="1"/>
      <c r="M1294" s="1"/>
      <c r="N1294" s="1"/>
      <c r="O1294" s="54"/>
      <c r="P1294" s="1"/>
      <c r="Q1294" s="1"/>
      <c r="R1294" s="1"/>
      <c r="S1294" s="1"/>
      <c r="T1294" s="1"/>
      <c r="U1294" s="1"/>
      <c r="V1294" s="1"/>
      <c r="W1294" s="1"/>
      <c r="X1294" s="1"/>
      <c r="Y1294" s="1"/>
      <c r="Z1294" s="1"/>
      <c r="AA1294" s="1"/>
      <c r="AB1294" s="1"/>
      <c r="AC1294" s="1"/>
      <c r="AD1294" s="1"/>
      <c r="AE1294" s="1"/>
      <c r="AF1294" s="1"/>
      <c r="AG1294" s="1"/>
      <c r="AH1294" s="1"/>
      <c r="AI1294" s="54"/>
      <c r="AJ1294" s="1"/>
    </row>
    <row r="1295">
      <c r="A1295" s="1"/>
      <c r="B1295" s="1"/>
      <c r="C1295" s="34"/>
      <c r="D1295" s="1"/>
      <c r="E1295" s="1"/>
      <c r="F1295" s="1"/>
      <c r="G1295" s="1"/>
      <c r="H1295" s="1"/>
      <c r="I1295" s="1"/>
      <c r="J1295" s="1"/>
      <c r="K1295" s="1"/>
      <c r="L1295" s="1"/>
      <c r="M1295" s="1"/>
      <c r="N1295" s="1"/>
      <c r="O1295" s="54"/>
      <c r="P1295" s="1"/>
      <c r="Q1295" s="1"/>
      <c r="R1295" s="1"/>
      <c r="S1295" s="1"/>
      <c r="T1295" s="1"/>
      <c r="U1295" s="1"/>
      <c r="V1295" s="1"/>
      <c r="W1295" s="1"/>
      <c r="X1295" s="1"/>
      <c r="Y1295" s="1"/>
      <c r="Z1295" s="1"/>
      <c r="AA1295" s="1"/>
      <c r="AB1295" s="1"/>
      <c r="AC1295" s="1"/>
      <c r="AD1295" s="1"/>
      <c r="AE1295" s="1"/>
      <c r="AF1295" s="1"/>
      <c r="AG1295" s="1"/>
      <c r="AH1295" s="1"/>
      <c r="AI1295" s="54"/>
      <c r="AJ1295" s="1"/>
    </row>
    <row r="1296">
      <c r="A1296" s="1"/>
      <c r="B1296" s="1"/>
      <c r="C1296" s="34"/>
      <c r="D1296" s="1"/>
      <c r="E1296" s="1"/>
      <c r="F1296" s="1"/>
      <c r="G1296" s="1"/>
      <c r="H1296" s="1"/>
      <c r="I1296" s="1"/>
      <c r="J1296" s="1"/>
      <c r="K1296" s="1"/>
      <c r="L1296" s="1"/>
      <c r="M1296" s="1"/>
      <c r="N1296" s="1"/>
      <c r="O1296" s="54"/>
      <c r="P1296" s="1"/>
      <c r="Q1296" s="1"/>
      <c r="R1296" s="1"/>
      <c r="S1296" s="1"/>
      <c r="T1296" s="1"/>
      <c r="U1296" s="1"/>
      <c r="V1296" s="1"/>
      <c r="W1296" s="1"/>
      <c r="X1296" s="1"/>
      <c r="Y1296" s="1"/>
      <c r="Z1296" s="1"/>
      <c r="AA1296" s="1"/>
      <c r="AB1296" s="1"/>
      <c r="AC1296" s="1"/>
      <c r="AD1296" s="1"/>
      <c r="AE1296" s="1"/>
      <c r="AF1296" s="1"/>
      <c r="AG1296" s="1"/>
      <c r="AH1296" s="1"/>
      <c r="AI1296" s="54"/>
      <c r="AJ1296" s="1"/>
    </row>
    <row r="1297">
      <c r="A1297" s="1"/>
      <c r="B1297" s="1"/>
      <c r="C1297" s="34"/>
      <c r="D1297" s="1"/>
      <c r="E1297" s="1"/>
      <c r="F1297" s="1"/>
      <c r="G1297" s="1"/>
      <c r="H1297" s="1"/>
      <c r="I1297" s="1"/>
      <c r="J1297" s="1"/>
      <c r="K1297" s="1"/>
      <c r="L1297" s="1"/>
      <c r="M1297" s="1"/>
      <c r="N1297" s="1"/>
      <c r="O1297" s="54"/>
      <c r="P1297" s="1"/>
      <c r="Q1297" s="1"/>
      <c r="R1297" s="1"/>
      <c r="S1297" s="1"/>
      <c r="T1297" s="1"/>
      <c r="U1297" s="1"/>
      <c r="V1297" s="1"/>
      <c r="W1297" s="1"/>
      <c r="X1297" s="1"/>
      <c r="Y1297" s="1"/>
      <c r="Z1297" s="1"/>
      <c r="AA1297" s="1"/>
      <c r="AB1297" s="1"/>
      <c r="AC1297" s="1"/>
      <c r="AD1297" s="1"/>
      <c r="AE1297" s="1"/>
      <c r="AF1297" s="1"/>
      <c r="AG1297" s="1"/>
      <c r="AH1297" s="1"/>
      <c r="AI1297" s="54"/>
      <c r="AJ1297" s="1"/>
    </row>
    <row r="1298">
      <c r="A1298" s="1"/>
      <c r="B1298" s="1"/>
      <c r="C1298" s="34"/>
      <c r="D1298" s="1"/>
      <c r="E1298" s="1"/>
      <c r="F1298" s="1"/>
      <c r="G1298" s="1"/>
      <c r="H1298" s="1"/>
      <c r="I1298" s="1"/>
      <c r="J1298" s="1"/>
      <c r="K1298" s="1"/>
      <c r="L1298" s="1"/>
      <c r="M1298" s="1"/>
      <c r="N1298" s="1"/>
      <c r="O1298" s="54"/>
      <c r="P1298" s="1"/>
      <c r="Q1298" s="1"/>
      <c r="R1298" s="1"/>
      <c r="S1298" s="1"/>
      <c r="T1298" s="1"/>
      <c r="U1298" s="1"/>
      <c r="V1298" s="1"/>
      <c r="W1298" s="1"/>
      <c r="X1298" s="1"/>
      <c r="Y1298" s="1"/>
      <c r="Z1298" s="1"/>
      <c r="AA1298" s="1"/>
      <c r="AB1298" s="1"/>
      <c r="AC1298" s="1"/>
      <c r="AD1298" s="1"/>
      <c r="AE1298" s="1"/>
      <c r="AF1298" s="1"/>
      <c r="AG1298" s="1"/>
      <c r="AH1298" s="1"/>
      <c r="AI1298" s="54"/>
      <c r="AJ1298" s="1"/>
    </row>
    <row r="1299">
      <c r="A1299" s="1"/>
      <c r="B1299" s="1"/>
      <c r="C1299" s="34"/>
      <c r="D1299" s="1"/>
      <c r="E1299" s="1"/>
      <c r="F1299" s="1"/>
      <c r="G1299" s="1"/>
      <c r="H1299" s="1"/>
      <c r="I1299" s="1"/>
      <c r="J1299" s="1"/>
      <c r="K1299" s="1"/>
      <c r="L1299" s="1"/>
      <c r="M1299" s="1"/>
      <c r="N1299" s="1"/>
      <c r="O1299" s="54"/>
      <c r="P1299" s="1"/>
      <c r="Q1299" s="1"/>
      <c r="R1299" s="1"/>
      <c r="S1299" s="1"/>
      <c r="T1299" s="1"/>
      <c r="U1299" s="1"/>
      <c r="V1299" s="1"/>
      <c r="W1299" s="1"/>
      <c r="X1299" s="1"/>
      <c r="Y1299" s="1"/>
      <c r="Z1299" s="1"/>
      <c r="AA1299" s="1"/>
      <c r="AB1299" s="1"/>
      <c r="AC1299" s="1"/>
      <c r="AD1299" s="1"/>
      <c r="AE1299" s="1"/>
      <c r="AF1299" s="1"/>
      <c r="AG1299" s="1"/>
      <c r="AH1299" s="1"/>
      <c r="AI1299" s="54"/>
      <c r="AJ1299" s="1"/>
    </row>
    <row r="1300">
      <c r="A1300" s="1"/>
      <c r="B1300" s="1"/>
      <c r="C1300" s="34"/>
      <c r="D1300" s="1"/>
      <c r="E1300" s="1"/>
      <c r="F1300" s="1"/>
      <c r="G1300" s="1"/>
      <c r="H1300" s="1"/>
      <c r="I1300" s="1"/>
      <c r="J1300" s="1"/>
      <c r="K1300" s="1"/>
      <c r="L1300" s="1"/>
      <c r="M1300" s="1"/>
      <c r="N1300" s="1"/>
      <c r="O1300" s="54"/>
      <c r="P1300" s="1"/>
      <c r="Q1300" s="1"/>
      <c r="R1300" s="1"/>
      <c r="S1300" s="1"/>
      <c r="T1300" s="1"/>
      <c r="U1300" s="1"/>
      <c r="V1300" s="1"/>
      <c r="W1300" s="1"/>
      <c r="X1300" s="1"/>
      <c r="Y1300" s="1"/>
      <c r="Z1300" s="1"/>
      <c r="AA1300" s="1"/>
      <c r="AB1300" s="1"/>
      <c r="AC1300" s="1"/>
      <c r="AD1300" s="1"/>
      <c r="AE1300" s="1"/>
      <c r="AF1300" s="1"/>
      <c r="AG1300" s="1"/>
      <c r="AH1300" s="1"/>
      <c r="AI1300" s="54"/>
      <c r="AJ1300" s="1"/>
    </row>
    <row r="1301">
      <c r="A1301" s="1"/>
      <c r="B1301" s="1"/>
      <c r="C1301" s="34"/>
      <c r="D1301" s="1"/>
      <c r="E1301" s="1"/>
      <c r="F1301" s="1"/>
      <c r="G1301" s="1"/>
      <c r="H1301" s="1"/>
      <c r="I1301" s="1"/>
      <c r="J1301" s="1"/>
      <c r="K1301" s="1"/>
      <c r="L1301" s="1"/>
      <c r="M1301" s="1"/>
      <c r="N1301" s="1"/>
      <c r="O1301" s="54"/>
      <c r="P1301" s="1"/>
      <c r="Q1301" s="1"/>
      <c r="R1301" s="1"/>
      <c r="S1301" s="1"/>
      <c r="T1301" s="1"/>
      <c r="U1301" s="1"/>
      <c r="V1301" s="1"/>
      <c r="W1301" s="1"/>
      <c r="X1301" s="1"/>
      <c r="Y1301" s="1"/>
      <c r="Z1301" s="1"/>
      <c r="AA1301" s="1"/>
      <c r="AB1301" s="1"/>
      <c r="AC1301" s="1"/>
      <c r="AD1301" s="1"/>
      <c r="AE1301" s="1"/>
      <c r="AF1301" s="1"/>
      <c r="AG1301" s="1"/>
      <c r="AH1301" s="1"/>
      <c r="AI1301" s="54"/>
      <c r="AJ1301" s="1"/>
    </row>
    <row r="1302">
      <c r="A1302" s="1"/>
      <c r="B1302" s="1"/>
      <c r="C1302" s="34"/>
      <c r="D1302" s="1"/>
      <c r="E1302" s="1"/>
      <c r="F1302" s="1"/>
      <c r="G1302" s="1"/>
      <c r="H1302" s="1"/>
      <c r="I1302" s="1"/>
      <c r="J1302" s="1"/>
      <c r="K1302" s="1"/>
      <c r="L1302" s="1"/>
      <c r="M1302" s="1"/>
      <c r="N1302" s="1"/>
      <c r="O1302" s="54"/>
      <c r="P1302" s="1"/>
      <c r="Q1302" s="1"/>
      <c r="R1302" s="1"/>
      <c r="S1302" s="1"/>
      <c r="T1302" s="1"/>
      <c r="U1302" s="1"/>
      <c r="V1302" s="1"/>
      <c r="W1302" s="1"/>
      <c r="X1302" s="1"/>
      <c r="Y1302" s="1"/>
      <c r="Z1302" s="1"/>
      <c r="AA1302" s="1"/>
      <c r="AB1302" s="1"/>
      <c r="AC1302" s="1"/>
      <c r="AD1302" s="1"/>
      <c r="AE1302" s="1"/>
      <c r="AF1302" s="1"/>
      <c r="AG1302" s="1"/>
      <c r="AH1302" s="1"/>
      <c r="AI1302" s="54"/>
      <c r="AJ1302" s="1"/>
    </row>
    <row r="1303">
      <c r="A1303" s="1"/>
      <c r="B1303" s="1"/>
      <c r="C1303" s="34"/>
      <c r="D1303" s="1"/>
      <c r="E1303" s="1"/>
      <c r="F1303" s="1"/>
      <c r="G1303" s="1"/>
      <c r="H1303" s="1"/>
      <c r="I1303" s="1"/>
      <c r="J1303" s="1"/>
      <c r="K1303" s="1"/>
      <c r="L1303" s="1"/>
      <c r="M1303" s="1"/>
      <c r="N1303" s="1"/>
      <c r="O1303" s="54"/>
      <c r="P1303" s="1"/>
      <c r="Q1303" s="1"/>
      <c r="R1303" s="1"/>
      <c r="S1303" s="1"/>
      <c r="T1303" s="1"/>
      <c r="U1303" s="1"/>
      <c r="V1303" s="1"/>
      <c r="W1303" s="1"/>
      <c r="X1303" s="1"/>
      <c r="Y1303" s="1"/>
      <c r="Z1303" s="1"/>
      <c r="AA1303" s="1"/>
      <c r="AB1303" s="1"/>
      <c r="AC1303" s="1"/>
      <c r="AD1303" s="1"/>
      <c r="AE1303" s="1"/>
      <c r="AF1303" s="1"/>
      <c r="AG1303" s="1"/>
      <c r="AH1303" s="1"/>
      <c r="AI1303" s="54"/>
      <c r="AJ1303" s="1"/>
    </row>
    <row r="1304">
      <c r="A1304" s="1"/>
      <c r="B1304" s="1"/>
      <c r="C1304" s="34"/>
      <c r="D1304" s="1"/>
      <c r="E1304" s="1"/>
      <c r="F1304" s="1"/>
      <c r="G1304" s="1"/>
      <c r="H1304" s="1"/>
      <c r="I1304" s="1"/>
      <c r="J1304" s="1"/>
      <c r="K1304" s="1"/>
      <c r="L1304" s="1"/>
      <c r="M1304" s="1"/>
      <c r="N1304" s="1"/>
      <c r="O1304" s="54"/>
      <c r="P1304" s="1"/>
      <c r="Q1304" s="1"/>
      <c r="R1304" s="1"/>
      <c r="S1304" s="1"/>
      <c r="T1304" s="1"/>
      <c r="U1304" s="1"/>
      <c r="V1304" s="1"/>
      <c r="W1304" s="1"/>
      <c r="X1304" s="1"/>
      <c r="Y1304" s="1"/>
      <c r="Z1304" s="1"/>
      <c r="AA1304" s="1"/>
      <c r="AB1304" s="1"/>
      <c r="AC1304" s="1"/>
      <c r="AD1304" s="1"/>
      <c r="AE1304" s="1"/>
      <c r="AF1304" s="1"/>
      <c r="AG1304" s="1"/>
      <c r="AH1304" s="1"/>
      <c r="AI1304" s="54"/>
      <c r="AJ1304" s="1"/>
    </row>
    <row r="1305">
      <c r="A1305" s="1"/>
      <c r="B1305" s="1"/>
      <c r="C1305" s="34"/>
      <c r="D1305" s="1"/>
      <c r="E1305" s="1"/>
      <c r="F1305" s="1"/>
      <c r="G1305" s="1"/>
      <c r="H1305" s="1"/>
      <c r="I1305" s="1"/>
      <c r="J1305" s="1"/>
      <c r="K1305" s="1"/>
      <c r="L1305" s="1"/>
      <c r="M1305" s="1"/>
      <c r="N1305" s="1"/>
      <c r="O1305" s="54"/>
      <c r="P1305" s="1"/>
      <c r="Q1305" s="1"/>
      <c r="R1305" s="1"/>
      <c r="S1305" s="1"/>
      <c r="T1305" s="1"/>
      <c r="U1305" s="1"/>
      <c r="V1305" s="1"/>
      <c r="W1305" s="1"/>
      <c r="X1305" s="1"/>
      <c r="Y1305" s="1"/>
      <c r="Z1305" s="1"/>
      <c r="AA1305" s="1"/>
      <c r="AB1305" s="1"/>
      <c r="AC1305" s="1"/>
      <c r="AD1305" s="1"/>
      <c r="AE1305" s="1"/>
      <c r="AF1305" s="1"/>
      <c r="AG1305" s="1"/>
      <c r="AH1305" s="1"/>
      <c r="AI1305" s="54"/>
      <c r="AJ1305" s="1"/>
    </row>
    <row r="1306">
      <c r="A1306" s="1"/>
      <c r="B1306" s="1"/>
      <c r="C1306" s="34"/>
      <c r="D1306" s="1"/>
      <c r="E1306" s="1"/>
      <c r="F1306" s="1"/>
      <c r="G1306" s="1"/>
      <c r="H1306" s="1"/>
      <c r="I1306" s="1"/>
      <c r="J1306" s="1"/>
      <c r="K1306" s="1"/>
      <c r="L1306" s="1"/>
      <c r="M1306" s="1"/>
      <c r="N1306" s="1"/>
      <c r="O1306" s="54"/>
      <c r="P1306" s="1"/>
      <c r="Q1306" s="1"/>
      <c r="R1306" s="1"/>
      <c r="S1306" s="1"/>
      <c r="T1306" s="1"/>
      <c r="U1306" s="1"/>
      <c r="V1306" s="1"/>
      <c r="W1306" s="1"/>
      <c r="X1306" s="1"/>
      <c r="Y1306" s="1"/>
      <c r="Z1306" s="1"/>
      <c r="AA1306" s="1"/>
      <c r="AB1306" s="1"/>
      <c r="AC1306" s="1"/>
      <c r="AD1306" s="1"/>
      <c r="AE1306" s="1"/>
      <c r="AF1306" s="1"/>
      <c r="AG1306" s="1"/>
      <c r="AH1306" s="1"/>
      <c r="AI1306" s="54"/>
      <c r="AJ1306" s="1"/>
    </row>
    <row r="1307">
      <c r="A1307" s="1"/>
      <c r="B1307" s="1"/>
      <c r="C1307" s="34"/>
      <c r="D1307" s="1"/>
      <c r="E1307" s="1"/>
      <c r="F1307" s="1"/>
      <c r="G1307" s="1"/>
      <c r="H1307" s="1"/>
      <c r="I1307" s="1"/>
      <c r="J1307" s="1"/>
      <c r="K1307" s="1"/>
      <c r="L1307" s="1"/>
      <c r="M1307" s="1"/>
      <c r="N1307" s="1"/>
      <c r="O1307" s="54"/>
      <c r="P1307" s="1"/>
      <c r="Q1307" s="1"/>
      <c r="R1307" s="1"/>
      <c r="S1307" s="1"/>
      <c r="T1307" s="1"/>
      <c r="U1307" s="1"/>
      <c r="V1307" s="1"/>
      <c r="W1307" s="1"/>
      <c r="X1307" s="1"/>
      <c r="Y1307" s="1"/>
      <c r="Z1307" s="1"/>
      <c r="AA1307" s="1"/>
      <c r="AB1307" s="1"/>
      <c r="AC1307" s="1"/>
      <c r="AD1307" s="1"/>
      <c r="AE1307" s="1"/>
      <c r="AF1307" s="1"/>
      <c r="AG1307" s="1"/>
      <c r="AH1307" s="1"/>
      <c r="AI1307" s="54"/>
      <c r="AJ1307" s="1"/>
    </row>
    <row r="1308">
      <c r="A1308" s="1"/>
      <c r="B1308" s="1"/>
      <c r="C1308" s="34"/>
      <c r="D1308" s="1"/>
      <c r="E1308" s="1"/>
      <c r="F1308" s="1"/>
      <c r="G1308" s="1"/>
      <c r="H1308" s="1"/>
      <c r="I1308" s="1"/>
      <c r="J1308" s="1"/>
      <c r="K1308" s="1"/>
      <c r="L1308" s="1"/>
      <c r="M1308" s="1"/>
      <c r="N1308" s="1"/>
      <c r="O1308" s="54"/>
      <c r="P1308" s="1"/>
      <c r="Q1308" s="1"/>
      <c r="R1308" s="1"/>
      <c r="S1308" s="1"/>
      <c r="T1308" s="1"/>
      <c r="U1308" s="1"/>
      <c r="V1308" s="1"/>
      <c r="W1308" s="1"/>
      <c r="X1308" s="1"/>
      <c r="Y1308" s="1"/>
      <c r="Z1308" s="1"/>
      <c r="AA1308" s="1"/>
      <c r="AB1308" s="1"/>
      <c r="AC1308" s="1"/>
      <c r="AD1308" s="1"/>
      <c r="AE1308" s="1"/>
      <c r="AF1308" s="1"/>
      <c r="AG1308" s="1"/>
      <c r="AH1308" s="1"/>
      <c r="AI1308" s="54"/>
      <c r="AJ1308" s="1"/>
    </row>
    <row r="1309">
      <c r="A1309" s="1"/>
      <c r="B1309" s="1"/>
      <c r="C1309" s="34"/>
      <c r="D1309" s="1"/>
      <c r="E1309" s="1"/>
      <c r="F1309" s="1"/>
      <c r="G1309" s="1"/>
      <c r="H1309" s="1"/>
      <c r="I1309" s="1"/>
      <c r="J1309" s="1"/>
      <c r="K1309" s="1"/>
      <c r="L1309" s="1"/>
      <c r="M1309" s="1"/>
      <c r="N1309" s="1"/>
      <c r="O1309" s="54"/>
      <c r="P1309" s="1"/>
      <c r="Q1309" s="1"/>
      <c r="R1309" s="1"/>
      <c r="S1309" s="1"/>
      <c r="T1309" s="1"/>
      <c r="U1309" s="1"/>
      <c r="V1309" s="1"/>
      <c r="W1309" s="1"/>
      <c r="X1309" s="1"/>
      <c r="Y1309" s="1"/>
      <c r="Z1309" s="1"/>
      <c r="AA1309" s="1"/>
      <c r="AB1309" s="1"/>
      <c r="AC1309" s="1"/>
      <c r="AD1309" s="1"/>
      <c r="AE1309" s="1"/>
      <c r="AF1309" s="1"/>
      <c r="AG1309" s="1"/>
      <c r="AH1309" s="1"/>
      <c r="AI1309" s="54"/>
      <c r="AJ1309" s="1"/>
    </row>
    <row r="1310">
      <c r="A1310" s="1"/>
      <c r="B1310" s="1"/>
      <c r="C1310" s="34"/>
      <c r="D1310" s="1"/>
      <c r="E1310" s="1"/>
      <c r="F1310" s="1"/>
      <c r="G1310" s="1"/>
      <c r="H1310" s="1"/>
      <c r="I1310" s="1"/>
      <c r="J1310" s="1"/>
      <c r="K1310" s="1"/>
      <c r="L1310" s="1"/>
      <c r="M1310" s="1"/>
      <c r="N1310" s="1"/>
      <c r="O1310" s="54"/>
      <c r="P1310" s="1"/>
      <c r="Q1310" s="1"/>
      <c r="R1310" s="1"/>
      <c r="S1310" s="1"/>
      <c r="T1310" s="1"/>
      <c r="U1310" s="1"/>
      <c r="V1310" s="1"/>
      <c r="W1310" s="1"/>
      <c r="X1310" s="1"/>
      <c r="Y1310" s="1"/>
      <c r="Z1310" s="1"/>
      <c r="AA1310" s="1"/>
      <c r="AB1310" s="1"/>
      <c r="AC1310" s="1"/>
      <c r="AD1310" s="1"/>
      <c r="AE1310" s="1"/>
      <c r="AF1310" s="1"/>
      <c r="AG1310" s="1"/>
      <c r="AH1310" s="1"/>
      <c r="AI1310" s="54"/>
      <c r="AJ1310" s="1"/>
    </row>
    <row r="1311">
      <c r="A1311" s="1"/>
      <c r="B1311" s="1"/>
      <c r="C1311" s="34"/>
      <c r="D1311" s="1"/>
      <c r="E1311" s="1"/>
      <c r="F1311" s="1"/>
      <c r="G1311" s="1"/>
      <c r="H1311" s="1"/>
      <c r="I1311" s="1"/>
      <c r="J1311" s="1"/>
      <c r="K1311" s="1"/>
      <c r="L1311" s="1"/>
      <c r="M1311" s="1"/>
      <c r="N1311" s="1"/>
      <c r="O1311" s="54"/>
      <c r="P1311" s="1"/>
      <c r="Q1311" s="1"/>
      <c r="R1311" s="1"/>
      <c r="S1311" s="1"/>
      <c r="T1311" s="1"/>
      <c r="U1311" s="1"/>
      <c r="V1311" s="1"/>
      <c r="W1311" s="1"/>
      <c r="X1311" s="1"/>
      <c r="Y1311" s="1"/>
      <c r="Z1311" s="1"/>
      <c r="AA1311" s="1"/>
      <c r="AB1311" s="1"/>
      <c r="AC1311" s="1"/>
      <c r="AD1311" s="1"/>
      <c r="AE1311" s="1"/>
      <c r="AF1311" s="1"/>
      <c r="AG1311" s="1"/>
      <c r="AH1311" s="1"/>
      <c r="AI1311" s="54"/>
      <c r="AJ1311" s="1"/>
    </row>
    <row r="1312">
      <c r="A1312" s="1"/>
      <c r="B1312" s="1"/>
      <c r="C1312" s="34"/>
      <c r="D1312" s="1"/>
      <c r="E1312" s="1"/>
      <c r="F1312" s="1"/>
      <c r="G1312" s="1"/>
      <c r="H1312" s="1"/>
      <c r="I1312" s="1"/>
      <c r="J1312" s="1"/>
      <c r="K1312" s="1"/>
      <c r="L1312" s="1"/>
      <c r="M1312" s="1"/>
      <c r="N1312" s="1"/>
      <c r="O1312" s="54"/>
      <c r="P1312" s="1"/>
      <c r="Q1312" s="1"/>
      <c r="R1312" s="1"/>
      <c r="S1312" s="1"/>
      <c r="T1312" s="1"/>
      <c r="U1312" s="1"/>
      <c r="V1312" s="1"/>
      <c r="W1312" s="1"/>
      <c r="X1312" s="1"/>
      <c r="Y1312" s="1"/>
      <c r="Z1312" s="1"/>
      <c r="AA1312" s="1"/>
      <c r="AB1312" s="1"/>
      <c r="AC1312" s="1"/>
      <c r="AD1312" s="1"/>
      <c r="AE1312" s="1"/>
      <c r="AF1312" s="1"/>
      <c r="AG1312" s="1"/>
      <c r="AH1312" s="1"/>
      <c r="AI1312" s="54"/>
      <c r="AJ1312" s="1"/>
    </row>
    <row r="1313">
      <c r="A1313" s="1"/>
      <c r="B1313" s="1"/>
      <c r="C1313" s="34"/>
      <c r="D1313" s="1"/>
      <c r="E1313" s="1"/>
      <c r="F1313" s="1"/>
      <c r="G1313" s="1"/>
      <c r="H1313" s="1"/>
      <c r="I1313" s="1"/>
      <c r="J1313" s="1"/>
      <c r="K1313" s="1"/>
      <c r="L1313" s="1"/>
      <c r="M1313" s="1"/>
      <c r="N1313" s="1"/>
      <c r="O1313" s="54"/>
      <c r="P1313" s="1"/>
      <c r="Q1313" s="1"/>
      <c r="R1313" s="1"/>
      <c r="S1313" s="1"/>
      <c r="T1313" s="1"/>
      <c r="U1313" s="1"/>
      <c r="V1313" s="1"/>
      <c r="W1313" s="1"/>
      <c r="X1313" s="1"/>
      <c r="Y1313" s="1"/>
      <c r="Z1313" s="1"/>
      <c r="AA1313" s="1"/>
      <c r="AB1313" s="1"/>
      <c r="AC1313" s="1"/>
      <c r="AD1313" s="1"/>
      <c r="AE1313" s="1"/>
      <c r="AF1313" s="1"/>
      <c r="AG1313" s="1"/>
      <c r="AH1313" s="1"/>
      <c r="AI1313" s="54"/>
      <c r="AJ1313" s="1"/>
    </row>
    <row r="1314">
      <c r="A1314" s="1"/>
      <c r="B1314" s="1"/>
      <c r="C1314" s="34"/>
      <c r="D1314" s="1"/>
      <c r="E1314" s="1"/>
      <c r="F1314" s="1"/>
      <c r="G1314" s="1"/>
      <c r="H1314" s="1"/>
      <c r="I1314" s="1"/>
      <c r="J1314" s="1"/>
      <c r="K1314" s="1"/>
      <c r="L1314" s="1"/>
      <c r="M1314" s="1"/>
      <c r="N1314" s="1"/>
      <c r="O1314" s="54"/>
      <c r="P1314" s="1"/>
      <c r="Q1314" s="1"/>
      <c r="R1314" s="1"/>
      <c r="S1314" s="1"/>
      <c r="T1314" s="1"/>
      <c r="U1314" s="1"/>
      <c r="V1314" s="1"/>
      <c r="W1314" s="1"/>
      <c r="X1314" s="1"/>
      <c r="Y1314" s="1"/>
      <c r="Z1314" s="1"/>
      <c r="AA1314" s="1"/>
      <c r="AB1314" s="1"/>
      <c r="AC1314" s="1"/>
      <c r="AD1314" s="1"/>
      <c r="AE1314" s="1"/>
      <c r="AF1314" s="1"/>
      <c r="AG1314" s="1"/>
      <c r="AH1314" s="1"/>
      <c r="AI1314" s="54"/>
      <c r="AJ1314" s="1"/>
    </row>
    <row r="1315">
      <c r="A1315" s="1"/>
      <c r="B1315" s="1"/>
      <c r="C1315" s="34"/>
      <c r="D1315" s="1"/>
      <c r="E1315" s="1"/>
      <c r="F1315" s="1"/>
      <c r="G1315" s="1"/>
      <c r="H1315" s="1"/>
      <c r="I1315" s="1"/>
      <c r="J1315" s="1"/>
      <c r="K1315" s="1"/>
      <c r="L1315" s="1"/>
      <c r="M1315" s="1"/>
      <c r="N1315" s="1"/>
      <c r="O1315" s="54"/>
      <c r="P1315" s="1"/>
      <c r="Q1315" s="1"/>
      <c r="R1315" s="1"/>
      <c r="S1315" s="1"/>
      <c r="T1315" s="1"/>
      <c r="U1315" s="1"/>
      <c r="V1315" s="1"/>
      <c r="W1315" s="1"/>
      <c r="X1315" s="1"/>
      <c r="Y1315" s="1"/>
      <c r="Z1315" s="1"/>
      <c r="AA1315" s="1"/>
      <c r="AB1315" s="1"/>
      <c r="AC1315" s="1"/>
      <c r="AD1315" s="1"/>
      <c r="AE1315" s="1"/>
      <c r="AF1315" s="1"/>
      <c r="AG1315" s="1"/>
      <c r="AH1315" s="1"/>
      <c r="AI1315" s="54"/>
      <c r="AJ1315" s="1"/>
    </row>
    <row r="1316">
      <c r="A1316" s="1"/>
      <c r="B1316" s="1"/>
      <c r="C1316" s="34"/>
      <c r="D1316" s="1"/>
      <c r="E1316" s="1"/>
      <c r="F1316" s="1"/>
      <c r="G1316" s="1"/>
      <c r="H1316" s="1"/>
      <c r="I1316" s="1"/>
      <c r="J1316" s="1"/>
      <c r="K1316" s="1"/>
      <c r="L1316" s="1"/>
      <c r="M1316" s="1"/>
      <c r="N1316" s="1"/>
      <c r="O1316" s="54"/>
      <c r="P1316" s="1"/>
      <c r="Q1316" s="1"/>
      <c r="R1316" s="1"/>
      <c r="S1316" s="1"/>
      <c r="T1316" s="1"/>
      <c r="U1316" s="1"/>
      <c r="V1316" s="1"/>
      <c r="W1316" s="1"/>
      <c r="X1316" s="1"/>
      <c r="Y1316" s="1"/>
      <c r="Z1316" s="1"/>
      <c r="AA1316" s="1"/>
      <c r="AB1316" s="1"/>
      <c r="AC1316" s="1"/>
      <c r="AD1316" s="1"/>
      <c r="AE1316" s="1"/>
      <c r="AF1316" s="1"/>
      <c r="AG1316" s="1"/>
      <c r="AH1316" s="1"/>
      <c r="AI1316" s="54"/>
      <c r="AJ1316" s="1"/>
    </row>
    <row r="1317">
      <c r="A1317" s="1"/>
      <c r="B1317" s="1"/>
      <c r="C1317" s="34"/>
      <c r="D1317" s="1"/>
      <c r="E1317" s="1"/>
      <c r="F1317" s="1"/>
      <c r="G1317" s="1"/>
      <c r="H1317" s="1"/>
      <c r="I1317" s="1"/>
      <c r="J1317" s="1"/>
      <c r="K1317" s="1"/>
      <c r="L1317" s="1"/>
      <c r="M1317" s="1"/>
      <c r="N1317" s="1"/>
      <c r="O1317" s="54"/>
      <c r="P1317" s="1"/>
      <c r="Q1317" s="1"/>
      <c r="R1317" s="1"/>
      <c r="S1317" s="1"/>
      <c r="T1317" s="1"/>
      <c r="U1317" s="1"/>
      <c r="V1317" s="1"/>
      <c r="W1317" s="1"/>
      <c r="X1317" s="1"/>
      <c r="Y1317" s="1"/>
      <c r="Z1317" s="1"/>
      <c r="AA1317" s="1"/>
      <c r="AB1317" s="1"/>
      <c r="AC1317" s="1"/>
      <c r="AD1317" s="1"/>
      <c r="AE1317" s="1"/>
      <c r="AF1317" s="1"/>
      <c r="AG1317" s="1"/>
      <c r="AH1317" s="1"/>
      <c r="AI1317" s="54"/>
      <c r="AJ1317" s="1"/>
    </row>
    <row r="1318">
      <c r="A1318" s="1"/>
      <c r="B1318" s="1"/>
      <c r="C1318" s="34"/>
      <c r="D1318" s="1"/>
      <c r="E1318" s="1"/>
      <c r="F1318" s="1"/>
      <c r="G1318" s="1"/>
      <c r="H1318" s="1"/>
      <c r="I1318" s="1"/>
      <c r="J1318" s="1"/>
      <c r="K1318" s="1"/>
      <c r="L1318" s="1"/>
      <c r="M1318" s="1"/>
      <c r="N1318" s="1"/>
      <c r="O1318" s="54"/>
      <c r="P1318" s="1"/>
      <c r="Q1318" s="1"/>
      <c r="R1318" s="1"/>
      <c r="S1318" s="1"/>
      <c r="T1318" s="1"/>
      <c r="U1318" s="1"/>
      <c r="V1318" s="1"/>
      <c r="W1318" s="1"/>
      <c r="X1318" s="1"/>
      <c r="Y1318" s="1"/>
      <c r="Z1318" s="1"/>
      <c r="AA1318" s="1"/>
      <c r="AB1318" s="1"/>
      <c r="AC1318" s="1"/>
      <c r="AD1318" s="1"/>
      <c r="AE1318" s="1"/>
      <c r="AF1318" s="1"/>
      <c r="AG1318" s="1"/>
      <c r="AH1318" s="1"/>
      <c r="AI1318" s="54"/>
      <c r="AJ1318" s="1"/>
    </row>
    <row r="1319">
      <c r="A1319" s="1"/>
      <c r="B1319" s="1"/>
      <c r="C1319" s="34"/>
      <c r="D1319" s="1"/>
      <c r="E1319" s="1"/>
      <c r="F1319" s="1"/>
      <c r="G1319" s="1"/>
      <c r="H1319" s="1"/>
      <c r="I1319" s="1"/>
      <c r="J1319" s="1"/>
      <c r="K1319" s="1"/>
      <c r="L1319" s="1"/>
      <c r="M1319" s="1"/>
      <c r="N1319" s="1"/>
      <c r="O1319" s="54"/>
      <c r="P1319" s="1"/>
      <c r="Q1319" s="1"/>
      <c r="R1319" s="1"/>
      <c r="S1319" s="1"/>
      <c r="T1319" s="1"/>
      <c r="U1319" s="1"/>
      <c r="V1319" s="1"/>
      <c r="W1319" s="1"/>
      <c r="X1319" s="1"/>
      <c r="Y1319" s="1"/>
      <c r="Z1319" s="1"/>
      <c r="AA1319" s="1"/>
      <c r="AB1319" s="1"/>
      <c r="AC1319" s="1"/>
      <c r="AD1319" s="1"/>
      <c r="AE1319" s="1"/>
      <c r="AF1319" s="1"/>
      <c r="AG1319" s="1"/>
      <c r="AH1319" s="1"/>
      <c r="AI1319" s="54"/>
      <c r="AJ1319" s="1"/>
    </row>
    <row r="1320">
      <c r="A1320" s="1"/>
      <c r="B1320" s="1"/>
      <c r="C1320" s="34"/>
      <c r="D1320" s="1"/>
      <c r="E1320" s="1"/>
      <c r="F1320" s="1"/>
      <c r="G1320" s="1"/>
      <c r="H1320" s="1"/>
      <c r="I1320" s="1"/>
      <c r="J1320" s="1"/>
      <c r="K1320" s="1"/>
      <c r="L1320" s="1"/>
      <c r="M1320" s="1"/>
      <c r="N1320" s="1"/>
      <c r="O1320" s="54"/>
      <c r="P1320" s="1"/>
      <c r="Q1320" s="1"/>
      <c r="R1320" s="1"/>
      <c r="S1320" s="1"/>
      <c r="T1320" s="1"/>
      <c r="U1320" s="1"/>
      <c r="V1320" s="1"/>
      <c r="W1320" s="1"/>
      <c r="X1320" s="1"/>
      <c r="Y1320" s="1"/>
      <c r="Z1320" s="1"/>
      <c r="AA1320" s="1"/>
      <c r="AB1320" s="1"/>
      <c r="AC1320" s="1"/>
      <c r="AD1320" s="1"/>
      <c r="AE1320" s="1"/>
      <c r="AF1320" s="1"/>
      <c r="AG1320" s="1"/>
      <c r="AH1320" s="1"/>
      <c r="AI1320" s="54"/>
      <c r="AJ1320" s="1"/>
    </row>
    <row r="1321">
      <c r="A1321" s="1"/>
      <c r="B1321" s="1"/>
      <c r="C1321" s="34"/>
      <c r="D1321" s="1"/>
      <c r="E1321" s="1"/>
      <c r="F1321" s="1"/>
      <c r="G1321" s="1"/>
      <c r="H1321" s="1"/>
      <c r="I1321" s="1"/>
      <c r="J1321" s="1"/>
      <c r="K1321" s="1"/>
      <c r="L1321" s="1"/>
      <c r="M1321" s="1"/>
      <c r="N1321" s="1"/>
      <c r="O1321" s="54"/>
      <c r="P1321" s="1"/>
      <c r="Q1321" s="1"/>
      <c r="R1321" s="1"/>
      <c r="S1321" s="1"/>
      <c r="T1321" s="1"/>
      <c r="U1321" s="1"/>
      <c r="V1321" s="1"/>
      <c r="W1321" s="1"/>
      <c r="X1321" s="1"/>
      <c r="Y1321" s="1"/>
      <c r="Z1321" s="1"/>
      <c r="AA1321" s="1"/>
      <c r="AB1321" s="1"/>
      <c r="AC1321" s="1"/>
      <c r="AD1321" s="1"/>
      <c r="AE1321" s="1"/>
      <c r="AF1321" s="1"/>
      <c r="AG1321" s="1"/>
      <c r="AH1321" s="1"/>
      <c r="AI1321" s="54"/>
      <c r="AJ1321" s="1"/>
    </row>
    <row r="1322">
      <c r="A1322" s="1"/>
      <c r="B1322" s="1"/>
      <c r="C1322" s="34"/>
      <c r="D1322" s="1"/>
      <c r="E1322" s="1"/>
      <c r="F1322" s="1"/>
      <c r="G1322" s="1"/>
      <c r="H1322" s="1"/>
      <c r="I1322" s="1"/>
      <c r="J1322" s="1"/>
      <c r="K1322" s="1"/>
      <c r="L1322" s="1"/>
      <c r="M1322" s="1"/>
      <c r="N1322" s="1"/>
      <c r="O1322" s="54"/>
      <c r="P1322" s="1"/>
      <c r="Q1322" s="1"/>
      <c r="R1322" s="1"/>
      <c r="S1322" s="1"/>
      <c r="T1322" s="1"/>
      <c r="U1322" s="1"/>
      <c r="V1322" s="1"/>
      <c r="W1322" s="1"/>
      <c r="X1322" s="1"/>
      <c r="Y1322" s="1"/>
      <c r="Z1322" s="1"/>
      <c r="AA1322" s="1"/>
      <c r="AB1322" s="1"/>
      <c r="AC1322" s="1"/>
      <c r="AD1322" s="1"/>
      <c r="AE1322" s="1"/>
      <c r="AF1322" s="1"/>
      <c r="AG1322" s="1"/>
      <c r="AH1322" s="1"/>
      <c r="AI1322" s="54"/>
      <c r="AJ1322" s="1"/>
    </row>
    <row r="1323">
      <c r="A1323" s="1"/>
      <c r="B1323" s="1"/>
      <c r="C1323" s="34"/>
      <c r="D1323" s="1"/>
      <c r="E1323" s="1"/>
      <c r="F1323" s="1"/>
      <c r="G1323" s="1"/>
      <c r="H1323" s="1"/>
      <c r="I1323" s="1"/>
      <c r="J1323" s="1"/>
      <c r="K1323" s="1"/>
      <c r="L1323" s="1"/>
      <c r="M1323" s="1"/>
      <c r="N1323" s="1"/>
      <c r="O1323" s="54"/>
      <c r="P1323" s="1"/>
      <c r="Q1323" s="1"/>
      <c r="R1323" s="1"/>
      <c r="S1323" s="1"/>
      <c r="T1323" s="1"/>
      <c r="U1323" s="1"/>
      <c r="V1323" s="1"/>
      <c r="W1323" s="1"/>
      <c r="X1323" s="1"/>
      <c r="Y1323" s="1"/>
      <c r="Z1323" s="1"/>
      <c r="AA1323" s="1"/>
      <c r="AB1323" s="1"/>
      <c r="AC1323" s="1"/>
      <c r="AD1323" s="1"/>
      <c r="AE1323" s="1"/>
      <c r="AF1323" s="1"/>
      <c r="AG1323" s="1"/>
      <c r="AH1323" s="1"/>
      <c r="AI1323" s="54"/>
      <c r="AJ1323" s="1"/>
    </row>
    <row r="1324">
      <c r="A1324" s="1"/>
      <c r="B1324" s="1"/>
      <c r="C1324" s="34"/>
      <c r="D1324" s="1"/>
      <c r="E1324" s="1"/>
      <c r="F1324" s="1"/>
      <c r="G1324" s="1"/>
      <c r="H1324" s="1"/>
      <c r="I1324" s="1"/>
      <c r="J1324" s="1"/>
      <c r="K1324" s="1"/>
      <c r="L1324" s="1"/>
      <c r="M1324" s="1"/>
      <c r="N1324" s="1"/>
      <c r="O1324" s="54"/>
      <c r="P1324" s="1"/>
      <c r="Q1324" s="1"/>
      <c r="R1324" s="1"/>
      <c r="S1324" s="1"/>
      <c r="T1324" s="1"/>
      <c r="U1324" s="1"/>
      <c r="V1324" s="1"/>
      <c r="W1324" s="1"/>
      <c r="X1324" s="1"/>
      <c r="Y1324" s="1"/>
      <c r="Z1324" s="1"/>
      <c r="AA1324" s="1"/>
      <c r="AB1324" s="1"/>
      <c r="AC1324" s="1"/>
      <c r="AD1324" s="1"/>
      <c r="AE1324" s="1"/>
      <c r="AF1324" s="1"/>
      <c r="AG1324" s="1"/>
      <c r="AH1324" s="1"/>
      <c r="AI1324" s="54"/>
      <c r="AJ1324" s="1"/>
    </row>
    <row r="1325">
      <c r="A1325" s="1"/>
      <c r="B1325" s="1"/>
      <c r="C1325" s="34"/>
      <c r="D1325" s="1"/>
      <c r="E1325" s="1"/>
      <c r="F1325" s="1"/>
      <c r="G1325" s="1"/>
      <c r="H1325" s="1"/>
      <c r="I1325" s="1"/>
      <c r="J1325" s="1"/>
      <c r="K1325" s="1"/>
      <c r="L1325" s="1"/>
      <c r="M1325" s="1"/>
      <c r="N1325" s="1"/>
      <c r="O1325" s="54"/>
      <c r="P1325" s="1"/>
      <c r="Q1325" s="1"/>
      <c r="R1325" s="1"/>
      <c r="S1325" s="1"/>
      <c r="T1325" s="1"/>
      <c r="U1325" s="1"/>
      <c r="V1325" s="1"/>
      <c r="W1325" s="1"/>
      <c r="X1325" s="1"/>
      <c r="Y1325" s="1"/>
      <c r="Z1325" s="1"/>
      <c r="AA1325" s="1"/>
      <c r="AB1325" s="1"/>
      <c r="AC1325" s="1"/>
      <c r="AD1325" s="1"/>
      <c r="AE1325" s="1"/>
      <c r="AF1325" s="1"/>
      <c r="AG1325" s="1"/>
      <c r="AH1325" s="1"/>
      <c r="AI1325" s="54"/>
      <c r="AJ1325" s="1"/>
    </row>
    <row r="1326">
      <c r="A1326" s="1"/>
      <c r="B1326" s="1"/>
      <c r="C1326" s="34"/>
      <c r="D1326" s="1"/>
      <c r="E1326" s="1"/>
      <c r="F1326" s="1"/>
      <c r="G1326" s="1"/>
      <c r="H1326" s="1"/>
      <c r="I1326" s="1"/>
      <c r="J1326" s="1"/>
      <c r="K1326" s="1"/>
      <c r="L1326" s="1"/>
      <c r="M1326" s="1"/>
      <c r="N1326" s="1"/>
      <c r="O1326" s="54"/>
      <c r="P1326" s="1"/>
      <c r="Q1326" s="1"/>
      <c r="R1326" s="1"/>
      <c r="S1326" s="1"/>
      <c r="T1326" s="1"/>
      <c r="U1326" s="1"/>
      <c r="V1326" s="1"/>
      <c r="W1326" s="1"/>
      <c r="X1326" s="1"/>
      <c r="Y1326" s="1"/>
      <c r="Z1326" s="1"/>
      <c r="AA1326" s="1"/>
      <c r="AB1326" s="1"/>
      <c r="AC1326" s="1"/>
      <c r="AD1326" s="1"/>
      <c r="AE1326" s="1"/>
      <c r="AF1326" s="1"/>
      <c r="AG1326" s="1"/>
      <c r="AH1326" s="1"/>
      <c r="AI1326" s="54"/>
      <c r="AJ1326" s="1"/>
    </row>
    <row r="1327">
      <c r="A1327" s="1"/>
      <c r="B1327" s="1"/>
      <c r="C1327" s="34"/>
      <c r="D1327" s="1"/>
      <c r="E1327" s="1"/>
      <c r="F1327" s="1"/>
      <c r="G1327" s="1"/>
      <c r="H1327" s="1"/>
      <c r="I1327" s="1"/>
      <c r="J1327" s="1"/>
      <c r="K1327" s="1"/>
      <c r="L1327" s="1"/>
      <c r="M1327" s="1"/>
      <c r="N1327" s="1"/>
      <c r="O1327" s="54"/>
      <c r="P1327" s="1"/>
      <c r="Q1327" s="1"/>
      <c r="R1327" s="1"/>
      <c r="S1327" s="1"/>
      <c r="T1327" s="1"/>
      <c r="U1327" s="1"/>
      <c r="V1327" s="1"/>
      <c r="W1327" s="1"/>
      <c r="X1327" s="1"/>
      <c r="Y1327" s="1"/>
      <c r="Z1327" s="1"/>
      <c r="AA1327" s="1"/>
      <c r="AB1327" s="1"/>
      <c r="AC1327" s="1"/>
      <c r="AD1327" s="1"/>
      <c r="AE1327" s="1"/>
      <c r="AF1327" s="1"/>
      <c r="AG1327" s="1"/>
      <c r="AH1327" s="1"/>
      <c r="AI1327" s="54"/>
      <c r="AJ1327" s="1"/>
    </row>
    <row r="1328">
      <c r="A1328" s="1"/>
      <c r="B1328" s="1"/>
      <c r="C1328" s="34"/>
      <c r="D1328" s="1"/>
      <c r="E1328" s="1"/>
      <c r="F1328" s="1"/>
      <c r="G1328" s="1"/>
      <c r="H1328" s="1"/>
      <c r="I1328" s="1"/>
      <c r="J1328" s="1"/>
      <c r="K1328" s="1"/>
      <c r="L1328" s="1"/>
      <c r="M1328" s="1"/>
      <c r="N1328" s="1"/>
      <c r="O1328" s="54"/>
      <c r="P1328" s="1"/>
      <c r="Q1328" s="1"/>
      <c r="R1328" s="1"/>
      <c r="S1328" s="1"/>
      <c r="T1328" s="1"/>
      <c r="U1328" s="1"/>
      <c r="V1328" s="1"/>
      <c r="W1328" s="1"/>
      <c r="X1328" s="1"/>
      <c r="Y1328" s="1"/>
      <c r="Z1328" s="1"/>
      <c r="AA1328" s="1"/>
      <c r="AB1328" s="1"/>
      <c r="AC1328" s="1"/>
      <c r="AD1328" s="1"/>
      <c r="AE1328" s="1"/>
      <c r="AF1328" s="1"/>
      <c r="AG1328" s="1"/>
      <c r="AH1328" s="1"/>
      <c r="AI1328" s="54"/>
      <c r="AJ1328" s="1"/>
    </row>
    <row r="1329">
      <c r="A1329" s="1"/>
      <c r="B1329" s="1"/>
      <c r="C1329" s="34"/>
      <c r="D1329" s="1"/>
      <c r="E1329" s="1"/>
      <c r="F1329" s="1"/>
      <c r="G1329" s="1"/>
      <c r="H1329" s="1"/>
      <c r="I1329" s="1"/>
      <c r="J1329" s="1"/>
      <c r="K1329" s="1"/>
      <c r="L1329" s="1"/>
      <c r="M1329" s="1"/>
      <c r="N1329" s="1"/>
      <c r="O1329" s="54"/>
      <c r="P1329" s="1"/>
      <c r="Q1329" s="1"/>
      <c r="R1329" s="1"/>
      <c r="S1329" s="1"/>
      <c r="T1329" s="1"/>
      <c r="U1329" s="1"/>
      <c r="V1329" s="1"/>
      <c r="W1329" s="1"/>
      <c r="X1329" s="1"/>
      <c r="Y1329" s="1"/>
      <c r="Z1329" s="1"/>
      <c r="AA1329" s="1"/>
      <c r="AB1329" s="1"/>
      <c r="AC1329" s="1"/>
      <c r="AD1329" s="1"/>
      <c r="AE1329" s="1"/>
      <c r="AF1329" s="1"/>
      <c r="AG1329" s="1"/>
      <c r="AH1329" s="1"/>
      <c r="AI1329" s="54"/>
      <c r="AJ1329" s="1"/>
    </row>
    <row r="1330">
      <c r="A1330" s="1"/>
      <c r="B1330" s="1"/>
      <c r="C1330" s="34"/>
      <c r="D1330" s="1"/>
      <c r="E1330" s="1"/>
      <c r="F1330" s="1"/>
      <c r="G1330" s="1"/>
      <c r="H1330" s="1"/>
      <c r="I1330" s="1"/>
      <c r="J1330" s="1"/>
      <c r="K1330" s="1"/>
      <c r="L1330" s="1"/>
      <c r="M1330" s="1"/>
      <c r="N1330" s="1"/>
      <c r="O1330" s="54"/>
      <c r="P1330" s="1"/>
      <c r="Q1330" s="1"/>
      <c r="R1330" s="1"/>
      <c r="S1330" s="1"/>
      <c r="T1330" s="1"/>
      <c r="U1330" s="1"/>
      <c r="V1330" s="1"/>
      <c r="W1330" s="1"/>
      <c r="X1330" s="1"/>
      <c r="Y1330" s="1"/>
      <c r="Z1330" s="1"/>
      <c r="AA1330" s="1"/>
      <c r="AB1330" s="1"/>
      <c r="AC1330" s="1"/>
      <c r="AD1330" s="1"/>
      <c r="AE1330" s="1"/>
      <c r="AF1330" s="1"/>
      <c r="AG1330" s="1"/>
      <c r="AH1330" s="1"/>
      <c r="AI1330" s="54"/>
      <c r="AJ1330" s="1"/>
    </row>
    <row r="1331">
      <c r="A1331" s="1"/>
      <c r="B1331" s="1"/>
      <c r="C1331" s="34"/>
      <c r="D1331" s="1"/>
      <c r="E1331" s="1"/>
      <c r="F1331" s="1"/>
      <c r="G1331" s="1"/>
      <c r="H1331" s="1"/>
      <c r="I1331" s="1"/>
      <c r="J1331" s="1"/>
      <c r="K1331" s="1"/>
      <c r="L1331" s="1"/>
      <c r="M1331" s="1"/>
      <c r="N1331" s="1"/>
      <c r="O1331" s="54"/>
      <c r="P1331" s="1"/>
      <c r="Q1331" s="1"/>
      <c r="R1331" s="1"/>
      <c r="S1331" s="1"/>
      <c r="T1331" s="1"/>
      <c r="U1331" s="1"/>
      <c r="V1331" s="1"/>
      <c r="W1331" s="1"/>
      <c r="X1331" s="1"/>
      <c r="Y1331" s="1"/>
      <c r="Z1331" s="1"/>
      <c r="AA1331" s="1"/>
      <c r="AB1331" s="1"/>
      <c r="AC1331" s="1"/>
      <c r="AD1331" s="1"/>
      <c r="AE1331" s="1"/>
      <c r="AF1331" s="1"/>
      <c r="AG1331" s="1"/>
      <c r="AH1331" s="1"/>
      <c r="AI1331" s="54"/>
      <c r="AJ1331" s="1"/>
    </row>
    <row r="1332">
      <c r="A1332" s="1"/>
      <c r="B1332" s="1"/>
      <c r="C1332" s="34"/>
      <c r="D1332" s="1"/>
      <c r="E1332" s="1"/>
      <c r="F1332" s="1"/>
      <c r="G1332" s="1"/>
      <c r="H1332" s="1"/>
      <c r="I1332" s="1"/>
      <c r="J1332" s="1"/>
      <c r="K1332" s="1"/>
      <c r="L1332" s="1"/>
      <c r="M1332" s="1"/>
      <c r="N1332" s="1"/>
      <c r="O1332" s="54"/>
      <c r="P1332" s="1"/>
      <c r="Q1332" s="1"/>
      <c r="R1332" s="1"/>
      <c r="S1332" s="1"/>
      <c r="T1332" s="1"/>
      <c r="U1332" s="1"/>
      <c r="V1332" s="1"/>
      <c r="W1332" s="1"/>
      <c r="X1332" s="1"/>
      <c r="Y1332" s="1"/>
      <c r="Z1332" s="1"/>
      <c r="AA1332" s="1"/>
      <c r="AB1332" s="1"/>
      <c r="AC1332" s="1"/>
      <c r="AD1332" s="1"/>
      <c r="AE1332" s="1"/>
      <c r="AF1332" s="1"/>
      <c r="AG1332" s="1"/>
      <c r="AH1332" s="1"/>
      <c r="AI1332" s="54"/>
      <c r="AJ1332" s="1"/>
    </row>
    <row r="1333">
      <c r="A1333" s="1"/>
      <c r="B1333" s="1"/>
      <c r="C1333" s="34"/>
      <c r="D1333" s="1"/>
      <c r="E1333" s="1"/>
      <c r="F1333" s="1"/>
      <c r="G1333" s="1"/>
      <c r="H1333" s="1"/>
      <c r="I1333" s="1"/>
      <c r="J1333" s="1"/>
      <c r="K1333" s="1"/>
      <c r="L1333" s="1"/>
      <c r="M1333" s="1"/>
      <c r="N1333" s="1"/>
      <c r="O1333" s="54"/>
      <c r="P1333" s="1"/>
      <c r="Q1333" s="1"/>
      <c r="R1333" s="1"/>
      <c r="S1333" s="1"/>
      <c r="T1333" s="1"/>
      <c r="U1333" s="1"/>
      <c r="V1333" s="1"/>
      <c r="W1333" s="1"/>
      <c r="X1333" s="1"/>
      <c r="Y1333" s="1"/>
      <c r="Z1333" s="1"/>
      <c r="AA1333" s="1"/>
      <c r="AB1333" s="1"/>
      <c r="AC1333" s="1"/>
      <c r="AD1333" s="1"/>
      <c r="AE1333" s="1"/>
      <c r="AF1333" s="1"/>
      <c r="AG1333" s="1"/>
      <c r="AH1333" s="1"/>
      <c r="AI1333" s="54"/>
      <c r="AJ1333" s="1"/>
    </row>
    <row r="1334">
      <c r="A1334" s="1"/>
      <c r="B1334" s="1"/>
      <c r="C1334" s="34"/>
      <c r="D1334" s="1"/>
      <c r="E1334" s="1"/>
      <c r="F1334" s="1"/>
      <c r="G1334" s="1"/>
      <c r="H1334" s="1"/>
      <c r="I1334" s="1"/>
      <c r="J1334" s="1"/>
      <c r="K1334" s="1"/>
      <c r="L1334" s="1"/>
      <c r="M1334" s="1"/>
      <c r="N1334" s="1"/>
      <c r="O1334" s="54"/>
      <c r="P1334" s="1"/>
      <c r="Q1334" s="1"/>
      <c r="R1334" s="1"/>
      <c r="S1334" s="1"/>
      <c r="T1334" s="1"/>
      <c r="U1334" s="1"/>
      <c r="V1334" s="1"/>
      <c r="W1334" s="1"/>
      <c r="X1334" s="1"/>
      <c r="Y1334" s="1"/>
      <c r="Z1334" s="1"/>
      <c r="AA1334" s="1"/>
      <c r="AB1334" s="1"/>
      <c r="AC1334" s="1"/>
      <c r="AD1334" s="1"/>
      <c r="AE1334" s="1"/>
      <c r="AF1334" s="1"/>
      <c r="AG1334" s="1"/>
      <c r="AH1334" s="1"/>
      <c r="AI1334" s="54"/>
      <c r="AJ1334" s="1"/>
    </row>
    <row r="1335">
      <c r="A1335" s="1"/>
      <c r="B1335" s="1"/>
      <c r="C1335" s="34"/>
      <c r="D1335" s="1"/>
      <c r="E1335" s="1"/>
      <c r="F1335" s="1"/>
      <c r="G1335" s="1"/>
      <c r="H1335" s="1"/>
      <c r="I1335" s="1"/>
      <c r="J1335" s="1"/>
      <c r="K1335" s="1"/>
      <c r="L1335" s="1"/>
      <c r="M1335" s="1"/>
      <c r="N1335" s="1"/>
      <c r="O1335" s="54"/>
      <c r="P1335" s="1"/>
      <c r="Q1335" s="1"/>
      <c r="R1335" s="1"/>
      <c r="S1335" s="1"/>
      <c r="T1335" s="1"/>
      <c r="U1335" s="1"/>
      <c r="V1335" s="1"/>
      <c r="W1335" s="1"/>
      <c r="X1335" s="1"/>
      <c r="Y1335" s="1"/>
      <c r="Z1335" s="1"/>
      <c r="AA1335" s="1"/>
      <c r="AB1335" s="1"/>
      <c r="AC1335" s="1"/>
      <c r="AD1335" s="1"/>
      <c r="AE1335" s="1"/>
      <c r="AF1335" s="1"/>
      <c r="AG1335" s="1"/>
      <c r="AH1335" s="1"/>
      <c r="AI1335" s="54"/>
      <c r="AJ1335" s="1"/>
    </row>
    <row r="1336">
      <c r="A1336" s="1"/>
      <c r="B1336" s="1"/>
      <c r="C1336" s="34"/>
      <c r="D1336" s="1"/>
      <c r="E1336" s="1"/>
      <c r="F1336" s="1"/>
      <c r="G1336" s="1"/>
      <c r="H1336" s="1"/>
      <c r="I1336" s="1"/>
      <c r="J1336" s="1"/>
      <c r="K1336" s="1"/>
      <c r="L1336" s="1"/>
      <c r="M1336" s="1"/>
      <c r="N1336" s="1"/>
      <c r="O1336" s="54"/>
      <c r="P1336" s="1"/>
      <c r="Q1336" s="1"/>
      <c r="R1336" s="1"/>
      <c r="S1336" s="1"/>
      <c r="T1336" s="1"/>
      <c r="U1336" s="1"/>
      <c r="V1336" s="1"/>
      <c r="W1336" s="1"/>
      <c r="X1336" s="1"/>
      <c r="Y1336" s="1"/>
      <c r="Z1336" s="1"/>
      <c r="AA1336" s="1"/>
      <c r="AB1336" s="1"/>
      <c r="AC1336" s="1"/>
      <c r="AD1336" s="1"/>
      <c r="AE1336" s="1"/>
      <c r="AF1336" s="1"/>
      <c r="AG1336" s="1"/>
      <c r="AH1336" s="1"/>
      <c r="AI1336" s="54"/>
      <c r="AJ1336" s="1"/>
    </row>
    <row r="1337">
      <c r="A1337" s="1"/>
      <c r="B1337" s="1"/>
      <c r="C1337" s="34"/>
      <c r="D1337" s="1"/>
      <c r="E1337" s="1"/>
      <c r="F1337" s="1"/>
      <c r="G1337" s="1"/>
      <c r="H1337" s="1"/>
      <c r="I1337" s="1"/>
      <c r="J1337" s="1"/>
      <c r="K1337" s="1"/>
      <c r="L1337" s="1"/>
      <c r="M1337" s="1"/>
      <c r="N1337" s="1"/>
      <c r="O1337" s="54"/>
      <c r="P1337" s="1"/>
      <c r="Q1337" s="1"/>
      <c r="R1337" s="1"/>
      <c r="S1337" s="1"/>
      <c r="T1337" s="1"/>
      <c r="U1337" s="1"/>
      <c r="V1337" s="1"/>
      <c r="W1337" s="1"/>
      <c r="X1337" s="1"/>
      <c r="Y1337" s="1"/>
      <c r="Z1337" s="1"/>
      <c r="AA1337" s="1"/>
      <c r="AB1337" s="1"/>
      <c r="AC1337" s="1"/>
      <c r="AD1337" s="1"/>
      <c r="AE1337" s="1"/>
      <c r="AF1337" s="1"/>
      <c r="AG1337" s="1"/>
      <c r="AH1337" s="1"/>
      <c r="AI1337" s="54"/>
      <c r="AJ1337" s="1"/>
    </row>
    <row r="1338">
      <c r="A1338" s="1"/>
      <c r="B1338" s="1"/>
      <c r="C1338" s="34"/>
      <c r="D1338" s="1"/>
      <c r="E1338" s="1"/>
      <c r="F1338" s="1"/>
      <c r="G1338" s="1"/>
      <c r="H1338" s="1"/>
      <c r="I1338" s="1"/>
      <c r="J1338" s="1"/>
      <c r="K1338" s="1"/>
      <c r="L1338" s="1"/>
      <c r="M1338" s="1"/>
      <c r="N1338" s="1"/>
      <c r="O1338" s="54"/>
      <c r="P1338" s="1"/>
      <c r="Q1338" s="1"/>
      <c r="R1338" s="1"/>
      <c r="S1338" s="1"/>
      <c r="T1338" s="1"/>
      <c r="U1338" s="1"/>
      <c r="V1338" s="1"/>
      <c r="W1338" s="1"/>
      <c r="X1338" s="1"/>
      <c r="Y1338" s="1"/>
      <c r="Z1338" s="1"/>
      <c r="AA1338" s="1"/>
      <c r="AB1338" s="1"/>
      <c r="AC1338" s="1"/>
      <c r="AD1338" s="1"/>
      <c r="AE1338" s="1"/>
      <c r="AF1338" s="1"/>
      <c r="AG1338" s="1"/>
      <c r="AH1338" s="1"/>
      <c r="AI1338" s="54"/>
      <c r="AJ1338" s="1"/>
    </row>
    <row r="1339">
      <c r="A1339" s="1"/>
      <c r="B1339" s="1"/>
      <c r="C1339" s="34"/>
      <c r="D1339" s="1"/>
      <c r="E1339" s="1"/>
      <c r="F1339" s="1"/>
      <c r="G1339" s="1"/>
      <c r="H1339" s="1"/>
      <c r="I1339" s="1"/>
      <c r="J1339" s="1"/>
      <c r="K1339" s="1"/>
      <c r="L1339" s="1"/>
      <c r="M1339" s="1"/>
      <c r="N1339" s="1"/>
      <c r="O1339" s="54"/>
      <c r="P1339" s="1"/>
      <c r="Q1339" s="1"/>
      <c r="R1339" s="1"/>
      <c r="S1339" s="1"/>
      <c r="T1339" s="1"/>
      <c r="U1339" s="1"/>
      <c r="V1339" s="1"/>
      <c r="W1339" s="1"/>
      <c r="X1339" s="1"/>
      <c r="Y1339" s="1"/>
      <c r="Z1339" s="1"/>
      <c r="AA1339" s="1"/>
      <c r="AB1339" s="1"/>
      <c r="AC1339" s="1"/>
      <c r="AD1339" s="1"/>
      <c r="AE1339" s="1"/>
      <c r="AF1339" s="1"/>
      <c r="AG1339" s="1"/>
      <c r="AH1339" s="1"/>
      <c r="AI1339" s="54"/>
      <c r="AJ1339" s="1"/>
    </row>
    <row r="1340">
      <c r="A1340" s="1"/>
      <c r="B1340" s="1"/>
      <c r="C1340" s="34"/>
      <c r="D1340" s="1"/>
      <c r="E1340" s="1"/>
      <c r="F1340" s="1"/>
      <c r="G1340" s="1"/>
      <c r="H1340" s="1"/>
      <c r="I1340" s="1"/>
      <c r="J1340" s="1"/>
      <c r="K1340" s="1"/>
      <c r="L1340" s="1"/>
      <c r="M1340" s="1"/>
      <c r="N1340" s="1"/>
      <c r="O1340" s="54"/>
      <c r="P1340" s="1"/>
      <c r="Q1340" s="1"/>
      <c r="R1340" s="1"/>
      <c r="S1340" s="1"/>
      <c r="T1340" s="1"/>
      <c r="U1340" s="1"/>
      <c r="V1340" s="1"/>
      <c r="W1340" s="1"/>
      <c r="X1340" s="1"/>
      <c r="Y1340" s="1"/>
      <c r="Z1340" s="1"/>
      <c r="AA1340" s="1"/>
      <c r="AB1340" s="1"/>
      <c r="AC1340" s="1"/>
      <c r="AD1340" s="1"/>
      <c r="AE1340" s="1"/>
      <c r="AF1340" s="1"/>
      <c r="AG1340" s="1"/>
      <c r="AH1340" s="1"/>
      <c r="AI1340" s="54"/>
      <c r="AJ1340" s="1"/>
    </row>
    <row r="1341">
      <c r="A1341" s="1"/>
      <c r="B1341" s="1"/>
      <c r="C1341" s="34"/>
      <c r="D1341" s="1"/>
      <c r="E1341" s="1"/>
      <c r="F1341" s="1"/>
      <c r="G1341" s="1"/>
      <c r="H1341" s="1"/>
      <c r="I1341" s="1"/>
      <c r="J1341" s="1"/>
      <c r="K1341" s="1"/>
      <c r="L1341" s="1"/>
      <c r="M1341" s="1"/>
      <c r="N1341" s="1"/>
      <c r="O1341" s="54"/>
      <c r="P1341" s="1"/>
      <c r="Q1341" s="1"/>
      <c r="R1341" s="1"/>
      <c r="S1341" s="1"/>
      <c r="T1341" s="1"/>
      <c r="U1341" s="1"/>
      <c r="V1341" s="1"/>
      <c r="W1341" s="1"/>
      <c r="X1341" s="1"/>
      <c r="Y1341" s="1"/>
      <c r="Z1341" s="1"/>
      <c r="AA1341" s="1"/>
      <c r="AB1341" s="1"/>
      <c r="AC1341" s="1"/>
      <c r="AD1341" s="1"/>
      <c r="AE1341" s="1"/>
      <c r="AF1341" s="1"/>
      <c r="AG1341" s="1"/>
      <c r="AH1341" s="1"/>
      <c r="AI1341" s="54"/>
      <c r="AJ1341" s="1"/>
    </row>
    <row r="1342">
      <c r="A1342" s="1"/>
      <c r="B1342" s="1"/>
      <c r="C1342" s="34"/>
      <c r="D1342" s="1"/>
      <c r="E1342" s="1"/>
      <c r="F1342" s="1"/>
      <c r="G1342" s="1"/>
      <c r="H1342" s="1"/>
      <c r="I1342" s="1"/>
      <c r="J1342" s="1"/>
      <c r="K1342" s="1"/>
      <c r="L1342" s="1"/>
      <c r="M1342" s="1"/>
      <c r="N1342" s="1"/>
      <c r="O1342" s="54"/>
      <c r="P1342" s="1"/>
      <c r="Q1342" s="1"/>
      <c r="R1342" s="1"/>
      <c r="S1342" s="1"/>
      <c r="T1342" s="1"/>
      <c r="U1342" s="1"/>
      <c r="V1342" s="1"/>
      <c r="W1342" s="1"/>
      <c r="X1342" s="1"/>
      <c r="Y1342" s="1"/>
      <c r="Z1342" s="1"/>
      <c r="AA1342" s="1"/>
      <c r="AB1342" s="1"/>
      <c r="AC1342" s="1"/>
      <c r="AD1342" s="1"/>
      <c r="AE1342" s="1"/>
      <c r="AF1342" s="1"/>
      <c r="AG1342" s="1"/>
      <c r="AH1342" s="1"/>
      <c r="AI1342" s="54"/>
      <c r="AJ1342" s="1"/>
    </row>
    <row r="1343">
      <c r="A1343" s="1"/>
      <c r="B1343" s="1"/>
      <c r="C1343" s="34"/>
      <c r="D1343" s="1"/>
      <c r="E1343" s="1"/>
      <c r="F1343" s="1"/>
      <c r="G1343" s="1"/>
      <c r="H1343" s="1"/>
      <c r="I1343" s="1"/>
      <c r="J1343" s="1"/>
      <c r="K1343" s="1"/>
      <c r="L1343" s="1"/>
      <c r="M1343" s="1"/>
      <c r="N1343" s="1"/>
      <c r="O1343" s="54"/>
      <c r="P1343" s="1"/>
      <c r="Q1343" s="1"/>
      <c r="R1343" s="1"/>
      <c r="S1343" s="1"/>
      <c r="T1343" s="1"/>
      <c r="U1343" s="1"/>
      <c r="V1343" s="1"/>
      <c r="W1343" s="1"/>
      <c r="X1343" s="1"/>
      <c r="Y1343" s="1"/>
      <c r="Z1343" s="1"/>
      <c r="AA1343" s="1"/>
      <c r="AB1343" s="1"/>
      <c r="AC1343" s="1"/>
      <c r="AD1343" s="1"/>
      <c r="AE1343" s="1"/>
      <c r="AF1343" s="1"/>
      <c r="AG1343" s="1"/>
      <c r="AH1343" s="1"/>
      <c r="AI1343" s="54"/>
      <c r="AJ1343" s="1"/>
    </row>
    <row r="1344">
      <c r="A1344" s="1"/>
      <c r="B1344" s="1"/>
      <c r="C1344" s="34"/>
      <c r="D1344" s="1"/>
      <c r="E1344" s="1"/>
      <c r="F1344" s="1"/>
      <c r="G1344" s="1"/>
      <c r="H1344" s="1"/>
      <c r="I1344" s="1"/>
      <c r="J1344" s="1"/>
      <c r="K1344" s="1"/>
      <c r="L1344" s="1"/>
      <c r="M1344" s="1"/>
      <c r="N1344" s="1"/>
      <c r="O1344" s="54"/>
      <c r="P1344" s="1"/>
      <c r="Q1344" s="1"/>
      <c r="R1344" s="1"/>
      <c r="S1344" s="1"/>
      <c r="T1344" s="1"/>
      <c r="U1344" s="1"/>
      <c r="V1344" s="1"/>
      <c r="W1344" s="1"/>
      <c r="X1344" s="1"/>
      <c r="Y1344" s="1"/>
      <c r="Z1344" s="1"/>
      <c r="AA1344" s="1"/>
      <c r="AB1344" s="1"/>
      <c r="AC1344" s="1"/>
      <c r="AD1344" s="1"/>
      <c r="AE1344" s="1"/>
      <c r="AF1344" s="1"/>
      <c r="AG1344" s="1"/>
      <c r="AH1344" s="1"/>
      <c r="AI1344" s="54"/>
      <c r="AJ1344" s="1"/>
    </row>
    <row r="1345">
      <c r="A1345" s="1"/>
      <c r="B1345" s="1"/>
      <c r="C1345" s="34"/>
      <c r="D1345" s="1"/>
      <c r="E1345" s="1"/>
      <c r="F1345" s="1"/>
      <c r="G1345" s="1"/>
      <c r="H1345" s="1"/>
      <c r="I1345" s="1"/>
      <c r="J1345" s="1"/>
      <c r="K1345" s="1"/>
      <c r="L1345" s="1"/>
      <c r="M1345" s="1"/>
      <c r="N1345" s="1"/>
      <c r="O1345" s="54"/>
      <c r="P1345" s="1"/>
      <c r="Q1345" s="1"/>
      <c r="R1345" s="1"/>
      <c r="S1345" s="1"/>
      <c r="T1345" s="1"/>
      <c r="U1345" s="1"/>
      <c r="V1345" s="1"/>
      <c r="W1345" s="1"/>
      <c r="X1345" s="1"/>
      <c r="Y1345" s="1"/>
      <c r="Z1345" s="1"/>
      <c r="AA1345" s="1"/>
      <c r="AB1345" s="1"/>
      <c r="AC1345" s="1"/>
      <c r="AD1345" s="1"/>
      <c r="AE1345" s="1"/>
      <c r="AF1345" s="1"/>
      <c r="AG1345" s="1"/>
      <c r="AH1345" s="1"/>
      <c r="AI1345" s="54"/>
      <c r="AJ1345" s="1"/>
    </row>
    <row r="1346">
      <c r="A1346" s="1"/>
      <c r="B1346" s="1"/>
      <c r="C1346" s="34"/>
      <c r="D1346" s="1"/>
      <c r="E1346" s="1"/>
      <c r="F1346" s="1"/>
      <c r="G1346" s="1"/>
      <c r="H1346" s="1"/>
      <c r="I1346" s="1"/>
      <c r="J1346" s="1"/>
      <c r="K1346" s="1"/>
      <c r="L1346" s="1"/>
      <c r="M1346" s="1"/>
      <c r="N1346" s="1"/>
      <c r="O1346" s="54"/>
      <c r="P1346" s="1"/>
      <c r="Q1346" s="1"/>
      <c r="R1346" s="1"/>
      <c r="S1346" s="1"/>
      <c r="T1346" s="1"/>
      <c r="U1346" s="1"/>
      <c r="V1346" s="1"/>
      <c r="W1346" s="1"/>
      <c r="X1346" s="1"/>
      <c r="Y1346" s="1"/>
      <c r="Z1346" s="1"/>
      <c r="AA1346" s="1"/>
      <c r="AB1346" s="1"/>
      <c r="AC1346" s="1"/>
      <c r="AD1346" s="1"/>
      <c r="AE1346" s="1"/>
      <c r="AF1346" s="1"/>
      <c r="AG1346" s="1"/>
      <c r="AH1346" s="1"/>
      <c r="AI1346" s="54"/>
      <c r="AJ1346" s="1"/>
    </row>
    <row r="1347">
      <c r="A1347" s="1"/>
      <c r="B1347" s="1"/>
      <c r="C1347" s="34"/>
      <c r="D1347" s="1"/>
      <c r="E1347" s="1"/>
      <c r="F1347" s="1"/>
      <c r="G1347" s="1"/>
      <c r="H1347" s="1"/>
      <c r="I1347" s="1"/>
      <c r="J1347" s="1"/>
      <c r="K1347" s="1"/>
      <c r="L1347" s="1"/>
      <c r="M1347" s="1"/>
      <c r="N1347" s="1"/>
      <c r="O1347" s="54"/>
      <c r="P1347" s="1"/>
      <c r="Q1347" s="1"/>
      <c r="R1347" s="1"/>
      <c r="S1347" s="1"/>
      <c r="T1347" s="1"/>
      <c r="U1347" s="1"/>
      <c r="V1347" s="1"/>
      <c r="W1347" s="1"/>
      <c r="X1347" s="1"/>
      <c r="Y1347" s="1"/>
      <c r="Z1347" s="1"/>
      <c r="AA1347" s="1"/>
      <c r="AB1347" s="1"/>
      <c r="AC1347" s="1"/>
      <c r="AD1347" s="1"/>
      <c r="AE1347" s="1"/>
      <c r="AF1347" s="1"/>
      <c r="AG1347" s="1"/>
      <c r="AH1347" s="1"/>
      <c r="AI1347" s="54"/>
      <c r="AJ1347" s="1"/>
    </row>
    <row r="1348">
      <c r="A1348" s="1"/>
      <c r="B1348" s="1"/>
      <c r="C1348" s="34"/>
      <c r="D1348" s="1"/>
      <c r="E1348" s="1"/>
      <c r="F1348" s="1"/>
      <c r="G1348" s="1"/>
      <c r="H1348" s="1"/>
      <c r="I1348" s="1"/>
      <c r="J1348" s="1"/>
      <c r="K1348" s="1"/>
      <c r="L1348" s="1"/>
      <c r="M1348" s="1"/>
      <c r="N1348" s="1"/>
      <c r="O1348" s="54"/>
      <c r="P1348" s="1"/>
      <c r="Q1348" s="1"/>
      <c r="R1348" s="1"/>
      <c r="S1348" s="1"/>
      <c r="T1348" s="1"/>
      <c r="U1348" s="1"/>
      <c r="V1348" s="1"/>
      <c r="W1348" s="1"/>
      <c r="X1348" s="1"/>
      <c r="Y1348" s="1"/>
      <c r="Z1348" s="1"/>
      <c r="AA1348" s="1"/>
      <c r="AB1348" s="1"/>
      <c r="AC1348" s="1"/>
      <c r="AD1348" s="1"/>
      <c r="AE1348" s="1"/>
      <c r="AF1348" s="1"/>
      <c r="AG1348" s="1"/>
      <c r="AH1348" s="1"/>
      <c r="AI1348" s="54"/>
      <c r="AJ1348" s="1"/>
    </row>
    <row r="1349">
      <c r="A1349" s="1"/>
      <c r="B1349" s="1"/>
      <c r="C1349" s="34"/>
      <c r="D1349" s="1"/>
      <c r="E1349" s="1"/>
      <c r="F1349" s="1"/>
      <c r="G1349" s="1"/>
      <c r="H1349" s="1"/>
      <c r="I1349" s="1"/>
      <c r="J1349" s="1"/>
      <c r="K1349" s="1"/>
      <c r="L1349" s="1"/>
      <c r="M1349" s="1"/>
      <c r="N1349" s="1"/>
      <c r="O1349" s="54"/>
      <c r="P1349" s="1"/>
      <c r="Q1349" s="1"/>
      <c r="R1349" s="1"/>
      <c r="S1349" s="1"/>
      <c r="T1349" s="1"/>
      <c r="U1349" s="1"/>
      <c r="V1349" s="1"/>
      <c r="W1349" s="1"/>
      <c r="X1349" s="1"/>
      <c r="Y1349" s="1"/>
      <c r="Z1349" s="1"/>
      <c r="AA1349" s="1"/>
      <c r="AB1349" s="1"/>
      <c r="AC1349" s="1"/>
      <c r="AD1349" s="1"/>
      <c r="AE1349" s="1"/>
      <c r="AF1349" s="1"/>
      <c r="AG1349" s="1"/>
      <c r="AH1349" s="1"/>
      <c r="AI1349" s="54"/>
      <c r="AJ1349" s="1"/>
    </row>
    <row r="1350">
      <c r="A1350" s="1"/>
      <c r="B1350" s="1"/>
      <c r="C1350" s="34"/>
      <c r="D1350" s="1"/>
      <c r="E1350" s="1"/>
      <c r="F1350" s="1"/>
      <c r="G1350" s="1"/>
      <c r="H1350" s="1"/>
      <c r="I1350" s="1"/>
      <c r="J1350" s="1"/>
      <c r="K1350" s="1"/>
      <c r="L1350" s="1"/>
      <c r="M1350" s="1"/>
      <c r="N1350" s="1"/>
      <c r="O1350" s="54"/>
      <c r="P1350" s="1"/>
      <c r="Q1350" s="1"/>
      <c r="R1350" s="1"/>
      <c r="S1350" s="1"/>
      <c r="T1350" s="1"/>
      <c r="U1350" s="1"/>
      <c r="V1350" s="1"/>
      <c r="W1350" s="1"/>
      <c r="X1350" s="1"/>
      <c r="Y1350" s="1"/>
      <c r="Z1350" s="1"/>
      <c r="AA1350" s="1"/>
      <c r="AB1350" s="1"/>
      <c r="AC1350" s="1"/>
      <c r="AD1350" s="1"/>
      <c r="AE1350" s="1"/>
      <c r="AF1350" s="1"/>
      <c r="AG1350" s="1"/>
      <c r="AH1350" s="1"/>
      <c r="AI1350" s="54"/>
      <c r="AJ1350" s="1"/>
    </row>
    <row r="1351">
      <c r="A1351" s="1"/>
      <c r="B1351" s="1"/>
      <c r="C1351" s="34"/>
      <c r="D1351" s="1"/>
      <c r="E1351" s="1"/>
      <c r="F1351" s="1"/>
      <c r="G1351" s="1"/>
      <c r="H1351" s="1"/>
      <c r="I1351" s="1"/>
      <c r="J1351" s="1"/>
      <c r="K1351" s="1"/>
      <c r="L1351" s="1"/>
      <c r="M1351" s="1"/>
      <c r="N1351" s="1"/>
      <c r="O1351" s="54"/>
      <c r="P1351" s="1"/>
      <c r="Q1351" s="1"/>
      <c r="R1351" s="1"/>
      <c r="S1351" s="1"/>
      <c r="T1351" s="1"/>
      <c r="U1351" s="1"/>
      <c r="V1351" s="1"/>
      <c r="W1351" s="1"/>
      <c r="X1351" s="1"/>
      <c r="Y1351" s="1"/>
      <c r="Z1351" s="1"/>
      <c r="AA1351" s="1"/>
      <c r="AB1351" s="1"/>
      <c r="AC1351" s="1"/>
      <c r="AD1351" s="1"/>
      <c r="AE1351" s="1"/>
      <c r="AF1351" s="1"/>
      <c r="AG1351" s="1"/>
      <c r="AH1351" s="1"/>
      <c r="AI1351" s="54"/>
      <c r="AJ1351" s="1"/>
    </row>
    <row r="1352">
      <c r="A1352" s="1"/>
      <c r="B1352" s="1"/>
      <c r="C1352" s="34"/>
      <c r="D1352" s="1"/>
      <c r="E1352" s="1"/>
      <c r="F1352" s="1"/>
      <c r="G1352" s="1"/>
      <c r="H1352" s="1"/>
      <c r="I1352" s="1"/>
      <c r="J1352" s="1"/>
      <c r="K1352" s="1"/>
      <c r="L1352" s="1"/>
      <c r="M1352" s="1"/>
      <c r="N1352" s="1"/>
      <c r="O1352" s="54"/>
      <c r="P1352" s="1"/>
      <c r="Q1352" s="1"/>
      <c r="R1352" s="1"/>
      <c r="S1352" s="1"/>
      <c r="T1352" s="1"/>
      <c r="U1352" s="1"/>
      <c r="V1352" s="1"/>
      <c r="W1352" s="1"/>
      <c r="X1352" s="1"/>
      <c r="Y1352" s="1"/>
      <c r="Z1352" s="1"/>
      <c r="AA1352" s="1"/>
      <c r="AB1352" s="1"/>
      <c r="AC1352" s="1"/>
      <c r="AD1352" s="1"/>
      <c r="AE1352" s="1"/>
      <c r="AF1352" s="1"/>
      <c r="AG1352" s="1"/>
      <c r="AH1352" s="1"/>
      <c r="AI1352" s="54"/>
      <c r="AJ1352" s="1"/>
    </row>
    <row r="1353">
      <c r="A1353" s="1"/>
      <c r="B1353" s="1"/>
      <c r="C1353" s="34"/>
      <c r="D1353" s="1"/>
      <c r="E1353" s="1"/>
      <c r="F1353" s="1"/>
      <c r="G1353" s="1"/>
      <c r="H1353" s="1"/>
      <c r="I1353" s="1"/>
      <c r="J1353" s="1"/>
      <c r="K1353" s="1"/>
      <c r="L1353" s="1"/>
      <c r="M1353" s="1"/>
      <c r="N1353" s="1"/>
      <c r="O1353" s="54"/>
      <c r="P1353" s="1"/>
      <c r="Q1353" s="1"/>
      <c r="R1353" s="1"/>
      <c r="S1353" s="1"/>
      <c r="T1353" s="1"/>
      <c r="U1353" s="1"/>
      <c r="V1353" s="1"/>
      <c r="W1353" s="1"/>
      <c r="X1353" s="1"/>
      <c r="Y1353" s="1"/>
      <c r="Z1353" s="1"/>
      <c r="AA1353" s="1"/>
      <c r="AB1353" s="1"/>
      <c r="AC1353" s="1"/>
      <c r="AD1353" s="1"/>
      <c r="AE1353" s="1"/>
      <c r="AF1353" s="1"/>
      <c r="AG1353" s="1"/>
      <c r="AH1353" s="1"/>
      <c r="AI1353" s="54"/>
      <c r="AJ1353" s="1"/>
    </row>
    <row r="1354">
      <c r="A1354" s="1"/>
      <c r="B1354" s="1"/>
      <c r="C1354" s="34"/>
      <c r="D1354" s="1"/>
      <c r="E1354" s="1"/>
      <c r="F1354" s="1"/>
      <c r="G1354" s="1"/>
      <c r="H1354" s="1"/>
      <c r="I1354" s="1"/>
      <c r="J1354" s="1"/>
      <c r="K1354" s="1"/>
      <c r="L1354" s="1"/>
      <c r="M1354" s="1"/>
      <c r="N1354" s="1"/>
      <c r="O1354" s="54"/>
      <c r="P1354" s="1"/>
      <c r="Q1354" s="1"/>
      <c r="R1354" s="1"/>
      <c r="S1354" s="1"/>
      <c r="T1354" s="1"/>
      <c r="U1354" s="1"/>
      <c r="V1354" s="1"/>
      <c r="W1354" s="1"/>
      <c r="X1354" s="1"/>
      <c r="Y1354" s="1"/>
      <c r="Z1354" s="1"/>
      <c r="AA1354" s="1"/>
      <c r="AB1354" s="1"/>
      <c r="AC1354" s="1"/>
      <c r="AD1354" s="1"/>
      <c r="AE1354" s="1"/>
      <c r="AF1354" s="1"/>
      <c r="AG1354" s="1"/>
      <c r="AH1354" s="1"/>
      <c r="AI1354" s="54"/>
      <c r="AJ1354" s="1"/>
    </row>
    <row r="1355">
      <c r="A1355" s="1"/>
      <c r="B1355" s="1"/>
      <c r="C1355" s="34"/>
      <c r="D1355" s="1"/>
      <c r="E1355" s="1"/>
      <c r="F1355" s="1"/>
      <c r="G1355" s="1"/>
      <c r="H1355" s="1"/>
      <c r="I1355" s="1"/>
      <c r="J1355" s="1"/>
      <c r="K1355" s="1"/>
      <c r="L1355" s="1"/>
      <c r="M1355" s="1"/>
      <c r="N1355" s="1"/>
      <c r="O1355" s="54"/>
      <c r="P1355" s="1"/>
      <c r="Q1355" s="1"/>
      <c r="R1355" s="1"/>
      <c r="S1355" s="1"/>
      <c r="T1355" s="1"/>
      <c r="U1355" s="1"/>
      <c r="V1355" s="1"/>
      <c r="W1355" s="1"/>
      <c r="X1355" s="1"/>
      <c r="Y1355" s="1"/>
      <c r="Z1355" s="1"/>
      <c r="AA1355" s="1"/>
      <c r="AB1355" s="1"/>
      <c r="AC1355" s="1"/>
      <c r="AD1355" s="1"/>
      <c r="AE1355" s="1"/>
      <c r="AF1355" s="1"/>
      <c r="AG1355" s="1"/>
      <c r="AH1355" s="1"/>
      <c r="AI1355" s="54"/>
      <c r="AJ1355" s="1"/>
    </row>
    <row r="1356">
      <c r="A1356" s="1"/>
      <c r="B1356" s="1"/>
      <c r="C1356" s="34"/>
      <c r="D1356" s="1"/>
      <c r="E1356" s="1"/>
      <c r="F1356" s="1"/>
      <c r="G1356" s="1"/>
      <c r="H1356" s="1"/>
      <c r="I1356" s="1"/>
      <c r="J1356" s="1"/>
      <c r="K1356" s="1"/>
      <c r="L1356" s="1"/>
      <c r="M1356" s="1"/>
      <c r="N1356" s="1"/>
      <c r="O1356" s="54"/>
      <c r="P1356" s="1"/>
      <c r="Q1356" s="1"/>
      <c r="R1356" s="1"/>
      <c r="S1356" s="1"/>
      <c r="T1356" s="1"/>
      <c r="U1356" s="1"/>
      <c r="V1356" s="1"/>
      <c r="W1356" s="1"/>
      <c r="X1356" s="1"/>
      <c r="Y1356" s="1"/>
      <c r="Z1356" s="1"/>
      <c r="AA1356" s="1"/>
      <c r="AB1356" s="1"/>
      <c r="AC1356" s="1"/>
      <c r="AD1356" s="1"/>
      <c r="AE1356" s="1"/>
      <c r="AF1356" s="1"/>
      <c r="AG1356" s="1"/>
      <c r="AH1356" s="1"/>
      <c r="AI1356" s="54"/>
      <c r="AJ1356" s="1"/>
    </row>
    <row r="1357">
      <c r="A1357" s="1"/>
      <c r="B1357" s="1"/>
      <c r="C1357" s="34"/>
      <c r="D1357" s="1"/>
      <c r="E1357" s="1"/>
      <c r="F1357" s="1"/>
      <c r="G1357" s="1"/>
      <c r="H1357" s="1"/>
      <c r="I1357" s="1"/>
      <c r="J1357" s="1"/>
      <c r="K1357" s="1"/>
      <c r="L1357" s="1"/>
      <c r="M1357" s="1"/>
      <c r="N1357" s="1"/>
      <c r="O1357" s="54"/>
      <c r="P1357" s="1"/>
      <c r="Q1357" s="1"/>
      <c r="R1357" s="1"/>
      <c r="S1357" s="1"/>
      <c r="T1357" s="1"/>
      <c r="U1357" s="1"/>
      <c r="V1357" s="1"/>
      <c r="W1357" s="1"/>
      <c r="X1357" s="1"/>
      <c r="Y1357" s="1"/>
      <c r="Z1357" s="1"/>
      <c r="AA1357" s="1"/>
      <c r="AB1357" s="1"/>
      <c r="AC1357" s="1"/>
      <c r="AD1357" s="1"/>
      <c r="AE1357" s="1"/>
      <c r="AF1357" s="1"/>
      <c r="AG1357" s="1"/>
      <c r="AH1357" s="1"/>
      <c r="AI1357" s="54"/>
      <c r="AJ1357" s="1"/>
    </row>
    <row r="1358">
      <c r="A1358" s="1"/>
      <c r="B1358" s="1"/>
      <c r="C1358" s="34"/>
      <c r="D1358" s="1"/>
      <c r="E1358" s="1"/>
      <c r="F1358" s="1"/>
      <c r="G1358" s="1"/>
      <c r="H1358" s="1"/>
      <c r="I1358" s="1"/>
      <c r="J1358" s="1"/>
      <c r="K1358" s="1"/>
      <c r="L1358" s="1"/>
      <c r="M1358" s="1"/>
      <c r="N1358" s="1"/>
      <c r="O1358" s="54"/>
      <c r="P1358" s="1"/>
      <c r="Q1358" s="1"/>
      <c r="R1358" s="1"/>
      <c r="S1358" s="1"/>
      <c r="T1358" s="1"/>
      <c r="U1358" s="1"/>
      <c r="V1358" s="1"/>
      <c r="W1358" s="1"/>
      <c r="X1358" s="1"/>
      <c r="Y1358" s="1"/>
      <c r="Z1358" s="1"/>
      <c r="AA1358" s="1"/>
      <c r="AB1358" s="1"/>
      <c r="AC1358" s="1"/>
      <c r="AD1358" s="1"/>
      <c r="AE1358" s="1"/>
      <c r="AF1358" s="1"/>
      <c r="AG1358" s="1"/>
      <c r="AH1358" s="1"/>
      <c r="AI1358" s="54"/>
      <c r="AJ1358" s="1"/>
    </row>
    <row r="1359">
      <c r="A1359" s="1"/>
      <c r="B1359" s="1"/>
      <c r="C1359" s="34"/>
      <c r="D1359" s="1"/>
      <c r="E1359" s="1"/>
      <c r="F1359" s="1"/>
      <c r="G1359" s="1"/>
      <c r="H1359" s="1"/>
      <c r="I1359" s="1"/>
      <c r="J1359" s="1"/>
      <c r="K1359" s="1"/>
      <c r="L1359" s="1"/>
      <c r="M1359" s="1"/>
      <c r="N1359" s="1"/>
      <c r="O1359" s="54"/>
      <c r="P1359" s="1"/>
      <c r="Q1359" s="1"/>
      <c r="R1359" s="1"/>
      <c r="S1359" s="1"/>
      <c r="T1359" s="1"/>
      <c r="U1359" s="1"/>
      <c r="V1359" s="1"/>
      <c r="W1359" s="1"/>
      <c r="X1359" s="1"/>
      <c r="Y1359" s="1"/>
      <c r="Z1359" s="1"/>
      <c r="AA1359" s="1"/>
      <c r="AB1359" s="1"/>
      <c r="AC1359" s="1"/>
      <c r="AD1359" s="1"/>
      <c r="AE1359" s="1"/>
      <c r="AF1359" s="1"/>
      <c r="AG1359" s="1"/>
      <c r="AH1359" s="1"/>
      <c r="AI1359" s="54"/>
      <c r="AJ1359" s="1"/>
    </row>
    <row r="1360">
      <c r="A1360" s="1"/>
      <c r="B1360" s="1"/>
      <c r="C1360" s="34"/>
      <c r="D1360" s="1"/>
      <c r="E1360" s="1"/>
      <c r="F1360" s="1"/>
      <c r="G1360" s="1"/>
      <c r="H1360" s="1"/>
      <c r="I1360" s="1"/>
      <c r="J1360" s="1"/>
      <c r="K1360" s="1"/>
      <c r="L1360" s="1"/>
      <c r="M1360" s="1"/>
      <c r="N1360" s="1"/>
      <c r="O1360" s="54"/>
      <c r="P1360" s="1"/>
      <c r="Q1360" s="1"/>
      <c r="R1360" s="1"/>
      <c r="S1360" s="1"/>
      <c r="T1360" s="1"/>
      <c r="U1360" s="1"/>
      <c r="V1360" s="1"/>
      <c r="W1360" s="1"/>
      <c r="X1360" s="1"/>
      <c r="Y1360" s="1"/>
      <c r="Z1360" s="1"/>
      <c r="AA1360" s="1"/>
      <c r="AB1360" s="1"/>
      <c r="AC1360" s="1"/>
      <c r="AD1360" s="1"/>
      <c r="AE1360" s="1"/>
      <c r="AF1360" s="1"/>
      <c r="AG1360" s="1"/>
      <c r="AH1360" s="1"/>
      <c r="AI1360" s="54"/>
      <c r="AJ1360" s="1"/>
    </row>
    <row r="1361">
      <c r="A1361" s="1"/>
      <c r="B1361" s="1"/>
      <c r="C1361" s="34"/>
      <c r="D1361" s="1"/>
      <c r="E1361" s="1"/>
      <c r="F1361" s="1"/>
      <c r="G1361" s="1"/>
      <c r="H1361" s="1"/>
      <c r="I1361" s="1"/>
      <c r="J1361" s="1"/>
      <c r="K1361" s="1"/>
      <c r="L1361" s="1"/>
      <c r="M1361" s="1"/>
      <c r="N1361" s="1"/>
      <c r="O1361" s="54"/>
      <c r="P1361" s="1"/>
      <c r="Q1361" s="1"/>
      <c r="R1361" s="1"/>
      <c r="S1361" s="1"/>
      <c r="T1361" s="1"/>
      <c r="U1361" s="1"/>
      <c r="V1361" s="1"/>
      <c r="W1361" s="1"/>
      <c r="X1361" s="1"/>
      <c r="Y1361" s="1"/>
      <c r="Z1361" s="1"/>
      <c r="AA1361" s="1"/>
      <c r="AB1361" s="1"/>
      <c r="AC1361" s="1"/>
      <c r="AD1361" s="1"/>
      <c r="AE1361" s="1"/>
      <c r="AF1361" s="1"/>
      <c r="AG1361" s="1"/>
      <c r="AH1361" s="1"/>
      <c r="AI1361" s="54"/>
      <c r="AJ1361" s="1"/>
    </row>
    <row r="1362">
      <c r="A1362" s="1"/>
      <c r="B1362" s="1"/>
      <c r="C1362" s="34"/>
      <c r="D1362" s="1"/>
      <c r="E1362" s="1"/>
      <c r="F1362" s="1"/>
      <c r="G1362" s="1"/>
      <c r="H1362" s="1"/>
      <c r="I1362" s="1"/>
      <c r="J1362" s="1"/>
      <c r="K1362" s="1"/>
      <c r="L1362" s="1"/>
      <c r="M1362" s="1"/>
      <c r="N1362" s="1"/>
      <c r="O1362" s="54"/>
      <c r="P1362" s="1"/>
      <c r="Q1362" s="1"/>
      <c r="R1362" s="1"/>
      <c r="S1362" s="1"/>
      <c r="T1362" s="1"/>
      <c r="U1362" s="1"/>
      <c r="V1362" s="1"/>
      <c r="W1362" s="1"/>
      <c r="X1362" s="1"/>
      <c r="Y1362" s="1"/>
      <c r="Z1362" s="1"/>
      <c r="AA1362" s="1"/>
      <c r="AB1362" s="1"/>
      <c r="AC1362" s="1"/>
      <c r="AD1362" s="1"/>
      <c r="AE1362" s="1"/>
      <c r="AF1362" s="1"/>
      <c r="AG1362" s="1"/>
      <c r="AH1362" s="1"/>
      <c r="AI1362" s="54"/>
      <c r="AJ1362" s="1"/>
    </row>
    <row r="1363">
      <c r="A1363" s="1"/>
      <c r="B1363" s="1"/>
      <c r="C1363" s="34"/>
      <c r="D1363" s="1"/>
      <c r="E1363" s="1"/>
      <c r="F1363" s="1"/>
      <c r="G1363" s="1"/>
      <c r="H1363" s="1"/>
      <c r="I1363" s="1"/>
      <c r="J1363" s="1"/>
      <c r="K1363" s="1"/>
      <c r="L1363" s="1"/>
      <c r="M1363" s="1"/>
      <c r="N1363" s="1"/>
      <c r="O1363" s="54"/>
      <c r="P1363" s="1"/>
      <c r="Q1363" s="1"/>
      <c r="R1363" s="1"/>
      <c r="S1363" s="1"/>
      <c r="T1363" s="1"/>
      <c r="U1363" s="1"/>
      <c r="V1363" s="1"/>
      <c r="W1363" s="1"/>
      <c r="X1363" s="1"/>
      <c r="Y1363" s="1"/>
      <c r="Z1363" s="1"/>
      <c r="AA1363" s="1"/>
      <c r="AB1363" s="1"/>
      <c r="AC1363" s="1"/>
      <c r="AD1363" s="1"/>
      <c r="AE1363" s="1"/>
      <c r="AF1363" s="1"/>
      <c r="AG1363" s="1"/>
      <c r="AH1363" s="1"/>
      <c r="AI1363" s="54"/>
      <c r="AJ1363" s="1"/>
    </row>
    <row r="1364">
      <c r="A1364" s="1"/>
      <c r="B1364" s="1"/>
      <c r="C1364" s="34"/>
      <c r="D1364" s="1"/>
      <c r="E1364" s="1"/>
      <c r="F1364" s="1"/>
      <c r="G1364" s="1"/>
      <c r="H1364" s="1"/>
      <c r="I1364" s="1"/>
      <c r="J1364" s="1"/>
      <c r="K1364" s="1"/>
      <c r="L1364" s="1"/>
      <c r="M1364" s="1"/>
      <c r="N1364" s="1"/>
      <c r="O1364" s="54"/>
      <c r="P1364" s="1"/>
      <c r="Q1364" s="1"/>
      <c r="R1364" s="1"/>
      <c r="S1364" s="1"/>
      <c r="T1364" s="1"/>
      <c r="U1364" s="1"/>
      <c r="V1364" s="1"/>
      <c r="W1364" s="1"/>
      <c r="X1364" s="1"/>
      <c r="Y1364" s="1"/>
      <c r="Z1364" s="1"/>
      <c r="AA1364" s="1"/>
      <c r="AB1364" s="1"/>
      <c r="AC1364" s="1"/>
      <c r="AD1364" s="1"/>
      <c r="AE1364" s="1"/>
      <c r="AF1364" s="1"/>
      <c r="AG1364" s="1"/>
      <c r="AH1364" s="1"/>
      <c r="AI1364" s="54"/>
      <c r="AJ1364" s="1"/>
    </row>
    <row r="1365">
      <c r="A1365" s="1"/>
      <c r="B1365" s="1"/>
      <c r="C1365" s="34"/>
      <c r="D1365" s="1"/>
      <c r="E1365" s="1"/>
      <c r="F1365" s="1"/>
      <c r="G1365" s="1"/>
      <c r="H1365" s="1"/>
      <c r="I1365" s="1"/>
      <c r="J1365" s="1"/>
      <c r="K1365" s="1"/>
      <c r="L1365" s="1"/>
      <c r="M1365" s="1"/>
      <c r="N1365" s="1"/>
      <c r="O1365" s="54"/>
      <c r="P1365" s="1"/>
      <c r="Q1365" s="1"/>
      <c r="R1365" s="1"/>
      <c r="S1365" s="1"/>
      <c r="T1365" s="1"/>
      <c r="U1365" s="1"/>
      <c r="V1365" s="1"/>
      <c r="W1365" s="1"/>
      <c r="X1365" s="1"/>
      <c r="Y1365" s="1"/>
      <c r="Z1365" s="1"/>
      <c r="AA1365" s="1"/>
      <c r="AB1365" s="1"/>
      <c r="AC1365" s="1"/>
      <c r="AD1365" s="1"/>
      <c r="AE1365" s="1"/>
      <c r="AF1365" s="1"/>
      <c r="AG1365" s="1"/>
      <c r="AH1365" s="1"/>
      <c r="AI1365" s="54"/>
      <c r="AJ1365" s="1"/>
    </row>
    <row r="1366">
      <c r="A1366" s="1"/>
      <c r="B1366" s="1"/>
      <c r="C1366" s="34"/>
      <c r="D1366" s="1"/>
      <c r="E1366" s="1"/>
      <c r="F1366" s="1"/>
      <c r="G1366" s="1"/>
      <c r="H1366" s="1"/>
      <c r="I1366" s="1"/>
      <c r="J1366" s="1"/>
      <c r="K1366" s="1"/>
      <c r="L1366" s="1"/>
      <c r="M1366" s="1"/>
      <c r="N1366" s="1"/>
      <c r="O1366" s="54"/>
      <c r="P1366" s="1"/>
      <c r="Q1366" s="1"/>
      <c r="R1366" s="1"/>
      <c r="S1366" s="1"/>
      <c r="T1366" s="1"/>
      <c r="U1366" s="1"/>
      <c r="V1366" s="1"/>
      <c r="W1366" s="1"/>
      <c r="X1366" s="1"/>
      <c r="Y1366" s="1"/>
      <c r="Z1366" s="1"/>
      <c r="AA1366" s="1"/>
      <c r="AB1366" s="1"/>
      <c r="AC1366" s="1"/>
      <c r="AD1366" s="1"/>
      <c r="AE1366" s="1"/>
      <c r="AF1366" s="1"/>
      <c r="AG1366" s="1"/>
      <c r="AH1366" s="1"/>
      <c r="AI1366" s="54"/>
      <c r="AJ1366" s="1"/>
    </row>
    <row r="1367">
      <c r="A1367" s="1"/>
      <c r="B1367" s="1"/>
      <c r="C1367" s="34"/>
      <c r="D1367" s="1"/>
      <c r="E1367" s="1"/>
      <c r="F1367" s="1"/>
      <c r="G1367" s="1"/>
      <c r="H1367" s="1"/>
      <c r="I1367" s="1"/>
      <c r="J1367" s="1"/>
      <c r="K1367" s="1"/>
      <c r="L1367" s="1"/>
      <c r="M1367" s="1"/>
      <c r="N1367" s="1"/>
      <c r="O1367" s="54"/>
      <c r="P1367" s="1"/>
      <c r="Q1367" s="1"/>
      <c r="R1367" s="1"/>
      <c r="S1367" s="1"/>
      <c r="T1367" s="1"/>
      <c r="U1367" s="1"/>
      <c r="V1367" s="1"/>
      <c r="W1367" s="1"/>
      <c r="X1367" s="1"/>
      <c r="Y1367" s="1"/>
      <c r="Z1367" s="1"/>
      <c r="AA1367" s="1"/>
      <c r="AB1367" s="1"/>
      <c r="AC1367" s="1"/>
      <c r="AD1367" s="1"/>
      <c r="AE1367" s="1"/>
      <c r="AF1367" s="1"/>
      <c r="AG1367" s="1"/>
      <c r="AH1367" s="1"/>
      <c r="AI1367" s="54"/>
      <c r="AJ1367" s="1"/>
    </row>
    <row r="1368">
      <c r="A1368" s="1"/>
      <c r="B1368" s="1"/>
      <c r="C1368" s="34"/>
      <c r="D1368" s="1"/>
      <c r="E1368" s="1"/>
      <c r="F1368" s="1"/>
      <c r="G1368" s="1"/>
      <c r="H1368" s="1"/>
      <c r="I1368" s="1"/>
      <c r="J1368" s="1"/>
      <c r="K1368" s="1"/>
      <c r="L1368" s="1"/>
      <c r="M1368" s="1"/>
      <c r="N1368" s="1"/>
      <c r="O1368" s="54"/>
      <c r="P1368" s="1"/>
      <c r="Q1368" s="1"/>
      <c r="R1368" s="1"/>
      <c r="S1368" s="1"/>
      <c r="T1368" s="1"/>
      <c r="U1368" s="1"/>
      <c r="V1368" s="1"/>
      <c r="W1368" s="1"/>
      <c r="X1368" s="1"/>
      <c r="Y1368" s="1"/>
      <c r="Z1368" s="1"/>
      <c r="AA1368" s="1"/>
      <c r="AB1368" s="1"/>
      <c r="AC1368" s="1"/>
      <c r="AD1368" s="1"/>
      <c r="AE1368" s="1"/>
      <c r="AF1368" s="1"/>
      <c r="AG1368" s="1"/>
      <c r="AH1368" s="1"/>
      <c r="AI1368" s="54"/>
      <c r="AJ1368" s="1"/>
    </row>
    <row r="1369">
      <c r="A1369" s="1"/>
      <c r="B1369" s="1"/>
      <c r="C1369" s="34"/>
      <c r="D1369" s="1"/>
      <c r="E1369" s="1"/>
      <c r="F1369" s="1"/>
      <c r="G1369" s="1"/>
      <c r="H1369" s="1"/>
      <c r="I1369" s="1"/>
      <c r="J1369" s="1"/>
      <c r="K1369" s="1"/>
      <c r="L1369" s="1"/>
      <c r="M1369" s="1"/>
      <c r="N1369" s="1"/>
      <c r="O1369" s="54"/>
      <c r="P1369" s="1"/>
      <c r="Q1369" s="1"/>
      <c r="R1369" s="1"/>
      <c r="S1369" s="1"/>
      <c r="T1369" s="1"/>
      <c r="U1369" s="1"/>
      <c r="V1369" s="1"/>
      <c r="W1369" s="1"/>
      <c r="X1369" s="1"/>
      <c r="Y1369" s="1"/>
      <c r="Z1369" s="1"/>
      <c r="AA1369" s="1"/>
      <c r="AB1369" s="1"/>
      <c r="AC1369" s="1"/>
      <c r="AD1369" s="1"/>
      <c r="AE1369" s="1"/>
      <c r="AF1369" s="1"/>
      <c r="AG1369" s="1"/>
      <c r="AH1369" s="1"/>
      <c r="AI1369" s="54"/>
      <c r="AJ1369" s="1"/>
    </row>
    <row r="1370">
      <c r="A1370" s="1"/>
      <c r="B1370" s="1"/>
      <c r="C1370" s="34"/>
      <c r="D1370" s="1"/>
      <c r="E1370" s="1"/>
      <c r="F1370" s="1"/>
      <c r="G1370" s="1"/>
      <c r="H1370" s="1"/>
      <c r="I1370" s="1"/>
      <c r="J1370" s="1"/>
      <c r="K1370" s="1"/>
      <c r="L1370" s="1"/>
      <c r="M1370" s="1"/>
      <c r="N1370" s="1"/>
      <c r="O1370" s="54"/>
      <c r="P1370" s="1"/>
      <c r="Q1370" s="1"/>
      <c r="R1370" s="1"/>
      <c r="S1370" s="1"/>
      <c r="T1370" s="1"/>
      <c r="U1370" s="1"/>
      <c r="V1370" s="1"/>
      <c r="W1370" s="1"/>
      <c r="X1370" s="1"/>
      <c r="Y1370" s="1"/>
      <c r="Z1370" s="1"/>
      <c r="AA1370" s="1"/>
      <c r="AB1370" s="1"/>
      <c r="AC1370" s="1"/>
      <c r="AD1370" s="1"/>
      <c r="AE1370" s="1"/>
      <c r="AF1370" s="1"/>
      <c r="AG1370" s="1"/>
      <c r="AH1370" s="1"/>
      <c r="AI1370" s="54"/>
      <c r="AJ1370" s="1"/>
    </row>
    <row r="1371">
      <c r="A1371" s="1"/>
      <c r="B1371" s="1"/>
      <c r="C1371" s="34"/>
      <c r="D1371" s="1"/>
      <c r="E1371" s="1"/>
      <c r="F1371" s="1"/>
      <c r="G1371" s="1"/>
      <c r="H1371" s="1"/>
      <c r="I1371" s="1"/>
      <c r="J1371" s="1"/>
      <c r="K1371" s="1"/>
      <c r="L1371" s="1"/>
      <c r="M1371" s="1"/>
      <c r="N1371" s="1"/>
      <c r="O1371" s="54"/>
      <c r="P1371" s="1"/>
      <c r="Q1371" s="1"/>
      <c r="R1371" s="1"/>
      <c r="S1371" s="1"/>
      <c r="T1371" s="1"/>
      <c r="U1371" s="1"/>
      <c r="V1371" s="1"/>
      <c r="W1371" s="1"/>
      <c r="X1371" s="1"/>
      <c r="Y1371" s="1"/>
      <c r="Z1371" s="1"/>
      <c r="AA1371" s="1"/>
      <c r="AB1371" s="1"/>
      <c r="AC1371" s="1"/>
      <c r="AD1371" s="1"/>
      <c r="AE1371" s="1"/>
      <c r="AF1371" s="1"/>
      <c r="AG1371" s="1"/>
      <c r="AH1371" s="1"/>
      <c r="AI1371" s="54"/>
      <c r="AJ1371" s="1"/>
    </row>
    <row r="1372">
      <c r="A1372" s="1"/>
      <c r="B1372" s="1"/>
      <c r="C1372" s="34"/>
      <c r="D1372" s="1"/>
      <c r="E1372" s="1"/>
      <c r="F1372" s="1"/>
      <c r="G1372" s="1"/>
      <c r="H1372" s="1"/>
      <c r="I1372" s="1"/>
      <c r="J1372" s="1"/>
      <c r="K1372" s="1"/>
      <c r="L1372" s="1"/>
      <c r="M1372" s="1"/>
      <c r="N1372" s="1"/>
      <c r="O1372" s="54"/>
      <c r="P1372" s="1"/>
      <c r="Q1372" s="1"/>
      <c r="R1372" s="1"/>
      <c r="S1372" s="1"/>
      <c r="T1372" s="1"/>
      <c r="U1372" s="1"/>
      <c r="V1372" s="1"/>
      <c r="W1372" s="1"/>
      <c r="X1372" s="1"/>
      <c r="Y1372" s="1"/>
      <c r="Z1372" s="1"/>
      <c r="AA1372" s="1"/>
      <c r="AB1372" s="1"/>
      <c r="AC1372" s="1"/>
      <c r="AD1372" s="1"/>
      <c r="AE1372" s="1"/>
      <c r="AF1372" s="1"/>
      <c r="AG1372" s="1"/>
      <c r="AH1372" s="1"/>
      <c r="AI1372" s="54"/>
      <c r="AJ1372" s="1"/>
    </row>
    <row r="1373">
      <c r="A1373" s="1"/>
      <c r="B1373" s="1"/>
      <c r="C1373" s="34"/>
      <c r="D1373" s="1"/>
      <c r="E1373" s="1"/>
      <c r="F1373" s="1"/>
      <c r="G1373" s="1"/>
      <c r="H1373" s="1"/>
      <c r="I1373" s="1"/>
      <c r="J1373" s="1"/>
      <c r="K1373" s="1"/>
      <c r="L1373" s="1"/>
      <c r="M1373" s="1"/>
      <c r="N1373" s="1"/>
      <c r="O1373" s="54"/>
      <c r="P1373" s="1"/>
      <c r="Q1373" s="1"/>
      <c r="R1373" s="1"/>
      <c r="S1373" s="1"/>
      <c r="T1373" s="1"/>
      <c r="U1373" s="1"/>
      <c r="V1373" s="1"/>
      <c r="W1373" s="1"/>
      <c r="X1373" s="1"/>
      <c r="Y1373" s="1"/>
      <c r="Z1373" s="1"/>
      <c r="AA1373" s="1"/>
      <c r="AB1373" s="1"/>
      <c r="AC1373" s="1"/>
      <c r="AD1373" s="1"/>
      <c r="AE1373" s="1"/>
      <c r="AF1373" s="1"/>
      <c r="AG1373" s="1"/>
      <c r="AH1373" s="1"/>
      <c r="AI1373" s="54"/>
      <c r="AJ1373" s="1"/>
    </row>
    <row r="1374">
      <c r="A1374" s="1"/>
      <c r="B1374" s="1"/>
      <c r="C1374" s="34"/>
      <c r="D1374" s="1"/>
      <c r="E1374" s="1"/>
      <c r="F1374" s="1"/>
      <c r="G1374" s="1"/>
      <c r="H1374" s="1"/>
      <c r="I1374" s="1"/>
      <c r="J1374" s="1"/>
      <c r="K1374" s="1"/>
      <c r="L1374" s="1"/>
      <c r="M1374" s="1"/>
      <c r="N1374" s="1"/>
      <c r="O1374" s="54"/>
      <c r="P1374" s="1"/>
      <c r="Q1374" s="1"/>
      <c r="R1374" s="1"/>
      <c r="S1374" s="1"/>
      <c r="T1374" s="1"/>
      <c r="U1374" s="1"/>
      <c r="V1374" s="1"/>
      <c r="W1374" s="1"/>
      <c r="X1374" s="1"/>
      <c r="Y1374" s="1"/>
      <c r="Z1374" s="1"/>
      <c r="AA1374" s="1"/>
      <c r="AB1374" s="1"/>
      <c r="AC1374" s="1"/>
      <c r="AD1374" s="1"/>
      <c r="AE1374" s="1"/>
      <c r="AF1374" s="1"/>
      <c r="AG1374" s="1"/>
      <c r="AH1374" s="1"/>
      <c r="AI1374" s="54"/>
      <c r="AJ1374" s="1"/>
    </row>
    <row r="1375">
      <c r="A1375" s="1"/>
      <c r="B1375" s="1"/>
      <c r="C1375" s="34"/>
      <c r="D1375" s="1"/>
      <c r="E1375" s="1"/>
      <c r="F1375" s="1"/>
      <c r="G1375" s="1"/>
      <c r="H1375" s="1"/>
      <c r="I1375" s="1"/>
      <c r="J1375" s="1"/>
      <c r="K1375" s="1"/>
      <c r="L1375" s="1"/>
      <c r="M1375" s="1"/>
      <c r="N1375" s="1"/>
      <c r="O1375" s="54"/>
      <c r="P1375" s="1"/>
      <c r="Q1375" s="1"/>
      <c r="R1375" s="1"/>
      <c r="S1375" s="1"/>
      <c r="T1375" s="1"/>
      <c r="U1375" s="1"/>
      <c r="V1375" s="1"/>
      <c r="W1375" s="1"/>
      <c r="X1375" s="1"/>
      <c r="Y1375" s="1"/>
      <c r="Z1375" s="1"/>
      <c r="AA1375" s="1"/>
      <c r="AB1375" s="1"/>
      <c r="AC1375" s="1"/>
      <c r="AD1375" s="1"/>
      <c r="AE1375" s="1"/>
      <c r="AF1375" s="1"/>
      <c r="AG1375" s="1"/>
      <c r="AH1375" s="1"/>
      <c r="AI1375" s="54"/>
      <c r="AJ1375" s="1"/>
    </row>
    <row r="1376">
      <c r="A1376" s="1"/>
      <c r="B1376" s="1"/>
      <c r="C1376" s="34"/>
      <c r="D1376" s="1"/>
      <c r="E1376" s="1"/>
      <c r="F1376" s="1"/>
      <c r="G1376" s="1"/>
      <c r="H1376" s="1"/>
      <c r="I1376" s="1"/>
      <c r="J1376" s="1"/>
      <c r="K1376" s="1"/>
      <c r="L1376" s="1"/>
      <c r="M1376" s="1"/>
      <c r="N1376" s="1"/>
      <c r="O1376" s="54"/>
      <c r="P1376" s="1"/>
      <c r="Q1376" s="1"/>
      <c r="R1376" s="1"/>
      <c r="S1376" s="1"/>
      <c r="T1376" s="1"/>
      <c r="U1376" s="1"/>
      <c r="V1376" s="1"/>
      <c r="W1376" s="1"/>
      <c r="X1376" s="1"/>
      <c r="Y1376" s="1"/>
      <c r="Z1376" s="1"/>
      <c r="AA1376" s="1"/>
      <c r="AB1376" s="1"/>
      <c r="AC1376" s="1"/>
      <c r="AD1376" s="1"/>
      <c r="AE1376" s="1"/>
      <c r="AF1376" s="1"/>
      <c r="AG1376" s="1"/>
      <c r="AH1376" s="1"/>
      <c r="AI1376" s="54"/>
      <c r="AJ1376" s="1"/>
    </row>
    <row r="1377">
      <c r="A1377" s="1"/>
      <c r="B1377" s="1"/>
      <c r="C1377" s="34"/>
      <c r="D1377" s="1"/>
      <c r="E1377" s="1"/>
      <c r="F1377" s="1"/>
      <c r="G1377" s="1"/>
      <c r="H1377" s="1"/>
      <c r="I1377" s="1"/>
      <c r="J1377" s="1"/>
      <c r="K1377" s="1"/>
      <c r="L1377" s="1"/>
      <c r="M1377" s="1"/>
      <c r="N1377" s="1"/>
      <c r="O1377" s="54"/>
      <c r="P1377" s="1"/>
      <c r="Q1377" s="1"/>
      <c r="R1377" s="1"/>
      <c r="S1377" s="1"/>
      <c r="T1377" s="1"/>
      <c r="U1377" s="1"/>
      <c r="V1377" s="1"/>
      <c r="W1377" s="1"/>
      <c r="X1377" s="1"/>
      <c r="Y1377" s="1"/>
      <c r="Z1377" s="1"/>
      <c r="AA1377" s="1"/>
      <c r="AB1377" s="1"/>
      <c r="AC1377" s="1"/>
      <c r="AD1377" s="1"/>
      <c r="AE1377" s="1"/>
      <c r="AF1377" s="1"/>
      <c r="AG1377" s="1"/>
      <c r="AH1377" s="1"/>
      <c r="AI1377" s="54"/>
      <c r="AJ1377" s="1"/>
    </row>
    <row r="1378">
      <c r="A1378" s="1"/>
      <c r="B1378" s="1"/>
      <c r="C1378" s="34"/>
      <c r="D1378" s="1"/>
      <c r="E1378" s="1"/>
      <c r="F1378" s="1"/>
      <c r="G1378" s="1"/>
      <c r="H1378" s="1"/>
      <c r="I1378" s="1"/>
      <c r="J1378" s="1"/>
      <c r="K1378" s="1"/>
      <c r="L1378" s="1"/>
      <c r="M1378" s="1"/>
      <c r="N1378" s="1"/>
      <c r="O1378" s="54"/>
      <c r="P1378" s="1"/>
      <c r="Q1378" s="1"/>
      <c r="R1378" s="1"/>
      <c r="S1378" s="1"/>
      <c r="T1378" s="1"/>
      <c r="U1378" s="1"/>
      <c r="V1378" s="1"/>
      <c r="W1378" s="1"/>
      <c r="X1378" s="1"/>
      <c r="Y1378" s="1"/>
      <c r="Z1378" s="1"/>
      <c r="AA1378" s="1"/>
      <c r="AB1378" s="1"/>
      <c r="AC1378" s="1"/>
      <c r="AD1378" s="1"/>
      <c r="AE1378" s="1"/>
      <c r="AF1378" s="1"/>
      <c r="AG1378" s="1"/>
      <c r="AH1378" s="1"/>
      <c r="AI1378" s="54"/>
      <c r="AJ1378" s="1"/>
    </row>
    <row r="1379">
      <c r="A1379" s="1"/>
      <c r="B1379" s="1"/>
      <c r="C1379" s="34"/>
      <c r="D1379" s="1"/>
      <c r="E1379" s="1"/>
      <c r="F1379" s="1"/>
      <c r="G1379" s="1"/>
      <c r="H1379" s="1"/>
      <c r="I1379" s="1"/>
      <c r="J1379" s="1"/>
      <c r="K1379" s="1"/>
      <c r="L1379" s="1"/>
      <c r="M1379" s="1"/>
      <c r="N1379" s="1"/>
      <c r="O1379" s="54"/>
      <c r="P1379" s="1"/>
      <c r="Q1379" s="1"/>
      <c r="R1379" s="1"/>
      <c r="S1379" s="1"/>
      <c r="T1379" s="1"/>
      <c r="U1379" s="1"/>
      <c r="V1379" s="1"/>
      <c r="W1379" s="1"/>
      <c r="X1379" s="1"/>
      <c r="Y1379" s="1"/>
      <c r="Z1379" s="1"/>
      <c r="AA1379" s="1"/>
      <c r="AB1379" s="1"/>
      <c r="AC1379" s="1"/>
      <c r="AD1379" s="1"/>
      <c r="AE1379" s="1"/>
      <c r="AF1379" s="1"/>
      <c r="AG1379" s="1"/>
      <c r="AH1379" s="1"/>
      <c r="AI1379" s="54"/>
      <c r="AJ1379" s="1"/>
    </row>
    <row r="1380">
      <c r="A1380" s="1"/>
      <c r="B1380" s="1"/>
      <c r="C1380" s="34"/>
      <c r="D1380" s="1"/>
      <c r="E1380" s="1"/>
      <c r="F1380" s="1"/>
      <c r="G1380" s="1"/>
      <c r="H1380" s="1"/>
      <c r="I1380" s="1"/>
      <c r="J1380" s="1"/>
      <c r="K1380" s="1"/>
      <c r="L1380" s="1"/>
      <c r="M1380" s="1"/>
      <c r="N1380" s="1"/>
      <c r="O1380" s="54"/>
      <c r="P1380" s="1"/>
      <c r="Q1380" s="1"/>
      <c r="R1380" s="1"/>
      <c r="S1380" s="1"/>
      <c r="T1380" s="1"/>
      <c r="U1380" s="1"/>
      <c r="V1380" s="1"/>
      <c r="W1380" s="1"/>
      <c r="X1380" s="1"/>
      <c r="Y1380" s="1"/>
      <c r="Z1380" s="1"/>
      <c r="AA1380" s="1"/>
      <c r="AB1380" s="1"/>
      <c r="AC1380" s="1"/>
      <c r="AD1380" s="1"/>
      <c r="AE1380" s="1"/>
      <c r="AF1380" s="1"/>
      <c r="AG1380" s="1"/>
      <c r="AH1380" s="1"/>
      <c r="AI1380" s="54"/>
      <c r="AJ1380" s="1"/>
    </row>
    <row r="1381">
      <c r="A1381" s="1"/>
      <c r="B1381" s="1"/>
      <c r="C1381" s="34"/>
      <c r="D1381" s="1"/>
      <c r="E1381" s="1"/>
      <c r="F1381" s="1"/>
      <c r="G1381" s="1"/>
      <c r="H1381" s="1"/>
      <c r="I1381" s="1"/>
      <c r="J1381" s="1"/>
      <c r="K1381" s="1"/>
      <c r="L1381" s="1"/>
      <c r="M1381" s="1"/>
      <c r="N1381" s="1"/>
      <c r="O1381" s="54"/>
      <c r="P1381" s="1"/>
      <c r="Q1381" s="1"/>
      <c r="R1381" s="1"/>
      <c r="S1381" s="1"/>
      <c r="T1381" s="1"/>
      <c r="U1381" s="1"/>
      <c r="V1381" s="1"/>
      <c r="W1381" s="1"/>
      <c r="X1381" s="1"/>
      <c r="Y1381" s="1"/>
      <c r="Z1381" s="1"/>
      <c r="AA1381" s="1"/>
      <c r="AB1381" s="1"/>
      <c r="AC1381" s="1"/>
      <c r="AD1381" s="1"/>
      <c r="AE1381" s="1"/>
      <c r="AF1381" s="1"/>
      <c r="AG1381" s="1"/>
      <c r="AH1381" s="1"/>
      <c r="AI1381" s="54"/>
      <c r="AJ1381" s="1"/>
    </row>
    <row r="1382">
      <c r="A1382" s="1"/>
      <c r="B1382" s="1"/>
      <c r="C1382" s="34"/>
      <c r="D1382" s="1"/>
      <c r="E1382" s="1"/>
      <c r="F1382" s="1"/>
      <c r="G1382" s="1"/>
      <c r="H1382" s="1"/>
      <c r="I1382" s="1"/>
      <c r="J1382" s="1"/>
      <c r="K1382" s="1"/>
      <c r="L1382" s="1"/>
      <c r="M1382" s="1"/>
      <c r="N1382" s="1"/>
      <c r="O1382" s="54"/>
      <c r="P1382" s="1"/>
      <c r="Q1382" s="1"/>
      <c r="R1382" s="1"/>
      <c r="S1382" s="1"/>
      <c r="T1382" s="1"/>
      <c r="U1382" s="1"/>
      <c r="V1382" s="1"/>
      <c r="W1382" s="1"/>
      <c r="X1382" s="1"/>
      <c r="Y1382" s="1"/>
      <c r="Z1382" s="1"/>
      <c r="AA1382" s="1"/>
      <c r="AB1382" s="1"/>
      <c r="AC1382" s="1"/>
      <c r="AD1382" s="1"/>
      <c r="AE1382" s="1"/>
      <c r="AF1382" s="1"/>
      <c r="AG1382" s="1"/>
      <c r="AH1382" s="1"/>
      <c r="AI1382" s="54"/>
      <c r="AJ1382" s="1"/>
    </row>
    <row r="1383">
      <c r="A1383" s="1"/>
      <c r="B1383" s="1"/>
      <c r="C1383" s="34"/>
      <c r="D1383" s="1"/>
      <c r="E1383" s="1"/>
      <c r="F1383" s="1"/>
      <c r="G1383" s="1"/>
      <c r="H1383" s="1"/>
      <c r="I1383" s="1"/>
      <c r="J1383" s="1"/>
      <c r="K1383" s="1"/>
      <c r="L1383" s="1"/>
      <c r="M1383" s="1"/>
      <c r="N1383" s="1"/>
      <c r="O1383" s="54"/>
      <c r="P1383" s="1"/>
      <c r="Q1383" s="1"/>
      <c r="R1383" s="1"/>
      <c r="S1383" s="1"/>
      <c r="T1383" s="1"/>
      <c r="U1383" s="1"/>
      <c r="V1383" s="1"/>
      <c r="W1383" s="1"/>
      <c r="X1383" s="1"/>
      <c r="Y1383" s="1"/>
      <c r="Z1383" s="1"/>
      <c r="AA1383" s="1"/>
      <c r="AB1383" s="1"/>
      <c r="AC1383" s="1"/>
      <c r="AD1383" s="1"/>
      <c r="AE1383" s="1"/>
      <c r="AF1383" s="1"/>
      <c r="AG1383" s="1"/>
      <c r="AH1383" s="1"/>
      <c r="AI1383" s="54"/>
      <c r="AJ1383" s="1"/>
    </row>
    <row r="1384">
      <c r="A1384" s="1"/>
      <c r="B1384" s="1"/>
      <c r="C1384" s="34"/>
      <c r="D1384" s="1"/>
      <c r="E1384" s="1"/>
      <c r="F1384" s="1"/>
      <c r="G1384" s="1"/>
      <c r="H1384" s="1"/>
      <c r="I1384" s="1"/>
      <c r="J1384" s="1"/>
      <c r="K1384" s="1"/>
      <c r="L1384" s="1"/>
      <c r="M1384" s="1"/>
      <c r="N1384" s="1"/>
      <c r="O1384" s="54"/>
      <c r="P1384" s="1"/>
      <c r="Q1384" s="1"/>
      <c r="R1384" s="1"/>
      <c r="S1384" s="1"/>
      <c r="T1384" s="1"/>
      <c r="U1384" s="1"/>
      <c r="V1384" s="1"/>
      <c r="W1384" s="1"/>
      <c r="X1384" s="1"/>
      <c r="Y1384" s="1"/>
      <c r="Z1384" s="1"/>
      <c r="AA1384" s="1"/>
      <c r="AB1384" s="1"/>
      <c r="AC1384" s="1"/>
      <c r="AD1384" s="1"/>
      <c r="AE1384" s="1"/>
      <c r="AF1384" s="1"/>
      <c r="AG1384" s="1"/>
      <c r="AH1384" s="1"/>
      <c r="AI1384" s="54"/>
      <c r="AJ1384" s="1"/>
    </row>
    <row r="1385">
      <c r="A1385" s="1"/>
      <c r="B1385" s="1"/>
      <c r="C1385" s="34"/>
      <c r="D1385" s="1"/>
      <c r="E1385" s="1"/>
      <c r="F1385" s="1"/>
      <c r="G1385" s="1"/>
      <c r="H1385" s="1"/>
      <c r="I1385" s="1"/>
      <c r="J1385" s="1"/>
      <c r="K1385" s="1"/>
      <c r="L1385" s="1"/>
      <c r="M1385" s="1"/>
      <c r="N1385" s="1"/>
      <c r="O1385" s="54"/>
      <c r="P1385" s="1"/>
      <c r="Q1385" s="1"/>
      <c r="R1385" s="1"/>
      <c r="S1385" s="1"/>
      <c r="T1385" s="1"/>
      <c r="U1385" s="1"/>
      <c r="V1385" s="1"/>
      <c r="W1385" s="1"/>
      <c r="X1385" s="1"/>
      <c r="Y1385" s="1"/>
      <c r="Z1385" s="1"/>
      <c r="AA1385" s="1"/>
      <c r="AB1385" s="1"/>
      <c r="AC1385" s="1"/>
      <c r="AD1385" s="1"/>
      <c r="AE1385" s="1"/>
      <c r="AF1385" s="1"/>
      <c r="AG1385" s="1"/>
      <c r="AH1385" s="1"/>
      <c r="AI1385" s="54"/>
      <c r="AJ1385" s="1"/>
    </row>
    <row r="1386">
      <c r="A1386" s="1"/>
      <c r="B1386" s="1"/>
      <c r="C1386" s="34"/>
      <c r="D1386" s="1"/>
      <c r="E1386" s="1"/>
      <c r="F1386" s="1"/>
      <c r="G1386" s="1"/>
      <c r="H1386" s="1"/>
      <c r="I1386" s="1"/>
      <c r="J1386" s="1"/>
      <c r="K1386" s="1"/>
      <c r="L1386" s="1"/>
      <c r="M1386" s="1"/>
      <c r="N1386" s="1"/>
      <c r="O1386" s="54"/>
      <c r="P1386" s="1"/>
      <c r="Q1386" s="1"/>
      <c r="R1386" s="1"/>
      <c r="S1386" s="1"/>
      <c r="T1386" s="1"/>
      <c r="U1386" s="1"/>
      <c r="V1386" s="1"/>
      <c r="W1386" s="1"/>
      <c r="X1386" s="1"/>
      <c r="Y1386" s="1"/>
      <c r="Z1386" s="1"/>
      <c r="AA1386" s="1"/>
      <c r="AB1386" s="1"/>
      <c r="AC1386" s="1"/>
      <c r="AD1386" s="1"/>
      <c r="AE1386" s="1"/>
      <c r="AF1386" s="1"/>
      <c r="AG1386" s="1"/>
      <c r="AH1386" s="1"/>
      <c r="AI1386" s="54"/>
      <c r="AJ1386" s="1"/>
    </row>
    <row r="1387">
      <c r="A1387" s="1"/>
      <c r="B1387" s="1"/>
      <c r="C1387" s="34"/>
      <c r="D1387" s="1"/>
      <c r="E1387" s="1"/>
      <c r="F1387" s="1"/>
      <c r="G1387" s="1"/>
      <c r="H1387" s="1"/>
      <c r="I1387" s="1"/>
      <c r="J1387" s="1"/>
      <c r="K1387" s="1"/>
      <c r="L1387" s="1"/>
      <c r="M1387" s="1"/>
      <c r="N1387" s="1"/>
      <c r="O1387" s="54"/>
      <c r="P1387" s="1"/>
      <c r="Q1387" s="1"/>
      <c r="R1387" s="1"/>
      <c r="S1387" s="1"/>
      <c r="T1387" s="1"/>
      <c r="U1387" s="1"/>
      <c r="V1387" s="1"/>
      <c r="W1387" s="1"/>
      <c r="X1387" s="1"/>
      <c r="Y1387" s="1"/>
      <c r="Z1387" s="1"/>
      <c r="AA1387" s="1"/>
      <c r="AB1387" s="1"/>
      <c r="AC1387" s="1"/>
      <c r="AD1387" s="1"/>
      <c r="AE1387" s="1"/>
      <c r="AF1387" s="1"/>
      <c r="AG1387" s="1"/>
      <c r="AH1387" s="1"/>
      <c r="AI1387" s="54"/>
      <c r="AJ1387" s="1"/>
    </row>
    <row r="1388">
      <c r="A1388" s="1"/>
      <c r="B1388" s="1"/>
      <c r="C1388" s="34"/>
      <c r="D1388" s="1"/>
      <c r="E1388" s="1"/>
      <c r="F1388" s="1"/>
      <c r="G1388" s="1"/>
      <c r="H1388" s="1"/>
      <c r="I1388" s="1"/>
      <c r="J1388" s="1"/>
      <c r="K1388" s="1"/>
      <c r="L1388" s="1"/>
      <c r="M1388" s="1"/>
      <c r="N1388" s="1"/>
      <c r="O1388" s="54"/>
      <c r="P1388" s="1"/>
      <c r="Q1388" s="1"/>
      <c r="R1388" s="1"/>
      <c r="S1388" s="1"/>
      <c r="T1388" s="1"/>
      <c r="U1388" s="1"/>
      <c r="V1388" s="1"/>
      <c r="W1388" s="1"/>
      <c r="X1388" s="1"/>
      <c r="Y1388" s="1"/>
      <c r="Z1388" s="1"/>
      <c r="AA1388" s="1"/>
      <c r="AB1388" s="1"/>
      <c r="AC1388" s="1"/>
      <c r="AD1388" s="1"/>
      <c r="AE1388" s="1"/>
      <c r="AF1388" s="1"/>
      <c r="AG1388" s="1"/>
      <c r="AH1388" s="1"/>
      <c r="AI1388" s="54"/>
      <c r="AJ1388" s="1"/>
    </row>
    <row r="1389">
      <c r="A1389" s="1"/>
      <c r="B1389" s="1"/>
      <c r="C1389" s="34"/>
      <c r="D1389" s="1"/>
      <c r="E1389" s="1"/>
      <c r="F1389" s="1"/>
      <c r="G1389" s="1"/>
      <c r="H1389" s="1"/>
      <c r="I1389" s="1"/>
      <c r="J1389" s="1"/>
      <c r="K1389" s="1"/>
      <c r="L1389" s="1"/>
      <c r="M1389" s="1"/>
      <c r="N1389" s="1"/>
      <c r="O1389" s="54"/>
      <c r="P1389" s="1"/>
      <c r="Q1389" s="1"/>
      <c r="R1389" s="1"/>
      <c r="S1389" s="1"/>
      <c r="T1389" s="1"/>
      <c r="U1389" s="1"/>
      <c r="V1389" s="1"/>
      <c r="W1389" s="1"/>
      <c r="X1389" s="1"/>
      <c r="Y1389" s="1"/>
      <c r="Z1389" s="1"/>
      <c r="AA1389" s="1"/>
      <c r="AB1389" s="1"/>
      <c r="AC1389" s="1"/>
      <c r="AD1389" s="1"/>
      <c r="AE1389" s="1"/>
      <c r="AF1389" s="1"/>
      <c r="AG1389" s="1"/>
      <c r="AH1389" s="1"/>
      <c r="AI1389" s="54"/>
      <c r="AJ1389" s="1"/>
    </row>
    <row r="1390">
      <c r="A1390" s="1"/>
      <c r="B1390" s="1"/>
      <c r="C1390" s="34"/>
      <c r="D1390" s="1"/>
      <c r="E1390" s="1"/>
      <c r="F1390" s="1"/>
      <c r="G1390" s="1"/>
      <c r="H1390" s="1"/>
      <c r="I1390" s="1"/>
      <c r="J1390" s="1"/>
      <c r="K1390" s="1"/>
      <c r="L1390" s="1"/>
      <c r="M1390" s="1"/>
      <c r="N1390" s="1"/>
      <c r="O1390" s="54"/>
      <c r="P1390" s="1"/>
      <c r="Q1390" s="1"/>
      <c r="R1390" s="1"/>
      <c r="S1390" s="1"/>
      <c r="T1390" s="1"/>
      <c r="U1390" s="1"/>
      <c r="V1390" s="1"/>
      <c r="W1390" s="1"/>
      <c r="X1390" s="1"/>
      <c r="Y1390" s="1"/>
      <c r="Z1390" s="1"/>
      <c r="AA1390" s="1"/>
      <c r="AB1390" s="1"/>
      <c r="AC1390" s="1"/>
      <c r="AD1390" s="1"/>
      <c r="AE1390" s="1"/>
      <c r="AF1390" s="1"/>
      <c r="AG1390" s="1"/>
      <c r="AH1390" s="1"/>
      <c r="AI1390" s="54"/>
      <c r="AJ1390" s="1"/>
    </row>
    <row r="1391">
      <c r="A1391" s="1"/>
      <c r="B1391" s="1"/>
      <c r="C1391" s="34"/>
      <c r="D1391" s="1"/>
      <c r="E1391" s="1"/>
      <c r="F1391" s="1"/>
      <c r="G1391" s="1"/>
      <c r="H1391" s="1"/>
      <c r="I1391" s="1"/>
      <c r="J1391" s="1"/>
      <c r="K1391" s="1"/>
      <c r="L1391" s="1"/>
      <c r="M1391" s="1"/>
      <c r="N1391" s="1"/>
      <c r="O1391" s="54"/>
      <c r="P1391" s="1"/>
      <c r="Q1391" s="1"/>
      <c r="R1391" s="1"/>
      <c r="S1391" s="1"/>
      <c r="T1391" s="1"/>
      <c r="U1391" s="1"/>
      <c r="V1391" s="1"/>
      <c r="W1391" s="1"/>
      <c r="X1391" s="1"/>
      <c r="Y1391" s="1"/>
      <c r="Z1391" s="1"/>
      <c r="AA1391" s="1"/>
      <c r="AB1391" s="1"/>
      <c r="AC1391" s="1"/>
      <c r="AD1391" s="1"/>
      <c r="AE1391" s="1"/>
      <c r="AF1391" s="1"/>
      <c r="AG1391" s="1"/>
      <c r="AH1391" s="1"/>
      <c r="AI1391" s="54"/>
      <c r="AJ1391" s="1"/>
    </row>
    <row r="1392">
      <c r="A1392" s="1"/>
      <c r="B1392" s="1"/>
      <c r="C1392" s="34"/>
      <c r="D1392" s="1"/>
      <c r="E1392" s="1"/>
      <c r="F1392" s="1"/>
      <c r="G1392" s="1"/>
      <c r="H1392" s="1"/>
      <c r="I1392" s="1"/>
      <c r="J1392" s="1"/>
      <c r="K1392" s="1"/>
      <c r="L1392" s="1"/>
      <c r="M1392" s="1"/>
      <c r="N1392" s="1"/>
      <c r="O1392" s="54"/>
      <c r="P1392" s="1"/>
      <c r="Q1392" s="1"/>
      <c r="R1392" s="1"/>
      <c r="S1392" s="1"/>
      <c r="T1392" s="1"/>
      <c r="U1392" s="1"/>
      <c r="V1392" s="1"/>
      <c r="W1392" s="1"/>
      <c r="X1392" s="1"/>
      <c r="Y1392" s="1"/>
      <c r="Z1392" s="1"/>
      <c r="AA1392" s="1"/>
      <c r="AB1392" s="1"/>
      <c r="AC1392" s="1"/>
      <c r="AD1392" s="1"/>
      <c r="AE1392" s="1"/>
      <c r="AF1392" s="1"/>
      <c r="AG1392" s="1"/>
      <c r="AH1392" s="1"/>
      <c r="AI1392" s="54"/>
      <c r="AJ1392" s="1"/>
    </row>
    <row r="1393">
      <c r="A1393" s="1"/>
      <c r="B1393" s="1"/>
      <c r="C1393" s="34"/>
      <c r="D1393" s="1"/>
      <c r="E1393" s="1"/>
      <c r="F1393" s="1"/>
      <c r="G1393" s="1"/>
      <c r="H1393" s="1"/>
      <c r="I1393" s="1"/>
      <c r="J1393" s="1"/>
      <c r="K1393" s="1"/>
      <c r="L1393" s="1"/>
      <c r="M1393" s="1"/>
      <c r="N1393" s="1"/>
      <c r="O1393" s="54"/>
      <c r="P1393" s="1"/>
      <c r="Q1393" s="1"/>
      <c r="R1393" s="1"/>
      <c r="S1393" s="1"/>
      <c r="T1393" s="1"/>
      <c r="U1393" s="1"/>
      <c r="V1393" s="1"/>
      <c r="W1393" s="1"/>
      <c r="X1393" s="1"/>
      <c r="Y1393" s="1"/>
      <c r="Z1393" s="1"/>
      <c r="AA1393" s="1"/>
      <c r="AB1393" s="1"/>
      <c r="AC1393" s="1"/>
      <c r="AD1393" s="1"/>
      <c r="AE1393" s="1"/>
      <c r="AF1393" s="1"/>
      <c r="AG1393" s="1"/>
      <c r="AH1393" s="1"/>
      <c r="AI1393" s="54"/>
      <c r="AJ1393" s="1"/>
    </row>
    <row r="1394">
      <c r="A1394" s="1"/>
      <c r="B1394" s="1"/>
      <c r="C1394" s="34"/>
      <c r="D1394" s="1"/>
      <c r="E1394" s="1"/>
      <c r="F1394" s="1"/>
      <c r="G1394" s="1"/>
      <c r="H1394" s="1"/>
      <c r="I1394" s="1"/>
      <c r="J1394" s="1"/>
      <c r="K1394" s="1"/>
      <c r="L1394" s="1"/>
      <c r="M1394" s="1"/>
      <c r="N1394" s="1"/>
      <c r="O1394" s="54"/>
      <c r="P1394" s="1"/>
      <c r="Q1394" s="1"/>
      <c r="R1394" s="1"/>
      <c r="S1394" s="1"/>
      <c r="T1394" s="1"/>
      <c r="U1394" s="1"/>
      <c r="V1394" s="1"/>
      <c r="W1394" s="1"/>
      <c r="X1394" s="1"/>
      <c r="Y1394" s="1"/>
      <c r="Z1394" s="1"/>
      <c r="AA1394" s="1"/>
      <c r="AB1394" s="1"/>
      <c r="AC1394" s="1"/>
      <c r="AD1394" s="1"/>
      <c r="AE1394" s="1"/>
      <c r="AF1394" s="1"/>
      <c r="AG1394" s="1"/>
      <c r="AH1394" s="1"/>
      <c r="AI1394" s="54"/>
      <c r="AJ1394" s="1"/>
    </row>
    <row r="1395">
      <c r="A1395" s="1"/>
      <c r="B1395" s="1"/>
      <c r="C1395" s="34"/>
      <c r="D1395" s="1"/>
      <c r="E1395" s="1"/>
      <c r="F1395" s="1"/>
      <c r="G1395" s="1"/>
      <c r="H1395" s="1"/>
      <c r="I1395" s="1"/>
      <c r="J1395" s="1"/>
      <c r="K1395" s="1"/>
      <c r="L1395" s="1"/>
      <c r="M1395" s="1"/>
      <c r="N1395" s="1"/>
      <c r="O1395" s="54"/>
      <c r="P1395" s="1"/>
      <c r="Q1395" s="1"/>
      <c r="R1395" s="1"/>
      <c r="S1395" s="1"/>
      <c r="T1395" s="1"/>
      <c r="U1395" s="1"/>
      <c r="V1395" s="1"/>
      <c r="W1395" s="1"/>
      <c r="X1395" s="1"/>
      <c r="Y1395" s="1"/>
      <c r="Z1395" s="1"/>
      <c r="AA1395" s="1"/>
      <c r="AB1395" s="1"/>
      <c r="AC1395" s="1"/>
      <c r="AD1395" s="1"/>
      <c r="AE1395" s="1"/>
      <c r="AF1395" s="1"/>
      <c r="AG1395" s="1"/>
      <c r="AH1395" s="1"/>
      <c r="AI1395" s="54"/>
      <c r="AJ1395" s="1"/>
    </row>
    <row r="1396">
      <c r="A1396" s="1"/>
      <c r="B1396" s="1"/>
      <c r="C1396" s="34"/>
      <c r="D1396" s="1"/>
      <c r="E1396" s="1"/>
      <c r="F1396" s="1"/>
      <c r="G1396" s="1"/>
      <c r="H1396" s="1"/>
      <c r="I1396" s="1"/>
      <c r="J1396" s="1"/>
      <c r="K1396" s="1"/>
      <c r="L1396" s="1"/>
      <c r="M1396" s="1"/>
      <c r="N1396" s="1"/>
      <c r="O1396" s="54"/>
      <c r="P1396" s="1"/>
      <c r="Q1396" s="1"/>
      <c r="R1396" s="1"/>
      <c r="S1396" s="1"/>
      <c r="T1396" s="1"/>
      <c r="U1396" s="1"/>
      <c r="V1396" s="1"/>
      <c r="W1396" s="1"/>
      <c r="X1396" s="1"/>
      <c r="Y1396" s="1"/>
      <c r="Z1396" s="1"/>
      <c r="AA1396" s="1"/>
      <c r="AB1396" s="1"/>
      <c r="AC1396" s="1"/>
      <c r="AD1396" s="1"/>
      <c r="AE1396" s="1"/>
      <c r="AF1396" s="1"/>
      <c r="AG1396" s="1"/>
      <c r="AH1396" s="1"/>
      <c r="AI1396" s="54"/>
      <c r="AJ1396" s="1"/>
    </row>
    <row r="1397">
      <c r="A1397" s="1"/>
      <c r="B1397" s="1"/>
      <c r="C1397" s="34"/>
      <c r="D1397" s="1"/>
      <c r="E1397" s="1"/>
      <c r="F1397" s="1"/>
      <c r="G1397" s="1"/>
      <c r="H1397" s="1"/>
      <c r="I1397" s="1"/>
      <c r="J1397" s="1"/>
      <c r="K1397" s="1"/>
      <c r="L1397" s="1"/>
      <c r="M1397" s="1"/>
      <c r="N1397" s="1"/>
      <c r="O1397" s="54"/>
      <c r="P1397" s="1"/>
      <c r="Q1397" s="1"/>
      <c r="R1397" s="1"/>
      <c r="S1397" s="1"/>
      <c r="T1397" s="1"/>
      <c r="U1397" s="1"/>
      <c r="V1397" s="1"/>
      <c r="W1397" s="1"/>
      <c r="X1397" s="1"/>
      <c r="Y1397" s="1"/>
      <c r="Z1397" s="1"/>
      <c r="AA1397" s="1"/>
      <c r="AB1397" s="1"/>
      <c r="AC1397" s="1"/>
      <c r="AD1397" s="1"/>
      <c r="AE1397" s="1"/>
      <c r="AF1397" s="1"/>
      <c r="AG1397" s="1"/>
      <c r="AH1397" s="1"/>
      <c r="AI1397" s="54"/>
      <c r="AJ1397" s="1"/>
    </row>
    <row r="1398">
      <c r="A1398" s="1"/>
      <c r="B1398" s="1"/>
      <c r="C1398" s="34"/>
      <c r="D1398" s="1"/>
      <c r="E1398" s="1"/>
      <c r="F1398" s="1"/>
      <c r="G1398" s="1"/>
      <c r="H1398" s="1"/>
      <c r="I1398" s="1"/>
      <c r="J1398" s="1"/>
      <c r="K1398" s="1"/>
      <c r="L1398" s="1"/>
      <c r="M1398" s="1"/>
      <c r="N1398" s="1"/>
      <c r="O1398" s="54"/>
      <c r="P1398" s="1"/>
      <c r="Q1398" s="1"/>
      <c r="R1398" s="1"/>
      <c r="S1398" s="1"/>
      <c r="T1398" s="1"/>
      <c r="U1398" s="1"/>
      <c r="V1398" s="1"/>
      <c r="W1398" s="1"/>
      <c r="X1398" s="1"/>
      <c r="Y1398" s="1"/>
      <c r="Z1398" s="1"/>
      <c r="AA1398" s="1"/>
      <c r="AB1398" s="1"/>
      <c r="AC1398" s="1"/>
      <c r="AD1398" s="1"/>
      <c r="AE1398" s="1"/>
      <c r="AF1398" s="1"/>
      <c r="AG1398" s="1"/>
      <c r="AH1398" s="1"/>
      <c r="AI1398" s="54"/>
      <c r="AJ1398" s="1"/>
    </row>
    <row r="1399">
      <c r="A1399" s="1"/>
      <c r="B1399" s="1"/>
      <c r="C1399" s="34"/>
      <c r="D1399" s="1"/>
      <c r="E1399" s="1"/>
      <c r="F1399" s="1"/>
      <c r="G1399" s="1"/>
      <c r="H1399" s="1"/>
      <c r="I1399" s="1"/>
      <c r="J1399" s="1"/>
      <c r="K1399" s="1"/>
      <c r="L1399" s="1"/>
      <c r="M1399" s="1"/>
      <c r="N1399" s="1"/>
      <c r="O1399" s="54"/>
      <c r="P1399" s="1"/>
      <c r="Q1399" s="1"/>
      <c r="R1399" s="1"/>
      <c r="S1399" s="1"/>
      <c r="T1399" s="1"/>
      <c r="U1399" s="1"/>
      <c r="V1399" s="1"/>
      <c r="W1399" s="1"/>
      <c r="X1399" s="1"/>
      <c r="Y1399" s="1"/>
      <c r="Z1399" s="1"/>
      <c r="AA1399" s="1"/>
      <c r="AB1399" s="1"/>
      <c r="AC1399" s="1"/>
      <c r="AD1399" s="1"/>
      <c r="AE1399" s="1"/>
      <c r="AF1399" s="1"/>
      <c r="AG1399" s="1"/>
      <c r="AH1399" s="1"/>
      <c r="AI1399" s="54"/>
      <c r="AJ1399" s="1"/>
    </row>
    <row r="1400">
      <c r="A1400" s="1"/>
      <c r="B1400" s="1"/>
      <c r="C1400" s="34"/>
      <c r="D1400" s="1"/>
      <c r="E1400" s="1"/>
      <c r="F1400" s="1"/>
      <c r="G1400" s="1"/>
      <c r="H1400" s="1"/>
      <c r="I1400" s="1"/>
      <c r="J1400" s="1"/>
      <c r="K1400" s="1"/>
      <c r="L1400" s="1"/>
      <c r="M1400" s="1"/>
      <c r="N1400" s="1"/>
      <c r="O1400" s="54"/>
      <c r="P1400" s="1"/>
      <c r="Q1400" s="1"/>
      <c r="R1400" s="1"/>
      <c r="S1400" s="1"/>
      <c r="T1400" s="1"/>
      <c r="U1400" s="1"/>
      <c r="V1400" s="1"/>
      <c r="W1400" s="1"/>
      <c r="X1400" s="1"/>
      <c r="Y1400" s="1"/>
      <c r="Z1400" s="1"/>
      <c r="AA1400" s="1"/>
      <c r="AB1400" s="1"/>
      <c r="AC1400" s="1"/>
      <c r="AD1400" s="1"/>
      <c r="AE1400" s="1"/>
      <c r="AF1400" s="1"/>
      <c r="AG1400" s="1"/>
      <c r="AH1400" s="1"/>
      <c r="AI1400" s="54"/>
      <c r="AJ1400" s="1"/>
    </row>
    <row r="1401">
      <c r="A1401" s="1"/>
      <c r="B1401" s="1"/>
      <c r="C1401" s="34"/>
      <c r="D1401" s="1"/>
      <c r="E1401" s="1"/>
      <c r="F1401" s="1"/>
      <c r="G1401" s="1"/>
      <c r="H1401" s="1"/>
      <c r="I1401" s="1"/>
      <c r="J1401" s="1"/>
      <c r="K1401" s="1"/>
      <c r="L1401" s="1"/>
      <c r="M1401" s="1"/>
      <c r="N1401" s="1"/>
      <c r="O1401" s="54"/>
      <c r="P1401" s="1"/>
      <c r="Q1401" s="1"/>
      <c r="R1401" s="1"/>
      <c r="S1401" s="1"/>
      <c r="T1401" s="1"/>
      <c r="U1401" s="1"/>
      <c r="V1401" s="1"/>
      <c r="W1401" s="1"/>
      <c r="X1401" s="1"/>
      <c r="Y1401" s="1"/>
      <c r="Z1401" s="1"/>
      <c r="AA1401" s="1"/>
      <c r="AB1401" s="1"/>
      <c r="AC1401" s="1"/>
      <c r="AD1401" s="1"/>
      <c r="AE1401" s="1"/>
      <c r="AF1401" s="1"/>
      <c r="AG1401" s="1"/>
      <c r="AH1401" s="1"/>
      <c r="AI1401" s="54"/>
      <c r="AJ1401" s="1"/>
    </row>
    <row r="1402">
      <c r="A1402" s="1"/>
      <c r="B1402" s="1"/>
      <c r="C1402" s="34"/>
      <c r="D1402" s="1"/>
      <c r="E1402" s="1"/>
      <c r="F1402" s="1"/>
      <c r="G1402" s="1"/>
      <c r="H1402" s="1"/>
      <c r="I1402" s="1"/>
      <c r="J1402" s="1"/>
      <c r="K1402" s="1"/>
      <c r="L1402" s="1"/>
      <c r="M1402" s="1"/>
      <c r="N1402" s="1"/>
      <c r="O1402" s="54"/>
      <c r="P1402" s="1"/>
      <c r="Q1402" s="1"/>
      <c r="R1402" s="1"/>
      <c r="S1402" s="1"/>
      <c r="T1402" s="1"/>
      <c r="U1402" s="1"/>
      <c r="V1402" s="1"/>
      <c r="W1402" s="1"/>
      <c r="X1402" s="1"/>
      <c r="Y1402" s="1"/>
      <c r="Z1402" s="1"/>
      <c r="AA1402" s="1"/>
      <c r="AB1402" s="1"/>
      <c r="AC1402" s="1"/>
      <c r="AD1402" s="1"/>
      <c r="AE1402" s="1"/>
      <c r="AF1402" s="1"/>
      <c r="AG1402" s="1"/>
      <c r="AH1402" s="1"/>
      <c r="AI1402" s="54"/>
      <c r="AJ1402" s="1"/>
    </row>
    <row r="1403">
      <c r="A1403" s="1"/>
      <c r="B1403" s="1"/>
      <c r="C1403" s="34"/>
      <c r="D1403" s="1"/>
      <c r="E1403" s="1"/>
      <c r="F1403" s="1"/>
      <c r="G1403" s="1"/>
      <c r="H1403" s="1"/>
      <c r="I1403" s="1"/>
      <c r="J1403" s="1"/>
      <c r="K1403" s="1"/>
      <c r="L1403" s="1"/>
      <c r="M1403" s="1"/>
      <c r="N1403" s="1"/>
      <c r="O1403" s="54"/>
      <c r="P1403" s="1"/>
      <c r="Q1403" s="1"/>
      <c r="R1403" s="1"/>
      <c r="S1403" s="1"/>
      <c r="T1403" s="1"/>
      <c r="U1403" s="1"/>
      <c r="V1403" s="1"/>
      <c r="W1403" s="1"/>
      <c r="X1403" s="1"/>
      <c r="Y1403" s="1"/>
      <c r="Z1403" s="1"/>
      <c r="AA1403" s="1"/>
      <c r="AB1403" s="1"/>
      <c r="AC1403" s="1"/>
      <c r="AD1403" s="1"/>
      <c r="AE1403" s="1"/>
      <c r="AF1403" s="1"/>
      <c r="AG1403" s="1"/>
      <c r="AH1403" s="1"/>
      <c r="AI1403" s="54"/>
      <c r="AJ1403" s="1"/>
    </row>
    <row r="1404">
      <c r="A1404" s="1"/>
      <c r="B1404" s="1"/>
      <c r="C1404" s="34"/>
      <c r="D1404" s="1"/>
      <c r="E1404" s="1"/>
      <c r="F1404" s="1"/>
      <c r="G1404" s="1"/>
      <c r="H1404" s="1"/>
      <c r="I1404" s="1"/>
      <c r="J1404" s="1"/>
      <c r="K1404" s="1"/>
      <c r="L1404" s="1"/>
      <c r="M1404" s="1"/>
      <c r="N1404" s="1"/>
      <c r="O1404" s="54"/>
      <c r="P1404" s="1"/>
      <c r="Q1404" s="1"/>
      <c r="R1404" s="1"/>
      <c r="S1404" s="1"/>
      <c r="T1404" s="1"/>
      <c r="U1404" s="1"/>
      <c r="V1404" s="1"/>
      <c r="W1404" s="1"/>
      <c r="X1404" s="1"/>
      <c r="Y1404" s="1"/>
      <c r="Z1404" s="1"/>
      <c r="AA1404" s="1"/>
      <c r="AB1404" s="1"/>
      <c r="AC1404" s="1"/>
      <c r="AD1404" s="1"/>
      <c r="AE1404" s="1"/>
      <c r="AF1404" s="1"/>
      <c r="AG1404" s="1"/>
      <c r="AH1404" s="1"/>
      <c r="AI1404" s="54"/>
      <c r="AJ1404" s="1"/>
    </row>
    <row r="1405">
      <c r="A1405" s="1"/>
      <c r="B1405" s="1"/>
      <c r="C1405" s="34"/>
      <c r="D1405" s="1"/>
      <c r="E1405" s="1"/>
      <c r="F1405" s="1"/>
      <c r="G1405" s="1"/>
      <c r="H1405" s="1"/>
      <c r="I1405" s="1"/>
      <c r="J1405" s="1"/>
      <c r="K1405" s="1"/>
      <c r="L1405" s="1"/>
      <c r="M1405" s="1"/>
      <c r="N1405" s="1"/>
      <c r="O1405" s="54"/>
      <c r="P1405" s="1"/>
      <c r="Q1405" s="1"/>
      <c r="R1405" s="1"/>
      <c r="S1405" s="1"/>
      <c r="T1405" s="1"/>
      <c r="U1405" s="1"/>
      <c r="V1405" s="1"/>
      <c r="W1405" s="1"/>
      <c r="X1405" s="1"/>
      <c r="Y1405" s="1"/>
      <c r="Z1405" s="1"/>
      <c r="AA1405" s="1"/>
      <c r="AB1405" s="1"/>
      <c r="AC1405" s="1"/>
      <c r="AD1405" s="1"/>
      <c r="AE1405" s="1"/>
      <c r="AF1405" s="1"/>
      <c r="AG1405" s="1"/>
      <c r="AH1405" s="1"/>
      <c r="AI1405" s="54"/>
      <c r="AJ1405" s="1"/>
    </row>
    <row r="1406">
      <c r="A1406" s="1"/>
      <c r="B1406" s="1"/>
      <c r="C1406" s="34"/>
      <c r="D1406" s="1"/>
      <c r="E1406" s="1"/>
      <c r="F1406" s="1"/>
      <c r="G1406" s="1"/>
      <c r="H1406" s="1"/>
      <c r="I1406" s="1"/>
      <c r="J1406" s="1"/>
      <c r="K1406" s="1"/>
      <c r="L1406" s="1"/>
      <c r="M1406" s="1"/>
      <c r="N1406" s="1"/>
      <c r="O1406" s="54"/>
      <c r="P1406" s="1"/>
      <c r="Q1406" s="1"/>
      <c r="R1406" s="1"/>
      <c r="S1406" s="1"/>
      <c r="T1406" s="1"/>
      <c r="U1406" s="1"/>
      <c r="V1406" s="1"/>
      <c r="W1406" s="1"/>
      <c r="X1406" s="1"/>
      <c r="Y1406" s="1"/>
      <c r="Z1406" s="1"/>
      <c r="AA1406" s="1"/>
      <c r="AB1406" s="1"/>
      <c r="AC1406" s="1"/>
      <c r="AD1406" s="1"/>
      <c r="AE1406" s="1"/>
      <c r="AF1406" s="1"/>
      <c r="AG1406" s="1"/>
      <c r="AH1406" s="1"/>
      <c r="AI1406" s="54"/>
      <c r="AJ1406" s="1"/>
    </row>
    <row r="1407">
      <c r="A1407" s="1"/>
      <c r="B1407" s="1"/>
      <c r="C1407" s="34"/>
      <c r="D1407" s="1"/>
      <c r="E1407" s="1"/>
      <c r="F1407" s="1"/>
      <c r="G1407" s="1"/>
      <c r="H1407" s="1"/>
      <c r="I1407" s="1"/>
      <c r="J1407" s="1"/>
      <c r="K1407" s="1"/>
      <c r="L1407" s="1"/>
      <c r="M1407" s="1"/>
      <c r="N1407" s="1"/>
      <c r="O1407" s="54"/>
      <c r="P1407" s="1"/>
      <c r="Q1407" s="1"/>
      <c r="R1407" s="1"/>
      <c r="S1407" s="1"/>
      <c r="T1407" s="1"/>
      <c r="U1407" s="1"/>
      <c r="V1407" s="1"/>
      <c r="W1407" s="1"/>
      <c r="X1407" s="1"/>
      <c r="Y1407" s="1"/>
      <c r="Z1407" s="1"/>
      <c r="AA1407" s="1"/>
      <c r="AB1407" s="1"/>
      <c r="AC1407" s="1"/>
      <c r="AD1407" s="1"/>
      <c r="AE1407" s="1"/>
      <c r="AF1407" s="1"/>
      <c r="AG1407" s="1"/>
      <c r="AH1407" s="1"/>
      <c r="AI1407" s="54"/>
      <c r="AJ1407" s="1"/>
    </row>
    <row r="1408">
      <c r="A1408" s="1"/>
      <c r="B1408" s="1"/>
      <c r="C1408" s="34"/>
      <c r="D1408" s="1"/>
      <c r="E1408" s="1"/>
      <c r="F1408" s="1"/>
      <c r="G1408" s="1"/>
      <c r="H1408" s="1"/>
      <c r="I1408" s="1"/>
      <c r="J1408" s="1"/>
      <c r="K1408" s="1"/>
      <c r="L1408" s="1"/>
      <c r="M1408" s="1"/>
      <c r="N1408" s="1"/>
      <c r="O1408" s="54"/>
      <c r="P1408" s="1"/>
      <c r="Q1408" s="1"/>
      <c r="R1408" s="1"/>
      <c r="S1408" s="1"/>
      <c r="T1408" s="1"/>
      <c r="U1408" s="1"/>
      <c r="V1408" s="1"/>
      <c r="W1408" s="1"/>
      <c r="X1408" s="1"/>
      <c r="Y1408" s="1"/>
      <c r="Z1408" s="1"/>
      <c r="AA1408" s="1"/>
      <c r="AB1408" s="1"/>
      <c r="AC1408" s="1"/>
      <c r="AD1408" s="1"/>
      <c r="AE1408" s="1"/>
      <c r="AF1408" s="1"/>
      <c r="AG1408" s="1"/>
      <c r="AH1408" s="1"/>
      <c r="AI1408" s="54"/>
      <c r="AJ1408" s="1"/>
    </row>
    <row r="1409">
      <c r="A1409" s="1"/>
      <c r="B1409" s="1"/>
      <c r="C1409" s="34"/>
      <c r="D1409" s="1"/>
      <c r="E1409" s="1"/>
      <c r="F1409" s="1"/>
      <c r="G1409" s="1"/>
      <c r="H1409" s="1"/>
      <c r="I1409" s="1"/>
      <c r="J1409" s="1"/>
      <c r="K1409" s="1"/>
      <c r="L1409" s="1"/>
      <c r="M1409" s="1"/>
      <c r="N1409" s="1"/>
      <c r="O1409" s="54"/>
      <c r="P1409" s="1"/>
      <c r="Q1409" s="1"/>
      <c r="R1409" s="1"/>
      <c r="S1409" s="1"/>
      <c r="T1409" s="1"/>
      <c r="U1409" s="1"/>
      <c r="V1409" s="1"/>
      <c r="W1409" s="1"/>
      <c r="X1409" s="1"/>
      <c r="Y1409" s="1"/>
      <c r="Z1409" s="1"/>
      <c r="AA1409" s="1"/>
      <c r="AB1409" s="1"/>
      <c r="AC1409" s="1"/>
      <c r="AD1409" s="1"/>
      <c r="AE1409" s="1"/>
      <c r="AF1409" s="1"/>
      <c r="AG1409" s="1"/>
      <c r="AH1409" s="1"/>
      <c r="AI1409" s="54"/>
      <c r="AJ1409" s="1"/>
    </row>
    <row r="1410">
      <c r="A1410" s="1"/>
      <c r="B1410" s="1"/>
      <c r="C1410" s="34"/>
      <c r="D1410" s="1"/>
      <c r="E1410" s="1"/>
      <c r="F1410" s="1"/>
      <c r="G1410" s="1"/>
      <c r="H1410" s="1"/>
      <c r="I1410" s="1"/>
      <c r="J1410" s="1"/>
      <c r="K1410" s="1"/>
      <c r="L1410" s="1"/>
      <c r="M1410" s="1"/>
      <c r="N1410" s="1"/>
      <c r="O1410" s="54"/>
      <c r="P1410" s="1"/>
      <c r="Q1410" s="1"/>
      <c r="R1410" s="1"/>
      <c r="S1410" s="1"/>
      <c r="T1410" s="1"/>
      <c r="U1410" s="1"/>
      <c r="V1410" s="1"/>
      <c r="W1410" s="1"/>
      <c r="X1410" s="1"/>
      <c r="Y1410" s="1"/>
      <c r="Z1410" s="1"/>
      <c r="AA1410" s="1"/>
      <c r="AB1410" s="1"/>
      <c r="AC1410" s="1"/>
      <c r="AD1410" s="1"/>
      <c r="AE1410" s="1"/>
      <c r="AF1410" s="1"/>
      <c r="AG1410" s="1"/>
      <c r="AH1410" s="1"/>
      <c r="AI1410" s="54"/>
      <c r="AJ1410" s="1"/>
    </row>
    <row r="1411">
      <c r="A1411" s="1"/>
      <c r="B1411" s="1"/>
      <c r="C1411" s="34"/>
      <c r="D1411" s="1"/>
      <c r="E1411" s="1"/>
      <c r="F1411" s="1"/>
      <c r="G1411" s="1"/>
      <c r="H1411" s="1"/>
      <c r="I1411" s="1"/>
      <c r="J1411" s="1"/>
      <c r="K1411" s="1"/>
      <c r="L1411" s="1"/>
      <c r="M1411" s="1"/>
      <c r="N1411" s="1"/>
      <c r="O1411" s="54"/>
      <c r="P1411" s="1"/>
      <c r="Q1411" s="1"/>
      <c r="R1411" s="1"/>
      <c r="S1411" s="1"/>
      <c r="T1411" s="1"/>
      <c r="U1411" s="1"/>
      <c r="V1411" s="1"/>
      <c r="W1411" s="1"/>
      <c r="X1411" s="1"/>
      <c r="Y1411" s="1"/>
      <c r="Z1411" s="1"/>
      <c r="AA1411" s="1"/>
      <c r="AB1411" s="1"/>
      <c r="AC1411" s="1"/>
      <c r="AD1411" s="1"/>
      <c r="AE1411" s="1"/>
      <c r="AF1411" s="1"/>
      <c r="AG1411" s="1"/>
      <c r="AH1411" s="1"/>
      <c r="AI1411" s="54"/>
      <c r="AJ1411" s="1"/>
    </row>
    <row r="1412">
      <c r="A1412" s="1"/>
      <c r="B1412" s="1"/>
      <c r="C1412" s="34"/>
      <c r="D1412" s="1"/>
      <c r="E1412" s="1"/>
      <c r="F1412" s="1"/>
      <c r="G1412" s="1"/>
      <c r="H1412" s="1"/>
      <c r="I1412" s="1"/>
      <c r="J1412" s="1"/>
      <c r="K1412" s="1"/>
      <c r="L1412" s="1"/>
      <c r="M1412" s="1"/>
      <c r="N1412" s="1"/>
      <c r="O1412" s="54"/>
      <c r="P1412" s="1"/>
      <c r="Q1412" s="1"/>
      <c r="R1412" s="1"/>
      <c r="S1412" s="1"/>
      <c r="T1412" s="1"/>
      <c r="U1412" s="1"/>
      <c r="V1412" s="1"/>
      <c r="W1412" s="1"/>
      <c r="X1412" s="1"/>
      <c r="Y1412" s="1"/>
      <c r="Z1412" s="1"/>
      <c r="AA1412" s="1"/>
      <c r="AB1412" s="1"/>
      <c r="AC1412" s="1"/>
      <c r="AD1412" s="1"/>
      <c r="AE1412" s="1"/>
      <c r="AF1412" s="1"/>
      <c r="AG1412" s="1"/>
      <c r="AH1412" s="1"/>
      <c r="AI1412" s="54"/>
      <c r="AJ1412" s="1"/>
    </row>
    <row r="1413">
      <c r="A1413" s="1"/>
      <c r="B1413" s="1"/>
      <c r="C1413" s="34"/>
      <c r="D1413" s="1"/>
      <c r="E1413" s="1"/>
      <c r="F1413" s="1"/>
      <c r="G1413" s="1"/>
      <c r="H1413" s="1"/>
      <c r="I1413" s="1"/>
      <c r="J1413" s="1"/>
      <c r="K1413" s="1"/>
      <c r="L1413" s="1"/>
      <c r="M1413" s="1"/>
      <c r="N1413" s="1"/>
      <c r="O1413" s="54"/>
      <c r="P1413" s="1"/>
      <c r="Q1413" s="1"/>
      <c r="R1413" s="1"/>
      <c r="S1413" s="1"/>
      <c r="T1413" s="1"/>
      <c r="U1413" s="1"/>
      <c r="V1413" s="1"/>
      <c r="W1413" s="1"/>
      <c r="X1413" s="1"/>
      <c r="Y1413" s="1"/>
      <c r="Z1413" s="1"/>
      <c r="AA1413" s="1"/>
      <c r="AB1413" s="1"/>
      <c r="AC1413" s="1"/>
      <c r="AD1413" s="1"/>
      <c r="AE1413" s="1"/>
      <c r="AF1413" s="1"/>
      <c r="AG1413" s="1"/>
      <c r="AH1413" s="1"/>
      <c r="AI1413" s="54"/>
      <c r="AJ1413" s="1"/>
    </row>
    <row r="1414">
      <c r="A1414" s="1"/>
      <c r="B1414" s="1"/>
      <c r="C1414" s="34"/>
      <c r="D1414" s="1"/>
      <c r="E1414" s="1"/>
      <c r="F1414" s="1"/>
      <c r="G1414" s="1"/>
      <c r="H1414" s="1"/>
      <c r="I1414" s="1"/>
      <c r="J1414" s="1"/>
      <c r="K1414" s="1"/>
      <c r="L1414" s="1"/>
      <c r="M1414" s="1"/>
      <c r="N1414" s="1"/>
      <c r="O1414" s="54"/>
      <c r="P1414" s="1"/>
      <c r="Q1414" s="1"/>
      <c r="R1414" s="1"/>
      <c r="S1414" s="1"/>
      <c r="T1414" s="1"/>
      <c r="U1414" s="1"/>
      <c r="V1414" s="1"/>
      <c r="W1414" s="1"/>
      <c r="X1414" s="1"/>
      <c r="Y1414" s="1"/>
      <c r="Z1414" s="1"/>
      <c r="AA1414" s="1"/>
      <c r="AB1414" s="1"/>
      <c r="AC1414" s="1"/>
      <c r="AD1414" s="1"/>
      <c r="AE1414" s="1"/>
      <c r="AF1414" s="1"/>
      <c r="AG1414" s="1"/>
      <c r="AH1414" s="1"/>
      <c r="AI1414" s="54"/>
      <c r="AJ1414" s="1"/>
    </row>
    <row r="1415">
      <c r="A1415" s="1"/>
      <c r="B1415" s="1"/>
      <c r="C1415" s="34"/>
      <c r="D1415" s="1"/>
      <c r="E1415" s="1"/>
      <c r="F1415" s="1"/>
      <c r="G1415" s="1"/>
      <c r="H1415" s="1"/>
      <c r="I1415" s="1"/>
      <c r="J1415" s="1"/>
      <c r="K1415" s="1"/>
      <c r="L1415" s="1"/>
      <c r="M1415" s="1"/>
      <c r="N1415" s="1"/>
      <c r="O1415" s="54"/>
      <c r="P1415" s="1"/>
      <c r="Q1415" s="1"/>
      <c r="R1415" s="1"/>
      <c r="S1415" s="1"/>
      <c r="T1415" s="1"/>
      <c r="U1415" s="1"/>
      <c r="V1415" s="1"/>
      <c r="W1415" s="1"/>
      <c r="X1415" s="1"/>
      <c r="Y1415" s="1"/>
      <c r="Z1415" s="1"/>
      <c r="AA1415" s="1"/>
      <c r="AB1415" s="1"/>
      <c r="AC1415" s="1"/>
      <c r="AD1415" s="1"/>
      <c r="AE1415" s="1"/>
      <c r="AF1415" s="1"/>
      <c r="AG1415" s="1"/>
      <c r="AH1415" s="1"/>
      <c r="AI1415" s="54"/>
      <c r="AJ1415" s="1"/>
    </row>
    <row r="1416">
      <c r="A1416" s="1"/>
      <c r="B1416" s="1"/>
      <c r="C1416" s="34"/>
      <c r="D1416" s="1"/>
      <c r="E1416" s="1"/>
      <c r="F1416" s="1"/>
      <c r="G1416" s="1"/>
      <c r="H1416" s="1"/>
      <c r="I1416" s="1"/>
      <c r="J1416" s="1"/>
      <c r="K1416" s="1"/>
      <c r="L1416" s="1"/>
      <c r="M1416" s="1"/>
      <c r="N1416" s="1"/>
      <c r="O1416" s="54"/>
      <c r="P1416" s="1"/>
      <c r="Q1416" s="1"/>
      <c r="R1416" s="1"/>
      <c r="S1416" s="1"/>
      <c r="T1416" s="1"/>
      <c r="U1416" s="1"/>
      <c r="V1416" s="1"/>
      <c r="W1416" s="1"/>
      <c r="X1416" s="1"/>
      <c r="Y1416" s="1"/>
      <c r="Z1416" s="1"/>
      <c r="AA1416" s="1"/>
      <c r="AB1416" s="1"/>
      <c r="AC1416" s="1"/>
      <c r="AD1416" s="1"/>
      <c r="AE1416" s="1"/>
      <c r="AF1416" s="1"/>
      <c r="AG1416" s="1"/>
      <c r="AH1416" s="1"/>
      <c r="AI1416" s="54"/>
      <c r="AJ1416" s="1"/>
    </row>
    <row r="1417">
      <c r="A1417" s="1"/>
      <c r="B1417" s="1"/>
      <c r="C1417" s="34"/>
      <c r="D1417" s="1"/>
      <c r="E1417" s="1"/>
      <c r="F1417" s="1"/>
      <c r="G1417" s="1"/>
      <c r="H1417" s="1"/>
      <c r="I1417" s="1"/>
      <c r="J1417" s="1"/>
      <c r="K1417" s="1"/>
      <c r="L1417" s="1"/>
      <c r="M1417" s="1"/>
      <c r="N1417" s="1"/>
      <c r="O1417" s="54"/>
      <c r="P1417" s="1"/>
      <c r="Q1417" s="1"/>
      <c r="R1417" s="1"/>
      <c r="S1417" s="1"/>
      <c r="T1417" s="1"/>
      <c r="U1417" s="1"/>
      <c r="V1417" s="1"/>
      <c r="W1417" s="1"/>
      <c r="X1417" s="1"/>
      <c r="Y1417" s="1"/>
      <c r="Z1417" s="1"/>
      <c r="AA1417" s="1"/>
      <c r="AB1417" s="1"/>
      <c r="AC1417" s="1"/>
      <c r="AD1417" s="1"/>
      <c r="AE1417" s="1"/>
      <c r="AF1417" s="1"/>
      <c r="AG1417" s="1"/>
      <c r="AH1417" s="1"/>
      <c r="AI1417" s="54"/>
      <c r="AJ1417" s="1"/>
    </row>
    <row r="1418">
      <c r="A1418" s="1"/>
      <c r="B1418" s="1"/>
      <c r="C1418" s="34"/>
      <c r="D1418" s="1"/>
      <c r="E1418" s="1"/>
      <c r="F1418" s="1"/>
      <c r="G1418" s="1"/>
      <c r="H1418" s="1"/>
      <c r="I1418" s="1"/>
      <c r="J1418" s="1"/>
      <c r="K1418" s="1"/>
      <c r="L1418" s="1"/>
      <c r="M1418" s="1"/>
      <c r="N1418" s="1"/>
      <c r="O1418" s="54"/>
      <c r="P1418" s="1"/>
      <c r="Q1418" s="1"/>
      <c r="R1418" s="1"/>
      <c r="S1418" s="1"/>
      <c r="T1418" s="1"/>
      <c r="U1418" s="1"/>
      <c r="V1418" s="1"/>
      <c r="W1418" s="1"/>
      <c r="X1418" s="1"/>
      <c r="Y1418" s="1"/>
      <c r="Z1418" s="1"/>
      <c r="AA1418" s="1"/>
      <c r="AB1418" s="1"/>
      <c r="AC1418" s="1"/>
      <c r="AD1418" s="1"/>
      <c r="AE1418" s="1"/>
      <c r="AF1418" s="1"/>
      <c r="AG1418" s="1"/>
      <c r="AH1418" s="1"/>
      <c r="AI1418" s="54"/>
      <c r="AJ1418" s="1"/>
    </row>
    <row r="1419">
      <c r="A1419" s="1"/>
      <c r="B1419" s="1"/>
      <c r="C1419" s="34"/>
      <c r="D1419" s="1"/>
      <c r="E1419" s="1"/>
      <c r="F1419" s="1"/>
      <c r="G1419" s="1"/>
      <c r="H1419" s="1"/>
      <c r="I1419" s="1"/>
      <c r="J1419" s="1"/>
      <c r="K1419" s="1"/>
      <c r="L1419" s="1"/>
      <c r="M1419" s="1"/>
      <c r="N1419" s="1"/>
      <c r="O1419" s="54"/>
      <c r="P1419" s="1"/>
      <c r="Q1419" s="1"/>
      <c r="R1419" s="1"/>
      <c r="S1419" s="1"/>
      <c r="T1419" s="1"/>
      <c r="U1419" s="1"/>
      <c r="V1419" s="1"/>
      <c r="W1419" s="1"/>
      <c r="X1419" s="1"/>
      <c r="Y1419" s="1"/>
      <c r="Z1419" s="1"/>
      <c r="AA1419" s="1"/>
      <c r="AB1419" s="1"/>
      <c r="AC1419" s="1"/>
      <c r="AD1419" s="1"/>
      <c r="AE1419" s="1"/>
      <c r="AF1419" s="1"/>
      <c r="AG1419" s="1"/>
      <c r="AH1419" s="1"/>
      <c r="AI1419" s="54"/>
      <c r="AJ1419" s="1"/>
    </row>
    <row r="1420">
      <c r="A1420" s="1"/>
      <c r="B1420" s="1"/>
      <c r="C1420" s="34"/>
      <c r="D1420" s="1"/>
      <c r="E1420" s="1"/>
      <c r="F1420" s="1"/>
      <c r="G1420" s="1"/>
      <c r="H1420" s="1"/>
      <c r="I1420" s="1"/>
      <c r="J1420" s="1"/>
      <c r="K1420" s="1"/>
      <c r="L1420" s="1"/>
      <c r="M1420" s="1"/>
      <c r="N1420" s="1"/>
      <c r="O1420" s="54"/>
      <c r="P1420" s="1"/>
      <c r="Q1420" s="1"/>
      <c r="R1420" s="1"/>
      <c r="S1420" s="1"/>
      <c r="T1420" s="1"/>
      <c r="U1420" s="1"/>
      <c r="V1420" s="1"/>
      <c r="W1420" s="1"/>
      <c r="X1420" s="1"/>
      <c r="Y1420" s="1"/>
      <c r="Z1420" s="1"/>
      <c r="AA1420" s="1"/>
      <c r="AB1420" s="1"/>
      <c r="AC1420" s="1"/>
      <c r="AD1420" s="1"/>
      <c r="AE1420" s="1"/>
      <c r="AF1420" s="1"/>
      <c r="AG1420" s="1"/>
      <c r="AH1420" s="1"/>
      <c r="AI1420" s="54"/>
      <c r="AJ1420" s="1"/>
    </row>
    <row r="1421">
      <c r="A1421" s="1"/>
      <c r="B1421" s="1"/>
      <c r="C1421" s="34"/>
      <c r="D1421" s="1"/>
      <c r="E1421" s="1"/>
      <c r="F1421" s="1"/>
      <c r="G1421" s="1"/>
      <c r="H1421" s="1"/>
      <c r="I1421" s="1"/>
      <c r="J1421" s="1"/>
      <c r="K1421" s="1"/>
      <c r="L1421" s="1"/>
      <c r="M1421" s="1"/>
      <c r="N1421" s="1"/>
      <c r="O1421" s="54"/>
      <c r="P1421" s="1"/>
      <c r="Q1421" s="1"/>
      <c r="R1421" s="1"/>
      <c r="S1421" s="1"/>
      <c r="T1421" s="1"/>
      <c r="U1421" s="1"/>
      <c r="V1421" s="1"/>
      <c r="W1421" s="1"/>
      <c r="X1421" s="1"/>
      <c r="Y1421" s="1"/>
      <c r="Z1421" s="1"/>
      <c r="AA1421" s="1"/>
      <c r="AB1421" s="1"/>
      <c r="AC1421" s="1"/>
      <c r="AD1421" s="1"/>
      <c r="AE1421" s="1"/>
      <c r="AF1421" s="1"/>
      <c r="AG1421" s="1"/>
      <c r="AH1421" s="1"/>
      <c r="AI1421" s="54"/>
      <c r="AJ1421" s="1"/>
    </row>
    <row r="1422">
      <c r="A1422" s="1"/>
      <c r="B1422" s="1"/>
      <c r="C1422" s="34"/>
      <c r="D1422" s="1"/>
      <c r="E1422" s="1"/>
      <c r="F1422" s="1"/>
      <c r="G1422" s="1"/>
      <c r="H1422" s="1"/>
      <c r="I1422" s="1"/>
      <c r="J1422" s="1"/>
      <c r="K1422" s="1"/>
      <c r="L1422" s="1"/>
      <c r="M1422" s="1"/>
      <c r="N1422" s="1"/>
      <c r="O1422" s="54"/>
      <c r="P1422" s="1"/>
      <c r="Q1422" s="1"/>
      <c r="R1422" s="1"/>
      <c r="S1422" s="1"/>
      <c r="T1422" s="1"/>
      <c r="U1422" s="1"/>
      <c r="V1422" s="1"/>
      <c r="W1422" s="1"/>
      <c r="X1422" s="1"/>
      <c r="Y1422" s="1"/>
      <c r="Z1422" s="1"/>
      <c r="AA1422" s="1"/>
      <c r="AB1422" s="1"/>
      <c r="AC1422" s="1"/>
      <c r="AD1422" s="1"/>
      <c r="AE1422" s="1"/>
      <c r="AF1422" s="1"/>
      <c r="AG1422" s="1"/>
      <c r="AH1422" s="1"/>
      <c r="AI1422" s="54"/>
      <c r="AJ1422" s="1"/>
    </row>
    <row r="1423">
      <c r="A1423" s="1"/>
      <c r="B1423" s="1"/>
      <c r="C1423" s="34"/>
      <c r="D1423" s="1"/>
      <c r="E1423" s="1"/>
      <c r="F1423" s="1"/>
      <c r="G1423" s="1"/>
      <c r="H1423" s="1"/>
      <c r="I1423" s="1"/>
      <c r="J1423" s="1"/>
      <c r="K1423" s="1"/>
      <c r="L1423" s="1"/>
      <c r="M1423" s="1"/>
      <c r="N1423" s="1"/>
      <c r="O1423" s="54"/>
      <c r="P1423" s="1"/>
      <c r="Q1423" s="1"/>
      <c r="R1423" s="1"/>
      <c r="S1423" s="1"/>
      <c r="T1423" s="1"/>
      <c r="U1423" s="1"/>
      <c r="V1423" s="1"/>
      <c r="W1423" s="1"/>
      <c r="X1423" s="1"/>
      <c r="Y1423" s="1"/>
      <c r="Z1423" s="1"/>
      <c r="AA1423" s="1"/>
      <c r="AB1423" s="1"/>
      <c r="AC1423" s="1"/>
      <c r="AD1423" s="1"/>
      <c r="AE1423" s="1"/>
      <c r="AF1423" s="1"/>
      <c r="AG1423" s="1"/>
      <c r="AH1423" s="1"/>
      <c r="AI1423" s="54"/>
      <c r="AJ1423" s="1"/>
    </row>
    <row r="1424">
      <c r="A1424" s="1"/>
      <c r="B1424" s="1"/>
      <c r="C1424" s="34"/>
      <c r="D1424" s="1"/>
      <c r="E1424" s="1"/>
      <c r="F1424" s="1"/>
      <c r="G1424" s="1"/>
      <c r="H1424" s="1"/>
      <c r="I1424" s="1"/>
      <c r="J1424" s="1"/>
      <c r="K1424" s="1"/>
      <c r="L1424" s="1"/>
      <c r="M1424" s="1"/>
      <c r="N1424" s="1"/>
      <c r="O1424" s="54"/>
      <c r="P1424" s="1"/>
      <c r="Q1424" s="1"/>
      <c r="R1424" s="1"/>
      <c r="S1424" s="1"/>
      <c r="T1424" s="1"/>
      <c r="U1424" s="1"/>
      <c r="V1424" s="1"/>
      <c r="W1424" s="1"/>
      <c r="X1424" s="1"/>
      <c r="Y1424" s="1"/>
      <c r="Z1424" s="1"/>
      <c r="AA1424" s="1"/>
      <c r="AB1424" s="1"/>
      <c r="AC1424" s="1"/>
      <c r="AD1424" s="1"/>
      <c r="AE1424" s="1"/>
      <c r="AF1424" s="1"/>
      <c r="AG1424" s="1"/>
      <c r="AH1424" s="1"/>
      <c r="AI1424" s="54"/>
      <c r="AJ1424" s="1"/>
    </row>
    <row r="1425">
      <c r="A1425" s="1"/>
      <c r="B1425" s="1"/>
      <c r="C1425" s="34"/>
      <c r="D1425" s="1"/>
      <c r="E1425" s="1"/>
      <c r="F1425" s="1"/>
      <c r="G1425" s="1"/>
      <c r="H1425" s="1"/>
      <c r="I1425" s="1"/>
      <c r="J1425" s="1"/>
      <c r="K1425" s="1"/>
      <c r="L1425" s="1"/>
      <c r="M1425" s="1"/>
      <c r="N1425" s="1"/>
      <c r="O1425" s="54"/>
      <c r="P1425" s="1"/>
      <c r="Q1425" s="1"/>
      <c r="R1425" s="1"/>
      <c r="S1425" s="1"/>
      <c r="T1425" s="1"/>
      <c r="U1425" s="1"/>
      <c r="V1425" s="1"/>
      <c r="W1425" s="1"/>
      <c r="X1425" s="1"/>
      <c r="Y1425" s="1"/>
      <c r="Z1425" s="1"/>
      <c r="AA1425" s="1"/>
      <c r="AB1425" s="1"/>
      <c r="AC1425" s="1"/>
      <c r="AD1425" s="1"/>
      <c r="AE1425" s="1"/>
      <c r="AF1425" s="1"/>
      <c r="AG1425" s="1"/>
      <c r="AH1425" s="1"/>
      <c r="AI1425" s="54"/>
      <c r="AJ1425" s="1"/>
    </row>
    <row r="1426">
      <c r="A1426" s="1"/>
      <c r="B1426" s="1"/>
      <c r="C1426" s="34"/>
      <c r="D1426" s="1"/>
      <c r="E1426" s="1"/>
      <c r="F1426" s="1"/>
      <c r="G1426" s="1"/>
      <c r="H1426" s="1"/>
      <c r="I1426" s="1"/>
      <c r="J1426" s="1"/>
      <c r="K1426" s="1"/>
      <c r="L1426" s="1"/>
      <c r="M1426" s="1"/>
      <c r="N1426" s="1"/>
      <c r="O1426" s="54"/>
      <c r="P1426" s="1"/>
      <c r="Q1426" s="1"/>
      <c r="R1426" s="1"/>
      <c r="S1426" s="1"/>
      <c r="T1426" s="1"/>
      <c r="U1426" s="1"/>
      <c r="V1426" s="1"/>
      <c r="W1426" s="1"/>
      <c r="X1426" s="1"/>
      <c r="Y1426" s="1"/>
      <c r="Z1426" s="1"/>
      <c r="AA1426" s="1"/>
      <c r="AB1426" s="1"/>
      <c r="AC1426" s="1"/>
      <c r="AD1426" s="1"/>
      <c r="AE1426" s="1"/>
      <c r="AF1426" s="1"/>
      <c r="AG1426" s="1"/>
      <c r="AH1426" s="1"/>
      <c r="AI1426" s="54"/>
      <c r="AJ1426" s="1"/>
    </row>
    <row r="1427">
      <c r="A1427" s="1"/>
      <c r="B1427" s="1"/>
      <c r="C1427" s="34"/>
      <c r="D1427" s="1"/>
      <c r="E1427" s="1"/>
      <c r="F1427" s="1"/>
      <c r="G1427" s="1"/>
      <c r="H1427" s="1"/>
      <c r="I1427" s="1"/>
      <c r="J1427" s="1"/>
      <c r="K1427" s="1"/>
      <c r="L1427" s="1"/>
      <c r="M1427" s="1"/>
      <c r="N1427" s="1"/>
      <c r="O1427" s="54"/>
      <c r="P1427" s="1"/>
      <c r="Q1427" s="1"/>
      <c r="R1427" s="1"/>
      <c r="S1427" s="1"/>
      <c r="T1427" s="1"/>
      <c r="U1427" s="1"/>
      <c r="V1427" s="1"/>
      <c r="W1427" s="1"/>
      <c r="X1427" s="1"/>
      <c r="Y1427" s="1"/>
      <c r="Z1427" s="1"/>
      <c r="AA1427" s="1"/>
      <c r="AB1427" s="1"/>
      <c r="AC1427" s="1"/>
      <c r="AD1427" s="1"/>
      <c r="AE1427" s="1"/>
      <c r="AF1427" s="1"/>
      <c r="AG1427" s="1"/>
      <c r="AH1427" s="1"/>
      <c r="AI1427" s="54"/>
      <c r="AJ1427" s="1"/>
    </row>
    <row r="1428">
      <c r="A1428" s="1"/>
      <c r="B1428" s="1"/>
      <c r="C1428" s="34"/>
      <c r="D1428" s="1"/>
      <c r="E1428" s="1"/>
      <c r="F1428" s="1"/>
      <c r="G1428" s="1"/>
      <c r="H1428" s="1"/>
      <c r="I1428" s="1"/>
      <c r="J1428" s="1"/>
      <c r="K1428" s="1"/>
      <c r="L1428" s="1"/>
      <c r="M1428" s="1"/>
      <c r="N1428" s="1"/>
      <c r="O1428" s="54"/>
      <c r="P1428" s="1"/>
      <c r="Q1428" s="1"/>
      <c r="R1428" s="1"/>
      <c r="S1428" s="1"/>
      <c r="T1428" s="1"/>
      <c r="U1428" s="1"/>
      <c r="V1428" s="1"/>
      <c r="W1428" s="1"/>
      <c r="X1428" s="1"/>
      <c r="Y1428" s="1"/>
      <c r="Z1428" s="1"/>
      <c r="AA1428" s="1"/>
      <c r="AB1428" s="1"/>
      <c r="AC1428" s="1"/>
      <c r="AD1428" s="1"/>
      <c r="AE1428" s="1"/>
      <c r="AF1428" s="1"/>
      <c r="AG1428" s="1"/>
      <c r="AH1428" s="1"/>
      <c r="AI1428" s="54"/>
      <c r="AJ1428" s="1"/>
    </row>
    <row r="1429">
      <c r="A1429" s="1"/>
      <c r="B1429" s="1"/>
      <c r="C1429" s="34"/>
      <c r="D1429" s="1"/>
      <c r="E1429" s="1"/>
      <c r="F1429" s="1"/>
      <c r="G1429" s="1"/>
      <c r="H1429" s="1"/>
      <c r="I1429" s="1"/>
      <c r="J1429" s="1"/>
      <c r="K1429" s="1"/>
      <c r="L1429" s="1"/>
      <c r="M1429" s="1"/>
      <c r="N1429" s="1"/>
      <c r="O1429" s="54"/>
      <c r="P1429" s="1"/>
      <c r="Q1429" s="1"/>
      <c r="R1429" s="1"/>
      <c r="S1429" s="1"/>
      <c r="T1429" s="1"/>
      <c r="U1429" s="1"/>
      <c r="V1429" s="1"/>
      <c r="W1429" s="1"/>
      <c r="X1429" s="1"/>
      <c r="Y1429" s="1"/>
      <c r="Z1429" s="1"/>
      <c r="AA1429" s="1"/>
      <c r="AB1429" s="1"/>
      <c r="AC1429" s="1"/>
      <c r="AD1429" s="1"/>
      <c r="AE1429" s="1"/>
      <c r="AF1429" s="1"/>
      <c r="AG1429" s="1"/>
      <c r="AH1429" s="1"/>
      <c r="AI1429" s="54"/>
      <c r="AJ1429" s="1"/>
    </row>
    <row r="1430">
      <c r="A1430" s="1"/>
      <c r="B1430" s="1"/>
      <c r="C1430" s="34"/>
      <c r="D1430" s="1"/>
      <c r="E1430" s="1"/>
      <c r="F1430" s="1"/>
      <c r="G1430" s="1"/>
      <c r="H1430" s="1"/>
      <c r="I1430" s="1"/>
      <c r="J1430" s="1"/>
      <c r="K1430" s="1"/>
      <c r="L1430" s="1"/>
      <c r="M1430" s="1"/>
      <c r="N1430" s="1"/>
      <c r="O1430" s="54"/>
      <c r="P1430" s="1"/>
      <c r="Q1430" s="1"/>
      <c r="R1430" s="1"/>
      <c r="S1430" s="1"/>
      <c r="T1430" s="1"/>
      <c r="U1430" s="1"/>
      <c r="V1430" s="1"/>
      <c r="W1430" s="1"/>
      <c r="X1430" s="1"/>
      <c r="Y1430" s="1"/>
      <c r="Z1430" s="1"/>
      <c r="AA1430" s="1"/>
      <c r="AB1430" s="1"/>
      <c r="AC1430" s="1"/>
      <c r="AD1430" s="1"/>
      <c r="AE1430" s="1"/>
      <c r="AF1430" s="1"/>
      <c r="AG1430" s="1"/>
      <c r="AH1430" s="1"/>
      <c r="AI1430" s="54"/>
      <c r="AJ1430" s="1"/>
    </row>
    <row r="1431">
      <c r="A1431" s="1"/>
      <c r="B1431" s="1"/>
      <c r="C1431" s="34"/>
      <c r="D1431" s="1"/>
      <c r="E1431" s="1"/>
      <c r="F1431" s="1"/>
      <c r="G1431" s="1"/>
      <c r="H1431" s="1"/>
      <c r="I1431" s="1"/>
      <c r="J1431" s="1"/>
      <c r="K1431" s="1"/>
      <c r="L1431" s="1"/>
      <c r="M1431" s="1"/>
      <c r="N1431" s="1"/>
      <c r="O1431" s="54"/>
      <c r="P1431" s="1"/>
      <c r="Q1431" s="1"/>
      <c r="R1431" s="1"/>
      <c r="S1431" s="1"/>
      <c r="T1431" s="1"/>
      <c r="U1431" s="1"/>
      <c r="V1431" s="1"/>
      <c r="W1431" s="1"/>
      <c r="X1431" s="1"/>
      <c r="Y1431" s="1"/>
      <c r="Z1431" s="1"/>
      <c r="AA1431" s="1"/>
      <c r="AB1431" s="1"/>
      <c r="AC1431" s="1"/>
      <c r="AD1431" s="1"/>
      <c r="AE1431" s="1"/>
      <c r="AF1431" s="1"/>
      <c r="AG1431" s="1"/>
      <c r="AH1431" s="1"/>
      <c r="AI1431" s="54"/>
      <c r="AJ1431" s="1"/>
    </row>
    <row r="1432">
      <c r="A1432" s="1"/>
      <c r="B1432" s="1"/>
      <c r="C1432" s="34"/>
      <c r="D1432" s="1"/>
      <c r="E1432" s="1"/>
      <c r="F1432" s="1"/>
      <c r="G1432" s="1"/>
      <c r="H1432" s="1"/>
      <c r="I1432" s="1"/>
      <c r="J1432" s="1"/>
      <c r="K1432" s="1"/>
      <c r="L1432" s="1"/>
      <c r="M1432" s="1"/>
      <c r="N1432" s="1"/>
      <c r="O1432" s="54"/>
      <c r="P1432" s="1"/>
      <c r="Q1432" s="1"/>
      <c r="R1432" s="1"/>
      <c r="S1432" s="1"/>
      <c r="T1432" s="1"/>
      <c r="U1432" s="1"/>
      <c r="V1432" s="1"/>
      <c r="W1432" s="1"/>
      <c r="X1432" s="1"/>
      <c r="Y1432" s="1"/>
      <c r="Z1432" s="1"/>
      <c r="AA1432" s="1"/>
      <c r="AB1432" s="1"/>
      <c r="AC1432" s="1"/>
      <c r="AD1432" s="1"/>
      <c r="AE1432" s="1"/>
      <c r="AF1432" s="1"/>
      <c r="AG1432" s="1"/>
      <c r="AH1432" s="1"/>
      <c r="AI1432" s="54"/>
      <c r="AJ1432" s="1"/>
    </row>
    <row r="1433">
      <c r="A1433" s="1"/>
      <c r="B1433" s="1"/>
      <c r="C1433" s="34"/>
      <c r="D1433" s="1"/>
      <c r="E1433" s="1"/>
      <c r="F1433" s="1"/>
      <c r="G1433" s="1"/>
      <c r="H1433" s="1"/>
      <c r="I1433" s="1"/>
      <c r="J1433" s="1"/>
      <c r="K1433" s="1"/>
      <c r="L1433" s="1"/>
      <c r="M1433" s="1"/>
      <c r="N1433" s="1"/>
      <c r="O1433" s="54"/>
      <c r="P1433" s="1"/>
      <c r="Q1433" s="1"/>
      <c r="R1433" s="1"/>
      <c r="S1433" s="1"/>
      <c r="T1433" s="1"/>
      <c r="U1433" s="1"/>
      <c r="V1433" s="1"/>
      <c r="W1433" s="1"/>
      <c r="X1433" s="1"/>
      <c r="Y1433" s="1"/>
      <c r="Z1433" s="1"/>
      <c r="AA1433" s="1"/>
      <c r="AB1433" s="1"/>
      <c r="AC1433" s="1"/>
      <c r="AD1433" s="1"/>
      <c r="AE1433" s="1"/>
      <c r="AF1433" s="1"/>
      <c r="AG1433" s="1"/>
      <c r="AH1433" s="1"/>
      <c r="AI1433" s="54"/>
      <c r="AJ1433" s="1"/>
    </row>
    <row r="1434">
      <c r="A1434" s="1"/>
      <c r="B1434" s="1"/>
      <c r="C1434" s="34"/>
      <c r="D1434" s="1"/>
      <c r="E1434" s="1"/>
      <c r="F1434" s="1"/>
      <c r="G1434" s="1"/>
      <c r="H1434" s="1"/>
      <c r="I1434" s="1"/>
      <c r="J1434" s="1"/>
      <c r="K1434" s="1"/>
      <c r="L1434" s="1"/>
      <c r="M1434" s="1"/>
      <c r="N1434" s="1"/>
      <c r="O1434" s="54"/>
      <c r="P1434" s="1"/>
      <c r="Q1434" s="1"/>
      <c r="R1434" s="1"/>
      <c r="S1434" s="1"/>
      <c r="T1434" s="1"/>
      <c r="U1434" s="1"/>
      <c r="V1434" s="1"/>
      <c r="W1434" s="1"/>
      <c r="X1434" s="1"/>
      <c r="Y1434" s="1"/>
      <c r="Z1434" s="1"/>
      <c r="AA1434" s="1"/>
      <c r="AB1434" s="1"/>
      <c r="AC1434" s="1"/>
      <c r="AD1434" s="1"/>
      <c r="AE1434" s="1"/>
      <c r="AF1434" s="1"/>
      <c r="AG1434" s="1"/>
      <c r="AH1434" s="1"/>
      <c r="AI1434" s="54"/>
      <c r="AJ1434" s="1"/>
    </row>
    <row r="1435">
      <c r="A1435" s="1"/>
      <c r="B1435" s="1"/>
      <c r="C1435" s="34"/>
      <c r="D1435" s="1"/>
      <c r="E1435" s="1"/>
      <c r="F1435" s="1"/>
      <c r="G1435" s="1"/>
      <c r="H1435" s="1"/>
      <c r="I1435" s="1"/>
      <c r="J1435" s="1"/>
      <c r="K1435" s="1"/>
      <c r="L1435" s="1"/>
      <c r="M1435" s="1"/>
      <c r="N1435" s="1"/>
      <c r="O1435" s="54"/>
      <c r="P1435" s="1"/>
      <c r="Q1435" s="1"/>
      <c r="R1435" s="1"/>
      <c r="S1435" s="1"/>
      <c r="T1435" s="1"/>
      <c r="U1435" s="1"/>
      <c r="V1435" s="1"/>
      <c r="W1435" s="1"/>
      <c r="X1435" s="1"/>
      <c r="Y1435" s="1"/>
      <c r="Z1435" s="1"/>
      <c r="AA1435" s="1"/>
      <c r="AB1435" s="1"/>
      <c r="AC1435" s="1"/>
      <c r="AD1435" s="1"/>
      <c r="AE1435" s="1"/>
      <c r="AF1435" s="1"/>
      <c r="AG1435" s="1"/>
      <c r="AH1435" s="1"/>
      <c r="AI1435" s="54"/>
      <c r="AJ1435" s="1"/>
    </row>
    <row r="1436">
      <c r="A1436" s="1"/>
      <c r="B1436" s="1"/>
      <c r="C1436" s="34"/>
      <c r="D1436" s="1"/>
      <c r="E1436" s="1"/>
      <c r="F1436" s="1"/>
      <c r="G1436" s="1"/>
      <c r="H1436" s="1"/>
      <c r="I1436" s="1"/>
      <c r="J1436" s="1"/>
      <c r="K1436" s="1"/>
      <c r="L1436" s="1"/>
      <c r="M1436" s="1"/>
      <c r="N1436" s="1"/>
      <c r="O1436" s="54"/>
      <c r="P1436" s="1"/>
      <c r="Q1436" s="1"/>
      <c r="R1436" s="1"/>
      <c r="S1436" s="1"/>
      <c r="T1436" s="1"/>
      <c r="U1436" s="1"/>
      <c r="V1436" s="1"/>
      <c r="W1436" s="1"/>
      <c r="X1436" s="1"/>
      <c r="Y1436" s="1"/>
      <c r="Z1436" s="1"/>
      <c r="AA1436" s="1"/>
      <c r="AB1436" s="1"/>
      <c r="AC1436" s="1"/>
      <c r="AD1436" s="1"/>
      <c r="AE1436" s="1"/>
      <c r="AF1436" s="1"/>
      <c r="AG1436" s="1"/>
      <c r="AH1436" s="1"/>
      <c r="AI1436" s="54"/>
      <c r="AJ1436" s="1"/>
    </row>
    <row r="1437">
      <c r="A1437" s="1"/>
      <c r="B1437" s="1"/>
      <c r="C1437" s="34"/>
      <c r="D1437" s="1"/>
      <c r="E1437" s="1"/>
      <c r="F1437" s="1"/>
      <c r="G1437" s="1"/>
      <c r="H1437" s="1"/>
      <c r="I1437" s="1"/>
      <c r="J1437" s="1"/>
      <c r="K1437" s="1"/>
      <c r="L1437" s="1"/>
      <c r="M1437" s="1"/>
      <c r="N1437" s="1"/>
      <c r="O1437" s="54"/>
      <c r="P1437" s="1"/>
      <c r="Q1437" s="1"/>
      <c r="R1437" s="1"/>
      <c r="S1437" s="1"/>
      <c r="T1437" s="1"/>
      <c r="U1437" s="1"/>
      <c r="V1437" s="1"/>
      <c r="W1437" s="1"/>
      <c r="X1437" s="1"/>
      <c r="Y1437" s="1"/>
      <c r="Z1437" s="1"/>
      <c r="AA1437" s="1"/>
      <c r="AB1437" s="1"/>
      <c r="AC1437" s="1"/>
      <c r="AD1437" s="1"/>
      <c r="AE1437" s="1"/>
      <c r="AF1437" s="1"/>
      <c r="AG1437" s="1"/>
      <c r="AH1437" s="1"/>
      <c r="AI1437" s="54"/>
      <c r="AJ1437" s="1"/>
    </row>
    <row r="1438">
      <c r="A1438" s="1"/>
      <c r="B1438" s="1"/>
      <c r="C1438" s="34"/>
      <c r="D1438" s="1"/>
      <c r="E1438" s="1"/>
      <c r="F1438" s="1"/>
      <c r="G1438" s="1"/>
      <c r="H1438" s="1"/>
      <c r="I1438" s="1"/>
      <c r="J1438" s="1"/>
      <c r="K1438" s="1"/>
      <c r="L1438" s="1"/>
      <c r="M1438" s="1"/>
      <c r="N1438" s="1"/>
      <c r="O1438" s="54"/>
      <c r="P1438" s="1"/>
      <c r="Q1438" s="1"/>
      <c r="R1438" s="1"/>
      <c r="S1438" s="1"/>
      <c r="T1438" s="1"/>
      <c r="U1438" s="1"/>
      <c r="V1438" s="1"/>
      <c r="W1438" s="1"/>
      <c r="X1438" s="1"/>
      <c r="Y1438" s="1"/>
      <c r="Z1438" s="1"/>
      <c r="AA1438" s="1"/>
      <c r="AB1438" s="1"/>
      <c r="AC1438" s="1"/>
      <c r="AD1438" s="1"/>
      <c r="AE1438" s="1"/>
      <c r="AF1438" s="1"/>
      <c r="AG1438" s="1"/>
      <c r="AH1438" s="1"/>
      <c r="AI1438" s="54"/>
      <c r="AJ1438" s="1"/>
    </row>
    <row r="1439">
      <c r="A1439" s="1"/>
      <c r="B1439" s="1"/>
      <c r="C1439" s="34"/>
      <c r="D1439" s="1"/>
      <c r="E1439" s="1"/>
      <c r="F1439" s="1"/>
      <c r="G1439" s="1"/>
      <c r="H1439" s="1"/>
      <c r="I1439" s="1"/>
      <c r="J1439" s="1"/>
      <c r="K1439" s="1"/>
      <c r="L1439" s="1"/>
      <c r="M1439" s="1"/>
      <c r="N1439" s="1"/>
      <c r="O1439" s="54"/>
      <c r="P1439" s="1"/>
      <c r="Q1439" s="1"/>
      <c r="R1439" s="1"/>
      <c r="S1439" s="1"/>
      <c r="T1439" s="1"/>
      <c r="U1439" s="1"/>
      <c r="V1439" s="1"/>
      <c r="W1439" s="1"/>
      <c r="X1439" s="1"/>
      <c r="Y1439" s="1"/>
      <c r="Z1439" s="1"/>
      <c r="AA1439" s="1"/>
      <c r="AB1439" s="1"/>
      <c r="AC1439" s="1"/>
      <c r="AD1439" s="1"/>
      <c r="AE1439" s="1"/>
      <c r="AF1439" s="1"/>
      <c r="AG1439" s="1"/>
      <c r="AH1439" s="1"/>
      <c r="AI1439" s="54"/>
      <c r="AJ1439" s="1"/>
    </row>
    <row r="1440">
      <c r="A1440" s="1"/>
      <c r="B1440" s="1"/>
      <c r="C1440" s="34"/>
      <c r="D1440" s="1"/>
      <c r="E1440" s="1"/>
      <c r="F1440" s="1"/>
      <c r="G1440" s="1"/>
      <c r="H1440" s="1"/>
      <c r="I1440" s="1"/>
      <c r="J1440" s="1"/>
      <c r="K1440" s="1"/>
      <c r="L1440" s="1"/>
      <c r="M1440" s="1"/>
      <c r="N1440" s="1"/>
      <c r="O1440" s="54"/>
      <c r="P1440" s="1"/>
      <c r="Q1440" s="1"/>
      <c r="R1440" s="1"/>
      <c r="S1440" s="1"/>
      <c r="T1440" s="1"/>
      <c r="U1440" s="1"/>
      <c r="V1440" s="1"/>
      <c r="W1440" s="1"/>
      <c r="X1440" s="1"/>
      <c r="Y1440" s="1"/>
      <c r="Z1440" s="1"/>
      <c r="AA1440" s="1"/>
      <c r="AB1440" s="1"/>
      <c r="AC1440" s="1"/>
      <c r="AD1440" s="1"/>
      <c r="AE1440" s="1"/>
      <c r="AF1440" s="1"/>
      <c r="AG1440" s="1"/>
      <c r="AH1440" s="1"/>
      <c r="AI1440" s="54"/>
      <c r="AJ1440" s="1"/>
    </row>
    <row r="1441">
      <c r="A1441" s="1"/>
      <c r="B1441" s="1"/>
      <c r="C1441" s="34"/>
      <c r="D1441" s="1"/>
      <c r="E1441" s="1"/>
      <c r="F1441" s="1"/>
      <c r="G1441" s="1"/>
      <c r="H1441" s="1"/>
      <c r="I1441" s="1"/>
      <c r="J1441" s="1"/>
      <c r="K1441" s="1"/>
      <c r="L1441" s="1"/>
      <c r="M1441" s="1"/>
      <c r="N1441" s="1"/>
      <c r="O1441" s="54"/>
      <c r="P1441" s="1"/>
      <c r="Q1441" s="1"/>
      <c r="R1441" s="1"/>
      <c r="S1441" s="1"/>
      <c r="T1441" s="1"/>
      <c r="U1441" s="1"/>
      <c r="V1441" s="1"/>
      <c r="W1441" s="1"/>
      <c r="X1441" s="1"/>
      <c r="Y1441" s="1"/>
      <c r="Z1441" s="1"/>
      <c r="AA1441" s="1"/>
      <c r="AB1441" s="1"/>
      <c r="AC1441" s="1"/>
      <c r="AD1441" s="1"/>
      <c r="AE1441" s="1"/>
      <c r="AF1441" s="1"/>
      <c r="AG1441" s="1"/>
      <c r="AH1441" s="1"/>
      <c r="AI1441" s="54"/>
      <c r="AJ1441" s="1"/>
    </row>
    <row r="1442">
      <c r="A1442" s="1"/>
      <c r="B1442" s="1"/>
      <c r="C1442" s="34"/>
      <c r="D1442" s="1"/>
      <c r="E1442" s="1"/>
      <c r="F1442" s="1"/>
      <c r="G1442" s="1"/>
      <c r="H1442" s="1"/>
      <c r="I1442" s="1"/>
      <c r="J1442" s="1"/>
      <c r="K1442" s="1"/>
      <c r="L1442" s="1"/>
      <c r="M1442" s="1"/>
      <c r="N1442" s="1"/>
      <c r="O1442" s="54"/>
      <c r="P1442" s="1"/>
      <c r="Q1442" s="1"/>
      <c r="R1442" s="1"/>
      <c r="S1442" s="1"/>
      <c r="T1442" s="1"/>
      <c r="U1442" s="1"/>
      <c r="V1442" s="1"/>
      <c r="W1442" s="1"/>
      <c r="X1442" s="1"/>
      <c r="Y1442" s="1"/>
      <c r="Z1442" s="1"/>
      <c r="AA1442" s="1"/>
      <c r="AB1442" s="1"/>
      <c r="AC1442" s="1"/>
      <c r="AD1442" s="1"/>
      <c r="AE1442" s="1"/>
      <c r="AF1442" s="1"/>
      <c r="AG1442" s="1"/>
      <c r="AH1442" s="1"/>
      <c r="AI1442" s="54"/>
      <c r="AJ1442" s="1"/>
    </row>
    <row r="1443">
      <c r="A1443" s="1"/>
      <c r="B1443" s="1"/>
      <c r="C1443" s="34"/>
      <c r="D1443" s="1"/>
      <c r="E1443" s="1"/>
      <c r="F1443" s="1"/>
      <c r="G1443" s="1"/>
      <c r="H1443" s="1"/>
      <c r="I1443" s="1"/>
      <c r="J1443" s="1"/>
      <c r="K1443" s="1"/>
      <c r="L1443" s="1"/>
      <c r="M1443" s="1"/>
      <c r="N1443" s="1"/>
      <c r="O1443" s="54"/>
      <c r="P1443" s="1"/>
      <c r="Q1443" s="1"/>
      <c r="R1443" s="1"/>
      <c r="S1443" s="1"/>
      <c r="T1443" s="1"/>
      <c r="U1443" s="1"/>
      <c r="V1443" s="1"/>
      <c r="W1443" s="1"/>
      <c r="X1443" s="1"/>
      <c r="Y1443" s="1"/>
      <c r="Z1443" s="1"/>
      <c r="AA1443" s="1"/>
      <c r="AB1443" s="1"/>
      <c r="AC1443" s="1"/>
      <c r="AD1443" s="1"/>
      <c r="AE1443" s="1"/>
      <c r="AF1443" s="1"/>
      <c r="AG1443" s="1"/>
      <c r="AH1443" s="1"/>
      <c r="AI1443" s="54"/>
      <c r="AJ1443" s="1"/>
    </row>
    <row r="1444">
      <c r="A1444" s="1"/>
      <c r="B1444" s="1"/>
      <c r="C1444" s="34"/>
      <c r="D1444" s="1"/>
      <c r="E1444" s="1"/>
      <c r="F1444" s="1"/>
      <c r="G1444" s="1"/>
      <c r="H1444" s="1"/>
      <c r="I1444" s="1"/>
      <c r="J1444" s="1"/>
      <c r="K1444" s="1"/>
      <c r="L1444" s="1"/>
      <c r="M1444" s="1"/>
      <c r="N1444" s="1"/>
      <c r="O1444" s="54"/>
      <c r="P1444" s="1"/>
      <c r="Q1444" s="1"/>
      <c r="R1444" s="1"/>
      <c r="S1444" s="1"/>
      <c r="T1444" s="1"/>
      <c r="U1444" s="1"/>
      <c r="V1444" s="1"/>
      <c r="W1444" s="1"/>
      <c r="X1444" s="1"/>
      <c r="Y1444" s="1"/>
      <c r="Z1444" s="1"/>
      <c r="AA1444" s="1"/>
      <c r="AB1444" s="1"/>
      <c r="AC1444" s="1"/>
      <c r="AD1444" s="1"/>
      <c r="AE1444" s="1"/>
      <c r="AF1444" s="1"/>
      <c r="AG1444" s="1"/>
      <c r="AH1444" s="1"/>
      <c r="AI1444" s="54"/>
      <c r="AJ1444" s="1"/>
    </row>
    <row r="1445">
      <c r="A1445" s="1"/>
      <c r="B1445" s="1"/>
      <c r="C1445" s="34"/>
      <c r="D1445" s="1"/>
      <c r="E1445" s="1"/>
      <c r="F1445" s="1"/>
      <c r="G1445" s="1"/>
      <c r="H1445" s="1"/>
      <c r="I1445" s="1"/>
      <c r="J1445" s="1"/>
      <c r="K1445" s="1"/>
      <c r="L1445" s="1"/>
      <c r="M1445" s="1"/>
      <c r="N1445" s="1"/>
      <c r="O1445" s="54"/>
      <c r="P1445" s="1"/>
      <c r="Q1445" s="1"/>
      <c r="R1445" s="1"/>
      <c r="S1445" s="1"/>
      <c r="T1445" s="1"/>
      <c r="U1445" s="1"/>
      <c r="V1445" s="1"/>
      <c r="W1445" s="1"/>
      <c r="X1445" s="1"/>
      <c r="Y1445" s="1"/>
      <c r="Z1445" s="1"/>
      <c r="AA1445" s="1"/>
      <c r="AB1445" s="1"/>
      <c r="AC1445" s="1"/>
      <c r="AD1445" s="1"/>
      <c r="AE1445" s="1"/>
      <c r="AF1445" s="1"/>
      <c r="AG1445" s="1"/>
      <c r="AH1445" s="1"/>
      <c r="AI1445" s="54"/>
      <c r="AJ1445" s="1"/>
    </row>
    <row r="1446">
      <c r="A1446" s="1"/>
      <c r="B1446" s="1"/>
      <c r="C1446" s="34"/>
      <c r="D1446" s="1"/>
      <c r="E1446" s="1"/>
      <c r="F1446" s="1"/>
      <c r="G1446" s="1"/>
      <c r="H1446" s="1"/>
      <c r="I1446" s="1"/>
      <c r="J1446" s="1"/>
      <c r="K1446" s="1"/>
      <c r="L1446" s="1"/>
      <c r="M1446" s="1"/>
      <c r="N1446" s="1"/>
      <c r="O1446" s="54"/>
      <c r="P1446" s="1"/>
      <c r="Q1446" s="1"/>
      <c r="R1446" s="1"/>
      <c r="S1446" s="1"/>
      <c r="T1446" s="1"/>
      <c r="U1446" s="1"/>
      <c r="V1446" s="1"/>
      <c r="W1446" s="1"/>
      <c r="X1446" s="1"/>
      <c r="Y1446" s="1"/>
      <c r="Z1446" s="1"/>
      <c r="AA1446" s="1"/>
      <c r="AB1446" s="1"/>
      <c r="AC1446" s="1"/>
      <c r="AD1446" s="1"/>
      <c r="AE1446" s="1"/>
      <c r="AF1446" s="1"/>
      <c r="AG1446" s="1"/>
      <c r="AH1446" s="1"/>
      <c r="AI1446" s="54"/>
      <c r="AJ1446" s="1"/>
    </row>
    <row r="1447">
      <c r="A1447" s="1"/>
      <c r="B1447" s="1"/>
      <c r="C1447" s="34"/>
      <c r="D1447" s="1"/>
      <c r="E1447" s="1"/>
      <c r="F1447" s="1"/>
      <c r="G1447" s="1"/>
      <c r="H1447" s="1"/>
      <c r="I1447" s="1"/>
      <c r="J1447" s="1"/>
      <c r="K1447" s="1"/>
      <c r="L1447" s="1"/>
      <c r="M1447" s="1"/>
      <c r="N1447" s="1"/>
      <c r="O1447" s="54"/>
      <c r="P1447" s="1"/>
      <c r="Q1447" s="1"/>
      <c r="R1447" s="1"/>
      <c r="S1447" s="1"/>
      <c r="T1447" s="1"/>
      <c r="U1447" s="1"/>
      <c r="V1447" s="1"/>
      <c r="W1447" s="1"/>
      <c r="X1447" s="1"/>
      <c r="Y1447" s="1"/>
      <c r="Z1447" s="1"/>
      <c r="AA1447" s="1"/>
      <c r="AB1447" s="1"/>
      <c r="AC1447" s="1"/>
      <c r="AD1447" s="1"/>
      <c r="AE1447" s="1"/>
      <c r="AF1447" s="1"/>
      <c r="AG1447" s="1"/>
      <c r="AH1447" s="1"/>
      <c r="AI1447" s="54"/>
      <c r="AJ1447" s="1"/>
    </row>
    <row r="1448">
      <c r="A1448" s="1"/>
      <c r="B1448" s="1"/>
      <c r="C1448" s="34"/>
      <c r="D1448" s="1"/>
      <c r="E1448" s="1"/>
      <c r="F1448" s="1"/>
      <c r="G1448" s="1"/>
      <c r="H1448" s="1"/>
      <c r="I1448" s="1"/>
      <c r="J1448" s="1"/>
      <c r="K1448" s="1"/>
      <c r="L1448" s="1"/>
      <c r="M1448" s="1"/>
      <c r="N1448" s="1"/>
      <c r="O1448" s="54"/>
      <c r="P1448" s="1"/>
      <c r="Q1448" s="1"/>
      <c r="R1448" s="1"/>
      <c r="S1448" s="1"/>
      <c r="T1448" s="1"/>
      <c r="U1448" s="1"/>
      <c r="V1448" s="1"/>
      <c r="W1448" s="1"/>
      <c r="X1448" s="1"/>
      <c r="Y1448" s="1"/>
      <c r="Z1448" s="1"/>
      <c r="AA1448" s="1"/>
      <c r="AB1448" s="1"/>
      <c r="AC1448" s="1"/>
      <c r="AD1448" s="1"/>
      <c r="AE1448" s="1"/>
      <c r="AF1448" s="1"/>
      <c r="AG1448" s="1"/>
      <c r="AH1448" s="1"/>
      <c r="AI1448" s="54"/>
      <c r="AJ1448" s="1"/>
    </row>
    <row r="1449">
      <c r="A1449" s="1"/>
      <c r="B1449" s="1"/>
      <c r="C1449" s="34"/>
      <c r="D1449" s="1"/>
      <c r="E1449" s="1"/>
      <c r="F1449" s="1"/>
      <c r="G1449" s="1"/>
      <c r="H1449" s="1"/>
      <c r="I1449" s="1"/>
      <c r="J1449" s="1"/>
      <c r="K1449" s="1"/>
      <c r="L1449" s="1"/>
      <c r="M1449" s="1"/>
      <c r="N1449" s="1"/>
      <c r="O1449" s="54"/>
      <c r="P1449" s="1"/>
      <c r="Q1449" s="1"/>
      <c r="R1449" s="1"/>
      <c r="S1449" s="1"/>
      <c r="T1449" s="1"/>
      <c r="U1449" s="1"/>
      <c r="V1449" s="1"/>
      <c r="W1449" s="1"/>
      <c r="X1449" s="1"/>
      <c r="Y1449" s="1"/>
      <c r="Z1449" s="1"/>
      <c r="AA1449" s="1"/>
      <c r="AB1449" s="1"/>
      <c r="AC1449" s="1"/>
      <c r="AD1449" s="1"/>
      <c r="AE1449" s="1"/>
      <c r="AF1449" s="1"/>
      <c r="AG1449" s="1"/>
      <c r="AH1449" s="1"/>
      <c r="AI1449" s="54"/>
      <c r="AJ1449" s="1"/>
    </row>
    <row r="1450">
      <c r="A1450" s="1"/>
      <c r="B1450" s="1"/>
      <c r="C1450" s="34"/>
      <c r="D1450" s="1"/>
      <c r="E1450" s="1"/>
      <c r="F1450" s="1"/>
      <c r="G1450" s="1"/>
      <c r="H1450" s="1"/>
      <c r="I1450" s="1"/>
      <c r="J1450" s="1"/>
      <c r="K1450" s="1"/>
      <c r="L1450" s="1"/>
      <c r="M1450" s="1"/>
      <c r="N1450" s="1"/>
      <c r="O1450" s="54"/>
      <c r="P1450" s="1"/>
      <c r="Q1450" s="1"/>
      <c r="R1450" s="1"/>
      <c r="S1450" s="1"/>
      <c r="T1450" s="1"/>
      <c r="U1450" s="1"/>
      <c r="V1450" s="1"/>
      <c r="W1450" s="1"/>
      <c r="X1450" s="1"/>
      <c r="Y1450" s="1"/>
      <c r="Z1450" s="1"/>
      <c r="AA1450" s="1"/>
      <c r="AB1450" s="1"/>
      <c r="AC1450" s="1"/>
      <c r="AD1450" s="1"/>
      <c r="AE1450" s="1"/>
      <c r="AF1450" s="1"/>
      <c r="AG1450" s="1"/>
      <c r="AH1450" s="1"/>
      <c r="AI1450" s="54"/>
      <c r="AJ1450" s="1"/>
    </row>
    <row r="1451">
      <c r="A1451" s="1"/>
      <c r="B1451" s="1"/>
      <c r="C1451" s="34"/>
      <c r="D1451" s="1"/>
      <c r="E1451" s="1"/>
      <c r="F1451" s="1"/>
      <c r="G1451" s="1"/>
      <c r="H1451" s="1"/>
      <c r="I1451" s="1"/>
      <c r="J1451" s="1"/>
      <c r="K1451" s="1"/>
      <c r="L1451" s="1"/>
      <c r="M1451" s="1"/>
      <c r="N1451" s="1"/>
      <c r="O1451" s="54"/>
      <c r="P1451" s="1"/>
      <c r="Q1451" s="1"/>
      <c r="R1451" s="1"/>
      <c r="S1451" s="1"/>
      <c r="T1451" s="1"/>
      <c r="U1451" s="1"/>
      <c r="V1451" s="1"/>
      <c r="W1451" s="1"/>
      <c r="X1451" s="1"/>
      <c r="Y1451" s="1"/>
      <c r="Z1451" s="1"/>
      <c r="AA1451" s="1"/>
      <c r="AB1451" s="1"/>
      <c r="AC1451" s="1"/>
      <c r="AD1451" s="1"/>
      <c r="AE1451" s="1"/>
      <c r="AF1451" s="1"/>
      <c r="AG1451" s="1"/>
      <c r="AH1451" s="1"/>
      <c r="AI1451" s="54"/>
      <c r="AJ1451" s="1"/>
    </row>
    <row r="1452">
      <c r="A1452" s="1"/>
      <c r="B1452" s="1"/>
      <c r="C1452" s="34"/>
      <c r="D1452" s="1"/>
      <c r="E1452" s="1"/>
      <c r="F1452" s="1"/>
      <c r="G1452" s="1"/>
      <c r="H1452" s="1"/>
      <c r="I1452" s="1"/>
      <c r="J1452" s="1"/>
      <c r="K1452" s="1"/>
      <c r="L1452" s="1"/>
      <c r="M1452" s="1"/>
      <c r="N1452" s="1"/>
      <c r="O1452" s="54"/>
      <c r="P1452" s="1"/>
      <c r="Q1452" s="1"/>
      <c r="R1452" s="1"/>
      <c r="S1452" s="1"/>
      <c r="T1452" s="1"/>
      <c r="U1452" s="1"/>
      <c r="V1452" s="1"/>
      <c r="W1452" s="1"/>
      <c r="X1452" s="1"/>
      <c r="Y1452" s="1"/>
      <c r="Z1452" s="1"/>
      <c r="AA1452" s="1"/>
      <c r="AB1452" s="1"/>
      <c r="AC1452" s="1"/>
      <c r="AD1452" s="1"/>
      <c r="AE1452" s="1"/>
      <c r="AF1452" s="1"/>
      <c r="AG1452" s="1"/>
      <c r="AH1452" s="1"/>
      <c r="AI1452" s="54"/>
      <c r="AJ1452" s="1"/>
    </row>
    <row r="1453">
      <c r="A1453" s="1"/>
      <c r="B1453" s="1"/>
      <c r="C1453" s="34"/>
      <c r="D1453" s="1"/>
      <c r="E1453" s="1"/>
      <c r="F1453" s="1"/>
      <c r="G1453" s="1"/>
      <c r="H1453" s="1"/>
      <c r="I1453" s="1"/>
      <c r="J1453" s="1"/>
      <c r="K1453" s="1"/>
      <c r="L1453" s="1"/>
      <c r="M1453" s="1"/>
      <c r="N1453" s="1"/>
      <c r="O1453" s="54"/>
      <c r="P1453" s="1"/>
      <c r="Q1453" s="1"/>
      <c r="R1453" s="1"/>
      <c r="S1453" s="1"/>
      <c r="T1453" s="1"/>
      <c r="U1453" s="1"/>
      <c r="V1453" s="1"/>
      <c r="W1453" s="1"/>
      <c r="X1453" s="1"/>
      <c r="Y1453" s="1"/>
      <c r="Z1453" s="1"/>
      <c r="AA1453" s="1"/>
      <c r="AB1453" s="1"/>
      <c r="AC1453" s="1"/>
      <c r="AD1453" s="1"/>
      <c r="AE1453" s="1"/>
      <c r="AF1453" s="1"/>
      <c r="AG1453" s="1"/>
      <c r="AH1453" s="1"/>
      <c r="AI1453" s="54"/>
      <c r="AJ1453" s="1"/>
    </row>
    <row r="1454">
      <c r="A1454" s="1"/>
      <c r="B1454" s="1"/>
      <c r="C1454" s="34"/>
      <c r="D1454" s="1"/>
      <c r="E1454" s="1"/>
      <c r="F1454" s="1"/>
      <c r="G1454" s="1"/>
      <c r="H1454" s="1"/>
      <c r="I1454" s="1"/>
      <c r="J1454" s="1"/>
      <c r="K1454" s="1"/>
      <c r="L1454" s="1"/>
      <c r="M1454" s="1"/>
      <c r="N1454" s="1"/>
      <c r="O1454" s="54"/>
      <c r="P1454" s="1"/>
      <c r="Q1454" s="1"/>
      <c r="R1454" s="1"/>
      <c r="S1454" s="1"/>
      <c r="T1454" s="1"/>
      <c r="U1454" s="1"/>
      <c r="V1454" s="1"/>
      <c r="W1454" s="1"/>
      <c r="X1454" s="1"/>
      <c r="Y1454" s="1"/>
      <c r="Z1454" s="1"/>
      <c r="AA1454" s="1"/>
      <c r="AB1454" s="1"/>
      <c r="AC1454" s="1"/>
      <c r="AD1454" s="1"/>
      <c r="AE1454" s="1"/>
      <c r="AF1454" s="1"/>
      <c r="AG1454" s="1"/>
      <c r="AH1454" s="1"/>
      <c r="AI1454" s="54"/>
      <c r="AJ1454" s="1"/>
    </row>
    <row r="1455">
      <c r="A1455" s="1"/>
      <c r="B1455" s="1"/>
      <c r="C1455" s="34"/>
      <c r="D1455" s="1"/>
      <c r="E1455" s="1"/>
      <c r="F1455" s="1"/>
      <c r="G1455" s="1"/>
      <c r="H1455" s="1"/>
      <c r="I1455" s="1"/>
      <c r="J1455" s="1"/>
      <c r="K1455" s="1"/>
      <c r="L1455" s="1"/>
      <c r="M1455" s="1"/>
      <c r="N1455" s="1"/>
      <c r="O1455" s="54"/>
      <c r="P1455" s="1"/>
      <c r="Q1455" s="1"/>
      <c r="R1455" s="1"/>
      <c r="S1455" s="1"/>
      <c r="T1455" s="1"/>
      <c r="U1455" s="1"/>
      <c r="V1455" s="1"/>
      <c r="W1455" s="1"/>
      <c r="X1455" s="1"/>
      <c r="Y1455" s="1"/>
      <c r="Z1455" s="1"/>
      <c r="AA1455" s="1"/>
      <c r="AB1455" s="1"/>
      <c r="AC1455" s="1"/>
      <c r="AD1455" s="1"/>
      <c r="AE1455" s="1"/>
      <c r="AF1455" s="1"/>
      <c r="AG1455" s="1"/>
      <c r="AH1455" s="1"/>
      <c r="AI1455" s="54"/>
      <c r="AJ1455" s="1"/>
    </row>
    <row r="1456">
      <c r="A1456" s="1"/>
      <c r="B1456" s="1"/>
      <c r="C1456" s="34"/>
      <c r="D1456" s="1"/>
      <c r="E1456" s="1"/>
      <c r="F1456" s="1"/>
      <c r="G1456" s="1"/>
      <c r="H1456" s="1"/>
      <c r="I1456" s="1"/>
      <c r="J1456" s="1"/>
      <c r="K1456" s="1"/>
      <c r="L1456" s="1"/>
      <c r="M1456" s="1"/>
      <c r="N1456" s="1"/>
      <c r="O1456" s="54"/>
      <c r="P1456" s="1"/>
      <c r="Q1456" s="1"/>
      <c r="R1456" s="1"/>
      <c r="S1456" s="1"/>
      <c r="T1456" s="1"/>
      <c r="U1456" s="1"/>
      <c r="V1456" s="1"/>
      <c r="W1456" s="1"/>
      <c r="X1456" s="1"/>
      <c r="Y1456" s="1"/>
      <c r="Z1456" s="1"/>
      <c r="AA1456" s="1"/>
      <c r="AB1456" s="1"/>
      <c r="AC1456" s="1"/>
      <c r="AD1456" s="1"/>
      <c r="AE1456" s="1"/>
      <c r="AF1456" s="1"/>
      <c r="AG1456" s="1"/>
      <c r="AH1456" s="1"/>
      <c r="AI1456" s="54"/>
      <c r="AJ1456" s="1"/>
    </row>
    <row r="1457">
      <c r="A1457" s="1"/>
      <c r="B1457" s="1"/>
      <c r="C1457" s="34"/>
      <c r="D1457" s="1"/>
      <c r="E1457" s="1"/>
      <c r="F1457" s="1"/>
      <c r="G1457" s="1"/>
      <c r="H1457" s="1"/>
      <c r="I1457" s="1"/>
      <c r="J1457" s="1"/>
      <c r="K1457" s="1"/>
      <c r="L1457" s="1"/>
      <c r="M1457" s="1"/>
      <c r="N1457" s="1"/>
      <c r="O1457" s="54"/>
      <c r="P1457" s="1"/>
      <c r="Q1457" s="1"/>
      <c r="R1457" s="1"/>
      <c r="S1457" s="1"/>
      <c r="T1457" s="1"/>
      <c r="U1457" s="1"/>
      <c r="V1457" s="1"/>
      <c r="W1457" s="1"/>
      <c r="X1457" s="1"/>
      <c r="Y1457" s="1"/>
      <c r="Z1457" s="1"/>
      <c r="AA1457" s="1"/>
      <c r="AB1457" s="1"/>
      <c r="AC1457" s="1"/>
      <c r="AD1457" s="1"/>
      <c r="AE1457" s="1"/>
      <c r="AF1457" s="1"/>
      <c r="AG1457" s="1"/>
      <c r="AH1457" s="1"/>
      <c r="AI1457" s="54"/>
      <c r="AJ1457" s="1"/>
    </row>
    <row r="1458">
      <c r="A1458" s="1"/>
      <c r="B1458" s="1"/>
      <c r="C1458" s="34"/>
      <c r="D1458" s="1"/>
      <c r="E1458" s="1"/>
      <c r="F1458" s="1"/>
      <c r="G1458" s="1"/>
      <c r="H1458" s="1"/>
      <c r="I1458" s="1"/>
      <c r="J1458" s="1"/>
      <c r="K1458" s="1"/>
      <c r="L1458" s="1"/>
      <c r="M1458" s="1"/>
      <c r="N1458" s="1"/>
      <c r="O1458" s="54"/>
      <c r="P1458" s="1"/>
      <c r="Q1458" s="1"/>
      <c r="R1458" s="1"/>
      <c r="S1458" s="1"/>
      <c r="T1458" s="1"/>
      <c r="U1458" s="1"/>
      <c r="V1458" s="1"/>
      <c r="W1458" s="1"/>
      <c r="X1458" s="1"/>
      <c r="Y1458" s="1"/>
      <c r="Z1458" s="1"/>
      <c r="AA1458" s="1"/>
      <c r="AB1458" s="1"/>
      <c r="AC1458" s="1"/>
      <c r="AD1458" s="1"/>
      <c r="AE1458" s="1"/>
      <c r="AF1458" s="1"/>
      <c r="AG1458" s="1"/>
      <c r="AH1458" s="1"/>
      <c r="AI1458" s="54"/>
      <c r="AJ1458" s="1"/>
    </row>
    <row r="1459">
      <c r="A1459" s="1"/>
      <c r="B1459" s="1"/>
      <c r="C1459" s="34"/>
      <c r="D1459" s="1"/>
      <c r="E1459" s="1"/>
      <c r="F1459" s="1"/>
      <c r="G1459" s="1"/>
      <c r="H1459" s="1"/>
      <c r="I1459" s="1"/>
      <c r="J1459" s="1"/>
      <c r="K1459" s="1"/>
      <c r="L1459" s="1"/>
      <c r="M1459" s="1"/>
      <c r="N1459" s="1"/>
      <c r="O1459" s="54"/>
      <c r="P1459" s="1"/>
      <c r="Q1459" s="1"/>
      <c r="R1459" s="1"/>
      <c r="S1459" s="1"/>
      <c r="T1459" s="1"/>
      <c r="U1459" s="1"/>
      <c r="V1459" s="1"/>
      <c r="W1459" s="1"/>
      <c r="X1459" s="1"/>
      <c r="Y1459" s="1"/>
      <c r="Z1459" s="1"/>
      <c r="AA1459" s="1"/>
      <c r="AB1459" s="1"/>
      <c r="AC1459" s="1"/>
      <c r="AD1459" s="1"/>
      <c r="AE1459" s="1"/>
      <c r="AF1459" s="1"/>
      <c r="AG1459" s="1"/>
      <c r="AH1459" s="1"/>
      <c r="AI1459" s="54"/>
      <c r="AJ1459" s="1"/>
    </row>
    <row r="1460">
      <c r="A1460" s="1"/>
      <c r="B1460" s="1"/>
      <c r="C1460" s="34"/>
      <c r="D1460" s="1"/>
      <c r="E1460" s="1"/>
      <c r="F1460" s="1"/>
      <c r="G1460" s="1"/>
      <c r="H1460" s="1"/>
      <c r="I1460" s="1"/>
      <c r="J1460" s="1"/>
      <c r="K1460" s="1"/>
      <c r="L1460" s="1"/>
      <c r="M1460" s="1"/>
      <c r="N1460" s="1"/>
      <c r="O1460" s="54"/>
      <c r="P1460" s="1"/>
      <c r="Q1460" s="1"/>
      <c r="R1460" s="1"/>
      <c r="S1460" s="1"/>
      <c r="T1460" s="1"/>
      <c r="U1460" s="1"/>
      <c r="V1460" s="1"/>
      <c r="W1460" s="1"/>
      <c r="X1460" s="1"/>
      <c r="Y1460" s="1"/>
      <c r="Z1460" s="1"/>
      <c r="AA1460" s="1"/>
      <c r="AB1460" s="1"/>
      <c r="AC1460" s="1"/>
      <c r="AD1460" s="1"/>
      <c r="AE1460" s="1"/>
      <c r="AF1460" s="1"/>
      <c r="AG1460" s="1"/>
      <c r="AH1460" s="1"/>
      <c r="AI1460" s="54"/>
      <c r="AJ1460" s="1"/>
    </row>
    <row r="1461">
      <c r="A1461" s="1"/>
      <c r="B1461" s="1"/>
      <c r="C1461" s="34"/>
      <c r="D1461" s="1"/>
      <c r="E1461" s="1"/>
      <c r="F1461" s="1"/>
      <c r="G1461" s="1"/>
      <c r="H1461" s="1"/>
      <c r="I1461" s="1"/>
      <c r="J1461" s="1"/>
      <c r="K1461" s="1"/>
      <c r="L1461" s="1"/>
      <c r="M1461" s="1"/>
      <c r="N1461" s="1"/>
      <c r="O1461" s="54"/>
      <c r="P1461" s="1"/>
      <c r="Q1461" s="1"/>
      <c r="R1461" s="1"/>
      <c r="S1461" s="1"/>
      <c r="T1461" s="1"/>
      <c r="U1461" s="1"/>
      <c r="V1461" s="1"/>
      <c r="W1461" s="1"/>
      <c r="X1461" s="1"/>
      <c r="Y1461" s="1"/>
      <c r="Z1461" s="1"/>
      <c r="AA1461" s="1"/>
      <c r="AB1461" s="1"/>
      <c r="AC1461" s="1"/>
      <c r="AD1461" s="1"/>
      <c r="AE1461" s="1"/>
      <c r="AF1461" s="1"/>
      <c r="AG1461" s="1"/>
      <c r="AH1461" s="1"/>
      <c r="AI1461" s="54"/>
      <c r="AJ1461" s="1"/>
    </row>
    <row r="1462">
      <c r="A1462" s="1"/>
      <c r="B1462" s="1"/>
      <c r="C1462" s="34"/>
      <c r="D1462" s="1"/>
      <c r="E1462" s="1"/>
      <c r="F1462" s="1"/>
      <c r="G1462" s="1"/>
      <c r="H1462" s="1"/>
      <c r="I1462" s="1"/>
      <c r="J1462" s="1"/>
      <c r="K1462" s="1"/>
      <c r="L1462" s="1"/>
      <c r="M1462" s="1"/>
      <c r="N1462" s="1"/>
      <c r="O1462" s="54"/>
      <c r="P1462" s="1"/>
      <c r="Q1462" s="1"/>
      <c r="R1462" s="1"/>
      <c r="S1462" s="1"/>
      <c r="T1462" s="1"/>
      <c r="U1462" s="1"/>
      <c r="V1462" s="1"/>
      <c r="W1462" s="1"/>
      <c r="X1462" s="1"/>
      <c r="Y1462" s="1"/>
      <c r="Z1462" s="1"/>
      <c r="AA1462" s="1"/>
      <c r="AB1462" s="1"/>
      <c r="AC1462" s="1"/>
      <c r="AD1462" s="1"/>
      <c r="AE1462" s="1"/>
      <c r="AF1462" s="1"/>
      <c r="AG1462" s="1"/>
      <c r="AH1462" s="1"/>
      <c r="AI1462" s="54"/>
      <c r="AJ1462" s="1"/>
    </row>
    <row r="1463">
      <c r="A1463" s="1"/>
      <c r="B1463" s="1"/>
      <c r="C1463" s="34"/>
      <c r="D1463" s="1"/>
      <c r="E1463" s="1"/>
      <c r="F1463" s="1"/>
      <c r="G1463" s="1"/>
      <c r="H1463" s="1"/>
      <c r="I1463" s="1"/>
      <c r="J1463" s="1"/>
      <c r="K1463" s="1"/>
      <c r="L1463" s="1"/>
      <c r="M1463" s="1"/>
      <c r="N1463" s="1"/>
      <c r="O1463" s="54"/>
      <c r="P1463" s="1"/>
      <c r="Q1463" s="1"/>
      <c r="R1463" s="1"/>
      <c r="S1463" s="1"/>
      <c r="T1463" s="1"/>
      <c r="U1463" s="1"/>
      <c r="V1463" s="1"/>
      <c r="W1463" s="1"/>
      <c r="X1463" s="1"/>
      <c r="Y1463" s="1"/>
      <c r="Z1463" s="1"/>
      <c r="AA1463" s="1"/>
      <c r="AB1463" s="1"/>
      <c r="AC1463" s="1"/>
      <c r="AD1463" s="1"/>
      <c r="AE1463" s="1"/>
      <c r="AF1463" s="1"/>
      <c r="AG1463" s="1"/>
      <c r="AH1463" s="1"/>
      <c r="AI1463" s="54"/>
      <c r="AJ1463" s="1"/>
    </row>
    <row r="1464">
      <c r="A1464" s="1"/>
      <c r="B1464" s="1"/>
      <c r="C1464" s="34"/>
      <c r="D1464" s="1"/>
      <c r="E1464" s="1"/>
      <c r="F1464" s="1"/>
      <c r="G1464" s="1"/>
      <c r="H1464" s="1"/>
      <c r="I1464" s="1"/>
      <c r="J1464" s="1"/>
      <c r="K1464" s="1"/>
      <c r="L1464" s="1"/>
      <c r="M1464" s="1"/>
      <c r="N1464" s="1"/>
      <c r="O1464" s="54"/>
      <c r="P1464" s="1"/>
      <c r="Q1464" s="1"/>
      <c r="R1464" s="1"/>
      <c r="S1464" s="1"/>
      <c r="T1464" s="1"/>
      <c r="U1464" s="1"/>
      <c r="V1464" s="1"/>
      <c r="W1464" s="1"/>
      <c r="X1464" s="1"/>
      <c r="Y1464" s="1"/>
      <c r="Z1464" s="1"/>
      <c r="AA1464" s="1"/>
      <c r="AB1464" s="1"/>
      <c r="AC1464" s="1"/>
      <c r="AD1464" s="1"/>
      <c r="AE1464" s="1"/>
      <c r="AF1464" s="1"/>
      <c r="AG1464" s="1"/>
      <c r="AH1464" s="1"/>
      <c r="AI1464" s="54"/>
      <c r="AJ1464" s="1"/>
    </row>
    <row r="1465">
      <c r="A1465" s="1"/>
      <c r="B1465" s="1"/>
      <c r="C1465" s="34"/>
      <c r="D1465" s="1"/>
      <c r="E1465" s="1"/>
      <c r="F1465" s="1"/>
      <c r="G1465" s="1"/>
      <c r="H1465" s="1"/>
      <c r="I1465" s="1"/>
      <c r="J1465" s="1"/>
      <c r="K1465" s="1"/>
      <c r="L1465" s="1"/>
      <c r="M1465" s="1"/>
      <c r="N1465" s="1"/>
      <c r="O1465" s="54"/>
      <c r="P1465" s="1"/>
      <c r="Q1465" s="1"/>
      <c r="R1465" s="1"/>
      <c r="S1465" s="1"/>
      <c r="T1465" s="1"/>
      <c r="U1465" s="1"/>
      <c r="V1465" s="1"/>
      <c r="W1465" s="1"/>
      <c r="X1465" s="1"/>
      <c r="Y1465" s="1"/>
      <c r="Z1465" s="1"/>
      <c r="AA1465" s="1"/>
      <c r="AB1465" s="1"/>
      <c r="AC1465" s="1"/>
      <c r="AD1465" s="1"/>
      <c r="AE1465" s="1"/>
      <c r="AF1465" s="1"/>
      <c r="AG1465" s="1"/>
      <c r="AH1465" s="1"/>
      <c r="AI1465" s="54"/>
      <c r="AJ1465" s="1"/>
    </row>
    <row r="1466">
      <c r="A1466" s="1"/>
      <c r="B1466" s="1"/>
      <c r="C1466" s="34"/>
      <c r="D1466" s="1"/>
      <c r="E1466" s="1"/>
      <c r="F1466" s="1"/>
      <c r="G1466" s="1"/>
      <c r="H1466" s="1"/>
      <c r="I1466" s="1"/>
      <c r="J1466" s="1"/>
      <c r="K1466" s="1"/>
      <c r="L1466" s="1"/>
      <c r="M1466" s="1"/>
      <c r="N1466" s="1"/>
      <c r="O1466" s="54"/>
      <c r="P1466" s="1"/>
      <c r="Q1466" s="1"/>
      <c r="R1466" s="1"/>
      <c r="S1466" s="1"/>
      <c r="T1466" s="1"/>
      <c r="U1466" s="1"/>
      <c r="V1466" s="1"/>
      <c r="W1466" s="1"/>
      <c r="X1466" s="1"/>
      <c r="Y1466" s="1"/>
      <c r="Z1466" s="1"/>
      <c r="AA1466" s="1"/>
      <c r="AB1466" s="1"/>
      <c r="AC1466" s="1"/>
      <c r="AD1466" s="1"/>
      <c r="AE1466" s="1"/>
      <c r="AF1466" s="1"/>
      <c r="AG1466" s="1"/>
      <c r="AH1466" s="1"/>
      <c r="AI1466" s="54"/>
      <c r="AJ1466" s="1"/>
    </row>
    <row r="1467">
      <c r="A1467" s="1"/>
      <c r="B1467" s="1"/>
      <c r="C1467" s="34"/>
      <c r="D1467" s="1"/>
      <c r="E1467" s="1"/>
      <c r="F1467" s="1"/>
      <c r="G1467" s="1"/>
      <c r="H1467" s="1"/>
      <c r="I1467" s="1"/>
      <c r="J1467" s="1"/>
      <c r="K1467" s="1"/>
      <c r="L1467" s="1"/>
      <c r="M1467" s="1"/>
      <c r="N1467" s="1"/>
      <c r="O1467" s="54"/>
      <c r="P1467" s="1"/>
      <c r="Q1467" s="1"/>
      <c r="R1467" s="1"/>
      <c r="S1467" s="1"/>
      <c r="T1467" s="1"/>
      <c r="U1467" s="1"/>
      <c r="V1467" s="1"/>
      <c r="W1467" s="1"/>
      <c r="X1467" s="1"/>
      <c r="Y1467" s="1"/>
      <c r="Z1467" s="1"/>
      <c r="AA1467" s="1"/>
      <c r="AB1467" s="1"/>
      <c r="AC1467" s="1"/>
      <c r="AD1467" s="1"/>
      <c r="AE1467" s="1"/>
      <c r="AF1467" s="1"/>
      <c r="AG1467" s="1"/>
      <c r="AH1467" s="1"/>
      <c r="AI1467" s="54"/>
      <c r="AJ1467" s="1"/>
    </row>
    <row r="1468">
      <c r="A1468" s="1"/>
      <c r="B1468" s="1"/>
      <c r="C1468" s="34"/>
      <c r="D1468" s="1"/>
      <c r="E1468" s="1"/>
      <c r="F1468" s="1"/>
      <c r="G1468" s="1"/>
      <c r="H1468" s="1"/>
      <c r="I1468" s="1"/>
      <c r="J1468" s="1"/>
      <c r="K1468" s="1"/>
      <c r="L1468" s="1"/>
      <c r="M1468" s="1"/>
      <c r="N1468" s="1"/>
      <c r="O1468" s="54"/>
      <c r="P1468" s="1"/>
      <c r="Q1468" s="1"/>
      <c r="R1468" s="1"/>
      <c r="S1468" s="1"/>
      <c r="T1468" s="1"/>
      <c r="U1468" s="1"/>
      <c r="V1468" s="1"/>
      <c r="W1468" s="1"/>
      <c r="X1468" s="1"/>
      <c r="Y1468" s="1"/>
      <c r="Z1468" s="1"/>
      <c r="AA1468" s="1"/>
      <c r="AB1468" s="1"/>
      <c r="AC1468" s="1"/>
      <c r="AD1468" s="1"/>
      <c r="AE1468" s="1"/>
      <c r="AF1468" s="1"/>
      <c r="AG1468" s="1"/>
      <c r="AH1468" s="1"/>
      <c r="AI1468" s="54"/>
      <c r="AJ1468" s="1"/>
    </row>
    <row r="1469">
      <c r="A1469" s="1"/>
      <c r="B1469" s="1"/>
      <c r="C1469" s="34"/>
      <c r="D1469" s="1"/>
      <c r="E1469" s="1"/>
      <c r="F1469" s="1"/>
      <c r="G1469" s="1"/>
      <c r="H1469" s="1"/>
      <c r="I1469" s="1"/>
      <c r="J1469" s="1"/>
      <c r="K1469" s="1"/>
      <c r="L1469" s="1"/>
      <c r="M1469" s="1"/>
      <c r="N1469" s="1"/>
      <c r="O1469" s="54"/>
      <c r="P1469" s="1"/>
      <c r="Q1469" s="1"/>
      <c r="R1469" s="1"/>
      <c r="S1469" s="1"/>
      <c r="T1469" s="1"/>
      <c r="U1469" s="1"/>
      <c r="V1469" s="1"/>
      <c r="W1469" s="1"/>
      <c r="X1469" s="1"/>
      <c r="Y1469" s="1"/>
      <c r="Z1469" s="1"/>
      <c r="AA1469" s="1"/>
      <c r="AB1469" s="1"/>
      <c r="AC1469" s="1"/>
      <c r="AD1469" s="1"/>
      <c r="AE1469" s="1"/>
      <c r="AF1469" s="1"/>
      <c r="AG1469" s="1"/>
      <c r="AH1469" s="1"/>
      <c r="AI1469" s="54"/>
      <c r="AJ1469" s="1"/>
    </row>
    <row r="1470">
      <c r="A1470" s="1"/>
      <c r="B1470" s="1"/>
      <c r="C1470" s="34"/>
      <c r="D1470" s="1"/>
      <c r="E1470" s="1"/>
      <c r="F1470" s="1"/>
      <c r="G1470" s="1"/>
      <c r="H1470" s="1"/>
      <c r="I1470" s="1"/>
      <c r="J1470" s="1"/>
      <c r="K1470" s="1"/>
      <c r="L1470" s="1"/>
      <c r="M1470" s="1"/>
      <c r="N1470" s="1"/>
      <c r="O1470" s="54"/>
      <c r="P1470" s="1"/>
      <c r="Q1470" s="1"/>
      <c r="R1470" s="1"/>
      <c r="S1470" s="1"/>
      <c r="T1470" s="1"/>
      <c r="U1470" s="1"/>
      <c r="V1470" s="1"/>
      <c r="W1470" s="1"/>
      <c r="X1470" s="1"/>
      <c r="Y1470" s="1"/>
      <c r="Z1470" s="1"/>
      <c r="AA1470" s="1"/>
      <c r="AB1470" s="1"/>
      <c r="AC1470" s="1"/>
      <c r="AD1470" s="1"/>
      <c r="AE1470" s="1"/>
      <c r="AF1470" s="1"/>
      <c r="AG1470" s="1"/>
      <c r="AH1470" s="1"/>
      <c r="AI1470" s="54"/>
      <c r="AJ1470" s="1"/>
    </row>
    <row r="1471">
      <c r="A1471" s="1"/>
      <c r="B1471" s="1"/>
      <c r="C1471" s="34"/>
      <c r="D1471" s="1"/>
      <c r="E1471" s="1"/>
      <c r="F1471" s="1"/>
      <c r="G1471" s="1"/>
      <c r="H1471" s="1"/>
      <c r="I1471" s="1"/>
      <c r="J1471" s="1"/>
      <c r="K1471" s="1"/>
      <c r="L1471" s="1"/>
      <c r="M1471" s="1"/>
      <c r="N1471" s="1"/>
      <c r="O1471" s="54"/>
      <c r="P1471" s="1"/>
      <c r="Q1471" s="1"/>
      <c r="R1471" s="1"/>
      <c r="S1471" s="1"/>
      <c r="T1471" s="1"/>
      <c r="U1471" s="1"/>
      <c r="V1471" s="1"/>
      <c r="W1471" s="1"/>
      <c r="X1471" s="1"/>
      <c r="Y1471" s="1"/>
      <c r="Z1471" s="1"/>
      <c r="AA1471" s="1"/>
      <c r="AB1471" s="1"/>
      <c r="AC1471" s="1"/>
      <c r="AD1471" s="1"/>
      <c r="AE1471" s="1"/>
      <c r="AF1471" s="1"/>
      <c r="AG1471" s="1"/>
      <c r="AH1471" s="1"/>
      <c r="AI1471" s="54"/>
      <c r="AJ1471" s="1"/>
    </row>
    <row r="1472">
      <c r="A1472" s="1"/>
      <c r="B1472" s="1"/>
      <c r="C1472" s="34"/>
      <c r="D1472" s="1"/>
      <c r="E1472" s="1"/>
      <c r="F1472" s="1"/>
      <c r="G1472" s="1"/>
      <c r="H1472" s="1"/>
      <c r="I1472" s="1"/>
      <c r="J1472" s="1"/>
      <c r="K1472" s="1"/>
      <c r="L1472" s="1"/>
      <c r="M1472" s="1"/>
      <c r="N1472" s="1"/>
      <c r="O1472" s="54"/>
      <c r="P1472" s="1"/>
      <c r="Q1472" s="1"/>
      <c r="R1472" s="1"/>
      <c r="S1472" s="1"/>
      <c r="T1472" s="1"/>
      <c r="U1472" s="1"/>
      <c r="V1472" s="1"/>
      <c r="W1472" s="1"/>
      <c r="X1472" s="1"/>
      <c r="Y1472" s="1"/>
      <c r="Z1472" s="1"/>
      <c r="AA1472" s="1"/>
      <c r="AB1472" s="1"/>
      <c r="AC1472" s="1"/>
      <c r="AD1472" s="1"/>
      <c r="AE1472" s="1"/>
      <c r="AF1472" s="1"/>
      <c r="AG1472" s="1"/>
      <c r="AH1472" s="1"/>
      <c r="AI1472" s="54"/>
      <c r="AJ1472" s="1"/>
    </row>
    <row r="1473">
      <c r="A1473" s="1"/>
      <c r="B1473" s="1"/>
      <c r="C1473" s="34"/>
      <c r="D1473" s="1"/>
      <c r="E1473" s="1"/>
      <c r="F1473" s="1"/>
      <c r="G1473" s="1"/>
      <c r="H1473" s="1"/>
      <c r="I1473" s="1"/>
      <c r="J1473" s="1"/>
      <c r="K1473" s="1"/>
      <c r="L1473" s="1"/>
      <c r="M1473" s="1"/>
      <c r="N1473" s="1"/>
      <c r="O1473" s="54"/>
      <c r="P1473" s="1"/>
      <c r="Q1473" s="1"/>
      <c r="R1473" s="1"/>
      <c r="S1473" s="1"/>
      <c r="T1473" s="1"/>
      <c r="U1473" s="1"/>
      <c r="V1473" s="1"/>
      <c r="W1473" s="1"/>
      <c r="X1473" s="1"/>
      <c r="Y1473" s="1"/>
      <c r="Z1473" s="1"/>
      <c r="AA1473" s="1"/>
      <c r="AB1473" s="1"/>
      <c r="AC1473" s="1"/>
      <c r="AD1473" s="1"/>
      <c r="AE1473" s="1"/>
      <c r="AF1473" s="1"/>
      <c r="AG1473" s="1"/>
      <c r="AH1473" s="1"/>
      <c r="AI1473" s="54"/>
      <c r="AJ1473" s="1"/>
    </row>
    <row r="1474">
      <c r="A1474" s="1"/>
      <c r="B1474" s="1"/>
      <c r="C1474" s="34"/>
      <c r="D1474" s="1"/>
      <c r="E1474" s="1"/>
      <c r="F1474" s="1"/>
      <c r="G1474" s="1"/>
      <c r="H1474" s="1"/>
      <c r="I1474" s="1"/>
      <c r="J1474" s="1"/>
      <c r="K1474" s="1"/>
      <c r="L1474" s="1"/>
      <c r="M1474" s="1"/>
      <c r="N1474" s="1"/>
      <c r="O1474" s="54"/>
      <c r="P1474" s="1"/>
      <c r="Q1474" s="1"/>
      <c r="R1474" s="1"/>
      <c r="S1474" s="1"/>
      <c r="T1474" s="1"/>
      <c r="U1474" s="1"/>
      <c r="V1474" s="1"/>
      <c r="W1474" s="1"/>
      <c r="X1474" s="1"/>
      <c r="Y1474" s="1"/>
      <c r="Z1474" s="1"/>
      <c r="AA1474" s="1"/>
      <c r="AB1474" s="1"/>
      <c r="AC1474" s="1"/>
      <c r="AD1474" s="1"/>
      <c r="AE1474" s="1"/>
      <c r="AF1474" s="1"/>
      <c r="AG1474" s="1"/>
      <c r="AH1474" s="1"/>
      <c r="AI1474" s="54"/>
      <c r="AJ1474" s="1"/>
    </row>
    <row r="1475">
      <c r="A1475" s="1"/>
      <c r="B1475" s="1"/>
      <c r="C1475" s="34"/>
      <c r="D1475" s="1"/>
      <c r="E1475" s="1"/>
      <c r="F1475" s="1"/>
      <c r="G1475" s="1"/>
      <c r="H1475" s="1"/>
      <c r="I1475" s="1"/>
      <c r="J1475" s="1"/>
      <c r="K1475" s="1"/>
      <c r="L1475" s="1"/>
      <c r="M1475" s="1"/>
      <c r="N1475" s="1"/>
      <c r="O1475" s="54"/>
      <c r="P1475" s="1"/>
      <c r="Q1475" s="1"/>
      <c r="R1475" s="1"/>
      <c r="S1475" s="1"/>
      <c r="T1475" s="1"/>
      <c r="U1475" s="1"/>
      <c r="V1475" s="1"/>
      <c r="W1475" s="1"/>
      <c r="X1475" s="1"/>
      <c r="Y1475" s="1"/>
      <c r="Z1475" s="1"/>
      <c r="AA1475" s="1"/>
      <c r="AB1475" s="1"/>
      <c r="AC1475" s="1"/>
      <c r="AD1475" s="1"/>
      <c r="AE1475" s="1"/>
      <c r="AF1475" s="1"/>
      <c r="AG1475" s="1"/>
      <c r="AH1475" s="1"/>
      <c r="AI1475" s="54"/>
      <c r="AJ1475" s="1"/>
    </row>
    <row r="1476">
      <c r="A1476" s="1"/>
      <c r="B1476" s="1"/>
      <c r="C1476" s="34"/>
      <c r="D1476" s="1"/>
      <c r="E1476" s="1"/>
      <c r="F1476" s="1"/>
      <c r="G1476" s="1"/>
      <c r="H1476" s="1"/>
      <c r="I1476" s="1"/>
      <c r="J1476" s="1"/>
      <c r="K1476" s="1"/>
      <c r="L1476" s="1"/>
      <c r="M1476" s="1"/>
      <c r="N1476" s="1"/>
      <c r="O1476" s="54"/>
      <c r="P1476" s="1"/>
      <c r="Q1476" s="1"/>
      <c r="R1476" s="1"/>
      <c r="S1476" s="1"/>
      <c r="T1476" s="1"/>
      <c r="U1476" s="1"/>
      <c r="V1476" s="1"/>
      <c r="W1476" s="1"/>
      <c r="X1476" s="1"/>
      <c r="Y1476" s="1"/>
      <c r="Z1476" s="1"/>
      <c r="AA1476" s="1"/>
      <c r="AB1476" s="1"/>
      <c r="AC1476" s="1"/>
      <c r="AD1476" s="1"/>
      <c r="AE1476" s="1"/>
      <c r="AF1476" s="1"/>
      <c r="AG1476" s="1"/>
      <c r="AH1476" s="1"/>
      <c r="AI1476" s="54"/>
      <c r="AJ1476" s="1"/>
    </row>
    <row r="1477">
      <c r="A1477" s="1"/>
      <c r="B1477" s="1"/>
      <c r="C1477" s="34"/>
      <c r="D1477" s="1"/>
      <c r="E1477" s="1"/>
      <c r="F1477" s="1"/>
      <c r="G1477" s="1"/>
      <c r="H1477" s="1"/>
      <c r="I1477" s="1"/>
      <c r="J1477" s="1"/>
      <c r="K1477" s="1"/>
      <c r="L1477" s="1"/>
      <c r="M1477" s="1"/>
      <c r="N1477" s="1"/>
      <c r="O1477" s="54"/>
      <c r="P1477" s="1"/>
      <c r="Q1477" s="1"/>
      <c r="R1477" s="1"/>
      <c r="S1477" s="1"/>
      <c r="T1477" s="1"/>
      <c r="U1477" s="1"/>
      <c r="V1477" s="1"/>
      <c r="W1477" s="1"/>
      <c r="X1477" s="1"/>
      <c r="Y1477" s="1"/>
      <c r="Z1477" s="1"/>
      <c r="AA1477" s="1"/>
      <c r="AB1477" s="1"/>
      <c r="AC1477" s="1"/>
      <c r="AD1477" s="1"/>
      <c r="AE1477" s="1"/>
      <c r="AF1477" s="1"/>
      <c r="AG1477" s="1"/>
      <c r="AH1477" s="1"/>
      <c r="AI1477" s="54"/>
      <c r="AJ1477" s="1"/>
    </row>
    <row r="1478">
      <c r="A1478" s="1"/>
      <c r="B1478" s="1"/>
      <c r="C1478" s="34"/>
      <c r="D1478" s="1"/>
      <c r="E1478" s="1"/>
      <c r="F1478" s="1"/>
      <c r="G1478" s="1"/>
      <c r="H1478" s="1"/>
      <c r="I1478" s="1"/>
      <c r="J1478" s="1"/>
      <c r="K1478" s="1"/>
      <c r="L1478" s="1"/>
      <c r="M1478" s="1"/>
      <c r="N1478" s="1"/>
      <c r="O1478" s="54"/>
      <c r="P1478" s="1"/>
      <c r="Q1478" s="1"/>
      <c r="R1478" s="1"/>
      <c r="S1478" s="1"/>
      <c r="T1478" s="1"/>
      <c r="U1478" s="1"/>
      <c r="V1478" s="1"/>
      <c r="W1478" s="1"/>
      <c r="X1478" s="1"/>
      <c r="Y1478" s="1"/>
      <c r="Z1478" s="1"/>
      <c r="AA1478" s="1"/>
      <c r="AB1478" s="1"/>
      <c r="AC1478" s="1"/>
      <c r="AD1478" s="1"/>
      <c r="AE1478" s="1"/>
      <c r="AF1478" s="1"/>
      <c r="AG1478" s="1"/>
      <c r="AH1478" s="1"/>
      <c r="AI1478" s="54"/>
      <c r="AJ1478" s="1"/>
    </row>
    <row r="1479">
      <c r="A1479" s="1"/>
      <c r="B1479" s="1"/>
      <c r="C1479" s="34"/>
      <c r="D1479" s="1"/>
      <c r="E1479" s="1"/>
      <c r="F1479" s="1"/>
      <c r="G1479" s="1"/>
      <c r="H1479" s="1"/>
      <c r="I1479" s="1"/>
      <c r="J1479" s="1"/>
      <c r="K1479" s="1"/>
      <c r="L1479" s="1"/>
      <c r="M1479" s="1"/>
      <c r="N1479" s="1"/>
      <c r="O1479" s="54"/>
      <c r="P1479" s="1"/>
      <c r="Q1479" s="1"/>
      <c r="R1479" s="1"/>
      <c r="S1479" s="1"/>
      <c r="T1479" s="1"/>
      <c r="U1479" s="1"/>
      <c r="V1479" s="1"/>
      <c r="W1479" s="1"/>
      <c r="X1479" s="1"/>
      <c r="Y1479" s="1"/>
      <c r="Z1479" s="1"/>
      <c r="AA1479" s="1"/>
      <c r="AB1479" s="1"/>
      <c r="AC1479" s="1"/>
      <c r="AD1479" s="1"/>
      <c r="AE1479" s="1"/>
      <c r="AF1479" s="1"/>
      <c r="AG1479" s="1"/>
      <c r="AH1479" s="1"/>
      <c r="AI1479" s="54"/>
      <c r="AJ1479" s="1"/>
    </row>
    <row r="1480">
      <c r="A1480" s="1"/>
      <c r="B1480" s="1"/>
      <c r="C1480" s="34"/>
      <c r="D1480" s="1"/>
      <c r="E1480" s="1"/>
      <c r="F1480" s="1"/>
      <c r="G1480" s="1"/>
      <c r="H1480" s="1"/>
      <c r="I1480" s="1"/>
      <c r="J1480" s="1"/>
      <c r="K1480" s="1"/>
      <c r="L1480" s="1"/>
      <c r="M1480" s="1"/>
      <c r="N1480" s="1"/>
      <c r="O1480" s="54"/>
      <c r="P1480" s="1"/>
      <c r="Q1480" s="1"/>
      <c r="R1480" s="1"/>
      <c r="S1480" s="1"/>
      <c r="T1480" s="1"/>
      <c r="U1480" s="1"/>
      <c r="V1480" s="1"/>
      <c r="W1480" s="1"/>
      <c r="X1480" s="1"/>
      <c r="Y1480" s="1"/>
      <c r="Z1480" s="1"/>
      <c r="AA1480" s="1"/>
      <c r="AB1480" s="1"/>
      <c r="AC1480" s="1"/>
      <c r="AD1480" s="1"/>
      <c r="AE1480" s="1"/>
      <c r="AF1480" s="1"/>
      <c r="AG1480" s="1"/>
      <c r="AH1480" s="1"/>
      <c r="AI1480" s="54"/>
      <c r="AJ1480" s="1"/>
    </row>
    <row r="1481">
      <c r="A1481" s="1"/>
      <c r="B1481" s="1"/>
      <c r="C1481" s="34"/>
      <c r="D1481" s="1"/>
      <c r="E1481" s="1"/>
      <c r="F1481" s="1"/>
      <c r="G1481" s="1"/>
      <c r="H1481" s="1"/>
      <c r="I1481" s="1"/>
      <c r="J1481" s="1"/>
      <c r="K1481" s="1"/>
      <c r="L1481" s="1"/>
      <c r="M1481" s="1"/>
      <c r="N1481" s="1"/>
      <c r="O1481" s="54"/>
      <c r="P1481" s="1"/>
      <c r="Q1481" s="1"/>
      <c r="R1481" s="1"/>
      <c r="S1481" s="1"/>
      <c r="T1481" s="1"/>
      <c r="U1481" s="1"/>
      <c r="V1481" s="1"/>
      <c r="W1481" s="1"/>
      <c r="X1481" s="1"/>
      <c r="Y1481" s="1"/>
      <c r="Z1481" s="1"/>
      <c r="AA1481" s="1"/>
      <c r="AB1481" s="1"/>
      <c r="AC1481" s="1"/>
      <c r="AD1481" s="1"/>
      <c r="AE1481" s="1"/>
      <c r="AF1481" s="1"/>
      <c r="AG1481" s="1"/>
      <c r="AH1481" s="1"/>
      <c r="AI1481" s="54"/>
      <c r="AJ1481" s="1"/>
    </row>
    <row r="1482">
      <c r="A1482" s="1"/>
      <c r="B1482" s="1"/>
      <c r="C1482" s="34"/>
      <c r="D1482" s="1"/>
      <c r="E1482" s="1"/>
      <c r="F1482" s="1"/>
      <c r="G1482" s="1"/>
      <c r="H1482" s="1"/>
      <c r="I1482" s="1"/>
      <c r="J1482" s="1"/>
      <c r="K1482" s="1"/>
      <c r="L1482" s="1"/>
      <c r="M1482" s="1"/>
      <c r="N1482" s="1"/>
      <c r="O1482" s="54"/>
      <c r="P1482" s="1"/>
      <c r="Q1482" s="1"/>
      <c r="R1482" s="1"/>
      <c r="S1482" s="1"/>
      <c r="T1482" s="1"/>
      <c r="U1482" s="1"/>
      <c r="V1482" s="1"/>
      <c r="W1482" s="1"/>
      <c r="X1482" s="1"/>
      <c r="Y1482" s="1"/>
      <c r="Z1482" s="1"/>
      <c r="AA1482" s="1"/>
      <c r="AB1482" s="1"/>
      <c r="AC1482" s="1"/>
      <c r="AD1482" s="1"/>
      <c r="AE1482" s="1"/>
      <c r="AF1482" s="1"/>
      <c r="AG1482" s="1"/>
      <c r="AH1482" s="1"/>
      <c r="AI1482" s="54"/>
      <c r="AJ1482" s="1"/>
    </row>
    <row r="1483">
      <c r="A1483" s="1"/>
      <c r="B1483" s="1"/>
      <c r="C1483" s="34"/>
      <c r="D1483" s="1"/>
      <c r="E1483" s="1"/>
      <c r="F1483" s="1"/>
      <c r="G1483" s="1"/>
      <c r="H1483" s="1"/>
      <c r="I1483" s="1"/>
      <c r="J1483" s="1"/>
      <c r="K1483" s="1"/>
      <c r="L1483" s="1"/>
      <c r="M1483" s="1"/>
      <c r="N1483" s="1"/>
      <c r="O1483" s="54"/>
      <c r="P1483" s="1"/>
      <c r="Q1483" s="1"/>
      <c r="R1483" s="1"/>
      <c r="S1483" s="1"/>
      <c r="T1483" s="1"/>
      <c r="U1483" s="1"/>
      <c r="V1483" s="1"/>
      <c r="W1483" s="1"/>
      <c r="X1483" s="1"/>
      <c r="Y1483" s="1"/>
      <c r="Z1483" s="1"/>
      <c r="AA1483" s="1"/>
      <c r="AB1483" s="1"/>
      <c r="AC1483" s="1"/>
      <c r="AD1483" s="1"/>
      <c r="AE1483" s="1"/>
      <c r="AF1483" s="1"/>
      <c r="AG1483" s="1"/>
      <c r="AH1483" s="1"/>
      <c r="AI1483" s="54"/>
      <c r="AJ1483" s="1"/>
    </row>
    <row r="1484">
      <c r="A1484" s="1"/>
      <c r="B1484" s="1"/>
      <c r="C1484" s="34"/>
      <c r="D1484" s="1"/>
      <c r="E1484" s="1"/>
      <c r="F1484" s="1"/>
      <c r="G1484" s="1"/>
      <c r="H1484" s="1"/>
      <c r="I1484" s="1"/>
      <c r="J1484" s="1"/>
      <c r="K1484" s="1"/>
      <c r="L1484" s="1"/>
      <c r="M1484" s="1"/>
      <c r="N1484" s="1"/>
      <c r="O1484" s="54"/>
      <c r="P1484" s="1"/>
      <c r="Q1484" s="1"/>
      <c r="R1484" s="1"/>
      <c r="S1484" s="1"/>
      <c r="T1484" s="1"/>
      <c r="U1484" s="1"/>
      <c r="V1484" s="1"/>
      <c r="W1484" s="1"/>
      <c r="X1484" s="1"/>
      <c r="Y1484" s="1"/>
      <c r="Z1484" s="1"/>
      <c r="AA1484" s="1"/>
      <c r="AB1484" s="1"/>
      <c r="AC1484" s="1"/>
      <c r="AD1484" s="1"/>
      <c r="AE1484" s="1"/>
      <c r="AF1484" s="1"/>
      <c r="AG1484" s="1"/>
      <c r="AH1484" s="1"/>
      <c r="AI1484" s="54"/>
      <c r="AJ1484" s="1"/>
    </row>
    <row r="1485">
      <c r="A1485" s="1"/>
      <c r="B1485" s="1"/>
      <c r="C1485" s="34"/>
      <c r="D1485" s="1"/>
      <c r="E1485" s="1"/>
      <c r="F1485" s="1"/>
      <c r="G1485" s="1"/>
      <c r="H1485" s="1"/>
      <c r="I1485" s="1"/>
      <c r="J1485" s="1"/>
      <c r="K1485" s="1"/>
      <c r="L1485" s="1"/>
      <c r="M1485" s="1"/>
      <c r="N1485" s="1"/>
      <c r="O1485" s="54"/>
      <c r="P1485" s="1"/>
      <c r="Q1485" s="1"/>
      <c r="R1485" s="1"/>
      <c r="S1485" s="1"/>
      <c r="T1485" s="1"/>
      <c r="U1485" s="1"/>
      <c r="V1485" s="1"/>
      <c r="W1485" s="1"/>
      <c r="X1485" s="1"/>
      <c r="Y1485" s="1"/>
      <c r="Z1485" s="1"/>
      <c r="AA1485" s="1"/>
      <c r="AB1485" s="1"/>
      <c r="AC1485" s="1"/>
      <c r="AD1485" s="1"/>
      <c r="AE1485" s="1"/>
      <c r="AF1485" s="1"/>
      <c r="AG1485" s="1"/>
      <c r="AH1485" s="1"/>
      <c r="AI1485" s="54"/>
      <c r="AJ1485" s="1"/>
    </row>
    <row r="1486">
      <c r="A1486" s="1"/>
      <c r="B1486" s="1"/>
      <c r="C1486" s="34"/>
      <c r="D1486" s="1"/>
      <c r="E1486" s="1"/>
      <c r="F1486" s="1"/>
      <c r="G1486" s="1"/>
      <c r="H1486" s="1"/>
      <c r="I1486" s="1"/>
      <c r="J1486" s="1"/>
      <c r="K1486" s="1"/>
      <c r="L1486" s="1"/>
      <c r="M1486" s="1"/>
      <c r="N1486" s="1"/>
      <c r="O1486" s="54"/>
      <c r="P1486" s="1"/>
      <c r="Q1486" s="1"/>
      <c r="R1486" s="1"/>
      <c r="S1486" s="1"/>
      <c r="T1486" s="1"/>
      <c r="U1486" s="1"/>
      <c r="V1486" s="1"/>
      <c r="W1486" s="1"/>
      <c r="X1486" s="1"/>
      <c r="Y1486" s="1"/>
      <c r="Z1486" s="1"/>
      <c r="AA1486" s="1"/>
      <c r="AB1486" s="1"/>
      <c r="AC1486" s="1"/>
      <c r="AD1486" s="1"/>
      <c r="AE1486" s="1"/>
      <c r="AF1486" s="1"/>
      <c r="AG1486" s="1"/>
      <c r="AH1486" s="1"/>
      <c r="AI1486" s="54"/>
      <c r="AJ1486" s="1"/>
    </row>
    <row r="1487">
      <c r="A1487" s="1"/>
      <c r="B1487" s="1"/>
      <c r="C1487" s="34"/>
      <c r="D1487" s="1"/>
      <c r="E1487" s="1"/>
      <c r="F1487" s="1"/>
      <c r="G1487" s="1"/>
      <c r="H1487" s="1"/>
      <c r="I1487" s="1"/>
      <c r="J1487" s="1"/>
      <c r="K1487" s="1"/>
      <c r="L1487" s="1"/>
      <c r="M1487" s="1"/>
      <c r="N1487" s="1"/>
      <c r="O1487" s="54"/>
      <c r="P1487" s="1"/>
      <c r="Q1487" s="1"/>
      <c r="R1487" s="1"/>
      <c r="S1487" s="1"/>
      <c r="T1487" s="1"/>
      <c r="U1487" s="1"/>
      <c r="V1487" s="1"/>
      <c r="W1487" s="1"/>
      <c r="X1487" s="1"/>
      <c r="Y1487" s="1"/>
      <c r="Z1487" s="1"/>
      <c r="AA1487" s="1"/>
      <c r="AB1487" s="1"/>
      <c r="AC1487" s="1"/>
      <c r="AD1487" s="1"/>
      <c r="AE1487" s="1"/>
      <c r="AF1487" s="1"/>
      <c r="AG1487" s="1"/>
      <c r="AH1487" s="1"/>
      <c r="AI1487" s="54"/>
      <c r="AJ1487" s="1"/>
    </row>
    <row r="1488">
      <c r="A1488" s="1"/>
      <c r="B1488" s="1"/>
      <c r="C1488" s="34"/>
      <c r="D1488" s="1"/>
      <c r="E1488" s="1"/>
      <c r="F1488" s="1"/>
      <c r="G1488" s="1"/>
      <c r="H1488" s="1"/>
      <c r="I1488" s="1"/>
      <c r="J1488" s="1"/>
      <c r="K1488" s="1"/>
      <c r="L1488" s="1"/>
      <c r="M1488" s="1"/>
      <c r="N1488" s="1"/>
      <c r="O1488" s="54"/>
      <c r="P1488" s="1"/>
      <c r="Q1488" s="1"/>
      <c r="R1488" s="1"/>
      <c r="S1488" s="1"/>
      <c r="T1488" s="1"/>
      <c r="U1488" s="1"/>
      <c r="V1488" s="1"/>
      <c r="W1488" s="1"/>
      <c r="X1488" s="1"/>
      <c r="Y1488" s="1"/>
      <c r="Z1488" s="1"/>
      <c r="AA1488" s="1"/>
      <c r="AB1488" s="1"/>
      <c r="AC1488" s="1"/>
      <c r="AD1488" s="1"/>
      <c r="AE1488" s="1"/>
      <c r="AF1488" s="1"/>
      <c r="AG1488" s="1"/>
      <c r="AH1488" s="1"/>
      <c r="AI1488" s="54"/>
      <c r="AJ1488" s="1"/>
    </row>
    <row r="1489">
      <c r="A1489" s="1"/>
      <c r="B1489" s="1"/>
      <c r="C1489" s="34"/>
      <c r="D1489" s="1"/>
      <c r="E1489" s="1"/>
      <c r="F1489" s="1"/>
      <c r="G1489" s="1"/>
      <c r="H1489" s="1"/>
      <c r="I1489" s="1"/>
      <c r="J1489" s="1"/>
      <c r="K1489" s="1"/>
      <c r="L1489" s="1"/>
      <c r="M1489" s="1"/>
      <c r="N1489" s="1"/>
      <c r="O1489" s="54"/>
      <c r="P1489" s="1"/>
      <c r="Q1489" s="1"/>
      <c r="R1489" s="1"/>
      <c r="S1489" s="1"/>
      <c r="T1489" s="1"/>
      <c r="U1489" s="1"/>
      <c r="V1489" s="1"/>
      <c r="W1489" s="1"/>
      <c r="X1489" s="1"/>
      <c r="Y1489" s="1"/>
      <c r="Z1489" s="1"/>
      <c r="AA1489" s="1"/>
      <c r="AB1489" s="1"/>
      <c r="AC1489" s="1"/>
      <c r="AD1489" s="1"/>
      <c r="AE1489" s="1"/>
      <c r="AF1489" s="1"/>
      <c r="AG1489" s="1"/>
      <c r="AH1489" s="1"/>
      <c r="AI1489" s="54"/>
      <c r="AJ1489" s="1"/>
    </row>
    <row r="1490">
      <c r="A1490" s="1"/>
      <c r="B1490" s="1"/>
      <c r="C1490" s="34"/>
      <c r="D1490" s="1"/>
      <c r="E1490" s="1"/>
      <c r="F1490" s="1"/>
      <c r="G1490" s="1"/>
      <c r="H1490" s="1"/>
      <c r="I1490" s="1"/>
      <c r="J1490" s="1"/>
      <c r="K1490" s="1"/>
      <c r="L1490" s="1"/>
      <c r="M1490" s="1"/>
      <c r="N1490" s="1"/>
      <c r="O1490" s="54"/>
      <c r="P1490" s="1"/>
      <c r="Q1490" s="1"/>
      <c r="R1490" s="1"/>
      <c r="S1490" s="1"/>
      <c r="T1490" s="1"/>
      <c r="U1490" s="1"/>
      <c r="V1490" s="1"/>
      <c r="W1490" s="1"/>
      <c r="X1490" s="1"/>
      <c r="Y1490" s="1"/>
      <c r="Z1490" s="1"/>
      <c r="AA1490" s="1"/>
      <c r="AB1490" s="1"/>
      <c r="AC1490" s="1"/>
      <c r="AD1490" s="1"/>
      <c r="AE1490" s="1"/>
      <c r="AF1490" s="1"/>
      <c r="AG1490" s="1"/>
      <c r="AH1490" s="1"/>
      <c r="AI1490" s="54"/>
      <c r="AJ1490" s="1"/>
    </row>
    <row r="1491">
      <c r="A1491" s="1"/>
      <c r="B1491" s="1"/>
      <c r="C1491" s="34"/>
      <c r="D1491" s="1"/>
      <c r="E1491" s="1"/>
      <c r="F1491" s="1"/>
      <c r="G1491" s="1"/>
      <c r="H1491" s="1"/>
      <c r="I1491" s="1"/>
      <c r="J1491" s="1"/>
      <c r="K1491" s="1"/>
      <c r="L1491" s="1"/>
      <c r="M1491" s="1"/>
      <c r="N1491" s="1"/>
      <c r="O1491" s="54"/>
      <c r="P1491" s="1"/>
      <c r="Q1491" s="1"/>
      <c r="R1491" s="1"/>
      <c r="S1491" s="1"/>
      <c r="T1491" s="1"/>
      <c r="U1491" s="1"/>
      <c r="V1491" s="1"/>
      <c r="W1491" s="1"/>
      <c r="X1491" s="1"/>
      <c r="Y1491" s="1"/>
      <c r="Z1491" s="1"/>
      <c r="AA1491" s="1"/>
      <c r="AB1491" s="1"/>
      <c r="AC1491" s="1"/>
      <c r="AD1491" s="1"/>
      <c r="AE1491" s="1"/>
      <c r="AF1491" s="1"/>
      <c r="AG1491" s="1"/>
      <c r="AH1491" s="1"/>
      <c r="AI1491" s="54"/>
      <c r="AJ1491" s="1"/>
    </row>
    <row r="1492">
      <c r="A1492" s="1"/>
      <c r="B1492" s="1"/>
      <c r="C1492" s="34"/>
      <c r="D1492" s="1"/>
      <c r="E1492" s="1"/>
      <c r="F1492" s="1"/>
      <c r="G1492" s="1"/>
      <c r="H1492" s="1"/>
      <c r="I1492" s="1"/>
      <c r="J1492" s="1"/>
      <c r="K1492" s="1"/>
      <c r="L1492" s="1"/>
      <c r="M1492" s="1"/>
      <c r="N1492" s="1"/>
      <c r="O1492" s="54"/>
      <c r="P1492" s="1"/>
      <c r="Q1492" s="1"/>
      <c r="R1492" s="1"/>
      <c r="S1492" s="1"/>
      <c r="T1492" s="1"/>
      <c r="U1492" s="1"/>
      <c r="V1492" s="1"/>
      <c r="W1492" s="1"/>
      <c r="X1492" s="1"/>
      <c r="Y1492" s="1"/>
      <c r="Z1492" s="1"/>
      <c r="AA1492" s="1"/>
      <c r="AB1492" s="1"/>
      <c r="AC1492" s="1"/>
      <c r="AD1492" s="1"/>
      <c r="AE1492" s="1"/>
      <c r="AF1492" s="1"/>
      <c r="AG1492" s="1"/>
      <c r="AH1492" s="1"/>
      <c r="AI1492" s="54"/>
      <c r="AJ1492" s="1"/>
    </row>
    <row r="1493">
      <c r="A1493" s="1"/>
      <c r="B1493" s="1"/>
      <c r="C1493" s="34"/>
      <c r="D1493" s="1"/>
      <c r="E1493" s="1"/>
      <c r="F1493" s="1"/>
      <c r="G1493" s="1"/>
      <c r="H1493" s="1"/>
      <c r="I1493" s="1"/>
      <c r="J1493" s="1"/>
      <c r="K1493" s="1"/>
      <c r="L1493" s="1"/>
      <c r="M1493" s="1"/>
      <c r="N1493" s="1"/>
      <c r="O1493" s="54"/>
      <c r="P1493" s="1"/>
      <c r="Q1493" s="1"/>
      <c r="R1493" s="1"/>
      <c r="S1493" s="1"/>
      <c r="T1493" s="1"/>
      <c r="U1493" s="1"/>
      <c r="V1493" s="1"/>
      <c r="W1493" s="1"/>
      <c r="X1493" s="1"/>
      <c r="Y1493" s="1"/>
      <c r="Z1493" s="1"/>
      <c r="AA1493" s="1"/>
      <c r="AB1493" s="1"/>
      <c r="AC1493" s="1"/>
      <c r="AD1493" s="1"/>
      <c r="AE1493" s="1"/>
      <c r="AF1493" s="1"/>
      <c r="AG1493" s="1"/>
      <c r="AH1493" s="1"/>
      <c r="AI1493" s="54"/>
      <c r="AJ1493" s="1"/>
    </row>
    <row r="1494">
      <c r="A1494" s="1"/>
      <c r="B1494" s="1"/>
      <c r="C1494" s="34"/>
      <c r="D1494" s="1"/>
      <c r="E1494" s="1"/>
      <c r="F1494" s="1"/>
      <c r="G1494" s="1"/>
      <c r="H1494" s="1"/>
      <c r="I1494" s="1"/>
      <c r="J1494" s="1"/>
      <c r="K1494" s="1"/>
      <c r="L1494" s="1"/>
      <c r="M1494" s="1"/>
      <c r="N1494" s="1"/>
      <c r="O1494" s="54"/>
      <c r="P1494" s="1"/>
      <c r="Q1494" s="1"/>
      <c r="R1494" s="1"/>
      <c r="S1494" s="1"/>
      <c r="T1494" s="1"/>
      <c r="U1494" s="1"/>
      <c r="V1494" s="1"/>
      <c r="W1494" s="1"/>
      <c r="X1494" s="1"/>
      <c r="Y1494" s="1"/>
      <c r="Z1494" s="1"/>
      <c r="AA1494" s="1"/>
      <c r="AB1494" s="1"/>
      <c r="AC1494" s="1"/>
      <c r="AD1494" s="1"/>
      <c r="AE1494" s="1"/>
      <c r="AF1494" s="1"/>
      <c r="AG1494" s="1"/>
      <c r="AH1494" s="1"/>
      <c r="AI1494" s="54"/>
      <c r="AJ1494" s="1"/>
    </row>
    <row r="1495">
      <c r="A1495" s="1"/>
      <c r="B1495" s="1"/>
      <c r="C1495" s="34"/>
      <c r="D1495" s="1"/>
      <c r="E1495" s="1"/>
      <c r="F1495" s="1"/>
      <c r="G1495" s="1"/>
      <c r="H1495" s="1"/>
      <c r="I1495" s="1"/>
      <c r="J1495" s="1"/>
      <c r="K1495" s="1"/>
      <c r="L1495" s="1"/>
      <c r="M1495" s="1"/>
      <c r="N1495" s="1"/>
      <c r="O1495" s="54"/>
      <c r="P1495" s="1"/>
      <c r="Q1495" s="1"/>
      <c r="R1495" s="1"/>
      <c r="S1495" s="1"/>
      <c r="T1495" s="1"/>
      <c r="U1495" s="1"/>
      <c r="V1495" s="1"/>
      <c r="W1495" s="1"/>
      <c r="X1495" s="1"/>
      <c r="Y1495" s="1"/>
      <c r="Z1495" s="1"/>
      <c r="AA1495" s="1"/>
      <c r="AB1495" s="1"/>
      <c r="AC1495" s="1"/>
      <c r="AD1495" s="1"/>
      <c r="AE1495" s="1"/>
      <c r="AF1495" s="1"/>
      <c r="AG1495" s="1"/>
      <c r="AH1495" s="1"/>
      <c r="AI1495" s="54"/>
      <c r="AJ1495" s="1"/>
    </row>
    <row r="1496">
      <c r="A1496" s="1"/>
      <c r="B1496" s="1"/>
      <c r="C1496" s="34"/>
      <c r="D1496" s="1"/>
      <c r="E1496" s="1"/>
      <c r="F1496" s="1"/>
      <c r="G1496" s="1"/>
      <c r="H1496" s="1"/>
      <c r="I1496" s="1"/>
      <c r="J1496" s="1"/>
      <c r="K1496" s="1"/>
      <c r="L1496" s="1"/>
      <c r="M1496" s="1"/>
      <c r="N1496" s="1"/>
      <c r="O1496" s="54"/>
      <c r="P1496" s="1"/>
      <c r="Q1496" s="1"/>
      <c r="R1496" s="1"/>
      <c r="S1496" s="1"/>
      <c r="T1496" s="1"/>
      <c r="U1496" s="1"/>
      <c r="V1496" s="1"/>
      <c r="W1496" s="1"/>
      <c r="X1496" s="1"/>
      <c r="Y1496" s="1"/>
      <c r="Z1496" s="1"/>
      <c r="AA1496" s="1"/>
      <c r="AB1496" s="1"/>
      <c r="AC1496" s="1"/>
      <c r="AD1496" s="1"/>
      <c r="AE1496" s="1"/>
      <c r="AF1496" s="1"/>
      <c r="AG1496" s="1"/>
      <c r="AH1496" s="1"/>
      <c r="AI1496" s="54"/>
      <c r="AJ1496" s="1"/>
    </row>
    <row r="1497">
      <c r="A1497" s="1"/>
      <c r="B1497" s="1"/>
      <c r="C1497" s="34"/>
      <c r="D1497" s="1"/>
      <c r="E1497" s="1"/>
      <c r="F1497" s="1"/>
      <c r="G1497" s="1"/>
      <c r="H1497" s="1"/>
      <c r="I1497" s="1"/>
      <c r="J1497" s="1"/>
      <c r="K1497" s="1"/>
      <c r="L1497" s="1"/>
      <c r="M1497" s="1"/>
      <c r="N1497" s="1"/>
      <c r="O1497" s="54"/>
      <c r="P1497" s="1"/>
      <c r="Q1497" s="1"/>
      <c r="R1497" s="1"/>
      <c r="S1497" s="1"/>
      <c r="T1497" s="1"/>
      <c r="U1497" s="1"/>
      <c r="V1497" s="1"/>
      <c r="W1497" s="1"/>
      <c r="X1497" s="1"/>
      <c r="Y1497" s="1"/>
      <c r="Z1497" s="1"/>
      <c r="AA1497" s="1"/>
      <c r="AB1497" s="1"/>
      <c r="AC1497" s="1"/>
      <c r="AD1497" s="1"/>
      <c r="AE1497" s="1"/>
      <c r="AF1497" s="1"/>
      <c r="AG1497" s="1"/>
      <c r="AH1497" s="1"/>
      <c r="AI1497" s="54"/>
      <c r="AJ1497" s="1"/>
    </row>
    <row r="1498">
      <c r="A1498" s="1"/>
      <c r="B1498" s="1"/>
      <c r="C1498" s="34"/>
      <c r="D1498" s="1"/>
      <c r="E1498" s="1"/>
      <c r="F1498" s="1"/>
      <c r="G1498" s="1"/>
      <c r="H1498" s="1"/>
      <c r="I1498" s="1"/>
      <c r="J1498" s="1"/>
      <c r="K1498" s="1"/>
      <c r="L1498" s="1"/>
      <c r="M1498" s="1"/>
      <c r="N1498" s="1"/>
      <c r="O1498" s="54"/>
      <c r="P1498" s="1"/>
      <c r="Q1498" s="1"/>
      <c r="R1498" s="1"/>
      <c r="S1498" s="1"/>
      <c r="T1498" s="1"/>
      <c r="U1498" s="1"/>
      <c r="V1498" s="1"/>
      <c r="W1498" s="1"/>
      <c r="X1498" s="1"/>
      <c r="Y1498" s="1"/>
      <c r="Z1498" s="1"/>
      <c r="AA1498" s="1"/>
      <c r="AB1498" s="1"/>
      <c r="AC1498" s="1"/>
      <c r="AD1498" s="1"/>
      <c r="AE1498" s="1"/>
      <c r="AF1498" s="1"/>
      <c r="AG1498" s="1"/>
      <c r="AH1498" s="1"/>
      <c r="AI1498" s="54"/>
      <c r="AJ1498" s="1"/>
    </row>
    <row r="1499">
      <c r="A1499" s="1"/>
      <c r="B1499" s="1"/>
      <c r="C1499" s="34"/>
      <c r="D1499" s="1"/>
      <c r="E1499" s="1"/>
      <c r="F1499" s="1"/>
      <c r="G1499" s="1"/>
      <c r="H1499" s="1"/>
      <c r="I1499" s="1"/>
      <c r="J1499" s="1"/>
      <c r="K1499" s="1"/>
      <c r="L1499" s="1"/>
      <c r="M1499" s="1"/>
      <c r="N1499" s="1"/>
      <c r="O1499" s="54"/>
      <c r="P1499" s="1"/>
      <c r="Q1499" s="1"/>
      <c r="R1499" s="1"/>
      <c r="S1499" s="1"/>
      <c r="T1499" s="1"/>
      <c r="U1499" s="1"/>
      <c r="V1499" s="1"/>
      <c r="W1499" s="1"/>
      <c r="X1499" s="1"/>
      <c r="Y1499" s="1"/>
      <c r="Z1499" s="1"/>
      <c r="AA1499" s="1"/>
      <c r="AB1499" s="1"/>
      <c r="AC1499" s="1"/>
      <c r="AD1499" s="1"/>
      <c r="AE1499" s="1"/>
      <c r="AF1499" s="1"/>
      <c r="AG1499" s="1"/>
      <c r="AH1499" s="1"/>
      <c r="AI1499" s="54"/>
      <c r="AJ1499" s="1"/>
    </row>
    <row r="1500">
      <c r="A1500" s="1"/>
      <c r="B1500" s="1"/>
      <c r="C1500" s="34"/>
      <c r="D1500" s="1"/>
      <c r="E1500" s="1"/>
      <c r="F1500" s="1"/>
      <c r="G1500" s="1"/>
      <c r="H1500" s="1"/>
      <c r="I1500" s="1"/>
      <c r="J1500" s="1"/>
      <c r="K1500" s="1"/>
      <c r="L1500" s="1"/>
      <c r="M1500" s="1"/>
      <c r="N1500" s="1"/>
      <c r="O1500" s="54"/>
      <c r="P1500" s="1"/>
      <c r="Q1500" s="1"/>
      <c r="R1500" s="1"/>
      <c r="S1500" s="1"/>
      <c r="T1500" s="1"/>
      <c r="U1500" s="1"/>
      <c r="V1500" s="1"/>
      <c r="W1500" s="1"/>
      <c r="X1500" s="1"/>
      <c r="Y1500" s="1"/>
      <c r="Z1500" s="1"/>
      <c r="AA1500" s="1"/>
      <c r="AB1500" s="1"/>
      <c r="AC1500" s="1"/>
      <c r="AD1500" s="1"/>
      <c r="AE1500" s="1"/>
      <c r="AF1500" s="1"/>
      <c r="AG1500" s="1"/>
      <c r="AH1500" s="1"/>
      <c r="AI1500" s="54"/>
      <c r="AJ1500" s="1"/>
    </row>
    <row r="1501">
      <c r="A1501" s="1"/>
      <c r="B1501" s="1"/>
      <c r="C1501" s="34"/>
      <c r="D1501" s="1"/>
      <c r="E1501" s="1"/>
      <c r="F1501" s="1"/>
      <c r="G1501" s="1"/>
      <c r="H1501" s="1"/>
      <c r="I1501" s="1"/>
      <c r="J1501" s="1"/>
      <c r="K1501" s="1"/>
      <c r="L1501" s="1"/>
      <c r="M1501" s="1"/>
      <c r="N1501" s="1"/>
      <c r="O1501" s="54"/>
      <c r="P1501" s="1"/>
      <c r="Q1501" s="1"/>
      <c r="R1501" s="1"/>
      <c r="S1501" s="1"/>
      <c r="T1501" s="1"/>
      <c r="U1501" s="1"/>
      <c r="V1501" s="1"/>
      <c r="W1501" s="1"/>
      <c r="X1501" s="1"/>
      <c r="Y1501" s="1"/>
      <c r="Z1501" s="1"/>
      <c r="AA1501" s="1"/>
      <c r="AB1501" s="1"/>
      <c r="AC1501" s="1"/>
      <c r="AD1501" s="1"/>
      <c r="AE1501" s="1"/>
      <c r="AF1501" s="1"/>
      <c r="AG1501" s="1"/>
      <c r="AH1501" s="1"/>
      <c r="AI1501" s="54"/>
      <c r="AJ1501" s="1"/>
    </row>
    <row r="1502">
      <c r="A1502" s="1"/>
      <c r="B1502" s="1"/>
      <c r="C1502" s="34"/>
      <c r="D1502" s="1"/>
      <c r="E1502" s="1"/>
      <c r="F1502" s="1"/>
      <c r="G1502" s="1"/>
      <c r="H1502" s="1"/>
      <c r="I1502" s="1"/>
      <c r="J1502" s="1"/>
      <c r="K1502" s="1"/>
      <c r="L1502" s="1"/>
      <c r="M1502" s="1"/>
      <c r="N1502" s="1"/>
      <c r="O1502" s="54"/>
      <c r="P1502" s="1"/>
      <c r="Q1502" s="1"/>
      <c r="R1502" s="1"/>
      <c r="S1502" s="1"/>
      <c r="T1502" s="1"/>
      <c r="U1502" s="1"/>
      <c r="V1502" s="1"/>
      <c r="W1502" s="1"/>
      <c r="X1502" s="1"/>
      <c r="Y1502" s="1"/>
      <c r="Z1502" s="1"/>
      <c r="AA1502" s="1"/>
      <c r="AB1502" s="1"/>
      <c r="AC1502" s="1"/>
      <c r="AD1502" s="1"/>
      <c r="AE1502" s="1"/>
      <c r="AF1502" s="1"/>
      <c r="AG1502" s="1"/>
      <c r="AH1502" s="1"/>
      <c r="AI1502" s="54"/>
      <c r="AJ1502" s="1"/>
    </row>
    <row r="1503">
      <c r="A1503" s="1"/>
      <c r="B1503" s="1"/>
      <c r="C1503" s="34"/>
      <c r="D1503" s="1"/>
      <c r="E1503" s="1"/>
      <c r="F1503" s="1"/>
      <c r="G1503" s="1"/>
      <c r="H1503" s="1"/>
      <c r="I1503" s="1"/>
      <c r="J1503" s="1"/>
      <c r="K1503" s="1"/>
      <c r="L1503" s="1"/>
      <c r="M1503" s="1"/>
      <c r="N1503" s="1"/>
      <c r="O1503" s="54"/>
      <c r="P1503" s="1"/>
      <c r="Q1503" s="1"/>
      <c r="R1503" s="1"/>
      <c r="S1503" s="1"/>
      <c r="T1503" s="1"/>
      <c r="U1503" s="1"/>
      <c r="V1503" s="1"/>
      <c r="W1503" s="1"/>
      <c r="X1503" s="1"/>
      <c r="Y1503" s="1"/>
      <c r="Z1503" s="1"/>
      <c r="AA1503" s="1"/>
      <c r="AB1503" s="1"/>
      <c r="AC1503" s="1"/>
      <c r="AD1503" s="1"/>
      <c r="AE1503" s="1"/>
      <c r="AF1503" s="1"/>
      <c r="AG1503" s="1"/>
      <c r="AH1503" s="1"/>
      <c r="AI1503" s="54"/>
      <c r="AJ1503" s="1"/>
    </row>
    <row r="1504">
      <c r="A1504" s="1"/>
      <c r="B1504" s="1"/>
      <c r="C1504" s="34"/>
      <c r="D1504" s="1"/>
      <c r="E1504" s="1"/>
      <c r="F1504" s="1"/>
      <c r="G1504" s="1"/>
      <c r="H1504" s="1"/>
      <c r="I1504" s="1"/>
      <c r="J1504" s="1"/>
      <c r="K1504" s="1"/>
      <c r="L1504" s="1"/>
      <c r="M1504" s="1"/>
      <c r="N1504" s="1"/>
      <c r="O1504" s="54"/>
      <c r="P1504" s="1"/>
      <c r="Q1504" s="1"/>
      <c r="R1504" s="1"/>
      <c r="S1504" s="1"/>
      <c r="T1504" s="1"/>
      <c r="U1504" s="1"/>
      <c r="V1504" s="1"/>
      <c r="W1504" s="1"/>
      <c r="X1504" s="1"/>
      <c r="Y1504" s="1"/>
      <c r="Z1504" s="1"/>
      <c r="AA1504" s="1"/>
      <c r="AB1504" s="1"/>
      <c r="AC1504" s="1"/>
      <c r="AD1504" s="1"/>
      <c r="AE1504" s="1"/>
      <c r="AF1504" s="1"/>
      <c r="AG1504" s="1"/>
      <c r="AH1504" s="1"/>
      <c r="AI1504" s="54"/>
      <c r="AJ1504" s="1"/>
    </row>
    <row r="1505">
      <c r="A1505" s="1"/>
      <c r="B1505" s="1"/>
      <c r="C1505" s="34"/>
      <c r="D1505" s="1"/>
      <c r="E1505" s="1"/>
      <c r="F1505" s="1"/>
      <c r="G1505" s="1"/>
      <c r="H1505" s="1"/>
      <c r="I1505" s="1"/>
      <c r="J1505" s="1"/>
      <c r="K1505" s="1"/>
      <c r="L1505" s="1"/>
      <c r="M1505" s="1"/>
      <c r="N1505" s="1"/>
      <c r="O1505" s="54"/>
      <c r="P1505" s="1"/>
      <c r="Q1505" s="1"/>
      <c r="R1505" s="1"/>
      <c r="S1505" s="1"/>
      <c r="T1505" s="1"/>
      <c r="U1505" s="1"/>
      <c r="V1505" s="1"/>
      <c r="W1505" s="1"/>
      <c r="X1505" s="1"/>
      <c r="Y1505" s="1"/>
      <c r="Z1505" s="1"/>
      <c r="AA1505" s="1"/>
      <c r="AB1505" s="1"/>
      <c r="AC1505" s="1"/>
      <c r="AD1505" s="1"/>
      <c r="AE1505" s="1"/>
      <c r="AF1505" s="1"/>
      <c r="AG1505" s="1"/>
      <c r="AH1505" s="1"/>
      <c r="AI1505" s="54"/>
      <c r="AJ1505" s="1"/>
    </row>
    <row r="1506">
      <c r="A1506" s="1"/>
      <c r="B1506" s="1"/>
      <c r="C1506" s="34"/>
      <c r="D1506" s="1"/>
      <c r="E1506" s="1"/>
      <c r="F1506" s="1"/>
      <c r="G1506" s="1"/>
      <c r="H1506" s="1"/>
      <c r="I1506" s="1"/>
      <c r="J1506" s="1"/>
      <c r="K1506" s="1"/>
      <c r="L1506" s="1"/>
      <c r="M1506" s="1"/>
      <c r="N1506" s="1"/>
      <c r="O1506" s="54"/>
      <c r="P1506" s="1"/>
      <c r="Q1506" s="1"/>
      <c r="R1506" s="1"/>
      <c r="S1506" s="1"/>
      <c r="T1506" s="1"/>
      <c r="U1506" s="1"/>
      <c r="V1506" s="1"/>
      <c r="W1506" s="1"/>
      <c r="X1506" s="1"/>
      <c r="Y1506" s="1"/>
      <c r="Z1506" s="1"/>
      <c r="AA1506" s="1"/>
      <c r="AB1506" s="1"/>
      <c r="AC1506" s="1"/>
      <c r="AD1506" s="1"/>
      <c r="AE1506" s="1"/>
      <c r="AF1506" s="1"/>
      <c r="AG1506" s="1"/>
      <c r="AH1506" s="1"/>
      <c r="AI1506" s="54"/>
      <c r="AJ1506" s="1"/>
    </row>
    <row r="1507">
      <c r="A1507" s="1"/>
      <c r="B1507" s="1"/>
      <c r="C1507" s="34"/>
      <c r="D1507" s="1"/>
      <c r="E1507" s="1"/>
      <c r="F1507" s="1"/>
      <c r="G1507" s="1"/>
      <c r="H1507" s="1"/>
      <c r="I1507" s="1"/>
      <c r="J1507" s="1"/>
      <c r="K1507" s="1"/>
      <c r="L1507" s="1"/>
      <c r="M1507" s="1"/>
      <c r="N1507" s="1"/>
      <c r="O1507" s="54"/>
      <c r="P1507" s="1"/>
      <c r="Q1507" s="1"/>
      <c r="R1507" s="1"/>
      <c r="S1507" s="1"/>
      <c r="T1507" s="1"/>
      <c r="U1507" s="1"/>
      <c r="V1507" s="1"/>
      <c r="W1507" s="1"/>
      <c r="X1507" s="1"/>
      <c r="Y1507" s="1"/>
      <c r="Z1507" s="1"/>
      <c r="AA1507" s="1"/>
      <c r="AB1507" s="1"/>
      <c r="AC1507" s="1"/>
      <c r="AD1507" s="1"/>
      <c r="AE1507" s="1"/>
      <c r="AF1507" s="1"/>
      <c r="AG1507" s="1"/>
      <c r="AH1507" s="1"/>
      <c r="AI1507" s="54"/>
      <c r="AJ1507" s="1"/>
    </row>
    <row r="1508">
      <c r="A1508" s="1"/>
      <c r="B1508" s="1"/>
      <c r="C1508" s="34"/>
      <c r="D1508" s="1"/>
      <c r="E1508" s="1"/>
      <c r="F1508" s="1"/>
      <c r="G1508" s="1"/>
      <c r="H1508" s="1"/>
      <c r="I1508" s="1"/>
      <c r="J1508" s="1"/>
      <c r="K1508" s="1"/>
      <c r="L1508" s="1"/>
      <c r="M1508" s="1"/>
      <c r="N1508" s="1"/>
      <c r="O1508" s="54"/>
      <c r="P1508" s="1"/>
      <c r="Q1508" s="1"/>
      <c r="R1508" s="1"/>
      <c r="S1508" s="1"/>
      <c r="T1508" s="1"/>
      <c r="U1508" s="1"/>
      <c r="V1508" s="1"/>
      <c r="W1508" s="1"/>
      <c r="X1508" s="1"/>
      <c r="Y1508" s="1"/>
      <c r="Z1508" s="1"/>
      <c r="AA1508" s="1"/>
      <c r="AB1508" s="1"/>
      <c r="AC1508" s="1"/>
      <c r="AD1508" s="1"/>
      <c r="AE1508" s="1"/>
      <c r="AF1508" s="1"/>
      <c r="AG1508" s="1"/>
      <c r="AH1508" s="1"/>
      <c r="AI1508" s="54"/>
      <c r="AJ1508" s="1"/>
    </row>
    <row r="1509">
      <c r="A1509" s="1"/>
      <c r="B1509" s="1"/>
      <c r="C1509" s="34"/>
      <c r="D1509" s="1"/>
      <c r="E1509" s="1"/>
      <c r="F1509" s="1"/>
      <c r="G1509" s="1"/>
      <c r="H1509" s="1"/>
      <c r="I1509" s="1"/>
      <c r="J1509" s="1"/>
      <c r="K1509" s="1"/>
      <c r="L1509" s="1"/>
      <c r="M1509" s="1"/>
      <c r="N1509" s="1"/>
      <c r="O1509" s="54"/>
      <c r="P1509" s="1"/>
      <c r="Q1509" s="1"/>
      <c r="R1509" s="1"/>
      <c r="S1509" s="1"/>
      <c r="T1509" s="1"/>
      <c r="U1509" s="1"/>
      <c r="V1509" s="1"/>
      <c r="W1509" s="1"/>
      <c r="X1509" s="1"/>
      <c r="Y1509" s="1"/>
      <c r="Z1509" s="1"/>
      <c r="AA1509" s="1"/>
      <c r="AB1509" s="1"/>
      <c r="AC1509" s="1"/>
      <c r="AD1509" s="1"/>
      <c r="AE1509" s="1"/>
      <c r="AF1509" s="1"/>
      <c r="AG1509" s="1"/>
      <c r="AH1509" s="1"/>
      <c r="AI1509" s="54"/>
      <c r="AJ1509" s="1"/>
    </row>
    <row r="1510">
      <c r="A1510" s="1"/>
      <c r="B1510" s="1"/>
      <c r="C1510" s="34"/>
      <c r="D1510" s="1"/>
      <c r="E1510" s="1"/>
      <c r="F1510" s="1"/>
      <c r="G1510" s="1"/>
      <c r="H1510" s="1"/>
      <c r="I1510" s="1"/>
      <c r="J1510" s="1"/>
      <c r="K1510" s="1"/>
      <c r="L1510" s="1"/>
      <c r="M1510" s="1"/>
      <c r="N1510" s="1"/>
      <c r="O1510" s="54"/>
      <c r="P1510" s="1"/>
      <c r="Q1510" s="1"/>
      <c r="R1510" s="1"/>
      <c r="S1510" s="1"/>
      <c r="T1510" s="1"/>
      <c r="U1510" s="1"/>
      <c r="V1510" s="1"/>
      <c r="W1510" s="1"/>
      <c r="X1510" s="1"/>
      <c r="Y1510" s="1"/>
      <c r="Z1510" s="1"/>
      <c r="AA1510" s="1"/>
      <c r="AB1510" s="1"/>
      <c r="AC1510" s="1"/>
      <c r="AD1510" s="1"/>
      <c r="AE1510" s="1"/>
      <c r="AF1510" s="1"/>
      <c r="AG1510" s="1"/>
      <c r="AH1510" s="1"/>
      <c r="AI1510" s="54"/>
      <c r="AJ1510" s="1"/>
    </row>
    <row r="1511">
      <c r="A1511" s="1"/>
      <c r="B1511" s="1"/>
      <c r="C1511" s="34"/>
      <c r="D1511" s="1"/>
      <c r="E1511" s="1"/>
      <c r="F1511" s="1"/>
      <c r="G1511" s="1"/>
      <c r="H1511" s="1"/>
      <c r="I1511" s="1"/>
      <c r="J1511" s="1"/>
      <c r="K1511" s="1"/>
      <c r="L1511" s="1"/>
      <c r="M1511" s="1"/>
      <c r="N1511" s="1"/>
      <c r="O1511" s="54"/>
      <c r="P1511" s="1"/>
      <c r="Q1511" s="1"/>
      <c r="R1511" s="1"/>
      <c r="S1511" s="1"/>
      <c r="T1511" s="1"/>
      <c r="U1511" s="1"/>
      <c r="V1511" s="1"/>
      <c r="W1511" s="1"/>
      <c r="X1511" s="1"/>
      <c r="Y1511" s="1"/>
      <c r="Z1511" s="1"/>
      <c r="AA1511" s="1"/>
      <c r="AB1511" s="1"/>
      <c r="AC1511" s="1"/>
      <c r="AD1511" s="1"/>
      <c r="AE1511" s="1"/>
      <c r="AF1511" s="1"/>
      <c r="AG1511" s="1"/>
      <c r="AH1511" s="1"/>
      <c r="AI1511" s="54"/>
      <c r="AJ1511" s="1"/>
    </row>
    <row r="1512">
      <c r="A1512" s="1"/>
      <c r="B1512" s="1"/>
      <c r="C1512" s="34"/>
      <c r="D1512" s="1"/>
      <c r="E1512" s="1"/>
      <c r="F1512" s="1"/>
      <c r="G1512" s="1"/>
      <c r="H1512" s="1"/>
      <c r="I1512" s="1"/>
      <c r="J1512" s="1"/>
      <c r="K1512" s="1"/>
      <c r="L1512" s="1"/>
      <c r="M1512" s="1"/>
      <c r="N1512" s="1"/>
      <c r="O1512" s="54"/>
      <c r="P1512" s="1"/>
      <c r="Q1512" s="1"/>
      <c r="R1512" s="1"/>
      <c r="S1512" s="1"/>
      <c r="T1512" s="1"/>
      <c r="U1512" s="1"/>
      <c r="V1512" s="1"/>
      <c r="W1512" s="1"/>
      <c r="X1512" s="1"/>
      <c r="Y1512" s="1"/>
      <c r="Z1512" s="1"/>
      <c r="AA1512" s="1"/>
      <c r="AB1512" s="1"/>
      <c r="AC1512" s="1"/>
      <c r="AD1512" s="1"/>
      <c r="AE1512" s="1"/>
      <c r="AF1512" s="1"/>
      <c r="AG1512" s="1"/>
      <c r="AH1512" s="1"/>
      <c r="AI1512" s="54"/>
      <c r="AJ1512" s="1"/>
    </row>
    <row r="1513">
      <c r="A1513" s="1"/>
      <c r="B1513" s="1"/>
      <c r="C1513" s="34"/>
      <c r="D1513" s="1"/>
      <c r="E1513" s="1"/>
      <c r="F1513" s="1"/>
      <c r="G1513" s="1"/>
      <c r="H1513" s="1"/>
      <c r="I1513" s="1"/>
      <c r="J1513" s="1"/>
      <c r="K1513" s="1"/>
      <c r="L1513" s="1"/>
      <c r="M1513" s="1"/>
      <c r="N1513" s="1"/>
      <c r="O1513" s="54"/>
      <c r="P1513" s="1"/>
      <c r="Q1513" s="1"/>
      <c r="R1513" s="1"/>
      <c r="S1513" s="1"/>
      <c r="T1513" s="1"/>
      <c r="U1513" s="1"/>
      <c r="V1513" s="1"/>
      <c r="W1513" s="1"/>
      <c r="X1513" s="1"/>
      <c r="Y1513" s="1"/>
      <c r="Z1513" s="1"/>
      <c r="AA1513" s="1"/>
      <c r="AB1513" s="1"/>
      <c r="AC1513" s="1"/>
      <c r="AD1513" s="1"/>
      <c r="AE1513" s="1"/>
      <c r="AF1513" s="1"/>
      <c r="AG1513" s="1"/>
      <c r="AH1513" s="1"/>
      <c r="AI1513" s="54"/>
      <c r="AJ1513" s="1"/>
    </row>
    <row r="1514">
      <c r="A1514" s="1"/>
      <c r="B1514" s="1"/>
      <c r="C1514" s="34"/>
      <c r="D1514" s="1"/>
      <c r="E1514" s="1"/>
      <c r="F1514" s="1"/>
      <c r="G1514" s="1"/>
      <c r="H1514" s="1"/>
      <c r="I1514" s="1"/>
      <c r="J1514" s="1"/>
      <c r="K1514" s="1"/>
      <c r="L1514" s="1"/>
      <c r="M1514" s="1"/>
      <c r="N1514" s="1"/>
      <c r="O1514" s="54"/>
      <c r="P1514" s="1"/>
      <c r="Q1514" s="1"/>
      <c r="R1514" s="1"/>
      <c r="S1514" s="1"/>
      <c r="T1514" s="1"/>
      <c r="U1514" s="1"/>
      <c r="V1514" s="1"/>
      <c r="W1514" s="1"/>
      <c r="X1514" s="1"/>
      <c r="Y1514" s="1"/>
      <c r="Z1514" s="1"/>
      <c r="AA1514" s="1"/>
      <c r="AB1514" s="1"/>
      <c r="AC1514" s="1"/>
      <c r="AD1514" s="1"/>
      <c r="AE1514" s="1"/>
      <c r="AF1514" s="1"/>
      <c r="AG1514" s="1"/>
      <c r="AH1514" s="1"/>
      <c r="AI1514" s="54"/>
      <c r="AJ1514" s="1"/>
    </row>
    <row r="1515">
      <c r="A1515" s="1"/>
      <c r="B1515" s="1"/>
      <c r="C1515" s="34"/>
      <c r="D1515" s="1"/>
      <c r="E1515" s="1"/>
      <c r="F1515" s="1"/>
      <c r="G1515" s="1"/>
      <c r="H1515" s="1"/>
      <c r="I1515" s="1"/>
      <c r="J1515" s="1"/>
      <c r="K1515" s="1"/>
      <c r="L1515" s="1"/>
      <c r="M1515" s="1"/>
      <c r="N1515" s="1"/>
      <c r="O1515" s="54"/>
      <c r="P1515" s="1"/>
      <c r="Q1515" s="1"/>
      <c r="R1515" s="1"/>
      <c r="S1515" s="1"/>
      <c r="T1515" s="1"/>
      <c r="U1515" s="1"/>
      <c r="V1515" s="1"/>
      <c r="W1515" s="1"/>
      <c r="X1515" s="1"/>
      <c r="Y1515" s="1"/>
      <c r="Z1515" s="1"/>
      <c r="AA1515" s="1"/>
      <c r="AB1515" s="1"/>
      <c r="AC1515" s="1"/>
      <c r="AD1515" s="1"/>
      <c r="AE1515" s="1"/>
      <c r="AF1515" s="1"/>
      <c r="AG1515" s="1"/>
      <c r="AH1515" s="1"/>
      <c r="AI1515" s="54"/>
      <c r="AJ1515" s="1"/>
    </row>
    <row r="1516">
      <c r="A1516" s="1"/>
      <c r="B1516" s="1"/>
      <c r="C1516" s="34"/>
      <c r="D1516" s="1"/>
      <c r="E1516" s="1"/>
      <c r="F1516" s="1"/>
      <c r="G1516" s="1"/>
      <c r="H1516" s="1"/>
      <c r="I1516" s="1"/>
      <c r="J1516" s="1"/>
      <c r="K1516" s="1"/>
      <c r="L1516" s="1"/>
      <c r="M1516" s="1"/>
      <c r="N1516" s="1"/>
      <c r="O1516" s="54"/>
      <c r="P1516" s="1"/>
      <c r="Q1516" s="1"/>
      <c r="R1516" s="1"/>
      <c r="S1516" s="1"/>
      <c r="T1516" s="1"/>
      <c r="U1516" s="1"/>
      <c r="V1516" s="1"/>
      <c r="W1516" s="1"/>
      <c r="X1516" s="1"/>
      <c r="Y1516" s="1"/>
      <c r="Z1516" s="1"/>
      <c r="AA1516" s="1"/>
      <c r="AB1516" s="1"/>
      <c r="AC1516" s="1"/>
      <c r="AD1516" s="1"/>
      <c r="AE1516" s="1"/>
      <c r="AF1516" s="1"/>
      <c r="AG1516" s="1"/>
      <c r="AH1516" s="1"/>
      <c r="AI1516" s="54"/>
      <c r="AJ1516" s="1"/>
    </row>
    <row r="1517">
      <c r="A1517" s="1"/>
      <c r="B1517" s="1"/>
      <c r="C1517" s="34"/>
      <c r="D1517" s="1"/>
      <c r="E1517" s="1"/>
      <c r="F1517" s="1"/>
      <c r="G1517" s="1"/>
      <c r="H1517" s="1"/>
      <c r="I1517" s="1"/>
      <c r="J1517" s="1"/>
      <c r="K1517" s="1"/>
      <c r="L1517" s="1"/>
      <c r="M1517" s="1"/>
      <c r="N1517" s="1"/>
      <c r="O1517" s="54"/>
      <c r="P1517" s="1"/>
      <c r="Q1517" s="1"/>
      <c r="R1517" s="1"/>
      <c r="S1517" s="1"/>
      <c r="T1517" s="1"/>
      <c r="U1517" s="1"/>
      <c r="V1517" s="1"/>
      <c r="W1517" s="1"/>
      <c r="X1517" s="1"/>
      <c r="Y1517" s="1"/>
      <c r="Z1517" s="1"/>
      <c r="AA1517" s="1"/>
      <c r="AB1517" s="1"/>
      <c r="AC1517" s="1"/>
      <c r="AD1517" s="1"/>
      <c r="AE1517" s="1"/>
      <c r="AF1517" s="1"/>
      <c r="AG1517" s="1"/>
      <c r="AH1517" s="1"/>
      <c r="AI1517" s="54"/>
      <c r="AJ1517" s="1"/>
    </row>
    <row r="1518">
      <c r="A1518" s="1"/>
      <c r="B1518" s="1"/>
      <c r="C1518" s="34"/>
      <c r="D1518" s="1"/>
      <c r="E1518" s="1"/>
      <c r="F1518" s="1"/>
      <c r="G1518" s="1"/>
      <c r="H1518" s="1"/>
      <c r="I1518" s="1"/>
      <c r="J1518" s="1"/>
      <c r="K1518" s="1"/>
      <c r="L1518" s="1"/>
      <c r="M1518" s="1"/>
      <c r="N1518" s="1"/>
      <c r="O1518" s="54"/>
      <c r="P1518" s="1"/>
      <c r="Q1518" s="1"/>
      <c r="R1518" s="1"/>
      <c r="S1518" s="1"/>
      <c r="T1518" s="1"/>
      <c r="U1518" s="1"/>
      <c r="V1518" s="1"/>
      <c r="W1518" s="1"/>
      <c r="X1518" s="1"/>
      <c r="Y1518" s="1"/>
      <c r="Z1518" s="1"/>
      <c r="AA1518" s="1"/>
      <c r="AB1518" s="1"/>
      <c r="AC1518" s="1"/>
      <c r="AD1518" s="1"/>
      <c r="AE1518" s="1"/>
      <c r="AF1518" s="1"/>
      <c r="AG1518" s="1"/>
      <c r="AH1518" s="1"/>
      <c r="AI1518" s="54"/>
      <c r="AJ1518" s="1"/>
    </row>
    <row r="1519">
      <c r="A1519" s="1"/>
      <c r="B1519" s="1"/>
      <c r="C1519" s="34"/>
      <c r="D1519" s="1"/>
      <c r="E1519" s="1"/>
      <c r="F1519" s="1"/>
      <c r="G1519" s="1"/>
      <c r="H1519" s="1"/>
      <c r="I1519" s="1"/>
      <c r="J1519" s="1"/>
      <c r="K1519" s="1"/>
      <c r="L1519" s="1"/>
      <c r="M1519" s="1"/>
      <c r="N1519" s="1"/>
      <c r="O1519" s="54"/>
      <c r="P1519" s="1"/>
      <c r="Q1519" s="1"/>
      <c r="R1519" s="1"/>
      <c r="S1519" s="1"/>
      <c r="T1519" s="1"/>
      <c r="U1519" s="1"/>
      <c r="V1519" s="1"/>
      <c r="W1519" s="1"/>
      <c r="X1519" s="1"/>
      <c r="Y1519" s="1"/>
      <c r="Z1519" s="1"/>
      <c r="AA1519" s="1"/>
      <c r="AB1519" s="1"/>
      <c r="AC1519" s="1"/>
      <c r="AD1519" s="1"/>
      <c r="AE1519" s="1"/>
      <c r="AF1519" s="1"/>
      <c r="AG1519" s="1"/>
      <c r="AH1519" s="1"/>
      <c r="AI1519" s="54"/>
      <c r="AJ1519" s="1"/>
    </row>
    <row r="1520">
      <c r="A1520" s="1"/>
      <c r="B1520" s="1"/>
      <c r="C1520" s="34"/>
      <c r="D1520" s="1"/>
      <c r="E1520" s="1"/>
      <c r="F1520" s="1"/>
      <c r="G1520" s="1"/>
      <c r="H1520" s="1"/>
      <c r="I1520" s="1"/>
      <c r="J1520" s="1"/>
      <c r="K1520" s="1"/>
      <c r="L1520" s="1"/>
      <c r="M1520" s="1"/>
      <c r="N1520" s="1"/>
      <c r="O1520" s="54"/>
      <c r="P1520" s="1"/>
      <c r="Q1520" s="1"/>
      <c r="R1520" s="1"/>
      <c r="S1520" s="1"/>
      <c r="T1520" s="1"/>
      <c r="U1520" s="1"/>
      <c r="V1520" s="1"/>
      <c r="W1520" s="1"/>
      <c r="X1520" s="1"/>
      <c r="Y1520" s="1"/>
      <c r="Z1520" s="1"/>
      <c r="AA1520" s="1"/>
      <c r="AB1520" s="1"/>
      <c r="AC1520" s="1"/>
      <c r="AD1520" s="1"/>
      <c r="AE1520" s="1"/>
      <c r="AF1520" s="1"/>
      <c r="AG1520" s="1"/>
      <c r="AH1520" s="1"/>
      <c r="AI1520" s="54"/>
      <c r="AJ1520" s="1"/>
    </row>
    <row r="1521">
      <c r="A1521" s="1"/>
      <c r="B1521" s="1"/>
      <c r="C1521" s="34"/>
      <c r="D1521" s="1"/>
      <c r="E1521" s="1"/>
      <c r="F1521" s="1"/>
      <c r="G1521" s="1"/>
      <c r="H1521" s="1"/>
      <c r="I1521" s="1"/>
      <c r="J1521" s="1"/>
      <c r="K1521" s="1"/>
      <c r="L1521" s="1"/>
      <c r="M1521" s="1"/>
      <c r="N1521" s="1"/>
      <c r="O1521" s="54"/>
      <c r="P1521" s="1"/>
      <c r="Q1521" s="1"/>
      <c r="R1521" s="1"/>
      <c r="S1521" s="1"/>
      <c r="T1521" s="1"/>
      <c r="U1521" s="1"/>
      <c r="V1521" s="1"/>
      <c r="W1521" s="1"/>
      <c r="X1521" s="1"/>
      <c r="Y1521" s="1"/>
      <c r="Z1521" s="1"/>
      <c r="AA1521" s="1"/>
      <c r="AB1521" s="1"/>
      <c r="AC1521" s="1"/>
      <c r="AD1521" s="1"/>
      <c r="AE1521" s="1"/>
      <c r="AF1521" s="1"/>
      <c r="AG1521" s="1"/>
      <c r="AH1521" s="1"/>
      <c r="AI1521" s="54"/>
      <c r="AJ1521" s="1"/>
    </row>
    <row r="1522">
      <c r="A1522" s="1"/>
      <c r="B1522" s="1"/>
      <c r="C1522" s="34"/>
      <c r="D1522" s="1"/>
      <c r="E1522" s="1"/>
      <c r="F1522" s="1"/>
      <c r="G1522" s="1"/>
      <c r="H1522" s="1"/>
      <c r="I1522" s="1"/>
      <c r="J1522" s="1"/>
      <c r="K1522" s="1"/>
      <c r="L1522" s="1"/>
      <c r="M1522" s="1"/>
      <c r="N1522" s="1"/>
      <c r="O1522" s="54"/>
      <c r="P1522" s="1"/>
      <c r="Q1522" s="1"/>
      <c r="R1522" s="1"/>
      <c r="S1522" s="1"/>
      <c r="T1522" s="1"/>
      <c r="U1522" s="1"/>
      <c r="V1522" s="1"/>
      <c r="W1522" s="1"/>
      <c r="X1522" s="1"/>
      <c r="Y1522" s="1"/>
      <c r="Z1522" s="1"/>
      <c r="AA1522" s="1"/>
      <c r="AB1522" s="1"/>
      <c r="AC1522" s="1"/>
      <c r="AD1522" s="1"/>
      <c r="AE1522" s="1"/>
      <c r="AF1522" s="1"/>
      <c r="AG1522" s="1"/>
      <c r="AH1522" s="1"/>
      <c r="AI1522" s="54"/>
      <c r="AJ1522" s="1"/>
    </row>
    <row r="1523">
      <c r="A1523" s="1"/>
      <c r="B1523" s="1"/>
      <c r="C1523" s="34"/>
      <c r="D1523" s="1"/>
      <c r="E1523" s="1"/>
      <c r="F1523" s="1"/>
      <c r="G1523" s="1"/>
      <c r="H1523" s="1"/>
      <c r="I1523" s="1"/>
      <c r="J1523" s="1"/>
      <c r="K1523" s="1"/>
      <c r="L1523" s="1"/>
      <c r="M1523" s="1"/>
      <c r="N1523" s="1"/>
      <c r="O1523" s="54"/>
      <c r="P1523" s="1"/>
      <c r="Q1523" s="1"/>
      <c r="R1523" s="1"/>
      <c r="S1523" s="1"/>
      <c r="T1523" s="1"/>
      <c r="U1523" s="1"/>
      <c r="V1523" s="1"/>
      <c r="W1523" s="1"/>
      <c r="X1523" s="1"/>
      <c r="Y1523" s="1"/>
      <c r="Z1523" s="1"/>
      <c r="AA1523" s="1"/>
      <c r="AB1523" s="1"/>
      <c r="AC1523" s="1"/>
      <c r="AD1523" s="1"/>
      <c r="AE1523" s="1"/>
      <c r="AF1523" s="1"/>
      <c r="AG1523" s="1"/>
      <c r="AH1523" s="1"/>
      <c r="AI1523" s="54"/>
      <c r="AJ1523" s="1"/>
    </row>
    <row r="1524">
      <c r="A1524" s="1"/>
      <c r="B1524" s="1"/>
      <c r="C1524" s="34"/>
      <c r="D1524" s="1"/>
      <c r="E1524" s="1"/>
      <c r="F1524" s="1"/>
      <c r="G1524" s="1"/>
      <c r="H1524" s="1"/>
      <c r="I1524" s="1"/>
      <c r="J1524" s="1"/>
      <c r="K1524" s="1"/>
      <c r="L1524" s="1"/>
      <c r="M1524" s="1"/>
      <c r="N1524" s="1"/>
      <c r="O1524" s="54"/>
      <c r="P1524" s="1"/>
      <c r="Q1524" s="1"/>
      <c r="R1524" s="1"/>
      <c r="S1524" s="1"/>
      <c r="T1524" s="1"/>
      <c r="U1524" s="1"/>
      <c r="V1524" s="1"/>
      <c r="W1524" s="1"/>
      <c r="X1524" s="1"/>
      <c r="Y1524" s="1"/>
      <c r="Z1524" s="1"/>
      <c r="AA1524" s="1"/>
      <c r="AB1524" s="1"/>
      <c r="AC1524" s="1"/>
      <c r="AD1524" s="1"/>
      <c r="AE1524" s="1"/>
      <c r="AF1524" s="1"/>
      <c r="AG1524" s="1"/>
      <c r="AH1524" s="1"/>
      <c r="AI1524" s="54"/>
      <c r="AJ1524" s="1"/>
    </row>
    <row r="1525">
      <c r="A1525" s="1"/>
      <c r="B1525" s="1"/>
      <c r="C1525" s="34"/>
      <c r="D1525" s="1"/>
      <c r="E1525" s="1"/>
      <c r="F1525" s="1"/>
      <c r="G1525" s="1"/>
      <c r="H1525" s="1"/>
      <c r="I1525" s="1"/>
      <c r="J1525" s="1"/>
      <c r="K1525" s="1"/>
      <c r="L1525" s="1"/>
      <c r="M1525" s="1"/>
      <c r="N1525" s="1"/>
      <c r="O1525" s="54"/>
      <c r="P1525" s="1"/>
      <c r="Q1525" s="1"/>
      <c r="R1525" s="1"/>
      <c r="S1525" s="1"/>
      <c r="T1525" s="1"/>
      <c r="U1525" s="1"/>
      <c r="V1525" s="1"/>
      <c r="W1525" s="1"/>
      <c r="X1525" s="1"/>
      <c r="Y1525" s="1"/>
      <c r="Z1525" s="1"/>
      <c r="AA1525" s="1"/>
      <c r="AB1525" s="1"/>
      <c r="AC1525" s="1"/>
      <c r="AD1525" s="1"/>
      <c r="AE1525" s="1"/>
      <c r="AF1525" s="1"/>
      <c r="AG1525" s="1"/>
      <c r="AH1525" s="1"/>
      <c r="AI1525" s="54"/>
      <c r="AJ1525" s="1"/>
    </row>
    <row r="1526">
      <c r="A1526" s="1"/>
      <c r="B1526" s="1"/>
      <c r="C1526" s="34"/>
      <c r="D1526" s="1"/>
      <c r="E1526" s="1"/>
      <c r="F1526" s="1"/>
      <c r="G1526" s="1"/>
      <c r="H1526" s="1"/>
      <c r="I1526" s="1"/>
      <c r="J1526" s="1"/>
      <c r="K1526" s="1"/>
      <c r="L1526" s="1"/>
      <c r="M1526" s="1"/>
      <c r="N1526" s="1"/>
      <c r="O1526" s="54"/>
      <c r="P1526" s="1"/>
      <c r="Q1526" s="1"/>
      <c r="R1526" s="1"/>
      <c r="S1526" s="1"/>
      <c r="T1526" s="1"/>
      <c r="U1526" s="1"/>
      <c r="V1526" s="1"/>
      <c r="W1526" s="1"/>
      <c r="X1526" s="1"/>
      <c r="Y1526" s="1"/>
      <c r="Z1526" s="1"/>
      <c r="AA1526" s="1"/>
      <c r="AB1526" s="1"/>
      <c r="AC1526" s="1"/>
      <c r="AD1526" s="1"/>
      <c r="AE1526" s="1"/>
      <c r="AF1526" s="1"/>
      <c r="AG1526" s="1"/>
      <c r="AH1526" s="1"/>
      <c r="AI1526" s="54"/>
      <c r="AJ1526" s="1"/>
    </row>
    <row r="1527">
      <c r="A1527" s="1"/>
      <c r="B1527" s="1"/>
      <c r="C1527" s="34"/>
      <c r="D1527" s="1"/>
      <c r="E1527" s="1"/>
      <c r="F1527" s="1"/>
      <c r="G1527" s="1"/>
      <c r="H1527" s="1"/>
      <c r="I1527" s="1"/>
      <c r="J1527" s="1"/>
      <c r="K1527" s="1"/>
      <c r="L1527" s="1"/>
      <c r="M1527" s="1"/>
      <c r="N1527" s="1"/>
      <c r="O1527" s="54"/>
      <c r="P1527" s="1"/>
      <c r="Q1527" s="1"/>
      <c r="R1527" s="1"/>
      <c r="S1527" s="1"/>
      <c r="T1527" s="1"/>
      <c r="U1527" s="1"/>
      <c r="V1527" s="1"/>
      <c r="W1527" s="1"/>
      <c r="X1527" s="1"/>
      <c r="Y1527" s="1"/>
      <c r="Z1527" s="1"/>
      <c r="AA1527" s="1"/>
      <c r="AB1527" s="1"/>
      <c r="AC1527" s="1"/>
      <c r="AD1527" s="1"/>
      <c r="AE1527" s="1"/>
      <c r="AF1527" s="1"/>
      <c r="AG1527" s="1"/>
      <c r="AH1527" s="1"/>
      <c r="AI1527" s="54"/>
      <c r="AJ1527" s="1"/>
    </row>
    <row r="1528">
      <c r="A1528" s="1"/>
      <c r="B1528" s="1"/>
      <c r="C1528" s="34"/>
      <c r="D1528" s="1"/>
      <c r="E1528" s="1"/>
      <c r="F1528" s="1"/>
      <c r="G1528" s="1"/>
      <c r="H1528" s="1"/>
      <c r="I1528" s="1"/>
      <c r="J1528" s="1"/>
      <c r="K1528" s="1"/>
      <c r="L1528" s="1"/>
      <c r="M1528" s="1"/>
      <c r="N1528" s="1"/>
      <c r="O1528" s="54"/>
      <c r="P1528" s="1"/>
      <c r="Q1528" s="1"/>
      <c r="R1528" s="1"/>
      <c r="S1528" s="1"/>
      <c r="T1528" s="1"/>
      <c r="U1528" s="1"/>
      <c r="V1528" s="1"/>
      <c r="W1528" s="1"/>
      <c r="X1528" s="1"/>
      <c r="Y1528" s="1"/>
      <c r="Z1528" s="1"/>
      <c r="AA1528" s="1"/>
      <c r="AB1528" s="1"/>
      <c r="AC1528" s="1"/>
      <c r="AD1528" s="1"/>
      <c r="AE1528" s="1"/>
      <c r="AF1528" s="1"/>
      <c r="AG1528" s="1"/>
      <c r="AH1528" s="1"/>
      <c r="AI1528" s="54"/>
      <c r="AJ1528" s="1"/>
    </row>
    <row r="1529">
      <c r="A1529" s="1"/>
      <c r="B1529" s="1"/>
      <c r="C1529" s="34"/>
      <c r="D1529" s="1"/>
      <c r="E1529" s="1"/>
      <c r="F1529" s="1"/>
      <c r="G1529" s="1"/>
      <c r="H1529" s="1"/>
      <c r="I1529" s="1"/>
      <c r="J1529" s="1"/>
      <c r="K1529" s="1"/>
      <c r="L1529" s="1"/>
      <c r="M1529" s="1"/>
      <c r="N1529" s="1"/>
      <c r="O1529" s="54"/>
      <c r="P1529" s="1"/>
      <c r="Q1529" s="1"/>
      <c r="R1529" s="1"/>
      <c r="S1529" s="1"/>
      <c r="T1529" s="1"/>
      <c r="U1529" s="1"/>
      <c r="V1529" s="1"/>
      <c r="W1529" s="1"/>
      <c r="X1529" s="1"/>
      <c r="Y1529" s="1"/>
      <c r="Z1529" s="1"/>
      <c r="AA1529" s="1"/>
      <c r="AB1529" s="1"/>
      <c r="AC1529" s="1"/>
      <c r="AD1529" s="1"/>
      <c r="AE1529" s="1"/>
      <c r="AF1529" s="1"/>
      <c r="AG1529" s="1"/>
      <c r="AH1529" s="1"/>
      <c r="AI1529" s="54"/>
      <c r="AJ1529" s="1"/>
    </row>
    <row r="1530">
      <c r="A1530" s="1"/>
      <c r="B1530" s="1"/>
      <c r="C1530" s="34"/>
      <c r="D1530" s="1"/>
      <c r="E1530" s="1"/>
      <c r="F1530" s="1"/>
      <c r="G1530" s="1"/>
      <c r="H1530" s="1"/>
      <c r="I1530" s="1"/>
      <c r="J1530" s="1"/>
      <c r="K1530" s="1"/>
      <c r="L1530" s="1"/>
      <c r="M1530" s="1"/>
      <c r="N1530" s="1"/>
      <c r="O1530" s="54"/>
      <c r="P1530" s="1"/>
      <c r="Q1530" s="1"/>
      <c r="R1530" s="1"/>
      <c r="S1530" s="1"/>
      <c r="T1530" s="1"/>
      <c r="U1530" s="1"/>
      <c r="V1530" s="1"/>
      <c r="W1530" s="1"/>
      <c r="X1530" s="1"/>
      <c r="Y1530" s="1"/>
      <c r="Z1530" s="1"/>
      <c r="AA1530" s="1"/>
      <c r="AB1530" s="1"/>
      <c r="AC1530" s="1"/>
      <c r="AD1530" s="1"/>
      <c r="AE1530" s="1"/>
      <c r="AF1530" s="1"/>
      <c r="AG1530" s="1"/>
      <c r="AH1530" s="1"/>
      <c r="AI1530" s="54"/>
      <c r="AJ1530" s="1"/>
    </row>
    <row r="1531">
      <c r="A1531" s="1"/>
      <c r="B1531" s="1"/>
      <c r="C1531" s="34"/>
      <c r="D1531" s="1"/>
      <c r="E1531" s="1"/>
      <c r="F1531" s="1"/>
      <c r="G1531" s="1"/>
      <c r="H1531" s="1"/>
      <c r="I1531" s="1"/>
      <c r="J1531" s="1"/>
      <c r="K1531" s="1"/>
      <c r="L1531" s="1"/>
      <c r="M1531" s="1"/>
      <c r="N1531" s="1"/>
      <c r="O1531" s="54"/>
      <c r="P1531" s="1"/>
      <c r="Q1531" s="1"/>
      <c r="R1531" s="1"/>
      <c r="S1531" s="1"/>
      <c r="T1531" s="1"/>
      <c r="U1531" s="1"/>
      <c r="V1531" s="1"/>
      <c r="W1531" s="1"/>
      <c r="X1531" s="1"/>
      <c r="Y1531" s="1"/>
      <c r="Z1531" s="1"/>
      <c r="AA1531" s="1"/>
      <c r="AB1531" s="1"/>
      <c r="AC1531" s="1"/>
      <c r="AD1531" s="1"/>
      <c r="AE1531" s="1"/>
      <c r="AF1531" s="1"/>
      <c r="AG1531" s="1"/>
      <c r="AH1531" s="1"/>
      <c r="AI1531" s="54"/>
      <c r="AJ1531" s="1"/>
    </row>
    <row r="1532">
      <c r="A1532" s="1"/>
      <c r="B1532" s="1"/>
      <c r="C1532" s="34"/>
      <c r="D1532" s="1"/>
      <c r="E1532" s="1"/>
      <c r="F1532" s="1"/>
      <c r="G1532" s="1"/>
      <c r="H1532" s="1"/>
      <c r="I1532" s="1"/>
      <c r="J1532" s="1"/>
      <c r="K1532" s="1"/>
      <c r="L1532" s="1"/>
      <c r="M1532" s="1"/>
      <c r="N1532" s="1"/>
      <c r="O1532" s="54"/>
      <c r="P1532" s="1"/>
      <c r="Q1532" s="1"/>
      <c r="R1532" s="1"/>
      <c r="S1532" s="1"/>
      <c r="T1532" s="1"/>
      <c r="U1532" s="1"/>
      <c r="V1532" s="1"/>
      <c r="W1532" s="1"/>
      <c r="X1532" s="1"/>
      <c r="Y1532" s="1"/>
      <c r="Z1532" s="1"/>
      <c r="AA1532" s="1"/>
      <c r="AB1532" s="1"/>
      <c r="AC1532" s="1"/>
      <c r="AD1532" s="1"/>
      <c r="AE1532" s="1"/>
      <c r="AF1532" s="1"/>
      <c r="AG1532" s="1"/>
      <c r="AH1532" s="1"/>
      <c r="AI1532" s="54"/>
      <c r="AJ1532" s="1"/>
    </row>
    <row r="1533">
      <c r="A1533" s="1"/>
      <c r="B1533" s="1"/>
      <c r="C1533" s="34"/>
      <c r="D1533" s="1"/>
      <c r="E1533" s="1"/>
      <c r="F1533" s="1"/>
      <c r="G1533" s="1"/>
      <c r="H1533" s="1"/>
      <c r="I1533" s="1"/>
      <c r="J1533" s="1"/>
      <c r="K1533" s="1"/>
      <c r="L1533" s="1"/>
      <c r="M1533" s="1"/>
      <c r="N1533" s="1"/>
      <c r="O1533" s="54"/>
      <c r="P1533" s="1"/>
      <c r="Q1533" s="1"/>
      <c r="R1533" s="1"/>
      <c r="S1533" s="1"/>
      <c r="T1533" s="1"/>
      <c r="U1533" s="1"/>
      <c r="V1533" s="1"/>
      <c r="W1533" s="1"/>
      <c r="X1533" s="1"/>
      <c r="Y1533" s="1"/>
      <c r="Z1533" s="1"/>
      <c r="AA1533" s="1"/>
      <c r="AB1533" s="1"/>
      <c r="AC1533" s="1"/>
      <c r="AD1533" s="1"/>
      <c r="AE1533" s="1"/>
      <c r="AF1533" s="1"/>
      <c r="AG1533" s="1"/>
      <c r="AH1533" s="1"/>
      <c r="AI1533" s="54"/>
      <c r="AJ1533" s="1"/>
    </row>
    <row r="1534">
      <c r="A1534" s="1"/>
      <c r="B1534" s="1"/>
      <c r="C1534" s="34"/>
      <c r="D1534" s="1"/>
      <c r="E1534" s="1"/>
      <c r="F1534" s="1"/>
      <c r="G1534" s="1"/>
      <c r="H1534" s="1"/>
      <c r="I1534" s="1"/>
      <c r="J1534" s="1"/>
      <c r="K1534" s="1"/>
      <c r="L1534" s="1"/>
      <c r="M1534" s="1"/>
      <c r="N1534" s="1"/>
      <c r="O1534" s="54"/>
      <c r="P1534" s="1"/>
      <c r="Q1534" s="1"/>
      <c r="R1534" s="1"/>
      <c r="S1534" s="1"/>
      <c r="T1534" s="1"/>
      <c r="U1534" s="1"/>
      <c r="V1534" s="1"/>
      <c r="W1534" s="1"/>
      <c r="X1534" s="1"/>
      <c r="Y1534" s="1"/>
      <c r="Z1534" s="1"/>
      <c r="AA1534" s="1"/>
      <c r="AB1534" s="1"/>
      <c r="AC1534" s="1"/>
      <c r="AD1534" s="1"/>
      <c r="AE1534" s="1"/>
      <c r="AF1534" s="1"/>
      <c r="AG1534" s="1"/>
      <c r="AH1534" s="1"/>
      <c r="AI1534" s="54"/>
      <c r="AJ1534" s="1"/>
    </row>
    <row r="1535">
      <c r="A1535" s="1"/>
      <c r="B1535" s="1"/>
      <c r="C1535" s="34"/>
      <c r="D1535" s="1"/>
      <c r="E1535" s="1"/>
      <c r="F1535" s="1"/>
      <c r="G1535" s="1"/>
      <c r="H1535" s="1"/>
      <c r="I1535" s="1"/>
      <c r="J1535" s="1"/>
      <c r="K1535" s="1"/>
      <c r="L1535" s="1"/>
      <c r="M1535" s="1"/>
      <c r="N1535" s="1"/>
      <c r="O1535" s="54"/>
      <c r="P1535" s="1"/>
      <c r="Q1535" s="1"/>
      <c r="R1535" s="1"/>
      <c r="S1535" s="1"/>
      <c r="T1535" s="1"/>
      <c r="U1535" s="1"/>
      <c r="V1535" s="1"/>
      <c r="W1535" s="1"/>
      <c r="X1535" s="1"/>
      <c r="Y1535" s="1"/>
      <c r="Z1535" s="1"/>
      <c r="AA1535" s="1"/>
      <c r="AB1535" s="1"/>
      <c r="AC1535" s="1"/>
      <c r="AD1535" s="1"/>
      <c r="AE1535" s="1"/>
      <c r="AF1535" s="1"/>
      <c r="AG1535" s="1"/>
      <c r="AH1535" s="1"/>
      <c r="AI1535" s="54"/>
      <c r="AJ1535" s="1"/>
    </row>
    <row r="1536">
      <c r="A1536" s="1"/>
      <c r="B1536" s="1"/>
      <c r="C1536" s="34"/>
      <c r="D1536" s="1"/>
      <c r="E1536" s="1"/>
      <c r="F1536" s="1"/>
      <c r="G1536" s="1"/>
      <c r="H1536" s="1"/>
      <c r="I1536" s="1"/>
      <c r="J1536" s="1"/>
      <c r="K1536" s="1"/>
      <c r="L1536" s="1"/>
      <c r="M1536" s="1"/>
      <c r="N1536" s="1"/>
      <c r="O1536" s="54"/>
      <c r="P1536" s="1"/>
      <c r="Q1536" s="1"/>
      <c r="R1536" s="1"/>
      <c r="S1536" s="1"/>
      <c r="T1536" s="1"/>
      <c r="U1536" s="1"/>
      <c r="V1536" s="1"/>
      <c r="W1536" s="1"/>
      <c r="X1536" s="1"/>
      <c r="Y1536" s="1"/>
      <c r="Z1536" s="1"/>
      <c r="AA1536" s="1"/>
      <c r="AB1536" s="1"/>
      <c r="AC1536" s="1"/>
      <c r="AD1536" s="1"/>
      <c r="AE1536" s="1"/>
      <c r="AF1536" s="1"/>
      <c r="AG1536" s="1"/>
      <c r="AH1536" s="1"/>
      <c r="AI1536" s="54"/>
      <c r="AJ1536" s="1"/>
    </row>
    <row r="1537">
      <c r="A1537" s="1"/>
      <c r="B1537" s="1"/>
      <c r="C1537" s="34"/>
      <c r="D1537" s="1"/>
      <c r="E1537" s="1"/>
      <c r="F1537" s="1"/>
      <c r="G1537" s="1"/>
      <c r="H1537" s="1"/>
      <c r="I1537" s="1"/>
      <c r="J1537" s="1"/>
      <c r="K1537" s="1"/>
      <c r="L1537" s="1"/>
      <c r="M1537" s="1"/>
      <c r="N1537" s="1"/>
      <c r="O1537" s="54"/>
      <c r="P1537" s="1"/>
      <c r="Q1537" s="1"/>
      <c r="R1537" s="1"/>
      <c r="S1537" s="1"/>
      <c r="T1537" s="1"/>
      <c r="U1537" s="1"/>
      <c r="V1537" s="1"/>
      <c r="W1537" s="1"/>
      <c r="X1537" s="1"/>
      <c r="Y1537" s="1"/>
      <c r="Z1537" s="1"/>
      <c r="AA1537" s="1"/>
      <c r="AB1537" s="1"/>
      <c r="AC1537" s="1"/>
      <c r="AD1537" s="1"/>
      <c r="AE1537" s="1"/>
      <c r="AF1537" s="1"/>
      <c r="AG1537" s="1"/>
      <c r="AH1537" s="1"/>
      <c r="AI1537" s="54"/>
      <c r="AJ1537" s="1"/>
    </row>
    <row r="1538">
      <c r="A1538" s="1"/>
      <c r="B1538" s="1"/>
      <c r="C1538" s="34"/>
      <c r="D1538" s="1"/>
      <c r="E1538" s="1"/>
      <c r="F1538" s="1"/>
      <c r="G1538" s="1"/>
      <c r="H1538" s="1"/>
      <c r="I1538" s="1"/>
      <c r="J1538" s="1"/>
      <c r="K1538" s="1"/>
      <c r="L1538" s="1"/>
      <c r="M1538" s="1"/>
      <c r="N1538" s="1"/>
      <c r="O1538" s="54"/>
      <c r="P1538" s="1"/>
      <c r="Q1538" s="1"/>
      <c r="R1538" s="1"/>
      <c r="S1538" s="1"/>
      <c r="T1538" s="1"/>
      <c r="U1538" s="1"/>
      <c r="V1538" s="1"/>
      <c r="W1538" s="1"/>
      <c r="X1538" s="1"/>
      <c r="Y1538" s="1"/>
      <c r="Z1538" s="1"/>
      <c r="AA1538" s="1"/>
      <c r="AB1538" s="1"/>
      <c r="AC1538" s="1"/>
      <c r="AD1538" s="1"/>
      <c r="AE1538" s="1"/>
      <c r="AF1538" s="1"/>
      <c r="AG1538" s="1"/>
      <c r="AH1538" s="1"/>
      <c r="AI1538" s="54"/>
      <c r="AJ1538" s="1"/>
    </row>
    <row r="1539">
      <c r="A1539" s="1"/>
      <c r="B1539" s="1"/>
      <c r="C1539" s="34"/>
      <c r="D1539" s="1"/>
      <c r="E1539" s="1"/>
      <c r="F1539" s="1"/>
      <c r="G1539" s="1"/>
      <c r="H1539" s="1"/>
      <c r="I1539" s="1"/>
      <c r="J1539" s="1"/>
      <c r="K1539" s="1"/>
      <c r="L1539" s="1"/>
      <c r="M1539" s="1"/>
      <c r="N1539" s="1"/>
      <c r="O1539" s="54"/>
      <c r="P1539" s="1"/>
      <c r="Q1539" s="1"/>
      <c r="R1539" s="1"/>
      <c r="S1539" s="1"/>
      <c r="T1539" s="1"/>
      <c r="U1539" s="1"/>
      <c r="V1539" s="1"/>
      <c r="W1539" s="1"/>
      <c r="X1539" s="1"/>
      <c r="Y1539" s="1"/>
      <c r="Z1539" s="1"/>
      <c r="AA1539" s="1"/>
      <c r="AB1539" s="1"/>
      <c r="AC1539" s="1"/>
      <c r="AD1539" s="1"/>
      <c r="AE1539" s="1"/>
      <c r="AF1539" s="1"/>
      <c r="AG1539" s="1"/>
      <c r="AH1539" s="1"/>
      <c r="AI1539" s="54"/>
      <c r="AJ1539" s="1"/>
    </row>
    <row r="1540">
      <c r="A1540" s="1"/>
      <c r="B1540" s="1"/>
      <c r="C1540" s="34"/>
      <c r="D1540" s="1"/>
      <c r="E1540" s="1"/>
      <c r="F1540" s="1"/>
      <c r="G1540" s="1"/>
      <c r="H1540" s="1"/>
      <c r="I1540" s="1"/>
      <c r="J1540" s="1"/>
      <c r="K1540" s="1"/>
      <c r="L1540" s="1"/>
      <c r="M1540" s="1"/>
      <c r="N1540" s="1"/>
      <c r="O1540" s="54"/>
      <c r="P1540" s="1"/>
      <c r="Q1540" s="1"/>
      <c r="R1540" s="1"/>
      <c r="S1540" s="1"/>
      <c r="T1540" s="1"/>
      <c r="U1540" s="1"/>
      <c r="V1540" s="1"/>
      <c r="W1540" s="1"/>
      <c r="X1540" s="1"/>
      <c r="Y1540" s="1"/>
      <c r="Z1540" s="1"/>
      <c r="AA1540" s="1"/>
      <c r="AB1540" s="1"/>
      <c r="AC1540" s="1"/>
      <c r="AD1540" s="1"/>
      <c r="AE1540" s="1"/>
      <c r="AF1540" s="1"/>
      <c r="AG1540" s="1"/>
      <c r="AH1540" s="1"/>
      <c r="AI1540" s="54"/>
      <c r="AJ1540" s="1"/>
    </row>
    <row r="1541">
      <c r="A1541" s="1"/>
      <c r="B1541" s="1"/>
      <c r="C1541" s="34"/>
      <c r="D1541" s="1"/>
      <c r="E1541" s="1"/>
      <c r="F1541" s="1"/>
      <c r="G1541" s="1"/>
      <c r="H1541" s="1"/>
      <c r="I1541" s="1"/>
      <c r="J1541" s="1"/>
      <c r="K1541" s="1"/>
      <c r="L1541" s="1"/>
      <c r="M1541" s="1"/>
      <c r="N1541" s="1"/>
      <c r="O1541" s="54"/>
      <c r="P1541" s="1"/>
      <c r="Q1541" s="1"/>
      <c r="R1541" s="1"/>
      <c r="S1541" s="1"/>
      <c r="T1541" s="1"/>
      <c r="U1541" s="1"/>
      <c r="V1541" s="1"/>
      <c r="W1541" s="1"/>
      <c r="X1541" s="1"/>
      <c r="Y1541" s="1"/>
      <c r="Z1541" s="1"/>
      <c r="AA1541" s="1"/>
      <c r="AB1541" s="1"/>
      <c r="AC1541" s="1"/>
      <c r="AD1541" s="1"/>
      <c r="AE1541" s="1"/>
      <c r="AF1541" s="1"/>
      <c r="AG1541" s="1"/>
      <c r="AH1541" s="1"/>
      <c r="AI1541" s="54"/>
      <c r="AJ1541" s="1"/>
    </row>
    <row r="1542">
      <c r="A1542" s="1"/>
      <c r="B1542" s="1"/>
      <c r="C1542" s="34"/>
      <c r="D1542" s="1"/>
      <c r="E1542" s="1"/>
      <c r="F1542" s="1"/>
      <c r="G1542" s="1"/>
      <c r="H1542" s="1"/>
      <c r="I1542" s="1"/>
      <c r="J1542" s="1"/>
      <c r="K1542" s="1"/>
      <c r="L1542" s="1"/>
      <c r="M1542" s="1"/>
      <c r="N1542" s="1"/>
      <c r="O1542" s="54"/>
      <c r="P1542" s="1"/>
      <c r="Q1542" s="1"/>
      <c r="R1542" s="1"/>
      <c r="S1542" s="1"/>
      <c r="T1542" s="1"/>
      <c r="U1542" s="1"/>
      <c r="V1542" s="1"/>
      <c r="W1542" s="1"/>
      <c r="X1542" s="1"/>
      <c r="Y1542" s="1"/>
      <c r="Z1542" s="1"/>
      <c r="AA1542" s="1"/>
      <c r="AB1542" s="1"/>
      <c r="AC1542" s="1"/>
      <c r="AD1542" s="1"/>
      <c r="AE1542" s="1"/>
      <c r="AF1542" s="1"/>
      <c r="AG1542" s="1"/>
      <c r="AH1542" s="1"/>
      <c r="AI1542" s="54"/>
      <c r="AJ1542" s="1"/>
    </row>
    <row r="1543">
      <c r="A1543" s="1"/>
      <c r="B1543" s="1"/>
      <c r="C1543" s="34"/>
      <c r="D1543" s="1"/>
      <c r="E1543" s="1"/>
      <c r="F1543" s="1"/>
      <c r="G1543" s="1"/>
      <c r="H1543" s="1"/>
      <c r="I1543" s="1"/>
      <c r="J1543" s="1"/>
      <c r="K1543" s="1"/>
      <c r="L1543" s="1"/>
      <c r="M1543" s="1"/>
      <c r="N1543" s="1"/>
      <c r="O1543" s="54"/>
      <c r="P1543" s="1"/>
      <c r="Q1543" s="1"/>
      <c r="R1543" s="1"/>
      <c r="S1543" s="1"/>
      <c r="T1543" s="1"/>
      <c r="U1543" s="1"/>
      <c r="V1543" s="1"/>
      <c r="W1543" s="1"/>
      <c r="X1543" s="1"/>
      <c r="Y1543" s="1"/>
      <c r="Z1543" s="1"/>
      <c r="AA1543" s="1"/>
      <c r="AB1543" s="1"/>
      <c r="AC1543" s="1"/>
      <c r="AD1543" s="1"/>
      <c r="AE1543" s="1"/>
      <c r="AF1543" s="1"/>
      <c r="AG1543" s="1"/>
      <c r="AH1543" s="1"/>
      <c r="AI1543" s="54"/>
      <c r="AJ1543" s="1"/>
    </row>
    <row r="1544">
      <c r="A1544" s="1"/>
      <c r="B1544" s="1"/>
      <c r="C1544" s="34"/>
      <c r="D1544" s="1"/>
      <c r="E1544" s="1"/>
      <c r="F1544" s="1"/>
      <c r="G1544" s="1"/>
      <c r="H1544" s="1"/>
      <c r="I1544" s="1"/>
      <c r="J1544" s="1"/>
      <c r="K1544" s="1"/>
      <c r="L1544" s="1"/>
      <c r="M1544" s="1"/>
      <c r="N1544" s="1"/>
      <c r="O1544" s="54"/>
      <c r="P1544" s="1"/>
      <c r="Q1544" s="1"/>
      <c r="R1544" s="1"/>
      <c r="S1544" s="1"/>
      <c r="T1544" s="1"/>
      <c r="U1544" s="1"/>
      <c r="V1544" s="1"/>
      <c r="W1544" s="1"/>
      <c r="X1544" s="1"/>
      <c r="Y1544" s="1"/>
      <c r="Z1544" s="1"/>
      <c r="AA1544" s="1"/>
      <c r="AB1544" s="1"/>
      <c r="AC1544" s="1"/>
      <c r="AD1544" s="1"/>
      <c r="AE1544" s="1"/>
      <c r="AF1544" s="1"/>
      <c r="AG1544" s="1"/>
      <c r="AH1544" s="1"/>
      <c r="AI1544" s="54"/>
      <c r="AJ1544" s="1"/>
    </row>
    <row r="1545">
      <c r="A1545" s="1"/>
      <c r="B1545" s="1"/>
      <c r="C1545" s="34"/>
      <c r="D1545" s="1"/>
      <c r="E1545" s="1"/>
      <c r="F1545" s="1"/>
      <c r="G1545" s="1"/>
      <c r="H1545" s="1"/>
      <c r="I1545" s="1"/>
      <c r="J1545" s="1"/>
      <c r="K1545" s="1"/>
      <c r="L1545" s="1"/>
      <c r="M1545" s="1"/>
      <c r="N1545" s="1"/>
      <c r="O1545" s="54"/>
      <c r="P1545" s="1"/>
      <c r="Q1545" s="1"/>
      <c r="R1545" s="1"/>
      <c r="S1545" s="1"/>
      <c r="T1545" s="1"/>
      <c r="U1545" s="1"/>
      <c r="V1545" s="1"/>
      <c r="W1545" s="1"/>
      <c r="X1545" s="1"/>
      <c r="Y1545" s="1"/>
      <c r="Z1545" s="1"/>
      <c r="AA1545" s="1"/>
      <c r="AB1545" s="1"/>
      <c r="AC1545" s="1"/>
      <c r="AD1545" s="1"/>
      <c r="AE1545" s="1"/>
      <c r="AF1545" s="1"/>
      <c r="AG1545" s="1"/>
      <c r="AH1545" s="1"/>
      <c r="AI1545" s="54"/>
      <c r="AJ1545" s="1"/>
    </row>
    <row r="1546">
      <c r="A1546" s="1"/>
      <c r="B1546" s="1"/>
      <c r="C1546" s="34"/>
      <c r="D1546" s="1"/>
      <c r="E1546" s="1"/>
      <c r="F1546" s="1"/>
      <c r="G1546" s="1"/>
      <c r="H1546" s="1"/>
      <c r="I1546" s="1"/>
      <c r="J1546" s="1"/>
      <c r="K1546" s="1"/>
      <c r="L1546" s="1"/>
      <c r="M1546" s="1"/>
      <c r="N1546" s="1"/>
      <c r="O1546" s="54"/>
      <c r="P1546" s="1"/>
      <c r="Q1546" s="1"/>
      <c r="R1546" s="1"/>
      <c r="S1546" s="1"/>
      <c r="T1546" s="1"/>
      <c r="U1546" s="1"/>
      <c r="V1546" s="1"/>
      <c r="W1546" s="1"/>
      <c r="X1546" s="1"/>
      <c r="Y1546" s="1"/>
      <c r="Z1546" s="1"/>
      <c r="AA1546" s="1"/>
      <c r="AB1546" s="1"/>
      <c r="AC1546" s="1"/>
      <c r="AD1546" s="1"/>
      <c r="AE1546" s="1"/>
      <c r="AF1546" s="1"/>
      <c r="AG1546" s="1"/>
      <c r="AH1546" s="1"/>
      <c r="AI1546" s="54"/>
      <c r="AJ1546" s="1"/>
    </row>
    <row r="1547">
      <c r="A1547" s="1"/>
      <c r="B1547" s="1"/>
      <c r="C1547" s="34"/>
      <c r="D1547" s="1"/>
      <c r="E1547" s="1"/>
      <c r="F1547" s="1"/>
      <c r="G1547" s="1"/>
      <c r="H1547" s="1"/>
      <c r="I1547" s="1"/>
      <c r="J1547" s="1"/>
      <c r="K1547" s="1"/>
      <c r="L1547" s="1"/>
      <c r="M1547" s="1"/>
      <c r="N1547" s="1"/>
      <c r="O1547" s="54"/>
      <c r="P1547" s="1"/>
      <c r="Q1547" s="1"/>
      <c r="R1547" s="1"/>
      <c r="S1547" s="1"/>
      <c r="T1547" s="1"/>
      <c r="U1547" s="1"/>
      <c r="V1547" s="1"/>
      <c r="W1547" s="1"/>
      <c r="X1547" s="1"/>
      <c r="Y1547" s="1"/>
      <c r="Z1547" s="1"/>
      <c r="AA1547" s="1"/>
      <c r="AB1547" s="1"/>
      <c r="AC1547" s="1"/>
      <c r="AD1547" s="1"/>
      <c r="AE1547" s="1"/>
      <c r="AF1547" s="1"/>
      <c r="AG1547" s="1"/>
      <c r="AH1547" s="1"/>
      <c r="AI1547" s="54"/>
      <c r="AJ1547" s="1"/>
    </row>
    <row r="1548">
      <c r="A1548" s="1"/>
      <c r="B1548" s="1"/>
      <c r="C1548" s="34"/>
      <c r="D1548" s="1"/>
      <c r="E1548" s="1"/>
      <c r="F1548" s="1"/>
      <c r="G1548" s="1"/>
      <c r="H1548" s="1"/>
      <c r="I1548" s="1"/>
      <c r="J1548" s="1"/>
      <c r="K1548" s="1"/>
      <c r="L1548" s="1"/>
      <c r="M1548" s="1"/>
      <c r="N1548" s="1"/>
      <c r="O1548" s="54"/>
      <c r="P1548" s="1"/>
      <c r="Q1548" s="1"/>
      <c r="R1548" s="1"/>
      <c r="S1548" s="1"/>
      <c r="T1548" s="1"/>
      <c r="U1548" s="1"/>
      <c r="V1548" s="1"/>
      <c r="W1548" s="1"/>
      <c r="X1548" s="1"/>
      <c r="Y1548" s="1"/>
      <c r="Z1548" s="1"/>
      <c r="AA1548" s="1"/>
      <c r="AB1548" s="1"/>
      <c r="AC1548" s="1"/>
      <c r="AD1548" s="1"/>
      <c r="AE1548" s="1"/>
      <c r="AF1548" s="1"/>
      <c r="AG1548" s="1"/>
      <c r="AH1548" s="1"/>
      <c r="AI1548" s="54"/>
      <c r="AJ1548" s="1"/>
    </row>
    <row r="1549">
      <c r="A1549" s="1"/>
      <c r="B1549" s="1"/>
      <c r="C1549" s="34"/>
      <c r="D1549" s="1"/>
      <c r="E1549" s="1"/>
      <c r="F1549" s="1"/>
      <c r="G1549" s="1"/>
      <c r="H1549" s="1"/>
      <c r="I1549" s="1"/>
      <c r="J1549" s="1"/>
      <c r="K1549" s="1"/>
      <c r="L1549" s="1"/>
      <c r="M1549" s="1"/>
      <c r="N1549" s="1"/>
      <c r="O1549" s="54"/>
      <c r="P1549" s="1"/>
      <c r="Q1549" s="1"/>
      <c r="R1549" s="1"/>
      <c r="S1549" s="1"/>
      <c r="T1549" s="1"/>
      <c r="U1549" s="1"/>
      <c r="V1549" s="1"/>
      <c r="W1549" s="1"/>
      <c r="X1549" s="1"/>
      <c r="Y1549" s="1"/>
      <c r="Z1549" s="1"/>
      <c r="AA1549" s="1"/>
      <c r="AB1549" s="1"/>
      <c r="AC1549" s="1"/>
      <c r="AD1549" s="1"/>
      <c r="AE1549" s="1"/>
      <c r="AF1549" s="1"/>
      <c r="AG1549" s="1"/>
      <c r="AH1549" s="1"/>
      <c r="AI1549" s="54"/>
      <c r="AJ1549" s="1"/>
    </row>
    <row r="1550">
      <c r="A1550" s="1"/>
      <c r="B1550" s="1"/>
      <c r="C1550" s="34"/>
      <c r="D1550" s="1"/>
      <c r="E1550" s="1"/>
      <c r="F1550" s="1"/>
      <c r="G1550" s="1"/>
      <c r="H1550" s="1"/>
      <c r="I1550" s="1"/>
      <c r="J1550" s="1"/>
      <c r="K1550" s="1"/>
      <c r="L1550" s="1"/>
      <c r="M1550" s="1"/>
      <c r="N1550" s="1"/>
      <c r="O1550" s="54"/>
      <c r="P1550" s="1"/>
      <c r="Q1550" s="1"/>
      <c r="R1550" s="1"/>
      <c r="S1550" s="1"/>
      <c r="T1550" s="1"/>
      <c r="U1550" s="1"/>
      <c r="V1550" s="1"/>
      <c r="W1550" s="1"/>
      <c r="X1550" s="1"/>
      <c r="Y1550" s="1"/>
      <c r="Z1550" s="1"/>
      <c r="AA1550" s="1"/>
      <c r="AB1550" s="1"/>
      <c r="AC1550" s="1"/>
      <c r="AD1550" s="1"/>
      <c r="AE1550" s="1"/>
      <c r="AF1550" s="1"/>
      <c r="AG1550" s="1"/>
      <c r="AH1550" s="1"/>
      <c r="AI1550" s="54"/>
      <c r="AJ1550" s="1"/>
    </row>
    <row r="1551">
      <c r="A1551" s="1"/>
      <c r="B1551" s="1"/>
      <c r="C1551" s="34"/>
      <c r="D1551" s="1"/>
      <c r="E1551" s="1"/>
      <c r="F1551" s="1"/>
      <c r="G1551" s="1"/>
      <c r="H1551" s="1"/>
      <c r="I1551" s="1"/>
      <c r="J1551" s="1"/>
      <c r="K1551" s="1"/>
      <c r="L1551" s="1"/>
      <c r="M1551" s="1"/>
      <c r="N1551" s="1"/>
      <c r="O1551" s="54"/>
      <c r="P1551" s="1"/>
      <c r="Q1551" s="1"/>
      <c r="R1551" s="1"/>
      <c r="S1551" s="1"/>
      <c r="T1551" s="1"/>
      <c r="U1551" s="1"/>
      <c r="V1551" s="1"/>
      <c r="W1551" s="1"/>
      <c r="X1551" s="1"/>
      <c r="Y1551" s="1"/>
      <c r="Z1551" s="1"/>
      <c r="AA1551" s="1"/>
      <c r="AB1551" s="1"/>
      <c r="AC1551" s="1"/>
      <c r="AD1551" s="1"/>
      <c r="AE1551" s="1"/>
      <c r="AF1551" s="1"/>
      <c r="AG1551" s="1"/>
      <c r="AH1551" s="1"/>
      <c r="AI1551" s="54"/>
      <c r="AJ1551" s="1"/>
    </row>
    <row r="1552">
      <c r="A1552" s="1"/>
      <c r="B1552" s="1"/>
      <c r="C1552" s="34"/>
      <c r="D1552" s="1"/>
      <c r="E1552" s="1"/>
      <c r="F1552" s="1"/>
      <c r="G1552" s="1"/>
      <c r="H1552" s="1"/>
      <c r="I1552" s="1"/>
      <c r="J1552" s="1"/>
      <c r="K1552" s="1"/>
      <c r="L1552" s="1"/>
      <c r="M1552" s="1"/>
      <c r="N1552" s="1"/>
      <c r="O1552" s="54"/>
      <c r="P1552" s="1"/>
      <c r="Q1552" s="1"/>
      <c r="R1552" s="1"/>
      <c r="S1552" s="1"/>
      <c r="T1552" s="1"/>
      <c r="U1552" s="1"/>
      <c r="V1552" s="1"/>
      <c r="W1552" s="1"/>
      <c r="X1552" s="1"/>
      <c r="Y1552" s="1"/>
      <c r="Z1552" s="1"/>
      <c r="AA1552" s="1"/>
      <c r="AB1552" s="1"/>
      <c r="AC1552" s="1"/>
      <c r="AD1552" s="1"/>
      <c r="AE1552" s="1"/>
      <c r="AF1552" s="1"/>
      <c r="AG1552" s="1"/>
      <c r="AH1552" s="1"/>
      <c r="AI1552" s="54"/>
      <c r="AJ1552" s="1"/>
    </row>
    <row r="1553">
      <c r="A1553" s="1"/>
      <c r="B1553" s="1"/>
      <c r="C1553" s="34"/>
      <c r="D1553" s="1"/>
      <c r="E1553" s="1"/>
      <c r="F1553" s="1"/>
      <c r="G1553" s="1"/>
      <c r="H1553" s="1"/>
      <c r="I1553" s="1"/>
      <c r="J1553" s="1"/>
      <c r="K1553" s="1"/>
      <c r="L1553" s="1"/>
      <c r="M1553" s="1"/>
      <c r="N1553" s="1"/>
      <c r="O1553" s="54"/>
      <c r="P1553" s="1"/>
      <c r="Q1553" s="1"/>
      <c r="R1553" s="1"/>
      <c r="S1553" s="1"/>
      <c r="T1553" s="1"/>
      <c r="U1553" s="1"/>
      <c r="V1553" s="1"/>
      <c r="W1553" s="1"/>
      <c r="X1553" s="1"/>
      <c r="Y1553" s="1"/>
      <c r="Z1553" s="1"/>
      <c r="AA1553" s="1"/>
      <c r="AB1553" s="1"/>
      <c r="AC1553" s="1"/>
      <c r="AD1553" s="1"/>
      <c r="AE1553" s="1"/>
      <c r="AF1553" s="1"/>
      <c r="AG1553" s="1"/>
      <c r="AH1553" s="1"/>
      <c r="AI1553" s="54"/>
      <c r="AJ1553" s="1"/>
    </row>
    <row r="1554">
      <c r="A1554" s="1"/>
      <c r="B1554" s="1"/>
      <c r="C1554" s="34"/>
      <c r="D1554" s="1"/>
      <c r="E1554" s="1"/>
      <c r="F1554" s="1"/>
      <c r="G1554" s="1"/>
      <c r="H1554" s="1"/>
      <c r="I1554" s="1"/>
      <c r="J1554" s="1"/>
      <c r="K1554" s="1"/>
      <c r="L1554" s="1"/>
      <c r="M1554" s="1"/>
      <c r="N1554" s="1"/>
      <c r="O1554" s="54"/>
      <c r="P1554" s="1"/>
      <c r="Q1554" s="1"/>
      <c r="R1554" s="1"/>
      <c r="S1554" s="1"/>
      <c r="T1554" s="1"/>
      <c r="U1554" s="1"/>
      <c r="V1554" s="1"/>
      <c r="W1554" s="1"/>
      <c r="X1554" s="1"/>
      <c r="Y1554" s="1"/>
      <c r="Z1554" s="1"/>
      <c r="AA1554" s="1"/>
      <c r="AB1554" s="1"/>
      <c r="AC1554" s="1"/>
      <c r="AD1554" s="1"/>
      <c r="AE1554" s="1"/>
      <c r="AF1554" s="1"/>
      <c r="AG1554" s="1"/>
      <c r="AH1554" s="1"/>
      <c r="AI1554" s="54"/>
      <c r="AJ1554" s="1"/>
    </row>
    <row r="1555">
      <c r="A1555" s="1"/>
      <c r="B1555" s="1"/>
      <c r="C1555" s="34"/>
      <c r="D1555" s="1"/>
      <c r="E1555" s="1"/>
      <c r="F1555" s="1"/>
      <c r="G1555" s="1"/>
      <c r="H1555" s="1"/>
      <c r="I1555" s="1"/>
      <c r="J1555" s="1"/>
      <c r="K1555" s="1"/>
      <c r="L1555" s="1"/>
      <c r="M1555" s="1"/>
      <c r="N1555" s="1"/>
      <c r="O1555" s="54"/>
      <c r="P1555" s="1"/>
      <c r="Q1555" s="1"/>
      <c r="R1555" s="1"/>
      <c r="S1555" s="1"/>
      <c r="T1555" s="1"/>
      <c r="U1555" s="1"/>
      <c r="V1555" s="1"/>
      <c r="W1555" s="1"/>
      <c r="X1555" s="1"/>
      <c r="Y1555" s="1"/>
      <c r="Z1555" s="1"/>
      <c r="AA1555" s="1"/>
      <c r="AB1555" s="1"/>
      <c r="AC1555" s="1"/>
      <c r="AD1555" s="1"/>
      <c r="AE1555" s="1"/>
      <c r="AF1555" s="1"/>
      <c r="AG1555" s="1"/>
      <c r="AH1555" s="1"/>
      <c r="AI1555" s="54"/>
      <c r="AJ1555" s="1"/>
    </row>
    <row r="1556">
      <c r="A1556" s="1"/>
      <c r="B1556" s="1"/>
      <c r="C1556" s="34"/>
      <c r="D1556" s="1"/>
      <c r="E1556" s="1"/>
      <c r="F1556" s="1"/>
      <c r="G1556" s="1"/>
      <c r="H1556" s="1"/>
      <c r="I1556" s="1"/>
      <c r="J1556" s="1"/>
      <c r="K1556" s="1"/>
      <c r="L1556" s="1"/>
      <c r="M1556" s="1"/>
      <c r="N1556" s="1"/>
      <c r="O1556" s="54"/>
      <c r="P1556" s="1"/>
      <c r="Q1556" s="1"/>
      <c r="R1556" s="1"/>
      <c r="S1556" s="1"/>
      <c r="T1556" s="1"/>
      <c r="U1556" s="1"/>
      <c r="V1556" s="1"/>
      <c r="W1556" s="1"/>
      <c r="X1556" s="1"/>
      <c r="Y1556" s="1"/>
      <c r="Z1556" s="1"/>
      <c r="AA1556" s="1"/>
      <c r="AB1556" s="1"/>
      <c r="AC1556" s="1"/>
      <c r="AD1556" s="1"/>
      <c r="AE1556" s="1"/>
      <c r="AF1556" s="1"/>
      <c r="AG1556" s="1"/>
      <c r="AH1556" s="1"/>
      <c r="AI1556" s="54"/>
      <c r="AJ1556" s="1"/>
    </row>
    <row r="1557">
      <c r="A1557" s="1"/>
      <c r="B1557" s="1"/>
      <c r="C1557" s="34"/>
      <c r="D1557" s="1"/>
      <c r="E1557" s="1"/>
      <c r="F1557" s="1"/>
      <c r="G1557" s="1"/>
      <c r="H1557" s="1"/>
      <c r="I1557" s="1"/>
      <c r="J1557" s="1"/>
      <c r="K1557" s="1"/>
      <c r="L1557" s="1"/>
      <c r="M1557" s="1"/>
      <c r="N1557" s="1"/>
      <c r="O1557" s="54"/>
      <c r="P1557" s="1"/>
      <c r="Q1557" s="1"/>
      <c r="R1557" s="1"/>
      <c r="S1557" s="1"/>
      <c r="T1557" s="1"/>
      <c r="U1557" s="1"/>
      <c r="V1557" s="1"/>
      <c r="W1557" s="1"/>
      <c r="X1557" s="1"/>
      <c r="Y1557" s="1"/>
      <c r="Z1557" s="1"/>
      <c r="AA1557" s="1"/>
      <c r="AB1557" s="1"/>
      <c r="AC1557" s="1"/>
      <c r="AD1557" s="1"/>
      <c r="AE1557" s="1"/>
      <c r="AF1557" s="1"/>
      <c r="AG1557" s="1"/>
      <c r="AH1557" s="1"/>
      <c r="AI1557" s="54"/>
      <c r="AJ1557" s="1"/>
    </row>
    <row r="1558">
      <c r="A1558" s="1"/>
      <c r="B1558" s="1"/>
      <c r="C1558" s="34"/>
      <c r="D1558" s="1"/>
      <c r="E1558" s="1"/>
      <c r="F1558" s="1"/>
      <c r="G1558" s="1"/>
      <c r="H1558" s="1"/>
      <c r="I1558" s="1"/>
      <c r="J1558" s="1"/>
      <c r="K1558" s="1"/>
      <c r="L1558" s="1"/>
      <c r="M1558" s="1"/>
      <c r="N1558" s="1"/>
      <c r="O1558" s="54"/>
      <c r="P1558" s="1"/>
      <c r="Q1558" s="1"/>
      <c r="R1558" s="1"/>
      <c r="S1558" s="1"/>
      <c r="T1558" s="1"/>
      <c r="U1558" s="1"/>
      <c r="V1558" s="1"/>
      <c r="W1558" s="1"/>
      <c r="X1558" s="1"/>
      <c r="Y1558" s="1"/>
      <c r="Z1558" s="1"/>
      <c r="AA1558" s="1"/>
      <c r="AB1558" s="1"/>
      <c r="AC1558" s="1"/>
      <c r="AD1558" s="1"/>
      <c r="AE1558" s="1"/>
      <c r="AF1558" s="1"/>
      <c r="AG1558" s="1"/>
      <c r="AH1558" s="1"/>
      <c r="AI1558" s="54"/>
      <c r="AJ1558" s="1"/>
    </row>
    <row r="1559">
      <c r="A1559" s="1"/>
      <c r="B1559" s="1"/>
      <c r="C1559" s="34"/>
      <c r="D1559" s="1"/>
      <c r="E1559" s="1"/>
      <c r="F1559" s="1"/>
      <c r="G1559" s="1"/>
      <c r="H1559" s="1"/>
      <c r="I1559" s="1"/>
      <c r="J1559" s="1"/>
      <c r="K1559" s="1"/>
      <c r="L1559" s="1"/>
      <c r="M1559" s="1"/>
      <c r="N1559" s="1"/>
      <c r="O1559" s="54"/>
      <c r="P1559" s="1"/>
      <c r="Q1559" s="1"/>
      <c r="R1559" s="1"/>
      <c r="S1559" s="1"/>
      <c r="T1559" s="1"/>
      <c r="U1559" s="1"/>
      <c r="V1559" s="1"/>
      <c r="W1559" s="1"/>
      <c r="X1559" s="1"/>
      <c r="Y1559" s="1"/>
      <c r="Z1559" s="1"/>
      <c r="AA1559" s="1"/>
      <c r="AB1559" s="1"/>
      <c r="AC1559" s="1"/>
      <c r="AD1559" s="1"/>
      <c r="AE1559" s="1"/>
      <c r="AF1559" s="1"/>
      <c r="AG1559" s="1"/>
      <c r="AH1559" s="1"/>
      <c r="AI1559" s="54"/>
      <c r="AJ1559" s="1"/>
    </row>
    <row r="1560">
      <c r="A1560" s="1"/>
      <c r="B1560" s="1"/>
      <c r="C1560" s="34"/>
      <c r="D1560" s="1"/>
      <c r="E1560" s="1"/>
      <c r="F1560" s="1"/>
      <c r="G1560" s="1"/>
      <c r="H1560" s="1"/>
      <c r="I1560" s="1"/>
      <c r="J1560" s="1"/>
      <c r="K1560" s="1"/>
      <c r="L1560" s="1"/>
      <c r="M1560" s="1"/>
      <c r="N1560" s="1"/>
      <c r="O1560" s="54"/>
      <c r="P1560" s="1"/>
      <c r="Q1560" s="1"/>
      <c r="R1560" s="1"/>
      <c r="S1560" s="1"/>
      <c r="T1560" s="1"/>
      <c r="U1560" s="1"/>
      <c r="V1560" s="1"/>
      <c r="W1560" s="1"/>
      <c r="X1560" s="1"/>
      <c r="Y1560" s="1"/>
      <c r="Z1560" s="1"/>
      <c r="AA1560" s="1"/>
      <c r="AB1560" s="1"/>
      <c r="AC1560" s="1"/>
      <c r="AD1560" s="1"/>
      <c r="AE1560" s="1"/>
      <c r="AF1560" s="1"/>
      <c r="AG1560" s="1"/>
      <c r="AH1560" s="1"/>
      <c r="AI1560" s="54"/>
      <c r="AJ1560" s="1"/>
    </row>
    <row r="1561">
      <c r="A1561" s="1"/>
      <c r="B1561" s="1"/>
      <c r="C1561" s="34"/>
      <c r="D1561" s="1"/>
      <c r="E1561" s="1"/>
      <c r="F1561" s="1"/>
      <c r="G1561" s="1"/>
      <c r="H1561" s="1"/>
      <c r="I1561" s="1"/>
      <c r="J1561" s="1"/>
      <c r="K1561" s="1"/>
      <c r="L1561" s="1"/>
      <c r="M1561" s="1"/>
      <c r="N1561" s="1"/>
      <c r="O1561" s="54"/>
      <c r="P1561" s="1"/>
      <c r="Q1561" s="1"/>
      <c r="R1561" s="1"/>
      <c r="S1561" s="1"/>
      <c r="T1561" s="1"/>
      <c r="U1561" s="1"/>
      <c r="V1561" s="1"/>
      <c r="W1561" s="1"/>
      <c r="X1561" s="1"/>
      <c r="Y1561" s="1"/>
      <c r="Z1561" s="1"/>
      <c r="AA1561" s="1"/>
      <c r="AB1561" s="1"/>
      <c r="AC1561" s="1"/>
      <c r="AD1561" s="1"/>
      <c r="AE1561" s="1"/>
      <c r="AF1561" s="1"/>
      <c r="AG1561" s="1"/>
      <c r="AH1561" s="1"/>
      <c r="AI1561" s="54"/>
      <c r="AJ1561" s="1"/>
    </row>
    <row r="1562">
      <c r="A1562" s="1"/>
      <c r="B1562" s="1"/>
      <c r="C1562" s="34"/>
      <c r="D1562" s="1"/>
      <c r="E1562" s="1"/>
      <c r="F1562" s="1"/>
      <c r="G1562" s="1"/>
      <c r="H1562" s="1"/>
      <c r="I1562" s="1"/>
      <c r="J1562" s="1"/>
      <c r="K1562" s="1"/>
      <c r="L1562" s="1"/>
      <c r="M1562" s="1"/>
      <c r="N1562" s="1"/>
      <c r="O1562" s="54"/>
      <c r="P1562" s="1"/>
      <c r="Q1562" s="1"/>
      <c r="R1562" s="1"/>
      <c r="S1562" s="1"/>
      <c r="T1562" s="1"/>
      <c r="U1562" s="1"/>
      <c r="V1562" s="1"/>
      <c r="W1562" s="1"/>
      <c r="X1562" s="1"/>
      <c r="Y1562" s="1"/>
      <c r="Z1562" s="1"/>
      <c r="AA1562" s="1"/>
      <c r="AB1562" s="1"/>
      <c r="AC1562" s="1"/>
      <c r="AD1562" s="1"/>
      <c r="AE1562" s="1"/>
      <c r="AF1562" s="1"/>
      <c r="AG1562" s="1"/>
      <c r="AH1562" s="1"/>
      <c r="AI1562" s="54"/>
      <c r="AJ1562" s="1"/>
    </row>
    <row r="1563">
      <c r="A1563" s="1"/>
      <c r="B1563" s="1"/>
      <c r="C1563" s="34"/>
      <c r="D1563" s="1"/>
      <c r="E1563" s="1"/>
      <c r="F1563" s="1"/>
      <c r="G1563" s="1"/>
      <c r="H1563" s="1"/>
      <c r="I1563" s="1"/>
      <c r="J1563" s="1"/>
      <c r="K1563" s="1"/>
      <c r="L1563" s="1"/>
      <c r="M1563" s="1"/>
      <c r="N1563" s="1"/>
      <c r="O1563" s="54"/>
      <c r="P1563" s="1"/>
      <c r="Q1563" s="1"/>
      <c r="R1563" s="1"/>
      <c r="S1563" s="1"/>
      <c r="T1563" s="1"/>
      <c r="U1563" s="1"/>
      <c r="V1563" s="1"/>
      <c r="W1563" s="1"/>
      <c r="X1563" s="1"/>
      <c r="Y1563" s="1"/>
      <c r="Z1563" s="1"/>
      <c r="AA1563" s="1"/>
      <c r="AB1563" s="1"/>
      <c r="AC1563" s="1"/>
      <c r="AD1563" s="1"/>
      <c r="AE1563" s="1"/>
      <c r="AF1563" s="1"/>
      <c r="AG1563" s="1"/>
      <c r="AH1563" s="1"/>
      <c r="AI1563" s="54"/>
      <c r="AJ1563" s="1"/>
    </row>
    <row r="1564">
      <c r="A1564" s="1"/>
      <c r="B1564" s="1"/>
      <c r="C1564" s="34"/>
      <c r="D1564" s="1"/>
      <c r="E1564" s="1"/>
      <c r="F1564" s="1"/>
      <c r="G1564" s="1"/>
      <c r="H1564" s="1"/>
      <c r="I1564" s="1"/>
      <c r="J1564" s="1"/>
      <c r="K1564" s="1"/>
      <c r="L1564" s="1"/>
      <c r="M1564" s="1"/>
      <c r="N1564" s="1"/>
      <c r="O1564" s="54"/>
      <c r="P1564" s="1"/>
      <c r="Q1564" s="1"/>
      <c r="R1564" s="1"/>
      <c r="S1564" s="1"/>
      <c r="T1564" s="1"/>
      <c r="U1564" s="1"/>
      <c r="V1564" s="1"/>
      <c r="W1564" s="1"/>
      <c r="X1564" s="1"/>
      <c r="Y1564" s="1"/>
      <c r="Z1564" s="1"/>
      <c r="AA1564" s="1"/>
      <c r="AB1564" s="1"/>
      <c r="AC1564" s="1"/>
      <c r="AD1564" s="1"/>
      <c r="AE1564" s="1"/>
      <c r="AF1564" s="1"/>
      <c r="AG1564" s="1"/>
      <c r="AH1564" s="1"/>
      <c r="AI1564" s="54"/>
      <c r="AJ1564" s="1"/>
    </row>
    <row r="1565">
      <c r="A1565" s="1"/>
      <c r="B1565" s="1"/>
      <c r="C1565" s="34"/>
      <c r="D1565" s="1"/>
      <c r="E1565" s="1"/>
      <c r="F1565" s="1"/>
      <c r="G1565" s="1"/>
      <c r="H1565" s="1"/>
      <c r="I1565" s="1"/>
      <c r="J1565" s="1"/>
      <c r="K1565" s="1"/>
      <c r="L1565" s="1"/>
      <c r="M1565" s="1"/>
      <c r="N1565" s="1"/>
      <c r="O1565" s="54"/>
      <c r="P1565" s="1"/>
      <c r="Q1565" s="1"/>
      <c r="R1565" s="1"/>
      <c r="S1565" s="1"/>
      <c r="T1565" s="1"/>
      <c r="U1565" s="1"/>
      <c r="V1565" s="1"/>
      <c r="W1565" s="1"/>
      <c r="X1565" s="1"/>
      <c r="Y1565" s="1"/>
      <c r="Z1565" s="1"/>
      <c r="AA1565" s="1"/>
      <c r="AB1565" s="1"/>
      <c r="AC1565" s="1"/>
      <c r="AD1565" s="1"/>
      <c r="AE1565" s="1"/>
      <c r="AF1565" s="1"/>
      <c r="AG1565" s="1"/>
      <c r="AH1565" s="1"/>
      <c r="AI1565" s="54"/>
      <c r="AJ1565" s="1"/>
    </row>
    <row r="1566">
      <c r="A1566" s="1"/>
      <c r="B1566" s="1"/>
      <c r="C1566" s="34"/>
      <c r="D1566" s="1"/>
      <c r="E1566" s="1"/>
      <c r="F1566" s="1"/>
      <c r="G1566" s="1"/>
      <c r="H1566" s="1"/>
      <c r="I1566" s="1"/>
      <c r="J1566" s="1"/>
      <c r="K1566" s="1"/>
      <c r="L1566" s="1"/>
      <c r="M1566" s="1"/>
      <c r="N1566" s="1"/>
      <c r="O1566" s="54"/>
      <c r="P1566" s="1"/>
      <c r="Q1566" s="1"/>
      <c r="R1566" s="1"/>
      <c r="S1566" s="1"/>
      <c r="T1566" s="1"/>
      <c r="U1566" s="1"/>
      <c r="V1566" s="1"/>
      <c r="W1566" s="1"/>
      <c r="X1566" s="1"/>
      <c r="Y1566" s="1"/>
      <c r="Z1566" s="1"/>
      <c r="AA1566" s="1"/>
      <c r="AB1566" s="1"/>
      <c r="AC1566" s="1"/>
      <c r="AD1566" s="1"/>
      <c r="AE1566" s="1"/>
      <c r="AF1566" s="1"/>
      <c r="AG1566" s="1"/>
      <c r="AH1566" s="1"/>
      <c r="AI1566" s="54"/>
      <c r="AJ1566" s="1"/>
    </row>
    <row r="1567">
      <c r="A1567" s="1"/>
      <c r="B1567" s="1"/>
      <c r="C1567" s="34"/>
      <c r="D1567" s="1"/>
      <c r="E1567" s="1"/>
      <c r="F1567" s="1"/>
      <c r="G1567" s="1"/>
      <c r="H1567" s="1"/>
      <c r="I1567" s="1"/>
      <c r="J1567" s="1"/>
      <c r="K1567" s="1"/>
      <c r="L1567" s="1"/>
      <c r="M1567" s="1"/>
      <c r="N1567" s="1"/>
      <c r="O1567" s="54"/>
      <c r="P1567" s="1"/>
      <c r="Q1567" s="1"/>
      <c r="R1567" s="1"/>
      <c r="S1567" s="1"/>
      <c r="T1567" s="1"/>
      <c r="U1567" s="1"/>
      <c r="V1567" s="1"/>
      <c r="W1567" s="1"/>
      <c r="X1567" s="1"/>
      <c r="Y1567" s="1"/>
      <c r="Z1567" s="1"/>
      <c r="AA1567" s="1"/>
      <c r="AB1567" s="1"/>
      <c r="AC1567" s="1"/>
      <c r="AD1567" s="1"/>
      <c r="AE1567" s="1"/>
      <c r="AF1567" s="1"/>
      <c r="AG1567" s="1"/>
      <c r="AH1567" s="1"/>
      <c r="AI1567" s="54"/>
      <c r="AJ1567" s="1"/>
    </row>
    <row r="1568">
      <c r="A1568" s="1"/>
      <c r="B1568" s="1"/>
      <c r="C1568" s="34"/>
      <c r="D1568" s="1"/>
      <c r="E1568" s="1"/>
      <c r="F1568" s="1"/>
      <c r="G1568" s="1"/>
      <c r="H1568" s="1"/>
      <c r="I1568" s="1"/>
      <c r="J1568" s="1"/>
      <c r="K1568" s="1"/>
      <c r="L1568" s="1"/>
      <c r="M1568" s="1"/>
      <c r="N1568" s="1"/>
      <c r="O1568" s="54"/>
      <c r="P1568" s="1"/>
      <c r="Q1568" s="1"/>
      <c r="R1568" s="1"/>
      <c r="S1568" s="1"/>
      <c r="T1568" s="1"/>
      <c r="U1568" s="1"/>
      <c r="V1568" s="1"/>
      <c r="W1568" s="1"/>
      <c r="X1568" s="1"/>
      <c r="Y1568" s="1"/>
      <c r="Z1568" s="1"/>
      <c r="AA1568" s="1"/>
      <c r="AB1568" s="1"/>
      <c r="AC1568" s="1"/>
      <c r="AD1568" s="1"/>
      <c r="AE1568" s="1"/>
      <c r="AF1568" s="1"/>
      <c r="AG1568" s="1"/>
      <c r="AH1568" s="1"/>
      <c r="AI1568" s="54"/>
      <c r="AJ1568" s="1"/>
    </row>
    <row r="1569">
      <c r="A1569" s="1"/>
      <c r="B1569" s="1"/>
      <c r="C1569" s="34"/>
      <c r="D1569" s="1"/>
      <c r="E1569" s="1"/>
      <c r="F1569" s="1"/>
      <c r="G1569" s="1"/>
      <c r="H1569" s="1"/>
      <c r="I1569" s="1"/>
      <c r="J1569" s="1"/>
      <c r="K1569" s="1"/>
      <c r="L1569" s="1"/>
      <c r="M1569" s="1"/>
      <c r="N1569" s="1"/>
      <c r="O1569" s="54"/>
      <c r="P1569" s="1"/>
      <c r="Q1569" s="1"/>
      <c r="R1569" s="1"/>
      <c r="S1569" s="1"/>
      <c r="T1569" s="1"/>
      <c r="U1569" s="1"/>
      <c r="V1569" s="1"/>
      <c r="W1569" s="1"/>
      <c r="X1569" s="1"/>
      <c r="Y1569" s="1"/>
      <c r="Z1569" s="1"/>
      <c r="AA1569" s="1"/>
      <c r="AB1569" s="1"/>
      <c r="AC1569" s="1"/>
      <c r="AD1569" s="1"/>
      <c r="AE1569" s="1"/>
      <c r="AF1569" s="1"/>
      <c r="AG1569" s="1"/>
      <c r="AH1569" s="1"/>
      <c r="AI1569" s="54"/>
      <c r="AJ1569" s="1"/>
    </row>
    <row r="1570">
      <c r="A1570" s="1"/>
      <c r="B1570" s="1"/>
      <c r="C1570" s="34"/>
      <c r="D1570" s="1"/>
      <c r="E1570" s="1"/>
      <c r="F1570" s="1"/>
      <c r="G1570" s="1"/>
      <c r="H1570" s="1"/>
      <c r="I1570" s="1"/>
      <c r="J1570" s="1"/>
      <c r="K1570" s="1"/>
      <c r="L1570" s="1"/>
      <c r="M1570" s="1"/>
      <c r="N1570" s="1"/>
      <c r="O1570" s="54"/>
      <c r="P1570" s="1"/>
      <c r="Q1570" s="1"/>
      <c r="R1570" s="1"/>
      <c r="S1570" s="1"/>
      <c r="T1570" s="1"/>
      <c r="U1570" s="1"/>
      <c r="V1570" s="1"/>
      <c r="W1570" s="1"/>
      <c r="X1570" s="1"/>
      <c r="Y1570" s="1"/>
      <c r="Z1570" s="1"/>
      <c r="AA1570" s="1"/>
      <c r="AB1570" s="1"/>
      <c r="AC1570" s="1"/>
      <c r="AD1570" s="1"/>
      <c r="AE1570" s="1"/>
      <c r="AF1570" s="1"/>
      <c r="AG1570" s="1"/>
      <c r="AH1570" s="1"/>
      <c r="AI1570" s="54"/>
      <c r="AJ1570" s="1"/>
    </row>
    <row r="1571">
      <c r="A1571" s="1"/>
      <c r="B1571" s="1"/>
      <c r="C1571" s="34"/>
      <c r="D1571" s="1"/>
      <c r="E1571" s="1"/>
      <c r="F1571" s="1"/>
      <c r="G1571" s="1"/>
      <c r="H1571" s="1"/>
      <c r="I1571" s="1"/>
      <c r="J1571" s="1"/>
      <c r="K1571" s="1"/>
      <c r="L1571" s="1"/>
      <c r="M1571" s="1"/>
      <c r="N1571" s="1"/>
      <c r="O1571" s="54"/>
      <c r="P1571" s="1"/>
      <c r="Q1571" s="1"/>
      <c r="R1571" s="1"/>
      <c r="S1571" s="1"/>
      <c r="T1571" s="1"/>
      <c r="U1571" s="1"/>
      <c r="V1571" s="1"/>
      <c r="W1571" s="1"/>
      <c r="X1571" s="1"/>
      <c r="Y1571" s="1"/>
      <c r="Z1571" s="1"/>
      <c r="AA1571" s="1"/>
      <c r="AB1571" s="1"/>
      <c r="AC1571" s="1"/>
      <c r="AD1571" s="1"/>
      <c r="AE1571" s="1"/>
      <c r="AF1571" s="1"/>
      <c r="AG1571" s="1"/>
      <c r="AH1571" s="1"/>
      <c r="AI1571" s="54"/>
      <c r="AJ1571" s="1"/>
    </row>
    <row r="1572">
      <c r="A1572" s="1"/>
      <c r="B1572" s="1"/>
      <c r="C1572" s="34"/>
      <c r="D1572" s="1"/>
      <c r="E1572" s="1"/>
      <c r="F1572" s="1"/>
      <c r="G1572" s="1"/>
      <c r="H1572" s="1"/>
      <c r="I1572" s="1"/>
      <c r="J1572" s="1"/>
      <c r="K1572" s="1"/>
      <c r="L1572" s="1"/>
      <c r="M1572" s="1"/>
      <c r="N1572" s="1"/>
      <c r="O1572" s="54"/>
      <c r="P1572" s="1"/>
      <c r="Q1572" s="1"/>
      <c r="R1572" s="1"/>
      <c r="S1572" s="1"/>
      <c r="T1572" s="1"/>
      <c r="U1572" s="1"/>
      <c r="V1572" s="1"/>
      <c r="W1572" s="1"/>
      <c r="X1572" s="1"/>
      <c r="Y1572" s="1"/>
      <c r="Z1572" s="1"/>
      <c r="AA1572" s="1"/>
      <c r="AB1572" s="1"/>
      <c r="AC1572" s="1"/>
      <c r="AD1572" s="1"/>
      <c r="AE1572" s="1"/>
      <c r="AF1572" s="1"/>
      <c r="AG1572" s="1"/>
      <c r="AH1572" s="1"/>
      <c r="AI1572" s="54"/>
      <c r="AJ1572" s="1"/>
    </row>
    <row r="1573">
      <c r="A1573" s="1"/>
      <c r="B1573" s="1"/>
      <c r="C1573" s="34"/>
      <c r="D1573" s="1"/>
      <c r="E1573" s="1"/>
      <c r="F1573" s="1"/>
      <c r="G1573" s="1"/>
      <c r="H1573" s="1"/>
      <c r="I1573" s="1"/>
      <c r="J1573" s="1"/>
      <c r="K1573" s="1"/>
      <c r="L1573" s="1"/>
      <c r="M1573" s="1"/>
      <c r="N1573" s="1"/>
      <c r="O1573" s="54"/>
      <c r="P1573" s="1"/>
      <c r="Q1573" s="1"/>
      <c r="R1573" s="1"/>
      <c r="S1573" s="1"/>
      <c r="T1573" s="1"/>
      <c r="U1573" s="1"/>
      <c r="V1573" s="1"/>
      <c r="W1573" s="1"/>
      <c r="X1573" s="1"/>
      <c r="Y1573" s="1"/>
      <c r="Z1573" s="1"/>
      <c r="AA1573" s="1"/>
      <c r="AB1573" s="1"/>
      <c r="AC1573" s="1"/>
      <c r="AD1573" s="1"/>
      <c r="AE1573" s="1"/>
      <c r="AF1573" s="1"/>
      <c r="AG1573" s="1"/>
      <c r="AH1573" s="1"/>
      <c r="AI1573" s="54"/>
      <c r="AJ1573" s="1"/>
    </row>
    <row r="1574">
      <c r="A1574" s="1"/>
      <c r="B1574" s="1"/>
      <c r="C1574" s="34"/>
      <c r="D1574" s="1"/>
      <c r="E1574" s="1"/>
      <c r="F1574" s="1"/>
      <c r="G1574" s="1"/>
      <c r="H1574" s="1"/>
      <c r="I1574" s="1"/>
      <c r="J1574" s="1"/>
      <c r="K1574" s="1"/>
      <c r="L1574" s="1"/>
      <c r="M1574" s="1"/>
      <c r="N1574" s="1"/>
      <c r="O1574" s="54"/>
      <c r="P1574" s="1"/>
      <c r="Q1574" s="1"/>
      <c r="R1574" s="1"/>
      <c r="S1574" s="1"/>
      <c r="T1574" s="1"/>
      <c r="U1574" s="1"/>
      <c r="V1574" s="1"/>
      <c r="W1574" s="1"/>
      <c r="X1574" s="1"/>
      <c r="Y1574" s="1"/>
      <c r="Z1574" s="1"/>
      <c r="AA1574" s="1"/>
      <c r="AB1574" s="1"/>
      <c r="AC1574" s="1"/>
      <c r="AD1574" s="1"/>
      <c r="AE1574" s="1"/>
      <c r="AF1574" s="1"/>
      <c r="AG1574" s="1"/>
      <c r="AH1574" s="1"/>
      <c r="AI1574" s="54"/>
      <c r="AJ1574" s="1"/>
    </row>
    <row r="1575">
      <c r="A1575" s="1"/>
      <c r="B1575" s="1"/>
      <c r="C1575" s="34"/>
      <c r="D1575" s="1"/>
      <c r="E1575" s="1"/>
      <c r="F1575" s="1"/>
      <c r="G1575" s="1"/>
      <c r="H1575" s="1"/>
      <c r="I1575" s="1"/>
      <c r="J1575" s="1"/>
      <c r="K1575" s="1"/>
      <c r="L1575" s="1"/>
      <c r="M1575" s="1"/>
      <c r="N1575" s="1"/>
      <c r="O1575" s="54"/>
      <c r="P1575" s="1"/>
      <c r="Q1575" s="1"/>
      <c r="R1575" s="1"/>
      <c r="S1575" s="1"/>
      <c r="T1575" s="1"/>
      <c r="U1575" s="1"/>
      <c r="V1575" s="1"/>
      <c r="W1575" s="1"/>
      <c r="X1575" s="1"/>
      <c r="Y1575" s="1"/>
      <c r="Z1575" s="1"/>
      <c r="AA1575" s="1"/>
      <c r="AB1575" s="1"/>
      <c r="AC1575" s="1"/>
      <c r="AD1575" s="1"/>
      <c r="AE1575" s="1"/>
      <c r="AF1575" s="1"/>
      <c r="AG1575" s="1"/>
      <c r="AH1575" s="1"/>
      <c r="AI1575" s="54"/>
      <c r="AJ1575" s="1"/>
    </row>
    <row r="1576">
      <c r="A1576" s="1"/>
      <c r="B1576" s="1"/>
      <c r="C1576" s="34"/>
      <c r="D1576" s="1"/>
      <c r="E1576" s="1"/>
      <c r="F1576" s="1"/>
      <c r="G1576" s="1"/>
      <c r="H1576" s="1"/>
      <c r="I1576" s="1"/>
      <c r="J1576" s="1"/>
      <c r="K1576" s="1"/>
      <c r="L1576" s="1"/>
      <c r="M1576" s="1"/>
      <c r="N1576" s="1"/>
      <c r="O1576" s="54"/>
      <c r="P1576" s="1"/>
      <c r="Q1576" s="1"/>
      <c r="R1576" s="1"/>
      <c r="S1576" s="1"/>
      <c r="T1576" s="1"/>
      <c r="U1576" s="1"/>
      <c r="V1576" s="1"/>
      <c r="W1576" s="1"/>
      <c r="X1576" s="1"/>
      <c r="Y1576" s="1"/>
      <c r="Z1576" s="1"/>
      <c r="AA1576" s="1"/>
      <c r="AB1576" s="1"/>
      <c r="AC1576" s="1"/>
      <c r="AD1576" s="1"/>
      <c r="AE1576" s="1"/>
      <c r="AF1576" s="1"/>
      <c r="AG1576" s="1"/>
      <c r="AH1576" s="1"/>
      <c r="AI1576" s="54"/>
      <c r="AJ1576" s="1"/>
    </row>
    <row r="1577">
      <c r="A1577" s="1"/>
      <c r="B1577" s="1"/>
      <c r="C1577" s="34"/>
      <c r="D1577" s="1"/>
      <c r="E1577" s="1"/>
      <c r="F1577" s="1"/>
      <c r="G1577" s="1"/>
      <c r="H1577" s="1"/>
      <c r="I1577" s="1"/>
      <c r="J1577" s="1"/>
      <c r="K1577" s="1"/>
      <c r="L1577" s="1"/>
      <c r="M1577" s="1"/>
      <c r="N1577" s="1"/>
      <c r="O1577" s="54"/>
      <c r="P1577" s="1"/>
      <c r="Q1577" s="1"/>
      <c r="R1577" s="1"/>
      <c r="S1577" s="1"/>
      <c r="T1577" s="1"/>
      <c r="U1577" s="1"/>
      <c r="V1577" s="1"/>
      <c r="W1577" s="1"/>
      <c r="X1577" s="1"/>
      <c r="Y1577" s="1"/>
      <c r="Z1577" s="1"/>
      <c r="AA1577" s="1"/>
      <c r="AB1577" s="1"/>
      <c r="AC1577" s="1"/>
      <c r="AD1577" s="1"/>
      <c r="AE1577" s="1"/>
      <c r="AF1577" s="1"/>
      <c r="AG1577" s="1"/>
      <c r="AH1577" s="1"/>
      <c r="AI1577" s="54"/>
      <c r="AJ1577" s="1"/>
    </row>
    <row r="1578">
      <c r="A1578" s="1"/>
      <c r="B1578" s="1"/>
      <c r="C1578" s="34"/>
      <c r="D1578" s="1"/>
      <c r="E1578" s="1"/>
      <c r="F1578" s="1"/>
      <c r="G1578" s="1"/>
      <c r="H1578" s="1"/>
      <c r="I1578" s="1"/>
      <c r="J1578" s="1"/>
      <c r="K1578" s="1"/>
      <c r="L1578" s="1"/>
      <c r="M1578" s="1"/>
      <c r="N1578" s="1"/>
      <c r="O1578" s="54"/>
      <c r="P1578" s="1"/>
      <c r="Q1578" s="1"/>
      <c r="R1578" s="1"/>
      <c r="S1578" s="1"/>
      <c r="T1578" s="1"/>
      <c r="U1578" s="1"/>
      <c r="V1578" s="1"/>
      <c r="W1578" s="1"/>
      <c r="X1578" s="1"/>
      <c r="Y1578" s="1"/>
      <c r="Z1578" s="1"/>
      <c r="AA1578" s="1"/>
      <c r="AB1578" s="1"/>
      <c r="AC1578" s="1"/>
      <c r="AD1578" s="1"/>
      <c r="AE1578" s="1"/>
      <c r="AF1578" s="1"/>
      <c r="AG1578" s="1"/>
      <c r="AH1578" s="1"/>
      <c r="AI1578" s="54"/>
      <c r="AJ1578" s="1"/>
    </row>
    <row r="1579">
      <c r="A1579" s="1"/>
      <c r="B1579" s="1"/>
      <c r="C1579" s="34"/>
      <c r="D1579" s="1"/>
      <c r="E1579" s="1"/>
      <c r="F1579" s="1"/>
      <c r="G1579" s="1"/>
      <c r="H1579" s="1"/>
      <c r="I1579" s="1"/>
      <c r="J1579" s="1"/>
      <c r="K1579" s="1"/>
      <c r="L1579" s="1"/>
      <c r="M1579" s="1"/>
      <c r="N1579" s="1"/>
      <c r="O1579" s="54"/>
      <c r="P1579" s="1"/>
      <c r="Q1579" s="1"/>
      <c r="R1579" s="1"/>
      <c r="S1579" s="1"/>
      <c r="T1579" s="1"/>
      <c r="U1579" s="1"/>
      <c r="V1579" s="1"/>
      <c r="W1579" s="1"/>
      <c r="X1579" s="1"/>
      <c r="Y1579" s="1"/>
      <c r="Z1579" s="1"/>
      <c r="AA1579" s="1"/>
      <c r="AB1579" s="1"/>
      <c r="AC1579" s="1"/>
      <c r="AD1579" s="1"/>
      <c r="AE1579" s="1"/>
      <c r="AF1579" s="1"/>
      <c r="AG1579" s="1"/>
      <c r="AH1579" s="1"/>
      <c r="AI1579" s="54"/>
      <c r="AJ1579" s="1"/>
    </row>
    <row r="1580">
      <c r="A1580" s="1"/>
      <c r="B1580" s="1"/>
      <c r="C1580" s="34"/>
      <c r="D1580" s="1"/>
      <c r="E1580" s="1"/>
      <c r="F1580" s="1"/>
      <c r="G1580" s="1"/>
      <c r="H1580" s="1"/>
      <c r="I1580" s="1"/>
      <c r="J1580" s="1"/>
      <c r="K1580" s="1"/>
      <c r="L1580" s="1"/>
      <c r="M1580" s="1"/>
      <c r="N1580" s="1"/>
      <c r="O1580" s="54"/>
      <c r="P1580" s="1"/>
      <c r="Q1580" s="1"/>
      <c r="R1580" s="1"/>
      <c r="S1580" s="1"/>
      <c r="T1580" s="1"/>
      <c r="U1580" s="1"/>
      <c r="V1580" s="1"/>
      <c r="W1580" s="1"/>
      <c r="X1580" s="1"/>
      <c r="Y1580" s="1"/>
      <c r="Z1580" s="1"/>
      <c r="AA1580" s="1"/>
      <c r="AB1580" s="1"/>
      <c r="AC1580" s="1"/>
      <c r="AD1580" s="1"/>
      <c r="AE1580" s="1"/>
      <c r="AF1580" s="1"/>
      <c r="AG1580" s="1"/>
      <c r="AH1580" s="1"/>
      <c r="AI1580" s="54"/>
      <c r="AJ1580" s="1"/>
    </row>
    <row r="1581">
      <c r="A1581" s="1"/>
      <c r="B1581" s="1"/>
      <c r="C1581" s="34"/>
      <c r="D1581" s="1"/>
      <c r="E1581" s="1"/>
      <c r="F1581" s="1"/>
      <c r="G1581" s="1"/>
      <c r="H1581" s="1"/>
      <c r="I1581" s="1"/>
      <c r="J1581" s="1"/>
      <c r="K1581" s="1"/>
      <c r="L1581" s="1"/>
      <c r="M1581" s="1"/>
      <c r="N1581" s="1"/>
      <c r="O1581" s="54"/>
      <c r="P1581" s="1"/>
      <c r="Q1581" s="1"/>
      <c r="R1581" s="1"/>
      <c r="S1581" s="1"/>
      <c r="T1581" s="1"/>
      <c r="U1581" s="1"/>
      <c r="V1581" s="1"/>
      <c r="W1581" s="1"/>
      <c r="X1581" s="1"/>
      <c r="Y1581" s="1"/>
      <c r="Z1581" s="1"/>
      <c r="AA1581" s="1"/>
      <c r="AB1581" s="1"/>
      <c r="AC1581" s="1"/>
      <c r="AD1581" s="1"/>
      <c r="AE1581" s="1"/>
      <c r="AF1581" s="1"/>
      <c r="AG1581" s="1"/>
      <c r="AH1581" s="1"/>
      <c r="AI1581" s="54"/>
      <c r="AJ1581" s="1"/>
    </row>
    <row r="1582">
      <c r="A1582" s="1"/>
      <c r="B1582" s="1"/>
      <c r="C1582" s="34"/>
      <c r="D1582" s="1"/>
      <c r="E1582" s="1"/>
      <c r="F1582" s="1"/>
      <c r="G1582" s="1"/>
      <c r="H1582" s="1"/>
      <c r="I1582" s="1"/>
      <c r="J1582" s="1"/>
      <c r="K1582" s="1"/>
      <c r="L1582" s="1"/>
      <c r="M1582" s="1"/>
      <c r="N1582" s="1"/>
      <c r="O1582" s="54"/>
      <c r="P1582" s="1"/>
      <c r="Q1582" s="1"/>
      <c r="R1582" s="1"/>
      <c r="S1582" s="1"/>
      <c r="T1582" s="1"/>
      <c r="U1582" s="1"/>
      <c r="V1582" s="1"/>
      <c r="W1582" s="1"/>
      <c r="X1582" s="1"/>
      <c r="Y1582" s="1"/>
      <c r="Z1582" s="1"/>
      <c r="AA1582" s="1"/>
      <c r="AB1582" s="1"/>
      <c r="AC1582" s="1"/>
      <c r="AD1582" s="1"/>
      <c r="AE1582" s="1"/>
      <c r="AF1582" s="1"/>
      <c r="AG1582" s="1"/>
      <c r="AH1582" s="1"/>
      <c r="AI1582" s="54"/>
      <c r="AJ1582" s="1"/>
    </row>
    <row r="1583">
      <c r="A1583" s="1"/>
      <c r="B1583" s="1"/>
      <c r="C1583" s="34"/>
      <c r="D1583" s="1"/>
      <c r="E1583" s="1"/>
      <c r="F1583" s="1"/>
      <c r="G1583" s="1"/>
      <c r="H1583" s="1"/>
      <c r="I1583" s="1"/>
      <c r="J1583" s="1"/>
      <c r="K1583" s="1"/>
      <c r="L1583" s="1"/>
      <c r="M1583" s="1"/>
      <c r="N1583" s="1"/>
      <c r="O1583" s="54"/>
      <c r="P1583" s="1"/>
      <c r="Q1583" s="1"/>
      <c r="R1583" s="1"/>
      <c r="S1583" s="1"/>
      <c r="T1583" s="1"/>
      <c r="U1583" s="1"/>
      <c r="V1583" s="1"/>
      <c r="W1583" s="1"/>
      <c r="X1583" s="1"/>
      <c r="Y1583" s="1"/>
      <c r="Z1583" s="1"/>
      <c r="AA1583" s="1"/>
      <c r="AB1583" s="1"/>
      <c r="AC1583" s="1"/>
      <c r="AD1583" s="1"/>
      <c r="AE1583" s="1"/>
      <c r="AF1583" s="1"/>
      <c r="AG1583" s="1"/>
      <c r="AH1583" s="1"/>
      <c r="AI1583" s="54"/>
      <c r="AJ1583" s="1"/>
    </row>
    <row r="1584">
      <c r="A1584" s="1"/>
      <c r="B1584" s="1"/>
      <c r="C1584" s="34"/>
      <c r="D1584" s="1"/>
      <c r="E1584" s="1"/>
      <c r="F1584" s="1"/>
      <c r="G1584" s="1"/>
      <c r="H1584" s="1"/>
      <c r="I1584" s="1"/>
      <c r="J1584" s="1"/>
      <c r="K1584" s="1"/>
      <c r="L1584" s="1"/>
      <c r="M1584" s="1"/>
      <c r="N1584" s="1"/>
      <c r="O1584" s="54"/>
      <c r="P1584" s="1"/>
      <c r="Q1584" s="1"/>
      <c r="R1584" s="1"/>
      <c r="S1584" s="1"/>
      <c r="T1584" s="1"/>
      <c r="U1584" s="1"/>
      <c r="V1584" s="1"/>
      <c r="W1584" s="1"/>
      <c r="X1584" s="1"/>
      <c r="Y1584" s="1"/>
      <c r="Z1584" s="1"/>
      <c r="AA1584" s="1"/>
      <c r="AB1584" s="1"/>
      <c r="AC1584" s="1"/>
      <c r="AD1584" s="1"/>
      <c r="AE1584" s="1"/>
      <c r="AF1584" s="1"/>
      <c r="AG1584" s="1"/>
      <c r="AH1584" s="1"/>
      <c r="AI1584" s="54"/>
      <c r="AJ1584" s="1"/>
    </row>
    <row r="1585">
      <c r="A1585" s="1"/>
      <c r="B1585" s="1"/>
      <c r="C1585" s="34"/>
      <c r="D1585" s="1"/>
      <c r="E1585" s="1"/>
      <c r="F1585" s="1"/>
      <c r="G1585" s="1"/>
      <c r="H1585" s="1"/>
      <c r="I1585" s="1"/>
      <c r="J1585" s="1"/>
      <c r="K1585" s="1"/>
      <c r="L1585" s="1"/>
      <c r="M1585" s="1"/>
      <c r="N1585" s="1"/>
      <c r="O1585" s="54"/>
      <c r="P1585" s="1"/>
      <c r="Q1585" s="1"/>
      <c r="R1585" s="1"/>
      <c r="S1585" s="1"/>
      <c r="T1585" s="1"/>
      <c r="U1585" s="1"/>
      <c r="V1585" s="1"/>
      <c r="W1585" s="1"/>
      <c r="X1585" s="1"/>
      <c r="Y1585" s="1"/>
      <c r="Z1585" s="1"/>
      <c r="AA1585" s="1"/>
      <c r="AB1585" s="1"/>
      <c r="AC1585" s="1"/>
      <c r="AD1585" s="1"/>
      <c r="AE1585" s="1"/>
      <c r="AF1585" s="1"/>
      <c r="AG1585" s="1"/>
      <c r="AH1585" s="1"/>
      <c r="AI1585" s="54"/>
      <c r="AJ1585" s="1"/>
    </row>
    <row r="1586">
      <c r="A1586" s="1"/>
      <c r="B1586" s="1"/>
      <c r="C1586" s="34"/>
      <c r="D1586" s="1"/>
      <c r="E1586" s="1"/>
      <c r="F1586" s="1"/>
      <c r="G1586" s="1"/>
      <c r="H1586" s="1"/>
      <c r="I1586" s="1"/>
      <c r="J1586" s="1"/>
      <c r="K1586" s="1"/>
      <c r="L1586" s="1"/>
      <c r="M1586" s="1"/>
      <c r="N1586" s="1"/>
      <c r="O1586" s="54"/>
      <c r="P1586" s="1"/>
      <c r="Q1586" s="1"/>
      <c r="R1586" s="1"/>
      <c r="S1586" s="1"/>
      <c r="T1586" s="1"/>
      <c r="U1586" s="1"/>
      <c r="V1586" s="1"/>
      <c r="W1586" s="1"/>
      <c r="X1586" s="1"/>
      <c r="Y1586" s="1"/>
      <c r="Z1586" s="1"/>
      <c r="AA1586" s="1"/>
      <c r="AB1586" s="1"/>
      <c r="AC1586" s="1"/>
      <c r="AD1586" s="1"/>
      <c r="AE1586" s="1"/>
      <c r="AF1586" s="1"/>
      <c r="AG1586" s="1"/>
      <c r="AH1586" s="1"/>
      <c r="AI1586" s="54"/>
      <c r="AJ1586" s="1"/>
    </row>
    <row r="1587">
      <c r="A1587" s="1"/>
      <c r="B1587" s="1"/>
      <c r="C1587" s="34"/>
      <c r="D1587" s="1"/>
      <c r="E1587" s="1"/>
      <c r="F1587" s="1"/>
      <c r="G1587" s="1"/>
      <c r="H1587" s="1"/>
      <c r="I1587" s="1"/>
      <c r="J1587" s="1"/>
      <c r="K1587" s="1"/>
      <c r="L1587" s="1"/>
      <c r="M1587" s="1"/>
      <c r="N1587" s="1"/>
      <c r="O1587" s="54"/>
      <c r="P1587" s="1"/>
      <c r="Q1587" s="1"/>
      <c r="R1587" s="1"/>
      <c r="S1587" s="1"/>
      <c r="T1587" s="1"/>
      <c r="U1587" s="1"/>
      <c r="V1587" s="1"/>
      <c r="W1587" s="1"/>
      <c r="X1587" s="1"/>
      <c r="Y1587" s="1"/>
      <c r="Z1587" s="1"/>
      <c r="AA1587" s="1"/>
      <c r="AB1587" s="1"/>
      <c r="AC1587" s="1"/>
      <c r="AD1587" s="1"/>
      <c r="AE1587" s="1"/>
      <c r="AF1587" s="1"/>
      <c r="AG1587" s="1"/>
      <c r="AH1587" s="1"/>
      <c r="AI1587" s="54"/>
      <c r="AJ1587" s="1"/>
    </row>
    <row r="1588">
      <c r="A1588" s="1"/>
      <c r="B1588" s="1"/>
      <c r="C1588" s="34"/>
      <c r="D1588" s="1"/>
      <c r="E1588" s="1"/>
      <c r="F1588" s="1"/>
      <c r="G1588" s="1"/>
      <c r="H1588" s="1"/>
      <c r="I1588" s="1"/>
      <c r="J1588" s="1"/>
      <c r="K1588" s="1"/>
      <c r="L1588" s="1"/>
      <c r="M1588" s="1"/>
      <c r="N1588" s="1"/>
      <c r="O1588" s="54"/>
      <c r="P1588" s="1"/>
      <c r="Q1588" s="1"/>
      <c r="R1588" s="1"/>
      <c r="S1588" s="1"/>
      <c r="T1588" s="1"/>
      <c r="U1588" s="1"/>
      <c r="V1588" s="1"/>
      <c r="W1588" s="1"/>
      <c r="X1588" s="1"/>
      <c r="Y1588" s="1"/>
      <c r="Z1588" s="1"/>
      <c r="AA1588" s="1"/>
      <c r="AB1588" s="1"/>
      <c r="AC1588" s="1"/>
      <c r="AD1588" s="1"/>
      <c r="AE1588" s="1"/>
      <c r="AF1588" s="1"/>
      <c r="AG1588" s="1"/>
      <c r="AH1588" s="1"/>
      <c r="AI1588" s="54"/>
      <c r="AJ1588" s="1"/>
    </row>
    <row r="1589">
      <c r="A1589" s="1"/>
      <c r="B1589" s="1"/>
      <c r="C1589" s="34"/>
      <c r="D1589" s="1"/>
      <c r="E1589" s="1"/>
      <c r="F1589" s="1"/>
      <c r="G1589" s="1"/>
      <c r="H1589" s="1"/>
      <c r="I1589" s="1"/>
      <c r="J1589" s="1"/>
      <c r="K1589" s="1"/>
      <c r="L1589" s="1"/>
      <c r="M1589" s="1"/>
      <c r="N1589" s="1"/>
      <c r="O1589" s="54"/>
      <c r="P1589" s="1"/>
      <c r="Q1589" s="1"/>
      <c r="R1589" s="1"/>
      <c r="S1589" s="1"/>
      <c r="T1589" s="1"/>
      <c r="U1589" s="1"/>
      <c r="V1589" s="1"/>
      <c r="W1589" s="1"/>
      <c r="X1589" s="1"/>
      <c r="Y1589" s="1"/>
      <c r="Z1589" s="1"/>
      <c r="AA1589" s="1"/>
      <c r="AB1589" s="1"/>
      <c r="AC1589" s="1"/>
      <c r="AD1589" s="1"/>
      <c r="AE1589" s="1"/>
      <c r="AF1589" s="1"/>
      <c r="AG1589" s="1"/>
      <c r="AH1589" s="1"/>
      <c r="AI1589" s="54"/>
      <c r="AJ1589" s="1"/>
    </row>
    <row r="1590">
      <c r="A1590" s="1"/>
      <c r="B1590" s="1"/>
      <c r="C1590" s="34"/>
      <c r="D1590" s="1"/>
      <c r="E1590" s="1"/>
      <c r="F1590" s="1"/>
      <c r="G1590" s="1"/>
      <c r="H1590" s="1"/>
      <c r="I1590" s="1"/>
      <c r="J1590" s="1"/>
      <c r="K1590" s="1"/>
      <c r="L1590" s="1"/>
      <c r="M1590" s="1"/>
      <c r="N1590" s="1"/>
      <c r="O1590" s="54"/>
      <c r="P1590" s="1"/>
      <c r="Q1590" s="1"/>
      <c r="R1590" s="1"/>
      <c r="S1590" s="1"/>
      <c r="T1590" s="1"/>
      <c r="U1590" s="1"/>
      <c r="V1590" s="1"/>
      <c r="W1590" s="1"/>
      <c r="X1590" s="1"/>
      <c r="Y1590" s="1"/>
      <c r="Z1590" s="1"/>
      <c r="AA1590" s="1"/>
      <c r="AB1590" s="1"/>
      <c r="AC1590" s="1"/>
      <c r="AD1590" s="1"/>
      <c r="AE1590" s="1"/>
      <c r="AF1590" s="1"/>
      <c r="AG1590" s="1"/>
      <c r="AH1590" s="1"/>
      <c r="AI1590" s="54"/>
      <c r="AJ1590" s="1"/>
    </row>
    <row r="1591">
      <c r="A1591" s="1"/>
      <c r="B1591" s="1"/>
      <c r="C1591" s="34"/>
      <c r="D1591" s="1"/>
      <c r="E1591" s="1"/>
      <c r="F1591" s="1"/>
      <c r="G1591" s="1"/>
      <c r="H1591" s="1"/>
      <c r="I1591" s="1"/>
      <c r="J1591" s="1"/>
      <c r="K1591" s="1"/>
      <c r="L1591" s="1"/>
      <c r="M1591" s="1"/>
      <c r="N1591" s="1"/>
      <c r="O1591" s="54"/>
      <c r="P1591" s="1"/>
      <c r="Q1591" s="1"/>
      <c r="R1591" s="1"/>
      <c r="S1591" s="1"/>
      <c r="T1591" s="1"/>
      <c r="U1591" s="1"/>
      <c r="V1591" s="1"/>
      <c r="W1591" s="1"/>
      <c r="X1591" s="1"/>
      <c r="Y1591" s="1"/>
      <c r="Z1591" s="1"/>
      <c r="AA1591" s="1"/>
      <c r="AB1591" s="1"/>
      <c r="AC1591" s="1"/>
      <c r="AD1591" s="1"/>
      <c r="AE1591" s="1"/>
      <c r="AF1591" s="1"/>
      <c r="AG1591" s="1"/>
      <c r="AH1591" s="1"/>
      <c r="AI1591" s="54"/>
      <c r="AJ1591" s="1"/>
    </row>
    <row r="1592">
      <c r="A1592" s="1"/>
      <c r="B1592" s="1"/>
      <c r="C1592" s="34"/>
      <c r="D1592" s="1"/>
      <c r="E1592" s="1"/>
      <c r="F1592" s="1"/>
      <c r="G1592" s="1"/>
      <c r="H1592" s="1"/>
      <c r="I1592" s="1"/>
      <c r="J1592" s="1"/>
      <c r="K1592" s="1"/>
      <c r="L1592" s="1"/>
      <c r="M1592" s="1"/>
      <c r="N1592" s="1"/>
      <c r="O1592" s="54"/>
      <c r="P1592" s="1"/>
      <c r="Q1592" s="1"/>
      <c r="R1592" s="1"/>
      <c r="S1592" s="1"/>
      <c r="T1592" s="1"/>
      <c r="U1592" s="1"/>
      <c r="V1592" s="1"/>
      <c r="W1592" s="1"/>
      <c r="X1592" s="1"/>
      <c r="Y1592" s="1"/>
      <c r="Z1592" s="1"/>
      <c r="AA1592" s="1"/>
      <c r="AB1592" s="1"/>
      <c r="AC1592" s="1"/>
      <c r="AD1592" s="1"/>
      <c r="AE1592" s="1"/>
      <c r="AF1592" s="1"/>
      <c r="AG1592" s="1"/>
      <c r="AH1592" s="1"/>
      <c r="AI1592" s="54"/>
      <c r="AJ1592" s="1"/>
    </row>
    <row r="1593">
      <c r="A1593" s="1"/>
      <c r="B1593" s="1"/>
      <c r="C1593" s="34"/>
      <c r="D1593" s="1"/>
      <c r="E1593" s="1"/>
      <c r="F1593" s="1"/>
      <c r="G1593" s="1"/>
      <c r="H1593" s="1"/>
      <c r="I1593" s="1"/>
      <c r="J1593" s="1"/>
      <c r="K1593" s="1"/>
      <c r="L1593" s="1"/>
      <c r="M1593" s="1"/>
      <c r="N1593" s="1"/>
      <c r="O1593" s="54"/>
      <c r="P1593" s="1"/>
      <c r="Q1593" s="1"/>
      <c r="R1593" s="1"/>
      <c r="S1593" s="1"/>
      <c r="T1593" s="1"/>
      <c r="U1593" s="1"/>
      <c r="V1593" s="1"/>
      <c r="W1593" s="1"/>
      <c r="X1593" s="1"/>
      <c r="Y1593" s="1"/>
      <c r="Z1593" s="1"/>
      <c r="AA1593" s="1"/>
      <c r="AB1593" s="1"/>
      <c r="AC1593" s="1"/>
      <c r="AD1593" s="1"/>
      <c r="AE1593" s="1"/>
      <c r="AF1593" s="1"/>
      <c r="AG1593" s="1"/>
      <c r="AH1593" s="1"/>
      <c r="AI1593" s="54"/>
      <c r="AJ1593" s="1"/>
    </row>
    <row r="1594">
      <c r="A1594" s="1"/>
      <c r="B1594" s="1"/>
      <c r="C1594" s="34"/>
      <c r="D1594" s="1"/>
      <c r="E1594" s="1"/>
      <c r="F1594" s="1"/>
      <c r="G1594" s="1"/>
      <c r="H1594" s="1"/>
      <c r="I1594" s="1"/>
      <c r="J1594" s="1"/>
      <c r="K1594" s="1"/>
      <c r="L1594" s="1"/>
      <c r="M1594" s="1"/>
      <c r="N1594" s="1"/>
      <c r="O1594" s="54"/>
      <c r="P1594" s="1"/>
      <c r="Q1594" s="1"/>
      <c r="R1594" s="1"/>
      <c r="S1594" s="1"/>
      <c r="T1594" s="1"/>
      <c r="U1594" s="1"/>
      <c r="V1594" s="1"/>
      <c r="W1594" s="1"/>
      <c r="X1594" s="1"/>
      <c r="Y1594" s="1"/>
      <c r="Z1594" s="1"/>
      <c r="AA1594" s="1"/>
      <c r="AB1594" s="1"/>
      <c r="AC1594" s="1"/>
      <c r="AD1594" s="1"/>
      <c r="AE1594" s="1"/>
      <c r="AF1594" s="1"/>
      <c r="AG1594" s="1"/>
      <c r="AH1594" s="1"/>
      <c r="AI1594" s="54"/>
      <c r="AJ1594" s="1"/>
    </row>
    <row r="1595">
      <c r="A1595" s="1"/>
      <c r="B1595" s="1"/>
      <c r="C1595" s="34"/>
      <c r="D1595" s="1"/>
      <c r="E1595" s="1"/>
      <c r="F1595" s="1"/>
      <c r="G1595" s="1"/>
      <c r="H1595" s="1"/>
      <c r="I1595" s="1"/>
      <c r="J1595" s="1"/>
      <c r="K1595" s="1"/>
      <c r="L1595" s="1"/>
      <c r="M1595" s="1"/>
      <c r="N1595" s="1"/>
      <c r="O1595" s="54"/>
      <c r="P1595" s="1"/>
      <c r="Q1595" s="1"/>
      <c r="R1595" s="1"/>
      <c r="S1595" s="1"/>
      <c r="T1595" s="1"/>
      <c r="U1595" s="1"/>
      <c r="V1595" s="1"/>
      <c r="W1595" s="1"/>
      <c r="X1595" s="1"/>
      <c r="Y1595" s="1"/>
      <c r="Z1595" s="1"/>
      <c r="AA1595" s="1"/>
      <c r="AB1595" s="1"/>
      <c r="AC1595" s="1"/>
      <c r="AD1595" s="1"/>
      <c r="AE1595" s="1"/>
      <c r="AF1595" s="1"/>
      <c r="AG1595" s="1"/>
      <c r="AH1595" s="1"/>
      <c r="AI1595" s="54"/>
      <c r="AJ1595" s="1"/>
    </row>
    <row r="1596">
      <c r="A1596" s="1"/>
      <c r="B1596" s="1"/>
      <c r="C1596" s="34"/>
      <c r="D1596" s="1"/>
      <c r="E1596" s="1"/>
      <c r="F1596" s="1"/>
      <c r="G1596" s="1"/>
      <c r="H1596" s="1"/>
      <c r="I1596" s="1"/>
      <c r="J1596" s="1"/>
      <c r="K1596" s="1"/>
      <c r="L1596" s="1"/>
      <c r="M1596" s="1"/>
      <c r="N1596" s="1"/>
      <c r="O1596" s="54"/>
      <c r="P1596" s="1"/>
      <c r="Q1596" s="1"/>
      <c r="R1596" s="1"/>
      <c r="S1596" s="1"/>
      <c r="T1596" s="1"/>
      <c r="U1596" s="1"/>
      <c r="V1596" s="1"/>
      <c r="W1596" s="1"/>
      <c r="X1596" s="1"/>
      <c r="Y1596" s="1"/>
      <c r="Z1596" s="1"/>
      <c r="AA1596" s="1"/>
      <c r="AB1596" s="1"/>
      <c r="AC1596" s="1"/>
      <c r="AD1596" s="1"/>
      <c r="AE1596" s="1"/>
      <c r="AF1596" s="1"/>
      <c r="AG1596" s="1"/>
      <c r="AH1596" s="1"/>
      <c r="AI1596" s="54"/>
      <c r="AJ1596" s="1"/>
    </row>
    <row r="1597">
      <c r="A1597" s="1"/>
      <c r="B1597" s="1"/>
      <c r="C1597" s="34"/>
      <c r="D1597" s="1"/>
      <c r="E1597" s="1"/>
      <c r="F1597" s="1"/>
      <c r="G1597" s="1"/>
      <c r="H1597" s="1"/>
      <c r="I1597" s="1"/>
      <c r="J1597" s="1"/>
      <c r="K1597" s="1"/>
      <c r="L1597" s="1"/>
      <c r="M1597" s="1"/>
      <c r="N1597" s="1"/>
      <c r="O1597" s="54"/>
      <c r="P1597" s="1"/>
      <c r="Q1597" s="1"/>
      <c r="R1597" s="1"/>
      <c r="S1597" s="1"/>
      <c r="T1597" s="1"/>
      <c r="U1597" s="1"/>
      <c r="V1597" s="1"/>
      <c r="W1597" s="1"/>
      <c r="X1597" s="1"/>
      <c r="Y1597" s="1"/>
      <c r="Z1597" s="1"/>
      <c r="AA1597" s="1"/>
      <c r="AB1597" s="1"/>
      <c r="AC1597" s="1"/>
      <c r="AD1597" s="1"/>
      <c r="AE1597" s="1"/>
      <c r="AF1597" s="1"/>
      <c r="AG1597" s="1"/>
      <c r="AH1597" s="1"/>
      <c r="AI1597" s="54"/>
      <c r="AJ1597" s="1"/>
    </row>
    <row r="1598">
      <c r="A1598" s="1"/>
      <c r="B1598" s="1"/>
      <c r="C1598" s="34"/>
      <c r="D1598" s="1"/>
      <c r="E1598" s="1"/>
      <c r="F1598" s="1"/>
      <c r="G1598" s="1"/>
      <c r="H1598" s="1"/>
      <c r="I1598" s="1"/>
      <c r="J1598" s="1"/>
      <c r="K1598" s="1"/>
      <c r="L1598" s="1"/>
      <c r="M1598" s="1"/>
      <c r="N1598" s="1"/>
      <c r="O1598" s="54"/>
      <c r="P1598" s="1"/>
      <c r="Q1598" s="1"/>
      <c r="R1598" s="1"/>
      <c r="S1598" s="1"/>
      <c r="T1598" s="1"/>
      <c r="U1598" s="1"/>
      <c r="V1598" s="1"/>
      <c r="W1598" s="1"/>
      <c r="X1598" s="1"/>
      <c r="Y1598" s="1"/>
      <c r="Z1598" s="1"/>
      <c r="AA1598" s="1"/>
      <c r="AB1598" s="1"/>
      <c r="AC1598" s="1"/>
      <c r="AD1598" s="1"/>
      <c r="AE1598" s="1"/>
      <c r="AF1598" s="1"/>
      <c r="AG1598" s="1"/>
      <c r="AH1598" s="1"/>
      <c r="AI1598" s="54"/>
      <c r="AJ1598" s="1"/>
    </row>
    <row r="1599">
      <c r="A1599" s="1"/>
      <c r="B1599" s="1"/>
      <c r="C1599" s="34"/>
      <c r="D1599" s="1"/>
      <c r="E1599" s="1"/>
      <c r="F1599" s="1"/>
      <c r="G1599" s="1"/>
      <c r="H1599" s="1"/>
      <c r="I1599" s="1"/>
      <c r="J1599" s="1"/>
      <c r="K1599" s="1"/>
      <c r="L1599" s="1"/>
      <c r="M1599" s="1"/>
      <c r="N1599" s="1"/>
      <c r="O1599" s="54"/>
      <c r="P1599" s="1"/>
      <c r="Q1599" s="1"/>
      <c r="R1599" s="1"/>
      <c r="S1599" s="1"/>
      <c r="T1599" s="1"/>
      <c r="U1599" s="1"/>
      <c r="V1599" s="1"/>
      <c r="W1599" s="1"/>
      <c r="X1599" s="1"/>
      <c r="Y1599" s="1"/>
      <c r="Z1599" s="1"/>
      <c r="AA1599" s="1"/>
      <c r="AB1599" s="1"/>
      <c r="AC1599" s="1"/>
      <c r="AD1599" s="1"/>
      <c r="AE1599" s="1"/>
      <c r="AF1599" s="1"/>
      <c r="AG1599" s="1"/>
      <c r="AH1599" s="1"/>
      <c r="AI1599" s="54"/>
      <c r="AJ1599" s="1"/>
    </row>
    <row r="1600">
      <c r="A1600" s="1"/>
      <c r="B1600" s="1"/>
      <c r="C1600" s="34"/>
      <c r="D1600" s="1"/>
      <c r="E1600" s="1"/>
      <c r="F1600" s="1"/>
      <c r="G1600" s="1"/>
      <c r="H1600" s="1"/>
      <c r="I1600" s="1"/>
      <c r="J1600" s="1"/>
      <c r="K1600" s="1"/>
      <c r="L1600" s="1"/>
      <c r="M1600" s="1"/>
      <c r="N1600" s="1"/>
      <c r="O1600" s="54"/>
      <c r="P1600" s="1"/>
      <c r="Q1600" s="1"/>
      <c r="R1600" s="1"/>
      <c r="S1600" s="1"/>
      <c r="T1600" s="1"/>
      <c r="U1600" s="1"/>
      <c r="V1600" s="1"/>
      <c r="W1600" s="1"/>
      <c r="X1600" s="1"/>
      <c r="Y1600" s="1"/>
      <c r="Z1600" s="1"/>
      <c r="AA1600" s="1"/>
      <c r="AB1600" s="1"/>
      <c r="AC1600" s="1"/>
      <c r="AD1600" s="1"/>
      <c r="AE1600" s="1"/>
      <c r="AF1600" s="1"/>
      <c r="AG1600" s="1"/>
      <c r="AH1600" s="1"/>
      <c r="AI1600" s="54"/>
      <c r="AJ1600" s="1"/>
    </row>
    <row r="1601">
      <c r="A1601" s="1"/>
      <c r="B1601" s="1"/>
      <c r="C1601" s="34"/>
      <c r="D1601" s="1"/>
      <c r="E1601" s="1"/>
      <c r="F1601" s="1"/>
      <c r="G1601" s="1"/>
      <c r="H1601" s="1"/>
      <c r="I1601" s="1"/>
      <c r="J1601" s="1"/>
      <c r="K1601" s="1"/>
      <c r="L1601" s="1"/>
      <c r="M1601" s="1"/>
      <c r="N1601" s="1"/>
      <c r="O1601" s="54"/>
      <c r="P1601" s="1"/>
      <c r="Q1601" s="1"/>
      <c r="R1601" s="1"/>
      <c r="S1601" s="1"/>
      <c r="T1601" s="1"/>
      <c r="U1601" s="1"/>
      <c r="V1601" s="1"/>
      <c r="W1601" s="1"/>
      <c r="X1601" s="1"/>
      <c r="Y1601" s="1"/>
      <c r="Z1601" s="1"/>
      <c r="AA1601" s="1"/>
      <c r="AB1601" s="1"/>
      <c r="AC1601" s="1"/>
      <c r="AD1601" s="1"/>
      <c r="AE1601" s="1"/>
      <c r="AF1601" s="1"/>
      <c r="AG1601" s="1"/>
      <c r="AH1601" s="1"/>
      <c r="AI1601" s="54"/>
      <c r="AJ1601" s="1"/>
    </row>
    <row r="1602">
      <c r="A1602" s="1"/>
      <c r="B1602" s="1"/>
      <c r="C1602" s="34"/>
      <c r="D1602" s="1"/>
      <c r="E1602" s="1"/>
      <c r="F1602" s="1"/>
      <c r="G1602" s="1"/>
      <c r="H1602" s="1"/>
      <c r="I1602" s="1"/>
      <c r="J1602" s="1"/>
      <c r="K1602" s="1"/>
      <c r="L1602" s="1"/>
      <c r="M1602" s="1"/>
      <c r="N1602" s="1"/>
      <c r="O1602" s="54"/>
      <c r="P1602" s="1"/>
      <c r="Q1602" s="1"/>
      <c r="R1602" s="1"/>
      <c r="S1602" s="1"/>
      <c r="T1602" s="1"/>
      <c r="U1602" s="1"/>
      <c r="V1602" s="1"/>
      <c r="W1602" s="1"/>
      <c r="X1602" s="1"/>
      <c r="Y1602" s="1"/>
      <c r="Z1602" s="1"/>
      <c r="AA1602" s="1"/>
      <c r="AB1602" s="1"/>
      <c r="AC1602" s="1"/>
      <c r="AD1602" s="1"/>
      <c r="AE1602" s="1"/>
      <c r="AF1602" s="1"/>
      <c r="AG1602" s="1"/>
      <c r="AH1602" s="1"/>
      <c r="AI1602" s="54"/>
      <c r="AJ1602" s="1"/>
    </row>
    <row r="1603">
      <c r="A1603" s="1"/>
      <c r="B1603" s="1"/>
      <c r="C1603" s="34"/>
      <c r="D1603" s="1"/>
      <c r="E1603" s="1"/>
      <c r="F1603" s="1"/>
      <c r="G1603" s="1"/>
      <c r="H1603" s="1"/>
      <c r="I1603" s="1"/>
      <c r="J1603" s="1"/>
      <c r="K1603" s="1"/>
      <c r="L1603" s="1"/>
      <c r="M1603" s="1"/>
      <c r="N1603" s="1"/>
      <c r="O1603" s="54"/>
      <c r="P1603" s="1"/>
      <c r="Q1603" s="1"/>
      <c r="R1603" s="1"/>
      <c r="S1603" s="1"/>
      <c r="T1603" s="1"/>
      <c r="U1603" s="1"/>
      <c r="V1603" s="1"/>
      <c r="W1603" s="1"/>
      <c r="X1603" s="1"/>
      <c r="Y1603" s="1"/>
      <c r="Z1603" s="1"/>
      <c r="AA1603" s="1"/>
      <c r="AB1603" s="1"/>
      <c r="AC1603" s="1"/>
      <c r="AD1603" s="1"/>
      <c r="AE1603" s="1"/>
      <c r="AF1603" s="1"/>
      <c r="AG1603" s="1"/>
      <c r="AH1603" s="1"/>
      <c r="AI1603" s="54"/>
      <c r="AJ1603" s="1"/>
    </row>
    <row r="1604">
      <c r="A1604" s="1"/>
      <c r="B1604" s="1"/>
      <c r="C1604" s="34"/>
      <c r="D1604" s="1"/>
      <c r="E1604" s="1"/>
      <c r="F1604" s="1"/>
      <c r="G1604" s="1"/>
      <c r="H1604" s="1"/>
      <c r="I1604" s="1"/>
      <c r="J1604" s="1"/>
      <c r="K1604" s="1"/>
      <c r="L1604" s="1"/>
      <c r="M1604" s="1"/>
      <c r="N1604" s="1"/>
      <c r="O1604" s="54"/>
      <c r="P1604" s="1"/>
      <c r="Q1604" s="1"/>
      <c r="R1604" s="1"/>
      <c r="S1604" s="1"/>
      <c r="T1604" s="1"/>
      <c r="U1604" s="1"/>
      <c r="V1604" s="1"/>
      <c r="W1604" s="1"/>
      <c r="X1604" s="1"/>
      <c r="Y1604" s="1"/>
      <c r="Z1604" s="1"/>
      <c r="AA1604" s="1"/>
      <c r="AB1604" s="1"/>
      <c r="AC1604" s="1"/>
      <c r="AD1604" s="1"/>
      <c r="AE1604" s="1"/>
      <c r="AF1604" s="1"/>
      <c r="AG1604" s="1"/>
      <c r="AH1604" s="1"/>
      <c r="AI1604" s="54"/>
      <c r="AJ1604" s="1"/>
    </row>
    <row r="1605">
      <c r="A1605" s="1"/>
      <c r="B1605" s="1"/>
      <c r="C1605" s="34"/>
      <c r="D1605" s="1"/>
      <c r="E1605" s="1"/>
      <c r="F1605" s="1"/>
      <c r="G1605" s="1"/>
      <c r="H1605" s="1"/>
      <c r="I1605" s="1"/>
      <c r="J1605" s="1"/>
      <c r="K1605" s="1"/>
      <c r="L1605" s="1"/>
      <c r="M1605" s="1"/>
      <c r="N1605" s="1"/>
      <c r="O1605" s="54"/>
      <c r="P1605" s="1"/>
      <c r="Q1605" s="1"/>
      <c r="R1605" s="1"/>
      <c r="S1605" s="1"/>
      <c r="T1605" s="1"/>
      <c r="U1605" s="1"/>
      <c r="V1605" s="1"/>
      <c r="W1605" s="1"/>
      <c r="X1605" s="1"/>
      <c r="Y1605" s="1"/>
      <c r="Z1605" s="1"/>
      <c r="AA1605" s="1"/>
      <c r="AB1605" s="1"/>
      <c r="AC1605" s="1"/>
      <c r="AD1605" s="1"/>
      <c r="AE1605" s="1"/>
      <c r="AF1605" s="1"/>
      <c r="AG1605" s="1"/>
      <c r="AH1605" s="1"/>
      <c r="AI1605" s="54"/>
      <c r="AJ1605" s="1"/>
    </row>
    <row r="1606">
      <c r="A1606" s="1"/>
      <c r="B1606" s="1"/>
      <c r="C1606" s="34"/>
      <c r="D1606" s="1"/>
      <c r="E1606" s="1"/>
      <c r="F1606" s="1"/>
      <c r="G1606" s="1"/>
      <c r="H1606" s="1"/>
      <c r="I1606" s="1"/>
      <c r="J1606" s="1"/>
      <c r="K1606" s="1"/>
      <c r="L1606" s="1"/>
      <c r="M1606" s="1"/>
      <c r="N1606" s="1"/>
      <c r="O1606" s="54"/>
      <c r="P1606" s="1"/>
      <c r="Q1606" s="1"/>
      <c r="R1606" s="1"/>
      <c r="S1606" s="1"/>
      <c r="T1606" s="1"/>
      <c r="U1606" s="1"/>
      <c r="V1606" s="1"/>
      <c r="W1606" s="1"/>
      <c r="X1606" s="1"/>
      <c r="Y1606" s="1"/>
      <c r="Z1606" s="1"/>
      <c r="AA1606" s="1"/>
      <c r="AB1606" s="1"/>
      <c r="AC1606" s="1"/>
      <c r="AD1606" s="1"/>
      <c r="AE1606" s="1"/>
      <c r="AF1606" s="1"/>
      <c r="AG1606" s="1"/>
      <c r="AH1606" s="1"/>
      <c r="AI1606" s="54"/>
      <c r="AJ1606" s="1"/>
    </row>
    <row r="1607">
      <c r="A1607" s="1"/>
      <c r="B1607" s="1"/>
      <c r="C1607" s="34"/>
      <c r="D1607" s="1"/>
      <c r="E1607" s="1"/>
      <c r="F1607" s="1"/>
      <c r="G1607" s="1"/>
      <c r="H1607" s="1"/>
      <c r="I1607" s="1"/>
      <c r="J1607" s="1"/>
      <c r="K1607" s="1"/>
      <c r="L1607" s="1"/>
      <c r="M1607" s="1"/>
      <c r="N1607" s="1"/>
      <c r="O1607" s="54"/>
      <c r="P1607" s="1"/>
      <c r="Q1607" s="1"/>
      <c r="R1607" s="1"/>
      <c r="S1607" s="1"/>
      <c r="T1607" s="1"/>
      <c r="U1607" s="1"/>
      <c r="V1607" s="1"/>
      <c r="W1607" s="1"/>
      <c r="X1607" s="1"/>
      <c r="Y1607" s="1"/>
      <c r="Z1607" s="1"/>
      <c r="AA1607" s="1"/>
      <c r="AB1607" s="1"/>
      <c r="AC1607" s="1"/>
      <c r="AD1607" s="1"/>
      <c r="AE1607" s="1"/>
      <c r="AF1607" s="1"/>
      <c r="AG1607" s="1"/>
      <c r="AH1607" s="1"/>
      <c r="AI1607" s="54"/>
      <c r="AJ1607" s="1"/>
    </row>
    <row r="1608">
      <c r="A1608" s="1"/>
      <c r="B1608" s="1"/>
      <c r="C1608" s="34"/>
      <c r="D1608" s="1"/>
      <c r="E1608" s="1"/>
      <c r="F1608" s="1"/>
      <c r="G1608" s="1"/>
      <c r="H1608" s="1"/>
      <c r="I1608" s="1"/>
      <c r="J1608" s="1"/>
      <c r="K1608" s="1"/>
      <c r="L1608" s="1"/>
      <c r="M1608" s="1"/>
      <c r="N1608" s="1"/>
      <c r="O1608" s="54"/>
      <c r="P1608" s="1"/>
      <c r="Q1608" s="1"/>
      <c r="R1608" s="1"/>
      <c r="S1608" s="1"/>
      <c r="T1608" s="1"/>
      <c r="U1608" s="1"/>
      <c r="V1608" s="1"/>
      <c r="W1608" s="1"/>
      <c r="X1608" s="1"/>
      <c r="Y1608" s="1"/>
      <c r="Z1608" s="1"/>
      <c r="AA1608" s="1"/>
      <c r="AB1608" s="1"/>
      <c r="AC1608" s="1"/>
      <c r="AD1608" s="1"/>
      <c r="AE1608" s="1"/>
      <c r="AF1608" s="1"/>
      <c r="AG1608" s="1"/>
      <c r="AH1608" s="1"/>
      <c r="AI1608" s="54"/>
      <c r="AJ1608" s="1"/>
    </row>
    <row r="1609">
      <c r="A1609" s="1"/>
      <c r="B1609" s="1"/>
      <c r="C1609" s="34"/>
      <c r="D1609" s="1"/>
      <c r="E1609" s="1"/>
      <c r="F1609" s="1"/>
      <c r="G1609" s="1"/>
      <c r="H1609" s="1"/>
      <c r="I1609" s="1"/>
      <c r="J1609" s="1"/>
      <c r="K1609" s="1"/>
      <c r="L1609" s="1"/>
      <c r="M1609" s="1"/>
      <c r="N1609" s="1"/>
      <c r="O1609" s="54"/>
      <c r="P1609" s="1"/>
      <c r="Q1609" s="1"/>
      <c r="R1609" s="1"/>
      <c r="S1609" s="1"/>
      <c r="T1609" s="1"/>
      <c r="U1609" s="1"/>
      <c r="V1609" s="1"/>
      <c r="W1609" s="1"/>
      <c r="X1609" s="1"/>
      <c r="Y1609" s="1"/>
      <c r="Z1609" s="1"/>
      <c r="AA1609" s="1"/>
      <c r="AB1609" s="1"/>
      <c r="AC1609" s="1"/>
      <c r="AD1609" s="1"/>
      <c r="AE1609" s="1"/>
      <c r="AF1609" s="1"/>
      <c r="AG1609" s="1"/>
      <c r="AH1609" s="1"/>
      <c r="AI1609" s="54"/>
      <c r="AJ1609" s="1"/>
    </row>
    <row r="1610">
      <c r="A1610" s="1"/>
      <c r="B1610" s="1"/>
      <c r="C1610" s="34"/>
      <c r="D1610" s="1"/>
      <c r="E1610" s="1"/>
      <c r="F1610" s="1"/>
      <c r="G1610" s="1"/>
      <c r="H1610" s="1"/>
      <c r="I1610" s="1"/>
      <c r="J1610" s="1"/>
      <c r="K1610" s="1"/>
      <c r="L1610" s="1"/>
      <c r="M1610" s="1"/>
      <c r="N1610" s="1"/>
      <c r="O1610" s="54"/>
      <c r="P1610" s="1"/>
      <c r="Q1610" s="1"/>
      <c r="R1610" s="1"/>
      <c r="S1610" s="1"/>
      <c r="T1610" s="1"/>
      <c r="U1610" s="1"/>
      <c r="V1610" s="1"/>
      <c r="W1610" s="1"/>
      <c r="X1610" s="1"/>
      <c r="Y1610" s="1"/>
      <c r="Z1610" s="1"/>
      <c r="AA1610" s="1"/>
      <c r="AB1610" s="1"/>
      <c r="AC1610" s="1"/>
      <c r="AD1610" s="1"/>
      <c r="AE1610" s="1"/>
      <c r="AF1610" s="1"/>
      <c r="AG1610" s="1"/>
      <c r="AH1610" s="1"/>
      <c r="AI1610" s="54"/>
      <c r="AJ1610" s="1"/>
    </row>
    <row r="1611">
      <c r="A1611" s="1"/>
      <c r="B1611" s="1"/>
      <c r="C1611" s="34"/>
      <c r="D1611" s="1"/>
      <c r="E1611" s="1"/>
      <c r="F1611" s="1"/>
      <c r="G1611" s="1"/>
      <c r="H1611" s="1"/>
      <c r="I1611" s="1"/>
      <c r="J1611" s="1"/>
      <c r="K1611" s="1"/>
      <c r="L1611" s="1"/>
      <c r="M1611" s="1"/>
      <c r="N1611" s="1"/>
      <c r="O1611" s="54"/>
      <c r="P1611" s="1"/>
      <c r="Q1611" s="1"/>
      <c r="R1611" s="1"/>
      <c r="S1611" s="1"/>
      <c r="T1611" s="1"/>
      <c r="U1611" s="1"/>
      <c r="V1611" s="1"/>
      <c r="W1611" s="1"/>
      <c r="X1611" s="1"/>
      <c r="Y1611" s="1"/>
      <c r="Z1611" s="1"/>
      <c r="AA1611" s="1"/>
      <c r="AB1611" s="1"/>
      <c r="AC1611" s="1"/>
      <c r="AD1611" s="1"/>
      <c r="AE1611" s="1"/>
      <c r="AF1611" s="1"/>
      <c r="AG1611" s="1"/>
      <c r="AH1611" s="1"/>
      <c r="AI1611" s="54"/>
      <c r="AJ1611" s="1"/>
    </row>
    <row r="1612">
      <c r="A1612" s="1"/>
      <c r="B1612" s="1"/>
      <c r="C1612" s="34"/>
      <c r="D1612" s="1"/>
      <c r="E1612" s="1"/>
      <c r="F1612" s="1"/>
      <c r="G1612" s="1"/>
      <c r="H1612" s="1"/>
      <c r="I1612" s="1"/>
      <c r="J1612" s="1"/>
      <c r="K1612" s="1"/>
      <c r="L1612" s="1"/>
      <c r="M1612" s="1"/>
      <c r="N1612" s="1"/>
      <c r="O1612" s="54"/>
      <c r="P1612" s="1"/>
      <c r="Q1612" s="1"/>
      <c r="R1612" s="1"/>
      <c r="S1612" s="1"/>
      <c r="T1612" s="1"/>
      <c r="U1612" s="1"/>
      <c r="V1612" s="1"/>
      <c r="W1612" s="1"/>
      <c r="X1612" s="1"/>
      <c r="Y1612" s="1"/>
      <c r="Z1612" s="1"/>
      <c r="AA1612" s="1"/>
      <c r="AB1612" s="1"/>
      <c r="AC1612" s="1"/>
      <c r="AD1612" s="1"/>
      <c r="AE1612" s="1"/>
      <c r="AF1612" s="1"/>
      <c r="AG1612" s="1"/>
      <c r="AH1612" s="1"/>
      <c r="AI1612" s="54"/>
      <c r="AJ1612" s="1"/>
    </row>
    <row r="1613">
      <c r="A1613" s="1"/>
      <c r="B1613" s="1"/>
      <c r="C1613" s="34"/>
      <c r="D1613" s="1"/>
      <c r="E1613" s="1"/>
      <c r="F1613" s="1"/>
      <c r="G1613" s="1"/>
      <c r="H1613" s="1"/>
      <c r="I1613" s="1"/>
      <c r="J1613" s="1"/>
      <c r="K1613" s="1"/>
      <c r="L1613" s="1"/>
      <c r="M1613" s="1"/>
      <c r="N1613" s="1"/>
      <c r="O1613" s="54"/>
      <c r="P1613" s="1"/>
      <c r="Q1613" s="1"/>
      <c r="R1613" s="1"/>
      <c r="S1613" s="1"/>
      <c r="T1613" s="1"/>
      <c r="U1613" s="1"/>
      <c r="V1613" s="1"/>
      <c r="W1613" s="1"/>
      <c r="X1613" s="1"/>
      <c r="Y1613" s="1"/>
      <c r="Z1613" s="1"/>
      <c r="AA1613" s="1"/>
      <c r="AB1613" s="1"/>
      <c r="AC1613" s="1"/>
      <c r="AD1613" s="1"/>
      <c r="AE1613" s="1"/>
      <c r="AF1613" s="1"/>
      <c r="AG1613" s="1"/>
      <c r="AH1613" s="1"/>
      <c r="AI1613" s="54"/>
      <c r="AJ1613" s="1"/>
    </row>
    <row r="1614">
      <c r="A1614" s="1"/>
      <c r="B1614" s="1"/>
      <c r="C1614" s="34"/>
      <c r="D1614" s="1"/>
      <c r="E1614" s="1"/>
      <c r="F1614" s="1"/>
      <c r="G1614" s="1"/>
      <c r="H1614" s="1"/>
      <c r="I1614" s="1"/>
      <c r="J1614" s="1"/>
      <c r="K1614" s="1"/>
      <c r="L1614" s="1"/>
      <c r="M1614" s="1"/>
      <c r="N1614" s="1"/>
      <c r="O1614" s="54"/>
      <c r="P1614" s="1"/>
      <c r="Q1614" s="1"/>
      <c r="R1614" s="1"/>
      <c r="S1614" s="1"/>
      <c r="T1614" s="1"/>
      <c r="U1614" s="1"/>
      <c r="V1614" s="1"/>
      <c r="W1614" s="1"/>
      <c r="X1614" s="1"/>
      <c r="Y1614" s="1"/>
      <c r="Z1614" s="1"/>
      <c r="AA1614" s="1"/>
      <c r="AB1614" s="1"/>
      <c r="AC1614" s="1"/>
      <c r="AD1614" s="1"/>
      <c r="AE1614" s="1"/>
      <c r="AF1614" s="1"/>
      <c r="AG1614" s="1"/>
      <c r="AH1614" s="1"/>
      <c r="AI1614" s="54"/>
      <c r="AJ1614" s="1"/>
    </row>
    <row r="1615">
      <c r="A1615" s="1"/>
      <c r="B1615" s="1"/>
      <c r="C1615" s="34"/>
      <c r="D1615" s="1"/>
      <c r="E1615" s="1"/>
      <c r="F1615" s="1"/>
      <c r="G1615" s="1"/>
      <c r="H1615" s="1"/>
      <c r="I1615" s="1"/>
      <c r="J1615" s="1"/>
      <c r="K1615" s="1"/>
      <c r="L1615" s="1"/>
      <c r="M1615" s="1"/>
      <c r="N1615" s="1"/>
      <c r="O1615" s="54"/>
      <c r="P1615" s="1"/>
      <c r="Q1615" s="1"/>
      <c r="R1615" s="1"/>
      <c r="S1615" s="1"/>
      <c r="T1615" s="1"/>
      <c r="U1615" s="1"/>
      <c r="V1615" s="1"/>
      <c r="W1615" s="1"/>
      <c r="X1615" s="1"/>
      <c r="Y1615" s="1"/>
      <c r="Z1615" s="1"/>
      <c r="AA1615" s="1"/>
      <c r="AB1615" s="1"/>
      <c r="AC1615" s="1"/>
      <c r="AD1615" s="1"/>
      <c r="AE1615" s="1"/>
      <c r="AF1615" s="1"/>
      <c r="AG1615" s="1"/>
      <c r="AH1615" s="1"/>
      <c r="AI1615" s="54"/>
      <c r="AJ1615" s="1"/>
    </row>
    <row r="1616">
      <c r="A1616" s="1"/>
      <c r="B1616" s="1"/>
      <c r="C1616" s="34"/>
      <c r="D1616" s="1"/>
      <c r="E1616" s="1"/>
      <c r="F1616" s="1"/>
      <c r="G1616" s="1"/>
      <c r="H1616" s="1"/>
      <c r="I1616" s="1"/>
      <c r="J1616" s="1"/>
      <c r="K1616" s="1"/>
      <c r="L1616" s="1"/>
      <c r="M1616" s="1"/>
      <c r="N1616" s="1"/>
      <c r="O1616" s="54"/>
      <c r="P1616" s="1"/>
      <c r="Q1616" s="1"/>
      <c r="R1616" s="1"/>
      <c r="S1616" s="1"/>
      <c r="T1616" s="1"/>
      <c r="U1616" s="1"/>
      <c r="V1616" s="1"/>
      <c r="W1616" s="1"/>
      <c r="X1616" s="1"/>
      <c r="Y1616" s="1"/>
      <c r="Z1616" s="1"/>
      <c r="AA1616" s="1"/>
      <c r="AB1616" s="1"/>
      <c r="AC1616" s="1"/>
      <c r="AD1616" s="1"/>
      <c r="AE1616" s="1"/>
      <c r="AF1616" s="1"/>
      <c r="AG1616" s="1"/>
      <c r="AH1616" s="1"/>
      <c r="AI1616" s="54"/>
      <c r="AJ1616" s="1"/>
    </row>
    <row r="1617">
      <c r="A1617" s="1"/>
      <c r="B1617" s="1"/>
      <c r="C1617" s="34"/>
      <c r="D1617" s="1"/>
      <c r="E1617" s="1"/>
      <c r="F1617" s="1"/>
      <c r="G1617" s="1"/>
      <c r="H1617" s="1"/>
      <c r="I1617" s="1"/>
      <c r="J1617" s="1"/>
      <c r="K1617" s="1"/>
      <c r="L1617" s="1"/>
      <c r="M1617" s="1"/>
      <c r="N1617" s="1"/>
      <c r="O1617" s="54"/>
      <c r="P1617" s="1"/>
      <c r="Q1617" s="1"/>
      <c r="R1617" s="1"/>
      <c r="S1617" s="1"/>
      <c r="T1617" s="1"/>
      <c r="U1617" s="1"/>
      <c r="V1617" s="1"/>
      <c r="W1617" s="1"/>
      <c r="X1617" s="1"/>
      <c r="Y1617" s="1"/>
      <c r="Z1617" s="1"/>
      <c r="AA1617" s="1"/>
      <c r="AB1617" s="1"/>
      <c r="AC1617" s="1"/>
      <c r="AD1617" s="1"/>
      <c r="AE1617" s="1"/>
      <c r="AF1617" s="1"/>
      <c r="AG1617" s="1"/>
      <c r="AH1617" s="1"/>
      <c r="AI1617" s="54"/>
      <c r="AJ1617" s="1"/>
    </row>
    <row r="1618">
      <c r="A1618" s="1"/>
      <c r="B1618" s="1"/>
      <c r="C1618" s="34"/>
      <c r="D1618" s="1"/>
      <c r="E1618" s="1"/>
      <c r="F1618" s="1"/>
      <c r="G1618" s="1"/>
      <c r="H1618" s="1"/>
      <c r="I1618" s="1"/>
      <c r="J1618" s="1"/>
      <c r="K1618" s="1"/>
      <c r="L1618" s="1"/>
      <c r="M1618" s="1"/>
      <c r="N1618" s="1"/>
      <c r="O1618" s="54"/>
      <c r="P1618" s="1"/>
      <c r="Q1618" s="1"/>
      <c r="R1618" s="1"/>
      <c r="S1618" s="1"/>
      <c r="T1618" s="1"/>
      <c r="U1618" s="1"/>
      <c r="V1618" s="1"/>
      <c r="W1618" s="1"/>
      <c r="X1618" s="1"/>
      <c r="Y1618" s="1"/>
      <c r="Z1618" s="1"/>
      <c r="AA1618" s="1"/>
      <c r="AB1618" s="1"/>
      <c r="AC1618" s="1"/>
      <c r="AD1618" s="1"/>
      <c r="AE1618" s="1"/>
      <c r="AF1618" s="1"/>
      <c r="AG1618" s="1"/>
      <c r="AH1618" s="1"/>
      <c r="AI1618" s="54"/>
      <c r="AJ1618" s="1"/>
    </row>
    <row r="1619">
      <c r="A1619" s="1"/>
      <c r="B1619" s="1"/>
      <c r="C1619" s="34"/>
      <c r="D1619" s="1"/>
      <c r="E1619" s="1"/>
      <c r="F1619" s="1"/>
      <c r="G1619" s="1"/>
      <c r="H1619" s="1"/>
      <c r="I1619" s="1"/>
      <c r="J1619" s="1"/>
      <c r="K1619" s="1"/>
      <c r="L1619" s="1"/>
      <c r="M1619" s="1"/>
      <c r="N1619" s="1"/>
      <c r="O1619" s="54"/>
      <c r="P1619" s="1"/>
      <c r="Q1619" s="1"/>
      <c r="R1619" s="1"/>
      <c r="S1619" s="1"/>
      <c r="T1619" s="1"/>
      <c r="U1619" s="1"/>
      <c r="V1619" s="1"/>
      <c r="W1619" s="1"/>
      <c r="X1619" s="1"/>
      <c r="Y1619" s="1"/>
      <c r="Z1619" s="1"/>
      <c r="AA1619" s="1"/>
      <c r="AB1619" s="1"/>
      <c r="AC1619" s="1"/>
      <c r="AD1619" s="1"/>
      <c r="AE1619" s="1"/>
      <c r="AF1619" s="1"/>
      <c r="AG1619" s="1"/>
      <c r="AH1619" s="1"/>
      <c r="AI1619" s="54"/>
      <c r="AJ1619" s="1"/>
    </row>
    <row r="1620">
      <c r="A1620" s="1"/>
      <c r="B1620" s="1"/>
      <c r="C1620" s="34"/>
      <c r="D1620" s="1"/>
      <c r="E1620" s="1"/>
      <c r="F1620" s="1"/>
      <c r="G1620" s="1"/>
      <c r="H1620" s="1"/>
      <c r="I1620" s="1"/>
      <c r="J1620" s="1"/>
      <c r="K1620" s="1"/>
      <c r="L1620" s="1"/>
      <c r="M1620" s="1"/>
      <c r="N1620" s="1"/>
      <c r="O1620" s="54"/>
      <c r="P1620" s="1"/>
      <c r="Q1620" s="1"/>
      <c r="R1620" s="1"/>
      <c r="S1620" s="1"/>
      <c r="T1620" s="1"/>
      <c r="U1620" s="1"/>
      <c r="V1620" s="1"/>
      <c r="W1620" s="1"/>
      <c r="X1620" s="1"/>
      <c r="Y1620" s="1"/>
      <c r="Z1620" s="1"/>
      <c r="AA1620" s="1"/>
      <c r="AB1620" s="1"/>
      <c r="AC1620" s="1"/>
      <c r="AD1620" s="1"/>
      <c r="AE1620" s="1"/>
      <c r="AF1620" s="1"/>
      <c r="AG1620" s="1"/>
      <c r="AH1620" s="1"/>
      <c r="AI1620" s="54"/>
      <c r="AJ1620" s="1"/>
    </row>
    <row r="1621">
      <c r="A1621" s="1"/>
      <c r="B1621" s="1"/>
      <c r="C1621" s="34"/>
      <c r="D1621" s="1"/>
      <c r="E1621" s="1"/>
      <c r="F1621" s="1"/>
      <c r="G1621" s="1"/>
      <c r="H1621" s="1"/>
      <c r="I1621" s="1"/>
      <c r="J1621" s="1"/>
      <c r="K1621" s="1"/>
      <c r="L1621" s="1"/>
      <c r="M1621" s="1"/>
      <c r="N1621" s="1"/>
      <c r="O1621" s="54"/>
      <c r="P1621" s="1"/>
      <c r="Q1621" s="1"/>
      <c r="R1621" s="1"/>
      <c r="S1621" s="1"/>
      <c r="T1621" s="1"/>
      <c r="U1621" s="1"/>
      <c r="V1621" s="1"/>
      <c r="W1621" s="1"/>
      <c r="X1621" s="1"/>
      <c r="Y1621" s="1"/>
      <c r="Z1621" s="1"/>
      <c r="AA1621" s="1"/>
      <c r="AB1621" s="1"/>
      <c r="AC1621" s="1"/>
      <c r="AD1621" s="1"/>
      <c r="AE1621" s="1"/>
      <c r="AF1621" s="1"/>
      <c r="AG1621" s="1"/>
      <c r="AH1621" s="1"/>
      <c r="AI1621" s="54"/>
      <c r="AJ1621" s="1"/>
    </row>
    <row r="1622">
      <c r="A1622" s="1"/>
      <c r="B1622" s="1"/>
      <c r="C1622" s="34"/>
      <c r="D1622" s="1"/>
      <c r="E1622" s="1"/>
      <c r="F1622" s="1"/>
      <c r="G1622" s="1"/>
      <c r="H1622" s="1"/>
      <c r="I1622" s="1"/>
      <c r="J1622" s="1"/>
      <c r="K1622" s="1"/>
      <c r="L1622" s="1"/>
      <c r="M1622" s="1"/>
      <c r="N1622" s="1"/>
      <c r="O1622" s="54"/>
      <c r="P1622" s="1"/>
      <c r="Q1622" s="1"/>
      <c r="R1622" s="1"/>
      <c r="S1622" s="1"/>
      <c r="T1622" s="1"/>
      <c r="U1622" s="1"/>
      <c r="V1622" s="1"/>
      <c r="W1622" s="1"/>
      <c r="X1622" s="1"/>
      <c r="Y1622" s="1"/>
      <c r="Z1622" s="1"/>
      <c r="AA1622" s="1"/>
      <c r="AB1622" s="1"/>
      <c r="AC1622" s="1"/>
      <c r="AD1622" s="1"/>
      <c r="AE1622" s="1"/>
      <c r="AF1622" s="1"/>
      <c r="AG1622" s="1"/>
      <c r="AH1622" s="1"/>
      <c r="AI1622" s="54"/>
      <c r="AJ1622" s="1"/>
    </row>
    <row r="1623">
      <c r="A1623" s="1"/>
      <c r="B1623" s="1"/>
      <c r="C1623" s="34"/>
      <c r="D1623" s="1"/>
      <c r="E1623" s="1"/>
      <c r="F1623" s="1"/>
      <c r="G1623" s="1"/>
      <c r="H1623" s="1"/>
      <c r="I1623" s="1"/>
      <c r="J1623" s="1"/>
      <c r="K1623" s="1"/>
      <c r="L1623" s="1"/>
      <c r="M1623" s="1"/>
      <c r="N1623" s="1"/>
      <c r="O1623" s="54"/>
      <c r="P1623" s="1"/>
      <c r="Q1623" s="1"/>
      <c r="R1623" s="1"/>
      <c r="S1623" s="1"/>
      <c r="T1623" s="1"/>
      <c r="U1623" s="1"/>
      <c r="V1623" s="1"/>
      <c r="W1623" s="1"/>
      <c r="X1623" s="1"/>
      <c r="Y1623" s="1"/>
      <c r="Z1623" s="1"/>
      <c r="AA1623" s="1"/>
      <c r="AB1623" s="1"/>
      <c r="AC1623" s="1"/>
      <c r="AD1623" s="1"/>
      <c r="AE1623" s="1"/>
      <c r="AF1623" s="1"/>
      <c r="AG1623" s="1"/>
      <c r="AH1623" s="1"/>
      <c r="AI1623" s="54"/>
      <c r="AJ1623" s="1"/>
    </row>
    <row r="1624">
      <c r="A1624" s="1"/>
      <c r="B1624" s="1"/>
      <c r="C1624" s="34"/>
      <c r="D1624" s="1"/>
      <c r="E1624" s="1"/>
      <c r="F1624" s="1"/>
      <c r="G1624" s="1"/>
      <c r="H1624" s="1"/>
      <c r="I1624" s="1"/>
      <c r="J1624" s="1"/>
      <c r="K1624" s="1"/>
      <c r="L1624" s="1"/>
      <c r="M1624" s="1"/>
      <c r="N1624" s="1"/>
      <c r="O1624" s="54"/>
      <c r="P1624" s="1"/>
      <c r="Q1624" s="1"/>
      <c r="R1624" s="1"/>
      <c r="S1624" s="1"/>
      <c r="T1624" s="1"/>
      <c r="U1624" s="1"/>
      <c r="V1624" s="1"/>
      <c r="W1624" s="1"/>
      <c r="X1624" s="1"/>
      <c r="Y1624" s="1"/>
      <c r="Z1624" s="1"/>
      <c r="AA1624" s="1"/>
      <c r="AB1624" s="1"/>
      <c r="AC1624" s="1"/>
      <c r="AD1624" s="1"/>
      <c r="AE1624" s="1"/>
      <c r="AF1624" s="1"/>
      <c r="AG1624" s="1"/>
      <c r="AH1624" s="1"/>
      <c r="AI1624" s="54"/>
      <c r="AJ1624" s="1"/>
    </row>
    <row r="1625">
      <c r="A1625" s="1"/>
      <c r="B1625" s="1"/>
      <c r="C1625" s="34"/>
      <c r="D1625" s="1"/>
      <c r="E1625" s="1"/>
      <c r="F1625" s="1"/>
      <c r="G1625" s="1"/>
      <c r="H1625" s="1"/>
      <c r="I1625" s="1"/>
      <c r="J1625" s="1"/>
      <c r="K1625" s="1"/>
      <c r="L1625" s="1"/>
      <c r="M1625" s="1"/>
      <c r="N1625" s="1"/>
      <c r="O1625" s="54"/>
      <c r="P1625" s="1"/>
      <c r="Q1625" s="1"/>
      <c r="R1625" s="1"/>
      <c r="S1625" s="1"/>
      <c r="T1625" s="1"/>
      <c r="U1625" s="1"/>
      <c r="V1625" s="1"/>
      <c r="W1625" s="1"/>
      <c r="X1625" s="1"/>
      <c r="Y1625" s="1"/>
      <c r="Z1625" s="1"/>
      <c r="AA1625" s="1"/>
      <c r="AB1625" s="1"/>
      <c r="AC1625" s="1"/>
      <c r="AD1625" s="1"/>
      <c r="AE1625" s="1"/>
      <c r="AF1625" s="1"/>
      <c r="AG1625" s="1"/>
      <c r="AH1625" s="1"/>
      <c r="AI1625" s="54"/>
      <c r="AJ1625" s="1"/>
    </row>
    <row r="1626">
      <c r="A1626" s="1"/>
      <c r="B1626" s="1"/>
      <c r="C1626" s="34"/>
      <c r="D1626" s="1"/>
      <c r="E1626" s="1"/>
      <c r="F1626" s="1"/>
      <c r="G1626" s="1"/>
      <c r="H1626" s="1"/>
      <c r="I1626" s="1"/>
      <c r="J1626" s="1"/>
      <c r="K1626" s="1"/>
      <c r="L1626" s="1"/>
      <c r="M1626" s="1"/>
      <c r="N1626" s="1"/>
      <c r="O1626" s="54"/>
      <c r="P1626" s="1"/>
      <c r="Q1626" s="1"/>
      <c r="R1626" s="1"/>
      <c r="S1626" s="1"/>
      <c r="T1626" s="1"/>
      <c r="U1626" s="1"/>
      <c r="V1626" s="1"/>
      <c r="W1626" s="1"/>
      <c r="X1626" s="1"/>
      <c r="Y1626" s="1"/>
      <c r="Z1626" s="1"/>
      <c r="AA1626" s="1"/>
      <c r="AB1626" s="1"/>
      <c r="AC1626" s="1"/>
      <c r="AD1626" s="1"/>
      <c r="AE1626" s="1"/>
      <c r="AF1626" s="1"/>
      <c r="AG1626" s="1"/>
      <c r="AH1626" s="1"/>
      <c r="AI1626" s="54"/>
      <c r="AJ1626" s="1"/>
    </row>
    <row r="1627">
      <c r="A1627" s="1"/>
      <c r="B1627" s="1"/>
      <c r="C1627" s="34"/>
      <c r="D1627" s="1"/>
      <c r="E1627" s="1"/>
      <c r="F1627" s="1"/>
      <c r="G1627" s="1"/>
      <c r="H1627" s="1"/>
      <c r="I1627" s="1"/>
      <c r="J1627" s="1"/>
      <c r="K1627" s="1"/>
      <c r="L1627" s="1"/>
      <c r="M1627" s="1"/>
      <c r="N1627" s="1"/>
      <c r="O1627" s="54"/>
      <c r="P1627" s="1"/>
      <c r="Q1627" s="1"/>
      <c r="R1627" s="1"/>
      <c r="S1627" s="1"/>
      <c r="T1627" s="1"/>
      <c r="U1627" s="1"/>
      <c r="V1627" s="1"/>
      <c r="W1627" s="1"/>
      <c r="X1627" s="1"/>
      <c r="Y1627" s="1"/>
      <c r="Z1627" s="1"/>
      <c r="AA1627" s="1"/>
      <c r="AB1627" s="1"/>
      <c r="AC1627" s="1"/>
      <c r="AD1627" s="1"/>
      <c r="AE1627" s="1"/>
      <c r="AF1627" s="1"/>
      <c r="AG1627" s="1"/>
      <c r="AH1627" s="1"/>
      <c r="AI1627" s="54"/>
      <c r="AJ1627" s="1"/>
    </row>
    <row r="1628">
      <c r="A1628" s="1"/>
      <c r="B1628" s="1"/>
      <c r="C1628" s="34"/>
      <c r="D1628" s="1"/>
      <c r="E1628" s="1"/>
      <c r="F1628" s="1"/>
      <c r="G1628" s="1"/>
      <c r="H1628" s="1"/>
      <c r="I1628" s="1"/>
      <c r="J1628" s="1"/>
      <c r="K1628" s="1"/>
      <c r="L1628" s="1"/>
      <c r="M1628" s="1"/>
      <c r="N1628" s="1"/>
      <c r="O1628" s="54"/>
      <c r="P1628" s="1"/>
      <c r="Q1628" s="1"/>
      <c r="R1628" s="1"/>
      <c r="S1628" s="1"/>
      <c r="T1628" s="1"/>
      <c r="U1628" s="1"/>
      <c r="V1628" s="1"/>
      <c r="W1628" s="1"/>
      <c r="X1628" s="1"/>
      <c r="Y1628" s="1"/>
      <c r="Z1628" s="1"/>
      <c r="AA1628" s="1"/>
      <c r="AB1628" s="1"/>
      <c r="AC1628" s="1"/>
      <c r="AD1628" s="1"/>
      <c r="AE1628" s="1"/>
      <c r="AF1628" s="1"/>
      <c r="AG1628" s="1"/>
      <c r="AH1628" s="1"/>
      <c r="AI1628" s="54"/>
      <c r="AJ1628" s="1"/>
    </row>
    <row r="1629">
      <c r="A1629" s="1"/>
      <c r="B1629" s="1"/>
      <c r="C1629" s="34"/>
      <c r="D1629" s="1"/>
      <c r="E1629" s="1"/>
      <c r="F1629" s="1"/>
      <c r="G1629" s="1"/>
      <c r="H1629" s="1"/>
      <c r="I1629" s="1"/>
      <c r="J1629" s="1"/>
      <c r="K1629" s="1"/>
      <c r="L1629" s="1"/>
      <c r="M1629" s="1"/>
      <c r="N1629" s="1"/>
      <c r="O1629" s="54"/>
      <c r="P1629" s="1"/>
      <c r="Q1629" s="1"/>
      <c r="R1629" s="1"/>
      <c r="S1629" s="1"/>
      <c r="T1629" s="1"/>
      <c r="U1629" s="1"/>
      <c r="V1629" s="1"/>
      <c r="W1629" s="1"/>
      <c r="X1629" s="1"/>
      <c r="Y1629" s="1"/>
      <c r="Z1629" s="1"/>
      <c r="AA1629" s="1"/>
      <c r="AB1629" s="1"/>
      <c r="AC1629" s="1"/>
      <c r="AD1629" s="1"/>
      <c r="AE1629" s="1"/>
      <c r="AF1629" s="1"/>
      <c r="AG1629" s="1"/>
      <c r="AH1629" s="1"/>
      <c r="AI1629" s="54"/>
      <c r="AJ1629" s="1"/>
    </row>
    <row r="1630">
      <c r="A1630" s="1"/>
      <c r="B1630" s="1"/>
      <c r="C1630" s="34"/>
      <c r="D1630" s="1"/>
      <c r="E1630" s="1"/>
      <c r="F1630" s="1"/>
      <c r="G1630" s="1"/>
      <c r="H1630" s="1"/>
      <c r="I1630" s="1"/>
      <c r="J1630" s="1"/>
      <c r="K1630" s="1"/>
      <c r="L1630" s="1"/>
      <c r="M1630" s="1"/>
      <c r="N1630" s="1"/>
      <c r="O1630" s="54"/>
      <c r="P1630" s="1"/>
      <c r="Q1630" s="1"/>
      <c r="R1630" s="1"/>
      <c r="S1630" s="1"/>
      <c r="T1630" s="1"/>
      <c r="U1630" s="1"/>
      <c r="V1630" s="1"/>
      <c r="W1630" s="1"/>
      <c r="X1630" s="1"/>
      <c r="Y1630" s="1"/>
      <c r="Z1630" s="1"/>
      <c r="AA1630" s="1"/>
      <c r="AB1630" s="1"/>
      <c r="AC1630" s="1"/>
      <c r="AD1630" s="1"/>
      <c r="AE1630" s="1"/>
      <c r="AF1630" s="1"/>
      <c r="AG1630" s="1"/>
      <c r="AH1630" s="1"/>
      <c r="AI1630" s="54"/>
      <c r="AJ1630" s="1"/>
    </row>
    <row r="1631">
      <c r="A1631" s="1"/>
      <c r="B1631" s="1"/>
      <c r="C1631" s="34"/>
      <c r="D1631" s="1"/>
      <c r="E1631" s="1"/>
      <c r="F1631" s="1"/>
      <c r="G1631" s="1"/>
      <c r="H1631" s="1"/>
      <c r="I1631" s="1"/>
      <c r="J1631" s="1"/>
      <c r="K1631" s="1"/>
      <c r="L1631" s="1"/>
      <c r="M1631" s="1"/>
      <c r="N1631" s="1"/>
      <c r="O1631" s="54"/>
      <c r="P1631" s="1"/>
      <c r="Q1631" s="1"/>
      <c r="R1631" s="1"/>
      <c r="S1631" s="1"/>
      <c r="T1631" s="1"/>
      <c r="U1631" s="1"/>
      <c r="V1631" s="1"/>
      <c r="W1631" s="1"/>
      <c r="X1631" s="1"/>
      <c r="Y1631" s="1"/>
      <c r="Z1631" s="1"/>
      <c r="AA1631" s="1"/>
      <c r="AB1631" s="1"/>
      <c r="AC1631" s="1"/>
      <c r="AD1631" s="1"/>
      <c r="AE1631" s="1"/>
      <c r="AF1631" s="1"/>
      <c r="AG1631" s="1"/>
      <c r="AH1631" s="1"/>
      <c r="AI1631" s="54"/>
      <c r="AJ1631" s="1"/>
    </row>
    <row r="1632">
      <c r="A1632" s="1"/>
      <c r="B1632" s="1"/>
      <c r="C1632" s="34"/>
      <c r="D1632" s="1"/>
      <c r="E1632" s="1"/>
      <c r="F1632" s="1"/>
      <c r="G1632" s="1"/>
      <c r="H1632" s="1"/>
      <c r="I1632" s="1"/>
      <c r="J1632" s="1"/>
      <c r="K1632" s="1"/>
      <c r="L1632" s="1"/>
      <c r="M1632" s="1"/>
      <c r="N1632" s="1"/>
      <c r="O1632" s="54"/>
      <c r="P1632" s="1"/>
      <c r="Q1632" s="1"/>
      <c r="R1632" s="1"/>
      <c r="S1632" s="1"/>
      <c r="T1632" s="1"/>
      <c r="U1632" s="1"/>
      <c r="V1632" s="1"/>
      <c r="W1632" s="1"/>
      <c r="X1632" s="1"/>
      <c r="Y1632" s="1"/>
      <c r="Z1632" s="1"/>
      <c r="AA1632" s="1"/>
      <c r="AB1632" s="1"/>
      <c r="AC1632" s="1"/>
      <c r="AD1632" s="1"/>
      <c r="AE1632" s="1"/>
      <c r="AF1632" s="1"/>
      <c r="AG1632" s="1"/>
      <c r="AH1632" s="1"/>
      <c r="AI1632" s="54"/>
      <c r="AJ1632" s="1"/>
    </row>
    <row r="1633">
      <c r="A1633" s="1"/>
      <c r="B1633" s="1"/>
      <c r="C1633" s="34"/>
      <c r="D1633" s="1"/>
      <c r="E1633" s="1"/>
      <c r="F1633" s="1"/>
      <c r="G1633" s="1"/>
      <c r="H1633" s="1"/>
      <c r="I1633" s="1"/>
      <c r="J1633" s="1"/>
      <c r="K1633" s="1"/>
      <c r="L1633" s="1"/>
      <c r="M1633" s="1"/>
      <c r="N1633" s="1"/>
      <c r="O1633" s="54"/>
      <c r="P1633" s="1"/>
      <c r="Q1633" s="1"/>
      <c r="R1633" s="1"/>
      <c r="S1633" s="1"/>
      <c r="T1633" s="1"/>
      <c r="U1633" s="1"/>
      <c r="V1633" s="1"/>
      <c r="W1633" s="1"/>
      <c r="X1633" s="1"/>
      <c r="Y1633" s="1"/>
      <c r="Z1633" s="1"/>
      <c r="AA1633" s="1"/>
      <c r="AB1633" s="1"/>
      <c r="AC1633" s="1"/>
      <c r="AD1633" s="1"/>
      <c r="AE1633" s="1"/>
      <c r="AF1633" s="1"/>
      <c r="AG1633" s="1"/>
      <c r="AH1633" s="1"/>
      <c r="AI1633" s="54"/>
      <c r="AJ1633" s="1"/>
    </row>
    <row r="1634">
      <c r="A1634" s="1"/>
      <c r="B1634" s="1"/>
      <c r="C1634" s="34"/>
      <c r="D1634" s="1"/>
      <c r="E1634" s="1"/>
      <c r="F1634" s="1"/>
      <c r="G1634" s="1"/>
      <c r="H1634" s="1"/>
      <c r="I1634" s="1"/>
      <c r="J1634" s="1"/>
      <c r="K1634" s="1"/>
      <c r="L1634" s="1"/>
      <c r="M1634" s="1"/>
      <c r="N1634" s="1"/>
      <c r="O1634" s="54"/>
      <c r="P1634" s="1"/>
      <c r="Q1634" s="1"/>
      <c r="R1634" s="1"/>
      <c r="S1634" s="1"/>
      <c r="T1634" s="1"/>
      <c r="U1634" s="1"/>
      <c r="V1634" s="1"/>
      <c r="W1634" s="1"/>
      <c r="X1634" s="1"/>
      <c r="Y1634" s="1"/>
      <c r="Z1634" s="1"/>
      <c r="AA1634" s="1"/>
      <c r="AB1634" s="1"/>
      <c r="AC1634" s="1"/>
      <c r="AD1634" s="1"/>
      <c r="AE1634" s="1"/>
      <c r="AF1634" s="1"/>
      <c r="AG1634" s="1"/>
      <c r="AH1634" s="1"/>
      <c r="AI1634" s="54"/>
      <c r="AJ1634" s="1"/>
    </row>
    <row r="1635">
      <c r="A1635" s="1"/>
      <c r="B1635" s="1"/>
      <c r="C1635" s="34"/>
      <c r="D1635" s="1"/>
      <c r="E1635" s="1"/>
      <c r="F1635" s="1"/>
      <c r="G1635" s="1"/>
      <c r="H1635" s="1"/>
      <c r="I1635" s="1"/>
      <c r="J1635" s="1"/>
      <c r="K1635" s="1"/>
      <c r="L1635" s="1"/>
      <c r="M1635" s="1"/>
      <c r="N1635" s="1"/>
      <c r="O1635" s="54"/>
      <c r="P1635" s="1"/>
      <c r="Q1635" s="1"/>
      <c r="R1635" s="1"/>
      <c r="S1635" s="1"/>
      <c r="T1635" s="1"/>
      <c r="U1635" s="1"/>
      <c r="V1635" s="1"/>
      <c r="W1635" s="1"/>
      <c r="X1635" s="1"/>
      <c r="Y1635" s="1"/>
      <c r="Z1635" s="1"/>
      <c r="AA1635" s="1"/>
      <c r="AB1635" s="1"/>
      <c r="AC1635" s="1"/>
      <c r="AD1635" s="1"/>
      <c r="AE1635" s="1"/>
      <c r="AF1635" s="1"/>
      <c r="AG1635" s="1"/>
      <c r="AH1635" s="1"/>
      <c r="AI1635" s="54"/>
      <c r="AJ1635" s="1"/>
    </row>
    <row r="1636">
      <c r="A1636" s="1"/>
      <c r="B1636" s="1"/>
      <c r="C1636" s="34"/>
      <c r="D1636" s="1"/>
      <c r="E1636" s="1"/>
      <c r="F1636" s="1"/>
      <c r="G1636" s="1"/>
      <c r="H1636" s="1"/>
      <c r="I1636" s="1"/>
      <c r="J1636" s="1"/>
      <c r="K1636" s="1"/>
      <c r="L1636" s="1"/>
      <c r="M1636" s="1"/>
      <c r="N1636" s="1"/>
      <c r="O1636" s="54"/>
      <c r="P1636" s="1"/>
      <c r="Q1636" s="1"/>
      <c r="R1636" s="1"/>
      <c r="S1636" s="1"/>
      <c r="T1636" s="1"/>
      <c r="U1636" s="1"/>
      <c r="V1636" s="1"/>
      <c r="W1636" s="1"/>
      <c r="X1636" s="1"/>
      <c r="Y1636" s="1"/>
      <c r="Z1636" s="1"/>
      <c r="AA1636" s="1"/>
      <c r="AB1636" s="1"/>
      <c r="AC1636" s="1"/>
      <c r="AD1636" s="1"/>
      <c r="AE1636" s="1"/>
      <c r="AF1636" s="1"/>
      <c r="AG1636" s="1"/>
      <c r="AH1636" s="1"/>
      <c r="AI1636" s="54"/>
      <c r="AJ1636" s="1"/>
    </row>
    <row r="1637">
      <c r="A1637" s="1"/>
      <c r="B1637" s="1"/>
      <c r="C1637" s="34"/>
      <c r="D1637" s="1"/>
      <c r="E1637" s="1"/>
      <c r="F1637" s="1"/>
      <c r="G1637" s="1"/>
      <c r="H1637" s="1"/>
      <c r="I1637" s="1"/>
      <c r="J1637" s="1"/>
      <c r="K1637" s="1"/>
      <c r="L1637" s="1"/>
      <c r="M1637" s="1"/>
      <c r="N1637" s="1"/>
      <c r="O1637" s="54"/>
      <c r="P1637" s="1"/>
      <c r="Q1637" s="1"/>
      <c r="R1637" s="1"/>
      <c r="S1637" s="1"/>
      <c r="T1637" s="1"/>
      <c r="U1637" s="1"/>
      <c r="V1637" s="1"/>
      <c r="W1637" s="1"/>
      <c r="X1637" s="1"/>
      <c r="Y1637" s="1"/>
      <c r="Z1637" s="1"/>
      <c r="AA1637" s="1"/>
      <c r="AB1637" s="1"/>
      <c r="AC1637" s="1"/>
      <c r="AD1637" s="1"/>
      <c r="AE1637" s="1"/>
      <c r="AF1637" s="1"/>
      <c r="AG1637" s="1"/>
      <c r="AH1637" s="1"/>
      <c r="AI1637" s="54"/>
      <c r="AJ1637" s="1"/>
    </row>
    <row r="1638">
      <c r="A1638" s="1"/>
      <c r="B1638" s="1"/>
      <c r="C1638" s="34"/>
      <c r="D1638" s="1"/>
      <c r="E1638" s="1"/>
      <c r="F1638" s="1"/>
      <c r="G1638" s="1"/>
      <c r="H1638" s="1"/>
      <c r="I1638" s="1"/>
      <c r="J1638" s="1"/>
      <c r="K1638" s="1"/>
      <c r="L1638" s="1"/>
      <c r="M1638" s="1"/>
      <c r="N1638" s="1"/>
      <c r="O1638" s="54"/>
      <c r="P1638" s="1"/>
      <c r="Q1638" s="1"/>
      <c r="R1638" s="1"/>
      <c r="S1638" s="1"/>
      <c r="T1638" s="1"/>
      <c r="U1638" s="1"/>
      <c r="V1638" s="1"/>
      <c r="W1638" s="1"/>
      <c r="X1638" s="1"/>
      <c r="Y1638" s="1"/>
      <c r="Z1638" s="1"/>
      <c r="AA1638" s="1"/>
      <c r="AB1638" s="1"/>
      <c r="AC1638" s="1"/>
      <c r="AD1638" s="1"/>
      <c r="AE1638" s="1"/>
      <c r="AF1638" s="1"/>
      <c r="AG1638" s="1"/>
      <c r="AH1638" s="1"/>
      <c r="AI1638" s="54"/>
      <c r="AJ1638" s="1"/>
    </row>
    <row r="1639">
      <c r="A1639" s="1"/>
      <c r="B1639" s="1"/>
      <c r="C1639" s="34"/>
      <c r="D1639" s="1"/>
      <c r="E1639" s="1"/>
      <c r="F1639" s="1"/>
      <c r="G1639" s="1"/>
      <c r="H1639" s="1"/>
      <c r="I1639" s="1"/>
      <c r="J1639" s="1"/>
      <c r="K1639" s="1"/>
      <c r="L1639" s="1"/>
      <c r="M1639" s="1"/>
      <c r="N1639" s="1"/>
      <c r="O1639" s="54"/>
      <c r="P1639" s="1"/>
      <c r="Q1639" s="1"/>
      <c r="R1639" s="1"/>
      <c r="S1639" s="1"/>
      <c r="T1639" s="1"/>
      <c r="U1639" s="1"/>
      <c r="V1639" s="1"/>
      <c r="W1639" s="1"/>
      <c r="X1639" s="1"/>
      <c r="Y1639" s="1"/>
      <c r="Z1639" s="1"/>
      <c r="AA1639" s="1"/>
      <c r="AB1639" s="1"/>
      <c r="AC1639" s="1"/>
      <c r="AD1639" s="1"/>
      <c r="AE1639" s="1"/>
      <c r="AF1639" s="1"/>
      <c r="AG1639" s="1"/>
      <c r="AH1639" s="1"/>
      <c r="AI1639" s="54"/>
      <c r="AJ1639" s="1"/>
    </row>
    <row r="1640">
      <c r="A1640" s="1"/>
      <c r="B1640" s="1"/>
      <c r="C1640" s="34"/>
      <c r="D1640" s="1"/>
      <c r="E1640" s="1"/>
      <c r="F1640" s="1"/>
      <c r="G1640" s="1"/>
      <c r="H1640" s="1"/>
      <c r="I1640" s="1"/>
      <c r="J1640" s="1"/>
      <c r="K1640" s="1"/>
      <c r="L1640" s="1"/>
      <c r="M1640" s="1"/>
      <c r="N1640" s="1"/>
      <c r="O1640" s="54"/>
      <c r="P1640" s="1"/>
      <c r="Q1640" s="1"/>
      <c r="R1640" s="1"/>
      <c r="S1640" s="1"/>
      <c r="T1640" s="1"/>
      <c r="U1640" s="1"/>
      <c r="V1640" s="1"/>
      <c r="W1640" s="1"/>
      <c r="X1640" s="1"/>
      <c r="Y1640" s="1"/>
      <c r="Z1640" s="1"/>
      <c r="AA1640" s="1"/>
      <c r="AB1640" s="1"/>
      <c r="AC1640" s="1"/>
      <c r="AD1640" s="1"/>
      <c r="AE1640" s="1"/>
      <c r="AF1640" s="1"/>
      <c r="AG1640" s="1"/>
      <c r="AH1640" s="1"/>
      <c r="AI1640" s="54"/>
      <c r="AJ1640" s="1"/>
    </row>
    <row r="1641">
      <c r="A1641" s="1"/>
      <c r="B1641" s="1"/>
      <c r="C1641" s="34"/>
      <c r="D1641" s="1"/>
      <c r="E1641" s="1"/>
      <c r="F1641" s="1"/>
      <c r="G1641" s="1"/>
      <c r="H1641" s="1"/>
      <c r="I1641" s="1"/>
      <c r="J1641" s="1"/>
      <c r="K1641" s="1"/>
      <c r="L1641" s="1"/>
      <c r="M1641" s="1"/>
      <c r="N1641" s="1"/>
      <c r="O1641" s="54"/>
      <c r="P1641" s="1"/>
      <c r="Q1641" s="1"/>
      <c r="R1641" s="1"/>
      <c r="S1641" s="1"/>
      <c r="T1641" s="1"/>
      <c r="U1641" s="1"/>
      <c r="V1641" s="1"/>
      <c r="W1641" s="1"/>
      <c r="X1641" s="1"/>
      <c r="Y1641" s="1"/>
      <c r="Z1641" s="1"/>
      <c r="AA1641" s="1"/>
      <c r="AB1641" s="1"/>
      <c r="AC1641" s="1"/>
      <c r="AD1641" s="1"/>
      <c r="AE1641" s="1"/>
      <c r="AF1641" s="1"/>
      <c r="AG1641" s="1"/>
      <c r="AH1641" s="1"/>
      <c r="AI1641" s="54"/>
      <c r="AJ1641" s="1"/>
    </row>
    <row r="1642">
      <c r="A1642" s="1"/>
      <c r="B1642" s="1"/>
      <c r="C1642" s="34"/>
      <c r="D1642" s="1"/>
      <c r="E1642" s="1"/>
      <c r="F1642" s="1"/>
      <c r="G1642" s="1"/>
      <c r="H1642" s="1"/>
      <c r="I1642" s="1"/>
      <c r="J1642" s="1"/>
      <c r="K1642" s="1"/>
      <c r="L1642" s="1"/>
      <c r="M1642" s="1"/>
      <c r="N1642" s="1"/>
      <c r="O1642" s="54"/>
      <c r="P1642" s="1"/>
      <c r="Q1642" s="1"/>
      <c r="R1642" s="1"/>
      <c r="S1642" s="1"/>
      <c r="T1642" s="1"/>
      <c r="U1642" s="1"/>
      <c r="V1642" s="1"/>
      <c r="W1642" s="1"/>
      <c r="X1642" s="1"/>
      <c r="Y1642" s="1"/>
      <c r="Z1642" s="1"/>
      <c r="AA1642" s="1"/>
      <c r="AB1642" s="1"/>
      <c r="AC1642" s="1"/>
      <c r="AD1642" s="1"/>
      <c r="AE1642" s="1"/>
      <c r="AF1642" s="1"/>
      <c r="AG1642" s="1"/>
      <c r="AH1642" s="1"/>
      <c r="AI1642" s="54"/>
      <c r="AJ1642" s="1"/>
    </row>
    <row r="1643">
      <c r="A1643" s="1"/>
      <c r="B1643" s="1"/>
      <c r="C1643" s="34"/>
      <c r="D1643" s="1"/>
      <c r="E1643" s="1"/>
      <c r="F1643" s="1"/>
      <c r="G1643" s="1"/>
      <c r="H1643" s="1"/>
      <c r="I1643" s="1"/>
      <c r="J1643" s="1"/>
      <c r="K1643" s="1"/>
      <c r="L1643" s="1"/>
      <c r="M1643" s="1"/>
      <c r="N1643" s="1"/>
      <c r="O1643" s="54"/>
      <c r="P1643" s="1"/>
      <c r="Q1643" s="1"/>
      <c r="R1643" s="1"/>
      <c r="S1643" s="1"/>
      <c r="T1643" s="1"/>
      <c r="U1643" s="1"/>
      <c r="V1643" s="1"/>
      <c r="W1643" s="1"/>
      <c r="X1643" s="1"/>
      <c r="Y1643" s="1"/>
      <c r="Z1643" s="1"/>
      <c r="AA1643" s="1"/>
      <c r="AB1643" s="1"/>
      <c r="AC1643" s="1"/>
      <c r="AD1643" s="1"/>
      <c r="AE1643" s="1"/>
      <c r="AF1643" s="1"/>
      <c r="AG1643" s="1"/>
      <c r="AH1643" s="1"/>
      <c r="AI1643" s="54"/>
      <c r="AJ1643" s="1"/>
    </row>
    <row r="1644">
      <c r="A1644" s="1"/>
      <c r="B1644" s="1"/>
      <c r="C1644" s="34"/>
      <c r="D1644" s="1"/>
      <c r="E1644" s="1"/>
      <c r="F1644" s="1"/>
      <c r="G1644" s="1"/>
      <c r="H1644" s="1"/>
      <c r="I1644" s="1"/>
      <c r="J1644" s="1"/>
      <c r="K1644" s="1"/>
      <c r="L1644" s="1"/>
      <c r="M1644" s="1"/>
      <c r="N1644" s="1"/>
      <c r="O1644" s="54"/>
      <c r="P1644" s="1"/>
      <c r="Q1644" s="1"/>
      <c r="R1644" s="1"/>
      <c r="S1644" s="1"/>
      <c r="T1644" s="1"/>
      <c r="U1644" s="1"/>
      <c r="V1644" s="1"/>
      <c r="W1644" s="1"/>
      <c r="X1644" s="1"/>
      <c r="Y1644" s="1"/>
      <c r="Z1644" s="1"/>
      <c r="AA1644" s="1"/>
      <c r="AB1644" s="1"/>
      <c r="AC1644" s="1"/>
      <c r="AD1644" s="1"/>
      <c r="AE1644" s="1"/>
      <c r="AF1644" s="1"/>
      <c r="AG1644" s="1"/>
      <c r="AH1644" s="1"/>
      <c r="AI1644" s="54"/>
      <c r="AJ1644" s="1"/>
    </row>
    <row r="1645">
      <c r="A1645" s="1"/>
      <c r="B1645" s="1"/>
      <c r="C1645" s="34"/>
      <c r="D1645" s="1"/>
      <c r="E1645" s="1"/>
      <c r="F1645" s="1"/>
      <c r="G1645" s="1"/>
      <c r="H1645" s="1"/>
      <c r="I1645" s="1"/>
      <c r="J1645" s="1"/>
      <c r="K1645" s="1"/>
      <c r="L1645" s="1"/>
      <c r="M1645" s="1"/>
      <c r="N1645" s="1"/>
      <c r="O1645" s="54"/>
      <c r="P1645" s="1"/>
      <c r="Q1645" s="1"/>
      <c r="R1645" s="1"/>
      <c r="S1645" s="1"/>
      <c r="T1645" s="1"/>
      <c r="U1645" s="1"/>
      <c r="V1645" s="1"/>
      <c r="W1645" s="1"/>
      <c r="X1645" s="1"/>
      <c r="Y1645" s="1"/>
      <c r="Z1645" s="1"/>
      <c r="AA1645" s="1"/>
      <c r="AB1645" s="1"/>
      <c r="AC1645" s="1"/>
      <c r="AD1645" s="1"/>
      <c r="AE1645" s="1"/>
      <c r="AF1645" s="1"/>
      <c r="AG1645" s="1"/>
      <c r="AH1645" s="1"/>
      <c r="AI1645" s="54"/>
      <c r="AJ1645" s="1"/>
    </row>
    <row r="1646">
      <c r="A1646" s="1"/>
      <c r="B1646" s="1"/>
      <c r="C1646" s="34"/>
      <c r="D1646" s="1"/>
      <c r="E1646" s="1"/>
      <c r="F1646" s="1"/>
      <c r="G1646" s="1"/>
      <c r="H1646" s="1"/>
      <c r="I1646" s="1"/>
      <c r="J1646" s="1"/>
      <c r="K1646" s="1"/>
      <c r="L1646" s="1"/>
      <c r="M1646" s="1"/>
      <c r="N1646" s="1"/>
      <c r="O1646" s="54"/>
      <c r="P1646" s="1"/>
      <c r="Q1646" s="1"/>
      <c r="R1646" s="1"/>
      <c r="S1646" s="1"/>
      <c r="T1646" s="1"/>
      <c r="U1646" s="1"/>
      <c r="V1646" s="1"/>
      <c r="W1646" s="1"/>
      <c r="X1646" s="1"/>
      <c r="Y1646" s="1"/>
      <c r="Z1646" s="1"/>
      <c r="AA1646" s="1"/>
      <c r="AB1646" s="1"/>
      <c r="AC1646" s="1"/>
      <c r="AD1646" s="1"/>
      <c r="AE1646" s="1"/>
      <c r="AF1646" s="1"/>
      <c r="AG1646" s="1"/>
      <c r="AH1646" s="1"/>
      <c r="AI1646" s="54"/>
      <c r="AJ1646" s="1"/>
    </row>
    <row r="1647">
      <c r="A1647" s="1"/>
      <c r="B1647" s="1"/>
      <c r="C1647" s="34"/>
      <c r="D1647" s="1"/>
      <c r="E1647" s="1"/>
      <c r="F1647" s="1"/>
      <c r="G1647" s="1"/>
      <c r="H1647" s="1"/>
      <c r="I1647" s="1"/>
      <c r="J1647" s="1"/>
      <c r="K1647" s="1"/>
      <c r="L1647" s="1"/>
      <c r="M1647" s="1"/>
      <c r="N1647" s="1"/>
      <c r="O1647" s="54"/>
      <c r="P1647" s="1"/>
      <c r="Q1647" s="1"/>
      <c r="R1647" s="1"/>
      <c r="S1647" s="1"/>
      <c r="T1647" s="1"/>
      <c r="U1647" s="1"/>
      <c r="V1647" s="1"/>
      <c r="W1647" s="1"/>
      <c r="X1647" s="1"/>
      <c r="Y1647" s="1"/>
      <c r="Z1647" s="1"/>
      <c r="AA1647" s="1"/>
      <c r="AB1647" s="1"/>
      <c r="AC1647" s="1"/>
      <c r="AD1647" s="1"/>
      <c r="AE1647" s="1"/>
      <c r="AF1647" s="1"/>
      <c r="AG1647" s="1"/>
      <c r="AH1647" s="1"/>
      <c r="AI1647" s="54"/>
      <c r="AJ1647" s="1"/>
    </row>
    <row r="1648">
      <c r="A1648" s="1"/>
      <c r="B1648" s="1"/>
      <c r="C1648" s="34"/>
      <c r="D1648" s="1"/>
      <c r="E1648" s="1"/>
      <c r="F1648" s="1"/>
      <c r="G1648" s="1"/>
      <c r="H1648" s="1"/>
      <c r="I1648" s="1"/>
      <c r="J1648" s="1"/>
      <c r="K1648" s="1"/>
      <c r="L1648" s="1"/>
      <c r="M1648" s="1"/>
      <c r="N1648" s="1"/>
      <c r="O1648" s="54"/>
      <c r="P1648" s="1"/>
      <c r="Q1648" s="1"/>
      <c r="R1648" s="1"/>
      <c r="S1648" s="1"/>
      <c r="T1648" s="1"/>
      <c r="U1648" s="1"/>
      <c r="V1648" s="1"/>
      <c r="W1648" s="1"/>
      <c r="X1648" s="1"/>
      <c r="Y1648" s="1"/>
      <c r="Z1648" s="1"/>
      <c r="AA1648" s="1"/>
      <c r="AB1648" s="1"/>
      <c r="AC1648" s="1"/>
      <c r="AD1648" s="1"/>
      <c r="AE1648" s="1"/>
      <c r="AF1648" s="1"/>
      <c r="AG1648" s="1"/>
      <c r="AH1648" s="1"/>
      <c r="AI1648" s="54"/>
      <c r="AJ1648" s="1"/>
    </row>
    <row r="1649">
      <c r="A1649" s="1"/>
      <c r="B1649" s="1"/>
      <c r="C1649" s="34"/>
      <c r="D1649" s="1"/>
      <c r="E1649" s="1"/>
      <c r="F1649" s="1"/>
      <c r="G1649" s="1"/>
      <c r="H1649" s="1"/>
      <c r="I1649" s="1"/>
      <c r="J1649" s="1"/>
      <c r="K1649" s="1"/>
      <c r="L1649" s="1"/>
      <c r="M1649" s="1"/>
      <c r="N1649" s="1"/>
      <c r="O1649" s="54"/>
      <c r="P1649" s="1"/>
      <c r="Q1649" s="1"/>
      <c r="R1649" s="1"/>
      <c r="S1649" s="1"/>
      <c r="T1649" s="1"/>
      <c r="U1649" s="1"/>
      <c r="V1649" s="1"/>
      <c r="W1649" s="1"/>
      <c r="X1649" s="1"/>
      <c r="Y1649" s="1"/>
      <c r="Z1649" s="1"/>
      <c r="AA1649" s="1"/>
      <c r="AB1649" s="1"/>
      <c r="AC1649" s="1"/>
      <c r="AD1649" s="1"/>
      <c r="AE1649" s="1"/>
      <c r="AF1649" s="1"/>
      <c r="AG1649" s="1"/>
      <c r="AH1649" s="1"/>
      <c r="AI1649" s="54"/>
      <c r="AJ1649" s="1"/>
    </row>
    <row r="1650">
      <c r="A1650" s="1"/>
      <c r="B1650" s="1"/>
      <c r="C1650" s="34"/>
      <c r="D1650" s="1"/>
      <c r="E1650" s="1"/>
      <c r="F1650" s="1"/>
      <c r="G1650" s="1"/>
      <c r="H1650" s="1"/>
      <c r="I1650" s="1"/>
      <c r="J1650" s="1"/>
      <c r="K1650" s="1"/>
      <c r="L1650" s="1"/>
      <c r="M1650" s="1"/>
      <c r="N1650" s="1"/>
      <c r="O1650" s="54"/>
      <c r="P1650" s="1"/>
      <c r="Q1650" s="1"/>
      <c r="R1650" s="1"/>
      <c r="S1650" s="1"/>
      <c r="T1650" s="1"/>
      <c r="U1650" s="1"/>
      <c r="V1650" s="1"/>
      <c r="W1650" s="1"/>
      <c r="X1650" s="1"/>
      <c r="Y1650" s="1"/>
      <c r="Z1650" s="1"/>
      <c r="AA1650" s="1"/>
      <c r="AB1650" s="1"/>
      <c r="AC1650" s="1"/>
      <c r="AD1650" s="1"/>
      <c r="AE1650" s="1"/>
      <c r="AF1650" s="1"/>
      <c r="AG1650" s="1"/>
      <c r="AH1650" s="1"/>
      <c r="AI1650" s="54"/>
      <c r="AJ1650" s="1"/>
    </row>
    <row r="1651">
      <c r="A1651" s="1"/>
      <c r="B1651" s="1"/>
      <c r="C1651" s="34"/>
      <c r="D1651" s="1"/>
      <c r="E1651" s="1"/>
      <c r="F1651" s="1"/>
      <c r="G1651" s="1"/>
      <c r="H1651" s="1"/>
      <c r="I1651" s="1"/>
      <c r="J1651" s="1"/>
      <c r="K1651" s="1"/>
      <c r="L1651" s="1"/>
      <c r="M1651" s="1"/>
      <c r="N1651" s="1"/>
      <c r="O1651" s="54"/>
      <c r="P1651" s="1"/>
      <c r="Q1651" s="1"/>
      <c r="R1651" s="1"/>
      <c r="S1651" s="1"/>
      <c r="T1651" s="1"/>
      <c r="U1651" s="1"/>
      <c r="V1651" s="1"/>
      <c r="W1651" s="1"/>
      <c r="X1651" s="1"/>
      <c r="Y1651" s="1"/>
      <c r="Z1651" s="1"/>
      <c r="AA1651" s="1"/>
      <c r="AB1651" s="1"/>
      <c r="AC1651" s="1"/>
      <c r="AD1651" s="1"/>
      <c r="AE1651" s="1"/>
      <c r="AF1651" s="1"/>
      <c r="AG1651" s="1"/>
      <c r="AH1651" s="1"/>
      <c r="AI1651" s="54"/>
      <c r="AJ1651" s="1"/>
    </row>
    <row r="1652">
      <c r="A1652" s="1"/>
      <c r="B1652" s="1"/>
      <c r="C1652" s="34"/>
      <c r="D1652" s="1"/>
      <c r="E1652" s="1"/>
      <c r="F1652" s="1"/>
      <c r="G1652" s="1"/>
      <c r="H1652" s="1"/>
      <c r="I1652" s="1"/>
      <c r="J1652" s="1"/>
      <c r="K1652" s="1"/>
      <c r="L1652" s="1"/>
      <c r="M1652" s="1"/>
      <c r="N1652" s="1"/>
      <c r="O1652" s="54"/>
      <c r="P1652" s="1"/>
      <c r="Q1652" s="1"/>
      <c r="R1652" s="1"/>
      <c r="S1652" s="1"/>
      <c r="T1652" s="1"/>
      <c r="U1652" s="1"/>
      <c r="V1652" s="1"/>
      <c r="W1652" s="1"/>
      <c r="X1652" s="1"/>
      <c r="Y1652" s="1"/>
      <c r="Z1652" s="1"/>
      <c r="AA1652" s="1"/>
      <c r="AB1652" s="1"/>
      <c r="AC1652" s="1"/>
      <c r="AD1652" s="1"/>
      <c r="AE1652" s="1"/>
      <c r="AF1652" s="1"/>
      <c r="AG1652" s="1"/>
      <c r="AH1652" s="1"/>
      <c r="AI1652" s="54"/>
      <c r="AJ1652" s="1"/>
    </row>
    <row r="1653">
      <c r="A1653" s="1"/>
      <c r="B1653" s="1"/>
      <c r="C1653" s="34"/>
      <c r="D1653" s="1"/>
      <c r="E1653" s="1"/>
      <c r="F1653" s="1"/>
      <c r="G1653" s="1"/>
      <c r="H1653" s="1"/>
      <c r="I1653" s="1"/>
      <c r="J1653" s="1"/>
      <c r="K1653" s="1"/>
      <c r="L1653" s="1"/>
      <c r="M1653" s="1"/>
      <c r="N1653" s="1"/>
      <c r="O1653" s="54"/>
      <c r="P1653" s="1"/>
      <c r="Q1653" s="1"/>
      <c r="R1653" s="1"/>
      <c r="S1653" s="1"/>
      <c r="T1653" s="1"/>
      <c r="U1653" s="1"/>
      <c r="V1653" s="1"/>
      <c r="W1653" s="1"/>
      <c r="X1653" s="1"/>
      <c r="Y1653" s="1"/>
      <c r="Z1653" s="1"/>
      <c r="AA1653" s="1"/>
      <c r="AB1653" s="1"/>
      <c r="AC1653" s="1"/>
      <c r="AD1653" s="1"/>
      <c r="AE1653" s="1"/>
      <c r="AF1653" s="1"/>
      <c r="AG1653" s="1"/>
      <c r="AH1653" s="1"/>
      <c r="AI1653" s="54"/>
      <c r="AJ1653" s="1"/>
    </row>
    <row r="1654">
      <c r="A1654" s="1"/>
      <c r="B1654" s="1"/>
      <c r="C1654" s="34"/>
      <c r="D1654" s="1"/>
      <c r="E1654" s="1"/>
      <c r="F1654" s="1"/>
      <c r="G1654" s="1"/>
      <c r="H1654" s="1"/>
      <c r="I1654" s="1"/>
      <c r="J1654" s="1"/>
      <c r="K1654" s="1"/>
      <c r="L1654" s="1"/>
      <c r="M1654" s="1"/>
      <c r="N1654" s="1"/>
      <c r="O1654" s="54"/>
      <c r="P1654" s="1"/>
      <c r="Q1654" s="1"/>
      <c r="R1654" s="1"/>
      <c r="S1654" s="1"/>
      <c r="T1654" s="1"/>
      <c r="U1654" s="1"/>
      <c r="V1654" s="1"/>
      <c r="W1654" s="1"/>
      <c r="X1654" s="1"/>
      <c r="Y1654" s="1"/>
      <c r="Z1654" s="1"/>
      <c r="AA1654" s="1"/>
      <c r="AB1654" s="1"/>
      <c r="AC1654" s="1"/>
      <c r="AD1654" s="1"/>
      <c r="AE1654" s="1"/>
      <c r="AF1654" s="1"/>
      <c r="AG1654" s="1"/>
      <c r="AH1654" s="1"/>
      <c r="AI1654" s="54"/>
      <c r="AJ1654" s="1"/>
    </row>
    <row r="1655">
      <c r="A1655" s="1"/>
      <c r="B1655" s="1"/>
      <c r="C1655" s="34"/>
      <c r="D1655" s="1"/>
      <c r="E1655" s="1"/>
      <c r="F1655" s="1"/>
      <c r="G1655" s="1"/>
      <c r="H1655" s="1"/>
      <c r="I1655" s="1"/>
      <c r="J1655" s="1"/>
      <c r="K1655" s="1"/>
      <c r="L1655" s="1"/>
      <c r="M1655" s="1"/>
      <c r="N1655" s="1"/>
      <c r="O1655" s="54"/>
      <c r="P1655" s="1"/>
      <c r="Q1655" s="1"/>
      <c r="R1655" s="1"/>
      <c r="S1655" s="1"/>
      <c r="T1655" s="1"/>
      <c r="U1655" s="1"/>
      <c r="V1655" s="1"/>
      <c r="W1655" s="1"/>
      <c r="X1655" s="1"/>
      <c r="Y1655" s="1"/>
      <c r="Z1655" s="1"/>
      <c r="AA1655" s="1"/>
      <c r="AB1655" s="1"/>
      <c r="AC1655" s="1"/>
      <c r="AD1655" s="1"/>
      <c r="AE1655" s="1"/>
      <c r="AF1655" s="1"/>
      <c r="AG1655" s="1"/>
      <c r="AH1655" s="1"/>
      <c r="AI1655" s="54"/>
      <c r="AJ1655" s="1"/>
    </row>
    <row r="1656">
      <c r="A1656" s="1"/>
      <c r="B1656" s="1"/>
      <c r="C1656" s="34"/>
      <c r="D1656" s="1"/>
      <c r="E1656" s="1"/>
      <c r="F1656" s="1"/>
      <c r="G1656" s="1"/>
      <c r="H1656" s="1"/>
      <c r="I1656" s="1"/>
      <c r="J1656" s="1"/>
      <c r="K1656" s="1"/>
      <c r="L1656" s="1"/>
      <c r="M1656" s="1"/>
      <c r="N1656" s="1"/>
      <c r="O1656" s="54"/>
      <c r="P1656" s="1"/>
      <c r="Q1656" s="1"/>
      <c r="R1656" s="1"/>
      <c r="S1656" s="1"/>
      <c r="T1656" s="1"/>
      <c r="U1656" s="1"/>
      <c r="V1656" s="1"/>
      <c r="W1656" s="1"/>
      <c r="X1656" s="1"/>
      <c r="Y1656" s="1"/>
      <c r="Z1656" s="1"/>
      <c r="AA1656" s="1"/>
      <c r="AB1656" s="1"/>
      <c r="AC1656" s="1"/>
      <c r="AD1656" s="1"/>
      <c r="AE1656" s="1"/>
      <c r="AF1656" s="1"/>
      <c r="AG1656" s="1"/>
      <c r="AH1656" s="1"/>
      <c r="AI1656" s="54"/>
      <c r="AJ1656" s="1"/>
    </row>
    <row r="1657">
      <c r="A1657" s="1"/>
      <c r="B1657" s="1"/>
      <c r="C1657" s="34"/>
      <c r="D1657" s="1"/>
      <c r="E1657" s="1"/>
      <c r="F1657" s="1"/>
      <c r="G1657" s="1"/>
      <c r="H1657" s="1"/>
      <c r="I1657" s="1"/>
      <c r="J1657" s="1"/>
      <c r="K1657" s="1"/>
      <c r="L1657" s="1"/>
      <c r="M1657" s="1"/>
      <c r="N1657" s="1"/>
      <c r="O1657" s="54"/>
      <c r="P1657" s="1"/>
      <c r="Q1657" s="1"/>
      <c r="R1657" s="1"/>
      <c r="S1657" s="1"/>
      <c r="T1657" s="1"/>
      <c r="U1657" s="1"/>
      <c r="V1657" s="1"/>
      <c r="W1657" s="1"/>
      <c r="X1657" s="1"/>
      <c r="Y1657" s="1"/>
      <c r="Z1657" s="1"/>
      <c r="AA1657" s="1"/>
      <c r="AB1657" s="1"/>
      <c r="AC1657" s="1"/>
      <c r="AD1657" s="1"/>
      <c r="AE1657" s="1"/>
      <c r="AF1657" s="1"/>
      <c r="AG1657" s="1"/>
      <c r="AH1657" s="1"/>
      <c r="AI1657" s="54"/>
      <c r="AJ1657" s="1"/>
    </row>
    <row r="1658">
      <c r="A1658" s="1"/>
      <c r="B1658" s="1"/>
      <c r="C1658" s="34"/>
      <c r="D1658" s="1"/>
      <c r="E1658" s="1"/>
      <c r="F1658" s="1"/>
      <c r="G1658" s="1"/>
      <c r="H1658" s="1"/>
      <c r="I1658" s="1"/>
      <c r="J1658" s="1"/>
      <c r="K1658" s="1"/>
      <c r="L1658" s="1"/>
      <c r="M1658" s="1"/>
      <c r="N1658" s="1"/>
      <c r="O1658" s="54"/>
      <c r="P1658" s="1"/>
      <c r="Q1658" s="1"/>
      <c r="R1658" s="1"/>
      <c r="S1658" s="1"/>
      <c r="T1658" s="1"/>
      <c r="U1658" s="1"/>
      <c r="V1658" s="1"/>
      <c r="W1658" s="1"/>
      <c r="X1658" s="1"/>
      <c r="Y1658" s="1"/>
      <c r="Z1658" s="1"/>
      <c r="AA1658" s="1"/>
      <c r="AB1658" s="1"/>
      <c r="AC1658" s="1"/>
      <c r="AD1658" s="1"/>
      <c r="AE1658" s="1"/>
      <c r="AF1658" s="1"/>
      <c r="AG1658" s="1"/>
      <c r="AH1658" s="1"/>
      <c r="AI1658" s="54"/>
      <c r="AJ1658" s="1"/>
    </row>
    <row r="1659">
      <c r="A1659" s="1"/>
      <c r="B1659" s="1"/>
      <c r="C1659" s="34"/>
      <c r="D1659" s="1"/>
      <c r="E1659" s="1"/>
      <c r="F1659" s="1"/>
      <c r="G1659" s="1"/>
      <c r="H1659" s="1"/>
      <c r="I1659" s="1"/>
      <c r="J1659" s="1"/>
      <c r="K1659" s="1"/>
      <c r="L1659" s="1"/>
      <c r="M1659" s="1"/>
      <c r="N1659" s="1"/>
      <c r="O1659" s="54"/>
      <c r="P1659" s="1"/>
      <c r="Q1659" s="1"/>
      <c r="R1659" s="1"/>
      <c r="S1659" s="1"/>
      <c r="T1659" s="1"/>
      <c r="U1659" s="1"/>
      <c r="V1659" s="1"/>
      <c r="W1659" s="1"/>
      <c r="X1659" s="1"/>
      <c r="Y1659" s="1"/>
      <c r="Z1659" s="1"/>
      <c r="AA1659" s="1"/>
      <c r="AB1659" s="1"/>
      <c r="AC1659" s="1"/>
      <c r="AD1659" s="1"/>
      <c r="AE1659" s="1"/>
      <c r="AF1659" s="1"/>
      <c r="AG1659" s="1"/>
      <c r="AH1659" s="1"/>
      <c r="AI1659" s="54"/>
      <c r="AJ1659" s="1"/>
    </row>
    <row r="1660">
      <c r="A1660" s="1"/>
      <c r="B1660" s="1"/>
      <c r="C1660" s="34"/>
      <c r="D1660" s="1"/>
      <c r="E1660" s="1"/>
      <c r="F1660" s="1"/>
      <c r="G1660" s="1"/>
      <c r="H1660" s="1"/>
      <c r="I1660" s="1"/>
      <c r="J1660" s="1"/>
      <c r="K1660" s="1"/>
      <c r="L1660" s="1"/>
      <c r="M1660" s="1"/>
      <c r="N1660" s="1"/>
      <c r="O1660" s="54"/>
      <c r="P1660" s="1"/>
      <c r="Q1660" s="1"/>
      <c r="R1660" s="1"/>
      <c r="S1660" s="1"/>
      <c r="T1660" s="1"/>
      <c r="U1660" s="1"/>
      <c r="V1660" s="1"/>
      <c r="W1660" s="1"/>
      <c r="X1660" s="1"/>
      <c r="Y1660" s="1"/>
      <c r="Z1660" s="1"/>
      <c r="AA1660" s="1"/>
      <c r="AB1660" s="1"/>
      <c r="AC1660" s="1"/>
      <c r="AD1660" s="1"/>
      <c r="AE1660" s="1"/>
      <c r="AF1660" s="1"/>
      <c r="AG1660" s="1"/>
      <c r="AH1660" s="1"/>
      <c r="AI1660" s="54"/>
      <c r="AJ1660" s="1"/>
    </row>
    <row r="1661">
      <c r="A1661" s="1"/>
      <c r="B1661" s="1"/>
      <c r="C1661" s="34"/>
      <c r="D1661" s="1"/>
      <c r="E1661" s="1"/>
      <c r="F1661" s="1"/>
      <c r="G1661" s="1"/>
      <c r="H1661" s="1"/>
      <c r="I1661" s="1"/>
      <c r="J1661" s="1"/>
      <c r="K1661" s="1"/>
      <c r="L1661" s="1"/>
      <c r="M1661" s="1"/>
      <c r="N1661" s="1"/>
      <c r="O1661" s="54"/>
      <c r="P1661" s="1"/>
      <c r="Q1661" s="1"/>
      <c r="R1661" s="1"/>
      <c r="S1661" s="1"/>
      <c r="T1661" s="1"/>
      <c r="U1661" s="1"/>
      <c r="V1661" s="1"/>
      <c r="W1661" s="1"/>
      <c r="X1661" s="1"/>
      <c r="Y1661" s="1"/>
      <c r="Z1661" s="1"/>
      <c r="AA1661" s="1"/>
      <c r="AB1661" s="1"/>
      <c r="AC1661" s="1"/>
      <c r="AD1661" s="1"/>
      <c r="AE1661" s="1"/>
      <c r="AF1661" s="1"/>
      <c r="AG1661" s="1"/>
      <c r="AH1661" s="1"/>
      <c r="AI1661" s="54"/>
      <c r="AJ1661" s="1"/>
    </row>
    <row r="1662">
      <c r="A1662" s="1"/>
      <c r="B1662" s="1"/>
      <c r="C1662" s="34"/>
      <c r="D1662" s="1"/>
      <c r="E1662" s="1"/>
      <c r="F1662" s="1"/>
      <c r="G1662" s="1"/>
      <c r="H1662" s="1"/>
      <c r="I1662" s="1"/>
      <c r="J1662" s="1"/>
      <c r="K1662" s="1"/>
      <c r="L1662" s="1"/>
      <c r="M1662" s="1"/>
      <c r="N1662" s="1"/>
      <c r="O1662" s="54"/>
      <c r="P1662" s="1"/>
      <c r="Q1662" s="1"/>
      <c r="R1662" s="1"/>
      <c r="S1662" s="1"/>
      <c r="T1662" s="1"/>
      <c r="U1662" s="1"/>
      <c r="V1662" s="1"/>
      <c r="W1662" s="1"/>
      <c r="X1662" s="1"/>
      <c r="Y1662" s="1"/>
      <c r="Z1662" s="1"/>
      <c r="AA1662" s="1"/>
      <c r="AB1662" s="1"/>
      <c r="AC1662" s="1"/>
      <c r="AD1662" s="1"/>
      <c r="AE1662" s="1"/>
      <c r="AF1662" s="1"/>
      <c r="AG1662" s="1"/>
      <c r="AH1662" s="1"/>
      <c r="AI1662" s="54"/>
      <c r="AJ1662" s="1"/>
    </row>
    <row r="1663">
      <c r="A1663" s="1"/>
      <c r="B1663" s="1"/>
      <c r="C1663" s="34"/>
      <c r="D1663" s="1"/>
      <c r="E1663" s="1"/>
      <c r="F1663" s="1"/>
      <c r="G1663" s="1"/>
      <c r="H1663" s="1"/>
      <c r="I1663" s="1"/>
      <c r="J1663" s="1"/>
      <c r="K1663" s="1"/>
      <c r="L1663" s="1"/>
      <c r="M1663" s="1"/>
      <c r="N1663" s="1"/>
      <c r="O1663" s="54"/>
      <c r="P1663" s="1"/>
      <c r="Q1663" s="1"/>
      <c r="R1663" s="1"/>
      <c r="S1663" s="1"/>
      <c r="T1663" s="1"/>
      <c r="U1663" s="1"/>
      <c r="V1663" s="1"/>
      <c r="W1663" s="1"/>
      <c r="X1663" s="1"/>
      <c r="Y1663" s="1"/>
      <c r="Z1663" s="1"/>
      <c r="AA1663" s="1"/>
      <c r="AB1663" s="1"/>
      <c r="AC1663" s="1"/>
      <c r="AD1663" s="1"/>
      <c r="AE1663" s="1"/>
      <c r="AF1663" s="1"/>
      <c r="AG1663" s="1"/>
      <c r="AH1663" s="1"/>
      <c r="AI1663" s="54"/>
      <c r="AJ1663" s="1"/>
    </row>
    <row r="1664">
      <c r="A1664" s="1"/>
      <c r="B1664" s="1"/>
      <c r="C1664" s="34"/>
      <c r="D1664" s="1"/>
      <c r="E1664" s="1"/>
      <c r="F1664" s="1"/>
      <c r="G1664" s="1"/>
      <c r="H1664" s="1"/>
      <c r="I1664" s="1"/>
      <c r="J1664" s="1"/>
      <c r="K1664" s="1"/>
      <c r="L1664" s="1"/>
      <c r="M1664" s="1"/>
      <c r="N1664" s="1"/>
      <c r="O1664" s="54"/>
      <c r="P1664" s="1"/>
      <c r="Q1664" s="1"/>
      <c r="R1664" s="1"/>
      <c r="S1664" s="1"/>
      <c r="T1664" s="1"/>
      <c r="U1664" s="1"/>
      <c r="V1664" s="1"/>
      <c r="W1664" s="1"/>
      <c r="X1664" s="1"/>
      <c r="Y1664" s="1"/>
      <c r="Z1664" s="1"/>
      <c r="AA1664" s="1"/>
      <c r="AB1664" s="1"/>
      <c r="AC1664" s="1"/>
      <c r="AD1664" s="1"/>
      <c r="AE1664" s="1"/>
      <c r="AF1664" s="1"/>
      <c r="AG1664" s="1"/>
      <c r="AH1664" s="1"/>
      <c r="AI1664" s="54"/>
      <c r="AJ1664" s="1"/>
    </row>
    <row r="1665">
      <c r="A1665" s="1"/>
      <c r="B1665" s="1"/>
      <c r="C1665" s="34"/>
      <c r="D1665" s="1"/>
      <c r="E1665" s="1"/>
      <c r="F1665" s="1"/>
      <c r="G1665" s="1"/>
      <c r="H1665" s="1"/>
      <c r="I1665" s="1"/>
      <c r="J1665" s="1"/>
      <c r="K1665" s="1"/>
      <c r="L1665" s="1"/>
      <c r="M1665" s="1"/>
      <c r="N1665" s="1"/>
      <c r="O1665" s="54"/>
      <c r="P1665" s="1"/>
      <c r="Q1665" s="1"/>
      <c r="R1665" s="1"/>
      <c r="S1665" s="1"/>
      <c r="T1665" s="1"/>
      <c r="U1665" s="1"/>
      <c r="V1665" s="1"/>
      <c r="W1665" s="1"/>
      <c r="X1665" s="1"/>
      <c r="Y1665" s="1"/>
      <c r="Z1665" s="1"/>
      <c r="AA1665" s="1"/>
      <c r="AB1665" s="1"/>
      <c r="AC1665" s="1"/>
      <c r="AD1665" s="1"/>
      <c r="AE1665" s="1"/>
      <c r="AF1665" s="1"/>
      <c r="AG1665" s="1"/>
      <c r="AH1665" s="1"/>
      <c r="AI1665" s="54"/>
      <c r="AJ1665" s="1"/>
    </row>
    <row r="1666">
      <c r="A1666" s="1"/>
      <c r="B1666" s="1"/>
      <c r="C1666" s="34"/>
      <c r="D1666" s="1"/>
      <c r="E1666" s="1"/>
      <c r="F1666" s="1"/>
      <c r="G1666" s="1"/>
      <c r="H1666" s="1"/>
      <c r="I1666" s="1"/>
      <c r="J1666" s="1"/>
      <c r="K1666" s="1"/>
      <c r="L1666" s="1"/>
      <c r="M1666" s="1"/>
      <c r="N1666" s="1"/>
      <c r="O1666" s="54"/>
      <c r="P1666" s="1"/>
      <c r="Q1666" s="1"/>
      <c r="R1666" s="1"/>
      <c r="S1666" s="1"/>
      <c r="T1666" s="1"/>
      <c r="U1666" s="1"/>
      <c r="V1666" s="1"/>
      <c r="W1666" s="1"/>
      <c r="X1666" s="1"/>
      <c r="Y1666" s="1"/>
      <c r="Z1666" s="1"/>
      <c r="AA1666" s="1"/>
      <c r="AB1666" s="1"/>
      <c r="AC1666" s="1"/>
      <c r="AD1666" s="1"/>
      <c r="AE1666" s="1"/>
      <c r="AF1666" s="1"/>
      <c r="AG1666" s="1"/>
      <c r="AH1666" s="1"/>
      <c r="AI1666" s="54"/>
      <c r="AJ1666" s="1"/>
    </row>
    <row r="1667">
      <c r="A1667" s="1"/>
      <c r="B1667" s="1"/>
      <c r="C1667" s="34"/>
      <c r="D1667" s="1"/>
      <c r="E1667" s="1"/>
      <c r="F1667" s="1"/>
      <c r="G1667" s="1"/>
      <c r="H1667" s="1"/>
      <c r="I1667" s="1"/>
      <c r="J1667" s="1"/>
      <c r="K1667" s="1"/>
      <c r="L1667" s="1"/>
      <c r="M1667" s="1"/>
      <c r="N1667" s="1"/>
      <c r="O1667" s="54"/>
      <c r="P1667" s="1"/>
      <c r="Q1667" s="1"/>
      <c r="R1667" s="1"/>
      <c r="S1667" s="1"/>
      <c r="T1667" s="1"/>
      <c r="U1667" s="1"/>
      <c r="V1667" s="1"/>
      <c r="W1667" s="1"/>
      <c r="X1667" s="1"/>
      <c r="Y1667" s="1"/>
      <c r="Z1667" s="1"/>
      <c r="AA1667" s="1"/>
      <c r="AB1667" s="1"/>
      <c r="AC1667" s="1"/>
      <c r="AD1667" s="1"/>
      <c r="AE1667" s="1"/>
      <c r="AF1667" s="1"/>
      <c r="AG1667" s="1"/>
      <c r="AH1667" s="1"/>
      <c r="AI1667" s="54"/>
      <c r="AJ1667" s="1"/>
    </row>
    <row r="1668">
      <c r="A1668" s="1"/>
      <c r="B1668" s="1"/>
      <c r="C1668" s="34"/>
      <c r="D1668" s="1"/>
      <c r="E1668" s="1"/>
      <c r="F1668" s="1"/>
      <c r="G1668" s="1"/>
      <c r="H1668" s="1"/>
      <c r="I1668" s="1"/>
      <c r="J1668" s="1"/>
      <c r="K1668" s="1"/>
      <c r="L1668" s="1"/>
      <c r="M1668" s="1"/>
      <c r="N1668" s="1"/>
      <c r="O1668" s="54"/>
      <c r="P1668" s="1"/>
      <c r="Q1668" s="1"/>
      <c r="R1668" s="1"/>
      <c r="S1668" s="1"/>
      <c r="T1668" s="1"/>
      <c r="U1668" s="1"/>
      <c r="V1668" s="1"/>
      <c r="W1668" s="1"/>
      <c r="X1668" s="1"/>
      <c r="Y1668" s="1"/>
      <c r="Z1668" s="1"/>
      <c r="AA1668" s="1"/>
      <c r="AB1668" s="1"/>
      <c r="AC1668" s="1"/>
      <c r="AD1668" s="1"/>
      <c r="AE1668" s="1"/>
      <c r="AF1668" s="1"/>
      <c r="AG1668" s="1"/>
      <c r="AH1668" s="1"/>
      <c r="AI1668" s="54"/>
      <c r="AJ1668" s="1"/>
    </row>
    <row r="1669">
      <c r="A1669" s="1"/>
      <c r="B1669" s="1"/>
      <c r="C1669" s="34"/>
      <c r="D1669" s="1"/>
      <c r="E1669" s="1"/>
      <c r="F1669" s="1"/>
      <c r="G1669" s="1"/>
      <c r="H1669" s="1"/>
      <c r="I1669" s="1"/>
      <c r="J1669" s="1"/>
      <c r="K1669" s="1"/>
      <c r="L1669" s="1"/>
      <c r="M1669" s="1"/>
      <c r="N1669" s="1"/>
      <c r="O1669" s="54"/>
      <c r="P1669" s="1"/>
      <c r="Q1669" s="1"/>
      <c r="R1669" s="1"/>
      <c r="S1669" s="1"/>
      <c r="T1669" s="1"/>
      <c r="U1669" s="1"/>
      <c r="V1669" s="1"/>
      <c r="W1669" s="1"/>
      <c r="X1669" s="1"/>
      <c r="Y1669" s="1"/>
      <c r="Z1669" s="1"/>
      <c r="AA1669" s="1"/>
      <c r="AB1669" s="1"/>
      <c r="AC1669" s="1"/>
      <c r="AD1669" s="1"/>
      <c r="AE1669" s="1"/>
      <c r="AF1669" s="1"/>
      <c r="AG1669" s="1"/>
      <c r="AH1669" s="1"/>
      <c r="AI1669" s="54"/>
      <c r="AJ1669" s="1"/>
    </row>
    <row r="1670">
      <c r="A1670" s="1"/>
      <c r="B1670" s="1"/>
      <c r="C1670" s="34"/>
      <c r="D1670" s="1"/>
      <c r="E1670" s="1"/>
      <c r="F1670" s="1"/>
      <c r="G1670" s="1"/>
      <c r="H1670" s="1"/>
      <c r="I1670" s="1"/>
      <c r="J1670" s="1"/>
      <c r="K1670" s="1"/>
      <c r="L1670" s="1"/>
      <c r="M1670" s="1"/>
      <c r="N1670" s="1"/>
      <c r="O1670" s="54"/>
      <c r="P1670" s="1"/>
      <c r="Q1670" s="1"/>
      <c r="R1670" s="1"/>
      <c r="S1670" s="1"/>
      <c r="T1670" s="1"/>
      <c r="U1670" s="1"/>
      <c r="V1670" s="1"/>
      <c r="W1670" s="1"/>
      <c r="X1670" s="1"/>
      <c r="Y1670" s="1"/>
      <c r="Z1670" s="1"/>
      <c r="AA1670" s="1"/>
      <c r="AB1670" s="1"/>
      <c r="AC1670" s="1"/>
      <c r="AD1670" s="1"/>
      <c r="AE1670" s="1"/>
      <c r="AF1670" s="1"/>
      <c r="AG1670" s="1"/>
      <c r="AH1670" s="1"/>
      <c r="AI1670" s="54"/>
      <c r="AJ1670" s="1"/>
    </row>
    <row r="1671">
      <c r="A1671" s="1"/>
      <c r="B1671" s="1"/>
      <c r="C1671" s="34"/>
      <c r="D1671" s="1"/>
      <c r="E1671" s="1"/>
      <c r="F1671" s="1"/>
      <c r="G1671" s="1"/>
      <c r="H1671" s="1"/>
      <c r="I1671" s="1"/>
      <c r="J1671" s="1"/>
      <c r="K1671" s="1"/>
      <c r="L1671" s="1"/>
      <c r="M1671" s="1"/>
      <c r="N1671" s="1"/>
      <c r="O1671" s="54"/>
      <c r="P1671" s="1"/>
      <c r="Q1671" s="1"/>
      <c r="R1671" s="1"/>
      <c r="S1671" s="1"/>
      <c r="T1671" s="1"/>
      <c r="U1671" s="1"/>
      <c r="V1671" s="1"/>
      <c r="W1671" s="1"/>
      <c r="X1671" s="1"/>
      <c r="Y1671" s="1"/>
      <c r="Z1671" s="1"/>
      <c r="AA1671" s="1"/>
      <c r="AB1671" s="1"/>
      <c r="AC1671" s="1"/>
      <c r="AD1671" s="1"/>
      <c r="AE1671" s="1"/>
      <c r="AF1671" s="1"/>
      <c r="AG1671" s="1"/>
      <c r="AH1671" s="1"/>
      <c r="AI1671" s="54"/>
      <c r="AJ1671" s="1"/>
    </row>
    <row r="1672">
      <c r="A1672" s="1"/>
      <c r="B1672" s="1"/>
      <c r="C1672" s="34"/>
      <c r="D1672" s="1"/>
      <c r="E1672" s="1"/>
      <c r="F1672" s="1"/>
      <c r="G1672" s="1"/>
      <c r="H1672" s="1"/>
      <c r="I1672" s="1"/>
      <c r="J1672" s="1"/>
      <c r="K1672" s="1"/>
      <c r="L1672" s="1"/>
      <c r="M1672" s="1"/>
      <c r="N1672" s="1"/>
      <c r="O1672" s="54"/>
      <c r="P1672" s="1"/>
      <c r="Q1672" s="1"/>
      <c r="R1672" s="1"/>
      <c r="S1672" s="1"/>
      <c r="T1672" s="1"/>
      <c r="U1672" s="1"/>
      <c r="V1672" s="1"/>
      <c r="W1672" s="1"/>
      <c r="X1672" s="1"/>
      <c r="Y1672" s="1"/>
      <c r="Z1672" s="1"/>
      <c r="AA1672" s="1"/>
      <c r="AB1672" s="1"/>
      <c r="AC1672" s="1"/>
      <c r="AD1672" s="1"/>
      <c r="AE1672" s="1"/>
      <c r="AF1672" s="1"/>
      <c r="AG1672" s="1"/>
      <c r="AH1672" s="1"/>
      <c r="AI1672" s="54"/>
      <c r="AJ1672" s="1"/>
    </row>
    <row r="1673">
      <c r="A1673" s="1"/>
      <c r="B1673" s="1"/>
      <c r="C1673" s="34"/>
      <c r="D1673" s="1"/>
      <c r="E1673" s="1"/>
      <c r="F1673" s="1"/>
      <c r="G1673" s="1"/>
      <c r="H1673" s="1"/>
      <c r="I1673" s="1"/>
      <c r="J1673" s="1"/>
      <c r="K1673" s="1"/>
      <c r="L1673" s="1"/>
      <c r="M1673" s="1"/>
      <c r="N1673" s="1"/>
      <c r="O1673" s="54"/>
      <c r="P1673" s="1"/>
      <c r="Q1673" s="1"/>
      <c r="R1673" s="1"/>
      <c r="S1673" s="1"/>
      <c r="T1673" s="1"/>
      <c r="U1673" s="1"/>
      <c r="V1673" s="1"/>
      <c r="W1673" s="1"/>
      <c r="X1673" s="1"/>
      <c r="Y1673" s="1"/>
      <c r="Z1673" s="1"/>
      <c r="AA1673" s="1"/>
      <c r="AB1673" s="1"/>
      <c r="AC1673" s="1"/>
      <c r="AD1673" s="1"/>
      <c r="AE1673" s="1"/>
      <c r="AF1673" s="1"/>
      <c r="AG1673" s="1"/>
      <c r="AH1673" s="1"/>
      <c r="AI1673" s="54"/>
      <c r="AJ1673" s="1"/>
    </row>
    <row r="1674">
      <c r="A1674" s="1"/>
      <c r="B1674" s="1"/>
      <c r="C1674" s="34"/>
      <c r="D1674" s="1"/>
      <c r="E1674" s="1"/>
      <c r="F1674" s="1"/>
      <c r="G1674" s="1"/>
      <c r="H1674" s="1"/>
      <c r="I1674" s="1"/>
      <c r="J1674" s="1"/>
      <c r="K1674" s="1"/>
      <c r="L1674" s="1"/>
      <c r="M1674" s="1"/>
      <c r="N1674" s="1"/>
      <c r="O1674" s="54"/>
      <c r="P1674" s="1"/>
      <c r="Q1674" s="1"/>
      <c r="R1674" s="1"/>
      <c r="S1674" s="1"/>
      <c r="T1674" s="1"/>
      <c r="U1674" s="1"/>
      <c r="V1674" s="1"/>
      <c r="W1674" s="1"/>
      <c r="X1674" s="1"/>
      <c r="Y1674" s="1"/>
      <c r="Z1674" s="1"/>
      <c r="AA1674" s="1"/>
      <c r="AB1674" s="1"/>
      <c r="AC1674" s="1"/>
      <c r="AD1674" s="1"/>
      <c r="AE1674" s="1"/>
      <c r="AF1674" s="1"/>
      <c r="AG1674" s="1"/>
      <c r="AH1674" s="1"/>
      <c r="AI1674" s="54"/>
      <c r="AJ1674" s="1"/>
    </row>
    <row r="1675">
      <c r="A1675" s="1"/>
      <c r="B1675" s="1"/>
      <c r="C1675" s="34"/>
      <c r="D1675" s="1"/>
      <c r="E1675" s="1"/>
      <c r="F1675" s="1"/>
      <c r="G1675" s="1"/>
      <c r="H1675" s="1"/>
      <c r="I1675" s="1"/>
      <c r="J1675" s="1"/>
      <c r="K1675" s="1"/>
      <c r="L1675" s="1"/>
      <c r="M1675" s="1"/>
      <c r="N1675" s="1"/>
      <c r="O1675" s="54"/>
      <c r="P1675" s="1"/>
      <c r="Q1675" s="1"/>
      <c r="R1675" s="1"/>
      <c r="S1675" s="1"/>
      <c r="T1675" s="1"/>
      <c r="U1675" s="1"/>
      <c r="V1675" s="1"/>
      <c r="W1675" s="1"/>
      <c r="X1675" s="1"/>
      <c r="Y1675" s="1"/>
      <c r="Z1675" s="1"/>
      <c r="AA1675" s="1"/>
      <c r="AB1675" s="1"/>
      <c r="AC1675" s="1"/>
      <c r="AD1675" s="1"/>
      <c r="AE1675" s="1"/>
      <c r="AF1675" s="1"/>
      <c r="AG1675" s="1"/>
      <c r="AH1675" s="1"/>
      <c r="AI1675" s="54"/>
      <c r="AJ1675" s="1"/>
    </row>
    <row r="1676">
      <c r="A1676" s="1"/>
      <c r="B1676" s="1"/>
      <c r="C1676" s="34"/>
      <c r="D1676" s="1"/>
      <c r="E1676" s="1"/>
      <c r="F1676" s="1"/>
      <c r="G1676" s="1"/>
      <c r="H1676" s="1"/>
      <c r="I1676" s="1"/>
      <c r="J1676" s="1"/>
      <c r="K1676" s="1"/>
      <c r="L1676" s="1"/>
      <c r="M1676" s="1"/>
      <c r="N1676" s="1"/>
      <c r="O1676" s="54"/>
      <c r="P1676" s="1"/>
      <c r="Q1676" s="1"/>
      <c r="R1676" s="1"/>
      <c r="S1676" s="1"/>
      <c r="T1676" s="1"/>
      <c r="U1676" s="1"/>
      <c r="V1676" s="1"/>
      <c r="W1676" s="1"/>
      <c r="X1676" s="1"/>
      <c r="Y1676" s="1"/>
      <c r="Z1676" s="1"/>
      <c r="AA1676" s="1"/>
      <c r="AB1676" s="1"/>
      <c r="AC1676" s="1"/>
      <c r="AD1676" s="1"/>
      <c r="AE1676" s="1"/>
      <c r="AF1676" s="1"/>
      <c r="AG1676" s="1"/>
      <c r="AH1676" s="1"/>
      <c r="AI1676" s="54"/>
      <c r="AJ1676" s="1"/>
    </row>
    <row r="1677">
      <c r="A1677" s="1"/>
      <c r="B1677" s="1"/>
      <c r="C1677" s="34"/>
      <c r="D1677" s="1"/>
      <c r="E1677" s="1"/>
      <c r="F1677" s="1"/>
      <c r="G1677" s="1"/>
      <c r="H1677" s="1"/>
      <c r="I1677" s="1"/>
      <c r="J1677" s="1"/>
      <c r="K1677" s="1"/>
      <c r="L1677" s="1"/>
      <c r="M1677" s="1"/>
      <c r="N1677" s="1"/>
      <c r="O1677" s="54"/>
      <c r="P1677" s="1"/>
      <c r="Q1677" s="1"/>
      <c r="R1677" s="1"/>
      <c r="S1677" s="1"/>
      <c r="T1677" s="1"/>
      <c r="U1677" s="1"/>
      <c r="V1677" s="1"/>
      <c r="W1677" s="1"/>
      <c r="X1677" s="1"/>
      <c r="Y1677" s="1"/>
      <c r="Z1677" s="1"/>
      <c r="AA1677" s="1"/>
      <c r="AB1677" s="1"/>
      <c r="AC1677" s="1"/>
      <c r="AD1677" s="1"/>
      <c r="AE1677" s="1"/>
      <c r="AF1677" s="1"/>
      <c r="AG1677" s="1"/>
      <c r="AH1677" s="1"/>
      <c r="AI1677" s="54"/>
      <c r="AJ1677" s="1"/>
    </row>
    <row r="1678">
      <c r="A1678" s="1"/>
      <c r="B1678" s="1"/>
      <c r="C1678" s="34"/>
      <c r="D1678" s="1"/>
      <c r="E1678" s="1"/>
      <c r="F1678" s="1"/>
      <c r="G1678" s="1"/>
      <c r="H1678" s="1"/>
      <c r="I1678" s="1"/>
      <c r="J1678" s="1"/>
      <c r="K1678" s="1"/>
      <c r="L1678" s="1"/>
      <c r="M1678" s="1"/>
      <c r="N1678" s="1"/>
      <c r="O1678" s="54"/>
      <c r="P1678" s="1"/>
      <c r="Q1678" s="1"/>
      <c r="R1678" s="1"/>
      <c r="S1678" s="1"/>
      <c r="T1678" s="1"/>
      <c r="U1678" s="1"/>
      <c r="V1678" s="1"/>
      <c r="W1678" s="1"/>
      <c r="X1678" s="1"/>
      <c r="Y1678" s="1"/>
      <c r="Z1678" s="1"/>
      <c r="AA1678" s="1"/>
      <c r="AB1678" s="1"/>
      <c r="AC1678" s="1"/>
      <c r="AD1678" s="1"/>
      <c r="AE1678" s="1"/>
      <c r="AF1678" s="1"/>
      <c r="AG1678" s="1"/>
      <c r="AH1678" s="1"/>
      <c r="AI1678" s="54"/>
      <c r="AJ1678" s="1"/>
    </row>
    <row r="1679">
      <c r="A1679" s="1"/>
      <c r="B1679" s="1"/>
      <c r="C1679" s="34"/>
      <c r="D1679" s="1"/>
      <c r="E1679" s="1"/>
      <c r="F1679" s="1"/>
      <c r="G1679" s="1"/>
      <c r="H1679" s="1"/>
      <c r="I1679" s="1"/>
      <c r="J1679" s="1"/>
      <c r="K1679" s="1"/>
      <c r="L1679" s="1"/>
      <c r="M1679" s="1"/>
      <c r="N1679" s="1"/>
      <c r="O1679" s="54"/>
      <c r="P1679" s="1"/>
      <c r="Q1679" s="1"/>
      <c r="R1679" s="1"/>
      <c r="S1679" s="1"/>
      <c r="T1679" s="1"/>
      <c r="U1679" s="1"/>
      <c r="V1679" s="1"/>
      <c r="W1679" s="1"/>
      <c r="X1679" s="1"/>
      <c r="Y1679" s="1"/>
      <c r="Z1679" s="1"/>
      <c r="AA1679" s="1"/>
      <c r="AB1679" s="1"/>
      <c r="AC1679" s="1"/>
      <c r="AD1679" s="1"/>
      <c r="AE1679" s="1"/>
      <c r="AF1679" s="1"/>
      <c r="AG1679" s="1"/>
      <c r="AH1679" s="1"/>
      <c r="AI1679" s="54"/>
      <c r="AJ1679" s="1"/>
    </row>
    <row r="1680">
      <c r="A1680" s="1"/>
      <c r="B1680" s="1"/>
      <c r="C1680" s="34"/>
      <c r="D1680" s="1"/>
      <c r="E1680" s="1"/>
      <c r="F1680" s="1"/>
      <c r="G1680" s="1"/>
      <c r="H1680" s="1"/>
      <c r="I1680" s="1"/>
      <c r="J1680" s="1"/>
      <c r="K1680" s="1"/>
      <c r="L1680" s="1"/>
      <c r="M1680" s="1"/>
      <c r="N1680" s="1"/>
      <c r="O1680" s="54"/>
      <c r="P1680" s="1"/>
      <c r="Q1680" s="1"/>
      <c r="R1680" s="1"/>
      <c r="S1680" s="1"/>
      <c r="T1680" s="1"/>
      <c r="U1680" s="1"/>
      <c r="V1680" s="1"/>
      <c r="W1680" s="1"/>
      <c r="X1680" s="1"/>
      <c r="Y1680" s="1"/>
      <c r="Z1680" s="1"/>
      <c r="AA1680" s="1"/>
      <c r="AB1680" s="1"/>
      <c r="AC1680" s="1"/>
      <c r="AD1680" s="1"/>
      <c r="AE1680" s="1"/>
      <c r="AF1680" s="1"/>
      <c r="AG1680" s="1"/>
      <c r="AH1680" s="1"/>
      <c r="AI1680" s="54"/>
      <c r="AJ1680" s="1"/>
    </row>
    <row r="1681">
      <c r="A1681" s="1"/>
      <c r="B1681" s="1"/>
      <c r="C1681" s="34"/>
      <c r="D1681" s="1"/>
      <c r="E1681" s="1"/>
      <c r="F1681" s="1"/>
      <c r="G1681" s="1"/>
      <c r="H1681" s="1"/>
      <c r="I1681" s="1"/>
      <c r="J1681" s="1"/>
      <c r="K1681" s="1"/>
      <c r="L1681" s="1"/>
      <c r="M1681" s="1"/>
      <c r="N1681" s="1"/>
      <c r="O1681" s="54"/>
      <c r="P1681" s="1"/>
      <c r="Q1681" s="1"/>
      <c r="R1681" s="1"/>
      <c r="S1681" s="1"/>
      <c r="T1681" s="1"/>
      <c r="U1681" s="1"/>
      <c r="V1681" s="1"/>
      <c r="W1681" s="1"/>
      <c r="X1681" s="1"/>
      <c r="Y1681" s="1"/>
      <c r="Z1681" s="1"/>
      <c r="AA1681" s="1"/>
      <c r="AB1681" s="1"/>
      <c r="AC1681" s="1"/>
      <c r="AD1681" s="1"/>
      <c r="AE1681" s="1"/>
      <c r="AF1681" s="1"/>
      <c r="AG1681" s="1"/>
      <c r="AH1681" s="1"/>
      <c r="AI1681" s="54"/>
      <c r="AJ1681" s="1"/>
    </row>
    <row r="1682">
      <c r="A1682" s="1"/>
      <c r="B1682" s="1"/>
      <c r="C1682" s="34"/>
      <c r="D1682" s="1"/>
      <c r="E1682" s="1"/>
      <c r="F1682" s="1"/>
      <c r="G1682" s="1"/>
      <c r="H1682" s="1"/>
      <c r="I1682" s="1"/>
      <c r="J1682" s="1"/>
      <c r="K1682" s="1"/>
      <c r="L1682" s="1"/>
      <c r="M1682" s="1"/>
      <c r="N1682" s="1"/>
      <c r="O1682" s="54"/>
      <c r="P1682" s="1"/>
      <c r="Q1682" s="1"/>
      <c r="R1682" s="1"/>
      <c r="S1682" s="1"/>
      <c r="T1682" s="1"/>
      <c r="U1682" s="1"/>
      <c r="V1682" s="1"/>
      <c r="W1682" s="1"/>
      <c r="X1682" s="1"/>
      <c r="Y1682" s="1"/>
      <c r="Z1682" s="1"/>
      <c r="AA1682" s="1"/>
      <c r="AB1682" s="1"/>
      <c r="AC1682" s="1"/>
      <c r="AD1682" s="1"/>
      <c r="AE1682" s="1"/>
      <c r="AF1682" s="1"/>
      <c r="AG1682" s="1"/>
      <c r="AH1682" s="1"/>
      <c r="AI1682" s="54"/>
      <c r="AJ1682" s="1"/>
    </row>
    <row r="1683">
      <c r="A1683" s="1"/>
      <c r="B1683" s="1"/>
      <c r="C1683" s="34"/>
      <c r="D1683" s="1"/>
      <c r="E1683" s="1"/>
      <c r="F1683" s="1"/>
      <c r="G1683" s="1"/>
      <c r="H1683" s="1"/>
      <c r="I1683" s="1"/>
      <c r="J1683" s="1"/>
      <c r="K1683" s="1"/>
      <c r="L1683" s="1"/>
      <c r="M1683" s="1"/>
      <c r="N1683" s="1"/>
      <c r="O1683" s="54"/>
      <c r="P1683" s="1"/>
      <c r="Q1683" s="1"/>
      <c r="R1683" s="1"/>
      <c r="S1683" s="1"/>
      <c r="T1683" s="1"/>
      <c r="U1683" s="1"/>
      <c r="V1683" s="1"/>
      <c r="W1683" s="1"/>
      <c r="X1683" s="1"/>
      <c r="Y1683" s="1"/>
      <c r="Z1683" s="1"/>
      <c r="AA1683" s="1"/>
      <c r="AB1683" s="1"/>
      <c r="AC1683" s="1"/>
      <c r="AD1683" s="1"/>
      <c r="AE1683" s="1"/>
      <c r="AF1683" s="1"/>
      <c r="AG1683" s="1"/>
      <c r="AH1683" s="1"/>
      <c r="AI1683" s="54"/>
      <c r="AJ1683" s="1"/>
    </row>
    <row r="1684">
      <c r="A1684" s="1"/>
      <c r="B1684" s="1"/>
      <c r="C1684" s="34"/>
      <c r="D1684" s="1"/>
      <c r="E1684" s="1"/>
      <c r="F1684" s="1"/>
      <c r="G1684" s="1"/>
      <c r="H1684" s="1"/>
      <c r="I1684" s="1"/>
      <c r="J1684" s="1"/>
      <c r="K1684" s="1"/>
      <c r="L1684" s="1"/>
      <c r="M1684" s="1"/>
      <c r="N1684" s="1"/>
      <c r="O1684" s="54"/>
      <c r="P1684" s="1"/>
      <c r="Q1684" s="1"/>
      <c r="R1684" s="1"/>
      <c r="S1684" s="1"/>
      <c r="T1684" s="1"/>
      <c r="U1684" s="1"/>
      <c r="V1684" s="1"/>
      <c r="W1684" s="1"/>
      <c r="X1684" s="1"/>
      <c r="Y1684" s="1"/>
      <c r="Z1684" s="1"/>
      <c r="AA1684" s="1"/>
      <c r="AB1684" s="1"/>
      <c r="AC1684" s="1"/>
      <c r="AD1684" s="1"/>
      <c r="AE1684" s="1"/>
      <c r="AF1684" s="1"/>
      <c r="AG1684" s="1"/>
      <c r="AH1684" s="1"/>
      <c r="AI1684" s="54"/>
      <c r="AJ1684" s="1"/>
    </row>
    <row r="1685">
      <c r="A1685" s="1"/>
      <c r="B1685" s="1"/>
      <c r="C1685" s="34"/>
      <c r="D1685" s="1"/>
      <c r="E1685" s="1"/>
      <c r="F1685" s="1"/>
      <c r="G1685" s="1"/>
      <c r="H1685" s="1"/>
      <c r="I1685" s="1"/>
      <c r="J1685" s="1"/>
      <c r="K1685" s="1"/>
      <c r="L1685" s="1"/>
      <c r="M1685" s="1"/>
      <c r="N1685" s="1"/>
      <c r="O1685" s="54"/>
      <c r="P1685" s="1"/>
      <c r="Q1685" s="1"/>
      <c r="R1685" s="1"/>
      <c r="S1685" s="1"/>
      <c r="T1685" s="1"/>
      <c r="U1685" s="1"/>
      <c r="V1685" s="1"/>
      <c r="W1685" s="1"/>
      <c r="X1685" s="1"/>
      <c r="Y1685" s="1"/>
      <c r="Z1685" s="1"/>
      <c r="AA1685" s="1"/>
      <c r="AB1685" s="1"/>
      <c r="AC1685" s="1"/>
      <c r="AD1685" s="1"/>
      <c r="AE1685" s="1"/>
      <c r="AF1685" s="1"/>
      <c r="AG1685" s="1"/>
      <c r="AH1685" s="1"/>
      <c r="AI1685" s="54"/>
      <c r="AJ1685" s="1"/>
    </row>
    <row r="1686">
      <c r="A1686" s="1"/>
      <c r="B1686" s="1"/>
      <c r="C1686" s="34"/>
      <c r="D1686" s="1"/>
      <c r="E1686" s="1"/>
      <c r="F1686" s="1"/>
      <c r="G1686" s="1"/>
      <c r="H1686" s="1"/>
      <c r="I1686" s="1"/>
      <c r="J1686" s="1"/>
      <c r="K1686" s="1"/>
      <c r="L1686" s="1"/>
      <c r="M1686" s="1"/>
      <c r="N1686" s="1"/>
      <c r="O1686" s="54"/>
      <c r="P1686" s="1"/>
      <c r="Q1686" s="1"/>
      <c r="R1686" s="1"/>
      <c r="S1686" s="1"/>
      <c r="T1686" s="1"/>
      <c r="U1686" s="1"/>
      <c r="V1686" s="1"/>
      <c r="W1686" s="1"/>
      <c r="X1686" s="1"/>
      <c r="Y1686" s="1"/>
      <c r="Z1686" s="1"/>
      <c r="AA1686" s="1"/>
      <c r="AB1686" s="1"/>
      <c r="AC1686" s="1"/>
      <c r="AD1686" s="1"/>
      <c r="AE1686" s="1"/>
      <c r="AF1686" s="1"/>
      <c r="AG1686" s="1"/>
      <c r="AH1686" s="1"/>
      <c r="AI1686" s="54"/>
      <c r="AJ1686" s="1"/>
    </row>
    <row r="1687">
      <c r="A1687" s="1"/>
      <c r="B1687" s="1"/>
      <c r="C1687" s="34"/>
      <c r="D1687" s="1"/>
      <c r="E1687" s="1"/>
      <c r="F1687" s="1"/>
      <c r="G1687" s="1"/>
      <c r="H1687" s="1"/>
      <c r="I1687" s="1"/>
      <c r="J1687" s="1"/>
      <c r="K1687" s="1"/>
      <c r="L1687" s="1"/>
      <c r="M1687" s="1"/>
      <c r="N1687" s="1"/>
      <c r="O1687" s="54"/>
      <c r="P1687" s="1"/>
      <c r="Q1687" s="1"/>
      <c r="R1687" s="1"/>
      <c r="S1687" s="1"/>
      <c r="T1687" s="1"/>
      <c r="U1687" s="1"/>
      <c r="V1687" s="1"/>
      <c r="W1687" s="1"/>
      <c r="X1687" s="1"/>
      <c r="Y1687" s="1"/>
      <c r="Z1687" s="1"/>
      <c r="AA1687" s="1"/>
      <c r="AB1687" s="1"/>
      <c r="AC1687" s="1"/>
      <c r="AD1687" s="1"/>
      <c r="AE1687" s="1"/>
      <c r="AF1687" s="1"/>
      <c r="AG1687" s="1"/>
      <c r="AH1687" s="1"/>
      <c r="AI1687" s="54"/>
      <c r="AJ1687" s="1"/>
    </row>
    <row r="1688">
      <c r="A1688" s="1"/>
      <c r="B1688" s="1"/>
      <c r="C1688" s="34"/>
      <c r="D1688" s="1"/>
      <c r="E1688" s="1"/>
      <c r="F1688" s="1"/>
      <c r="G1688" s="1"/>
      <c r="H1688" s="1"/>
      <c r="I1688" s="1"/>
      <c r="J1688" s="1"/>
      <c r="K1688" s="1"/>
      <c r="L1688" s="1"/>
      <c r="M1688" s="1"/>
      <c r="N1688" s="1"/>
      <c r="O1688" s="54"/>
      <c r="P1688" s="1"/>
      <c r="Q1688" s="1"/>
      <c r="R1688" s="1"/>
      <c r="S1688" s="1"/>
      <c r="T1688" s="1"/>
      <c r="U1688" s="1"/>
      <c r="V1688" s="1"/>
      <c r="W1688" s="1"/>
      <c r="X1688" s="1"/>
      <c r="Y1688" s="1"/>
      <c r="Z1688" s="1"/>
      <c r="AA1688" s="1"/>
      <c r="AB1688" s="1"/>
      <c r="AC1688" s="1"/>
      <c r="AD1688" s="1"/>
      <c r="AE1688" s="1"/>
      <c r="AF1688" s="1"/>
      <c r="AG1688" s="1"/>
      <c r="AH1688" s="1"/>
      <c r="AI1688" s="54"/>
      <c r="AJ1688" s="1"/>
    </row>
    <row r="1689">
      <c r="A1689" s="1"/>
      <c r="B1689" s="1"/>
      <c r="C1689" s="34"/>
      <c r="D1689" s="1"/>
      <c r="E1689" s="1"/>
      <c r="F1689" s="1"/>
      <c r="G1689" s="1"/>
      <c r="H1689" s="1"/>
      <c r="I1689" s="1"/>
      <c r="J1689" s="1"/>
      <c r="K1689" s="1"/>
      <c r="L1689" s="1"/>
      <c r="M1689" s="1"/>
      <c r="N1689" s="1"/>
      <c r="O1689" s="54"/>
      <c r="P1689" s="1"/>
      <c r="Q1689" s="1"/>
      <c r="R1689" s="1"/>
      <c r="S1689" s="1"/>
      <c r="T1689" s="1"/>
      <c r="U1689" s="1"/>
      <c r="V1689" s="1"/>
      <c r="W1689" s="1"/>
      <c r="X1689" s="1"/>
      <c r="Y1689" s="1"/>
      <c r="Z1689" s="1"/>
      <c r="AA1689" s="1"/>
      <c r="AB1689" s="1"/>
      <c r="AC1689" s="1"/>
      <c r="AD1689" s="1"/>
      <c r="AE1689" s="1"/>
      <c r="AF1689" s="1"/>
      <c r="AG1689" s="1"/>
      <c r="AH1689" s="1"/>
      <c r="AI1689" s="54"/>
      <c r="AJ1689" s="1"/>
    </row>
    <row r="1690">
      <c r="A1690" s="1"/>
      <c r="B1690" s="1"/>
      <c r="C1690" s="34"/>
      <c r="D1690" s="1"/>
      <c r="E1690" s="1"/>
      <c r="F1690" s="1"/>
      <c r="G1690" s="1"/>
      <c r="H1690" s="1"/>
      <c r="I1690" s="1"/>
      <c r="J1690" s="1"/>
      <c r="K1690" s="1"/>
      <c r="L1690" s="1"/>
      <c r="M1690" s="1"/>
      <c r="N1690" s="1"/>
      <c r="O1690" s="54"/>
      <c r="P1690" s="1"/>
      <c r="Q1690" s="1"/>
      <c r="R1690" s="1"/>
      <c r="S1690" s="1"/>
      <c r="T1690" s="1"/>
      <c r="U1690" s="1"/>
      <c r="V1690" s="1"/>
      <c r="W1690" s="1"/>
      <c r="X1690" s="1"/>
      <c r="Y1690" s="1"/>
      <c r="Z1690" s="1"/>
      <c r="AA1690" s="1"/>
      <c r="AB1690" s="1"/>
      <c r="AC1690" s="1"/>
      <c r="AD1690" s="1"/>
      <c r="AE1690" s="1"/>
      <c r="AF1690" s="1"/>
      <c r="AG1690" s="1"/>
      <c r="AH1690" s="1"/>
      <c r="AI1690" s="54"/>
      <c r="AJ1690" s="1"/>
    </row>
    <row r="1691">
      <c r="A1691" s="1"/>
      <c r="B1691" s="1"/>
      <c r="C1691" s="34"/>
      <c r="D1691" s="1"/>
      <c r="E1691" s="1"/>
      <c r="F1691" s="1"/>
      <c r="G1691" s="1"/>
      <c r="H1691" s="1"/>
      <c r="I1691" s="1"/>
      <c r="J1691" s="1"/>
      <c r="K1691" s="1"/>
      <c r="L1691" s="1"/>
      <c r="M1691" s="1"/>
      <c r="N1691" s="1"/>
      <c r="O1691" s="54"/>
      <c r="P1691" s="1"/>
      <c r="Q1691" s="1"/>
      <c r="R1691" s="1"/>
      <c r="S1691" s="1"/>
      <c r="T1691" s="1"/>
      <c r="U1691" s="1"/>
      <c r="V1691" s="1"/>
      <c r="W1691" s="1"/>
      <c r="X1691" s="1"/>
      <c r="Y1691" s="1"/>
      <c r="Z1691" s="1"/>
      <c r="AA1691" s="1"/>
      <c r="AB1691" s="1"/>
      <c r="AC1691" s="1"/>
      <c r="AD1691" s="1"/>
      <c r="AE1691" s="1"/>
      <c r="AF1691" s="1"/>
      <c r="AG1691" s="1"/>
      <c r="AH1691" s="1"/>
      <c r="AI1691" s="54"/>
      <c r="AJ1691" s="1"/>
    </row>
    <row r="1692">
      <c r="A1692" s="1"/>
      <c r="B1692" s="1"/>
      <c r="C1692" s="34"/>
      <c r="D1692" s="1"/>
      <c r="E1692" s="1"/>
      <c r="F1692" s="1"/>
      <c r="G1692" s="1"/>
      <c r="H1692" s="1"/>
      <c r="I1692" s="1"/>
      <c r="J1692" s="1"/>
      <c r="K1692" s="1"/>
      <c r="L1692" s="1"/>
      <c r="M1692" s="1"/>
      <c r="N1692" s="1"/>
      <c r="O1692" s="54"/>
      <c r="P1692" s="1"/>
      <c r="Q1692" s="1"/>
      <c r="R1692" s="1"/>
      <c r="S1692" s="1"/>
      <c r="T1692" s="1"/>
      <c r="U1692" s="1"/>
      <c r="V1692" s="1"/>
      <c r="W1692" s="1"/>
      <c r="X1692" s="1"/>
      <c r="Y1692" s="1"/>
      <c r="Z1692" s="1"/>
      <c r="AA1692" s="1"/>
      <c r="AB1692" s="1"/>
      <c r="AC1692" s="1"/>
      <c r="AD1692" s="1"/>
      <c r="AE1692" s="1"/>
      <c r="AF1692" s="1"/>
      <c r="AG1692" s="1"/>
      <c r="AH1692" s="1"/>
      <c r="AI1692" s="54"/>
      <c r="AJ1692" s="1"/>
    </row>
    <row r="1693">
      <c r="A1693" s="1"/>
      <c r="B1693" s="1"/>
      <c r="C1693" s="34"/>
      <c r="D1693" s="1"/>
      <c r="E1693" s="1"/>
      <c r="F1693" s="1"/>
      <c r="G1693" s="1"/>
      <c r="H1693" s="1"/>
      <c r="I1693" s="1"/>
      <c r="J1693" s="1"/>
      <c r="K1693" s="1"/>
      <c r="L1693" s="1"/>
      <c r="M1693" s="1"/>
      <c r="N1693" s="1"/>
      <c r="O1693" s="54"/>
      <c r="P1693" s="1"/>
      <c r="Q1693" s="1"/>
      <c r="R1693" s="1"/>
      <c r="S1693" s="1"/>
      <c r="T1693" s="1"/>
      <c r="U1693" s="1"/>
      <c r="V1693" s="1"/>
      <c r="W1693" s="1"/>
      <c r="X1693" s="1"/>
      <c r="Y1693" s="1"/>
      <c r="Z1693" s="1"/>
      <c r="AA1693" s="1"/>
      <c r="AB1693" s="1"/>
      <c r="AC1693" s="1"/>
      <c r="AD1693" s="1"/>
      <c r="AE1693" s="1"/>
      <c r="AF1693" s="1"/>
      <c r="AG1693" s="1"/>
      <c r="AH1693" s="1"/>
      <c r="AI1693" s="54"/>
      <c r="AJ1693" s="1"/>
    </row>
    <row r="1694">
      <c r="A1694" s="1"/>
      <c r="B1694" s="1"/>
      <c r="C1694" s="34"/>
      <c r="D1694" s="1"/>
      <c r="E1694" s="1"/>
      <c r="F1694" s="1"/>
      <c r="G1694" s="1"/>
      <c r="H1694" s="1"/>
      <c r="I1694" s="1"/>
      <c r="J1694" s="1"/>
      <c r="K1694" s="1"/>
      <c r="L1694" s="1"/>
      <c r="M1694" s="1"/>
      <c r="N1694" s="1"/>
      <c r="O1694" s="54"/>
      <c r="P1694" s="1"/>
      <c r="Q1694" s="1"/>
      <c r="R1694" s="1"/>
      <c r="S1694" s="1"/>
      <c r="T1694" s="1"/>
      <c r="U1694" s="1"/>
      <c r="V1694" s="1"/>
      <c r="W1694" s="1"/>
      <c r="X1694" s="1"/>
      <c r="Y1694" s="1"/>
      <c r="Z1694" s="1"/>
      <c r="AA1694" s="1"/>
      <c r="AB1694" s="1"/>
      <c r="AC1694" s="1"/>
      <c r="AD1694" s="1"/>
      <c r="AE1694" s="1"/>
      <c r="AF1694" s="1"/>
      <c r="AG1694" s="1"/>
      <c r="AH1694" s="1"/>
      <c r="AI1694" s="54"/>
      <c r="AJ1694" s="1"/>
    </row>
    <row r="1695">
      <c r="A1695" s="1"/>
      <c r="B1695" s="1"/>
      <c r="C1695" s="34"/>
      <c r="D1695" s="1"/>
      <c r="E1695" s="1"/>
      <c r="F1695" s="1"/>
      <c r="G1695" s="1"/>
      <c r="H1695" s="1"/>
      <c r="I1695" s="1"/>
      <c r="J1695" s="1"/>
      <c r="K1695" s="1"/>
      <c r="L1695" s="1"/>
      <c r="M1695" s="1"/>
      <c r="N1695" s="1"/>
      <c r="O1695" s="54"/>
      <c r="P1695" s="1"/>
      <c r="Q1695" s="1"/>
      <c r="R1695" s="1"/>
      <c r="S1695" s="1"/>
      <c r="T1695" s="1"/>
      <c r="U1695" s="1"/>
      <c r="V1695" s="1"/>
      <c r="W1695" s="1"/>
      <c r="X1695" s="1"/>
      <c r="Y1695" s="1"/>
      <c r="Z1695" s="1"/>
      <c r="AA1695" s="1"/>
      <c r="AB1695" s="1"/>
      <c r="AC1695" s="1"/>
      <c r="AD1695" s="1"/>
      <c r="AE1695" s="1"/>
      <c r="AF1695" s="1"/>
      <c r="AG1695" s="1"/>
      <c r="AH1695" s="1"/>
      <c r="AI1695" s="54"/>
      <c r="AJ1695" s="1"/>
    </row>
    <row r="1696">
      <c r="A1696" s="1"/>
      <c r="B1696" s="1"/>
      <c r="C1696" s="34"/>
      <c r="D1696" s="1"/>
      <c r="E1696" s="1"/>
      <c r="F1696" s="1"/>
      <c r="G1696" s="1"/>
      <c r="H1696" s="1"/>
      <c r="I1696" s="1"/>
      <c r="J1696" s="1"/>
      <c r="K1696" s="1"/>
      <c r="L1696" s="1"/>
      <c r="M1696" s="1"/>
      <c r="N1696" s="1"/>
      <c r="O1696" s="54"/>
      <c r="P1696" s="1"/>
      <c r="Q1696" s="1"/>
      <c r="R1696" s="1"/>
      <c r="S1696" s="1"/>
      <c r="T1696" s="1"/>
      <c r="U1696" s="1"/>
      <c r="V1696" s="1"/>
      <c r="W1696" s="1"/>
      <c r="X1696" s="1"/>
      <c r="Y1696" s="1"/>
      <c r="Z1696" s="1"/>
      <c r="AA1696" s="1"/>
      <c r="AB1696" s="1"/>
      <c r="AC1696" s="1"/>
      <c r="AD1696" s="1"/>
      <c r="AE1696" s="1"/>
      <c r="AF1696" s="1"/>
      <c r="AG1696" s="1"/>
      <c r="AH1696" s="1"/>
      <c r="AI1696" s="54"/>
      <c r="AJ1696" s="1"/>
    </row>
    <row r="1697">
      <c r="A1697" s="1"/>
      <c r="B1697" s="1"/>
      <c r="C1697" s="34"/>
      <c r="D1697" s="1"/>
      <c r="E1697" s="1"/>
      <c r="F1697" s="1"/>
      <c r="G1697" s="1"/>
      <c r="H1697" s="1"/>
      <c r="I1697" s="1"/>
      <c r="J1697" s="1"/>
      <c r="K1697" s="1"/>
      <c r="L1697" s="1"/>
      <c r="M1697" s="1"/>
      <c r="N1697" s="1"/>
      <c r="O1697" s="54"/>
      <c r="P1697" s="1"/>
      <c r="Q1697" s="1"/>
      <c r="R1697" s="1"/>
      <c r="S1697" s="1"/>
      <c r="T1697" s="1"/>
      <c r="U1697" s="1"/>
      <c r="V1697" s="1"/>
      <c r="W1697" s="1"/>
      <c r="X1697" s="1"/>
      <c r="Y1697" s="1"/>
      <c r="Z1697" s="1"/>
      <c r="AA1697" s="1"/>
      <c r="AB1697" s="1"/>
      <c r="AC1697" s="1"/>
      <c r="AD1697" s="1"/>
      <c r="AE1697" s="1"/>
      <c r="AF1697" s="1"/>
      <c r="AG1697" s="1"/>
      <c r="AH1697" s="1"/>
      <c r="AI1697" s="54"/>
      <c r="AJ1697" s="1"/>
    </row>
    <row r="1698">
      <c r="A1698" s="1"/>
      <c r="B1698" s="1"/>
      <c r="C1698" s="34"/>
      <c r="D1698" s="1"/>
      <c r="E1698" s="1"/>
      <c r="F1698" s="1"/>
      <c r="G1698" s="1"/>
      <c r="H1698" s="1"/>
      <c r="I1698" s="1"/>
      <c r="J1698" s="1"/>
      <c r="K1698" s="1"/>
      <c r="L1698" s="1"/>
      <c r="M1698" s="1"/>
      <c r="N1698" s="1"/>
      <c r="O1698" s="54"/>
      <c r="P1698" s="1"/>
      <c r="Q1698" s="1"/>
      <c r="R1698" s="1"/>
      <c r="S1698" s="1"/>
      <c r="T1698" s="1"/>
      <c r="U1698" s="1"/>
      <c r="V1698" s="1"/>
      <c r="W1698" s="1"/>
      <c r="X1698" s="1"/>
      <c r="Y1698" s="1"/>
      <c r="Z1698" s="1"/>
      <c r="AA1698" s="1"/>
      <c r="AB1698" s="1"/>
      <c r="AC1698" s="1"/>
      <c r="AD1698" s="1"/>
      <c r="AE1698" s="1"/>
      <c r="AF1698" s="1"/>
      <c r="AG1698" s="1"/>
      <c r="AH1698" s="1"/>
      <c r="AI1698" s="54"/>
      <c r="AJ1698" s="1"/>
    </row>
    <row r="1699">
      <c r="A1699" s="1"/>
      <c r="B1699" s="1"/>
      <c r="C1699" s="34"/>
      <c r="D1699" s="1"/>
      <c r="E1699" s="1"/>
      <c r="F1699" s="1"/>
      <c r="G1699" s="1"/>
      <c r="H1699" s="1"/>
      <c r="I1699" s="1"/>
      <c r="J1699" s="1"/>
      <c r="K1699" s="1"/>
      <c r="L1699" s="1"/>
      <c r="M1699" s="1"/>
      <c r="N1699" s="1"/>
      <c r="O1699" s="54"/>
      <c r="P1699" s="1"/>
      <c r="Q1699" s="1"/>
      <c r="R1699" s="1"/>
      <c r="S1699" s="1"/>
      <c r="T1699" s="1"/>
      <c r="U1699" s="1"/>
      <c r="V1699" s="1"/>
      <c r="W1699" s="1"/>
      <c r="X1699" s="1"/>
      <c r="Y1699" s="1"/>
      <c r="Z1699" s="1"/>
      <c r="AA1699" s="1"/>
      <c r="AB1699" s="1"/>
      <c r="AC1699" s="1"/>
      <c r="AD1699" s="1"/>
      <c r="AE1699" s="1"/>
      <c r="AF1699" s="1"/>
      <c r="AG1699" s="1"/>
      <c r="AH1699" s="1"/>
      <c r="AI1699" s="54"/>
      <c r="AJ1699" s="1"/>
    </row>
    <row r="1700">
      <c r="A1700" s="1"/>
      <c r="B1700" s="1"/>
      <c r="C1700" s="34"/>
      <c r="D1700" s="1"/>
      <c r="E1700" s="1"/>
      <c r="F1700" s="1"/>
      <c r="G1700" s="1"/>
      <c r="H1700" s="1"/>
      <c r="I1700" s="1"/>
      <c r="J1700" s="1"/>
      <c r="K1700" s="1"/>
      <c r="L1700" s="1"/>
      <c r="M1700" s="1"/>
      <c r="N1700" s="1"/>
      <c r="O1700" s="54"/>
      <c r="P1700" s="1"/>
      <c r="Q1700" s="1"/>
      <c r="R1700" s="1"/>
      <c r="S1700" s="1"/>
      <c r="T1700" s="1"/>
      <c r="U1700" s="1"/>
      <c r="V1700" s="1"/>
      <c r="W1700" s="1"/>
      <c r="X1700" s="1"/>
      <c r="Y1700" s="1"/>
      <c r="Z1700" s="1"/>
      <c r="AA1700" s="1"/>
      <c r="AB1700" s="1"/>
      <c r="AC1700" s="1"/>
      <c r="AD1700" s="1"/>
      <c r="AE1700" s="1"/>
      <c r="AF1700" s="1"/>
      <c r="AG1700" s="1"/>
      <c r="AH1700" s="1"/>
      <c r="AI1700" s="54"/>
      <c r="AJ1700" s="1"/>
    </row>
    <row r="1701">
      <c r="A1701" s="1"/>
      <c r="B1701" s="1"/>
      <c r="C1701" s="34"/>
      <c r="D1701" s="1"/>
      <c r="E1701" s="1"/>
      <c r="F1701" s="1"/>
      <c r="G1701" s="1"/>
      <c r="H1701" s="1"/>
      <c r="I1701" s="1"/>
      <c r="J1701" s="1"/>
      <c r="K1701" s="1"/>
      <c r="L1701" s="1"/>
      <c r="M1701" s="1"/>
      <c r="N1701" s="1"/>
      <c r="O1701" s="54"/>
      <c r="P1701" s="1"/>
      <c r="Q1701" s="1"/>
      <c r="R1701" s="1"/>
      <c r="S1701" s="1"/>
      <c r="T1701" s="1"/>
      <c r="U1701" s="1"/>
      <c r="V1701" s="1"/>
      <c r="W1701" s="1"/>
      <c r="X1701" s="1"/>
      <c r="Y1701" s="1"/>
      <c r="Z1701" s="1"/>
      <c r="AA1701" s="1"/>
      <c r="AB1701" s="1"/>
      <c r="AC1701" s="1"/>
      <c r="AD1701" s="1"/>
      <c r="AE1701" s="1"/>
      <c r="AF1701" s="1"/>
      <c r="AG1701" s="1"/>
      <c r="AH1701" s="1"/>
      <c r="AI1701" s="54"/>
      <c r="AJ1701" s="1"/>
    </row>
    <row r="1702">
      <c r="A1702" s="1"/>
      <c r="B1702" s="1"/>
      <c r="C1702" s="34"/>
      <c r="D1702" s="1"/>
      <c r="E1702" s="1"/>
      <c r="F1702" s="1"/>
      <c r="G1702" s="1"/>
      <c r="H1702" s="1"/>
      <c r="I1702" s="1"/>
      <c r="J1702" s="1"/>
      <c r="K1702" s="1"/>
      <c r="L1702" s="1"/>
      <c r="M1702" s="1"/>
      <c r="N1702" s="1"/>
      <c r="O1702" s="54"/>
      <c r="P1702" s="1"/>
      <c r="Q1702" s="1"/>
      <c r="R1702" s="1"/>
      <c r="S1702" s="1"/>
      <c r="T1702" s="1"/>
      <c r="U1702" s="1"/>
      <c r="V1702" s="1"/>
      <c r="W1702" s="1"/>
      <c r="X1702" s="1"/>
      <c r="Y1702" s="1"/>
      <c r="Z1702" s="1"/>
      <c r="AA1702" s="1"/>
      <c r="AB1702" s="1"/>
      <c r="AC1702" s="1"/>
      <c r="AD1702" s="1"/>
      <c r="AE1702" s="1"/>
      <c r="AF1702" s="1"/>
      <c r="AG1702" s="1"/>
      <c r="AH1702" s="1"/>
      <c r="AI1702" s="54"/>
      <c r="AJ1702" s="1"/>
    </row>
    <row r="1703">
      <c r="A1703" s="1"/>
      <c r="B1703" s="1"/>
      <c r="C1703" s="34"/>
      <c r="D1703" s="1"/>
      <c r="E1703" s="1"/>
      <c r="F1703" s="1"/>
      <c r="G1703" s="1"/>
      <c r="H1703" s="1"/>
      <c r="I1703" s="1"/>
      <c r="J1703" s="1"/>
      <c r="K1703" s="1"/>
      <c r="L1703" s="1"/>
      <c r="M1703" s="1"/>
      <c r="N1703" s="1"/>
      <c r="O1703" s="54"/>
      <c r="P1703" s="1"/>
      <c r="Q1703" s="1"/>
      <c r="R1703" s="1"/>
      <c r="S1703" s="1"/>
      <c r="T1703" s="1"/>
      <c r="U1703" s="1"/>
      <c r="V1703" s="1"/>
      <c r="W1703" s="1"/>
      <c r="X1703" s="1"/>
      <c r="Y1703" s="1"/>
      <c r="Z1703" s="1"/>
      <c r="AA1703" s="1"/>
      <c r="AB1703" s="1"/>
      <c r="AC1703" s="1"/>
      <c r="AD1703" s="1"/>
      <c r="AE1703" s="1"/>
      <c r="AF1703" s="1"/>
      <c r="AG1703" s="1"/>
      <c r="AH1703" s="1"/>
      <c r="AI1703" s="54"/>
      <c r="AJ1703" s="1"/>
    </row>
    <row r="1704">
      <c r="A1704" s="1"/>
      <c r="B1704" s="1"/>
      <c r="C1704" s="34"/>
      <c r="D1704" s="1"/>
      <c r="E1704" s="1"/>
      <c r="F1704" s="1"/>
      <c r="G1704" s="1"/>
      <c r="H1704" s="1"/>
      <c r="I1704" s="1"/>
      <c r="J1704" s="1"/>
      <c r="K1704" s="1"/>
      <c r="L1704" s="1"/>
      <c r="M1704" s="1"/>
      <c r="N1704" s="1"/>
      <c r="O1704" s="54"/>
      <c r="P1704" s="1"/>
      <c r="Q1704" s="1"/>
      <c r="R1704" s="1"/>
      <c r="S1704" s="1"/>
      <c r="T1704" s="1"/>
      <c r="U1704" s="1"/>
      <c r="V1704" s="1"/>
      <c r="W1704" s="1"/>
      <c r="X1704" s="1"/>
      <c r="Y1704" s="1"/>
      <c r="Z1704" s="1"/>
      <c r="AA1704" s="1"/>
      <c r="AB1704" s="1"/>
      <c r="AC1704" s="1"/>
      <c r="AD1704" s="1"/>
      <c r="AE1704" s="1"/>
      <c r="AF1704" s="1"/>
      <c r="AG1704" s="1"/>
      <c r="AH1704" s="1"/>
      <c r="AI1704" s="54"/>
      <c r="AJ1704" s="1"/>
    </row>
    <row r="1705">
      <c r="A1705" s="1"/>
      <c r="B1705" s="1"/>
      <c r="C1705" s="34"/>
      <c r="D1705" s="1"/>
      <c r="E1705" s="1"/>
      <c r="F1705" s="1"/>
      <c r="G1705" s="1"/>
      <c r="H1705" s="1"/>
      <c r="I1705" s="1"/>
      <c r="J1705" s="1"/>
      <c r="K1705" s="1"/>
      <c r="L1705" s="1"/>
      <c r="M1705" s="1"/>
      <c r="N1705" s="1"/>
      <c r="O1705" s="54"/>
      <c r="P1705" s="1"/>
      <c r="Q1705" s="1"/>
      <c r="R1705" s="1"/>
      <c r="S1705" s="1"/>
      <c r="T1705" s="1"/>
      <c r="U1705" s="1"/>
      <c r="V1705" s="1"/>
      <c r="W1705" s="1"/>
      <c r="X1705" s="1"/>
      <c r="Y1705" s="1"/>
      <c r="Z1705" s="1"/>
      <c r="AA1705" s="1"/>
      <c r="AB1705" s="1"/>
      <c r="AC1705" s="1"/>
      <c r="AD1705" s="1"/>
      <c r="AE1705" s="1"/>
      <c r="AF1705" s="1"/>
      <c r="AG1705" s="1"/>
      <c r="AH1705" s="1"/>
      <c r="AI1705" s="54"/>
      <c r="AJ1705" s="1"/>
    </row>
    <row r="1706">
      <c r="A1706" s="1"/>
      <c r="B1706" s="1"/>
      <c r="C1706" s="34"/>
      <c r="D1706" s="1"/>
      <c r="E1706" s="1"/>
      <c r="F1706" s="1"/>
      <c r="G1706" s="1"/>
      <c r="H1706" s="1"/>
      <c r="I1706" s="1"/>
      <c r="J1706" s="1"/>
      <c r="K1706" s="1"/>
      <c r="L1706" s="1"/>
      <c r="M1706" s="1"/>
      <c r="N1706" s="1"/>
      <c r="O1706" s="54"/>
      <c r="P1706" s="1"/>
      <c r="Q1706" s="1"/>
      <c r="R1706" s="1"/>
      <c r="S1706" s="1"/>
      <c r="T1706" s="1"/>
      <c r="U1706" s="1"/>
      <c r="V1706" s="1"/>
      <c r="W1706" s="1"/>
      <c r="X1706" s="1"/>
      <c r="Y1706" s="1"/>
      <c r="Z1706" s="1"/>
      <c r="AA1706" s="1"/>
      <c r="AB1706" s="1"/>
      <c r="AC1706" s="1"/>
      <c r="AD1706" s="1"/>
      <c r="AE1706" s="1"/>
      <c r="AF1706" s="1"/>
      <c r="AG1706" s="1"/>
      <c r="AH1706" s="1"/>
      <c r="AI1706" s="54"/>
      <c r="AJ1706" s="1"/>
    </row>
    <row r="1707">
      <c r="A1707" s="1"/>
      <c r="B1707" s="1"/>
      <c r="C1707" s="34"/>
      <c r="D1707" s="1"/>
      <c r="E1707" s="1"/>
      <c r="F1707" s="1"/>
      <c r="G1707" s="1"/>
      <c r="H1707" s="1"/>
      <c r="I1707" s="1"/>
      <c r="J1707" s="1"/>
      <c r="K1707" s="1"/>
      <c r="L1707" s="1"/>
      <c r="M1707" s="1"/>
      <c r="N1707" s="1"/>
      <c r="O1707" s="54"/>
      <c r="P1707" s="1"/>
      <c r="Q1707" s="1"/>
      <c r="R1707" s="1"/>
      <c r="S1707" s="1"/>
      <c r="T1707" s="1"/>
      <c r="U1707" s="1"/>
      <c r="V1707" s="1"/>
      <c r="W1707" s="1"/>
      <c r="X1707" s="1"/>
      <c r="Y1707" s="1"/>
      <c r="Z1707" s="1"/>
      <c r="AA1707" s="1"/>
      <c r="AB1707" s="1"/>
      <c r="AC1707" s="1"/>
      <c r="AD1707" s="1"/>
      <c r="AE1707" s="1"/>
      <c r="AF1707" s="1"/>
      <c r="AG1707" s="1"/>
      <c r="AH1707" s="1"/>
      <c r="AI1707" s="54"/>
      <c r="AJ1707" s="1"/>
    </row>
    <row r="1708">
      <c r="A1708" s="1"/>
      <c r="B1708" s="1"/>
      <c r="C1708" s="34"/>
      <c r="D1708" s="1"/>
      <c r="E1708" s="1"/>
      <c r="F1708" s="1"/>
      <c r="G1708" s="1"/>
      <c r="H1708" s="1"/>
      <c r="I1708" s="1"/>
      <c r="J1708" s="1"/>
      <c r="K1708" s="1"/>
      <c r="L1708" s="1"/>
      <c r="M1708" s="1"/>
      <c r="N1708" s="1"/>
      <c r="O1708" s="54"/>
      <c r="P1708" s="1"/>
      <c r="Q1708" s="1"/>
      <c r="R1708" s="1"/>
      <c r="S1708" s="1"/>
      <c r="T1708" s="1"/>
      <c r="U1708" s="1"/>
      <c r="V1708" s="1"/>
      <c r="W1708" s="1"/>
      <c r="X1708" s="1"/>
      <c r="Y1708" s="1"/>
      <c r="Z1708" s="1"/>
      <c r="AA1708" s="1"/>
      <c r="AB1708" s="1"/>
      <c r="AC1708" s="1"/>
      <c r="AD1708" s="1"/>
      <c r="AE1708" s="1"/>
      <c r="AF1708" s="1"/>
      <c r="AG1708" s="1"/>
      <c r="AH1708" s="1"/>
      <c r="AI1708" s="54"/>
      <c r="AJ1708" s="1"/>
    </row>
    <row r="1709">
      <c r="A1709" s="1"/>
      <c r="B1709" s="1"/>
      <c r="C1709" s="34"/>
      <c r="D1709" s="1"/>
      <c r="E1709" s="1"/>
      <c r="F1709" s="1"/>
      <c r="G1709" s="1"/>
      <c r="H1709" s="1"/>
      <c r="I1709" s="1"/>
      <c r="J1709" s="1"/>
      <c r="K1709" s="1"/>
      <c r="L1709" s="1"/>
      <c r="M1709" s="1"/>
      <c r="N1709" s="1"/>
      <c r="O1709" s="54"/>
      <c r="P1709" s="1"/>
      <c r="Q1709" s="1"/>
      <c r="R1709" s="1"/>
      <c r="S1709" s="1"/>
      <c r="T1709" s="1"/>
      <c r="U1709" s="1"/>
      <c r="V1709" s="1"/>
      <c r="W1709" s="1"/>
      <c r="X1709" s="1"/>
      <c r="Y1709" s="1"/>
      <c r="Z1709" s="1"/>
      <c r="AA1709" s="1"/>
      <c r="AB1709" s="1"/>
      <c r="AC1709" s="1"/>
      <c r="AD1709" s="1"/>
      <c r="AE1709" s="1"/>
      <c r="AF1709" s="1"/>
      <c r="AG1709" s="1"/>
      <c r="AH1709" s="1"/>
      <c r="AI1709" s="54"/>
      <c r="AJ1709" s="1"/>
    </row>
    <row r="1710">
      <c r="A1710" s="1"/>
      <c r="B1710" s="1"/>
      <c r="C1710" s="34"/>
      <c r="D1710" s="1"/>
      <c r="E1710" s="1"/>
      <c r="F1710" s="1"/>
      <c r="G1710" s="1"/>
      <c r="H1710" s="1"/>
      <c r="I1710" s="1"/>
      <c r="J1710" s="1"/>
      <c r="K1710" s="1"/>
      <c r="L1710" s="1"/>
      <c r="M1710" s="1"/>
      <c r="N1710" s="1"/>
      <c r="O1710" s="54"/>
      <c r="P1710" s="1"/>
      <c r="Q1710" s="1"/>
      <c r="R1710" s="1"/>
      <c r="S1710" s="1"/>
      <c r="T1710" s="1"/>
      <c r="U1710" s="1"/>
      <c r="V1710" s="1"/>
      <c r="W1710" s="1"/>
      <c r="X1710" s="1"/>
      <c r="Y1710" s="1"/>
      <c r="Z1710" s="1"/>
      <c r="AA1710" s="1"/>
      <c r="AB1710" s="1"/>
      <c r="AC1710" s="1"/>
      <c r="AD1710" s="1"/>
      <c r="AE1710" s="1"/>
      <c r="AF1710" s="1"/>
      <c r="AG1710" s="1"/>
      <c r="AH1710" s="1"/>
      <c r="AI1710" s="54"/>
      <c r="AJ1710" s="1"/>
    </row>
    <row r="1711">
      <c r="A1711" s="1"/>
      <c r="B1711" s="1"/>
      <c r="C1711" s="34"/>
      <c r="D1711" s="1"/>
      <c r="E1711" s="1"/>
      <c r="F1711" s="1"/>
      <c r="G1711" s="1"/>
      <c r="H1711" s="1"/>
      <c r="I1711" s="1"/>
      <c r="J1711" s="1"/>
      <c r="K1711" s="1"/>
      <c r="L1711" s="1"/>
      <c r="M1711" s="1"/>
      <c r="N1711" s="1"/>
      <c r="O1711" s="54"/>
      <c r="P1711" s="1"/>
      <c r="Q1711" s="1"/>
      <c r="R1711" s="1"/>
      <c r="S1711" s="1"/>
      <c r="T1711" s="1"/>
      <c r="U1711" s="1"/>
      <c r="V1711" s="1"/>
      <c r="W1711" s="1"/>
      <c r="X1711" s="1"/>
      <c r="Y1711" s="1"/>
      <c r="Z1711" s="1"/>
      <c r="AA1711" s="1"/>
      <c r="AB1711" s="1"/>
      <c r="AC1711" s="1"/>
      <c r="AD1711" s="1"/>
      <c r="AE1711" s="1"/>
      <c r="AF1711" s="1"/>
      <c r="AG1711" s="1"/>
      <c r="AH1711" s="1"/>
      <c r="AI1711" s="54"/>
      <c r="AJ1711" s="1"/>
    </row>
    <row r="1712">
      <c r="A1712" s="1"/>
      <c r="B1712" s="1"/>
      <c r="C1712" s="34"/>
      <c r="D1712" s="1"/>
      <c r="E1712" s="1"/>
      <c r="F1712" s="1"/>
      <c r="G1712" s="1"/>
      <c r="H1712" s="1"/>
      <c r="I1712" s="1"/>
      <c r="J1712" s="1"/>
      <c r="K1712" s="1"/>
      <c r="L1712" s="1"/>
      <c r="M1712" s="1"/>
      <c r="N1712" s="1"/>
      <c r="O1712" s="54"/>
      <c r="P1712" s="1"/>
      <c r="Q1712" s="1"/>
      <c r="R1712" s="1"/>
      <c r="S1712" s="1"/>
      <c r="T1712" s="1"/>
      <c r="U1712" s="1"/>
      <c r="V1712" s="1"/>
      <c r="W1712" s="1"/>
      <c r="X1712" s="1"/>
      <c r="Y1712" s="1"/>
      <c r="Z1712" s="1"/>
      <c r="AA1712" s="1"/>
      <c r="AB1712" s="1"/>
      <c r="AC1712" s="1"/>
      <c r="AD1712" s="1"/>
      <c r="AE1712" s="1"/>
      <c r="AF1712" s="1"/>
      <c r="AG1712" s="1"/>
      <c r="AH1712" s="1"/>
      <c r="AI1712" s="54"/>
      <c r="AJ1712" s="1"/>
    </row>
    <row r="1713">
      <c r="A1713" s="1"/>
      <c r="B1713" s="1"/>
      <c r="C1713" s="34"/>
      <c r="D1713" s="1"/>
      <c r="E1713" s="1"/>
      <c r="F1713" s="1"/>
      <c r="G1713" s="1"/>
      <c r="H1713" s="1"/>
      <c r="I1713" s="1"/>
      <c r="J1713" s="1"/>
      <c r="K1713" s="1"/>
      <c r="L1713" s="1"/>
      <c r="M1713" s="1"/>
      <c r="N1713" s="1"/>
      <c r="O1713" s="54"/>
      <c r="P1713" s="1"/>
      <c r="Q1713" s="1"/>
      <c r="R1713" s="1"/>
      <c r="S1713" s="1"/>
      <c r="T1713" s="1"/>
      <c r="U1713" s="1"/>
      <c r="V1713" s="1"/>
      <c r="W1713" s="1"/>
      <c r="X1713" s="1"/>
      <c r="Y1713" s="1"/>
      <c r="Z1713" s="1"/>
      <c r="AA1713" s="1"/>
      <c r="AB1713" s="1"/>
      <c r="AC1713" s="1"/>
      <c r="AD1713" s="1"/>
      <c r="AE1713" s="1"/>
      <c r="AF1713" s="1"/>
      <c r="AG1713" s="1"/>
      <c r="AH1713" s="1"/>
      <c r="AI1713" s="54"/>
      <c r="AJ1713" s="1"/>
    </row>
    <row r="1714">
      <c r="A1714" s="1"/>
      <c r="B1714" s="1"/>
      <c r="C1714" s="34"/>
      <c r="D1714" s="1"/>
      <c r="E1714" s="1"/>
      <c r="F1714" s="1"/>
      <c r="G1714" s="1"/>
      <c r="H1714" s="1"/>
      <c r="I1714" s="1"/>
      <c r="J1714" s="1"/>
      <c r="K1714" s="1"/>
      <c r="L1714" s="1"/>
      <c r="M1714" s="1"/>
      <c r="N1714" s="1"/>
      <c r="O1714" s="54"/>
      <c r="P1714" s="1"/>
      <c r="Q1714" s="1"/>
      <c r="R1714" s="1"/>
      <c r="S1714" s="1"/>
      <c r="T1714" s="1"/>
      <c r="U1714" s="1"/>
      <c r="V1714" s="1"/>
      <c r="W1714" s="1"/>
      <c r="X1714" s="1"/>
      <c r="Y1714" s="1"/>
      <c r="Z1714" s="1"/>
      <c r="AA1714" s="1"/>
      <c r="AB1714" s="1"/>
      <c r="AC1714" s="1"/>
      <c r="AD1714" s="1"/>
      <c r="AE1714" s="1"/>
      <c r="AF1714" s="1"/>
      <c r="AG1714" s="1"/>
      <c r="AH1714" s="1"/>
      <c r="AI1714" s="54"/>
      <c r="AJ1714" s="1"/>
    </row>
    <row r="1715">
      <c r="A1715" s="1"/>
      <c r="B1715" s="1"/>
      <c r="C1715" s="34"/>
      <c r="D1715" s="1"/>
      <c r="E1715" s="1"/>
      <c r="F1715" s="1"/>
      <c r="G1715" s="1"/>
      <c r="H1715" s="1"/>
      <c r="I1715" s="1"/>
      <c r="J1715" s="1"/>
      <c r="K1715" s="1"/>
      <c r="L1715" s="1"/>
      <c r="M1715" s="1"/>
      <c r="N1715" s="1"/>
      <c r="O1715" s="54"/>
      <c r="P1715" s="1"/>
      <c r="Q1715" s="1"/>
      <c r="R1715" s="1"/>
      <c r="S1715" s="1"/>
      <c r="T1715" s="1"/>
      <c r="U1715" s="1"/>
      <c r="V1715" s="1"/>
      <c r="W1715" s="1"/>
      <c r="X1715" s="1"/>
      <c r="Y1715" s="1"/>
      <c r="Z1715" s="1"/>
      <c r="AA1715" s="1"/>
      <c r="AB1715" s="1"/>
      <c r="AC1715" s="1"/>
      <c r="AD1715" s="1"/>
      <c r="AE1715" s="1"/>
      <c r="AF1715" s="1"/>
      <c r="AG1715" s="1"/>
      <c r="AH1715" s="1"/>
      <c r="AI1715" s="54"/>
      <c r="AJ1715" s="1"/>
    </row>
    <row r="1716">
      <c r="A1716" s="1"/>
      <c r="B1716" s="1"/>
      <c r="C1716" s="34"/>
      <c r="D1716" s="1"/>
      <c r="E1716" s="1"/>
      <c r="F1716" s="1"/>
      <c r="G1716" s="1"/>
      <c r="H1716" s="1"/>
      <c r="I1716" s="1"/>
      <c r="J1716" s="1"/>
      <c r="K1716" s="1"/>
      <c r="L1716" s="1"/>
      <c r="M1716" s="1"/>
      <c r="N1716" s="1"/>
      <c r="O1716" s="54"/>
      <c r="P1716" s="1"/>
      <c r="Q1716" s="1"/>
      <c r="R1716" s="1"/>
      <c r="S1716" s="1"/>
      <c r="T1716" s="1"/>
      <c r="U1716" s="1"/>
      <c r="V1716" s="1"/>
      <c r="W1716" s="1"/>
      <c r="X1716" s="1"/>
      <c r="Y1716" s="1"/>
      <c r="Z1716" s="1"/>
      <c r="AA1716" s="1"/>
      <c r="AB1716" s="1"/>
      <c r="AC1716" s="1"/>
      <c r="AD1716" s="1"/>
      <c r="AE1716" s="1"/>
      <c r="AF1716" s="1"/>
      <c r="AG1716" s="1"/>
      <c r="AH1716" s="1"/>
      <c r="AI1716" s="54"/>
      <c r="AJ1716" s="1"/>
    </row>
    <row r="1717">
      <c r="A1717" s="1"/>
      <c r="B1717" s="1"/>
      <c r="C1717" s="34"/>
      <c r="D1717" s="1"/>
      <c r="E1717" s="1"/>
      <c r="F1717" s="1"/>
      <c r="G1717" s="1"/>
      <c r="H1717" s="1"/>
      <c r="I1717" s="1"/>
      <c r="J1717" s="1"/>
      <c r="K1717" s="1"/>
      <c r="L1717" s="1"/>
      <c r="M1717" s="1"/>
      <c r="N1717" s="1"/>
      <c r="O1717" s="54"/>
      <c r="P1717" s="1"/>
      <c r="Q1717" s="1"/>
      <c r="R1717" s="1"/>
      <c r="S1717" s="1"/>
      <c r="T1717" s="1"/>
      <c r="U1717" s="1"/>
      <c r="V1717" s="1"/>
      <c r="W1717" s="1"/>
      <c r="X1717" s="1"/>
      <c r="Y1717" s="1"/>
      <c r="Z1717" s="1"/>
      <c r="AA1717" s="1"/>
      <c r="AB1717" s="1"/>
      <c r="AC1717" s="1"/>
      <c r="AD1717" s="1"/>
      <c r="AE1717" s="1"/>
      <c r="AF1717" s="1"/>
      <c r="AG1717" s="1"/>
      <c r="AH1717" s="1"/>
      <c r="AI1717" s="54"/>
      <c r="AJ1717" s="1"/>
    </row>
    <row r="1718">
      <c r="A1718" s="1"/>
      <c r="B1718" s="1"/>
      <c r="C1718" s="34"/>
      <c r="D1718" s="1"/>
      <c r="E1718" s="1"/>
      <c r="F1718" s="1"/>
      <c r="G1718" s="1"/>
      <c r="H1718" s="1"/>
      <c r="I1718" s="1"/>
      <c r="J1718" s="1"/>
      <c r="K1718" s="1"/>
      <c r="L1718" s="1"/>
      <c r="M1718" s="1"/>
      <c r="N1718" s="1"/>
      <c r="O1718" s="54"/>
      <c r="P1718" s="1"/>
      <c r="Q1718" s="1"/>
      <c r="R1718" s="1"/>
      <c r="S1718" s="1"/>
      <c r="T1718" s="1"/>
      <c r="U1718" s="1"/>
      <c r="V1718" s="1"/>
      <c r="W1718" s="1"/>
      <c r="X1718" s="1"/>
      <c r="Y1718" s="1"/>
      <c r="Z1718" s="1"/>
      <c r="AA1718" s="1"/>
      <c r="AB1718" s="1"/>
      <c r="AC1718" s="1"/>
      <c r="AD1718" s="1"/>
      <c r="AE1718" s="1"/>
      <c r="AF1718" s="1"/>
      <c r="AG1718" s="1"/>
      <c r="AH1718" s="1"/>
      <c r="AI1718" s="54"/>
      <c r="AJ1718" s="1"/>
    </row>
    <row r="1719">
      <c r="A1719" s="1"/>
      <c r="B1719" s="1"/>
      <c r="C1719" s="34"/>
      <c r="D1719" s="1"/>
      <c r="E1719" s="1"/>
      <c r="F1719" s="1"/>
      <c r="G1719" s="1"/>
      <c r="H1719" s="1"/>
      <c r="I1719" s="1"/>
      <c r="J1719" s="1"/>
      <c r="K1719" s="1"/>
      <c r="L1719" s="1"/>
      <c r="M1719" s="1"/>
      <c r="N1719" s="1"/>
      <c r="O1719" s="54"/>
      <c r="P1719" s="1"/>
      <c r="Q1719" s="1"/>
      <c r="R1719" s="1"/>
      <c r="S1719" s="1"/>
      <c r="T1719" s="1"/>
      <c r="U1719" s="1"/>
      <c r="V1719" s="1"/>
      <c r="W1719" s="1"/>
      <c r="X1719" s="1"/>
      <c r="Y1719" s="1"/>
      <c r="Z1719" s="1"/>
      <c r="AA1719" s="1"/>
      <c r="AB1719" s="1"/>
      <c r="AC1719" s="1"/>
      <c r="AD1719" s="1"/>
      <c r="AE1719" s="1"/>
      <c r="AF1719" s="1"/>
      <c r="AG1719" s="1"/>
      <c r="AH1719" s="1"/>
      <c r="AI1719" s="54"/>
      <c r="AJ1719" s="1"/>
    </row>
    <row r="1720">
      <c r="A1720" s="1"/>
      <c r="B1720" s="1"/>
      <c r="C1720" s="34"/>
      <c r="D1720" s="1"/>
      <c r="E1720" s="1"/>
      <c r="F1720" s="1"/>
      <c r="G1720" s="1"/>
      <c r="H1720" s="1"/>
      <c r="I1720" s="1"/>
      <c r="J1720" s="1"/>
      <c r="K1720" s="1"/>
      <c r="L1720" s="1"/>
      <c r="M1720" s="1"/>
      <c r="N1720" s="1"/>
      <c r="O1720" s="54"/>
      <c r="P1720" s="1"/>
      <c r="Q1720" s="1"/>
      <c r="R1720" s="1"/>
      <c r="S1720" s="1"/>
      <c r="T1720" s="1"/>
      <c r="U1720" s="1"/>
      <c r="V1720" s="1"/>
      <c r="W1720" s="1"/>
      <c r="X1720" s="1"/>
      <c r="Y1720" s="1"/>
      <c r="Z1720" s="1"/>
      <c r="AA1720" s="1"/>
      <c r="AB1720" s="1"/>
      <c r="AC1720" s="1"/>
      <c r="AD1720" s="1"/>
      <c r="AE1720" s="1"/>
      <c r="AF1720" s="1"/>
      <c r="AG1720" s="1"/>
      <c r="AH1720" s="1"/>
      <c r="AI1720" s="54"/>
      <c r="AJ1720" s="1"/>
    </row>
    <row r="1721">
      <c r="A1721" s="1"/>
      <c r="B1721" s="1"/>
      <c r="C1721" s="34"/>
      <c r="D1721" s="1"/>
      <c r="E1721" s="1"/>
      <c r="F1721" s="1"/>
      <c r="G1721" s="1"/>
      <c r="H1721" s="1"/>
      <c r="I1721" s="1"/>
      <c r="J1721" s="1"/>
      <c r="K1721" s="1"/>
      <c r="L1721" s="1"/>
      <c r="M1721" s="1"/>
      <c r="N1721" s="1"/>
      <c r="O1721" s="54"/>
      <c r="P1721" s="1"/>
      <c r="Q1721" s="1"/>
      <c r="R1721" s="1"/>
      <c r="S1721" s="1"/>
      <c r="T1721" s="1"/>
      <c r="U1721" s="1"/>
      <c r="V1721" s="1"/>
      <c r="W1721" s="1"/>
      <c r="X1721" s="1"/>
      <c r="Y1721" s="1"/>
      <c r="Z1721" s="1"/>
      <c r="AA1721" s="1"/>
      <c r="AB1721" s="1"/>
      <c r="AC1721" s="1"/>
      <c r="AD1721" s="1"/>
      <c r="AE1721" s="1"/>
      <c r="AF1721" s="1"/>
      <c r="AG1721" s="1"/>
      <c r="AH1721" s="1"/>
      <c r="AI1721" s="54"/>
      <c r="AJ1721" s="1"/>
    </row>
    <row r="1722">
      <c r="A1722" s="1"/>
      <c r="B1722" s="1"/>
      <c r="C1722" s="34"/>
      <c r="D1722" s="1"/>
      <c r="E1722" s="1"/>
      <c r="F1722" s="1"/>
      <c r="G1722" s="1"/>
      <c r="H1722" s="1"/>
      <c r="I1722" s="1"/>
      <c r="J1722" s="1"/>
      <c r="K1722" s="1"/>
      <c r="L1722" s="1"/>
      <c r="M1722" s="1"/>
      <c r="N1722" s="1"/>
      <c r="O1722" s="54"/>
      <c r="P1722" s="1"/>
      <c r="Q1722" s="1"/>
      <c r="R1722" s="1"/>
      <c r="S1722" s="1"/>
      <c r="T1722" s="1"/>
      <c r="U1722" s="1"/>
      <c r="V1722" s="1"/>
      <c r="W1722" s="1"/>
      <c r="X1722" s="1"/>
      <c r="Y1722" s="1"/>
      <c r="Z1722" s="1"/>
      <c r="AA1722" s="1"/>
      <c r="AB1722" s="1"/>
      <c r="AC1722" s="1"/>
      <c r="AD1722" s="1"/>
      <c r="AE1722" s="1"/>
      <c r="AF1722" s="1"/>
      <c r="AG1722" s="1"/>
      <c r="AH1722" s="1"/>
      <c r="AI1722" s="54"/>
      <c r="AJ1722" s="1"/>
    </row>
    <row r="1723">
      <c r="A1723" s="1"/>
      <c r="B1723" s="1"/>
      <c r="C1723" s="34"/>
      <c r="D1723" s="1"/>
      <c r="E1723" s="1"/>
      <c r="F1723" s="1"/>
      <c r="G1723" s="1"/>
      <c r="H1723" s="1"/>
      <c r="I1723" s="1"/>
      <c r="J1723" s="1"/>
      <c r="K1723" s="1"/>
      <c r="L1723" s="1"/>
      <c r="M1723" s="1"/>
      <c r="N1723" s="1"/>
      <c r="O1723" s="54"/>
      <c r="P1723" s="1"/>
      <c r="Q1723" s="1"/>
      <c r="R1723" s="1"/>
      <c r="S1723" s="1"/>
      <c r="T1723" s="1"/>
      <c r="U1723" s="1"/>
      <c r="V1723" s="1"/>
      <c r="W1723" s="1"/>
      <c r="X1723" s="1"/>
      <c r="Y1723" s="1"/>
      <c r="Z1723" s="1"/>
      <c r="AA1723" s="1"/>
      <c r="AB1723" s="1"/>
      <c r="AC1723" s="1"/>
      <c r="AD1723" s="1"/>
      <c r="AE1723" s="1"/>
      <c r="AF1723" s="1"/>
      <c r="AG1723" s="1"/>
      <c r="AH1723" s="1"/>
      <c r="AI1723" s="54"/>
      <c r="AJ1723" s="1"/>
    </row>
    <row r="1724">
      <c r="A1724" s="1"/>
      <c r="B1724" s="1"/>
      <c r="C1724" s="34"/>
      <c r="D1724" s="1"/>
      <c r="E1724" s="1"/>
      <c r="F1724" s="1"/>
      <c r="G1724" s="1"/>
      <c r="H1724" s="1"/>
      <c r="I1724" s="1"/>
      <c r="J1724" s="1"/>
      <c r="K1724" s="1"/>
      <c r="L1724" s="1"/>
      <c r="M1724" s="1"/>
      <c r="N1724" s="1"/>
      <c r="O1724" s="54"/>
      <c r="P1724" s="1"/>
      <c r="Q1724" s="1"/>
      <c r="R1724" s="1"/>
      <c r="S1724" s="1"/>
      <c r="T1724" s="1"/>
      <c r="U1724" s="1"/>
      <c r="V1724" s="1"/>
      <c r="W1724" s="1"/>
      <c r="X1724" s="1"/>
      <c r="Y1724" s="1"/>
      <c r="Z1724" s="1"/>
      <c r="AA1724" s="1"/>
      <c r="AB1724" s="1"/>
      <c r="AC1724" s="1"/>
      <c r="AD1724" s="1"/>
      <c r="AE1724" s="1"/>
      <c r="AF1724" s="1"/>
      <c r="AG1724" s="1"/>
      <c r="AH1724" s="1"/>
      <c r="AI1724" s="54"/>
      <c r="AJ1724" s="1"/>
    </row>
    <row r="1725">
      <c r="A1725" s="1"/>
      <c r="B1725" s="1"/>
      <c r="C1725" s="34"/>
      <c r="D1725" s="1"/>
      <c r="E1725" s="1"/>
      <c r="F1725" s="1"/>
      <c r="G1725" s="1"/>
      <c r="H1725" s="1"/>
      <c r="I1725" s="1"/>
      <c r="J1725" s="1"/>
      <c r="K1725" s="1"/>
      <c r="L1725" s="1"/>
      <c r="M1725" s="1"/>
      <c r="N1725" s="1"/>
      <c r="O1725" s="54"/>
      <c r="P1725" s="1"/>
      <c r="Q1725" s="1"/>
      <c r="R1725" s="1"/>
      <c r="S1725" s="1"/>
      <c r="T1725" s="1"/>
      <c r="U1725" s="1"/>
      <c r="V1725" s="1"/>
      <c r="W1725" s="1"/>
      <c r="X1725" s="1"/>
      <c r="Y1725" s="1"/>
      <c r="Z1725" s="1"/>
      <c r="AA1725" s="1"/>
      <c r="AB1725" s="1"/>
      <c r="AC1725" s="1"/>
      <c r="AD1725" s="1"/>
      <c r="AE1725" s="1"/>
      <c r="AF1725" s="1"/>
      <c r="AG1725" s="1"/>
      <c r="AH1725" s="1"/>
      <c r="AI1725" s="54"/>
      <c r="AJ1725" s="1"/>
    </row>
    <row r="1726">
      <c r="A1726" s="1"/>
      <c r="B1726" s="1"/>
      <c r="C1726" s="34"/>
      <c r="D1726" s="1"/>
      <c r="E1726" s="1"/>
      <c r="F1726" s="1"/>
      <c r="G1726" s="1"/>
      <c r="H1726" s="1"/>
      <c r="I1726" s="1"/>
      <c r="J1726" s="1"/>
      <c r="K1726" s="1"/>
      <c r="L1726" s="1"/>
      <c r="M1726" s="1"/>
      <c r="N1726" s="1"/>
      <c r="O1726" s="54"/>
      <c r="P1726" s="1"/>
      <c r="Q1726" s="1"/>
      <c r="R1726" s="1"/>
      <c r="S1726" s="1"/>
      <c r="T1726" s="1"/>
      <c r="U1726" s="1"/>
      <c r="V1726" s="1"/>
      <c r="W1726" s="1"/>
      <c r="X1726" s="1"/>
      <c r="Y1726" s="1"/>
      <c r="Z1726" s="1"/>
      <c r="AA1726" s="1"/>
      <c r="AB1726" s="1"/>
      <c r="AC1726" s="1"/>
      <c r="AD1726" s="1"/>
      <c r="AE1726" s="1"/>
      <c r="AF1726" s="1"/>
      <c r="AG1726" s="1"/>
      <c r="AH1726" s="1"/>
      <c r="AI1726" s="54"/>
      <c r="AJ1726" s="1"/>
    </row>
    <row r="1727">
      <c r="A1727" s="1"/>
      <c r="B1727" s="1"/>
      <c r="C1727" s="34"/>
      <c r="D1727" s="1"/>
      <c r="E1727" s="1"/>
      <c r="F1727" s="1"/>
      <c r="G1727" s="1"/>
      <c r="H1727" s="1"/>
      <c r="I1727" s="1"/>
      <c r="J1727" s="1"/>
      <c r="K1727" s="1"/>
      <c r="L1727" s="1"/>
      <c r="M1727" s="1"/>
      <c r="N1727" s="1"/>
      <c r="O1727" s="54"/>
      <c r="P1727" s="1"/>
      <c r="Q1727" s="1"/>
      <c r="R1727" s="1"/>
      <c r="S1727" s="1"/>
      <c r="T1727" s="1"/>
      <c r="U1727" s="1"/>
      <c r="V1727" s="1"/>
      <c r="W1727" s="1"/>
      <c r="X1727" s="1"/>
      <c r="Y1727" s="1"/>
      <c r="Z1727" s="1"/>
      <c r="AA1727" s="1"/>
      <c r="AB1727" s="1"/>
      <c r="AC1727" s="1"/>
      <c r="AD1727" s="1"/>
      <c r="AE1727" s="1"/>
      <c r="AF1727" s="1"/>
      <c r="AG1727" s="1"/>
      <c r="AH1727" s="1"/>
      <c r="AI1727" s="54"/>
      <c r="AJ1727" s="1"/>
    </row>
    <row r="1728">
      <c r="A1728" s="1"/>
      <c r="B1728" s="1"/>
      <c r="C1728" s="34"/>
      <c r="D1728" s="1"/>
      <c r="E1728" s="1"/>
      <c r="F1728" s="1"/>
      <c r="G1728" s="1"/>
      <c r="H1728" s="1"/>
      <c r="I1728" s="1"/>
      <c r="J1728" s="1"/>
      <c r="K1728" s="1"/>
      <c r="L1728" s="1"/>
      <c r="M1728" s="1"/>
      <c r="N1728" s="1"/>
      <c r="O1728" s="54"/>
      <c r="P1728" s="1"/>
      <c r="Q1728" s="1"/>
      <c r="R1728" s="1"/>
      <c r="S1728" s="1"/>
      <c r="T1728" s="1"/>
      <c r="U1728" s="1"/>
      <c r="V1728" s="1"/>
      <c r="W1728" s="1"/>
      <c r="X1728" s="1"/>
      <c r="Y1728" s="1"/>
      <c r="Z1728" s="1"/>
      <c r="AA1728" s="1"/>
      <c r="AB1728" s="1"/>
      <c r="AC1728" s="1"/>
      <c r="AD1728" s="1"/>
      <c r="AE1728" s="1"/>
      <c r="AF1728" s="1"/>
      <c r="AG1728" s="1"/>
      <c r="AH1728" s="1"/>
      <c r="AI1728" s="54"/>
      <c r="AJ1728" s="1"/>
    </row>
    <row r="1729">
      <c r="A1729" s="1"/>
      <c r="B1729" s="1"/>
      <c r="C1729" s="34"/>
      <c r="D1729" s="1"/>
      <c r="E1729" s="1"/>
      <c r="F1729" s="1"/>
      <c r="G1729" s="1"/>
      <c r="H1729" s="1"/>
      <c r="I1729" s="1"/>
      <c r="J1729" s="1"/>
      <c r="K1729" s="1"/>
      <c r="L1729" s="1"/>
      <c r="M1729" s="1"/>
      <c r="N1729" s="1"/>
      <c r="O1729" s="54"/>
      <c r="P1729" s="1"/>
      <c r="Q1729" s="1"/>
      <c r="R1729" s="1"/>
      <c r="S1729" s="1"/>
      <c r="T1729" s="1"/>
      <c r="U1729" s="1"/>
      <c r="V1729" s="1"/>
      <c r="W1729" s="1"/>
      <c r="X1729" s="1"/>
      <c r="Y1729" s="1"/>
      <c r="Z1729" s="1"/>
      <c r="AA1729" s="1"/>
      <c r="AB1729" s="1"/>
      <c r="AC1729" s="1"/>
      <c r="AD1729" s="1"/>
      <c r="AE1729" s="1"/>
      <c r="AF1729" s="1"/>
      <c r="AG1729" s="1"/>
      <c r="AH1729" s="1"/>
      <c r="AI1729" s="54"/>
      <c r="AJ1729" s="1"/>
    </row>
    <row r="1730">
      <c r="A1730" s="1"/>
      <c r="B1730" s="1"/>
      <c r="C1730" s="34"/>
      <c r="D1730" s="1"/>
      <c r="E1730" s="1"/>
      <c r="F1730" s="1"/>
      <c r="G1730" s="1"/>
      <c r="H1730" s="1"/>
      <c r="I1730" s="1"/>
      <c r="J1730" s="1"/>
      <c r="K1730" s="1"/>
      <c r="L1730" s="1"/>
      <c r="M1730" s="1"/>
      <c r="N1730" s="1"/>
      <c r="O1730" s="54"/>
      <c r="P1730" s="1"/>
      <c r="Q1730" s="1"/>
      <c r="R1730" s="1"/>
      <c r="S1730" s="1"/>
      <c r="T1730" s="1"/>
      <c r="U1730" s="1"/>
      <c r="V1730" s="1"/>
      <c r="W1730" s="1"/>
      <c r="X1730" s="1"/>
      <c r="Y1730" s="1"/>
      <c r="Z1730" s="1"/>
      <c r="AA1730" s="1"/>
      <c r="AB1730" s="1"/>
      <c r="AC1730" s="1"/>
      <c r="AD1730" s="1"/>
      <c r="AE1730" s="1"/>
      <c r="AF1730" s="1"/>
      <c r="AG1730" s="1"/>
      <c r="AH1730" s="1"/>
      <c r="AI1730" s="54"/>
      <c r="AJ1730" s="1"/>
    </row>
    <row r="1731">
      <c r="A1731" s="1"/>
      <c r="B1731" s="1"/>
      <c r="C1731" s="34"/>
      <c r="D1731" s="1"/>
      <c r="E1731" s="1"/>
      <c r="F1731" s="1"/>
      <c r="G1731" s="1"/>
      <c r="H1731" s="1"/>
      <c r="I1731" s="1"/>
      <c r="J1731" s="1"/>
      <c r="K1731" s="1"/>
      <c r="L1731" s="1"/>
      <c r="M1731" s="1"/>
      <c r="N1731" s="1"/>
      <c r="O1731" s="54"/>
      <c r="P1731" s="1"/>
      <c r="Q1731" s="1"/>
      <c r="R1731" s="1"/>
      <c r="S1731" s="1"/>
      <c r="T1731" s="1"/>
      <c r="U1731" s="1"/>
      <c r="V1731" s="1"/>
      <c r="W1731" s="1"/>
      <c r="X1731" s="1"/>
      <c r="Y1731" s="1"/>
      <c r="Z1731" s="1"/>
      <c r="AA1731" s="1"/>
      <c r="AB1731" s="1"/>
      <c r="AC1731" s="1"/>
      <c r="AD1731" s="1"/>
      <c r="AE1731" s="1"/>
      <c r="AF1731" s="1"/>
      <c r="AG1731" s="1"/>
      <c r="AH1731" s="1"/>
      <c r="AI1731" s="54"/>
      <c r="AJ1731" s="1"/>
    </row>
    <row r="1732">
      <c r="A1732" s="1"/>
      <c r="B1732" s="1"/>
      <c r="C1732" s="34"/>
      <c r="D1732" s="1"/>
      <c r="E1732" s="1"/>
      <c r="F1732" s="1"/>
      <c r="G1732" s="1"/>
      <c r="H1732" s="1"/>
      <c r="I1732" s="1"/>
      <c r="J1732" s="1"/>
      <c r="K1732" s="1"/>
      <c r="L1732" s="1"/>
      <c r="M1732" s="1"/>
      <c r="N1732" s="1"/>
      <c r="O1732" s="54"/>
      <c r="P1732" s="1"/>
      <c r="Q1732" s="1"/>
      <c r="R1732" s="1"/>
      <c r="S1732" s="1"/>
      <c r="T1732" s="1"/>
      <c r="U1732" s="1"/>
      <c r="V1732" s="1"/>
      <c r="W1732" s="1"/>
      <c r="X1732" s="1"/>
      <c r="Y1732" s="1"/>
      <c r="Z1732" s="1"/>
      <c r="AA1732" s="1"/>
      <c r="AB1732" s="1"/>
      <c r="AC1732" s="1"/>
      <c r="AD1732" s="1"/>
      <c r="AE1732" s="1"/>
      <c r="AF1732" s="1"/>
      <c r="AG1732" s="1"/>
      <c r="AH1732" s="1"/>
      <c r="AI1732" s="54"/>
      <c r="AJ1732" s="1"/>
    </row>
    <row r="1733">
      <c r="A1733" s="1"/>
      <c r="B1733" s="1"/>
      <c r="C1733" s="34"/>
      <c r="D1733" s="1"/>
      <c r="E1733" s="1"/>
      <c r="F1733" s="1"/>
      <c r="G1733" s="1"/>
      <c r="H1733" s="1"/>
      <c r="I1733" s="1"/>
      <c r="J1733" s="1"/>
      <c r="K1733" s="1"/>
      <c r="L1733" s="1"/>
      <c r="M1733" s="1"/>
      <c r="N1733" s="1"/>
      <c r="O1733" s="54"/>
      <c r="P1733" s="1"/>
      <c r="Q1733" s="1"/>
      <c r="R1733" s="1"/>
      <c r="S1733" s="1"/>
      <c r="T1733" s="1"/>
      <c r="U1733" s="1"/>
      <c r="V1733" s="1"/>
      <c r="W1733" s="1"/>
      <c r="X1733" s="1"/>
      <c r="Y1733" s="1"/>
      <c r="Z1733" s="1"/>
      <c r="AA1733" s="1"/>
      <c r="AB1733" s="1"/>
      <c r="AC1733" s="1"/>
      <c r="AD1733" s="1"/>
      <c r="AE1733" s="1"/>
      <c r="AF1733" s="1"/>
      <c r="AG1733" s="1"/>
      <c r="AH1733" s="1"/>
      <c r="AI1733" s="54"/>
      <c r="AJ1733" s="1"/>
    </row>
    <row r="1734">
      <c r="A1734" s="1"/>
      <c r="B1734" s="1"/>
      <c r="C1734" s="34"/>
      <c r="D1734" s="1"/>
      <c r="E1734" s="1"/>
      <c r="F1734" s="1"/>
      <c r="G1734" s="1"/>
      <c r="H1734" s="1"/>
      <c r="I1734" s="1"/>
      <c r="J1734" s="1"/>
      <c r="K1734" s="1"/>
      <c r="L1734" s="1"/>
      <c r="M1734" s="1"/>
      <c r="N1734" s="1"/>
      <c r="O1734" s="54"/>
      <c r="P1734" s="1"/>
      <c r="Q1734" s="1"/>
      <c r="R1734" s="1"/>
      <c r="S1734" s="1"/>
      <c r="T1734" s="1"/>
      <c r="U1734" s="1"/>
      <c r="V1734" s="1"/>
      <c r="W1734" s="1"/>
      <c r="X1734" s="1"/>
      <c r="Y1734" s="1"/>
      <c r="Z1734" s="1"/>
      <c r="AA1734" s="1"/>
      <c r="AB1734" s="1"/>
      <c r="AC1734" s="1"/>
      <c r="AD1734" s="1"/>
      <c r="AE1734" s="1"/>
      <c r="AF1734" s="1"/>
      <c r="AG1734" s="1"/>
      <c r="AH1734" s="1"/>
      <c r="AI1734" s="54"/>
      <c r="AJ1734" s="1"/>
    </row>
    <row r="1735">
      <c r="A1735" s="1"/>
      <c r="B1735" s="1"/>
      <c r="C1735" s="34"/>
      <c r="D1735" s="1"/>
      <c r="E1735" s="1"/>
      <c r="F1735" s="1"/>
      <c r="G1735" s="1"/>
      <c r="H1735" s="1"/>
      <c r="I1735" s="1"/>
      <c r="J1735" s="1"/>
      <c r="K1735" s="1"/>
      <c r="L1735" s="1"/>
      <c r="M1735" s="1"/>
      <c r="N1735" s="1"/>
      <c r="O1735" s="54"/>
      <c r="P1735" s="1"/>
      <c r="Q1735" s="1"/>
      <c r="R1735" s="1"/>
      <c r="S1735" s="1"/>
      <c r="T1735" s="1"/>
      <c r="U1735" s="1"/>
      <c r="V1735" s="1"/>
      <c r="W1735" s="1"/>
      <c r="X1735" s="1"/>
      <c r="Y1735" s="1"/>
      <c r="Z1735" s="1"/>
      <c r="AA1735" s="1"/>
      <c r="AB1735" s="1"/>
      <c r="AC1735" s="1"/>
      <c r="AD1735" s="1"/>
      <c r="AE1735" s="1"/>
      <c r="AF1735" s="1"/>
      <c r="AG1735" s="1"/>
      <c r="AH1735" s="1"/>
      <c r="AI1735" s="54"/>
      <c r="AJ1735" s="1"/>
    </row>
    <row r="1736">
      <c r="A1736" s="1"/>
      <c r="B1736" s="1"/>
      <c r="C1736" s="34"/>
      <c r="D1736" s="1"/>
      <c r="E1736" s="1"/>
      <c r="F1736" s="1"/>
      <c r="G1736" s="1"/>
      <c r="H1736" s="1"/>
      <c r="I1736" s="1"/>
      <c r="J1736" s="1"/>
      <c r="K1736" s="1"/>
      <c r="L1736" s="1"/>
      <c r="M1736" s="1"/>
      <c r="N1736" s="1"/>
      <c r="O1736" s="54"/>
      <c r="P1736" s="1"/>
      <c r="Q1736" s="1"/>
      <c r="R1736" s="1"/>
      <c r="S1736" s="1"/>
      <c r="T1736" s="1"/>
      <c r="U1736" s="1"/>
      <c r="V1736" s="1"/>
      <c r="W1736" s="1"/>
      <c r="X1736" s="1"/>
      <c r="Y1736" s="1"/>
      <c r="Z1736" s="1"/>
      <c r="AA1736" s="1"/>
      <c r="AB1736" s="1"/>
      <c r="AC1736" s="1"/>
      <c r="AD1736" s="1"/>
      <c r="AE1736" s="1"/>
      <c r="AF1736" s="1"/>
      <c r="AG1736" s="1"/>
      <c r="AH1736" s="1"/>
      <c r="AI1736" s="54"/>
      <c r="AJ1736" s="1"/>
    </row>
    <row r="1737">
      <c r="A1737" s="1"/>
      <c r="B1737" s="1"/>
      <c r="C1737" s="34"/>
      <c r="D1737" s="1"/>
      <c r="E1737" s="1"/>
      <c r="F1737" s="1"/>
      <c r="G1737" s="1"/>
      <c r="H1737" s="1"/>
      <c r="I1737" s="1"/>
      <c r="J1737" s="1"/>
      <c r="K1737" s="1"/>
      <c r="L1737" s="1"/>
      <c r="M1737" s="1"/>
      <c r="N1737" s="1"/>
      <c r="O1737" s="54"/>
      <c r="P1737" s="1"/>
      <c r="Q1737" s="1"/>
      <c r="R1737" s="1"/>
      <c r="S1737" s="1"/>
      <c r="T1737" s="1"/>
      <c r="U1737" s="1"/>
      <c r="V1737" s="1"/>
      <c r="W1737" s="1"/>
      <c r="X1737" s="1"/>
      <c r="Y1737" s="1"/>
      <c r="Z1737" s="1"/>
      <c r="AA1737" s="1"/>
      <c r="AB1737" s="1"/>
      <c r="AC1737" s="1"/>
      <c r="AD1737" s="1"/>
      <c r="AE1737" s="1"/>
      <c r="AF1737" s="1"/>
      <c r="AG1737" s="1"/>
      <c r="AH1737" s="1"/>
      <c r="AI1737" s="54"/>
      <c r="AJ1737" s="1"/>
    </row>
    <row r="1738">
      <c r="A1738" s="1"/>
      <c r="B1738" s="1"/>
      <c r="C1738" s="34"/>
      <c r="D1738" s="1"/>
      <c r="E1738" s="1"/>
      <c r="F1738" s="1"/>
      <c r="G1738" s="1"/>
      <c r="H1738" s="1"/>
      <c r="I1738" s="1"/>
      <c r="J1738" s="1"/>
      <c r="K1738" s="1"/>
      <c r="L1738" s="1"/>
      <c r="M1738" s="1"/>
      <c r="N1738" s="1"/>
      <c r="O1738" s="54"/>
      <c r="P1738" s="1"/>
      <c r="Q1738" s="1"/>
      <c r="R1738" s="1"/>
      <c r="S1738" s="1"/>
      <c r="T1738" s="1"/>
      <c r="U1738" s="1"/>
      <c r="V1738" s="1"/>
      <c r="W1738" s="1"/>
      <c r="X1738" s="1"/>
      <c r="Y1738" s="1"/>
      <c r="Z1738" s="1"/>
      <c r="AA1738" s="1"/>
      <c r="AB1738" s="1"/>
      <c r="AC1738" s="1"/>
      <c r="AD1738" s="1"/>
      <c r="AE1738" s="1"/>
      <c r="AF1738" s="1"/>
      <c r="AG1738" s="1"/>
      <c r="AH1738" s="1"/>
      <c r="AI1738" s="54"/>
      <c r="AJ1738" s="1"/>
    </row>
    <row r="1739">
      <c r="A1739" s="1"/>
      <c r="B1739" s="1"/>
      <c r="C1739" s="34"/>
      <c r="D1739" s="1"/>
      <c r="E1739" s="1"/>
      <c r="F1739" s="1"/>
      <c r="G1739" s="1"/>
      <c r="H1739" s="1"/>
      <c r="I1739" s="1"/>
      <c r="J1739" s="1"/>
      <c r="K1739" s="1"/>
      <c r="L1739" s="1"/>
      <c r="M1739" s="1"/>
      <c r="N1739" s="1"/>
      <c r="O1739" s="54"/>
      <c r="P1739" s="1"/>
      <c r="Q1739" s="1"/>
      <c r="R1739" s="1"/>
      <c r="S1739" s="1"/>
      <c r="T1739" s="1"/>
      <c r="U1739" s="1"/>
      <c r="V1739" s="1"/>
      <c r="W1739" s="1"/>
      <c r="X1739" s="1"/>
      <c r="Y1739" s="1"/>
      <c r="Z1739" s="1"/>
      <c r="AA1739" s="1"/>
      <c r="AB1739" s="1"/>
      <c r="AC1739" s="1"/>
      <c r="AD1739" s="1"/>
      <c r="AE1739" s="1"/>
      <c r="AF1739" s="1"/>
      <c r="AG1739" s="1"/>
      <c r="AH1739" s="1"/>
      <c r="AI1739" s="54"/>
      <c r="AJ1739" s="1"/>
    </row>
    <row r="1740">
      <c r="A1740" s="1"/>
      <c r="B1740" s="1"/>
      <c r="C1740" s="34"/>
      <c r="D1740" s="1"/>
      <c r="E1740" s="1"/>
      <c r="F1740" s="1"/>
      <c r="G1740" s="1"/>
      <c r="H1740" s="1"/>
      <c r="I1740" s="1"/>
      <c r="J1740" s="1"/>
      <c r="K1740" s="1"/>
      <c r="L1740" s="1"/>
      <c r="M1740" s="1"/>
      <c r="N1740" s="1"/>
      <c r="O1740" s="54"/>
      <c r="P1740" s="1"/>
      <c r="Q1740" s="1"/>
      <c r="R1740" s="1"/>
      <c r="S1740" s="1"/>
      <c r="T1740" s="1"/>
      <c r="U1740" s="1"/>
      <c r="V1740" s="1"/>
      <c r="W1740" s="1"/>
      <c r="X1740" s="1"/>
      <c r="Y1740" s="1"/>
      <c r="Z1740" s="1"/>
      <c r="AA1740" s="1"/>
      <c r="AB1740" s="1"/>
      <c r="AC1740" s="1"/>
      <c r="AD1740" s="1"/>
      <c r="AE1740" s="1"/>
      <c r="AF1740" s="1"/>
      <c r="AG1740" s="1"/>
      <c r="AH1740" s="1"/>
      <c r="AI1740" s="54"/>
      <c r="AJ1740" s="1"/>
    </row>
    <row r="1741">
      <c r="A1741" s="1"/>
      <c r="B1741" s="1"/>
      <c r="C1741" s="34"/>
      <c r="D1741" s="1"/>
      <c r="E1741" s="1"/>
      <c r="F1741" s="1"/>
      <c r="G1741" s="1"/>
      <c r="H1741" s="1"/>
      <c r="I1741" s="1"/>
      <c r="J1741" s="1"/>
      <c r="K1741" s="1"/>
      <c r="L1741" s="1"/>
      <c r="M1741" s="1"/>
      <c r="N1741" s="1"/>
      <c r="O1741" s="54"/>
      <c r="P1741" s="1"/>
      <c r="Q1741" s="1"/>
      <c r="R1741" s="1"/>
      <c r="S1741" s="1"/>
      <c r="T1741" s="1"/>
      <c r="U1741" s="1"/>
      <c r="V1741" s="1"/>
      <c r="W1741" s="1"/>
      <c r="X1741" s="1"/>
      <c r="Y1741" s="1"/>
      <c r="Z1741" s="1"/>
      <c r="AA1741" s="1"/>
      <c r="AB1741" s="1"/>
      <c r="AC1741" s="1"/>
      <c r="AD1741" s="1"/>
      <c r="AE1741" s="1"/>
      <c r="AF1741" s="1"/>
      <c r="AG1741" s="1"/>
      <c r="AH1741" s="1"/>
      <c r="AI1741" s="54"/>
      <c r="AJ1741" s="1"/>
    </row>
    <row r="1742">
      <c r="A1742" s="1"/>
      <c r="B1742" s="1"/>
      <c r="C1742" s="34"/>
      <c r="D1742" s="1"/>
      <c r="E1742" s="1"/>
      <c r="F1742" s="1"/>
      <c r="G1742" s="1"/>
      <c r="H1742" s="1"/>
      <c r="I1742" s="1"/>
      <c r="J1742" s="1"/>
      <c r="K1742" s="1"/>
      <c r="L1742" s="1"/>
      <c r="M1742" s="1"/>
      <c r="N1742" s="1"/>
      <c r="O1742" s="54"/>
      <c r="P1742" s="1"/>
      <c r="Q1742" s="1"/>
      <c r="R1742" s="1"/>
      <c r="S1742" s="1"/>
      <c r="T1742" s="1"/>
      <c r="U1742" s="1"/>
      <c r="V1742" s="1"/>
      <c r="W1742" s="1"/>
      <c r="X1742" s="1"/>
      <c r="Y1742" s="1"/>
      <c r="Z1742" s="1"/>
      <c r="AA1742" s="1"/>
      <c r="AB1742" s="1"/>
      <c r="AC1742" s="1"/>
      <c r="AD1742" s="1"/>
      <c r="AE1742" s="1"/>
      <c r="AF1742" s="1"/>
      <c r="AG1742" s="1"/>
      <c r="AH1742" s="1"/>
      <c r="AI1742" s="54"/>
      <c r="AJ1742" s="1"/>
    </row>
    <row r="1743">
      <c r="A1743" s="1"/>
      <c r="B1743" s="1"/>
      <c r="C1743" s="34"/>
      <c r="D1743" s="1"/>
      <c r="E1743" s="1"/>
      <c r="F1743" s="1"/>
      <c r="G1743" s="1"/>
      <c r="H1743" s="1"/>
      <c r="I1743" s="1"/>
      <c r="J1743" s="1"/>
      <c r="K1743" s="1"/>
      <c r="L1743" s="1"/>
      <c r="M1743" s="1"/>
      <c r="N1743" s="1"/>
      <c r="O1743" s="54"/>
      <c r="P1743" s="1"/>
      <c r="Q1743" s="1"/>
      <c r="R1743" s="1"/>
      <c r="S1743" s="1"/>
      <c r="T1743" s="1"/>
      <c r="U1743" s="1"/>
      <c r="V1743" s="1"/>
      <c r="W1743" s="1"/>
      <c r="X1743" s="1"/>
      <c r="Y1743" s="1"/>
      <c r="Z1743" s="1"/>
      <c r="AA1743" s="1"/>
      <c r="AB1743" s="1"/>
      <c r="AC1743" s="1"/>
      <c r="AD1743" s="1"/>
      <c r="AE1743" s="1"/>
      <c r="AF1743" s="1"/>
      <c r="AG1743" s="1"/>
      <c r="AH1743" s="1"/>
      <c r="AI1743" s="54"/>
      <c r="AJ1743" s="1"/>
    </row>
    <row r="1744">
      <c r="A1744" s="1"/>
      <c r="B1744" s="1"/>
      <c r="C1744" s="34"/>
      <c r="D1744" s="1"/>
      <c r="E1744" s="1"/>
      <c r="F1744" s="1"/>
      <c r="G1744" s="1"/>
      <c r="H1744" s="1"/>
      <c r="I1744" s="1"/>
      <c r="J1744" s="1"/>
      <c r="K1744" s="1"/>
      <c r="L1744" s="1"/>
      <c r="M1744" s="1"/>
      <c r="N1744" s="1"/>
      <c r="O1744" s="54"/>
      <c r="P1744" s="1"/>
      <c r="Q1744" s="1"/>
      <c r="R1744" s="1"/>
      <c r="S1744" s="1"/>
      <c r="T1744" s="1"/>
      <c r="U1744" s="1"/>
      <c r="V1744" s="1"/>
      <c r="W1744" s="1"/>
      <c r="X1744" s="1"/>
      <c r="Y1744" s="1"/>
      <c r="Z1744" s="1"/>
      <c r="AA1744" s="1"/>
      <c r="AB1744" s="1"/>
      <c r="AC1744" s="1"/>
      <c r="AD1744" s="1"/>
      <c r="AE1744" s="1"/>
      <c r="AF1744" s="1"/>
      <c r="AG1744" s="1"/>
      <c r="AH1744" s="1"/>
      <c r="AI1744" s="54"/>
      <c r="AJ1744" s="1"/>
    </row>
    <row r="1745">
      <c r="A1745" s="1"/>
      <c r="B1745" s="1"/>
      <c r="C1745" s="34"/>
      <c r="D1745" s="1"/>
      <c r="E1745" s="1"/>
      <c r="F1745" s="1"/>
      <c r="G1745" s="1"/>
      <c r="H1745" s="1"/>
      <c r="I1745" s="1"/>
      <c r="J1745" s="1"/>
      <c r="K1745" s="1"/>
      <c r="L1745" s="1"/>
      <c r="M1745" s="1"/>
      <c r="N1745" s="1"/>
      <c r="O1745" s="54"/>
      <c r="P1745" s="1"/>
      <c r="Q1745" s="1"/>
      <c r="R1745" s="1"/>
      <c r="S1745" s="1"/>
      <c r="T1745" s="1"/>
      <c r="U1745" s="1"/>
      <c r="V1745" s="1"/>
      <c r="W1745" s="1"/>
      <c r="X1745" s="1"/>
      <c r="Y1745" s="1"/>
      <c r="Z1745" s="1"/>
      <c r="AA1745" s="1"/>
      <c r="AB1745" s="1"/>
      <c r="AC1745" s="1"/>
      <c r="AD1745" s="1"/>
      <c r="AE1745" s="1"/>
      <c r="AF1745" s="1"/>
      <c r="AG1745" s="1"/>
      <c r="AH1745" s="1"/>
      <c r="AI1745" s="54"/>
      <c r="AJ1745" s="1"/>
    </row>
    <row r="1746">
      <c r="A1746" s="1"/>
      <c r="B1746" s="1"/>
      <c r="C1746" s="34"/>
      <c r="D1746" s="1"/>
      <c r="E1746" s="1"/>
      <c r="F1746" s="1"/>
      <c r="G1746" s="1"/>
      <c r="H1746" s="1"/>
      <c r="I1746" s="1"/>
      <c r="J1746" s="1"/>
      <c r="K1746" s="1"/>
      <c r="L1746" s="1"/>
      <c r="M1746" s="1"/>
      <c r="N1746" s="1"/>
      <c r="O1746" s="54"/>
      <c r="P1746" s="1"/>
      <c r="Q1746" s="1"/>
      <c r="R1746" s="1"/>
      <c r="S1746" s="1"/>
      <c r="T1746" s="1"/>
      <c r="U1746" s="1"/>
      <c r="V1746" s="1"/>
      <c r="W1746" s="1"/>
      <c r="X1746" s="1"/>
      <c r="Y1746" s="1"/>
      <c r="Z1746" s="1"/>
      <c r="AA1746" s="1"/>
      <c r="AB1746" s="1"/>
      <c r="AC1746" s="1"/>
      <c r="AD1746" s="1"/>
      <c r="AE1746" s="1"/>
      <c r="AF1746" s="1"/>
      <c r="AG1746" s="1"/>
      <c r="AH1746" s="1"/>
      <c r="AI1746" s="54"/>
      <c r="AJ1746" s="1"/>
    </row>
    <row r="1747">
      <c r="A1747" s="1"/>
      <c r="B1747" s="1"/>
      <c r="C1747" s="34"/>
      <c r="D1747" s="1"/>
      <c r="E1747" s="1"/>
      <c r="F1747" s="1"/>
      <c r="G1747" s="1"/>
      <c r="H1747" s="1"/>
      <c r="I1747" s="1"/>
      <c r="J1747" s="1"/>
      <c r="K1747" s="1"/>
      <c r="L1747" s="1"/>
      <c r="M1747" s="1"/>
      <c r="N1747" s="1"/>
      <c r="O1747" s="54"/>
      <c r="P1747" s="1"/>
      <c r="Q1747" s="1"/>
      <c r="R1747" s="1"/>
      <c r="S1747" s="1"/>
      <c r="T1747" s="1"/>
      <c r="U1747" s="1"/>
      <c r="V1747" s="1"/>
      <c r="W1747" s="1"/>
      <c r="X1747" s="1"/>
      <c r="Y1747" s="1"/>
      <c r="Z1747" s="1"/>
      <c r="AA1747" s="1"/>
      <c r="AB1747" s="1"/>
      <c r="AC1747" s="1"/>
      <c r="AD1747" s="1"/>
      <c r="AE1747" s="1"/>
      <c r="AF1747" s="1"/>
      <c r="AG1747" s="1"/>
      <c r="AH1747" s="1"/>
      <c r="AI1747" s="54"/>
      <c r="AJ1747" s="1"/>
    </row>
    <row r="1748">
      <c r="A1748" s="1"/>
      <c r="B1748" s="1"/>
      <c r="C1748" s="34"/>
      <c r="D1748" s="1"/>
      <c r="E1748" s="1"/>
      <c r="F1748" s="1"/>
      <c r="G1748" s="1"/>
      <c r="H1748" s="1"/>
      <c r="I1748" s="1"/>
      <c r="J1748" s="1"/>
      <c r="K1748" s="1"/>
      <c r="L1748" s="1"/>
      <c r="M1748" s="1"/>
      <c r="N1748" s="1"/>
      <c r="O1748" s="54"/>
      <c r="P1748" s="1"/>
      <c r="Q1748" s="1"/>
      <c r="R1748" s="1"/>
      <c r="S1748" s="1"/>
      <c r="T1748" s="1"/>
      <c r="U1748" s="1"/>
      <c r="V1748" s="1"/>
      <c r="W1748" s="1"/>
      <c r="X1748" s="1"/>
      <c r="Y1748" s="1"/>
      <c r="Z1748" s="1"/>
      <c r="AA1748" s="1"/>
      <c r="AB1748" s="1"/>
      <c r="AC1748" s="1"/>
      <c r="AD1748" s="1"/>
      <c r="AE1748" s="1"/>
      <c r="AF1748" s="1"/>
      <c r="AG1748" s="1"/>
      <c r="AH1748" s="1"/>
      <c r="AI1748" s="54"/>
      <c r="AJ1748" s="1"/>
    </row>
    <row r="1749">
      <c r="A1749" s="1"/>
      <c r="B1749" s="1"/>
      <c r="C1749" s="34"/>
      <c r="D1749" s="1"/>
      <c r="E1749" s="1"/>
      <c r="F1749" s="1"/>
      <c r="G1749" s="1"/>
      <c r="H1749" s="1"/>
      <c r="I1749" s="1"/>
      <c r="J1749" s="1"/>
      <c r="K1749" s="1"/>
      <c r="L1749" s="1"/>
      <c r="M1749" s="1"/>
      <c r="N1749" s="1"/>
      <c r="O1749" s="54"/>
      <c r="P1749" s="1"/>
      <c r="Q1749" s="1"/>
      <c r="R1749" s="1"/>
      <c r="S1749" s="1"/>
      <c r="T1749" s="1"/>
      <c r="U1749" s="1"/>
      <c r="V1749" s="1"/>
      <c r="W1749" s="1"/>
      <c r="X1749" s="1"/>
      <c r="Y1749" s="1"/>
      <c r="Z1749" s="1"/>
      <c r="AA1749" s="1"/>
      <c r="AB1749" s="1"/>
      <c r="AC1749" s="1"/>
      <c r="AD1749" s="1"/>
      <c r="AE1749" s="1"/>
      <c r="AF1749" s="1"/>
      <c r="AG1749" s="1"/>
      <c r="AH1749" s="1"/>
      <c r="AI1749" s="54"/>
      <c r="AJ1749" s="1"/>
    </row>
    <row r="1750">
      <c r="A1750" s="1"/>
      <c r="B1750" s="1"/>
      <c r="C1750" s="34"/>
      <c r="D1750" s="1"/>
      <c r="E1750" s="1"/>
      <c r="F1750" s="1"/>
      <c r="G1750" s="1"/>
      <c r="H1750" s="1"/>
      <c r="I1750" s="1"/>
      <c r="J1750" s="1"/>
      <c r="K1750" s="1"/>
      <c r="L1750" s="1"/>
      <c r="M1750" s="1"/>
      <c r="N1750" s="1"/>
      <c r="O1750" s="54"/>
      <c r="P1750" s="1"/>
      <c r="Q1750" s="1"/>
      <c r="R1750" s="1"/>
      <c r="S1750" s="1"/>
      <c r="T1750" s="1"/>
      <c r="U1750" s="1"/>
      <c r="V1750" s="1"/>
      <c r="W1750" s="1"/>
      <c r="X1750" s="1"/>
      <c r="Y1750" s="1"/>
      <c r="Z1750" s="1"/>
      <c r="AA1750" s="1"/>
      <c r="AB1750" s="1"/>
      <c r="AC1750" s="1"/>
      <c r="AD1750" s="1"/>
      <c r="AE1750" s="1"/>
      <c r="AF1750" s="1"/>
      <c r="AG1750" s="1"/>
      <c r="AH1750" s="1"/>
      <c r="AI1750" s="54"/>
      <c r="AJ1750" s="1"/>
    </row>
    <row r="1751">
      <c r="A1751" s="1"/>
      <c r="B1751" s="1"/>
      <c r="C1751" s="34"/>
      <c r="D1751" s="1"/>
      <c r="E1751" s="1"/>
      <c r="F1751" s="1"/>
      <c r="G1751" s="1"/>
      <c r="H1751" s="1"/>
      <c r="I1751" s="1"/>
      <c r="J1751" s="1"/>
      <c r="K1751" s="1"/>
      <c r="L1751" s="1"/>
      <c r="M1751" s="1"/>
      <c r="N1751" s="1"/>
      <c r="O1751" s="54"/>
      <c r="P1751" s="1"/>
      <c r="Q1751" s="1"/>
      <c r="R1751" s="1"/>
      <c r="S1751" s="1"/>
      <c r="T1751" s="1"/>
      <c r="U1751" s="1"/>
      <c r="V1751" s="1"/>
      <c r="W1751" s="1"/>
      <c r="X1751" s="1"/>
      <c r="Y1751" s="1"/>
      <c r="Z1751" s="1"/>
      <c r="AA1751" s="1"/>
      <c r="AB1751" s="1"/>
      <c r="AC1751" s="1"/>
      <c r="AD1751" s="1"/>
      <c r="AE1751" s="1"/>
      <c r="AF1751" s="1"/>
      <c r="AG1751" s="1"/>
      <c r="AH1751" s="1"/>
      <c r="AI1751" s="54"/>
      <c r="AJ1751" s="1"/>
    </row>
    <row r="1752">
      <c r="A1752" s="1"/>
      <c r="B1752" s="1"/>
      <c r="C1752" s="34"/>
      <c r="D1752" s="1"/>
      <c r="E1752" s="1"/>
      <c r="F1752" s="1"/>
      <c r="G1752" s="1"/>
      <c r="H1752" s="1"/>
      <c r="I1752" s="1"/>
      <c r="J1752" s="1"/>
      <c r="K1752" s="1"/>
      <c r="L1752" s="1"/>
      <c r="M1752" s="1"/>
      <c r="N1752" s="1"/>
      <c r="O1752" s="54"/>
      <c r="P1752" s="1"/>
      <c r="Q1752" s="1"/>
      <c r="R1752" s="1"/>
      <c r="S1752" s="1"/>
      <c r="T1752" s="1"/>
      <c r="U1752" s="1"/>
      <c r="V1752" s="1"/>
      <c r="W1752" s="1"/>
      <c r="X1752" s="1"/>
      <c r="Y1752" s="1"/>
      <c r="Z1752" s="1"/>
      <c r="AA1752" s="1"/>
      <c r="AB1752" s="1"/>
      <c r="AC1752" s="1"/>
      <c r="AD1752" s="1"/>
      <c r="AE1752" s="1"/>
      <c r="AF1752" s="1"/>
      <c r="AG1752" s="1"/>
      <c r="AH1752" s="1"/>
      <c r="AI1752" s="54"/>
      <c r="AJ1752" s="1"/>
    </row>
    <row r="1753">
      <c r="A1753" s="1"/>
      <c r="B1753" s="1"/>
      <c r="C1753" s="34"/>
      <c r="D1753" s="1"/>
      <c r="E1753" s="1"/>
      <c r="F1753" s="1"/>
      <c r="G1753" s="1"/>
      <c r="H1753" s="1"/>
      <c r="I1753" s="1"/>
      <c r="J1753" s="1"/>
      <c r="K1753" s="1"/>
      <c r="L1753" s="1"/>
      <c r="M1753" s="1"/>
      <c r="N1753" s="1"/>
      <c r="O1753" s="54"/>
      <c r="P1753" s="1"/>
      <c r="Q1753" s="1"/>
      <c r="R1753" s="1"/>
      <c r="S1753" s="1"/>
      <c r="T1753" s="1"/>
      <c r="U1753" s="1"/>
      <c r="V1753" s="1"/>
      <c r="W1753" s="1"/>
      <c r="X1753" s="1"/>
      <c r="Y1753" s="1"/>
      <c r="Z1753" s="1"/>
      <c r="AA1753" s="1"/>
      <c r="AB1753" s="1"/>
      <c r="AC1753" s="1"/>
      <c r="AD1753" s="1"/>
      <c r="AE1753" s="1"/>
      <c r="AF1753" s="1"/>
      <c r="AG1753" s="1"/>
      <c r="AH1753" s="1"/>
      <c r="AI1753" s="54"/>
      <c r="AJ1753" s="1"/>
    </row>
    <row r="1754">
      <c r="A1754" s="1"/>
      <c r="B1754" s="1"/>
      <c r="C1754" s="34"/>
      <c r="D1754" s="1"/>
      <c r="E1754" s="1"/>
      <c r="F1754" s="1"/>
      <c r="G1754" s="1"/>
      <c r="H1754" s="1"/>
      <c r="I1754" s="1"/>
      <c r="J1754" s="1"/>
      <c r="K1754" s="1"/>
      <c r="L1754" s="1"/>
      <c r="M1754" s="1"/>
      <c r="N1754" s="1"/>
      <c r="O1754" s="54"/>
      <c r="P1754" s="1"/>
      <c r="Q1754" s="1"/>
      <c r="R1754" s="1"/>
      <c r="S1754" s="1"/>
      <c r="T1754" s="1"/>
      <c r="U1754" s="1"/>
      <c r="V1754" s="1"/>
      <c r="W1754" s="1"/>
      <c r="X1754" s="1"/>
      <c r="Y1754" s="1"/>
      <c r="Z1754" s="1"/>
      <c r="AA1754" s="1"/>
      <c r="AB1754" s="1"/>
      <c r="AC1754" s="1"/>
      <c r="AD1754" s="1"/>
      <c r="AE1754" s="1"/>
      <c r="AF1754" s="1"/>
      <c r="AG1754" s="1"/>
      <c r="AH1754" s="1"/>
      <c r="AI1754" s="54"/>
      <c r="AJ1754" s="1"/>
    </row>
    <row r="1755">
      <c r="A1755" s="1"/>
      <c r="B1755" s="1"/>
      <c r="C1755" s="34"/>
      <c r="D1755" s="1"/>
      <c r="E1755" s="1"/>
      <c r="F1755" s="1"/>
      <c r="G1755" s="1"/>
      <c r="H1755" s="1"/>
      <c r="I1755" s="1"/>
      <c r="J1755" s="1"/>
      <c r="K1755" s="1"/>
      <c r="L1755" s="1"/>
      <c r="M1755" s="1"/>
      <c r="N1755" s="1"/>
      <c r="O1755" s="54"/>
      <c r="P1755" s="1"/>
      <c r="Q1755" s="1"/>
      <c r="R1755" s="1"/>
      <c r="S1755" s="1"/>
      <c r="T1755" s="1"/>
      <c r="U1755" s="1"/>
      <c r="V1755" s="1"/>
      <c r="W1755" s="1"/>
      <c r="X1755" s="1"/>
      <c r="Y1755" s="1"/>
      <c r="Z1755" s="1"/>
      <c r="AA1755" s="1"/>
      <c r="AB1755" s="1"/>
      <c r="AC1755" s="1"/>
      <c r="AD1755" s="1"/>
      <c r="AE1755" s="1"/>
      <c r="AF1755" s="1"/>
      <c r="AG1755" s="1"/>
      <c r="AH1755" s="1"/>
      <c r="AI1755" s="54"/>
      <c r="AJ1755" s="1"/>
    </row>
    <row r="1756">
      <c r="A1756" s="1"/>
      <c r="B1756" s="1"/>
      <c r="C1756" s="34"/>
      <c r="D1756" s="1"/>
      <c r="E1756" s="1"/>
      <c r="F1756" s="1"/>
      <c r="G1756" s="1"/>
      <c r="H1756" s="1"/>
      <c r="I1756" s="1"/>
      <c r="J1756" s="1"/>
      <c r="K1756" s="1"/>
      <c r="L1756" s="1"/>
      <c r="M1756" s="1"/>
      <c r="N1756" s="1"/>
      <c r="O1756" s="54"/>
      <c r="P1756" s="1"/>
      <c r="Q1756" s="1"/>
      <c r="R1756" s="1"/>
      <c r="S1756" s="1"/>
      <c r="T1756" s="1"/>
      <c r="U1756" s="1"/>
      <c r="V1756" s="1"/>
      <c r="W1756" s="1"/>
      <c r="X1756" s="1"/>
      <c r="Y1756" s="1"/>
      <c r="Z1756" s="1"/>
      <c r="AA1756" s="1"/>
      <c r="AB1756" s="1"/>
      <c r="AC1756" s="1"/>
      <c r="AD1756" s="1"/>
      <c r="AE1756" s="1"/>
      <c r="AF1756" s="1"/>
      <c r="AG1756" s="1"/>
      <c r="AH1756" s="1"/>
      <c r="AI1756" s="54"/>
      <c r="AJ1756" s="1"/>
    </row>
    <row r="1757">
      <c r="A1757" s="1"/>
      <c r="B1757" s="1"/>
      <c r="C1757" s="34"/>
      <c r="D1757" s="1"/>
      <c r="E1757" s="1"/>
      <c r="F1757" s="1"/>
      <c r="G1757" s="1"/>
      <c r="H1757" s="1"/>
      <c r="I1757" s="1"/>
      <c r="J1757" s="1"/>
      <c r="K1757" s="1"/>
      <c r="L1757" s="1"/>
      <c r="M1757" s="1"/>
      <c r="N1757" s="1"/>
      <c r="O1757" s="54"/>
      <c r="P1757" s="1"/>
      <c r="Q1757" s="1"/>
      <c r="R1757" s="1"/>
      <c r="S1757" s="1"/>
      <c r="T1757" s="1"/>
      <c r="U1757" s="1"/>
      <c r="V1757" s="1"/>
      <c r="W1757" s="1"/>
      <c r="X1757" s="1"/>
      <c r="Y1757" s="1"/>
      <c r="Z1757" s="1"/>
      <c r="AA1757" s="1"/>
      <c r="AB1757" s="1"/>
      <c r="AC1757" s="1"/>
      <c r="AD1757" s="1"/>
      <c r="AE1757" s="1"/>
      <c r="AF1757" s="1"/>
      <c r="AG1757" s="1"/>
      <c r="AH1757" s="1"/>
      <c r="AI1757" s="54"/>
      <c r="AJ1757" s="1"/>
    </row>
    <row r="1758">
      <c r="A1758" s="1"/>
      <c r="B1758" s="1"/>
      <c r="C1758" s="34"/>
      <c r="D1758" s="1"/>
      <c r="E1758" s="1"/>
      <c r="F1758" s="1"/>
      <c r="G1758" s="1"/>
      <c r="H1758" s="1"/>
      <c r="I1758" s="1"/>
      <c r="J1758" s="1"/>
      <c r="K1758" s="1"/>
      <c r="L1758" s="1"/>
      <c r="M1758" s="1"/>
      <c r="N1758" s="1"/>
      <c r="O1758" s="54"/>
      <c r="P1758" s="1"/>
      <c r="Q1758" s="1"/>
      <c r="R1758" s="1"/>
      <c r="S1758" s="1"/>
      <c r="T1758" s="1"/>
      <c r="U1758" s="1"/>
      <c r="V1758" s="1"/>
      <c r="W1758" s="1"/>
      <c r="X1758" s="1"/>
      <c r="Y1758" s="1"/>
      <c r="Z1758" s="1"/>
      <c r="AA1758" s="1"/>
      <c r="AB1758" s="1"/>
      <c r="AC1758" s="1"/>
      <c r="AD1758" s="1"/>
      <c r="AE1758" s="1"/>
      <c r="AF1758" s="1"/>
      <c r="AG1758" s="1"/>
      <c r="AH1758" s="1"/>
      <c r="AI1758" s="54"/>
      <c r="AJ1758" s="1"/>
    </row>
    <row r="1759">
      <c r="A1759" s="1"/>
      <c r="B1759" s="1"/>
      <c r="C1759" s="34"/>
      <c r="D1759" s="1"/>
      <c r="E1759" s="1"/>
      <c r="F1759" s="1"/>
      <c r="G1759" s="1"/>
      <c r="H1759" s="1"/>
      <c r="I1759" s="1"/>
      <c r="J1759" s="1"/>
      <c r="K1759" s="1"/>
      <c r="L1759" s="1"/>
      <c r="M1759" s="1"/>
      <c r="N1759" s="1"/>
      <c r="O1759" s="54"/>
      <c r="P1759" s="1"/>
      <c r="Q1759" s="1"/>
      <c r="R1759" s="1"/>
      <c r="S1759" s="1"/>
      <c r="T1759" s="1"/>
      <c r="U1759" s="1"/>
      <c r="V1759" s="1"/>
      <c r="W1759" s="1"/>
      <c r="X1759" s="1"/>
      <c r="Y1759" s="1"/>
      <c r="Z1759" s="1"/>
      <c r="AA1759" s="1"/>
      <c r="AB1759" s="1"/>
      <c r="AC1759" s="1"/>
      <c r="AD1759" s="1"/>
      <c r="AE1759" s="1"/>
      <c r="AF1759" s="1"/>
      <c r="AG1759" s="1"/>
      <c r="AH1759" s="1"/>
      <c r="AI1759" s="54"/>
      <c r="AJ1759" s="1"/>
    </row>
    <row r="1760">
      <c r="A1760" s="1"/>
      <c r="B1760" s="1"/>
      <c r="C1760" s="34"/>
      <c r="D1760" s="1"/>
      <c r="E1760" s="1"/>
      <c r="F1760" s="1"/>
      <c r="G1760" s="1"/>
      <c r="H1760" s="1"/>
      <c r="I1760" s="1"/>
      <c r="J1760" s="1"/>
      <c r="K1760" s="1"/>
      <c r="L1760" s="1"/>
      <c r="M1760" s="1"/>
      <c r="N1760" s="1"/>
      <c r="O1760" s="54"/>
      <c r="P1760" s="1"/>
      <c r="Q1760" s="1"/>
      <c r="R1760" s="1"/>
      <c r="S1760" s="1"/>
      <c r="T1760" s="1"/>
      <c r="U1760" s="1"/>
      <c r="V1760" s="1"/>
      <c r="W1760" s="1"/>
      <c r="X1760" s="1"/>
      <c r="Y1760" s="1"/>
      <c r="Z1760" s="1"/>
      <c r="AA1760" s="1"/>
      <c r="AB1760" s="1"/>
      <c r="AC1760" s="1"/>
      <c r="AD1760" s="1"/>
      <c r="AE1760" s="1"/>
      <c r="AF1760" s="1"/>
      <c r="AG1760" s="1"/>
      <c r="AH1760" s="1"/>
      <c r="AI1760" s="54"/>
      <c r="AJ1760" s="1"/>
    </row>
    <row r="1761">
      <c r="A1761" s="1"/>
      <c r="B1761" s="1"/>
      <c r="C1761" s="34"/>
      <c r="D1761" s="1"/>
      <c r="E1761" s="1"/>
      <c r="F1761" s="1"/>
      <c r="G1761" s="1"/>
      <c r="H1761" s="1"/>
      <c r="I1761" s="1"/>
      <c r="J1761" s="1"/>
      <c r="K1761" s="1"/>
      <c r="L1761" s="1"/>
      <c r="M1761" s="1"/>
      <c r="N1761" s="1"/>
      <c r="O1761" s="54"/>
      <c r="P1761" s="1"/>
      <c r="Q1761" s="1"/>
      <c r="R1761" s="1"/>
      <c r="S1761" s="1"/>
      <c r="T1761" s="1"/>
      <c r="U1761" s="1"/>
      <c r="V1761" s="1"/>
      <c r="W1761" s="1"/>
      <c r="X1761" s="1"/>
      <c r="Y1761" s="1"/>
      <c r="Z1761" s="1"/>
      <c r="AA1761" s="1"/>
      <c r="AB1761" s="1"/>
      <c r="AC1761" s="1"/>
      <c r="AD1761" s="1"/>
      <c r="AE1761" s="1"/>
      <c r="AF1761" s="1"/>
      <c r="AG1761" s="1"/>
      <c r="AH1761" s="1"/>
      <c r="AI1761" s="54"/>
      <c r="AJ1761" s="1"/>
    </row>
    <row r="1762">
      <c r="A1762" s="1"/>
      <c r="B1762" s="1"/>
      <c r="C1762" s="34"/>
      <c r="D1762" s="1"/>
      <c r="E1762" s="1"/>
      <c r="F1762" s="1"/>
      <c r="G1762" s="1"/>
      <c r="H1762" s="1"/>
      <c r="I1762" s="1"/>
      <c r="J1762" s="1"/>
      <c r="K1762" s="1"/>
      <c r="L1762" s="1"/>
      <c r="M1762" s="1"/>
      <c r="N1762" s="1"/>
      <c r="O1762" s="54"/>
      <c r="P1762" s="1"/>
      <c r="Q1762" s="1"/>
      <c r="R1762" s="1"/>
      <c r="S1762" s="1"/>
      <c r="T1762" s="1"/>
      <c r="U1762" s="1"/>
      <c r="V1762" s="1"/>
      <c r="W1762" s="1"/>
      <c r="X1762" s="1"/>
      <c r="Y1762" s="1"/>
      <c r="Z1762" s="1"/>
      <c r="AA1762" s="1"/>
      <c r="AB1762" s="1"/>
      <c r="AC1762" s="1"/>
      <c r="AD1762" s="1"/>
      <c r="AE1762" s="1"/>
      <c r="AF1762" s="1"/>
      <c r="AG1762" s="1"/>
      <c r="AH1762" s="1"/>
      <c r="AI1762" s="54"/>
      <c r="AJ1762" s="1"/>
    </row>
    <row r="1763">
      <c r="A1763" s="1"/>
      <c r="B1763" s="1"/>
      <c r="C1763" s="34"/>
      <c r="D1763" s="1"/>
      <c r="E1763" s="1"/>
      <c r="F1763" s="1"/>
      <c r="G1763" s="1"/>
      <c r="H1763" s="1"/>
      <c r="I1763" s="1"/>
      <c r="J1763" s="1"/>
      <c r="K1763" s="1"/>
      <c r="L1763" s="1"/>
      <c r="M1763" s="1"/>
      <c r="N1763" s="1"/>
      <c r="O1763" s="54"/>
      <c r="P1763" s="1"/>
      <c r="Q1763" s="1"/>
      <c r="R1763" s="1"/>
      <c r="S1763" s="1"/>
      <c r="T1763" s="1"/>
      <c r="U1763" s="1"/>
      <c r="V1763" s="1"/>
      <c r="W1763" s="1"/>
      <c r="X1763" s="1"/>
      <c r="Y1763" s="1"/>
      <c r="Z1763" s="1"/>
      <c r="AA1763" s="1"/>
      <c r="AB1763" s="1"/>
      <c r="AC1763" s="1"/>
      <c r="AD1763" s="1"/>
      <c r="AE1763" s="1"/>
      <c r="AF1763" s="1"/>
      <c r="AG1763" s="1"/>
      <c r="AH1763" s="1"/>
      <c r="AI1763" s="54"/>
      <c r="AJ1763" s="1"/>
    </row>
    <row r="1764">
      <c r="A1764" s="1"/>
      <c r="B1764" s="1"/>
      <c r="C1764" s="34"/>
      <c r="D1764" s="1"/>
      <c r="E1764" s="1"/>
      <c r="F1764" s="1"/>
      <c r="G1764" s="1"/>
      <c r="H1764" s="1"/>
      <c r="I1764" s="1"/>
      <c r="J1764" s="1"/>
      <c r="K1764" s="1"/>
      <c r="L1764" s="1"/>
      <c r="M1764" s="1"/>
      <c r="N1764" s="1"/>
      <c r="O1764" s="54"/>
      <c r="P1764" s="1"/>
      <c r="Q1764" s="1"/>
      <c r="R1764" s="1"/>
      <c r="S1764" s="1"/>
      <c r="T1764" s="1"/>
      <c r="U1764" s="1"/>
      <c r="V1764" s="1"/>
      <c r="W1764" s="1"/>
      <c r="X1764" s="1"/>
      <c r="Y1764" s="1"/>
      <c r="Z1764" s="1"/>
      <c r="AA1764" s="1"/>
      <c r="AB1764" s="1"/>
      <c r="AC1764" s="1"/>
      <c r="AD1764" s="1"/>
      <c r="AE1764" s="1"/>
      <c r="AF1764" s="1"/>
      <c r="AG1764" s="1"/>
      <c r="AH1764" s="1"/>
      <c r="AI1764" s="54"/>
      <c r="AJ1764" s="1"/>
    </row>
    <row r="1765">
      <c r="A1765" s="1"/>
      <c r="B1765" s="1"/>
      <c r="C1765" s="34"/>
      <c r="D1765" s="1"/>
      <c r="E1765" s="1"/>
      <c r="F1765" s="1"/>
      <c r="G1765" s="1"/>
      <c r="H1765" s="1"/>
      <c r="I1765" s="1"/>
      <c r="J1765" s="1"/>
      <c r="K1765" s="1"/>
      <c r="L1765" s="1"/>
      <c r="M1765" s="1"/>
      <c r="N1765" s="1"/>
      <c r="O1765" s="54"/>
      <c r="P1765" s="1"/>
      <c r="Q1765" s="1"/>
      <c r="R1765" s="1"/>
      <c r="S1765" s="1"/>
      <c r="T1765" s="1"/>
      <c r="U1765" s="1"/>
      <c r="V1765" s="1"/>
      <c r="W1765" s="1"/>
      <c r="X1765" s="1"/>
      <c r="Y1765" s="1"/>
      <c r="Z1765" s="1"/>
      <c r="AA1765" s="1"/>
      <c r="AB1765" s="1"/>
      <c r="AC1765" s="1"/>
      <c r="AD1765" s="1"/>
      <c r="AE1765" s="1"/>
      <c r="AF1765" s="1"/>
      <c r="AG1765" s="1"/>
      <c r="AH1765" s="1"/>
      <c r="AI1765" s="54"/>
      <c r="AJ1765" s="1"/>
    </row>
    <row r="1766">
      <c r="A1766" s="1"/>
      <c r="B1766" s="1"/>
      <c r="C1766" s="34"/>
      <c r="D1766" s="1"/>
      <c r="E1766" s="1"/>
      <c r="F1766" s="1"/>
      <c r="G1766" s="1"/>
      <c r="H1766" s="1"/>
      <c r="I1766" s="1"/>
      <c r="J1766" s="1"/>
      <c r="K1766" s="1"/>
      <c r="L1766" s="1"/>
      <c r="M1766" s="1"/>
      <c r="N1766" s="1"/>
      <c r="O1766" s="54"/>
      <c r="P1766" s="1"/>
      <c r="Q1766" s="1"/>
      <c r="R1766" s="1"/>
      <c r="S1766" s="1"/>
      <c r="T1766" s="1"/>
      <c r="U1766" s="1"/>
      <c r="V1766" s="1"/>
      <c r="W1766" s="1"/>
      <c r="X1766" s="1"/>
      <c r="Y1766" s="1"/>
      <c r="Z1766" s="1"/>
      <c r="AA1766" s="1"/>
      <c r="AB1766" s="1"/>
      <c r="AC1766" s="1"/>
      <c r="AD1766" s="1"/>
      <c r="AE1766" s="1"/>
      <c r="AF1766" s="1"/>
      <c r="AG1766" s="1"/>
      <c r="AH1766" s="1"/>
      <c r="AI1766" s="54"/>
      <c r="AJ1766" s="1"/>
    </row>
    <row r="1767">
      <c r="A1767" s="1"/>
      <c r="B1767" s="1"/>
      <c r="C1767" s="34"/>
      <c r="D1767" s="1"/>
      <c r="E1767" s="1"/>
      <c r="F1767" s="1"/>
      <c r="G1767" s="1"/>
      <c r="H1767" s="1"/>
      <c r="I1767" s="1"/>
      <c r="J1767" s="1"/>
      <c r="K1767" s="1"/>
      <c r="L1767" s="1"/>
      <c r="M1767" s="1"/>
      <c r="N1767" s="1"/>
      <c r="O1767" s="54"/>
      <c r="P1767" s="1"/>
      <c r="Q1767" s="1"/>
      <c r="R1767" s="1"/>
      <c r="S1767" s="1"/>
      <c r="T1767" s="1"/>
      <c r="U1767" s="1"/>
      <c r="V1767" s="1"/>
      <c r="W1767" s="1"/>
      <c r="X1767" s="1"/>
      <c r="Y1767" s="1"/>
      <c r="Z1767" s="1"/>
      <c r="AA1767" s="1"/>
      <c r="AB1767" s="1"/>
      <c r="AC1767" s="1"/>
      <c r="AD1767" s="1"/>
      <c r="AE1767" s="1"/>
      <c r="AF1767" s="1"/>
      <c r="AG1767" s="1"/>
      <c r="AH1767" s="1"/>
      <c r="AI1767" s="54"/>
      <c r="AJ1767" s="1"/>
    </row>
    <row r="1768">
      <c r="A1768" s="1"/>
      <c r="B1768" s="1"/>
      <c r="C1768" s="34"/>
      <c r="D1768" s="1"/>
      <c r="E1768" s="1"/>
      <c r="F1768" s="1"/>
      <c r="G1768" s="1"/>
      <c r="H1768" s="1"/>
      <c r="I1768" s="1"/>
      <c r="J1768" s="1"/>
      <c r="K1768" s="1"/>
      <c r="L1768" s="1"/>
      <c r="M1768" s="1"/>
      <c r="N1768" s="1"/>
      <c r="O1768" s="54"/>
      <c r="P1768" s="1"/>
      <c r="Q1768" s="1"/>
      <c r="R1768" s="1"/>
      <c r="S1768" s="1"/>
      <c r="T1768" s="1"/>
      <c r="U1768" s="1"/>
      <c r="V1768" s="1"/>
      <c r="W1768" s="1"/>
      <c r="X1768" s="1"/>
      <c r="Y1768" s="1"/>
      <c r="Z1768" s="1"/>
      <c r="AA1768" s="1"/>
      <c r="AB1768" s="1"/>
      <c r="AC1768" s="1"/>
      <c r="AD1768" s="1"/>
      <c r="AE1768" s="1"/>
      <c r="AF1768" s="1"/>
      <c r="AG1768" s="1"/>
      <c r="AH1768" s="1"/>
      <c r="AI1768" s="54"/>
      <c r="AJ1768" s="1"/>
    </row>
    <row r="1769">
      <c r="A1769" s="1"/>
      <c r="B1769" s="1"/>
      <c r="C1769" s="34"/>
      <c r="D1769" s="1"/>
      <c r="E1769" s="1"/>
      <c r="F1769" s="1"/>
      <c r="G1769" s="1"/>
      <c r="H1769" s="1"/>
      <c r="I1769" s="1"/>
      <c r="J1769" s="1"/>
      <c r="K1769" s="1"/>
      <c r="L1769" s="1"/>
      <c r="M1769" s="1"/>
      <c r="N1769" s="1"/>
      <c r="O1769" s="54"/>
      <c r="P1769" s="1"/>
      <c r="Q1769" s="1"/>
      <c r="R1769" s="1"/>
      <c r="S1769" s="1"/>
      <c r="T1769" s="1"/>
      <c r="U1769" s="1"/>
      <c r="V1769" s="1"/>
      <c r="W1769" s="1"/>
      <c r="X1769" s="1"/>
      <c r="Y1769" s="1"/>
      <c r="Z1769" s="1"/>
      <c r="AA1769" s="1"/>
      <c r="AB1769" s="1"/>
      <c r="AC1769" s="1"/>
      <c r="AD1769" s="1"/>
      <c r="AE1769" s="1"/>
      <c r="AF1769" s="1"/>
      <c r="AG1769" s="1"/>
      <c r="AH1769" s="1"/>
      <c r="AI1769" s="54"/>
      <c r="AJ1769" s="1"/>
    </row>
    <row r="1770">
      <c r="A1770" s="1"/>
      <c r="B1770" s="1"/>
      <c r="C1770" s="34"/>
      <c r="D1770" s="1"/>
      <c r="E1770" s="1"/>
      <c r="F1770" s="1"/>
      <c r="G1770" s="1"/>
      <c r="H1770" s="1"/>
      <c r="I1770" s="1"/>
      <c r="J1770" s="1"/>
      <c r="K1770" s="1"/>
      <c r="L1770" s="1"/>
      <c r="M1770" s="1"/>
      <c r="N1770" s="1"/>
      <c r="O1770" s="54"/>
      <c r="P1770" s="1"/>
      <c r="Q1770" s="1"/>
      <c r="R1770" s="1"/>
      <c r="S1770" s="1"/>
      <c r="T1770" s="1"/>
      <c r="U1770" s="1"/>
      <c r="V1770" s="1"/>
      <c r="W1770" s="1"/>
      <c r="X1770" s="1"/>
      <c r="Y1770" s="1"/>
      <c r="Z1770" s="1"/>
      <c r="AA1770" s="1"/>
      <c r="AB1770" s="1"/>
      <c r="AC1770" s="1"/>
      <c r="AD1770" s="1"/>
      <c r="AE1770" s="1"/>
      <c r="AF1770" s="1"/>
      <c r="AG1770" s="1"/>
      <c r="AH1770" s="1"/>
      <c r="AI1770" s="54"/>
      <c r="AJ1770" s="1"/>
    </row>
    <row r="1771">
      <c r="A1771" s="1"/>
      <c r="B1771" s="1"/>
      <c r="C1771" s="34"/>
      <c r="D1771" s="1"/>
      <c r="E1771" s="1"/>
      <c r="F1771" s="1"/>
      <c r="G1771" s="1"/>
      <c r="H1771" s="1"/>
      <c r="I1771" s="1"/>
      <c r="J1771" s="1"/>
      <c r="K1771" s="1"/>
      <c r="L1771" s="1"/>
      <c r="M1771" s="1"/>
      <c r="N1771" s="1"/>
      <c r="O1771" s="54"/>
      <c r="P1771" s="1"/>
      <c r="Q1771" s="1"/>
      <c r="R1771" s="1"/>
      <c r="S1771" s="1"/>
      <c r="T1771" s="1"/>
      <c r="U1771" s="1"/>
      <c r="V1771" s="1"/>
      <c r="W1771" s="1"/>
      <c r="X1771" s="1"/>
      <c r="Y1771" s="1"/>
      <c r="Z1771" s="1"/>
      <c r="AA1771" s="1"/>
      <c r="AB1771" s="1"/>
      <c r="AC1771" s="1"/>
      <c r="AD1771" s="1"/>
      <c r="AE1771" s="1"/>
      <c r="AF1771" s="1"/>
      <c r="AG1771" s="1"/>
      <c r="AH1771" s="1"/>
      <c r="AI1771" s="54"/>
      <c r="AJ1771" s="1"/>
    </row>
    <row r="1772">
      <c r="A1772" s="1"/>
      <c r="B1772" s="1"/>
      <c r="C1772" s="34"/>
      <c r="D1772" s="1"/>
      <c r="E1772" s="1"/>
      <c r="F1772" s="1"/>
      <c r="G1772" s="1"/>
      <c r="H1772" s="1"/>
      <c r="I1772" s="1"/>
      <c r="J1772" s="1"/>
      <c r="K1772" s="1"/>
      <c r="L1772" s="1"/>
      <c r="M1772" s="1"/>
      <c r="N1772" s="1"/>
      <c r="O1772" s="54"/>
      <c r="P1772" s="1"/>
      <c r="Q1772" s="1"/>
      <c r="R1772" s="1"/>
      <c r="S1772" s="1"/>
      <c r="T1772" s="1"/>
      <c r="U1772" s="1"/>
      <c r="V1772" s="1"/>
      <c r="W1772" s="1"/>
      <c r="X1772" s="1"/>
      <c r="Y1772" s="1"/>
      <c r="Z1772" s="1"/>
      <c r="AA1772" s="1"/>
      <c r="AB1772" s="1"/>
      <c r="AC1772" s="1"/>
      <c r="AD1772" s="1"/>
      <c r="AE1772" s="1"/>
      <c r="AF1772" s="1"/>
      <c r="AG1772" s="1"/>
      <c r="AH1772" s="1"/>
      <c r="AI1772" s="54"/>
      <c r="AJ1772" s="1"/>
    </row>
    <row r="1773">
      <c r="A1773" s="1"/>
      <c r="B1773" s="1"/>
      <c r="C1773" s="34"/>
      <c r="D1773" s="1"/>
      <c r="E1773" s="1"/>
      <c r="F1773" s="1"/>
      <c r="G1773" s="1"/>
      <c r="H1773" s="1"/>
      <c r="I1773" s="1"/>
      <c r="J1773" s="1"/>
      <c r="K1773" s="1"/>
      <c r="L1773" s="1"/>
      <c r="M1773" s="1"/>
      <c r="N1773" s="1"/>
      <c r="O1773" s="54"/>
      <c r="P1773" s="1"/>
      <c r="Q1773" s="1"/>
      <c r="R1773" s="1"/>
      <c r="S1773" s="1"/>
      <c r="T1773" s="1"/>
      <c r="U1773" s="1"/>
      <c r="V1773" s="1"/>
      <c r="W1773" s="1"/>
      <c r="X1773" s="1"/>
      <c r="Y1773" s="1"/>
      <c r="Z1773" s="1"/>
      <c r="AA1773" s="1"/>
      <c r="AB1773" s="1"/>
      <c r="AC1773" s="1"/>
      <c r="AD1773" s="1"/>
      <c r="AE1773" s="1"/>
      <c r="AF1773" s="1"/>
      <c r="AG1773" s="1"/>
      <c r="AH1773" s="1"/>
      <c r="AI1773" s="54"/>
      <c r="AJ1773" s="1"/>
    </row>
    <row r="1774">
      <c r="A1774" s="1"/>
      <c r="B1774" s="1"/>
      <c r="C1774" s="34"/>
      <c r="D1774" s="1"/>
      <c r="E1774" s="1"/>
      <c r="F1774" s="1"/>
      <c r="G1774" s="1"/>
      <c r="H1774" s="1"/>
      <c r="I1774" s="1"/>
      <c r="J1774" s="1"/>
      <c r="K1774" s="1"/>
      <c r="L1774" s="1"/>
      <c r="M1774" s="1"/>
      <c r="N1774" s="1"/>
      <c r="O1774" s="54"/>
      <c r="P1774" s="1"/>
      <c r="Q1774" s="1"/>
      <c r="R1774" s="1"/>
      <c r="S1774" s="1"/>
      <c r="T1774" s="1"/>
      <c r="U1774" s="1"/>
      <c r="V1774" s="1"/>
      <c r="W1774" s="1"/>
      <c r="X1774" s="1"/>
      <c r="Y1774" s="1"/>
      <c r="Z1774" s="1"/>
      <c r="AA1774" s="1"/>
      <c r="AB1774" s="1"/>
      <c r="AC1774" s="1"/>
      <c r="AD1774" s="1"/>
      <c r="AE1774" s="1"/>
      <c r="AF1774" s="1"/>
      <c r="AG1774" s="1"/>
      <c r="AH1774" s="1"/>
      <c r="AI1774" s="54"/>
      <c r="AJ1774" s="1"/>
    </row>
    <row r="1775">
      <c r="A1775" s="1"/>
      <c r="B1775" s="1"/>
      <c r="C1775" s="34"/>
      <c r="D1775" s="1"/>
      <c r="E1775" s="1"/>
      <c r="F1775" s="1"/>
      <c r="G1775" s="1"/>
      <c r="H1775" s="1"/>
      <c r="I1775" s="1"/>
      <c r="J1775" s="1"/>
      <c r="K1775" s="1"/>
      <c r="L1775" s="1"/>
      <c r="M1775" s="1"/>
      <c r="N1775" s="1"/>
      <c r="O1775" s="54"/>
      <c r="P1775" s="1"/>
      <c r="Q1775" s="1"/>
      <c r="R1775" s="1"/>
      <c r="S1775" s="1"/>
      <c r="T1775" s="1"/>
      <c r="U1775" s="1"/>
      <c r="V1775" s="1"/>
      <c r="W1775" s="1"/>
      <c r="X1775" s="1"/>
      <c r="Y1775" s="1"/>
      <c r="Z1775" s="1"/>
      <c r="AA1775" s="1"/>
      <c r="AB1775" s="1"/>
      <c r="AC1775" s="1"/>
      <c r="AD1775" s="1"/>
      <c r="AE1775" s="1"/>
      <c r="AF1775" s="1"/>
      <c r="AG1775" s="1"/>
      <c r="AH1775" s="1"/>
      <c r="AI1775" s="54"/>
      <c r="AJ1775" s="1"/>
    </row>
    <row r="1776">
      <c r="A1776" s="1"/>
      <c r="B1776" s="1"/>
      <c r="C1776" s="34"/>
      <c r="D1776" s="1"/>
      <c r="E1776" s="1"/>
      <c r="F1776" s="1"/>
      <c r="G1776" s="1"/>
      <c r="H1776" s="1"/>
      <c r="I1776" s="1"/>
      <c r="J1776" s="1"/>
      <c r="K1776" s="1"/>
      <c r="L1776" s="1"/>
      <c r="M1776" s="1"/>
      <c r="N1776" s="1"/>
      <c r="O1776" s="54"/>
      <c r="P1776" s="1"/>
      <c r="Q1776" s="1"/>
      <c r="R1776" s="1"/>
      <c r="S1776" s="1"/>
      <c r="T1776" s="1"/>
      <c r="U1776" s="1"/>
      <c r="V1776" s="1"/>
      <c r="W1776" s="1"/>
      <c r="X1776" s="1"/>
      <c r="Y1776" s="1"/>
      <c r="Z1776" s="1"/>
      <c r="AA1776" s="1"/>
      <c r="AB1776" s="1"/>
      <c r="AC1776" s="1"/>
      <c r="AD1776" s="1"/>
      <c r="AE1776" s="1"/>
      <c r="AF1776" s="1"/>
      <c r="AG1776" s="1"/>
      <c r="AH1776" s="1"/>
      <c r="AI1776" s="54"/>
      <c r="AJ1776" s="1"/>
    </row>
    <row r="1777">
      <c r="A1777" s="1"/>
      <c r="B1777" s="1"/>
      <c r="C1777" s="34"/>
      <c r="D1777" s="1"/>
      <c r="E1777" s="1"/>
      <c r="F1777" s="1"/>
      <c r="G1777" s="1"/>
      <c r="H1777" s="1"/>
      <c r="I1777" s="1"/>
      <c r="J1777" s="1"/>
      <c r="K1777" s="1"/>
      <c r="L1777" s="1"/>
      <c r="M1777" s="1"/>
      <c r="N1777" s="1"/>
      <c r="O1777" s="54"/>
      <c r="P1777" s="1"/>
      <c r="Q1777" s="1"/>
      <c r="R1777" s="1"/>
      <c r="S1777" s="1"/>
      <c r="T1777" s="1"/>
      <c r="U1777" s="1"/>
      <c r="V1777" s="1"/>
      <c r="W1777" s="1"/>
      <c r="X1777" s="1"/>
      <c r="Y1777" s="1"/>
      <c r="Z1777" s="1"/>
      <c r="AA1777" s="1"/>
      <c r="AB1777" s="1"/>
      <c r="AC1777" s="1"/>
      <c r="AD1777" s="1"/>
      <c r="AE1777" s="1"/>
      <c r="AF1777" s="1"/>
      <c r="AG1777" s="1"/>
      <c r="AH1777" s="1"/>
      <c r="AI1777" s="54"/>
      <c r="AJ1777" s="1"/>
    </row>
    <row r="1778">
      <c r="A1778" s="1"/>
      <c r="B1778" s="1"/>
      <c r="C1778" s="34"/>
      <c r="D1778" s="1"/>
      <c r="E1778" s="1"/>
      <c r="F1778" s="1"/>
      <c r="G1778" s="1"/>
      <c r="H1778" s="1"/>
      <c r="I1778" s="1"/>
      <c r="J1778" s="1"/>
      <c r="K1778" s="1"/>
      <c r="L1778" s="1"/>
      <c r="M1778" s="1"/>
      <c r="N1778" s="1"/>
      <c r="O1778" s="54"/>
      <c r="P1778" s="1"/>
      <c r="Q1778" s="1"/>
      <c r="R1778" s="1"/>
      <c r="S1778" s="1"/>
      <c r="T1778" s="1"/>
      <c r="U1778" s="1"/>
      <c r="V1778" s="1"/>
      <c r="W1778" s="1"/>
      <c r="X1778" s="1"/>
      <c r="Y1778" s="1"/>
      <c r="Z1778" s="1"/>
      <c r="AA1778" s="1"/>
      <c r="AB1778" s="1"/>
      <c r="AC1778" s="1"/>
      <c r="AD1778" s="1"/>
      <c r="AE1778" s="1"/>
      <c r="AF1778" s="1"/>
      <c r="AG1778" s="1"/>
      <c r="AH1778" s="1"/>
      <c r="AI1778" s="54"/>
      <c r="AJ1778" s="1"/>
    </row>
    <row r="1779">
      <c r="A1779" s="1"/>
      <c r="B1779" s="1"/>
      <c r="C1779" s="34"/>
      <c r="D1779" s="1"/>
      <c r="E1779" s="1"/>
      <c r="F1779" s="1"/>
      <c r="G1779" s="1"/>
      <c r="H1779" s="1"/>
      <c r="I1779" s="1"/>
      <c r="J1779" s="1"/>
      <c r="K1779" s="1"/>
      <c r="L1779" s="1"/>
      <c r="M1779" s="1"/>
      <c r="N1779" s="1"/>
      <c r="O1779" s="54"/>
      <c r="P1779" s="1"/>
      <c r="Q1779" s="1"/>
      <c r="R1779" s="1"/>
      <c r="S1779" s="1"/>
      <c r="T1779" s="1"/>
      <c r="U1779" s="1"/>
      <c r="V1779" s="1"/>
      <c r="W1779" s="1"/>
      <c r="X1779" s="1"/>
      <c r="Y1779" s="1"/>
      <c r="Z1779" s="1"/>
      <c r="AA1779" s="1"/>
      <c r="AB1779" s="1"/>
      <c r="AC1779" s="1"/>
      <c r="AD1779" s="1"/>
      <c r="AE1779" s="1"/>
      <c r="AF1779" s="1"/>
      <c r="AG1779" s="1"/>
      <c r="AH1779" s="1"/>
      <c r="AI1779" s="54"/>
      <c r="AJ1779" s="1"/>
    </row>
    <row r="1780">
      <c r="A1780" s="1"/>
      <c r="B1780" s="1"/>
      <c r="C1780" s="34"/>
      <c r="D1780" s="1"/>
      <c r="E1780" s="1"/>
      <c r="F1780" s="1"/>
      <c r="G1780" s="1"/>
      <c r="H1780" s="1"/>
      <c r="I1780" s="1"/>
      <c r="J1780" s="1"/>
      <c r="K1780" s="1"/>
      <c r="L1780" s="1"/>
      <c r="M1780" s="1"/>
      <c r="N1780" s="1"/>
      <c r="O1780" s="54"/>
      <c r="P1780" s="1"/>
      <c r="Q1780" s="1"/>
      <c r="R1780" s="1"/>
      <c r="S1780" s="1"/>
      <c r="T1780" s="1"/>
      <c r="U1780" s="1"/>
      <c r="V1780" s="1"/>
      <c r="W1780" s="1"/>
      <c r="X1780" s="1"/>
      <c r="Y1780" s="1"/>
      <c r="Z1780" s="1"/>
      <c r="AA1780" s="1"/>
      <c r="AB1780" s="1"/>
      <c r="AC1780" s="1"/>
      <c r="AD1780" s="1"/>
      <c r="AE1780" s="1"/>
      <c r="AF1780" s="1"/>
      <c r="AG1780" s="1"/>
      <c r="AH1780" s="1"/>
      <c r="AI1780" s="54"/>
      <c r="AJ1780" s="1"/>
    </row>
    <row r="1781">
      <c r="A1781" s="1"/>
      <c r="B1781" s="1"/>
      <c r="C1781" s="34"/>
      <c r="D1781" s="1"/>
      <c r="E1781" s="1"/>
      <c r="F1781" s="1"/>
      <c r="G1781" s="1"/>
      <c r="H1781" s="1"/>
      <c r="I1781" s="1"/>
      <c r="J1781" s="1"/>
      <c r="K1781" s="1"/>
      <c r="L1781" s="1"/>
      <c r="M1781" s="1"/>
      <c r="N1781" s="1"/>
      <c r="O1781" s="54"/>
      <c r="P1781" s="1"/>
      <c r="Q1781" s="1"/>
      <c r="R1781" s="1"/>
      <c r="S1781" s="1"/>
      <c r="T1781" s="1"/>
      <c r="U1781" s="1"/>
      <c r="V1781" s="1"/>
      <c r="W1781" s="1"/>
      <c r="X1781" s="1"/>
      <c r="Y1781" s="1"/>
      <c r="Z1781" s="1"/>
      <c r="AA1781" s="1"/>
      <c r="AB1781" s="1"/>
      <c r="AC1781" s="1"/>
      <c r="AD1781" s="1"/>
      <c r="AE1781" s="1"/>
      <c r="AF1781" s="1"/>
      <c r="AG1781" s="1"/>
      <c r="AH1781" s="1"/>
      <c r="AI1781" s="54"/>
      <c r="AJ1781" s="1"/>
    </row>
    <row r="1782">
      <c r="A1782" s="1"/>
      <c r="B1782" s="1"/>
      <c r="C1782" s="34"/>
      <c r="D1782" s="1"/>
      <c r="E1782" s="1"/>
      <c r="F1782" s="1"/>
      <c r="G1782" s="1"/>
      <c r="H1782" s="1"/>
      <c r="I1782" s="1"/>
      <c r="J1782" s="1"/>
      <c r="K1782" s="1"/>
      <c r="L1782" s="1"/>
      <c r="M1782" s="1"/>
      <c r="N1782" s="1"/>
      <c r="O1782" s="54"/>
      <c r="P1782" s="1"/>
      <c r="Q1782" s="1"/>
      <c r="R1782" s="1"/>
      <c r="S1782" s="1"/>
      <c r="T1782" s="1"/>
      <c r="U1782" s="1"/>
      <c r="V1782" s="1"/>
      <c r="W1782" s="1"/>
      <c r="X1782" s="1"/>
      <c r="Y1782" s="1"/>
      <c r="Z1782" s="1"/>
      <c r="AA1782" s="1"/>
      <c r="AB1782" s="1"/>
      <c r="AC1782" s="1"/>
      <c r="AD1782" s="1"/>
      <c r="AE1782" s="1"/>
      <c r="AF1782" s="1"/>
      <c r="AG1782" s="1"/>
      <c r="AH1782" s="1"/>
      <c r="AI1782" s="54"/>
      <c r="AJ1782" s="1"/>
    </row>
    <row r="1783">
      <c r="A1783" s="1"/>
      <c r="B1783" s="1"/>
      <c r="C1783" s="34"/>
      <c r="D1783" s="1"/>
      <c r="E1783" s="1"/>
      <c r="F1783" s="1"/>
      <c r="G1783" s="1"/>
      <c r="H1783" s="1"/>
      <c r="I1783" s="1"/>
      <c r="J1783" s="1"/>
      <c r="K1783" s="1"/>
      <c r="L1783" s="1"/>
      <c r="M1783" s="1"/>
      <c r="N1783" s="1"/>
      <c r="O1783" s="54"/>
      <c r="P1783" s="1"/>
      <c r="Q1783" s="1"/>
      <c r="R1783" s="1"/>
      <c r="S1783" s="1"/>
      <c r="T1783" s="1"/>
      <c r="U1783" s="1"/>
      <c r="V1783" s="1"/>
      <c r="W1783" s="1"/>
      <c r="X1783" s="1"/>
      <c r="Y1783" s="1"/>
      <c r="Z1783" s="1"/>
      <c r="AA1783" s="1"/>
      <c r="AB1783" s="1"/>
      <c r="AC1783" s="1"/>
      <c r="AD1783" s="1"/>
      <c r="AE1783" s="1"/>
      <c r="AF1783" s="1"/>
      <c r="AG1783" s="1"/>
      <c r="AH1783" s="1"/>
      <c r="AI1783" s="54"/>
      <c r="AJ1783" s="1"/>
    </row>
    <row r="1784">
      <c r="A1784" s="1"/>
      <c r="B1784" s="1"/>
      <c r="C1784" s="34"/>
      <c r="D1784" s="1"/>
      <c r="E1784" s="1"/>
      <c r="F1784" s="1"/>
      <c r="G1784" s="1"/>
      <c r="H1784" s="1"/>
      <c r="I1784" s="1"/>
      <c r="J1784" s="1"/>
      <c r="K1784" s="1"/>
      <c r="L1784" s="1"/>
      <c r="M1784" s="1"/>
      <c r="N1784" s="1"/>
      <c r="O1784" s="54"/>
      <c r="P1784" s="1"/>
      <c r="Q1784" s="1"/>
      <c r="R1784" s="1"/>
      <c r="S1784" s="1"/>
      <c r="T1784" s="1"/>
      <c r="U1784" s="1"/>
      <c r="V1784" s="1"/>
      <c r="W1784" s="1"/>
      <c r="X1784" s="1"/>
      <c r="Y1784" s="1"/>
      <c r="Z1784" s="1"/>
      <c r="AA1784" s="1"/>
      <c r="AB1784" s="1"/>
      <c r="AC1784" s="1"/>
      <c r="AD1784" s="1"/>
      <c r="AE1784" s="1"/>
      <c r="AF1784" s="1"/>
      <c r="AG1784" s="1"/>
      <c r="AH1784" s="1"/>
      <c r="AI1784" s="54"/>
      <c r="AJ1784" s="1"/>
    </row>
    <row r="1785">
      <c r="A1785" s="1"/>
      <c r="B1785" s="1"/>
      <c r="C1785" s="34"/>
      <c r="D1785" s="1"/>
      <c r="E1785" s="1"/>
      <c r="F1785" s="1"/>
      <c r="G1785" s="1"/>
      <c r="H1785" s="1"/>
      <c r="I1785" s="1"/>
      <c r="J1785" s="1"/>
      <c r="K1785" s="1"/>
      <c r="L1785" s="1"/>
      <c r="M1785" s="1"/>
      <c r="N1785" s="1"/>
      <c r="O1785" s="54"/>
      <c r="P1785" s="1"/>
      <c r="Q1785" s="1"/>
      <c r="R1785" s="1"/>
      <c r="S1785" s="1"/>
      <c r="T1785" s="1"/>
      <c r="U1785" s="1"/>
      <c r="V1785" s="1"/>
      <c r="W1785" s="1"/>
      <c r="X1785" s="1"/>
      <c r="Y1785" s="1"/>
      <c r="Z1785" s="1"/>
      <c r="AA1785" s="1"/>
      <c r="AB1785" s="1"/>
      <c r="AC1785" s="1"/>
      <c r="AD1785" s="1"/>
      <c r="AE1785" s="1"/>
      <c r="AF1785" s="1"/>
      <c r="AG1785" s="1"/>
      <c r="AH1785" s="1"/>
      <c r="AI1785" s="54"/>
      <c r="AJ1785" s="1"/>
    </row>
    <row r="1786">
      <c r="A1786" s="1"/>
      <c r="B1786" s="1"/>
      <c r="C1786" s="34"/>
      <c r="D1786" s="1"/>
      <c r="E1786" s="1"/>
      <c r="F1786" s="1"/>
      <c r="G1786" s="1"/>
      <c r="H1786" s="1"/>
      <c r="I1786" s="1"/>
      <c r="J1786" s="1"/>
      <c r="K1786" s="1"/>
      <c r="L1786" s="1"/>
      <c r="M1786" s="1"/>
      <c r="N1786" s="1"/>
      <c r="O1786" s="54"/>
      <c r="P1786" s="1"/>
      <c r="Q1786" s="1"/>
      <c r="R1786" s="1"/>
      <c r="S1786" s="1"/>
      <c r="T1786" s="1"/>
      <c r="U1786" s="1"/>
      <c r="V1786" s="1"/>
      <c r="W1786" s="1"/>
      <c r="X1786" s="1"/>
      <c r="Y1786" s="1"/>
      <c r="Z1786" s="1"/>
      <c r="AA1786" s="1"/>
      <c r="AB1786" s="1"/>
      <c r="AC1786" s="1"/>
      <c r="AD1786" s="1"/>
      <c r="AE1786" s="1"/>
      <c r="AF1786" s="1"/>
      <c r="AG1786" s="1"/>
      <c r="AH1786" s="1"/>
      <c r="AI1786" s="54"/>
      <c r="AJ1786" s="1"/>
    </row>
    <row r="1787">
      <c r="A1787" s="1"/>
      <c r="B1787" s="1"/>
      <c r="C1787" s="34"/>
      <c r="D1787" s="1"/>
      <c r="E1787" s="1"/>
      <c r="F1787" s="1"/>
      <c r="G1787" s="1"/>
      <c r="H1787" s="1"/>
      <c r="I1787" s="1"/>
      <c r="J1787" s="1"/>
      <c r="K1787" s="1"/>
      <c r="L1787" s="1"/>
      <c r="M1787" s="1"/>
      <c r="N1787" s="1"/>
      <c r="O1787" s="54"/>
      <c r="P1787" s="1"/>
      <c r="Q1787" s="1"/>
      <c r="R1787" s="1"/>
      <c r="S1787" s="1"/>
      <c r="T1787" s="1"/>
      <c r="U1787" s="1"/>
      <c r="V1787" s="1"/>
      <c r="W1787" s="1"/>
      <c r="X1787" s="1"/>
      <c r="Y1787" s="1"/>
      <c r="Z1787" s="1"/>
      <c r="AA1787" s="1"/>
      <c r="AB1787" s="1"/>
      <c r="AC1787" s="1"/>
      <c r="AD1787" s="1"/>
      <c r="AE1787" s="1"/>
      <c r="AF1787" s="1"/>
      <c r="AG1787" s="1"/>
      <c r="AH1787" s="1"/>
      <c r="AI1787" s="54"/>
      <c r="AJ1787" s="1"/>
    </row>
    <row r="1788">
      <c r="A1788" s="1"/>
      <c r="B1788" s="1"/>
      <c r="C1788" s="34"/>
      <c r="D1788" s="1"/>
      <c r="E1788" s="1"/>
      <c r="F1788" s="1"/>
      <c r="G1788" s="1"/>
      <c r="H1788" s="1"/>
      <c r="I1788" s="1"/>
      <c r="J1788" s="1"/>
      <c r="K1788" s="1"/>
      <c r="L1788" s="1"/>
      <c r="M1788" s="1"/>
      <c r="N1788" s="1"/>
      <c r="O1788" s="54"/>
      <c r="P1788" s="1"/>
      <c r="Q1788" s="1"/>
      <c r="R1788" s="1"/>
      <c r="S1788" s="1"/>
      <c r="T1788" s="1"/>
      <c r="U1788" s="1"/>
      <c r="V1788" s="1"/>
      <c r="W1788" s="1"/>
      <c r="X1788" s="1"/>
      <c r="Y1788" s="1"/>
      <c r="Z1788" s="1"/>
      <c r="AA1788" s="1"/>
      <c r="AB1788" s="1"/>
      <c r="AC1788" s="1"/>
      <c r="AD1788" s="1"/>
      <c r="AE1788" s="1"/>
      <c r="AF1788" s="1"/>
      <c r="AG1788" s="1"/>
      <c r="AH1788" s="1"/>
      <c r="AI1788" s="54"/>
      <c r="AJ1788" s="1"/>
    </row>
    <row r="1789">
      <c r="A1789" s="1"/>
      <c r="B1789" s="1"/>
      <c r="C1789" s="34"/>
      <c r="D1789" s="1"/>
      <c r="E1789" s="1"/>
      <c r="F1789" s="1"/>
      <c r="G1789" s="1"/>
      <c r="H1789" s="1"/>
      <c r="I1789" s="1"/>
      <c r="J1789" s="1"/>
      <c r="K1789" s="1"/>
      <c r="L1789" s="1"/>
      <c r="M1789" s="1"/>
      <c r="N1789" s="1"/>
      <c r="O1789" s="54"/>
      <c r="P1789" s="1"/>
      <c r="Q1789" s="1"/>
      <c r="R1789" s="1"/>
      <c r="S1789" s="1"/>
      <c r="T1789" s="1"/>
      <c r="U1789" s="1"/>
      <c r="V1789" s="1"/>
      <c r="W1789" s="1"/>
      <c r="X1789" s="1"/>
      <c r="Y1789" s="1"/>
      <c r="Z1789" s="1"/>
      <c r="AA1789" s="1"/>
      <c r="AB1789" s="1"/>
      <c r="AC1789" s="1"/>
      <c r="AD1789" s="1"/>
      <c r="AE1789" s="1"/>
      <c r="AF1789" s="1"/>
      <c r="AG1789" s="1"/>
      <c r="AH1789" s="1"/>
      <c r="AI1789" s="54"/>
      <c r="AJ1789" s="1"/>
    </row>
    <row r="1790">
      <c r="A1790" s="1"/>
      <c r="B1790" s="1"/>
      <c r="C1790" s="34"/>
      <c r="D1790" s="1"/>
      <c r="E1790" s="1"/>
      <c r="F1790" s="1"/>
      <c r="G1790" s="1"/>
      <c r="H1790" s="1"/>
      <c r="I1790" s="1"/>
      <c r="J1790" s="1"/>
      <c r="K1790" s="1"/>
      <c r="L1790" s="1"/>
      <c r="M1790" s="1"/>
      <c r="N1790" s="1"/>
      <c r="O1790" s="54"/>
      <c r="P1790" s="1"/>
      <c r="Q1790" s="1"/>
      <c r="R1790" s="1"/>
      <c r="S1790" s="1"/>
      <c r="T1790" s="1"/>
      <c r="U1790" s="1"/>
      <c r="V1790" s="1"/>
      <c r="W1790" s="1"/>
      <c r="X1790" s="1"/>
      <c r="Y1790" s="1"/>
      <c r="Z1790" s="1"/>
      <c r="AA1790" s="1"/>
      <c r="AB1790" s="1"/>
      <c r="AC1790" s="1"/>
      <c r="AD1790" s="1"/>
      <c r="AE1790" s="1"/>
      <c r="AF1790" s="1"/>
      <c r="AG1790" s="1"/>
      <c r="AH1790" s="1"/>
      <c r="AI1790" s="54"/>
      <c r="AJ1790" s="1"/>
    </row>
    <row r="1791">
      <c r="A1791" s="1"/>
      <c r="B1791" s="1"/>
      <c r="C1791" s="34"/>
      <c r="D1791" s="1"/>
      <c r="E1791" s="1"/>
      <c r="F1791" s="1"/>
      <c r="G1791" s="1"/>
      <c r="H1791" s="1"/>
      <c r="I1791" s="1"/>
      <c r="J1791" s="1"/>
      <c r="K1791" s="1"/>
      <c r="L1791" s="1"/>
      <c r="M1791" s="1"/>
      <c r="N1791" s="1"/>
      <c r="O1791" s="54"/>
      <c r="P1791" s="1"/>
      <c r="Q1791" s="1"/>
      <c r="R1791" s="1"/>
      <c r="S1791" s="1"/>
      <c r="T1791" s="1"/>
      <c r="U1791" s="1"/>
      <c r="V1791" s="1"/>
      <c r="W1791" s="1"/>
      <c r="X1791" s="1"/>
      <c r="Y1791" s="1"/>
      <c r="Z1791" s="1"/>
      <c r="AA1791" s="1"/>
      <c r="AB1791" s="1"/>
      <c r="AC1791" s="1"/>
      <c r="AD1791" s="1"/>
      <c r="AE1791" s="1"/>
      <c r="AF1791" s="1"/>
      <c r="AG1791" s="1"/>
      <c r="AH1791" s="1"/>
      <c r="AI1791" s="54"/>
      <c r="AJ1791" s="1"/>
    </row>
    <row r="1792">
      <c r="A1792" s="1"/>
      <c r="B1792" s="1"/>
      <c r="C1792" s="34"/>
      <c r="D1792" s="1"/>
      <c r="E1792" s="1"/>
      <c r="F1792" s="1"/>
      <c r="G1792" s="1"/>
      <c r="H1792" s="1"/>
      <c r="I1792" s="1"/>
      <c r="J1792" s="1"/>
      <c r="K1792" s="1"/>
      <c r="L1792" s="1"/>
      <c r="M1792" s="1"/>
      <c r="N1792" s="1"/>
      <c r="O1792" s="54"/>
      <c r="P1792" s="1"/>
      <c r="Q1792" s="1"/>
      <c r="R1792" s="1"/>
      <c r="S1792" s="1"/>
      <c r="T1792" s="1"/>
      <c r="U1792" s="1"/>
      <c r="V1792" s="1"/>
      <c r="W1792" s="1"/>
      <c r="X1792" s="1"/>
      <c r="Y1792" s="1"/>
      <c r="Z1792" s="1"/>
      <c r="AA1792" s="1"/>
      <c r="AB1792" s="1"/>
      <c r="AC1792" s="1"/>
      <c r="AD1792" s="1"/>
      <c r="AE1792" s="1"/>
      <c r="AF1792" s="1"/>
      <c r="AG1792" s="1"/>
      <c r="AH1792" s="1"/>
      <c r="AI1792" s="54"/>
      <c r="AJ1792" s="1"/>
    </row>
    <row r="1793">
      <c r="A1793" s="1"/>
      <c r="B1793" s="1"/>
      <c r="C1793" s="34"/>
      <c r="D1793" s="1"/>
      <c r="E1793" s="1"/>
      <c r="F1793" s="1"/>
      <c r="G1793" s="1"/>
      <c r="H1793" s="1"/>
      <c r="I1793" s="1"/>
      <c r="J1793" s="1"/>
      <c r="K1793" s="1"/>
      <c r="L1793" s="1"/>
      <c r="M1793" s="1"/>
      <c r="N1793" s="1"/>
      <c r="O1793" s="54"/>
      <c r="P1793" s="1"/>
      <c r="Q1793" s="1"/>
      <c r="R1793" s="1"/>
      <c r="S1793" s="1"/>
      <c r="T1793" s="1"/>
      <c r="U1793" s="1"/>
      <c r="V1793" s="1"/>
      <c r="W1793" s="1"/>
      <c r="X1793" s="1"/>
      <c r="Y1793" s="1"/>
      <c r="Z1793" s="1"/>
      <c r="AA1793" s="1"/>
      <c r="AB1793" s="1"/>
      <c r="AC1793" s="1"/>
      <c r="AD1793" s="1"/>
      <c r="AE1793" s="1"/>
      <c r="AF1793" s="1"/>
      <c r="AG1793" s="1"/>
      <c r="AH1793" s="1"/>
      <c r="AI1793" s="54"/>
      <c r="AJ1793" s="1"/>
    </row>
    <row r="1794">
      <c r="A1794" s="1"/>
      <c r="B1794" s="1"/>
      <c r="C1794" s="34"/>
      <c r="D1794" s="1"/>
      <c r="E1794" s="1"/>
      <c r="F1794" s="1"/>
      <c r="G1794" s="1"/>
      <c r="H1794" s="1"/>
      <c r="I1794" s="1"/>
      <c r="J1794" s="1"/>
      <c r="K1794" s="1"/>
      <c r="L1794" s="1"/>
      <c r="M1794" s="1"/>
      <c r="N1794" s="1"/>
      <c r="O1794" s="54"/>
      <c r="P1794" s="1"/>
      <c r="Q1794" s="1"/>
      <c r="R1794" s="1"/>
      <c r="S1794" s="1"/>
      <c r="T1794" s="1"/>
      <c r="U1794" s="1"/>
      <c r="V1794" s="1"/>
      <c r="W1794" s="1"/>
      <c r="X1794" s="1"/>
      <c r="Y1794" s="1"/>
      <c r="Z1794" s="1"/>
      <c r="AA1794" s="1"/>
      <c r="AB1794" s="1"/>
      <c r="AC1794" s="1"/>
      <c r="AD1794" s="1"/>
      <c r="AE1794" s="1"/>
      <c r="AF1794" s="1"/>
      <c r="AG1794" s="1"/>
      <c r="AH1794" s="1"/>
      <c r="AI1794" s="54"/>
      <c r="AJ1794" s="1"/>
    </row>
    <row r="1795">
      <c r="A1795" s="1"/>
      <c r="B1795" s="1"/>
      <c r="C1795" s="34"/>
      <c r="D1795" s="1"/>
      <c r="E1795" s="1"/>
      <c r="F1795" s="1"/>
      <c r="G1795" s="1"/>
      <c r="H1795" s="1"/>
      <c r="I1795" s="1"/>
      <c r="J1795" s="1"/>
      <c r="K1795" s="1"/>
      <c r="L1795" s="1"/>
      <c r="M1795" s="1"/>
      <c r="N1795" s="1"/>
      <c r="O1795" s="54"/>
      <c r="P1795" s="1"/>
      <c r="Q1795" s="1"/>
      <c r="R1795" s="1"/>
      <c r="S1795" s="1"/>
      <c r="T1795" s="1"/>
      <c r="U1795" s="1"/>
      <c r="V1795" s="1"/>
      <c r="W1795" s="1"/>
      <c r="X1795" s="1"/>
      <c r="Y1795" s="1"/>
      <c r="Z1795" s="1"/>
      <c r="AA1795" s="1"/>
      <c r="AB1795" s="1"/>
      <c r="AC1795" s="1"/>
      <c r="AD1795" s="1"/>
      <c r="AE1795" s="1"/>
      <c r="AF1795" s="1"/>
      <c r="AG1795" s="1"/>
      <c r="AH1795" s="1"/>
      <c r="AI1795" s="54"/>
      <c r="AJ1795" s="1"/>
    </row>
    <row r="1796">
      <c r="A1796" s="1"/>
      <c r="B1796" s="1"/>
      <c r="C1796" s="34"/>
      <c r="D1796" s="1"/>
      <c r="E1796" s="1"/>
      <c r="F1796" s="1"/>
      <c r="G1796" s="1"/>
      <c r="H1796" s="1"/>
      <c r="I1796" s="1"/>
      <c r="J1796" s="1"/>
      <c r="K1796" s="1"/>
      <c r="L1796" s="1"/>
      <c r="M1796" s="1"/>
      <c r="N1796" s="1"/>
      <c r="O1796" s="54"/>
      <c r="P1796" s="1"/>
      <c r="Q1796" s="1"/>
      <c r="R1796" s="1"/>
      <c r="S1796" s="1"/>
      <c r="T1796" s="1"/>
      <c r="U1796" s="1"/>
      <c r="V1796" s="1"/>
      <c r="W1796" s="1"/>
      <c r="X1796" s="1"/>
      <c r="Y1796" s="1"/>
      <c r="Z1796" s="1"/>
      <c r="AA1796" s="1"/>
      <c r="AB1796" s="1"/>
      <c r="AC1796" s="1"/>
      <c r="AD1796" s="1"/>
      <c r="AE1796" s="1"/>
      <c r="AF1796" s="1"/>
      <c r="AG1796" s="1"/>
      <c r="AH1796" s="1"/>
      <c r="AI1796" s="54"/>
      <c r="AJ1796" s="1"/>
    </row>
    <row r="1797">
      <c r="A1797" s="1"/>
      <c r="B1797" s="1"/>
      <c r="C1797" s="34"/>
      <c r="D1797" s="1"/>
      <c r="E1797" s="1"/>
      <c r="F1797" s="1"/>
      <c r="G1797" s="1"/>
      <c r="H1797" s="1"/>
      <c r="I1797" s="1"/>
      <c r="J1797" s="1"/>
      <c r="K1797" s="1"/>
      <c r="L1797" s="1"/>
      <c r="M1797" s="1"/>
      <c r="N1797" s="1"/>
      <c r="O1797" s="54"/>
      <c r="P1797" s="1"/>
      <c r="Q1797" s="1"/>
      <c r="R1797" s="1"/>
      <c r="S1797" s="1"/>
      <c r="T1797" s="1"/>
      <c r="U1797" s="1"/>
      <c r="V1797" s="1"/>
      <c r="W1797" s="1"/>
      <c r="X1797" s="1"/>
      <c r="Y1797" s="1"/>
      <c r="Z1797" s="1"/>
      <c r="AA1797" s="1"/>
      <c r="AB1797" s="1"/>
      <c r="AC1797" s="1"/>
      <c r="AD1797" s="1"/>
      <c r="AE1797" s="1"/>
      <c r="AF1797" s="1"/>
      <c r="AG1797" s="1"/>
      <c r="AH1797" s="1"/>
      <c r="AI1797" s="54"/>
      <c r="AJ1797" s="1"/>
    </row>
    <row r="1798">
      <c r="A1798" s="1"/>
      <c r="B1798" s="1"/>
      <c r="C1798" s="34"/>
      <c r="D1798" s="1"/>
      <c r="E1798" s="1"/>
      <c r="F1798" s="1"/>
      <c r="G1798" s="1"/>
      <c r="H1798" s="1"/>
      <c r="I1798" s="1"/>
      <c r="J1798" s="1"/>
      <c r="K1798" s="1"/>
      <c r="L1798" s="1"/>
      <c r="M1798" s="1"/>
      <c r="N1798" s="1"/>
      <c r="O1798" s="54"/>
      <c r="P1798" s="1"/>
      <c r="Q1798" s="1"/>
      <c r="R1798" s="1"/>
      <c r="S1798" s="1"/>
      <c r="T1798" s="1"/>
      <c r="U1798" s="1"/>
      <c r="V1798" s="1"/>
      <c r="W1798" s="1"/>
      <c r="X1798" s="1"/>
      <c r="Y1798" s="1"/>
      <c r="Z1798" s="1"/>
      <c r="AA1798" s="1"/>
      <c r="AB1798" s="1"/>
      <c r="AC1798" s="1"/>
      <c r="AD1798" s="1"/>
      <c r="AE1798" s="1"/>
      <c r="AF1798" s="1"/>
      <c r="AG1798" s="1"/>
      <c r="AH1798" s="1"/>
      <c r="AI1798" s="54"/>
      <c r="AJ1798" s="1"/>
    </row>
    <row r="1799">
      <c r="A1799" s="1"/>
      <c r="B1799" s="1"/>
      <c r="C1799" s="34"/>
      <c r="D1799" s="1"/>
      <c r="E1799" s="1"/>
      <c r="F1799" s="1"/>
      <c r="G1799" s="1"/>
      <c r="H1799" s="1"/>
      <c r="I1799" s="1"/>
      <c r="J1799" s="1"/>
      <c r="K1799" s="1"/>
      <c r="L1799" s="1"/>
      <c r="M1799" s="1"/>
      <c r="N1799" s="1"/>
      <c r="O1799" s="54"/>
      <c r="P1799" s="1"/>
      <c r="Q1799" s="1"/>
      <c r="R1799" s="1"/>
      <c r="S1799" s="1"/>
      <c r="T1799" s="1"/>
      <c r="U1799" s="1"/>
      <c r="V1799" s="1"/>
      <c r="W1799" s="1"/>
      <c r="X1799" s="1"/>
      <c r="Y1799" s="1"/>
      <c r="Z1799" s="1"/>
      <c r="AA1799" s="1"/>
      <c r="AB1799" s="1"/>
      <c r="AC1799" s="1"/>
      <c r="AD1799" s="1"/>
      <c r="AE1799" s="1"/>
      <c r="AF1799" s="1"/>
      <c r="AG1799" s="1"/>
      <c r="AH1799" s="1"/>
      <c r="AI1799" s="54"/>
      <c r="AJ1799" s="1"/>
    </row>
    <row r="1800">
      <c r="A1800" s="1"/>
      <c r="B1800" s="1"/>
      <c r="C1800" s="34"/>
      <c r="D1800" s="1"/>
      <c r="E1800" s="1"/>
      <c r="F1800" s="1"/>
      <c r="G1800" s="1"/>
      <c r="H1800" s="1"/>
      <c r="I1800" s="1"/>
      <c r="J1800" s="1"/>
      <c r="K1800" s="1"/>
      <c r="L1800" s="1"/>
      <c r="M1800" s="1"/>
      <c r="N1800" s="1"/>
      <c r="O1800" s="54"/>
      <c r="P1800" s="1"/>
      <c r="Q1800" s="1"/>
      <c r="R1800" s="1"/>
      <c r="S1800" s="1"/>
      <c r="T1800" s="1"/>
      <c r="U1800" s="1"/>
      <c r="V1800" s="1"/>
      <c r="W1800" s="1"/>
      <c r="X1800" s="1"/>
      <c r="Y1800" s="1"/>
      <c r="Z1800" s="1"/>
      <c r="AA1800" s="1"/>
      <c r="AB1800" s="1"/>
      <c r="AC1800" s="1"/>
      <c r="AD1800" s="1"/>
      <c r="AE1800" s="1"/>
      <c r="AF1800" s="1"/>
      <c r="AG1800" s="1"/>
      <c r="AH1800" s="1"/>
      <c r="AI1800" s="54"/>
      <c r="AJ1800" s="1"/>
    </row>
    <row r="1801">
      <c r="A1801" s="1"/>
      <c r="B1801" s="1"/>
      <c r="C1801" s="34"/>
      <c r="D1801" s="1"/>
      <c r="E1801" s="1"/>
      <c r="F1801" s="1"/>
      <c r="G1801" s="1"/>
      <c r="H1801" s="1"/>
      <c r="I1801" s="1"/>
      <c r="J1801" s="1"/>
      <c r="K1801" s="1"/>
      <c r="L1801" s="1"/>
      <c r="M1801" s="1"/>
      <c r="N1801" s="1"/>
      <c r="O1801" s="54"/>
      <c r="P1801" s="1"/>
      <c r="Q1801" s="1"/>
      <c r="R1801" s="1"/>
      <c r="S1801" s="1"/>
      <c r="T1801" s="1"/>
      <c r="U1801" s="1"/>
      <c r="V1801" s="1"/>
      <c r="W1801" s="1"/>
      <c r="X1801" s="1"/>
      <c r="Y1801" s="1"/>
      <c r="Z1801" s="1"/>
      <c r="AA1801" s="1"/>
      <c r="AB1801" s="1"/>
      <c r="AC1801" s="1"/>
      <c r="AD1801" s="1"/>
      <c r="AE1801" s="1"/>
      <c r="AF1801" s="1"/>
      <c r="AG1801" s="1"/>
      <c r="AH1801" s="1"/>
      <c r="AI1801" s="54"/>
      <c r="AJ1801" s="1"/>
    </row>
    <row r="1802">
      <c r="A1802" s="1"/>
      <c r="B1802" s="1"/>
      <c r="C1802" s="34"/>
      <c r="D1802" s="1"/>
      <c r="E1802" s="1"/>
      <c r="F1802" s="1"/>
      <c r="G1802" s="1"/>
      <c r="H1802" s="1"/>
      <c r="I1802" s="1"/>
      <c r="J1802" s="1"/>
      <c r="K1802" s="1"/>
      <c r="L1802" s="1"/>
      <c r="M1802" s="1"/>
      <c r="N1802" s="1"/>
      <c r="O1802" s="54"/>
      <c r="P1802" s="1"/>
      <c r="Q1802" s="1"/>
      <c r="R1802" s="1"/>
      <c r="S1802" s="1"/>
      <c r="T1802" s="1"/>
      <c r="U1802" s="1"/>
      <c r="V1802" s="1"/>
      <c r="W1802" s="1"/>
      <c r="X1802" s="1"/>
      <c r="Y1802" s="1"/>
      <c r="Z1802" s="1"/>
      <c r="AA1802" s="1"/>
      <c r="AB1802" s="1"/>
      <c r="AC1802" s="1"/>
      <c r="AD1802" s="1"/>
      <c r="AE1802" s="1"/>
      <c r="AF1802" s="1"/>
      <c r="AG1802" s="1"/>
      <c r="AH1802" s="1"/>
      <c r="AI1802" s="54"/>
      <c r="AJ1802" s="1"/>
    </row>
    <row r="1803">
      <c r="A1803" s="1"/>
      <c r="B1803" s="1"/>
      <c r="C1803" s="34"/>
      <c r="D1803" s="1"/>
      <c r="E1803" s="1"/>
      <c r="F1803" s="1"/>
      <c r="G1803" s="1"/>
      <c r="H1803" s="1"/>
      <c r="I1803" s="1"/>
      <c r="J1803" s="1"/>
      <c r="K1803" s="1"/>
      <c r="L1803" s="1"/>
      <c r="M1803" s="1"/>
      <c r="N1803" s="1"/>
      <c r="O1803" s="54"/>
      <c r="P1803" s="1"/>
      <c r="Q1803" s="1"/>
      <c r="R1803" s="1"/>
      <c r="S1803" s="1"/>
      <c r="T1803" s="1"/>
      <c r="U1803" s="1"/>
      <c r="V1803" s="1"/>
      <c r="W1803" s="1"/>
      <c r="X1803" s="1"/>
      <c r="Y1803" s="1"/>
      <c r="Z1803" s="1"/>
      <c r="AA1803" s="1"/>
      <c r="AB1803" s="1"/>
      <c r="AC1803" s="1"/>
      <c r="AD1803" s="1"/>
      <c r="AE1803" s="1"/>
      <c r="AF1803" s="1"/>
      <c r="AG1803" s="1"/>
      <c r="AH1803" s="1"/>
      <c r="AI1803" s="54"/>
      <c r="AJ1803" s="1"/>
    </row>
    <row r="1804">
      <c r="A1804" s="1"/>
      <c r="B1804" s="1"/>
      <c r="C1804" s="34"/>
      <c r="D1804" s="1"/>
      <c r="E1804" s="1"/>
      <c r="F1804" s="1"/>
      <c r="G1804" s="1"/>
      <c r="H1804" s="1"/>
      <c r="I1804" s="1"/>
      <c r="J1804" s="1"/>
      <c r="K1804" s="1"/>
      <c r="L1804" s="1"/>
      <c r="M1804" s="1"/>
      <c r="N1804" s="1"/>
      <c r="O1804" s="54"/>
      <c r="P1804" s="1"/>
      <c r="Q1804" s="1"/>
      <c r="R1804" s="1"/>
      <c r="S1804" s="1"/>
      <c r="T1804" s="1"/>
      <c r="U1804" s="1"/>
      <c r="V1804" s="1"/>
      <c r="W1804" s="1"/>
      <c r="X1804" s="1"/>
      <c r="Y1804" s="1"/>
      <c r="Z1804" s="1"/>
      <c r="AA1804" s="1"/>
      <c r="AB1804" s="1"/>
      <c r="AC1804" s="1"/>
      <c r="AD1804" s="1"/>
      <c r="AE1804" s="1"/>
      <c r="AF1804" s="1"/>
      <c r="AG1804" s="1"/>
      <c r="AH1804" s="1"/>
      <c r="AI1804" s="54"/>
      <c r="AJ1804" s="1"/>
    </row>
    <row r="1805">
      <c r="A1805" s="1"/>
      <c r="B1805" s="1"/>
      <c r="C1805" s="34"/>
      <c r="D1805" s="1"/>
      <c r="E1805" s="1"/>
      <c r="F1805" s="1"/>
      <c r="G1805" s="1"/>
      <c r="H1805" s="1"/>
      <c r="I1805" s="1"/>
      <c r="J1805" s="1"/>
      <c r="K1805" s="1"/>
      <c r="L1805" s="1"/>
      <c r="M1805" s="1"/>
      <c r="N1805" s="1"/>
      <c r="O1805" s="54"/>
      <c r="P1805" s="1"/>
      <c r="Q1805" s="1"/>
      <c r="R1805" s="1"/>
      <c r="S1805" s="1"/>
      <c r="T1805" s="1"/>
      <c r="U1805" s="1"/>
      <c r="V1805" s="1"/>
      <c r="W1805" s="1"/>
      <c r="X1805" s="1"/>
      <c r="Y1805" s="1"/>
      <c r="Z1805" s="1"/>
      <c r="AA1805" s="1"/>
      <c r="AB1805" s="1"/>
      <c r="AC1805" s="1"/>
      <c r="AD1805" s="1"/>
      <c r="AE1805" s="1"/>
      <c r="AF1805" s="1"/>
      <c r="AG1805" s="1"/>
      <c r="AH1805" s="1"/>
      <c r="AI1805" s="54"/>
      <c r="AJ1805" s="1"/>
    </row>
    <row r="1806">
      <c r="A1806" s="1"/>
      <c r="B1806" s="1"/>
      <c r="C1806" s="34"/>
      <c r="D1806" s="1"/>
      <c r="E1806" s="1"/>
      <c r="F1806" s="1"/>
      <c r="G1806" s="1"/>
      <c r="H1806" s="1"/>
      <c r="I1806" s="1"/>
      <c r="J1806" s="1"/>
      <c r="K1806" s="1"/>
      <c r="L1806" s="1"/>
      <c r="M1806" s="1"/>
      <c r="N1806" s="1"/>
      <c r="O1806" s="54"/>
      <c r="P1806" s="1"/>
      <c r="Q1806" s="1"/>
      <c r="R1806" s="1"/>
      <c r="S1806" s="1"/>
      <c r="T1806" s="1"/>
      <c r="U1806" s="1"/>
      <c r="V1806" s="1"/>
      <c r="W1806" s="1"/>
      <c r="X1806" s="1"/>
      <c r="Y1806" s="1"/>
      <c r="Z1806" s="1"/>
      <c r="AA1806" s="1"/>
      <c r="AB1806" s="1"/>
      <c r="AC1806" s="1"/>
      <c r="AD1806" s="1"/>
      <c r="AE1806" s="1"/>
      <c r="AF1806" s="1"/>
      <c r="AG1806" s="1"/>
      <c r="AH1806" s="1"/>
      <c r="AI1806" s="54"/>
      <c r="AJ1806" s="1"/>
    </row>
    <row r="1807">
      <c r="A1807" s="1"/>
      <c r="B1807" s="1"/>
      <c r="C1807" s="34"/>
      <c r="D1807" s="1"/>
      <c r="E1807" s="1"/>
      <c r="F1807" s="1"/>
      <c r="G1807" s="1"/>
      <c r="H1807" s="1"/>
      <c r="I1807" s="1"/>
      <c r="J1807" s="1"/>
      <c r="K1807" s="1"/>
      <c r="L1807" s="1"/>
      <c r="M1807" s="1"/>
      <c r="N1807" s="1"/>
      <c r="O1807" s="54"/>
      <c r="P1807" s="1"/>
      <c r="Q1807" s="1"/>
      <c r="R1807" s="1"/>
      <c r="S1807" s="1"/>
      <c r="T1807" s="1"/>
      <c r="U1807" s="1"/>
      <c r="V1807" s="1"/>
      <c r="W1807" s="1"/>
      <c r="X1807" s="1"/>
      <c r="Y1807" s="1"/>
      <c r="Z1807" s="1"/>
      <c r="AA1807" s="1"/>
      <c r="AB1807" s="1"/>
      <c r="AC1807" s="1"/>
      <c r="AD1807" s="1"/>
      <c r="AE1807" s="1"/>
      <c r="AF1807" s="1"/>
      <c r="AG1807" s="1"/>
      <c r="AH1807" s="1"/>
      <c r="AI1807" s="54"/>
      <c r="AJ1807" s="1"/>
    </row>
    <row r="1808">
      <c r="A1808" s="1"/>
      <c r="B1808" s="1"/>
      <c r="C1808" s="34"/>
      <c r="D1808" s="1"/>
      <c r="E1808" s="1"/>
      <c r="F1808" s="1"/>
      <c r="G1808" s="1"/>
      <c r="H1808" s="1"/>
      <c r="I1808" s="1"/>
      <c r="J1808" s="1"/>
      <c r="K1808" s="1"/>
      <c r="L1808" s="1"/>
      <c r="M1808" s="1"/>
      <c r="N1808" s="1"/>
      <c r="O1808" s="54"/>
      <c r="P1808" s="1"/>
      <c r="Q1808" s="1"/>
      <c r="R1808" s="1"/>
      <c r="S1808" s="1"/>
      <c r="T1808" s="1"/>
      <c r="U1808" s="1"/>
      <c r="V1808" s="1"/>
      <c r="W1808" s="1"/>
      <c r="X1808" s="1"/>
      <c r="Y1808" s="1"/>
      <c r="Z1808" s="1"/>
      <c r="AA1808" s="1"/>
      <c r="AB1808" s="1"/>
      <c r="AC1808" s="1"/>
      <c r="AD1808" s="1"/>
      <c r="AE1808" s="1"/>
      <c r="AF1808" s="1"/>
      <c r="AG1808" s="1"/>
      <c r="AH1808" s="1"/>
      <c r="AI1808" s="54"/>
      <c r="AJ1808" s="1"/>
    </row>
    <row r="1809">
      <c r="A1809" s="1"/>
      <c r="B1809" s="1"/>
      <c r="C1809" s="34"/>
      <c r="D1809" s="1"/>
      <c r="E1809" s="1"/>
      <c r="F1809" s="1"/>
      <c r="G1809" s="1"/>
      <c r="H1809" s="1"/>
      <c r="I1809" s="1"/>
      <c r="J1809" s="1"/>
      <c r="K1809" s="1"/>
      <c r="L1809" s="1"/>
      <c r="M1809" s="1"/>
      <c r="N1809" s="1"/>
      <c r="O1809" s="54"/>
      <c r="P1809" s="1"/>
      <c r="Q1809" s="1"/>
      <c r="R1809" s="1"/>
      <c r="S1809" s="1"/>
      <c r="T1809" s="1"/>
      <c r="U1809" s="1"/>
      <c r="V1809" s="1"/>
      <c r="W1809" s="1"/>
      <c r="X1809" s="1"/>
      <c r="Y1809" s="1"/>
      <c r="Z1809" s="1"/>
      <c r="AA1809" s="1"/>
      <c r="AB1809" s="1"/>
      <c r="AC1809" s="1"/>
      <c r="AD1809" s="1"/>
      <c r="AE1809" s="1"/>
      <c r="AF1809" s="1"/>
      <c r="AG1809" s="1"/>
      <c r="AH1809" s="1"/>
      <c r="AI1809" s="54"/>
      <c r="AJ1809" s="1"/>
    </row>
    <row r="1810">
      <c r="A1810" s="1"/>
      <c r="B1810" s="1"/>
      <c r="C1810" s="34"/>
      <c r="D1810" s="1"/>
      <c r="E1810" s="1"/>
      <c r="F1810" s="1"/>
      <c r="G1810" s="1"/>
      <c r="H1810" s="1"/>
      <c r="I1810" s="1"/>
      <c r="J1810" s="1"/>
      <c r="K1810" s="1"/>
      <c r="L1810" s="1"/>
      <c r="M1810" s="1"/>
      <c r="N1810" s="1"/>
      <c r="O1810" s="54"/>
      <c r="P1810" s="1"/>
      <c r="Q1810" s="1"/>
      <c r="R1810" s="1"/>
      <c r="S1810" s="1"/>
      <c r="T1810" s="1"/>
      <c r="U1810" s="1"/>
      <c r="V1810" s="1"/>
      <c r="W1810" s="1"/>
      <c r="X1810" s="1"/>
      <c r="Y1810" s="1"/>
      <c r="Z1810" s="1"/>
      <c r="AA1810" s="1"/>
      <c r="AB1810" s="1"/>
      <c r="AC1810" s="1"/>
      <c r="AD1810" s="1"/>
      <c r="AE1810" s="1"/>
      <c r="AF1810" s="1"/>
      <c r="AG1810" s="1"/>
      <c r="AH1810" s="1"/>
      <c r="AI1810" s="54"/>
      <c r="AJ1810" s="1"/>
    </row>
    <row r="1811">
      <c r="A1811" s="1"/>
      <c r="B1811" s="1"/>
      <c r="C1811" s="34"/>
      <c r="D1811" s="1"/>
      <c r="E1811" s="1"/>
      <c r="F1811" s="1"/>
      <c r="G1811" s="1"/>
      <c r="H1811" s="1"/>
      <c r="I1811" s="1"/>
      <c r="J1811" s="1"/>
      <c r="K1811" s="1"/>
      <c r="L1811" s="1"/>
      <c r="M1811" s="1"/>
      <c r="N1811" s="1"/>
      <c r="O1811" s="54"/>
      <c r="P1811" s="1"/>
      <c r="Q1811" s="1"/>
      <c r="R1811" s="1"/>
      <c r="S1811" s="1"/>
      <c r="T1811" s="1"/>
      <c r="U1811" s="1"/>
      <c r="V1811" s="1"/>
      <c r="W1811" s="1"/>
      <c r="X1811" s="1"/>
      <c r="Y1811" s="1"/>
      <c r="Z1811" s="1"/>
      <c r="AA1811" s="1"/>
      <c r="AB1811" s="1"/>
      <c r="AC1811" s="1"/>
      <c r="AD1811" s="1"/>
      <c r="AE1811" s="1"/>
      <c r="AF1811" s="1"/>
      <c r="AG1811" s="1"/>
      <c r="AH1811" s="1"/>
      <c r="AI1811" s="54"/>
      <c r="AJ1811" s="1"/>
    </row>
    <row r="1812">
      <c r="A1812" s="1"/>
      <c r="B1812" s="1"/>
      <c r="C1812" s="34"/>
      <c r="D1812" s="1"/>
      <c r="E1812" s="1"/>
      <c r="F1812" s="1"/>
      <c r="G1812" s="1"/>
      <c r="H1812" s="1"/>
      <c r="I1812" s="1"/>
      <c r="J1812" s="1"/>
      <c r="K1812" s="1"/>
      <c r="L1812" s="1"/>
      <c r="M1812" s="1"/>
      <c r="N1812" s="1"/>
      <c r="O1812" s="54"/>
      <c r="P1812" s="1"/>
      <c r="Q1812" s="1"/>
      <c r="R1812" s="1"/>
      <c r="S1812" s="1"/>
      <c r="T1812" s="1"/>
      <c r="U1812" s="1"/>
      <c r="V1812" s="1"/>
      <c r="W1812" s="1"/>
      <c r="X1812" s="1"/>
      <c r="Y1812" s="1"/>
      <c r="Z1812" s="1"/>
      <c r="AA1812" s="1"/>
      <c r="AB1812" s="1"/>
      <c r="AC1812" s="1"/>
      <c r="AD1812" s="1"/>
      <c r="AE1812" s="1"/>
      <c r="AF1812" s="1"/>
      <c r="AG1812" s="1"/>
      <c r="AH1812" s="1"/>
      <c r="AI1812" s="54"/>
      <c r="AJ1812" s="1"/>
    </row>
    <row r="1813">
      <c r="A1813" s="1"/>
      <c r="B1813" s="1"/>
      <c r="C1813" s="34"/>
      <c r="D1813" s="1"/>
      <c r="E1813" s="1"/>
      <c r="F1813" s="1"/>
      <c r="G1813" s="1"/>
      <c r="H1813" s="1"/>
      <c r="I1813" s="1"/>
      <c r="J1813" s="1"/>
      <c r="K1813" s="1"/>
      <c r="L1813" s="1"/>
      <c r="M1813" s="1"/>
      <c r="N1813" s="1"/>
      <c r="O1813" s="54"/>
      <c r="P1813" s="1"/>
      <c r="Q1813" s="1"/>
      <c r="R1813" s="1"/>
      <c r="S1813" s="1"/>
      <c r="T1813" s="1"/>
      <c r="U1813" s="1"/>
      <c r="V1813" s="1"/>
      <c r="W1813" s="1"/>
      <c r="X1813" s="1"/>
      <c r="Y1813" s="1"/>
      <c r="Z1813" s="1"/>
      <c r="AA1813" s="1"/>
      <c r="AB1813" s="1"/>
      <c r="AC1813" s="1"/>
      <c r="AD1813" s="1"/>
      <c r="AE1813" s="1"/>
      <c r="AF1813" s="1"/>
      <c r="AG1813" s="1"/>
      <c r="AH1813" s="1"/>
      <c r="AI1813" s="54"/>
      <c r="AJ1813" s="1"/>
    </row>
    <row r="1814">
      <c r="A1814" s="1"/>
      <c r="B1814" s="1"/>
      <c r="C1814" s="34"/>
      <c r="D1814" s="1"/>
      <c r="E1814" s="1"/>
      <c r="F1814" s="1"/>
      <c r="G1814" s="1"/>
      <c r="H1814" s="1"/>
      <c r="I1814" s="1"/>
      <c r="J1814" s="1"/>
      <c r="K1814" s="1"/>
      <c r="L1814" s="1"/>
      <c r="M1814" s="1"/>
      <c r="N1814" s="1"/>
      <c r="O1814" s="54"/>
      <c r="P1814" s="1"/>
      <c r="Q1814" s="1"/>
      <c r="R1814" s="1"/>
      <c r="S1814" s="1"/>
      <c r="T1814" s="1"/>
      <c r="U1814" s="1"/>
      <c r="V1814" s="1"/>
      <c r="W1814" s="1"/>
      <c r="X1814" s="1"/>
      <c r="Y1814" s="1"/>
      <c r="Z1814" s="1"/>
      <c r="AA1814" s="1"/>
      <c r="AB1814" s="1"/>
      <c r="AC1814" s="1"/>
      <c r="AD1814" s="1"/>
      <c r="AE1814" s="1"/>
      <c r="AF1814" s="1"/>
      <c r="AG1814" s="1"/>
      <c r="AH1814" s="1"/>
      <c r="AI1814" s="54"/>
      <c r="AJ1814" s="1"/>
    </row>
    <row r="1815">
      <c r="A1815" s="1"/>
      <c r="B1815" s="1"/>
      <c r="C1815" s="34"/>
      <c r="D1815" s="1"/>
      <c r="E1815" s="1"/>
      <c r="F1815" s="1"/>
      <c r="G1815" s="1"/>
      <c r="H1815" s="1"/>
      <c r="I1815" s="1"/>
      <c r="J1815" s="1"/>
      <c r="K1815" s="1"/>
      <c r="L1815" s="1"/>
      <c r="M1815" s="1"/>
      <c r="N1815" s="1"/>
      <c r="O1815" s="54"/>
      <c r="P1815" s="1"/>
      <c r="Q1815" s="1"/>
      <c r="R1815" s="1"/>
      <c r="S1815" s="1"/>
      <c r="T1815" s="1"/>
      <c r="U1815" s="1"/>
      <c r="V1815" s="1"/>
      <c r="W1815" s="1"/>
      <c r="X1815" s="1"/>
      <c r="Y1815" s="1"/>
      <c r="Z1815" s="1"/>
      <c r="AA1815" s="1"/>
      <c r="AB1815" s="1"/>
      <c r="AC1815" s="1"/>
      <c r="AD1815" s="1"/>
      <c r="AE1815" s="1"/>
      <c r="AF1815" s="1"/>
      <c r="AG1815" s="1"/>
      <c r="AH1815" s="1"/>
      <c r="AI1815" s="54"/>
      <c r="AJ1815" s="1"/>
    </row>
    <row r="1816">
      <c r="A1816" s="1"/>
      <c r="B1816" s="1"/>
      <c r="C1816" s="34"/>
      <c r="D1816" s="1"/>
      <c r="E1816" s="1"/>
      <c r="F1816" s="1"/>
      <c r="G1816" s="1"/>
      <c r="H1816" s="1"/>
      <c r="I1816" s="1"/>
      <c r="J1816" s="1"/>
      <c r="K1816" s="1"/>
      <c r="L1816" s="1"/>
      <c r="M1816" s="1"/>
      <c r="N1816" s="1"/>
      <c r="O1816" s="54"/>
      <c r="P1816" s="1"/>
      <c r="Q1816" s="1"/>
      <c r="R1816" s="1"/>
      <c r="S1816" s="1"/>
      <c r="T1816" s="1"/>
      <c r="U1816" s="1"/>
      <c r="V1816" s="1"/>
      <c r="W1816" s="1"/>
      <c r="X1816" s="1"/>
      <c r="Y1816" s="1"/>
      <c r="Z1816" s="1"/>
      <c r="AA1816" s="1"/>
      <c r="AB1816" s="1"/>
      <c r="AC1816" s="1"/>
      <c r="AD1816" s="1"/>
      <c r="AE1816" s="1"/>
      <c r="AF1816" s="1"/>
      <c r="AG1816" s="1"/>
      <c r="AH1816" s="1"/>
      <c r="AI1816" s="54"/>
      <c r="AJ1816" s="1"/>
    </row>
    <row r="1817">
      <c r="A1817" s="1"/>
      <c r="B1817" s="1"/>
      <c r="C1817" s="34"/>
      <c r="D1817" s="1"/>
      <c r="E1817" s="1"/>
      <c r="F1817" s="1"/>
      <c r="G1817" s="1"/>
      <c r="H1817" s="1"/>
      <c r="I1817" s="1"/>
      <c r="J1817" s="1"/>
      <c r="K1817" s="1"/>
      <c r="L1817" s="1"/>
      <c r="M1817" s="1"/>
      <c r="N1817" s="1"/>
      <c r="O1817" s="54"/>
      <c r="P1817" s="1"/>
      <c r="Q1817" s="1"/>
      <c r="R1817" s="1"/>
      <c r="S1817" s="1"/>
      <c r="T1817" s="1"/>
      <c r="U1817" s="1"/>
      <c r="V1817" s="1"/>
      <c r="W1817" s="1"/>
      <c r="X1817" s="1"/>
      <c r="Y1817" s="1"/>
      <c r="Z1817" s="1"/>
      <c r="AA1817" s="1"/>
      <c r="AB1817" s="1"/>
      <c r="AC1817" s="1"/>
      <c r="AD1817" s="1"/>
      <c r="AE1817" s="1"/>
      <c r="AF1817" s="1"/>
      <c r="AG1817" s="1"/>
      <c r="AH1817" s="1"/>
      <c r="AI1817" s="54"/>
      <c r="AJ1817" s="1"/>
    </row>
    <row r="1818">
      <c r="A1818" s="1"/>
      <c r="B1818" s="1"/>
      <c r="C1818" s="34"/>
      <c r="D1818" s="1"/>
      <c r="E1818" s="1"/>
      <c r="F1818" s="1"/>
      <c r="G1818" s="1"/>
      <c r="H1818" s="1"/>
      <c r="I1818" s="1"/>
      <c r="J1818" s="1"/>
      <c r="K1818" s="1"/>
      <c r="L1818" s="1"/>
      <c r="M1818" s="1"/>
      <c r="N1818" s="1"/>
      <c r="O1818" s="54"/>
      <c r="P1818" s="1"/>
      <c r="Q1818" s="1"/>
      <c r="R1818" s="1"/>
      <c r="S1818" s="1"/>
      <c r="T1818" s="1"/>
      <c r="U1818" s="1"/>
      <c r="V1818" s="1"/>
      <c r="W1818" s="1"/>
      <c r="X1818" s="1"/>
      <c r="Y1818" s="1"/>
      <c r="Z1818" s="1"/>
      <c r="AA1818" s="1"/>
      <c r="AB1818" s="1"/>
      <c r="AC1818" s="1"/>
      <c r="AD1818" s="1"/>
      <c r="AE1818" s="1"/>
      <c r="AF1818" s="1"/>
      <c r="AG1818" s="1"/>
      <c r="AH1818" s="1"/>
      <c r="AI1818" s="54"/>
      <c r="AJ1818" s="1"/>
    </row>
    <row r="1819">
      <c r="A1819" s="1"/>
      <c r="B1819" s="1"/>
      <c r="C1819" s="34"/>
      <c r="D1819" s="1"/>
      <c r="E1819" s="1"/>
      <c r="F1819" s="1"/>
      <c r="G1819" s="1"/>
      <c r="H1819" s="1"/>
      <c r="I1819" s="1"/>
      <c r="J1819" s="1"/>
      <c r="K1819" s="1"/>
      <c r="L1819" s="1"/>
      <c r="M1819" s="1"/>
      <c r="N1819" s="1"/>
      <c r="O1819" s="54"/>
      <c r="P1819" s="1"/>
      <c r="Q1819" s="1"/>
      <c r="R1819" s="1"/>
      <c r="S1819" s="1"/>
      <c r="T1819" s="1"/>
      <c r="U1819" s="1"/>
      <c r="V1819" s="1"/>
      <c r="W1819" s="1"/>
      <c r="X1819" s="1"/>
      <c r="Y1819" s="1"/>
      <c r="Z1819" s="1"/>
      <c r="AA1819" s="1"/>
      <c r="AB1819" s="1"/>
      <c r="AC1819" s="1"/>
      <c r="AD1819" s="1"/>
      <c r="AE1819" s="1"/>
      <c r="AF1819" s="1"/>
      <c r="AG1819" s="1"/>
      <c r="AH1819" s="1"/>
      <c r="AI1819" s="54"/>
      <c r="AJ1819" s="1"/>
    </row>
    <row r="1820">
      <c r="A1820" s="1"/>
      <c r="B1820" s="1"/>
      <c r="C1820" s="34"/>
      <c r="D1820" s="1"/>
      <c r="E1820" s="1"/>
      <c r="F1820" s="1"/>
      <c r="G1820" s="1"/>
      <c r="H1820" s="1"/>
      <c r="I1820" s="1"/>
      <c r="J1820" s="1"/>
      <c r="K1820" s="1"/>
      <c r="L1820" s="1"/>
      <c r="M1820" s="1"/>
      <c r="N1820" s="1"/>
      <c r="O1820" s="54"/>
      <c r="P1820" s="1"/>
      <c r="Q1820" s="1"/>
      <c r="R1820" s="1"/>
      <c r="S1820" s="1"/>
      <c r="T1820" s="1"/>
      <c r="U1820" s="1"/>
      <c r="V1820" s="1"/>
      <c r="W1820" s="1"/>
      <c r="X1820" s="1"/>
      <c r="Y1820" s="1"/>
      <c r="Z1820" s="1"/>
      <c r="AA1820" s="1"/>
      <c r="AB1820" s="1"/>
      <c r="AC1820" s="1"/>
      <c r="AD1820" s="1"/>
      <c r="AE1820" s="1"/>
      <c r="AF1820" s="1"/>
      <c r="AG1820" s="1"/>
      <c r="AH1820" s="1"/>
      <c r="AI1820" s="54"/>
      <c r="AJ1820" s="1"/>
    </row>
    <row r="1821">
      <c r="A1821" s="1"/>
      <c r="B1821" s="1"/>
      <c r="C1821" s="34"/>
      <c r="D1821" s="1"/>
      <c r="E1821" s="1"/>
      <c r="F1821" s="1"/>
      <c r="G1821" s="1"/>
      <c r="H1821" s="1"/>
      <c r="I1821" s="1"/>
      <c r="J1821" s="1"/>
      <c r="K1821" s="1"/>
      <c r="L1821" s="1"/>
      <c r="M1821" s="1"/>
      <c r="N1821" s="1"/>
      <c r="O1821" s="54"/>
      <c r="P1821" s="1"/>
      <c r="Q1821" s="1"/>
      <c r="R1821" s="1"/>
      <c r="S1821" s="1"/>
      <c r="T1821" s="1"/>
      <c r="U1821" s="1"/>
      <c r="V1821" s="1"/>
      <c r="W1821" s="1"/>
      <c r="X1821" s="1"/>
      <c r="Y1821" s="1"/>
      <c r="Z1821" s="1"/>
      <c r="AA1821" s="1"/>
      <c r="AB1821" s="1"/>
      <c r="AC1821" s="1"/>
      <c r="AD1821" s="1"/>
      <c r="AE1821" s="1"/>
      <c r="AF1821" s="1"/>
      <c r="AG1821" s="1"/>
      <c r="AH1821" s="1"/>
      <c r="AI1821" s="54"/>
      <c r="AJ1821" s="1"/>
    </row>
    <row r="1822">
      <c r="A1822" s="1"/>
      <c r="B1822" s="1"/>
      <c r="C1822" s="34"/>
      <c r="D1822" s="1"/>
      <c r="E1822" s="1"/>
      <c r="F1822" s="1"/>
      <c r="G1822" s="1"/>
      <c r="H1822" s="1"/>
      <c r="I1822" s="1"/>
      <c r="J1822" s="1"/>
      <c r="K1822" s="1"/>
      <c r="L1822" s="1"/>
      <c r="M1822" s="1"/>
      <c r="N1822" s="1"/>
      <c r="O1822" s="54"/>
      <c r="P1822" s="1"/>
      <c r="Q1822" s="1"/>
      <c r="R1822" s="1"/>
      <c r="S1822" s="1"/>
      <c r="T1822" s="1"/>
      <c r="U1822" s="1"/>
      <c r="V1822" s="1"/>
      <c r="W1822" s="1"/>
      <c r="X1822" s="1"/>
      <c r="Y1822" s="1"/>
      <c r="Z1822" s="1"/>
      <c r="AA1822" s="1"/>
      <c r="AB1822" s="1"/>
      <c r="AC1822" s="1"/>
      <c r="AD1822" s="1"/>
      <c r="AE1822" s="1"/>
      <c r="AF1822" s="1"/>
      <c r="AG1822" s="1"/>
      <c r="AH1822" s="1"/>
      <c r="AI1822" s="54"/>
      <c r="AJ1822" s="1"/>
    </row>
  </sheetData>
  <autoFilter ref="$A$1:$AI$664"/>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1.5"/>
    <col customWidth="1" min="2" max="2" width="9.13"/>
    <col customWidth="1" min="3" max="3" width="11.13"/>
    <col customWidth="1" min="4" max="4" width="70.75"/>
    <col customWidth="1" min="5" max="5" width="24.88"/>
    <col customWidth="1" min="6" max="6" width="13.63"/>
    <col customWidth="1" min="7" max="9" width="13.38"/>
    <col customWidth="1" min="10" max="10" width="12.25"/>
    <col customWidth="1" min="11" max="12" width="13.38"/>
  </cols>
  <sheetData>
    <row r="1">
      <c r="A1" s="53"/>
      <c r="B1" s="55"/>
      <c r="C1" s="56"/>
      <c r="D1" s="56"/>
      <c r="E1" s="57"/>
      <c r="F1" s="57">
        <f>SUBTOTAL(9,F3:F1500)</f>
        <v>2858</v>
      </c>
      <c r="G1" s="56"/>
      <c r="H1" s="3">
        <f>SUBTOTAL(9,H3:H2000)</f>
        <v>67067796</v>
      </c>
      <c r="I1" s="58">
        <v>2.0</v>
      </c>
      <c r="J1" s="59"/>
      <c r="K1" s="3">
        <f>SUBTOTAL(9,K3:K1500)</f>
        <v>136289500</v>
      </c>
      <c r="L1" s="56"/>
    </row>
    <row r="2">
      <c r="A2" s="60"/>
      <c r="B2" s="61"/>
      <c r="C2" s="62"/>
      <c r="D2" s="62"/>
      <c r="E2" s="63"/>
      <c r="F2" s="63"/>
      <c r="G2" s="60"/>
      <c r="H2" s="64"/>
      <c r="I2" s="60"/>
      <c r="J2" s="62"/>
      <c r="K2" s="64"/>
      <c r="L2" s="62"/>
    </row>
    <row r="3" ht="39.75" customHeight="1">
      <c r="A3" s="65" t="s">
        <v>862</v>
      </c>
      <c r="B3" s="66" t="s">
        <v>590</v>
      </c>
      <c r="C3" s="62" t="s">
        <v>863</v>
      </c>
      <c r="D3" s="62" t="s">
        <v>591</v>
      </c>
      <c r="E3" s="65" t="s">
        <v>864</v>
      </c>
      <c r="F3" s="67" t="s">
        <v>865</v>
      </c>
      <c r="G3" s="65" t="s">
        <v>866</v>
      </c>
      <c r="H3" s="68" t="s">
        <v>867</v>
      </c>
      <c r="I3" s="69" t="s">
        <v>592</v>
      </c>
      <c r="J3" s="62" t="s">
        <v>868</v>
      </c>
      <c r="K3" s="64" t="s">
        <v>869</v>
      </c>
      <c r="L3" s="62"/>
    </row>
    <row r="4">
      <c r="A4" s="70">
        <v>46186.0</v>
      </c>
      <c r="B4" s="52" t="s">
        <v>870</v>
      </c>
      <c r="C4" s="1" t="str">
        <f>VLOOKUP(B4,MAESTRA!I:K,2,0)</f>
        <v>*1143*</v>
      </c>
      <c r="D4" s="1" t="str">
        <f>VLOOKUP(B4,MAESTRA!I:K,3,0)</f>
        <v>JEANS DAMA 4 BOTONES TALLA 10</v>
      </c>
      <c r="E4" s="1" t="s">
        <v>871</v>
      </c>
      <c r="F4" s="57">
        <v>2.0</v>
      </c>
      <c r="G4" s="2">
        <v>32000.0</v>
      </c>
      <c r="H4" s="2">
        <f t="shared" ref="H4:H1500" si="1">G4*F4</f>
        <v>64000</v>
      </c>
      <c r="I4" s="2">
        <f t="shared" ref="I4:I45" si="2">CEILING(G4*$I$1,1000)</f>
        <v>64000</v>
      </c>
      <c r="J4" s="59">
        <f t="shared" ref="J4:J649" si="3">IFERROR((I4-G4)/G4,"")</f>
        <v>1</v>
      </c>
      <c r="K4" s="2">
        <f t="shared" ref="K4:K649" si="4">I4*F4</f>
        <v>128000</v>
      </c>
      <c r="L4" s="1"/>
    </row>
    <row r="5">
      <c r="A5" s="70">
        <v>46186.0</v>
      </c>
      <c r="B5" s="52" t="s">
        <v>872</v>
      </c>
      <c r="C5" s="1" t="str">
        <f>VLOOKUP(B5,MAESTRA!I:K,2,0)</f>
        <v>*1142*</v>
      </c>
      <c r="D5" s="1" t="str">
        <f>VLOOKUP(B5,MAESTRA!I:K,3,0)</f>
        <v>JEANS DAMA 4 BOTONES TALLA 8</v>
      </c>
      <c r="E5" s="1" t="s">
        <v>871</v>
      </c>
      <c r="F5" s="57">
        <v>1.0</v>
      </c>
      <c r="G5" s="2">
        <v>32000.0</v>
      </c>
      <c r="H5" s="2">
        <f t="shared" si="1"/>
        <v>32000</v>
      </c>
      <c r="I5" s="2">
        <f t="shared" si="2"/>
        <v>64000</v>
      </c>
      <c r="J5" s="59">
        <f t="shared" si="3"/>
        <v>1</v>
      </c>
      <c r="K5" s="2">
        <f t="shared" si="4"/>
        <v>64000</v>
      </c>
      <c r="L5" s="1"/>
    </row>
    <row r="6">
      <c r="A6" s="70">
        <v>46186.0</v>
      </c>
      <c r="B6" s="52" t="s">
        <v>873</v>
      </c>
      <c r="C6" s="1" t="str">
        <f>VLOOKUP(B6,MAESTRA!I:K,2,0)</f>
        <v>*1152*</v>
      </c>
      <c r="D6" s="1" t="str">
        <f>VLOOKUP(B6,MAESTRA!I:K,3,0)</f>
        <v>JEANS DAMA 4 BOTONES SIN BOLSILLO TALLA 8</v>
      </c>
      <c r="E6" s="1" t="s">
        <v>871</v>
      </c>
      <c r="F6" s="57">
        <v>1.0</v>
      </c>
      <c r="G6" s="2">
        <v>32000.0</v>
      </c>
      <c r="H6" s="2">
        <f t="shared" si="1"/>
        <v>32000</v>
      </c>
      <c r="I6" s="2">
        <f t="shared" si="2"/>
        <v>64000</v>
      </c>
      <c r="J6" s="59">
        <f t="shared" si="3"/>
        <v>1</v>
      </c>
      <c r="K6" s="2">
        <f t="shared" si="4"/>
        <v>64000</v>
      </c>
      <c r="L6" s="1"/>
    </row>
    <row r="7">
      <c r="A7" s="70">
        <v>46186.0</v>
      </c>
      <c r="B7" s="52" t="s">
        <v>874</v>
      </c>
      <c r="C7" s="1" t="str">
        <f>VLOOKUP(B7,MAESTRA!I:K,2,0)</f>
        <v>*1146*</v>
      </c>
      <c r="D7" s="1" t="str">
        <f>VLOOKUP(B7,MAESTRA!I:K,3,0)</f>
        <v>JEANS DAMA 4 BOTONES TALLA 16</v>
      </c>
      <c r="E7" s="1" t="s">
        <v>871</v>
      </c>
      <c r="F7" s="57">
        <v>2.0</v>
      </c>
      <c r="G7" s="2">
        <v>32000.0</v>
      </c>
      <c r="H7" s="2">
        <f t="shared" si="1"/>
        <v>64000</v>
      </c>
      <c r="I7" s="2">
        <f t="shared" si="2"/>
        <v>64000</v>
      </c>
      <c r="J7" s="59">
        <f t="shared" si="3"/>
        <v>1</v>
      </c>
      <c r="K7" s="2">
        <f t="shared" si="4"/>
        <v>128000</v>
      </c>
      <c r="L7" s="1"/>
    </row>
    <row r="8">
      <c r="A8" s="70">
        <v>46186.0</v>
      </c>
      <c r="B8" s="52" t="s">
        <v>875</v>
      </c>
      <c r="C8" s="1" t="str">
        <f>VLOOKUP(B8,MAESTRA!I:K,2,0)</f>
        <v>*1156*</v>
      </c>
      <c r="D8" s="1" t="str">
        <f>VLOOKUP(B8,MAESTRA!I:K,3,0)</f>
        <v>JEANS DAMA 4 BOTONES SIN BOLSILLO TALLA 16</v>
      </c>
      <c r="E8" s="1" t="s">
        <v>871</v>
      </c>
      <c r="F8" s="57">
        <v>1.0</v>
      </c>
      <c r="G8" s="2">
        <v>32000.0</v>
      </c>
      <c r="H8" s="2">
        <f t="shared" si="1"/>
        <v>32000</v>
      </c>
      <c r="I8" s="2">
        <f t="shared" si="2"/>
        <v>64000</v>
      </c>
      <c r="J8" s="59">
        <f t="shared" si="3"/>
        <v>1</v>
      </c>
      <c r="K8" s="2">
        <f t="shared" si="4"/>
        <v>64000</v>
      </c>
      <c r="L8" s="1"/>
    </row>
    <row r="9">
      <c r="A9" s="70">
        <v>46186.0</v>
      </c>
      <c r="B9" s="52" t="s">
        <v>876</v>
      </c>
      <c r="C9" s="1" t="str">
        <f>VLOOKUP(B9,MAESTRA!I:K,2,0)</f>
        <v>*1114*</v>
      </c>
      <c r="D9" s="71" t="str">
        <f>VLOOKUP(B9,MAESTRA!I:K,3,0)</f>
        <v>JEANS DAMA 1 BOTON TALLA 12</v>
      </c>
      <c r="E9" s="1" t="s">
        <v>871</v>
      </c>
      <c r="F9" s="57">
        <v>1.0</v>
      </c>
      <c r="G9" s="2">
        <v>32000.0</v>
      </c>
      <c r="H9" s="2">
        <f t="shared" si="1"/>
        <v>32000</v>
      </c>
      <c r="I9" s="2">
        <f t="shared" si="2"/>
        <v>64000</v>
      </c>
      <c r="J9" s="59">
        <f t="shared" si="3"/>
        <v>1</v>
      </c>
      <c r="K9" s="2">
        <f t="shared" si="4"/>
        <v>64000</v>
      </c>
      <c r="L9" s="1"/>
    </row>
    <row r="10">
      <c r="A10" s="70">
        <v>46186.0</v>
      </c>
      <c r="B10" s="52" t="s">
        <v>877</v>
      </c>
      <c r="C10" s="1" t="str">
        <f>VLOOKUP(B10,MAESTRA!I:K,2,0)</f>
        <v>*1145*</v>
      </c>
      <c r="D10" s="1" t="str">
        <f>VLOOKUP(B10,MAESTRA!I:K,3,0)</f>
        <v>JEANS DAMA 4 BOTONES TALLA 14</v>
      </c>
      <c r="E10" s="1" t="s">
        <v>871</v>
      </c>
      <c r="F10" s="57">
        <v>1.0</v>
      </c>
      <c r="G10" s="2">
        <v>32000.0</v>
      </c>
      <c r="H10" s="2">
        <f t="shared" si="1"/>
        <v>32000</v>
      </c>
      <c r="I10" s="2">
        <f t="shared" si="2"/>
        <v>64000</v>
      </c>
      <c r="J10" s="59">
        <f t="shared" si="3"/>
        <v>1</v>
      </c>
      <c r="K10" s="2">
        <f t="shared" si="4"/>
        <v>64000</v>
      </c>
      <c r="L10" s="1"/>
    </row>
    <row r="11">
      <c r="A11" s="70">
        <v>46186.0</v>
      </c>
      <c r="B11" s="1" t="s">
        <v>878</v>
      </c>
      <c r="C11" s="1" t="str">
        <f>VLOOKUP(B11,MAESTRA!I:K,2,0)</f>
        <v>*113252*</v>
      </c>
      <c r="D11" s="1" t="str">
        <f>VLOOKUP(B11,MAESTRA!I:K,3,0)</f>
        <v>JEANS DAMA 1 BOTON BOTA RECTA NEGRO TALLA 8</v>
      </c>
      <c r="E11" s="1" t="s">
        <v>871</v>
      </c>
      <c r="F11" s="57">
        <v>2.0</v>
      </c>
      <c r="G11" s="2">
        <v>38000.0</v>
      </c>
      <c r="H11" s="2">
        <f t="shared" si="1"/>
        <v>76000</v>
      </c>
      <c r="I11" s="2">
        <f t="shared" si="2"/>
        <v>76000</v>
      </c>
      <c r="J11" s="59">
        <f t="shared" si="3"/>
        <v>1</v>
      </c>
      <c r="K11" s="2">
        <f t="shared" si="4"/>
        <v>152000</v>
      </c>
      <c r="L11" s="1"/>
    </row>
    <row r="12">
      <c r="A12" s="70">
        <v>46186.0</v>
      </c>
      <c r="B12" s="1" t="s">
        <v>879</v>
      </c>
      <c r="C12" s="1" t="str">
        <f>VLOOKUP(B12,MAESTRA!I:K,2,0)</f>
        <v>*113253*</v>
      </c>
      <c r="D12" s="1" t="str">
        <f>VLOOKUP(B12,MAESTRA!I:K,3,0)</f>
        <v>JEANS DAMA 1 BOTON BOTA RECTA NEGRO TALLA 10</v>
      </c>
      <c r="E12" s="1" t="s">
        <v>871</v>
      </c>
      <c r="F12" s="57">
        <v>1.0</v>
      </c>
      <c r="G12" s="2">
        <v>38000.0</v>
      </c>
      <c r="H12" s="2">
        <f t="shared" si="1"/>
        <v>38000</v>
      </c>
      <c r="I12" s="2">
        <f t="shared" si="2"/>
        <v>76000</v>
      </c>
      <c r="J12" s="59">
        <f t="shared" si="3"/>
        <v>1</v>
      </c>
      <c r="K12" s="2">
        <f t="shared" si="4"/>
        <v>76000</v>
      </c>
      <c r="L12" s="1"/>
    </row>
    <row r="13">
      <c r="A13" s="70">
        <v>46186.0</v>
      </c>
      <c r="B13" s="1" t="s">
        <v>880</v>
      </c>
      <c r="C13" s="1" t="str">
        <f>VLOOKUP(B13,MAESTRA!I:K,2,0)</f>
        <v>*113255*</v>
      </c>
      <c r="D13" s="1" t="str">
        <f>VLOOKUP(B13,MAESTRA!I:K,3,0)</f>
        <v>JEANS DAMA 1 BOTON BOTA RECTA NEGRO TALLA 14</v>
      </c>
      <c r="E13" s="1" t="s">
        <v>871</v>
      </c>
      <c r="F13" s="57">
        <v>1.0</v>
      </c>
      <c r="G13" s="2">
        <v>38000.0</v>
      </c>
      <c r="H13" s="2">
        <f t="shared" si="1"/>
        <v>38000</v>
      </c>
      <c r="I13" s="2">
        <f t="shared" si="2"/>
        <v>76000</v>
      </c>
      <c r="J13" s="59">
        <f t="shared" si="3"/>
        <v>1</v>
      </c>
      <c r="K13" s="2">
        <f t="shared" si="4"/>
        <v>76000</v>
      </c>
      <c r="L13" s="1"/>
    </row>
    <row r="14">
      <c r="A14" s="70">
        <v>46186.0</v>
      </c>
      <c r="B14" s="1" t="s">
        <v>881</v>
      </c>
      <c r="C14" s="1" t="str">
        <f>VLOOKUP(B14,MAESTRA!I:K,2,0)</f>
        <v>*113256*</v>
      </c>
      <c r="D14" s="1" t="str">
        <f>VLOOKUP(B14,MAESTRA!I:K,3,0)</f>
        <v>JEANS DAMA 1 BOTON BOTA RECTA NEGRO TALLA 16</v>
      </c>
      <c r="E14" s="1" t="s">
        <v>871</v>
      </c>
      <c r="F14" s="57">
        <v>2.0</v>
      </c>
      <c r="G14" s="4">
        <v>38000.0</v>
      </c>
      <c r="H14" s="2">
        <f t="shared" si="1"/>
        <v>76000</v>
      </c>
      <c r="I14" s="2">
        <f t="shared" si="2"/>
        <v>76000</v>
      </c>
      <c r="J14" s="59">
        <f t="shared" si="3"/>
        <v>1</v>
      </c>
      <c r="K14" s="2">
        <f t="shared" si="4"/>
        <v>152000</v>
      </c>
      <c r="L14" s="1"/>
    </row>
    <row r="15">
      <c r="A15" s="70">
        <v>46186.0</v>
      </c>
      <c r="B15" s="52" t="s">
        <v>882</v>
      </c>
      <c r="C15" s="1" t="str">
        <f>VLOOKUP(B15,MAESTRA!I:K,2,0)</f>
        <v>*1155*</v>
      </c>
      <c r="D15" s="1" t="str">
        <f>VLOOKUP(B15,MAESTRA!I:K,3,0)</f>
        <v>JEANS DAMA 4 BOTONES SIN BOLSILLO TALLA 14</v>
      </c>
      <c r="E15" s="1" t="s">
        <v>871</v>
      </c>
      <c r="F15" s="57">
        <v>1.0</v>
      </c>
      <c r="G15" s="2">
        <v>32000.0</v>
      </c>
      <c r="H15" s="2">
        <f t="shared" si="1"/>
        <v>32000</v>
      </c>
      <c r="I15" s="2">
        <f t="shared" si="2"/>
        <v>64000</v>
      </c>
      <c r="J15" s="59">
        <f t="shared" si="3"/>
        <v>1</v>
      </c>
      <c r="K15" s="2">
        <f t="shared" si="4"/>
        <v>64000</v>
      </c>
      <c r="L15" s="1"/>
    </row>
    <row r="16">
      <c r="A16" s="70">
        <v>46186.0</v>
      </c>
      <c r="B16" s="52" t="s">
        <v>877</v>
      </c>
      <c r="C16" s="1" t="str">
        <f>VLOOKUP(B16,MAESTRA!I:K,2,0)</f>
        <v>*1145*</v>
      </c>
      <c r="D16" s="1" t="str">
        <f>VLOOKUP(B16,MAESTRA!I:K,3,0)</f>
        <v>JEANS DAMA 4 BOTONES TALLA 14</v>
      </c>
      <c r="E16" s="1" t="s">
        <v>871</v>
      </c>
      <c r="F16" s="57">
        <v>1.0</v>
      </c>
      <c r="G16" s="2">
        <v>32000.0</v>
      </c>
      <c r="H16" s="2">
        <f t="shared" si="1"/>
        <v>32000</v>
      </c>
      <c r="I16" s="2">
        <f t="shared" si="2"/>
        <v>64000</v>
      </c>
      <c r="J16" s="59">
        <f t="shared" si="3"/>
        <v>1</v>
      </c>
      <c r="K16" s="2">
        <f t="shared" si="4"/>
        <v>64000</v>
      </c>
      <c r="L16" s="1"/>
    </row>
    <row r="17">
      <c r="A17" s="70">
        <v>46186.0</v>
      </c>
      <c r="B17" s="52" t="s">
        <v>883</v>
      </c>
      <c r="C17" s="1" t="str">
        <f>VLOOKUP(B17,MAESTRA!I:K,2,0)</f>
        <v>*1151*</v>
      </c>
      <c r="D17" s="1" t="str">
        <f>VLOOKUP(B17,MAESTRA!I:K,3,0)</f>
        <v>JEANS DAMA 4 BOTONES SIN BOLSILLO TALLA 6</v>
      </c>
      <c r="E17" s="1" t="s">
        <v>871</v>
      </c>
      <c r="F17" s="57">
        <v>1.0</v>
      </c>
      <c r="G17" s="2">
        <v>32000.0</v>
      </c>
      <c r="H17" s="2">
        <f t="shared" si="1"/>
        <v>32000</v>
      </c>
      <c r="I17" s="2">
        <f t="shared" si="2"/>
        <v>64000</v>
      </c>
      <c r="J17" s="59">
        <f t="shared" si="3"/>
        <v>1</v>
      </c>
      <c r="K17" s="2">
        <f t="shared" si="4"/>
        <v>64000</v>
      </c>
      <c r="L17" s="1"/>
    </row>
    <row r="18">
      <c r="A18" s="70">
        <v>46186.0</v>
      </c>
      <c r="B18" s="52" t="s">
        <v>884</v>
      </c>
      <c r="C18" s="1" t="str">
        <f>VLOOKUP(B18,MAESTRA!I:K,2,0)</f>
        <v>*1113*</v>
      </c>
      <c r="D18" s="1" t="str">
        <f>VLOOKUP(B18,MAESTRA!I:K,3,0)</f>
        <v>JEANS DAMA 1 BOTON TALLA 10</v>
      </c>
      <c r="E18" s="1" t="s">
        <v>871</v>
      </c>
      <c r="F18" s="57">
        <v>1.0</v>
      </c>
      <c r="G18" s="2">
        <v>32000.0</v>
      </c>
      <c r="H18" s="2">
        <f t="shared" si="1"/>
        <v>32000</v>
      </c>
      <c r="I18" s="2">
        <f t="shared" si="2"/>
        <v>64000</v>
      </c>
      <c r="J18" s="59">
        <f t="shared" si="3"/>
        <v>1</v>
      </c>
      <c r="K18" s="2">
        <f t="shared" si="4"/>
        <v>64000</v>
      </c>
      <c r="L18" s="1"/>
    </row>
    <row r="19">
      <c r="A19" s="70">
        <v>46186.0</v>
      </c>
      <c r="B19" s="52" t="s">
        <v>885</v>
      </c>
      <c r="C19" s="1" t="str">
        <f>VLOOKUP(B19,MAESTRA!I:K,2,0)</f>
        <v>*1115*</v>
      </c>
      <c r="D19" s="1" t="str">
        <f>VLOOKUP(B19,MAESTRA!I:K,3,0)</f>
        <v>JEANS DAMA 1 BOTON TALLA 14</v>
      </c>
      <c r="E19" s="1" t="s">
        <v>871</v>
      </c>
      <c r="F19" s="57">
        <v>1.0</v>
      </c>
      <c r="G19" s="2">
        <v>32000.0</v>
      </c>
      <c r="H19" s="2">
        <f t="shared" si="1"/>
        <v>32000</v>
      </c>
      <c r="I19" s="2">
        <f t="shared" si="2"/>
        <v>64000</v>
      </c>
      <c r="J19" s="59">
        <f t="shared" si="3"/>
        <v>1</v>
      </c>
      <c r="K19" s="2">
        <f t="shared" si="4"/>
        <v>64000</v>
      </c>
      <c r="L19" s="1"/>
    </row>
    <row r="20">
      <c r="A20" s="70">
        <v>46186.0</v>
      </c>
      <c r="B20" s="52" t="s">
        <v>886</v>
      </c>
      <c r="C20" s="1" t="str">
        <f>VLOOKUP(B20,MAESTRA!I:K,2,0)</f>
        <v>*1111*</v>
      </c>
      <c r="D20" s="1" t="str">
        <f>VLOOKUP(B20,MAESTRA!I:K,3,0)</f>
        <v>JEANS DAMA 1 BOTON TALLA 6</v>
      </c>
      <c r="E20" s="1" t="s">
        <v>871</v>
      </c>
      <c r="F20" s="57">
        <v>1.0</v>
      </c>
      <c r="G20" s="2">
        <v>32000.0</v>
      </c>
      <c r="H20" s="2">
        <f t="shared" si="1"/>
        <v>32000</v>
      </c>
      <c r="I20" s="2">
        <f t="shared" si="2"/>
        <v>64000</v>
      </c>
      <c r="J20" s="59">
        <f t="shared" si="3"/>
        <v>1</v>
      </c>
      <c r="K20" s="2">
        <f t="shared" si="4"/>
        <v>64000</v>
      </c>
      <c r="L20" s="1"/>
    </row>
    <row r="21">
      <c r="A21" s="70">
        <v>46186.0</v>
      </c>
      <c r="B21" s="52" t="s">
        <v>873</v>
      </c>
      <c r="C21" s="1" t="str">
        <f>VLOOKUP(B21,MAESTRA!I:K,2,0)</f>
        <v>*1152*</v>
      </c>
      <c r="D21" s="1" t="str">
        <f>VLOOKUP(B21,MAESTRA!I:K,3,0)</f>
        <v>JEANS DAMA 4 BOTONES SIN BOLSILLO TALLA 8</v>
      </c>
      <c r="E21" s="1" t="s">
        <v>871</v>
      </c>
      <c r="F21" s="57">
        <v>1.0</v>
      </c>
      <c r="G21" s="2">
        <v>32000.0</v>
      </c>
      <c r="H21" s="2">
        <f t="shared" si="1"/>
        <v>32000</v>
      </c>
      <c r="I21" s="2">
        <f t="shared" si="2"/>
        <v>64000</v>
      </c>
      <c r="J21" s="59">
        <f t="shared" si="3"/>
        <v>1</v>
      </c>
      <c r="K21" s="2">
        <f t="shared" si="4"/>
        <v>64000</v>
      </c>
      <c r="L21" s="1"/>
    </row>
    <row r="22">
      <c r="A22" s="70">
        <v>46186.0</v>
      </c>
      <c r="B22" s="52" t="s">
        <v>887</v>
      </c>
      <c r="C22" s="1" t="str">
        <f>VLOOKUP(B22,MAESTRA!I:K,2,0)</f>
        <v>*614531*</v>
      </c>
      <c r="D22" s="1" t="str">
        <f>VLOOKUP(B22,MAESTRA!I:K,3,0)</f>
        <v>BLUSAS DAMA BASICA ALGODON TALLA VA</v>
      </c>
      <c r="E22" s="1" t="s">
        <v>888</v>
      </c>
      <c r="F22" s="57">
        <v>6.0</v>
      </c>
      <c r="G22" s="2">
        <v>7000.0</v>
      </c>
      <c r="H22" s="2">
        <f t="shared" si="1"/>
        <v>42000</v>
      </c>
      <c r="I22" s="2">
        <f t="shared" si="2"/>
        <v>14000</v>
      </c>
      <c r="J22" s="59">
        <f t="shared" si="3"/>
        <v>1</v>
      </c>
      <c r="K22" s="2">
        <f t="shared" si="4"/>
        <v>84000</v>
      </c>
      <c r="L22" s="1"/>
    </row>
    <row r="23">
      <c r="A23" s="70">
        <v>46186.0</v>
      </c>
      <c r="B23" s="52" t="s">
        <v>889</v>
      </c>
      <c r="C23" s="1" t="str">
        <f>VLOOKUP(B23,MAESTRA!I:K,2,0)</f>
        <v>*4311626*</v>
      </c>
      <c r="D23" s="1" t="str">
        <f>VLOOKUP(B23,MAESTRA!I:K,3,0)</f>
        <v>BICICLETERO DAMA ALGODON TALLA M-L</v>
      </c>
      <c r="E23" s="1" t="s">
        <v>888</v>
      </c>
      <c r="F23" s="57">
        <v>3.0</v>
      </c>
      <c r="G23" s="2">
        <v>8500.0</v>
      </c>
      <c r="H23" s="2">
        <f t="shared" si="1"/>
        <v>25500</v>
      </c>
      <c r="I23" s="2">
        <f t="shared" si="2"/>
        <v>17000</v>
      </c>
      <c r="J23" s="59">
        <f t="shared" si="3"/>
        <v>1</v>
      </c>
      <c r="K23" s="2">
        <f t="shared" si="4"/>
        <v>51000</v>
      </c>
      <c r="L23" s="1"/>
    </row>
    <row r="24">
      <c r="A24" s="70">
        <v>46186.0</v>
      </c>
      <c r="B24" s="52" t="s">
        <v>890</v>
      </c>
      <c r="C24" s="1" t="str">
        <f>VLOOKUP(B24,MAESTRA!I:K,2,0)</f>
        <v>*4311618*</v>
      </c>
      <c r="D24" s="1" t="str">
        <f>VLOOKUP(B24,MAESTRA!I:K,3,0)</f>
        <v>BICICLETERO DAMA ALGODON TALLA 16-S</v>
      </c>
      <c r="E24" s="1" t="s">
        <v>888</v>
      </c>
      <c r="F24" s="57">
        <v>4.0</v>
      </c>
      <c r="G24" s="2">
        <v>7500.0</v>
      </c>
      <c r="H24" s="2">
        <f t="shared" si="1"/>
        <v>30000</v>
      </c>
      <c r="I24" s="2">
        <f t="shared" si="2"/>
        <v>15000</v>
      </c>
      <c r="J24" s="59">
        <f t="shared" si="3"/>
        <v>1</v>
      </c>
      <c r="K24" s="2">
        <f t="shared" si="4"/>
        <v>60000</v>
      </c>
      <c r="L24" s="1"/>
    </row>
    <row r="25">
      <c r="A25" s="70">
        <v>46186.0</v>
      </c>
      <c r="B25" s="52" t="s">
        <v>891</v>
      </c>
      <c r="C25" s="1" t="str">
        <f>VLOOKUP(B25,MAESTRA!I:K,2,0)</f>
        <v>*431165*</v>
      </c>
      <c r="D25" s="1" t="str">
        <f>VLOOKUP(B25,MAESTRA!I:K,3,0)</f>
        <v>BICICLETERO DAMA ALGODON TALLA 14</v>
      </c>
      <c r="E25" s="1" t="s">
        <v>888</v>
      </c>
      <c r="F25" s="57">
        <v>2.0</v>
      </c>
      <c r="G25" s="2">
        <v>7000.0</v>
      </c>
      <c r="H25" s="2">
        <f t="shared" si="1"/>
        <v>14000</v>
      </c>
      <c r="I25" s="2">
        <f t="shared" si="2"/>
        <v>14000</v>
      </c>
      <c r="J25" s="59">
        <f t="shared" si="3"/>
        <v>1</v>
      </c>
      <c r="K25" s="2">
        <f t="shared" si="4"/>
        <v>28000</v>
      </c>
      <c r="L25" s="1"/>
    </row>
    <row r="26">
      <c r="A26" s="70">
        <v>46186.0</v>
      </c>
      <c r="B26" s="52" t="s">
        <v>892</v>
      </c>
      <c r="C26" s="1" t="str">
        <f>VLOOKUP(B26,MAESTRA!I:K,2,0)</f>
        <v>*4411632*</v>
      </c>
      <c r="D26" s="1" t="str">
        <f>VLOOKUP(B26,MAESTRA!I:K,3,0)</f>
        <v>LEGGINS DAMA ALGODON TALLA XL</v>
      </c>
      <c r="E26" s="1" t="s">
        <v>888</v>
      </c>
      <c r="F26" s="57">
        <v>15.0</v>
      </c>
      <c r="G26" s="2">
        <v>17000.0</v>
      </c>
      <c r="H26" s="2">
        <f t="shared" si="1"/>
        <v>255000</v>
      </c>
      <c r="I26" s="2">
        <f t="shared" si="2"/>
        <v>34000</v>
      </c>
      <c r="J26" s="59">
        <f t="shared" si="3"/>
        <v>1</v>
      </c>
      <c r="K26" s="2">
        <f t="shared" si="4"/>
        <v>510000</v>
      </c>
      <c r="L26" s="1"/>
    </row>
    <row r="27">
      <c r="A27" s="70">
        <v>46186.0</v>
      </c>
      <c r="B27" s="52" t="s">
        <v>893</v>
      </c>
      <c r="C27" s="1" t="str">
        <f>VLOOKUP(B27,MAESTRA!I:K,2,0)</f>
        <v>*526616*</v>
      </c>
      <c r="D27" s="1" t="str">
        <f>VLOOKUP(B27,MAESTRA!I:K,3,0)</f>
        <v>BERMUDAS CABALLERO CAMUFLADO TALLA 36</v>
      </c>
      <c r="E27" s="1" t="s">
        <v>894</v>
      </c>
      <c r="F27" s="57">
        <v>1.0</v>
      </c>
      <c r="G27" s="2">
        <v>38000.0</v>
      </c>
      <c r="H27" s="2">
        <f t="shared" si="1"/>
        <v>38000</v>
      </c>
      <c r="I27" s="2">
        <f t="shared" si="2"/>
        <v>76000</v>
      </c>
      <c r="J27" s="59">
        <f t="shared" si="3"/>
        <v>1</v>
      </c>
      <c r="K27" s="2">
        <f t="shared" si="4"/>
        <v>76000</v>
      </c>
      <c r="L27" s="1"/>
    </row>
    <row r="28">
      <c r="A28" s="70">
        <v>46186.0</v>
      </c>
      <c r="B28" s="52" t="s">
        <v>895</v>
      </c>
      <c r="C28" s="1" t="str">
        <f>VLOOKUP(B28,MAESTRA!I:K,2,0)</f>
        <v>*526612*</v>
      </c>
      <c r="D28" s="1" t="str">
        <f>VLOOKUP(B28,MAESTRA!I:K,3,0)</f>
        <v>BERMUDAS CABALLERO CAMUFLADO TALLA 28</v>
      </c>
      <c r="E28" s="1" t="s">
        <v>894</v>
      </c>
      <c r="F28" s="57">
        <v>1.0</v>
      </c>
      <c r="G28" s="2">
        <v>38000.0</v>
      </c>
      <c r="H28" s="2">
        <f t="shared" si="1"/>
        <v>38000</v>
      </c>
      <c r="I28" s="2">
        <f t="shared" si="2"/>
        <v>76000</v>
      </c>
      <c r="J28" s="59">
        <f t="shared" si="3"/>
        <v>1</v>
      </c>
      <c r="K28" s="2">
        <f t="shared" si="4"/>
        <v>76000</v>
      </c>
      <c r="L28" s="1"/>
    </row>
    <row r="29">
      <c r="A29" s="70">
        <v>46186.0</v>
      </c>
      <c r="B29" s="52" t="s">
        <v>896</v>
      </c>
      <c r="C29" s="1" t="str">
        <f>VLOOKUP(B29,MAESTRA!I:K,2,0)</f>
        <v>*526613*</v>
      </c>
      <c r="D29" s="1" t="str">
        <f>VLOOKUP(B29,MAESTRA!I:K,3,0)</f>
        <v>BERMUDAS CABALLERO CAMUFLADO TALLA 30</v>
      </c>
      <c r="E29" s="1" t="s">
        <v>894</v>
      </c>
      <c r="F29" s="57">
        <v>1.0</v>
      </c>
      <c r="G29" s="2">
        <v>38000.0</v>
      </c>
      <c r="H29" s="2">
        <f t="shared" si="1"/>
        <v>38000</v>
      </c>
      <c r="I29" s="2">
        <f t="shared" si="2"/>
        <v>76000</v>
      </c>
      <c r="J29" s="59">
        <f t="shared" si="3"/>
        <v>1</v>
      </c>
      <c r="K29" s="2">
        <f t="shared" si="4"/>
        <v>76000</v>
      </c>
      <c r="L29" s="1"/>
    </row>
    <row r="30">
      <c r="A30" s="70">
        <v>46186.0</v>
      </c>
      <c r="B30" s="52" t="s">
        <v>897</v>
      </c>
      <c r="C30" s="1" t="str">
        <f>VLOOKUP(B30,MAESTRA!I:K,2,0)</f>
        <v>*526614*</v>
      </c>
      <c r="D30" s="1" t="str">
        <f>VLOOKUP(B30,MAESTRA!I:K,3,0)</f>
        <v>BERMUDAS CABALLERO CAMUFLADO TALLA 32</v>
      </c>
      <c r="E30" s="1" t="s">
        <v>894</v>
      </c>
      <c r="F30" s="57">
        <v>1.0</v>
      </c>
      <c r="G30" s="2">
        <v>38000.0</v>
      </c>
      <c r="H30" s="2">
        <f t="shared" si="1"/>
        <v>38000</v>
      </c>
      <c r="I30" s="2">
        <f t="shared" si="2"/>
        <v>76000</v>
      </c>
      <c r="J30" s="59">
        <f t="shared" si="3"/>
        <v>1</v>
      </c>
      <c r="K30" s="2">
        <f t="shared" si="4"/>
        <v>76000</v>
      </c>
      <c r="L30" s="1"/>
    </row>
    <row r="31">
      <c r="A31" s="70">
        <v>46186.0</v>
      </c>
      <c r="B31" s="52" t="s">
        <v>840</v>
      </c>
      <c r="C31" s="1" t="str">
        <f>VLOOKUP(B31,MAESTRA!I:K,2,0)</f>
        <v>*526615*</v>
      </c>
      <c r="D31" s="1" t="str">
        <f>VLOOKUP(B31,MAESTRA!I:K,3,0)</f>
        <v>BERMUDAS CABALLERO CAMUFLADO TALLA 34</v>
      </c>
      <c r="E31" s="1" t="s">
        <v>894</v>
      </c>
      <c r="F31" s="57">
        <v>1.0</v>
      </c>
      <c r="G31" s="2">
        <v>38000.0</v>
      </c>
      <c r="H31" s="2">
        <f t="shared" si="1"/>
        <v>38000</v>
      </c>
      <c r="I31" s="2">
        <f t="shared" si="2"/>
        <v>76000</v>
      </c>
      <c r="J31" s="59">
        <f t="shared" si="3"/>
        <v>1</v>
      </c>
      <c r="K31" s="2">
        <f t="shared" si="4"/>
        <v>76000</v>
      </c>
      <c r="L31" s="1"/>
    </row>
    <row r="32">
      <c r="A32" s="70">
        <v>46186.0</v>
      </c>
      <c r="B32" s="52" t="s">
        <v>898</v>
      </c>
      <c r="C32" s="1" t="str">
        <f>VLOOKUP(B32,MAESTRA!I:K,2,0)</f>
        <v>*527515*</v>
      </c>
      <c r="D32" s="1" t="str">
        <f>VLOOKUP(B32,MAESTRA!I:K,3,0)</f>
        <v>BERMUDAS CABALLERO CLASICA DRILL TALLA 34</v>
      </c>
      <c r="E32" s="1" t="s">
        <v>894</v>
      </c>
      <c r="F32" s="57">
        <v>1.0</v>
      </c>
      <c r="G32" s="2">
        <v>36000.0</v>
      </c>
      <c r="H32" s="2">
        <f t="shared" si="1"/>
        <v>36000</v>
      </c>
      <c r="I32" s="2">
        <f t="shared" si="2"/>
        <v>72000</v>
      </c>
      <c r="J32" s="59">
        <f t="shared" si="3"/>
        <v>1</v>
      </c>
      <c r="K32" s="2">
        <f t="shared" si="4"/>
        <v>72000</v>
      </c>
      <c r="L32" s="1"/>
    </row>
    <row r="33">
      <c r="A33" s="70">
        <v>46186.0</v>
      </c>
      <c r="B33" s="52" t="s">
        <v>899</v>
      </c>
      <c r="C33" s="1" t="str">
        <f>VLOOKUP(B33,MAESTRA!I:K,2,0)</f>
        <v>*527512*</v>
      </c>
      <c r="D33" s="1" t="str">
        <f>VLOOKUP(B33,MAESTRA!I:K,3,0)</f>
        <v>BERMUDAS CABALLERO CLASICA DRILL TALLA 28</v>
      </c>
      <c r="E33" s="1" t="s">
        <v>894</v>
      </c>
      <c r="F33" s="57">
        <v>1.0</v>
      </c>
      <c r="G33" s="2">
        <v>36000.0</v>
      </c>
      <c r="H33" s="2">
        <f t="shared" si="1"/>
        <v>36000</v>
      </c>
      <c r="I33" s="2">
        <f t="shared" si="2"/>
        <v>72000</v>
      </c>
      <c r="J33" s="59">
        <f t="shared" si="3"/>
        <v>1</v>
      </c>
      <c r="K33" s="2">
        <f t="shared" si="4"/>
        <v>72000</v>
      </c>
      <c r="L33" s="1"/>
    </row>
    <row r="34">
      <c r="A34" s="70">
        <v>46186.0</v>
      </c>
      <c r="B34" s="52" t="s">
        <v>900</v>
      </c>
      <c r="C34" s="1" t="str">
        <f>VLOOKUP(B34,MAESTRA!I:K,2,0)</f>
        <v>*527514*</v>
      </c>
      <c r="D34" s="1" t="str">
        <f>VLOOKUP(B34,MAESTRA!I:K,3,0)</f>
        <v>BERMUDAS CABALLERO CLASICA DRILL TALLA 32</v>
      </c>
      <c r="E34" s="1" t="s">
        <v>894</v>
      </c>
      <c r="F34" s="57">
        <v>1.0</v>
      </c>
      <c r="G34" s="2">
        <v>36000.0</v>
      </c>
      <c r="H34" s="2">
        <f t="shared" si="1"/>
        <v>36000</v>
      </c>
      <c r="I34" s="2">
        <f t="shared" si="2"/>
        <v>72000</v>
      </c>
      <c r="J34" s="59">
        <f t="shared" si="3"/>
        <v>1</v>
      </c>
      <c r="K34" s="2">
        <f t="shared" si="4"/>
        <v>72000</v>
      </c>
      <c r="L34" s="1"/>
    </row>
    <row r="35">
      <c r="A35" s="70">
        <v>46186.0</v>
      </c>
      <c r="B35" s="52" t="s">
        <v>901</v>
      </c>
      <c r="C35" s="1" t="str">
        <f>VLOOKUP(B35,MAESTRA!I:K,2,0)</f>
        <v>*527513*</v>
      </c>
      <c r="D35" s="1" t="str">
        <f>VLOOKUP(B35,MAESTRA!I:K,3,0)</f>
        <v>BERMUDAS CABALLERO CLASICA DRILL TALLA 30</v>
      </c>
      <c r="E35" s="1" t="s">
        <v>894</v>
      </c>
      <c r="F35" s="57">
        <v>1.0</v>
      </c>
      <c r="G35" s="2">
        <v>36000.0</v>
      </c>
      <c r="H35" s="2">
        <f t="shared" si="1"/>
        <v>36000</v>
      </c>
      <c r="I35" s="2">
        <f t="shared" si="2"/>
        <v>72000</v>
      </c>
      <c r="J35" s="59">
        <f t="shared" si="3"/>
        <v>1</v>
      </c>
      <c r="K35" s="2">
        <f t="shared" si="4"/>
        <v>72000</v>
      </c>
      <c r="L35" s="1"/>
    </row>
    <row r="36">
      <c r="A36" s="70">
        <v>46186.0</v>
      </c>
      <c r="B36" s="52" t="s">
        <v>902</v>
      </c>
      <c r="C36" s="1" t="str">
        <f>VLOOKUP(B36,MAESTRA!I:K,2,0)</f>
        <v>*4125131*</v>
      </c>
      <c r="D36" s="1" t="str">
        <f>VLOOKUP(B36,MAESTRA!I:K,3,0)</f>
        <v>SHORTS DAMA SHORT ARO TALLA VA</v>
      </c>
      <c r="E36" s="1" t="s">
        <v>894</v>
      </c>
      <c r="F36" s="57">
        <v>3.0</v>
      </c>
      <c r="G36" s="2">
        <v>26000.0</v>
      </c>
      <c r="H36" s="2">
        <f t="shared" si="1"/>
        <v>78000</v>
      </c>
      <c r="I36" s="2">
        <f t="shared" si="2"/>
        <v>52000</v>
      </c>
      <c r="J36" s="59">
        <f t="shared" si="3"/>
        <v>1</v>
      </c>
      <c r="K36" s="2">
        <f t="shared" si="4"/>
        <v>156000</v>
      </c>
      <c r="L36" s="1"/>
    </row>
    <row r="37">
      <c r="A37" s="70">
        <v>46186.0</v>
      </c>
      <c r="B37" s="52" t="s">
        <v>903</v>
      </c>
      <c r="C37" s="1" t="str">
        <f>VLOOKUP(B37,MAESTRA!I:K,2,0)</f>
        <v>*417431*</v>
      </c>
      <c r="D37" s="1" t="str">
        <f>VLOOKUP(B37,MAESTRA!I:K,3,0)</f>
        <v>SHORTS DAMA CINTURON ANCHO TALLA VA</v>
      </c>
      <c r="E37" s="1" t="s">
        <v>894</v>
      </c>
      <c r="F37" s="57">
        <v>3.0</v>
      </c>
      <c r="G37" s="2">
        <v>26000.0</v>
      </c>
      <c r="H37" s="2">
        <f t="shared" si="1"/>
        <v>78000</v>
      </c>
      <c r="I37" s="2">
        <f t="shared" si="2"/>
        <v>52000</v>
      </c>
      <c r="J37" s="59">
        <f t="shared" si="3"/>
        <v>1</v>
      </c>
      <c r="K37" s="2">
        <f t="shared" si="4"/>
        <v>156000</v>
      </c>
      <c r="L37" s="1"/>
    </row>
    <row r="38">
      <c r="A38" s="70">
        <v>46186.0</v>
      </c>
      <c r="B38" s="52" t="s">
        <v>904</v>
      </c>
      <c r="C38" s="1" t="str">
        <f>VLOOKUP(B38,MAESTRA!I:K,2,0)</f>
        <v>*5112131*</v>
      </c>
      <c r="D38" s="1" t="str">
        <f>VLOOKUP(B38,MAESTRA!I:K,3,0)</f>
        <v>BERMUDAS DAMA DRILL TALLA VA</v>
      </c>
      <c r="E38" s="1" t="s">
        <v>894</v>
      </c>
      <c r="F38" s="57">
        <v>9.0</v>
      </c>
      <c r="G38" s="2">
        <v>26000.0</v>
      </c>
      <c r="H38" s="2">
        <f t="shared" si="1"/>
        <v>234000</v>
      </c>
      <c r="I38" s="2">
        <f t="shared" si="2"/>
        <v>52000</v>
      </c>
      <c r="J38" s="59">
        <f t="shared" si="3"/>
        <v>1</v>
      </c>
      <c r="K38" s="2">
        <f t="shared" si="4"/>
        <v>468000</v>
      </c>
      <c r="L38" s="1"/>
    </row>
    <row r="39">
      <c r="A39" s="70">
        <v>46186.0</v>
      </c>
      <c r="B39" s="52" t="s">
        <v>905</v>
      </c>
      <c r="C39" s="1" t="str">
        <f>VLOOKUP(B39,MAESTRA!I:K,2,0)</f>
        <v>*1212110*</v>
      </c>
      <c r="D39" s="1" t="str">
        <f>VLOOKUP(B39,MAESTRA!I:K,3,0)</f>
        <v>PERFUMES DAMA PINK MINI</v>
      </c>
      <c r="E39" s="5" t="s">
        <v>906</v>
      </c>
      <c r="F39" s="57">
        <v>9.0</v>
      </c>
      <c r="G39" s="2">
        <v>5000.0</v>
      </c>
      <c r="H39" s="2">
        <f t="shared" si="1"/>
        <v>45000</v>
      </c>
      <c r="I39" s="2">
        <f t="shared" si="2"/>
        <v>10000</v>
      </c>
      <c r="J39" s="59">
        <f t="shared" si="3"/>
        <v>1</v>
      </c>
      <c r="K39" s="2">
        <f t="shared" si="4"/>
        <v>90000</v>
      </c>
      <c r="L39" s="1"/>
    </row>
    <row r="40">
      <c r="A40" s="70">
        <v>46186.0</v>
      </c>
      <c r="B40" s="52" t="s">
        <v>907</v>
      </c>
      <c r="C40" s="1" t="str">
        <f>VLOOKUP(B40,MAESTRA!I:K,2,0)</f>
        <v>*4711600*</v>
      </c>
      <c r="D40" s="1" t="str">
        <f>VLOOKUP(B40,MAESTRA!I:K,3,0)</f>
        <v>BRILLO DAMA LABIAL</v>
      </c>
      <c r="E40" s="5" t="s">
        <v>906</v>
      </c>
      <c r="F40" s="57">
        <v>6.0</v>
      </c>
      <c r="G40" s="2">
        <v>2500.0</v>
      </c>
      <c r="H40" s="2">
        <f t="shared" si="1"/>
        <v>15000</v>
      </c>
      <c r="I40" s="2">
        <f t="shared" si="2"/>
        <v>5000</v>
      </c>
      <c r="J40" s="59">
        <f t="shared" si="3"/>
        <v>1</v>
      </c>
      <c r="K40" s="2">
        <f t="shared" si="4"/>
        <v>30000</v>
      </c>
      <c r="L40" s="1"/>
    </row>
    <row r="41">
      <c r="A41" s="70">
        <v>46186.0</v>
      </c>
      <c r="B41" s="52" t="s">
        <v>908</v>
      </c>
      <c r="C41" s="1" t="str">
        <f>VLOOKUP(B41,MAESTRA!I:K,2,0)</f>
        <v>*46100*</v>
      </c>
      <c r="D41" s="1" t="str">
        <f>VLOOKUP(B41,MAESTRA!I:K,3,0)</f>
        <v>SPLASH DAMA -</v>
      </c>
      <c r="E41" s="5" t="s">
        <v>906</v>
      </c>
      <c r="F41" s="57">
        <v>2.0</v>
      </c>
      <c r="G41" s="2">
        <v>8500.0</v>
      </c>
      <c r="H41" s="2">
        <f t="shared" si="1"/>
        <v>17000</v>
      </c>
      <c r="I41" s="2">
        <f t="shared" si="2"/>
        <v>17000</v>
      </c>
      <c r="J41" s="59">
        <f t="shared" si="3"/>
        <v>1</v>
      </c>
      <c r="K41" s="2">
        <f t="shared" si="4"/>
        <v>34000</v>
      </c>
      <c r="L41" s="1"/>
    </row>
    <row r="42">
      <c r="A42" s="70">
        <v>46186.0</v>
      </c>
      <c r="B42" s="52" t="s">
        <v>909</v>
      </c>
      <c r="C42" s="1" t="str">
        <f>VLOOKUP(B42,MAESTRA!I:K,2,0)</f>
        <v>*46200*</v>
      </c>
      <c r="D42" s="1" t="str">
        <f>VLOOKUP(B42,MAESTRA!I:K,3,0)</f>
        <v>SPLASH CABALLERO -</v>
      </c>
      <c r="E42" s="5" t="s">
        <v>906</v>
      </c>
      <c r="F42" s="57">
        <v>2.0</v>
      </c>
      <c r="G42" s="2">
        <v>6500.0</v>
      </c>
      <c r="H42" s="2">
        <f t="shared" si="1"/>
        <v>13000</v>
      </c>
      <c r="I42" s="2">
        <f t="shared" si="2"/>
        <v>13000</v>
      </c>
      <c r="J42" s="59">
        <f t="shared" si="3"/>
        <v>1</v>
      </c>
      <c r="K42" s="2">
        <f t="shared" si="4"/>
        <v>26000</v>
      </c>
      <c r="L42" s="1"/>
    </row>
    <row r="43">
      <c r="A43" s="70">
        <v>46186.0</v>
      </c>
      <c r="B43" s="52" t="s">
        <v>696</v>
      </c>
      <c r="C43" s="1" t="str">
        <f>VLOOKUP(B43,MAESTRA!I:K,2,0)</f>
        <v>*1438630*</v>
      </c>
      <c r="D43" s="1" t="str">
        <f>VLOOKUP(B43,MAESTRA!I:K,3,0)</f>
        <v>GORRAS UNISEX COLOMBIA TALLA UN</v>
      </c>
      <c r="E43" s="1" t="s">
        <v>387</v>
      </c>
      <c r="F43" s="57">
        <f>6</f>
        <v>6</v>
      </c>
      <c r="G43" s="2">
        <v>28000.0</v>
      </c>
      <c r="H43" s="2">
        <f t="shared" si="1"/>
        <v>168000</v>
      </c>
      <c r="I43" s="2">
        <f t="shared" si="2"/>
        <v>56000</v>
      </c>
      <c r="J43" s="59">
        <f t="shared" si="3"/>
        <v>1</v>
      </c>
      <c r="K43" s="2">
        <f t="shared" si="4"/>
        <v>336000</v>
      </c>
      <c r="L43" s="1"/>
    </row>
    <row r="44">
      <c r="A44" s="70">
        <v>46186.0</v>
      </c>
      <c r="B44" s="52" t="s">
        <v>692</v>
      </c>
      <c r="C44" s="1" t="str">
        <f>VLOOKUP(B44,MAESTRA!I:K,2,0)</f>
        <v>*14327530*</v>
      </c>
      <c r="D44" s="1" t="str">
        <f>VLOOKUP(B44,MAESTRA!I:K,3,0)</f>
        <v>GORRAS UNISEX VARIOS TALLA UN</v>
      </c>
      <c r="E44" s="1" t="s">
        <v>387</v>
      </c>
      <c r="F44" s="57">
        <f>17</f>
        <v>17</v>
      </c>
      <c r="G44" s="2">
        <v>16000.0</v>
      </c>
      <c r="H44" s="2">
        <f t="shared" si="1"/>
        <v>272000</v>
      </c>
      <c r="I44" s="2">
        <f t="shared" si="2"/>
        <v>32000</v>
      </c>
      <c r="J44" s="59">
        <f t="shared" si="3"/>
        <v>1</v>
      </c>
      <c r="K44" s="2">
        <f t="shared" si="4"/>
        <v>544000</v>
      </c>
      <c r="L44" s="1"/>
    </row>
    <row r="45">
      <c r="A45" s="70">
        <v>46190.0</v>
      </c>
      <c r="B45" s="52" t="s">
        <v>696</v>
      </c>
      <c r="C45" s="1" t="str">
        <f>VLOOKUP(B45,MAESTRA!I:K,2,0)</f>
        <v>*1438630*</v>
      </c>
      <c r="D45" s="1" t="str">
        <f>VLOOKUP(B45,MAESTRA!I:K,3,0)</f>
        <v>GORRAS UNISEX COLOMBIA TALLA UN</v>
      </c>
      <c r="E45" s="1" t="s">
        <v>387</v>
      </c>
      <c r="F45" s="39">
        <v>13.0</v>
      </c>
      <c r="G45" s="2">
        <v>28000.0</v>
      </c>
      <c r="H45" s="2">
        <f t="shared" si="1"/>
        <v>364000</v>
      </c>
      <c r="I45" s="2">
        <f t="shared" si="2"/>
        <v>56000</v>
      </c>
      <c r="J45" s="59">
        <f t="shared" si="3"/>
        <v>1</v>
      </c>
      <c r="K45" s="2">
        <f t="shared" si="4"/>
        <v>728000</v>
      </c>
      <c r="L45" s="1"/>
    </row>
    <row r="46">
      <c r="A46" s="70">
        <v>46190.0</v>
      </c>
      <c r="B46" s="52" t="s">
        <v>692</v>
      </c>
      <c r="C46" s="1" t="str">
        <f>VLOOKUP(B46,MAESTRA!I:K,2,0)</f>
        <v>*14327530*</v>
      </c>
      <c r="D46" s="1" t="str">
        <f>VLOOKUP(B46,MAESTRA!I:K,3,0)</f>
        <v>GORRAS UNISEX VARIOS TALLA UN</v>
      </c>
      <c r="E46" s="1" t="s">
        <v>387</v>
      </c>
      <c r="F46" s="39">
        <v>24.0</v>
      </c>
      <c r="G46" s="4">
        <v>15000.0</v>
      </c>
      <c r="H46" s="2">
        <f t="shared" si="1"/>
        <v>360000</v>
      </c>
      <c r="I46" s="4">
        <v>32000.0</v>
      </c>
      <c r="J46" s="59">
        <f t="shared" si="3"/>
        <v>1.133333333</v>
      </c>
      <c r="K46" s="2">
        <f t="shared" si="4"/>
        <v>768000</v>
      </c>
      <c r="L46" s="1"/>
    </row>
    <row r="47">
      <c r="A47" s="70">
        <v>46186.0</v>
      </c>
      <c r="B47" s="52" t="s">
        <v>910</v>
      </c>
      <c r="C47" s="1" t="str">
        <f>VLOOKUP(B47,MAESTRA!I:K,2,0)</f>
        <v>*1532540*</v>
      </c>
      <c r="D47" s="1" t="str">
        <f>VLOOKUP(B47,MAESTRA!I:K,3,0)</f>
        <v>MALETAS UNISEX SPRAY GROUND</v>
      </c>
      <c r="E47" s="1" t="s">
        <v>911</v>
      </c>
      <c r="F47" s="57">
        <v>1.0</v>
      </c>
      <c r="G47" s="2">
        <v>60000.0</v>
      </c>
      <c r="H47" s="2">
        <f t="shared" si="1"/>
        <v>60000</v>
      </c>
      <c r="I47" s="2">
        <f t="shared" ref="I47:I51" si="5">CEILING(G47*$I$1,1000)</f>
        <v>120000</v>
      </c>
      <c r="J47" s="59">
        <f t="shared" si="3"/>
        <v>1</v>
      </c>
      <c r="K47" s="2">
        <f t="shared" si="4"/>
        <v>120000</v>
      </c>
      <c r="L47" s="1"/>
    </row>
    <row r="48">
      <c r="A48" s="70">
        <v>46186.0</v>
      </c>
      <c r="B48" s="52" t="s">
        <v>912</v>
      </c>
      <c r="C48" s="1" t="str">
        <f>VLOOKUP(B48,MAESTRA!I:K,2,0)</f>
        <v>*161480*</v>
      </c>
      <c r="D48" s="1" t="str">
        <f>VLOOKUP(B48,MAESTRA!I:K,3,0)</f>
        <v>LLAVEROS DAMA BOMBA</v>
      </c>
      <c r="E48" s="1" t="s">
        <v>911</v>
      </c>
      <c r="F48" s="57">
        <v>6.0</v>
      </c>
      <c r="G48" s="2">
        <v>6000.0</v>
      </c>
      <c r="H48" s="2">
        <f t="shared" si="1"/>
        <v>36000</v>
      </c>
      <c r="I48" s="2">
        <f t="shared" si="5"/>
        <v>12000</v>
      </c>
      <c r="J48" s="59">
        <f t="shared" si="3"/>
        <v>1</v>
      </c>
      <c r="K48" s="2">
        <f t="shared" si="4"/>
        <v>72000</v>
      </c>
      <c r="L48" s="1"/>
    </row>
    <row r="49">
      <c r="A49" s="70">
        <v>46186.0</v>
      </c>
      <c r="B49" s="52" t="s">
        <v>913</v>
      </c>
      <c r="C49" s="1" t="str">
        <f>VLOOKUP(B49,MAESTRA!I:K,2,0)</f>
        <v>*161720*</v>
      </c>
      <c r="D49" s="1" t="str">
        <f>VLOOKUP(B49,MAESTRA!I:K,3,0)</f>
        <v>LLAVEROS DAMA CEREZAS BRILLANTE</v>
      </c>
      <c r="E49" s="1" t="s">
        <v>911</v>
      </c>
      <c r="F49" s="57">
        <v>2.0</v>
      </c>
      <c r="G49" s="2">
        <v>17000.0</v>
      </c>
      <c r="H49" s="2">
        <f t="shared" si="1"/>
        <v>34000</v>
      </c>
      <c r="I49" s="2">
        <f t="shared" si="5"/>
        <v>34000</v>
      </c>
      <c r="J49" s="59">
        <f t="shared" si="3"/>
        <v>1</v>
      </c>
      <c r="K49" s="2">
        <f t="shared" si="4"/>
        <v>68000</v>
      </c>
      <c r="L49" s="1"/>
    </row>
    <row r="50">
      <c r="A50" s="70">
        <v>46186.0</v>
      </c>
      <c r="B50" s="52" t="s">
        <v>914</v>
      </c>
      <c r="C50" s="1" t="str">
        <f>VLOOKUP(B50,MAESTRA!I:K,2,0)</f>
        <v>*171460*</v>
      </c>
      <c r="D50" s="1" t="str">
        <f>VLOOKUP(B50,MAESTRA!I:K,3,0)</f>
        <v>BOLSOS DAMA BAUL</v>
      </c>
      <c r="E50" s="1" t="s">
        <v>911</v>
      </c>
      <c r="F50" s="57">
        <v>1.0</v>
      </c>
      <c r="G50" s="2">
        <v>45000.0</v>
      </c>
      <c r="H50" s="2">
        <f t="shared" si="1"/>
        <v>45000</v>
      </c>
      <c r="I50" s="2">
        <f t="shared" si="5"/>
        <v>90000</v>
      </c>
      <c r="J50" s="59">
        <f t="shared" si="3"/>
        <v>1</v>
      </c>
      <c r="K50" s="2">
        <f t="shared" si="4"/>
        <v>90000</v>
      </c>
      <c r="L50" s="1"/>
    </row>
    <row r="51">
      <c r="A51" s="70">
        <v>46186.0</v>
      </c>
      <c r="B51" s="52" t="s">
        <v>915</v>
      </c>
      <c r="C51" s="1" t="str">
        <f>VLOOKUP(B51,MAESTRA!I:K,2,0)</f>
        <v>*221030*</v>
      </c>
      <c r="D51" s="1" t="str">
        <f>VLOOKUP(B51,MAESTRA!I:K,3,0)</f>
        <v>CORREAS DAMA - TALLA UN</v>
      </c>
      <c r="E51" s="1" t="s">
        <v>911</v>
      </c>
      <c r="F51" s="57">
        <v>6.0</v>
      </c>
      <c r="G51" s="2">
        <v>9000.0</v>
      </c>
      <c r="H51" s="2">
        <f t="shared" si="1"/>
        <v>54000</v>
      </c>
      <c r="I51" s="2">
        <f t="shared" si="5"/>
        <v>18000</v>
      </c>
      <c r="J51" s="59">
        <f t="shared" si="3"/>
        <v>1</v>
      </c>
      <c r="K51" s="2">
        <f t="shared" si="4"/>
        <v>108000</v>
      </c>
      <c r="L51" s="1"/>
    </row>
    <row r="52">
      <c r="A52" s="70">
        <v>46186.0</v>
      </c>
      <c r="B52" s="52" t="s">
        <v>916</v>
      </c>
      <c r="C52" s="1" t="str">
        <f>VLOOKUP(B52,MAESTRA!I:K,2,0)</f>
        <v>*171570*</v>
      </c>
      <c r="D52" s="1" t="str">
        <f>VLOOKUP(B52,MAESTRA!I:K,3,0)</f>
        <v>BOLSOS DAMA CADENA DORADA</v>
      </c>
      <c r="E52" s="1" t="s">
        <v>911</v>
      </c>
      <c r="F52" s="57">
        <v>1.0</v>
      </c>
      <c r="G52" s="2">
        <v>30000.0</v>
      </c>
      <c r="H52" s="2">
        <f t="shared" si="1"/>
        <v>30000</v>
      </c>
      <c r="I52" s="2">
        <v>64000.0</v>
      </c>
      <c r="J52" s="59">
        <f t="shared" si="3"/>
        <v>1.133333333</v>
      </c>
      <c r="K52" s="2">
        <f t="shared" si="4"/>
        <v>64000</v>
      </c>
      <c r="L52" s="1"/>
    </row>
    <row r="53">
      <c r="A53" s="70">
        <v>46186.0</v>
      </c>
      <c r="B53" s="52" t="s">
        <v>917</v>
      </c>
      <c r="C53" s="1" t="str">
        <f>VLOOKUP(B53,MAESTRA!I:K,2,0)</f>
        <v>*183130*</v>
      </c>
      <c r="D53" s="1" t="str">
        <f>VLOOKUP(B53,MAESTRA!I:K,3,0)</f>
        <v>CARRIEL UNISEX ADIDAS</v>
      </c>
      <c r="E53" s="1" t="s">
        <v>911</v>
      </c>
      <c r="F53" s="57">
        <v>2.0</v>
      </c>
      <c r="G53" s="2">
        <v>24000.0</v>
      </c>
      <c r="H53" s="2">
        <f t="shared" si="1"/>
        <v>48000</v>
      </c>
      <c r="I53" s="2">
        <f t="shared" ref="I53:I65" si="6">CEILING(G53*$I$1,1000)</f>
        <v>48000</v>
      </c>
      <c r="J53" s="59">
        <f t="shared" si="3"/>
        <v>1</v>
      </c>
      <c r="K53" s="2">
        <f t="shared" si="4"/>
        <v>96000</v>
      </c>
      <c r="L53" s="1"/>
    </row>
    <row r="54">
      <c r="A54" s="70">
        <v>46186.0</v>
      </c>
      <c r="B54" s="52" t="s">
        <v>918</v>
      </c>
      <c r="C54" s="1" t="str">
        <f>VLOOKUP(B54,MAESTRA!I:K,2,0)</f>
        <v>*1921180*</v>
      </c>
      <c r="D54" s="1" t="str">
        <f>VLOOKUP(B54,MAESTRA!I:K,3,0)</f>
        <v>PECHERAS CABALLERO DIFERENTES MARCAS</v>
      </c>
      <c r="E54" s="1" t="s">
        <v>911</v>
      </c>
      <c r="F54" s="57">
        <v>3.0</v>
      </c>
      <c r="G54" s="2">
        <v>24000.0</v>
      </c>
      <c r="H54" s="2">
        <f t="shared" si="1"/>
        <v>72000</v>
      </c>
      <c r="I54" s="2">
        <f t="shared" si="6"/>
        <v>48000</v>
      </c>
      <c r="J54" s="59">
        <f t="shared" si="3"/>
        <v>1</v>
      </c>
      <c r="K54" s="2">
        <f t="shared" si="4"/>
        <v>144000</v>
      </c>
      <c r="L54" s="1"/>
    </row>
    <row r="55">
      <c r="A55" s="70">
        <v>46186.0</v>
      </c>
      <c r="B55" s="52" t="s">
        <v>919</v>
      </c>
      <c r="C55" s="1" t="str">
        <f>VLOOKUP(B55,MAESTRA!I:K,2,0)</f>
        <v>*201540*</v>
      </c>
      <c r="D55" s="1" t="str">
        <f>VLOOKUP(B55,MAESTRA!I:K,3,0)</f>
        <v>CANGUROS DAMA BRILLO</v>
      </c>
      <c r="E55" s="1" t="s">
        <v>911</v>
      </c>
      <c r="F55" s="57">
        <v>1.0</v>
      </c>
      <c r="G55" s="2">
        <v>38000.0</v>
      </c>
      <c r="H55" s="2">
        <f t="shared" si="1"/>
        <v>38000</v>
      </c>
      <c r="I55" s="2">
        <f t="shared" si="6"/>
        <v>76000</v>
      </c>
      <c r="J55" s="59">
        <f t="shared" si="3"/>
        <v>1</v>
      </c>
      <c r="K55" s="2">
        <f t="shared" si="4"/>
        <v>76000</v>
      </c>
      <c r="L55" s="1"/>
    </row>
    <row r="56">
      <c r="A56" s="70">
        <v>46186.0</v>
      </c>
      <c r="B56" s="52" t="s">
        <v>920</v>
      </c>
      <c r="C56" s="1" t="str">
        <f>VLOOKUP(B56,MAESTRA!I:K,2,0)</f>
        <v>*203130*</v>
      </c>
      <c r="D56" s="1" t="str">
        <f>VLOOKUP(B56,MAESTRA!I:K,3,0)</f>
        <v>CANGUROS UNISEX ADIDAS</v>
      </c>
      <c r="E56" s="1" t="s">
        <v>911</v>
      </c>
      <c r="F56" s="57">
        <v>2.0</v>
      </c>
      <c r="G56" s="2">
        <v>20000.0</v>
      </c>
      <c r="H56" s="2">
        <f t="shared" si="1"/>
        <v>40000</v>
      </c>
      <c r="I56" s="2">
        <f t="shared" si="6"/>
        <v>40000</v>
      </c>
      <c r="J56" s="59">
        <f t="shared" si="3"/>
        <v>1</v>
      </c>
      <c r="K56" s="2">
        <f t="shared" si="4"/>
        <v>80000</v>
      </c>
      <c r="L56" s="1"/>
    </row>
    <row r="57">
      <c r="A57" s="70">
        <v>46186.0</v>
      </c>
      <c r="B57" s="1" t="s">
        <v>921</v>
      </c>
      <c r="C57" s="1" t="str">
        <f>VLOOKUP(B57,MAESTRA!I:K,2,0)</f>
        <v>*2013260*</v>
      </c>
      <c r="D57" s="1" t="str">
        <f>VLOOKUP(B57,MAESTRA!I:K,3,0)</f>
        <v>CANGUROS DAMA CANGURO XIXIBAG</v>
      </c>
      <c r="E57" s="1" t="s">
        <v>911</v>
      </c>
      <c r="F57" s="57">
        <v>1.0</v>
      </c>
      <c r="G57" s="2">
        <v>22000.0</v>
      </c>
      <c r="H57" s="2">
        <f t="shared" si="1"/>
        <v>22000</v>
      </c>
      <c r="I57" s="2">
        <f t="shared" si="6"/>
        <v>44000</v>
      </c>
      <c r="J57" s="59">
        <f t="shared" si="3"/>
        <v>1</v>
      </c>
      <c r="K57" s="2">
        <f t="shared" si="4"/>
        <v>44000</v>
      </c>
      <c r="L57" s="1"/>
    </row>
    <row r="58">
      <c r="A58" s="70">
        <v>46186.0</v>
      </c>
      <c r="B58" s="52" t="s">
        <v>922</v>
      </c>
      <c r="C58" s="1" t="str">
        <f>VLOOKUP(B58,MAESTRA!I:K,2,0)</f>
        <v>*20100*</v>
      </c>
      <c r="D58" s="1" t="str">
        <f>VLOOKUP(B58,MAESTRA!I:K,3,0)</f>
        <v>CANGUROS DAMA -</v>
      </c>
      <c r="E58" s="1" t="s">
        <v>911</v>
      </c>
      <c r="F58" s="57">
        <v>1.0</v>
      </c>
      <c r="G58" s="2">
        <v>28000.0</v>
      </c>
      <c r="H58" s="2">
        <f t="shared" si="1"/>
        <v>28000</v>
      </c>
      <c r="I58" s="2">
        <f t="shared" si="6"/>
        <v>56000</v>
      </c>
      <c r="J58" s="59">
        <f t="shared" si="3"/>
        <v>1</v>
      </c>
      <c r="K58" s="2">
        <f t="shared" si="4"/>
        <v>56000</v>
      </c>
      <c r="L58" s="1"/>
    </row>
    <row r="59">
      <c r="A59" s="70">
        <v>46186.0</v>
      </c>
      <c r="B59" s="52" t="s">
        <v>923</v>
      </c>
      <c r="C59" s="1" t="str">
        <f>VLOOKUP(B59,MAESTRA!I:K,2,0)</f>
        <v>*1831320*</v>
      </c>
      <c r="D59" s="1" t="str">
        <f>VLOOKUP(B59,MAESTRA!I:K,3,0)</f>
        <v>CARRIEL UNISEX FASHION</v>
      </c>
      <c r="E59" s="1" t="s">
        <v>911</v>
      </c>
      <c r="F59" s="57">
        <v>3.0</v>
      </c>
      <c r="G59" s="2">
        <v>33000.0</v>
      </c>
      <c r="H59" s="2">
        <f t="shared" si="1"/>
        <v>99000</v>
      </c>
      <c r="I59" s="2">
        <f t="shared" si="6"/>
        <v>66000</v>
      </c>
      <c r="J59" s="59">
        <f t="shared" si="3"/>
        <v>1</v>
      </c>
      <c r="K59" s="2">
        <f t="shared" si="4"/>
        <v>198000</v>
      </c>
      <c r="L59" s="1"/>
    </row>
    <row r="60">
      <c r="A60" s="70">
        <v>46186.0</v>
      </c>
      <c r="B60" s="52" t="s">
        <v>924</v>
      </c>
      <c r="C60" s="1" t="str">
        <f>VLOOKUP(B60,MAESTRA!I:K,2,0)</f>
        <v>*1712150*</v>
      </c>
      <c r="D60" s="1" t="str">
        <f>VLOOKUP(B60,MAESTRA!I:K,3,0)</f>
        <v>BOLSOS DAMA PLAYERO TOUS</v>
      </c>
      <c r="E60" s="1" t="s">
        <v>911</v>
      </c>
      <c r="F60" s="57">
        <v>1.0</v>
      </c>
      <c r="G60" s="2">
        <v>52000.0</v>
      </c>
      <c r="H60" s="2">
        <f t="shared" si="1"/>
        <v>52000</v>
      </c>
      <c r="I60" s="2">
        <f t="shared" si="6"/>
        <v>104000</v>
      </c>
      <c r="J60" s="59">
        <f t="shared" si="3"/>
        <v>1</v>
      </c>
      <c r="K60" s="2">
        <f t="shared" si="4"/>
        <v>104000</v>
      </c>
      <c r="L60" s="1"/>
    </row>
    <row r="61">
      <c r="A61" s="70">
        <v>46186.0</v>
      </c>
      <c r="B61" s="52" t="s">
        <v>925</v>
      </c>
      <c r="C61" s="1" t="str">
        <f>VLOOKUP(B61,MAESTRA!I:K,2,0)</f>
        <v>*1712710*</v>
      </c>
      <c r="D61" s="1" t="str">
        <f>VLOOKUP(B61,MAESTRA!I:K,3,0)</f>
        <v>BOLSOS DAMA TULA</v>
      </c>
      <c r="E61" s="1" t="s">
        <v>911</v>
      </c>
      <c r="F61" s="57">
        <v>1.0</v>
      </c>
      <c r="G61" s="2">
        <v>50000.0</v>
      </c>
      <c r="H61" s="2">
        <f t="shared" si="1"/>
        <v>50000</v>
      </c>
      <c r="I61" s="2">
        <f t="shared" si="6"/>
        <v>100000</v>
      </c>
      <c r="J61" s="59">
        <f t="shared" si="3"/>
        <v>1</v>
      </c>
      <c r="K61" s="2">
        <f t="shared" si="4"/>
        <v>100000</v>
      </c>
      <c r="L61" s="1"/>
    </row>
    <row r="62">
      <c r="A62" s="70">
        <v>46186.0</v>
      </c>
      <c r="B62" s="52" t="s">
        <v>926</v>
      </c>
      <c r="C62" s="1" t="str">
        <f>VLOOKUP(B62,MAESTRA!I:K,2,0)</f>
        <v>*1711820*</v>
      </c>
      <c r="D62" s="1" t="str">
        <f>VLOOKUP(B62,MAESTRA!I:K,3,0)</f>
        <v>BOLSOS DAMA MANOS LIBRES</v>
      </c>
      <c r="E62" s="1" t="s">
        <v>911</v>
      </c>
      <c r="F62" s="57">
        <v>1.0</v>
      </c>
      <c r="G62" s="2">
        <v>29000.0</v>
      </c>
      <c r="H62" s="2">
        <f t="shared" si="1"/>
        <v>29000</v>
      </c>
      <c r="I62" s="2">
        <f t="shared" si="6"/>
        <v>58000</v>
      </c>
      <c r="J62" s="59">
        <f t="shared" si="3"/>
        <v>1</v>
      </c>
      <c r="K62" s="2">
        <f t="shared" si="4"/>
        <v>58000</v>
      </c>
      <c r="L62" s="1"/>
    </row>
    <row r="63">
      <c r="A63" s="70">
        <v>46186.0</v>
      </c>
      <c r="B63" s="52" t="s">
        <v>927</v>
      </c>
      <c r="C63" s="1" t="str">
        <f>VLOOKUP(B63,MAESTRA!I:K,2,0)</f>
        <v>*1832740*</v>
      </c>
      <c r="D63" s="1" t="str">
        <f>VLOOKUP(B63,MAESTRA!I:K,3,0)</f>
        <v>CARRIEL UNISEX VALANT</v>
      </c>
      <c r="E63" s="1" t="s">
        <v>911</v>
      </c>
      <c r="F63" s="57">
        <v>1.0</v>
      </c>
      <c r="G63" s="2">
        <v>22000.0</v>
      </c>
      <c r="H63" s="2">
        <f t="shared" si="1"/>
        <v>22000</v>
      </c>
      <c r="I63" s="2">
        <f t="shared" si="6"/>
        <v>44000</v>
      </c>
      <c r="J63" s="59">
        <f t="shared" si="3"/>
        <v>1</v>
      </c>
      <c r="K63" s="2">
        <f t="shared" si="4"/>
        <v>44000</v>
      </c>
      <c r="L63" s="1"/>
    </row>
    <row r="64">
      <c r="A64" s="70">
        <v>46186.0</v>
      </c>
      <c r="B64" s="52" t="s">
        <v>916</v>
      </c>
      <c r="C64" s="1" t="str">
        <f>VLOOKUP(B64,MAESTRA!I:K,2,0)</f>
        <v>*171570*</v>
      </c>
      <c r="D64" s="1" t="str">
        <f>VLOOKUP(B64,MAESTRA!I:K,3,0)</f>
        <v>BOLSOS DAMA CADENA DORADA</v>
      </c>
      <c r="E64" s="1" t="s">
        <v>911</v>
      </c>
      <c r="F64" s="57">
        <v>1.0</v>
      </c>
      <c r="G64" s="2">
        <v>32000.0</v>
      </c>
      <c r="H64" s="2">
        <f t="shared" si="1"/>
        <v>32000</v>
      </c>
      <c r="I64" s="2">
        <f t="shared" si="6"/>
        <v>64000</v>
      </c>
      <c r="J64" s="59">
        <f t="shared" si="3"/>
        <v>1</v>
      </c>
      <c r="K64" s="2">
        <f t="shared" si="4"/>
        <v>64000</v>
      </c>
      <c r="L64" s="1"/>
    </row>
    <row r="65">
      <c r="A65" s="70">
        <v>46186.0</v>
      </c>
      <c r="B65" s="52" t="s">
        <v>928</v>
      </c>
      <c r="C65" s="1" t="str">
        <f>VLOOKUP(B65,MAESTRA!I:K,2,0)</f>
        <v>*17100*</v>
      </c>
      <c r="D65" s="1" t="str">
        <f>VLOOKUP(B65,MAESTRA!I:K,3,0)</f>
        <v>BOLSOS DAMA -</v>
      </c>
      <c r="E65" s="1" t="s">
        <v>911</v>
      </c>
      <c r="F65" s="57">
        <v>1.0</v>
      </c>
      <c r="G65" s="2">
        <v>35000.0</v>
      </c>
      <c r="H65" s="2">
        <f t="shared" si="1"/>
        <v>35000</v>
      </c>
      <c r="I65" s="2">
        <f t="shared" si="6"/>
        <v>70000</v>
      </c>
      <c r="J65" s="59">
        <f t="shared" si="3"/>
        <v>1</v>
      </c>
      <c r="K65" s="2">
        <f t="shared" si="4"/>
        <v>70000</v>
      </c>
      <c r="L65" s="1"/>
    </row>
    <row r="66">
      <c r="A66" s="70">
        <v>46186.0</v>
      </c>
      <c r="B66" s="52" t="s">
        <v>928</v>
      </c>
      <c r="C66" s="1" t="str">
        <f>VLOOKUP(B66,MAESTRA!I:K,2,0)</f>
        <v>*17100*</v>
      </c>
      <c r="D66" s="1" t="str">
        <f>VLOOKUP(B66,MAESTRA!I:K,3,0)</f>
        <v>BOLSOS DAMA -</v>
      </c>
      <c r="E66" s="1" t="s">
        <v>911</v>
      </c>
      <c r="F66" s="57">
        <v>1.0</v>
      </c>
      <c r="G66" s="2">
        <v>30000.0</v>
      </c>
      <c r="H66" s="2">
        <f t="shared" si="1"/>
        <v>30000</v>
      </c>
      <c r="I66" s="2">
        <v>70000.0</v>
      </c>
      <c r="J66" s="59">
        <f t="shared" si="3"/>
        <v>1.333333333</v>
      </c>
      <c r="K66" s="2">
        <f t="shared" si="4"/>
        <v>70000</v>
      </c>
      <c r="L66" s="1"/>
    </row>
    <row r="67">
      <c r="A67" s="70">
        <v>46186.0</v>
      </c>
      <c r="B67" s="52" t="s">
        <v>929</v>
      </c>
      <c r="C67" s="1" t="str">
        <f>VLOOKUP(B67,MAESTRA!I:K,2,0)</f>
        <v>*171730*</v>
      </c>
      <c r="D67" s="1" t="str">
        <f>VLOOKUP(B67,MAESTRA!I:K,3,0)</f>
        <v>BOLSOS DAMA CHAPA DORADA</v>
      </c>
      <c r="E67" s="1" t="s">
        <v>911</v>
      </c>
      <c r="F67" s="57">
        <v>1.0</v>
      </c>
      <c r="G67" s="2">
        <v>30000.0</v>
      </c>
      <c r="H67" s="2">
        <f t="shared" si="1"/>
        <v>30000</v>
      </c>
      <c r="I67" s="2">
        <f t="shared" ref="I67:I194" si="7">CEILING(G67*$I$1,1000)</f>
        <v>60000</v>
      </c>
      <c r="J67" s="59">
        <f t="shared" si="3"/>
        <v>1</v>
      </c>
      <c r="K67" s="2">
        <f t="shared" si="4"/>
        <v>60000</v>
      </c>
      <c r="L67" s="1"/>
    </row>
    <row r="68">
      <c r="A68" s="70">
        <v>46186.0</v>
      </c>
      <c r="B68" s="52" t="s">
        <v>930</v>
      </c>
      <c r="C68" s="1" t="str">
        <f>VLOOKUP(B68,MAESTRA!I:K,2,0)</f>
        <v>*213860*</v>
      </c>
      <c r="D68" s="1" t="str">
        <f>VLOOKUP(B68,MAESTRA!I:K,3,0)</f>
        <v>CAJAS REGALO UNISEX COLOMBIA</v>
      </c>
      <c r="E68" s="5" t="s">
        <v>404</v>
      </c>
      <c r="F68" s="57">
        <v>12.0</v>
      </c>
      <c r="G68" s="2">
        <v>1800.0</v>
      </c>
      <c r="H68" s="2">
        <f t="shared" si="1"/>
        <v>21600</v>
      </c>
      <c r="I68" s="2">
        <f t="shared" si="7"/>
        <v>4000</v>
      </c>
      <c r="J68" s="59">
        <f t="shared" si="3"/>
        <v>1.222222222</v>
      </c>
      <c r="K68" s="2">
        <f t="shared" si="4"/>
        <v>48000</v>
      </c>
      <c r="L68" s="1"/>
    </row>
    <row r="69">
      <c r="A69" s="70">
        <v>46186.0</v>
      </c>
      <c r="B69" s="52" t="s">
        <v>931</v>
      </c>
      <c r="C69" s="1" t="str">
        <f>VLOOKUP(B69,MAESTRA!I:K,2,0)</f>
        <v>*2221910*</v>
      </c>
      <c r="D69" s="1" t="str">
        <f>VLOOKUP(B69,MAESTRA!I:K,3,0)</f>
        <v>CORREAS CABALLERO MONT BLANC</v>
      </c>
      <c r="E69" s="1" t="s">
        <v>911</v>
      </c>
      <c r="F69" s="57">
        <v>1.0</v>
      </c>
      <c r="G69" s="2">
        <v>35000.0</v>
      </c>
      <c r="H69" s="2">
        <f t="shared" si="1"/>
        <v>35000</v>
      </c>
      <c r="I69" s="2">
        <f t="shared" si="7"/>
        <v>70000</v>
      </c>
      <c r="J69" s="59">
        <f t="shared" si="3"/>
        <v>1</v>
      </c>
      <c r="K69" s="2">
        <f t="shared" si="4"/>
        <v>70000</v>
      </c>
      <c r="L69" s="1"/>
    </row>
    <row r="70">
      <c r="A70" s="70">
        <v>46186.0</v>
      </c>
      <c r="B70" s="52" t="s">
        <v>932</v>
      </c>
      <c r="C70" s="1" t="str">
        <f>VLOOKUP(B70,MAESTRA!I:K,2,0)</f>
        <v>*502620*</v>
      </c>
      <c r="D70" s="1" t="str">
        <f>VLOOKUP(B70,MAESTRA!I:K,3,0)</f>
        <v>CINTURON+BILLETERA CABALLERO CAJA VERSACE</v>
      </c>
      <c r="E70" s="1" t="s">
        <v>911</v>
      </c>
      <c r="F70" s="57">
        <v>2.0</v>
      </c>
      <c r="G70" s="2">
        <v>30000.0</v>
      </c>
      <c r="H70" s="2">
        <f t="shared" si="1"/>
        <v>60000</v>
      </c>
      <c r="I70" s="2">
        <f t="shared" si="7"/>
        <v>60000</v>
      </c>
      <c r="J70" s="59">
        <f t="shared" si="3"/>
        <v>1</v>
      </c>
      <c r="K70" s="2">
        <f t="shared" si="4"/>
        <v>120000</v>
      </c>
      <c r="L70" s="1"/>
    </row>
    <row r="71">
      <c r="A71" s="70">
        <v>46186.0</v>
      </c>
      <c r="B71" s="52" t="s">
        <v>933</v>
      </c>
      <c r="C71" s="1" t="str">
        <f>VLOOKUP(B71,MAESTRA!I:K,2,0)</f>
        <v>*502600*</v>
      </c>
      <c r="D71" s="1" t="str">
        <f>VLOOKUP(B71,MAESTRA!I:K,3,0)</f>
        <v>CINTURON+BILLETERA CABALLERO CAJA GUCCI</v>
      </c>
      <c r="E71" s="1" t="s">
        <v>911</v>
      </c>
      <c r="F71" s="57">
        <v>1.0</v>
      </c>
      <c r="G71" s="2">
        <v>38000.0</v>
      </c>
      <c r="H71" s="2">
        <f t="shared" si="1"/>
        <v>38000</v>
      </c>
      <c r="I71" s="2">
        <f t="shared" si="7"/>
        <v>76000</v>
      </c>
      <c r="J71" s="59">
        <f t="shared" si="3"/>
        <v>1</v>
      </c>
      <c r="K71" s="2">
        <f t="shared" si="4"/>
        <v>76000</v>
      </c>
      <c r="L71" s="1"/>
    </row>
    <row r="72">
      <c r="A72" s="70">
        <v>46186.0</v>
      </c>
      <c r="B72" s="52" t="s">
        <v>934</v>
      </c>
      <c r="C72" s="1" t="str">
        <f>VLOOKUP(B72,MAESTRA!I:K,2,0)</f>
        <v>*502610*</v>
      </c>
      <c r="D72" s="1" t="str">
        <f>VLOOKUP(B72,MAESTRA!I:K,3,0)</f>
        <v>CINTURON+BILLETERA CABALLERO CAJA HERMES</v>
      </c>
      <c r="E72" s="1" t="s">
        <v>911</v>
      </c>
      <c r="F72" s="57">
        <v>1.0</v>
      </c>
      <c r="G72" s="2">
        <v>38000.0</v>
      </c>
      <c r="H72" s="2">
        <f t="shared" si="1"/>
        <v>38000</v>
      </c>
      <c r="I72" s="2">
        <f t="shared" si="7"/>
        <v>76000</v>
      </c>
      <c r="J72" s="59">
        <f t="shared" si="3"/>
        <v>1</v>
      </c>
      <c r="K72" s="2">
        <f t="shared" si="4"/>
        <v>76000</v>
      </c>
      <c r="L72" s="1"/>
    </row>
    <row r="73">
      <c r="A73" s="70">
        <v>46186.0</v>
      </c>
      <c r="B73" s="52" t="s">
        <v>935</v>
      </c>
      <c r="C73" s="1" t="str">
        <f>VLOOKUP(B73,MAESTRA!I:K,2,0)</f>
        <v>*2321910*</v>
      </c>
      <c r="D73" s="1" t="str">
        <f>VLOOKUP(B73,MAESTRA!I:K,3,0)</f>
        <v>BILLETERAS CABALLERO MONT BLANC</v>
      </c>
      <c r="E73" s="1" t="s">
        <v>911</v>
      </c>
      <c r="F73" s="57">
        <v>1.0</v>
      </c>
      <c r="G73" s="2">
        <v>35000.0</v>
      </c>
      <c r="H73" s="2">
        <f t="shared" si="1"/>
        <v>35000</v>
      </c>
      <c r="I73" s="2">
        <f t="shared" si="7"/>
        <v>70000</v>
      </c>
      <c r="J73" s="59">
        <f t="shared" si="3"/>
        <v>1</v>
      </c>
      <c r="K73" s="2">
        <f t="shared" si="4"/>
        <v>70000</v>
      </c>
      <c r="L73" s="1"/>
    </row>
    <row r="74">
      <c r="A74" s="70">
        <v>46186.0</v>
      </c>
      <c r="B74" s="52" t="s">
        <v>936</v>
      </c>
      <c r="C74" s="1" t="str">
        <f>VLOOKUP(B74,MAESTRA!I:K,2,0)</f>
        <v>*222630*</v>
      </c>
      <c r="D74" s="1" t="str">
        <f>VLOOKUP(B74,MAESTRA!I:K,3,0)</f>
        <v>CORREAS CABALLERO CALVIN KLEIN</v>
      </c>
      <c r="E74" s="1" t="s">
        <v>911</v>
      </c>
      <c r="F74" s="57">
        <v>1.0</v>
      </c>
      <c r="G74" s="2">
        <v>35000.0</v>
      </c>
      <c r="H74" s="2">
        <f t="shared" si="1"/>
        <v>35000</v>
      </c>
      <c r="I74" s="2">
        <f t="shared" si="7"/>
        <v>70000</v>
      </c>
      <c r="J74" s="59">
        <f t="shared" si="3"/>
        <v>1</v>
      </c>
      <c r="K74" s="2">
        <f t="shared" si="4"/>
        <v>70000</v>
      </c>
      <c r="L74" s="1"/>
    </row>
    <row r="75">
      <c r="A75" s="70">
        <v>46186.0</v>
      </c>
      <c r="B75" s="52" t="s">
        <v>937</v>
      </c>
      <c r="C75" s="1" t="str">
        <f>VLOOKUP(B75,MAESTRA!I:K,2,0)</f>
        <v>*232630*</v>
      </c>
      <c r="D75" s="1" t="str">
        <f>VLOOKUP(B75,MAESTRA!I:K,3,0)</f>
        <v>BILLETERAS CABALLERO CALVIN KLEIN</v>
      </c>
      <c r="E75" s="1" t="s">
        <v>911</v>
      </c>
      <c r="F75" s="57">
        <v>1.0</v>
      </c>
      <c r="G75" s="2">
        <v>35000.0</v>
      </c>
      <c r="H75" s="2">
        <f t="shared" si="1"/>
        <v>35000</v>
      </c>
      <c r="I75" s="2">
        <f t="shared" si="7"/>
        <v>70000</v>
      </c>
      <c r="J75" s="59">
        <f t="shared" si="3"/>
        <v>1</v>
      </c>
      <c r="K75" s="2">
        <f t="shared" si="4"/>
        <v>70000</v>
      </c>
      <c r="L75" s="1"/>
    </row>
    <row r="76">
      <c r="A76" s="70">
        <v>46186.0</v>
      </c>
      <c r="B76" s="52" t="s">
        <v>938</v>
      </c>
      <c r="C76" s="1" t="str">
        <f>VLOOKUP(B76,MAESTRA!I:K,2,0)</f>
        <v>*2221780*</v>
      </c>
      <c r="D76" s="1" t="str">
        <f>VLOOKUP(B76,MAESTRA!I:K,3,0)</f>
        <v>CORREAS CABALLERO LOUIS VUITTON</v>
      </c>
      <c r="E76" s="1" t="s">
        <v>911</v>
      </c>
      <c r="F76" s="57">
        <v>1.0</v>
      </c>
      <c r="G76" s="2">
        <v>30000.0</v>
      </c>
      <c r="H76" s="2">
        <f t="shared" si="1"/>
        <v>30000</v>
      </c>
      <c r="I76" s="2">
        <f t="shared" si="7"/>
        <v>60000</v>
      </c>
      <c r="J76" s="59">
        <f t="shared" si="3"/>
        <v>1</v>
      </c>
      <c r="K76" s="2">
        <f t="shared" si="4"/>
        <v>60000</v>
      </c>
      <c r="L76" s="1"/>
    </row>
    <row r="77">
      <c r="A77" s="70">
        <v>46186.0</v>
      </c>
      <c r="B77" s="52" t="s">
        <v>939</v>
      </c>
      <c r="C77" s="1" t="str">
        <f>VLOOKUP(B77,MAESTRA!I:K,2,0)</f>
        <v>*2321780*</v>
      </c>
      <c r="D77" s="1" t="str">
        <f>VLOOKUP(B77,MAESTRA!I:K,3,0)</f>
        <v>BILLETERAS CABALLERO LOUIS VUITTON</v>
      </c>
      <c r="E77" s="1" t="s">
        <v>911</v>
      </c>
      <c r="F77" s="57">
        <v>1.0</v>
      </c>
      <c r="G77" s="2">
        <v>35000.0</v>
      </c>
      <c r="H77" s="2">
        <f t="shared" si="1"/>
        <v>35000</v>
      </c>
      <c r="I77" s="2">
        <f t="shared" si="7"/>
        <v>70000</v>
      </c>
      <c r="J77" s="59">
        <f t="shared" si="3"/>
        <v>1</v>
      </c>
      <c r="K77" s="2">
        <f t="shared" si="4"/>
        <v>70000</v>
      </c>
      <c r="L77" s="1"/>
    </row>
    <row r="78">
      <c r="A78" s="70">
        <v>46186.0</v>
      </c>
      <c r="B78" s="1" t="s">
        <v>940</v>
      </c>
      <c r="C78" s="1" t="str">
        <f>VLOOKUP(B78,MAESTRA!I:K,2,0)</f>
        <v>*2223270*</v>
      </c>
      <c r="D78" s="1" t="str">
        <f>VLOOKUP(B78,MAESTRA!I:K,3,0)</f>
        <v>CORREAS CABALLERO FERREGAMO AAA</v>
      </c>
      <c r="E78" s="1" t="s">
        <v>911</v>
      </c>
      <c r="F78" s="57">
        <v>1.0</v>
      </c>
      <c r="G78" s="2">
        <v>24000.0</v>
      </c>
      <c r="H78" s="2">
        <f t="shared" si="1"/>
        <v>24000</v>
      </c>
      <c r="I78" s="2">
        <f t="shared" si="7"/>
        <v>48000</v>
      </c>
      <c r="J78" s="59">
        <f t="shared" si="3"/>
        <v>1</v>
      </c>
      <c r="K78" s="2">
        <f t="shared" si="4"/>
        <v>48000</v>
      </c>
      <c r="L78" s="1"/>
    </row>
    <row r="79">
      <c r="A79" s="70">
        <v>46186.0</v>
      </c>
      <c r="B79" s="52" t="s">
        <v>941</v>
      </c>
      <c r="C79" s="1" t="str">
        <f>VLOOKUP(B79,MAESTRA!I:K,2,0)</f>
        <v>*8118130*</v>
      </c>
      <c r="D79" s="1" t="str">
        <f>VLOOKUP(B79,MAESTRA!I:K,3,0)</f>
        <v>VESTIDOS DAMA MANGA LARGA TALLA UN</v>
      </c>
      <c r="E79" s="1" t="s">
        <v>942</v>
      </c>
      <c r="F79" s="57">
        <v>3.0</v>
      </c>
      <c r="G79" s="2">
        <v>40000.0</v>
      </c>
      <c r="H79" s="2">
        <f t="shared" si="1"/>
        <v>120000</v>
      </c>
      <c r="I79" s="2">
        <f t="shared" si="7"/>
        <v>80000</v>
      </c>
      <c r="J79" s="59">
        <f t="shared" si="3"/>
        <v>1</v>
      </c>
      <c r="K79" s="2">
        <f t="shared" si="4"/>
        <v>240000</v>
      </c>
      <c r="L79" s="1"/>
    </row>
    <row r="80">
      <c r="A80" s="70">
        <v>46186.0</v>
      </c>
      <c r="B80" s="52" t="s">
        <v>860</v>
      </c>
      <c r="C80" s="1" t="str">
        <f>VLOOKUP(B80,MAESTRA!I:K,2,0)</f>
        <v>*8111230*</v>
      </c>
      <c r="D80" s="1" t="str">
        <f>VLOOKUP(B80,MAESTRA!I:K,3,0)</f>
        <v>VESTIDOS DAMA DE TIRAS TALLA UN</v>
      </c>
      <c r="E80" s="1" t="s">
        <v>942</v>
      </c>
      <c r="F80" s="57">
        <v>3.0</v>
      </c>
      <c r="G80" s="2">
        <v>35000.0</v>
      </c>
      <c r="H80" s="2">
        <f t="shared" si="1"/>
        <v>105000</v>
      </c>
      <c r="I80" s="2">
        <f t="shared" si="7"/>
        <v>70000</v>
      </c>
      <c r="J80" s="59">
        <f t="shared" si="3"/>
        <v>1</v>
      </c>
      <c r="K80" s="2">
        <f t="shared" si="4"/>
        <v>210000</v>
      </c>
      <c r="L80" s="1"/>
    </row>
    <row r="81">
      <c r="A81" s="70">
        <v>46186.0</v>
      </c>
      <c r="B81" s="52" t="s">
        <v>943</v>
      </c>
      <c r="C81" s="1" t="str">
        <f>VLOOKUP(B81,MAESTRA!I:K,2,0)</f>
        <v>*613430*</v>
      </c>
      <c r="D81" s="1" t="str">
        <f>VLOOKUP(B81,MAESTRA!I:K,3,0)</f>
        <v>BLUSAS DAMA ASIMETRICA 1 HOMBRO TALLA UN</v>
      </c>
      <c r="E81" s="1" t="s">
        <v>942</v>
      </c>
      <c r="F81" s="57">
        <v>5.0</v>
      </c>
      <c r="G81" s="2">
        <v>22000.0</v>
      </c>
      <c r="H81" s="2">
        <f t="shared" si="1"/>
        <v>110000</v>
      </c>
      <c r="I81" s="2">
        <f t="shared" si="7"/>
        <v>44000</v>
      </c>
      <c r="J81" s="59">
        <f t="shared" si="3"/>
        <v>1</v>
      </c>
      <c r="K81" s="2">
        <f t="shared" si="4"/>
        <v>220000</v>
      </c>
      <c r="L81" s="1"/>
    </row>
    <row r="82">
      <c r="A82" s="70">
        <v>46186.0</v>
      </c>
      <c r="B82" s="52" t="s">
        <v>944</v>
      </c>
      <c r="C82" s="1" t="str">
        <f>VLOOKUP(B82,MAESTRA!I:K,2,0)</f>
        <v>*51126330*</v>
      </c>
      <c r="D82" s="1" t="str">
        <f>VLOOKUP(B82,MAESTRA!I:K,3,0)</f>
        <v>STRAPLE DAMA TIRA CUELLO TALLA UN</v>
      </c>
      <c r="E82" s="1" t="s">
        <v>942</v>
      </c>
      <c r="F82" s="57">
        <v>5.0</v>
      </c>
      <c r="G82" s="2">
        <v>20000.0</v>
      </c>
      <c r="H82" s="2">
        <f t="shared" si="1"/>
        <v>100000</v>
      </c>
      <c r="I82" s="2">
        <f t="shared" si="7"/>
        <v>40000</v>
      </c>
      <c r="J82" s="59">
        <f t="shared" si="3"/>
        <v>1</v>
      </c>
      <c r="K82" s="2">
        <f t="shared" si="4"/>
        <v>200000</v>
      </c>
      <c r="L82" s="1"/>
    </row>
    <row r="83">
      <c r="A83" s="70">
        <v>46186.0</v>
      </c>
      <c r="B83" s="52" t="s">
        <v>945</v>
      </c>
      <c r="C83" s="1" t="str">
        <f>VLOOKUP(B83,MAESTRA!I:K,2,0)</f>
        <v>*715030*</v>
      </c>
      <c r="D83" s="1" t="str">
        <f>VLOOKUP(B83,MAESTRA!I:K,3,0)</f>
        <v>TEJIDOS DAMA BOTONES TALLA UN</v>
      </c>
      <c r="E83" s="1" t="s">
        <v>946</v>
      </c>
      <c r="F83" s="57">
        <v>4.0</v>
      </c>
      <c r="G83" s="2">
        <v>30000.0</v>
      </c>
      <c r="H83" s="2">
        <f t="shared" si="1"/>
        <v>120000</v>
      </c>
      <c r="I83" s="2">
        <f t="shared" si="7"/>
        <v>60000</v>
      </c>
      <c r="J83" s="59">
        <f t="shared" si="3"/>
        <v>1</v>
      </c>
      <c r="K83" s="2">
        <f t="shared" si="4"/>
        <v>240000</v>
      </c>
      <c r="L83" s="1"/>
    </row>
    <row r="84">
      <c r="A84" s="70">
        <v>46186.0</v>
      </c>
      <c r="B84" s="52" t="s">
        <v>947</v>
      </c>
      <c r="C84" s="1" t="str">
        <f>VLOOKUP(B84,MAESTRA!I:K,2,0)</f>
        <v>*7110830*</v>
      </c>
      <c r="D84" s="1" t="str">
        <f>VLOOKUP(B84,MAESTRA!I:K,3,0)</f>
        <v>TEJIDOS DAMA CUELLO REDONDO TALLA UN</v>
      </c>
      <c r="E84" s="1" t="s">
        <v>946</v>
      </c>
      <c r="F84" s="57">
        <v>4.0</v>
      </c>
      <c r="G84" s="2">
        <v>30000.0</v>
      </c>
      <c r="H84" s="2">
        <f t="shared" si="1"/>
        <v>120000</v>
      </c>
      <c r="I84" s="2">
        <f t="shared" si="7"/>
        <v>60000</v>
      </c>
      <c r="J84" s="59">
        <f t="shared" si="3"/>
        <v>1</v>
      </c>
      <c r="K84" s="2">
        <f t="shared" si="4"/>
        <v>240000</v>
      </c>
      <c r="L84" s="1"/>
    </row>
    <row r="85">
      <c r="A85" s="70">
        <v>46186.0</v>
      </c>
      <c r="B85" s="52" t="s">
        <v>948</v>
      </c>
      <c r="C85" s="1" t="str">
        <f>VLOOKUP(B85,MAESTRA!I:K,2,0)</f>
        <v>*521030*</v>
      </c>
      <c r="D85" s="1" t="str">
        <f>VLOOKUP(B85,MAESTRA!I:K,3,0)</f>
        <v>BATAS TEJIDO DAMA - TALLA UN</v>
      </c>
      <c r="E85" s="1" t="s">
        <v>946</v>
      </c>
      <c r="F85" s="57">
        <v>6.0</v>
      </c>
      <c r="G85" s="2">
        <v>23000.0</v>
      </c>
      <c r="H85" s="2">
        <f t="shared" si="1"/>
        <v>138000</v>
      </c>
      <c r="I85" s="2">
        <f t="shared" si="7"/>
        <v>46000</v>
      </c>
      <c r="J85" s="59">
        <f t="shared" si="3"/>
        <v>1</v>
      </c>
      <c r="K85" s="2">
        <f t="shared" si="4"/>
        <v>276000</v>
      </c>
      <c r="L85" s="1"/>
    </row>
    <row r="86">
      <c r="A86" s="70">
        <v>46186.0</v>
      </c>
      <c r="B86" s="52" t="s">
        <v>949</v>
      </c>
      <c r="C86" s="1" t="str">
        <f>VLOOKUP(B86,MAESTRA!I:K,2,0)</f>
        <v>*2414931*</v>
      </c>
      <c r="D86" s="1" t="str">
        <f>VLOOKUP(B86,MAESTRA!I:K,3,0)</f>
        <v>MEDIAS DAMA BORDADA VALANT TALLA VA</v>
      </c>
      <c r="E86" s="1" t="s">
        <v>950</v>
      </c>
      <c r="F86" s="57">
        <v>12.0</v>
      </c>
      <c r="G86" s="2">
        <v>3000.0</v>
      </c>
      <c r="H86" s="2">
        <f t="shared" si="1"/>
        <v>36000</v>
      </c>
      <c r="I86" s="2">
        <f t="shared" si="7"/>
        <v>6000</v>
      </c>
      <c r="J86" s="59">
        <f t="shared" si="3"/>
        <v>1</v>
      </c>
      <c r="K86" s="2">
        <f t="shared" si="4"/>
        <v>72000</v>
      </c>
      <c r="L86" s="1"/>
    </row>
    <row r="87">
      <c r="A87" s="70">
        <v>46186.0</v>
      </c>
      <c r="B87" s="52" t="s">
        <v>951</v>
      </c>
      <c r="C87" s="1" t="str">
        <f>VLOOKUP(B87,MAESTRA!I:K,2,0)</f>
        <v>*24125531*</v>
      </c>
      <c r="D87" s="1" t="str">
        <f>VLOOKUP(B87,MAESTRA!I:K,3,0)</f>
        <v>MEDIAS DAMA TALONERA HOLALA TALLA VA</v>
      </c>
      <c r="E87" s="1" t="s">
        <v>950</v>
      </c>
      <c r="F87" s="57">
        <v>36.0</v>
      </c>
      <c r="G87" s="2">
        <v>2000.0</v>
      </c>
      <c r="H87" s="2">
        <f t="shared" si="1"/>
        <v>72000</v>
      </c>
      <c r="I87" s="2">
        <f t="shared" si="7"/>
        <v>4000</v>
      </c>
      <c r="J87" s="59">
        <f t="shared" si="3"/>
        <v>1</v>
      </c>
      <c r="K87" s="2">
        <f t="shared" si="4"/>
        <v>144000</v>
      </c>
      <c r="L87" s="1"/>
    </row>
    <row r="88">
      <c r="A88" s="70">
        <v>46186.0</v>
      </c>
      <c r="B88" s="52" t="s">
        <v>952</v>
      </c>
      <c r="C88" s="1" t="str">
        <f>VLOOKUP(B88,MAESTRA!I:K,2,0)</f>
        <v>*24125631*</v>
      </c>
      <c r="D88" s="1" t="str">
        <f>VLOOKUP(B88,MAESTRA!I:K,3,0)</f>
        <v>MEDIAS DAMA TALONERA TOBILLERA TALLA VA</v>
      </c>
      <c r="E88" s="1" t="s">
        <v>950</v>
      </c>
      <c r="F88" s="57">
        <v>36.0</v>
      </c>
      <c r="G88" s="2">
        <v>1083.0</v>
      </c>
      <c r="H88" s="2">
        <f t="shared" si="1"/>
        <v>38988</v>
      </c>
      <c r="I88" s="2">
        <f t="shared" si="7"/>
        <v>3000</v>
      </c>
      <c r="J88" s="59">
        <f t="shared" si="3"/>
        <v>1.770083102</v>
      </c>
      <c r="K88" s="2">
        <f t="shared" si="4"/>
        <v>108000</v>
      </c>
      <c r="L88" s="1"/>
    </row>
    <row r="89">
      <c r="A89" s="70">
        <v>46186.0</v>
      </c>
      <c r="B89" s="52" t="s">
        <v>953</v>
      </c>
      <c r="C89" s="1" t="str">
        <f>VLOOKUP(B89,MAESTRA!I:K,2,0)</f>
        <v>*24113431*</v>
      </c>
      <c r="D89" s="1" t="str">
        <f>VLOOKUP(B89,MAESTRA!I:K,3,0)</f>
        <v>MEDIAS DAMA FINA HOLALA TALLA VA</v>
      </c>
      <c r="E89" s="1" t="s">
        <v>950</v>
      </c>
      <c r="F89" s="57">
        <v>12.0</v>
      </c>
      <c r="G89" s="2">
        <v>2167.0</v>
      </c>
      <c r="H89" s="2">
        <f t="shared" si="1"/>
        <v>26004</v>
      </c>
      <c r="I89" s="2">
        <f t="shared" si="7"/>
        <v>5000</v>
      </c>
      <c r="J89" s="59">
        <f t="shared" si="3"/>
        <v>1.307337333</v>
      </c>
      <c r="K89" s="2">
        <f t="shared" si="4"/>
        <v>60000</v>
      </c>
      <c r="L89" s="1"/>
    </row>
    <row r="90">
      <c r="A90" s="70">
        <v>46186.0</v>
      </c>
      <c r="B90" s="52" t="s">
        <v>954</v>
      </c>
      <c r="C90" s="1" t="str">
        <f>VLOOKUP(B90,MAESTRA!I:K,2,0)</f>
        <v>*24118331*</v>
      </c>
      <c r="D90" s="1" t="str">
        <f>VLOOKUP(B90,MAESTRA!I:K,3,0)</f>
        <v>MEDIAS DAMA MARCADA HOLALA TALLA VA</v>
      </c>
      <c r="E90" s="1" t="s">
        <v>950</v>
      </c>
      <c r="F90" s="57">
        <v>12.0</v>
      </c>
      <c r="G90" s="2">
        <v>2333.0</v>
      </c>
      <c r="H90" s="2">
        <f t="shared" si="1"/>
        <v>27996</v>
      </c>
      <c r="I90" s="2">
        <f t="shared" si="7"/>
        <v>5000</v>
      </c>
      <c r="J90" s="59">
        <f t="shared" si="3"/>
        <v>1.143163309</v>
      </c>
      <c r="K90" s="2">
        <f t="shared" si="4"/>
        <v>60000</v>
      </c>
      <c r="L90" s="1"/>
    </row>
    <row r="91">
      <c r="A91" s="70">
        <v>46186.0</v>
      </c>
      <c r="B91" s="52" t="s">
        <v>955</v>
      </c>
      <c r="C91" s="1" t="str">
        <f>VLOOKUP(B91,MAESTRA!I:K,2,0)</f>
        <v>*242331*</v>
      </c>
      <c r="D91" s="1" t="str">
        <f>VLOOKUP(B91,MAESTRA!I:K,3,0)</f>
        <v>MEDIAS CABALLERO 3/4 VALANT TALLA VA</v>
      </c>
      <c r="E91" s="1" t="s">
        <v>950</v>
      </c>
      <c r="F91" s="57">
        <v>12.0</v>
      </c>
      <c r="G91" s="2">
        <v>2000.0</v>
      </c>
      <c r="H91" s="2">
        <f t="shared" si="1"/>
        <v>24000</v>
      </c>
      <c r="I91" s="2">
        <f t="shared" si="7"/>
        <v>4000</v>
      </c>
      <c r="J91" s="59">
        <f t="shared" si="3"/>
        <v>1</v>
      </c>
      <c r="K91" s="2">
        <f t="shared" si="4"/>
        <v>48000</v>
      </c>
      <c r="L91" s="1"/>
    </row>
    <row r="92">
      <c r="A92" s="70">
        <v>46186.0</v>
      </c>
      <c r="B92" s="52" t="s">
        <v>956</v>
      </c>
      <c r="C92" s="1" t="str">
        <f>VLOOKUP(B92,MAESTRA!I:K,2,0)</f>
        <v>*24216531*</v>
      </c>
      <c r="D92" s="1" t="str">
        <f>VLOOKUP(B92,MAESTRA!I:K,3,0)</f>
        <v>MEDIAS CABALLERO LARGA HOLALA TALLA VA</v>
      </c>
      <c r="E92" s="1" t="s">
        <v>950</v>
      </c>
      <c r="F92" s="57">
        <v>12.0</v>
      </c>
      <c r="G92" s="2">
        <v>3167.0</v>
      </c>
      <c r="H92" s="2">
        <f t="shared" si="1"/>
        <v>38004</v>
      </c>
      <c r="I92" s="2">
        <f t="shared" si="7"/>
        <v>7000</v>
      </c>
      <c r="J92" s="59">
        <f t="shared" si="3"/>
        <v>1.210293653</v>
      </c>
      <c r="K92" s="2">
        <f t="shared" si="4"/>
        <v>84000</v>
      </c>
      <c r="L92" s="1"/>
    </row>
    <row r="93">
      <c r="A93" s="70">
        <v>46186.0</v>
      </c>
      <c r="B93" s="52" t="s">
        <v>957</v>
      </c>
      <c r="C93" s="1" t="str">
        <f>VLOOKUP(B93,MAESTRA!I:K,2,0)</f>
        <v>*2422640*</v>
      </c>
      <c r="D93" s="1" t="str">
        <f>VLOOKUP(B93,MAESTRA!I:K,3,0)</f>
        <v>MEDIAS CABALLERO TOBILLERA COTLINE</v>
      </c>
      <c r="E93" s="1" t="s">
        <v>950</v>
      </c>
      <c r="F93" s="57">
        <v>12.0</v>
      </c>
      <c r="G93" s="2">
        <v>1500.0</v>
      </c>
      <c r="H93" s="2">
        <f t="shared" si="1"/>
        <v>18000</v>
      </c>
      <c r="I93" s="2">
        <f t="shared" si="7"/>
        <v>3000</v>
      </c>
      <c r="J93" s="59">
        <f t="shared" si="3"/>
        <v>1</v>
      </c>
      <c r="K93" s="2">
        <f t="shared" si="4"/>
        <v>36000</v>
      </c>
      <c r="L93" s="1"/>
    </row>
    <row r="94">
      <c r="A94" s="70">
        <v>46186.0</v>
      </c>
      <c r="B94" s="52" t="s">
        <v>958</v>
      </c>
      <c r="C94" s="1" t="str">
        <f>VLOOKUP(B94,MAESTRA!I:K,2,0)</f>
        <v>*242760*</v>
      </c>
      <c r="D94" s="1" t="str">
        <f>VLOOKUP(B94,MAESTRA!I:K,3,0)</f>
        <v>MEDIAS CABALLERO CLASICA FINA</v>
      </c>
      <c r="E94" s="1" t="s">
        <v>950</v>
      </c>
      <c r="F94" s="57">
        <v>12.0</v>
      </c>
      <c r="G94" s="2">
        <v>2667.0</v>
      </c>
      <c r="H94" s="2">
        <f t="shared" si="1"/>
        <v>32004</v>
      </c>
      <c r="I94" s="2">
        <f t="shared" si="7"/>
        <v>6000</v>
      </c>
      <c r="J94" s="59">
        <f t="shared" si="3"/>
        <v>1.249718785</v>
      </c>
      <c r="K94" s="2">
        <f t="shared" si="4"/>
        <v>72000</v>
      </c>
      <c r="L94" s="1"/>
    </row>
    <row r="95">
      <c r="A95" s="70">
        <v>46186.0</v>
      </c>
      <c r="B95" s="52" t="s">
        <v>959</v>
      </c>
      <c r="C95" s="1" t="str">
        <f>VLOOKUP(B95,MAESTRA!I:K,2,0)</f>
        <v>*242770*</v>
      </c>
      <c r="D95" s="1" t="str">
        <f>VLOOKUP(B95,MAESTRA!I:K,3,0)</f>
        <v>MEDIAS CABALLERO CLASICAS</v>
      </c>
      <c r="E95" s="1" t="s">
        <v>950</v>
      </c>
      <c r="F95" s="57">
        <v>12.0</v>
      </c>
      <c r="G95" s="2">
        <v>1500.0</v>
      </c>
      <c r="H95" s="2">
        <f t="shared" si="1"/>
        <v>18000</v>
      </c>
      <c r="I95" s="2">
        <f t="shared" si="7"/>
        <v>3000</v>
      </c>
      <c r="J95" s="59">
        <f t="shared" si="3"/>
        <v>1</v>
      </c>
      <c r="K95" s="2">
        <f t="shared" si="4"/>
        <v>36000</v>
      </c>
      <c r="L95" s="1"/>
    </row>
    <row r="96">
      <c r="A96" s="70">
        <v>46186.0</v>
      </c>
      <c r="B96" s="52" t="s">
        <v>960</v>
      </c>
      <c r="C96" s="1" t="str">
        <f>VLOOKUP(B96,MAESTRA!I:K,2,0)</f>
        <v>*2422650*</v>
      </c>
      <c r="D96" s="1" t="str">
        <f>VLOOKUP(B96,MAESTRA!I:K,3,0)</f>
        <v>MEDIAS CABALLERO TOBILLERA GRUESA</v>
      </c>
      <c r="E96" s="1" t="s">
        <v>950</v>
      </c>
      <c r="F96" s="57">
        <v>12.0</v>
      </c>
      <c r="G96" s="2">
        <v>2000.0</v>
      </c>
      <c r="H96" s="2">
        <f t="shared" si="1"/>
        <v>24000</v>
      </c>
      <c r="I96" s="2">
        <f t="shared" si="7"/>
        <v>4000</v>
      </c>
      <c r="J96" s="59">
        <f t="shared" si="3"/>
        <v>1</v>
      </c>
      <c r="K96" s="2">
        <f t="shared" si="4"/>
        <v>48000</v>
      </c>
      <c r="L96" s="1"/>
    </row>
    <row r="97">
      <c r="A97" s="70">
        <v>46186.0</v>
      </c>
      <c r="B97" s="52" t="s">
        <v>961</v>
      </c>
      <c r="C97" s="1" t="str">
        <f>VLOOKUP(B97,MAESTRA!I:K,2,0)</f>
        <v>*2422590*</v>
      </c>
      <c r="D97" s="1" t="str">
        <f>VLOOKUP(B97,MAESTRA!I:K,3,0)</f>
        <v>MEDIAS CABALLERO TERCO NYLON</v>
      </c>
      <c r="E97" s="1" t="s">
        <v>950</v>
      </c>
      <c r="F97" s="57">
        <v>12.0</v>
      </c>
      <c r="G97" s="2">
        <v>2000.0</v>
      </c>
      <c r="H97" s="2">
        <f t="shared" si="1"/>
        <v>24000</v>
      </c>
      <c r="I97" s="2">
        <f t="shared" si="7"/>
        <v>4000</v>
      </c>
      <c r="J97" s="59">
        <f t="shared" si="3"/>
        <v>1</v>
      </c>
      <c r="K97" s="2">
        <f t="shared" si="4"/>
        <v>48000</v>
      </c>
      <c r="L97" s="1"/>
    </row>
    <row r="98">
      <c r="A98" s="70">
        <v>46186.0</v>
      </c>
      <c r="B98" s="52" t="s">
        <v>962</v>
      </c>
      <c r="C98" s="1" t="str">
        <f>VLOOKUP(B98,MAESTRA!I:K,2,0)</f>
        <v>*2118432*</v>
      </c>
      <c r="D98" s="1" t="str">
        <f>VLOOKUP(B98,MAESTRA!I:K,3,0)</f>
        <v>PANTALONES DAMA MARIPOSA TALLA XL</v>
      </c>
      <c r="E98" s="1" t="s">
        <v>963</v>
      </c>
      <c r="F98" s="57">
        <v>2.0</v>
      </c>
      <c r="G98" s="2">
        <v>35000.0</v>
      </c>
      <c r="H98" s="2">
        <f t="shared" si="1"/>
        <v>70000</v>
      </c>
      <c r="I98" s="2">
        <f t="shared" si="7"/>
        <v>70000</v>
      </c>
      <c r="J98" s="59">
        <f t="shared" si="3"/>
        <v>1</v>
      </c>
      <c r="K98" s="2">
        <f t="shared" si="4"/>
        <v>140000</v>
      </c>
      <c r="L98" s="1"/>
    </row>
    <row r="99">
      <c r="A99" s="70">
        <v>46186.0</v>
      </c>
      <c r="B99" s="52" t="s">
        <v>964</v>
      </c>
      <c r="C99" s="1" t="str">
        <f>VLOOKUP(B99,MAESTRA!I:K,2,0)</f>
        <v>*2118430*</v>
      </c>
      <c r="D99" s="1" t="str">
        <f>VLOOKUP(B99,MAESTRA!I:K,3,0)</f>
        <v>PANTALONES DAMA MARIPOSA TALLA UN</v>
      </c>
      <c r="E99" s="1" t="s">
        <v>963</v>
      </c>
      <c r="F99" s="57">
        <v>2.0</v>
      </c>
      <c r="G99" s="2">
        <v>35000.0</v>
      </c>
      <c r="H99" s="2">
        <f t="shared" si="1"/>
        <v>70000</v>
      </c>
      <c r="I99" s="2">
        <f t="shared" si="7"/>
        <v>70000</v>
      </c>
      <c r="J99" s="59">
        <f t="shared" si="3"/>
        <v>1</v>
      </c>
      <c r="K99" s="2">
        <f t="shared" si="4"/>
        <v>140000</v>
      </c>
      <c r="L99" s="1"/>
    </row>
    <row r="100">
      <c r="A100" s="70">
        <v>46186.0</v>
      </c>
      <c r="B100" s="52" t="s">
        <v>965</v>
      </c>
      <c r="C100" s="1" t="str">
        <f>VLOOKUP(B100,MAESTRA!I:K,2,0)</f>
        <v>*2124032*</v>
      </c>
      <c r="D100" s="1" t="str">
        <f>VLOOKUP(B100,MAESTRA!I:K,3,0)</f>
        <v>PANTALONES DAMA ROMA TALLA XL</v>
      </c>
      <c r="E100" s="1" t="s">
        <v>963</v>
      </c>
      <c r="F100" s="57">
        <v>2.0</v>
      </c>
      <c r="G100" s="2">
        <v>42000.0</v>
      </c>
      <c r="H100" s="2">
        <f t="shared" si="1"/>
        <v>84000</v>
      </c>
      <c r="I100" s="2">
        <f t="shared" si="7"/>
        <v>84000</v>
      </c>
      <c r="J100" s="59">
        <f t="shared" si="3"/>
        <v>1</v>
      </c>
      <c r="K100" s="2">
        <f t="shared" si="4"/>
        <v>168000</v>
      </c>
      <c r="L100" s="1"/>
    </row>
    <row r="101">
      <c r="A101" s="70">
        <v>46186.0</v>
      </c>
      <c r="B101" s="52" t="s">
        <v>966</v>
      </c>
      <c r="C101" s="1" t="str">
        <f>VLOOKUP(B101,MAESTRA!I:K,2,0)</f>
        <v>*2124030*</v>
      </c>
      <c r="D101" s="1" t="str">
        <f>VLOOKUP(B101,MAESTRA!I:K,3,0)</f>
        <v>PANTALONES DAMA ROMA TALLA UN</v>
      </c>
      <c r="E101" s="1" t="s">
        <v>963</v>
      </c>
      <c r="F101" s="57">
        <v>2.0</v>
      </c>
      <c r="G101" s="2">
        <v>42000.0</v>
      </c>
      <c r="H101" s="2">
        <f t="shared" si="1"/>
        <v>84000</v>
      </c>
      <c r="I101" s="2">
        <f t="shared" si="7"/>
        <v>84000</v>
      </c>
      <c r="J101" s="59">
        <f t="shared" si="3"/>
        <v>1</v>
      </c>
      <c r="K101" s="2">
        <f t="shared" si="4"/>
        <v>168000</v>
      </c>
      <c r="L101" s="1"/>
    </row>
    <row r="102">
      <c r="A102" s="70">
        <v>46186.0</v>
      </c>
      <c r="B102" s="52" t="s">
        <v>967</v>
      </c>
      <c r="C102" s="1" t="str">
        <f>VLOOKUP(B102,MAESTRA!I:K,2,0)</f>
        <v>*2113730*</v>
      </c>
      <c r="D102" s="1" t="str">
        <f>VLOOKUP(B102,MAESTRA!I:K,3,0)</f>
        <v>PANTALONES DAMA GAMUSA TALLA UN</v>
      </c>
      <c r="E102" s="1" t="s">
        <v>963</v>
      </c>
      <c r="F102" s="57">
        <v>3.0</v>
      </c>
      <c r="G102" s="2">
        <v>35000.0</v>
      </c>
      <c r="H102" s="2">
        <f t="shared" si="1"/>
        <v>105000</v>
      </c>
      <c r="I102" s="2">
        <f t="shared" si="7"/>
        <v>70000</v>
      </c>
      <c r="J102" s="59">
        <f t="shared" si="3"/>
        <v>1</v>
      </c>
      <c r="K102" s="2">
        <f t="shared" si="4"/>
        <v>210000</v>
      </c>
      <c r="L102" s="1"/>
    </row>
    <row r="103">
      <c r="A103" s="70">
        <v>46186.0</v>
      </c>
      <c r="B103" s="52" t="s">
        <v>968</v>
      </c>
      <c r="C103" s="1" t="str">
        <f>VLOOKUP(B103,MAESTRA!I:K,2,0)</f>
        <v>*2113732*</v>
      </c>
      <c r="D103" s="1" t="str">
        <f>VLOOKUP(B103,MAESTRA!I:K,3,0)</f>
        <v>PANTALONES DAMA GAMUSA TALLA XL</v>
      </c>
      <c r="E103" s="1" t="s">
        <v>963</v>
      </c>
      <c r="F103" s="57">
        <v>3.0</v>
      </c>
      <c r="G103" s="2">
        <v>35000.0</v>
      </c>
      <c r="H103" s="2">
        <f t="shared" si="1"/>
        <v>105000</v>
      </c>
      <c r="I103" s="2">
        <f t="shared" si="7"/>
        <v>70000</v>
      </c>
      <c r="J103" s="59">
        <f t="shared" si="3"/>
        <v>1</v>
      </c>
      <c r="K103" s="2">
        <f t="shared" si="4"/>
        <v>210000</v>
      </c>
      <c r="L103" s="1"/>
    </row>
    <row r="104">
      <c r="A104" s="70">
        <v>46186.0</v>
      </c>
      <c r="B104" s="52" t="s">
        <v>736</v>
      </c>
      <c r="C104" s="1" t="str">
        <f>VLOOKUP(B104,MAESTRA!I:K,2,0)</f>
        <v>*25215332*</v>
      </c>
      <c r="D104" s="1" t="str">
        <f>VLOOKUP(B104,MAESTRA!I:K,3,0)</f>
        <v>CHAQUETAS CABALLERO JEAN CLASICA TALLA XL</v>
      </c>
      <c r="E104" s="1" t="s">
        <v>969</v>
      </c>
      <c r="F104" s="57">
        <v>1.0</v>
      </c>
      <c r="G104" s="2">
        <v>50000.0</v>
      </c>
      <c r="H104" s="2">
        <f t="shared" si="1"/>
        <v>50000</v>
      </c>
      <c r="I104" s="2">
        <f t="shared" si="7"/>
        <v>100000</v>
      </c>
      <c r="J104" s="59">
        <f t="shared" si="3"/>
        <v>1</v>
      </c>
      <c r="K104" s="2">
        <f t="shared" si="4"/>
        <v>100000</v>
      </c>
      <c r="L104" s="1"/>
    </row>
    <row r="105">
      <c r="A105" s="70">
        <v>46186.0</v>
      </c>
      <c r="B105" s="52" t="s">
        <v>734</v>
      </c>
      <c r="C105" s="1" t="str">
        <f>VLOOKUP(B105,MAESTRA!I:K,2,0)</f>
        <v>*25215325*</v>
      </c>
      <c r="D105" s="1" t="str">
        <f>VLOOKUP(B105,MAESTRA!I:K,3,0)</f>
        <v>CHAQUETAS CABALLERO JEAN CLASICA TALLA M</v>
      </c>
      <c r="E105" s="1" t="s">
        <v>969</v>
      </c>
      <c r="F105" s="57">
        <v>1.0</v>
      </c>
      <c r="G105" s="2">
        <v>50000.0</v>
      </c>
      <c r="H105" s="2">
        <f t="shared" si="1"/>
        <v>50000</v>
      </c>
      <c r="I105" s="2">
        <f t="shared" si="7"/>
        <v>100000</v>
      </c>
      <c r="J105" s="59">
        <f t="shared" si="3"/>
        <v>1</v>
      </c>
      <c r="K105" s="2">
        <f t="shared" si="4"/>
        <v>100000</v>
      </c>
      <c r="L105" s="1"/>
    </row>
    <row r="106">
      <c r="A106" s="70">
        <v>46186.0</v>
      </c>
      <c r="B106" s="52" t="s">
        <v>732</v>
      </c>
      <c r="C106" s="1" t="str">
        <f>VLOOKUP(B106,MAESTRA!I:K,2,0)</f>
        <v>*25215323*</v>
      </c>
      <c r="D106" s="1" t="str">
        <f>VLOOKUP(B106,MAESTRA!I:K,3,0)</f>
        <v>CHAQUETAS CABALLERO JEAN CLASICA TALLA L</v>
      </c>
      <c r="E106" s="1" t="s">
        <v>969</v>
      </c>
      <c r="F106" s="57">
        <v>1.0</v>
      </c>
      <c r="G106" s="2">
        <v>50000.0</v>
      </c>
      <c r="H106" s="2">
        <f t="shared" si="1"/>
        <v>50000</v>
      </c>
      <c r="I106" s="2">
        <f t="shared" si="7"/>
        <v>100000</v>
      </c>
      <c r="J106" s="59">
        <f t="shared" si="3"/>
        <v>1</v>
      </c>
      <c r="K106" s="2">
        <f t="shared" si="4"/>
        <v>100000</v>
      </c>
      <c r="L106" s="1"/>
    </row>
    <row r="107">
      <c r="A107" s="70">
        <v>46186.0</v>
      </c>
      <c r="B107" s="52" t="s">
        <v>970</v>
      </c>
      <c r="C107" s="1" t="str">
        <f>VLOOKUP(B107,MAESTRA!I:K,2,0)</f>
        <v>*25215425*</v>
      </c>
      <c r="D107" s="1" t="str">
        <f>VLOOKUP(B107,MAESTRA!I:K,3,0)</f>
        <v>CHAQUETAS CABALLERO JEAN OVEJERA TALLA M</v>
      </c>
      <c r="E107" s="1" t="s">
        <v>969</v>
      </c>
      <c r="F107" s="57">
        <v>1.0</v>
      </c>
      <c r="G107" s="2">
        <v>55000.0</v>
      </c>
      <c r="H107" s="2">
        <f t="shared" si="1"/>
        <v>55000</v>
      </c>
      <c r="I107" s="2">
        <f t="shared" si="7"/>
        <v>110000</v>
      </c>
      <c r="J107" s="59">
        <f t="shared" si="3"/>
        <v>1</v>
      </c>
      <c r="K107" s="2">
        <f t="shared" si="4"/>
        <v>110000</v>
      </c>
      <c r="L107" s="1"/>
    </row>
    <row r="108">
      <c r="A108" s="70">
        <v>46186.0</v>
      </c>
      <c r="B108" s="52" t="s">
        <v>738</v>
      </c>
      <c r="C108" s="1" t="str">
        <f>VLOOKUP(B108,MAESTRA!I:K,2,0)</f>
        <v>*25215423*</v>
      </c>
      <c r="D108" s="1" t="str">
        <f>VLOOKUP(B108,MAESTRA!I:K,3,0)</f>
        <v>CHAQUETAS CABALLERO JEAN OVEJERA TALLA L</v>
      </c>
      <c r="E108" s="1" t="s">
        <v>969</v>
      </c>
      <c r="F108" s="57">
        <v>1.0</v>
      </c>
      <c r="G108" s="2">
        <v>55000.0</v>
      </c>
      <c r="H108" s="2">
        <f t="shared" si="1"/>
        <v>55000</v>
      </c>
      <c r="I108" s="2">
        <f t="shared" si="7"/>
        <v>110000</v>
      </c>
      <c r="J108" s="59">
        <f t="shared" si="3"/>
        <v>1</v>
      </c>
      <c r="K108" s="2">
        <f t="shared" si="4"/>
        <v>110000</v>
      </c>
      <c r="L108" s="1"/>
    </row>
    <row r="109">
      <c r="A109" s="70">
        <v>46186.0</v>
      </c>
      <c r="B109" s="52" t="s">
        <v>740</v>
      </c>
      <c r="C109" s="1" t="str">
        <f>VLOOKUP(B109,MAESTRA!I:K,2,0)</f>
        <v>*25215432*</v>
      </c>
      <c r="D109" s="1" t="str">
        <f>VLOOKUP(B109,MAESTRA!I:K,3,0)</f>
        <v>CHAQUETAS CABALLERO JEAN OVEJERA TALLA XL</v>
      </c>
      <c r="E109" s="1" t="s">
        <v>969</v>
      </c>
      <c r="F109" s="57">
        <v>1.0</v>
      </c>
      <c r="G109" s="2">
        <v>55000.0</v>
      </c>
      <c r="H109" s="2">
        <f t="shared" si="1"/>
        <v>55000</v>
      </c>
      <c r="I109" s="2">
        <f t="shared" si="7"/>
        <v>110000</v>
      </c>
      <c r="J109" s="59">
        <f t="shared" si="3"/>
        <v>1</v>
      </c>
      <c r="K109" s="2">
        <f t="shared" si="4"/>
        <v>110000</v>
      </c>
      <c r="L109" s="1"/>
    </row>
    <row r="110">
      <c r="A110" s="70">
        <v>46186.0</v>
      </c>
      <c r="B110" s="52" t="s">
        <v>971</v>
      </c>
      <c r="C110" s="1" t="str">
        <f>VLOOKUP(B110,MAESTRA!I:K,2,0)</f>
        <v>*25115325*</v>
      </c>
      <c r="D110" s="1" t="str">
        <f>VLOOKUP(B110,MAESTRA!I:K,3,0)</f>
        <v>CHAQUETAS DAMA JEAN CLASICA TALLA M</v>
      </c>
      <c r="E110" s="1" t="s">
        <v>969</v>
      </c>
      <c r="F110" s="57">
        <v>1.0</v>
      </c>
      <c r="G110" s="2">
        <v>42000.0</v>
      </c>
      <c r="H110" s="2">
        <f t="shared" si="1"/>
        <v>42000</v>
      </c>
      <c r="I110" s="2">
        <f t="shared" si="7"/>
        <v>84000</v>
      </c>
      <c r="J110" s="59">
        <f t="shared" si="3"/>
        <v>1</v>
      </c>
      <c r="K110" s="2">
        <f t="shared" si="4"/>
        <v>84000</v>
      </c>
      <c r="L110" s="1"/>
    </row>
    <row r="111">
      <c r="A111" s="70">
        <v>46186.0</v>
      </c>
      <c r="B111" s="52" t="s">
        <v>972</v>
      </c>
      <c r="C111" s="1" t="str">
        <f>VLOOKUP(B111,MAESTRA!I:K,2,0)</f>
        <v>*25115323*</v>
      </c>
      <c r="D111" s="1" t="str">
        <f>VLOOKUP(B111,MAESTRA!I:K,3,0)</f>
        <v>CHAQUETAS DAMA JEAN CLASICA TALLA L</v>
      </c>
      <c r="E111" s="1" t="s">
        <v>969</v>
      </c>
      <c r="F111" s="57">
        <v>1.0</v>
      </c>
      <c r="G111" s="2">
        <v>42000.0</v>
      </c>
      <c r="H111" s="2">
        <f t="shared" si="1"/>
        <v>42000</v>
      </c>
      <c r="I111" s="2">
        <f t="shared" si="7"/>
        <v>84000</v>
      </c>
      <c r="J111" s="59">
        <f t="shared" si="3"/>
        <v>1</v>
      </c>
      <c r="K111" s="2">
        <f t="shared" si="4"/>
        <v>84000</v>
      </c>
      <c r="L111" s="1"/>
    </row>
    <row r="112">
      <c r="A112" s="70">
        <v>46186.0</v>
      </c>
      <c r="B112" s="52" t="s">
        <v>973</v>
      </c>
      <c r="C112" s="1" t="str">
        <f>VLOOKUP(B112,MAESTRA!I:K,2,0)</f>
        <v>*25115432*</v>
      </c>
      <c r="D112" s="1" t="str">
        <f>VLOOKUP(B112,MAESTRA!I:K,3,0)</f>
        <v>CHAQUETAS DAMA JEAN OVEJERA TALLA XL</v>
      </c>
      <c r="E112" s="1" t="s">
        <v>969</v>
      </c>
      <c r="F112" s="57">
        <v>1.0</v>
      </c>
      <c r="G112" s="2">
        <v>50000.0</v>
      </c>
      <c r="H112" s="2">
        <f t="shared" si="1"/>
        <v>50000</v>
      </c>
      <c r="I112" s="2">
        <f t="shared" si="7"/>
        <v>100000</v>
      </c>
      <c r="J112" s="59">
        <f t="shared" si="3"/>
        <v>1</v>
      </c>
      <c r="K112" s="2">
        <f t="shared" si="4"/>
        <v>100000</v>
      </c>
      <c r="L112" s="1"/>
    </row>
    <row r="113">
      <c r="A113" s="70">
        <v>46186.0</v>
      </c>
      <c r="B113" s="52" t="s">
        <v>974</v>
      </c>
      <c r="C113" s="1" t="str">
        <f>VLOOKUP(B113,MAESTRA!I:K,2,0)</f>
        <v>*25115423*</v>
      </c>
      <c r="D113" s="1" t="str">
        <f>VLOOKUP(B113,MAESTRA!I:K,3,0)</f>
        <v>CHAQUETAS DAMA JEAN OVEJERA TALLA L</v>
      </c>
      <c r="E113" s="1" t="s">
        <v>969</v>
      </c>
      <c r="F113" s="57">
        <v>1.0</v>
      </c>
      <c r="G113" s="2">
        <v>50000.0</v>
      </c>
      <c r="H113" s="2">
        <f t="shared" si="1"/>
        <v>50000</v>
      </c>
      <c r="I113" s="2">
        <f t="shared" si="7"/>
        <v>100000</v>
      </c>
      <c r="J113" s="59">
        <f t="shared" si="3"/>
        <v>1</v>
      </c>
      <c r="K113" s="2">
        <f t="shared" si="4"/>
        <v>100000</v>
      </c>
      <c r="L113" s="1"/>
    </row>
    <row r="114">
      <c r="A114" s="70">
        <v>46186.0</v>
      </c>
      <c r="B114" s="52" t="s">
        <v>975</v>
      </c>
      <c r="C114" s="1" t="str">
        <f>VLOOKUP(B114,MAESTRA!I:K,2,0)</f>
        <v>*25115425*</v>
      </c>
      <c r="D114" s="1" t="str">
        <f>VLOOKUP(B114,MAESTRA!I:K,3,0)</f>
        <v>CHAQUETAS DAMA JEAN OVEJERA TALLA M</v>
      </c>
      <c r="E114" s="1" t="s">
        <v>969</v>
      </c>
      <c r="F114" s="57">
        <v>1.0</v>
      </c>
      <c r="G114" s="2">
        <v>50000.0</v>
      </c>
      <c r="H114" s="2">
        <f t="shared" si="1"/>
        <v>50000</v>
      </c>
      <c r="I114" s="2">
        <f t="shared" si="7"/>
        <v>100000</v>
      </c>
      <c r="J114" s="59">
        <f t="shared" si="3"/>
        <v>1</v>
      </c>
      <c r="K114" s="2">
        <f t="shared" si="4"/>
        <v>100000</v>
      </c>
      <c r="L114" s="1"/>
    </row>
    <row r="115">
      <c r="A115" s="70">
        <v>46186.0</v>
      </c>
      <c r="B115" s="52" t="s">
        <v>976</v>
      </c>
      <c r="C115" s="1" t="str">
        <f>VLOOKUP(B115,MAESTRA!I:K,2,0)</f>
        <v>*25115527*</v>
      </c>
      <c r="D115" s="1" t="str">
        <f>VLOOKUP(B115,MAESTRA!I:K,3,0)</f>
        <v>CHAQUETAS DAMA JEAN TORERA OVEJERA TALLA S</v>
      </c>
      <c r="E115" s="1" t="s">
        <v>969</v>
      </c>
      <c r="F115" s="57">
        <v>1.0</v>
      </c>
      <c r="G115" s="2">
        <v>45000.0</v>
      </c>
      <c r="H115" s="2">
        <f t="shared" si="1"/>
        <v>45000</v>
      </c>
      <c r="I115" s="2">
        <f t="shared" si="7"/>
        <v>90000</v>
      </c>
      <c r="J115" s="59">
        <f t="shared" si="3"/>
        <v>1</v>
      </c>
      <c r="K115" s="2">
        <f t="shared" si="4"/>
        <v>90000</v>
      </c>
      <c r="L115" s="1"/>
    </row>
    <row r="116">
      <c r="A116" s="70">
        <v>46186.0</v>
      </c>
      <c r="B116" s="52" t="s">
        <v>977</v>
      </c>
      <c r="C116" s="1" t="str">
        <f>VLOOKUP(B116,MAESTRA!I:K,2,0)</f>
        <v>*25115525*</v>
      </c>
      <c r="D116" s="1" t="str">
        <f>VLOOKUP(B116,MAESTRA!I:K,3,0)</f>
        <v>CHAQUETAS DAMA JEAN TORERA OVEJERA TALLA M</v>
      </c>
      <c r="E116" s="1" t="s">
        <v>969</v>
      </c>
      <c r="F116" s="57">
        <v>1.0</v>
      </c>
      <c r="G116" s="2">
        <v>45000.0</v>
      </c>
      <c r="H116" s="2">
        <f t="shared" si="1"/>
        <v>45000</v>
      </c>
      <c r="I116" s="2">
        <f t="shared" si="7"/>
        <v>90000</v>
      </c>
      <c r="J116" s="59">
        <f t="shared" si="3"/>
        <v>1</v>
      </c>
      <c r="K116" s="2">
        <f t="shared" si="4"/>
        <v>90000</v>
      </c>
      <c r="L116" s="1"/>
    </row>
    <row r="117">
      <c r="A117" s="70">
        <v>46186.0</v>
      </c>
      <c r="B117" s="52" t="s">
        <v>978</v>
      </c>
      <c r="C117" s="1" t="str">
        <f>VLOOKUP(B117,MAESTRA!I:K,2,0)</f>
        <v>*11395*</v>
      </c>
      <c r="D117" s="1" t="str">
        <f>VLOOKUP(B117,MAESTRA!I:K,3,0)</f>
        <v>JEANS DAMA BAGGI TALLA 14</v>
      </c>
      <c r="E117" s="1" t="s">
        <v>979</v>
      </c>
      <c r="F117" s="57">
        <v>2.0</v>
      </c>
      <c r="G117" s="2">
        <v>55000.0</v>
      </c>
      <c r="H117" s="2">
        <f t="shared" si="1"/>
        <v>110000</v>
      </c>
      <c r="I117" s="2">
        <f t="shared" si="7"/>
        <v>110000</v>
      </c>
      <c r="J117" s="59">
        <f t="shared" si="3"/>
        <v>1</v>
      </c>
      <c r="K117" s="2">
        <f t="shared" si="4"/>
        <v>220000</v>
      </c>
      <c r="L117" s="1"/>
    </row>
    <row r="118">
      <c r="A118" s="70">
        <v>46186.0</v>
      </c>
      <c r="B118" s="52" t="s">
        <v>980</v>
      </c>
      <c r="C118" s="1" t="str">
        <f>VLOOKUP(B118,MAESTRA!I:K,2,0)</f>
        <v>*11394*</v>
      </c>
      <c r="D118" s="1" t="str">
        <f>VLOOKUP(B118,MAESTRA!I:K,3,0)</f>
        <v>JEANS DAMA BAGGI TALLA 12</v>
      </c>
      <c r="E118" s="1" t="s">
        <v>979</v>
      </c>
      <c r="F118" s="57">
        <v>2.0</v>
      </c>
      <c r="G118" s="2">
        <v>55000.0</v>
      </c>
      <c r="H118" s="2">
        <f t="shared" si="1"/>
        <v>110000</v>
      </c>
      <c r="I118" s="2">
        <f t="shared" si="7"/>
        <v>110000</v>
      </c>
      <c r="J118" s="59">
        <f t="shared" si="3"/>
        <v>1</v>
      </c>
      <c r="K118" s="2">
        <f t="shared" si="4"/>
        <v>220000</v>
      </c>
      <c r="L118" s="1"/>
    </row>
    <row r="119">
      <c r="A119" s="70">
        <v>46186.0</v>
      </c>
      <c r="B119" s="52" t="s">
        <v>981</v>
      </c>
      <c r="C119" s="1" t="str">
        <f>VLOOKUP(B119,MAESTRA!I:K,2,0)</f>
        <v>*11392*</v>
      </c>
      <c r="D119" s="1" t="str">
        <f>VLOOKUP(B119,MAESTRA!I:K,3,0)</f>
        <v>JEANS DAMA BAGGI TALLA 8</v>
      </c>
      <c r="E119" s="1" t="s">
        <v>979</v>
      </c>
      <c r="F119" s="57">
        <v>2.0</v>
      </c>
      <c r="G119" s="2">
        <v>55000.0</v>
      </c>
      <c r="H119" s="2">
        <f t="shared" si="1"/>
        <v>110000</v>
      </c>
      <c r="I119" s="2">
        <f t="shared" si="7"/>
        <v>110000</v>
      </c>
      <c r="J119" s="59">
        <f t="shared" si="3"/>
        <v>1</v>
      </c>
      <c r="K119" s="2">
        <f t="shared" si="4"/>
        <v>220000</v>
      </c>
      <c r="L119" s="1"/>
    </row>
    <row r="120">
      <c r="A120" s="70">
        <v>46186.0</v>
      </c>
      <c r="B120" s="52" t="s">
        <v>982</v>
      </c>
      <c r="C120" s="1" t="str">
        <f>VLOOKUP(B120,MAESTRA!I:K,2,0)</f>
        <v>*11393*</v>
      </c>
      <c r="D120" s="1" t="str">
        <f>VLOOKUP(B120,MAESTRA!I:K,3,0)</f>
        <v>JEANS DAMA BAGGI TALLA 10</v>
      </c>
      <c r="E120" s="1" t="s">
        <v>979</v>
      </c>
      <c r="F120" s="57">
        <v>2.0</v>
      </c>
      <c r="G120" s="2">
        <v>55000.0</v>
      </c>
      <c r="H120" s="2">
        <f t="shared" si="1"/>
        <v>110000</v>
      </c>
      <c r="I120" s="2">
        <f t="shared" si="7"/>
        <v>110000</v>
      </c>
      <c r="J120" s="59">
        <f t="shared" si="3"/>
        <v>1</v>
      </c>
      <c r="K120" s="2">
        <f t="shared" si="4"/>
        <v>220000</v>
      </c>
      <c r="L120" s="1"/>
    </row>
    <row r="121">
      <c r="A121" s="70">
        <v>46186.0</v>
      </c>
      <c r="B121" s="52" t="s">
        <v>983</v>
      </c>
      <c r="C121" s="1" t="str">
        <f>VLOOKUP(B121,MAESTRA!I:K,2,0)</f>
        <v>*11406*</v>
      </c>
      <c r="D121" s="1" t="str">
        <f>VLOOKUP(B121,MAESTRA!I:K,3,0)</f>
        <v>JEANS DAMA BAGGI CON BRILLANTES TALLA 16</v>
      </c>
      <c r="E121" s="1" t="s">
        <v>979</v>
      </c>
      <c r="F121" s="57">
        <v>1.0</v>
      </c>
      <c r="G121" s="2">
        <v>55000.0</v>
      </c>
      <c r="H121" s="2">
        <f t="shared" si="1"/>
        <v>55000</v>
      </c>
      <c r="I121" s="2">
        <f t="shared" si="7"/>
        <v>110000</v>
      </c>
      <c r="J121" s="59">
        <f t="shared" si="3"/>
        <v>1</v>
      </c>
      <c r="K121" s="2">
        <f t="shared" si="4"/>
        <v>110000</v>
      </c>
      <c r="L121" s="1"/>
    </row>
    <row r="122">
      <c r="A122" s="70">
        <v>46186.0</v>
      </c>
      <c r="B122" s="52" t="s">
        <v>984</v>
      </c>
      <c r="C122" s="1" t="str">
        <f>VLOOKUP(B122,MAESTRA!I:K,2,0)</f>
        <v>*1119127*</v>
      </c>
      <c r="D122" s="1" t="str">
        <f>VLOOKUP(B122,MAESTRA!I:K,3,0)</f>
        <v>CAMISETAS DAMA CON BRILLANTES TALLA S</v>
      </c>
      <c r="E122" s="5" t="s">
        <v>404</v>
      </c>
      <c r="F122" s="57">
        <v>2.0</v>
      </c>
      <c r="G122" s="2">
        <v>14000.0</v>
      </c>
      <c r="H122" s="2">
        <f t="shared" si="1"/>
        <v>28000</v>
      </c>
      <c r="I122" s="2">
        <f t="shared" si="7"/>
        <v>28000</v>
      </c>
      <c r="J122" s="59">
        <f t="shared" si="3"/>
        <v>1</v>
      </c>
      <c r="K122" s="2">
        <f t="shared" si="4"/>
        <v>56000</v>
      </c>
      <c r="L122" s="1"/>
    </row>
    <row r="123">
      <c r="A123" s="70">
        <v>46186.0</v>
      </c>
      <c r="B123" s="52" t="s">
        <v>985</v>
      </c>
      <c r="C123" s="1" t="str">
        <f>VLOOKUP(B123,MAESTRA!I:K,2,0)</f>
        <v>*1119125*</v>
      </c>
      <c r="D123" s="1" t="str">
        <f>VLOOKUP(B123,MAESTRA!I:K,3,0)</f>
        <v>CAMISETAS DAMA CON BRILLANTES TALLA M</v>
      </c>
      <c r="E123" s="5" t="s">
        <v>404</v>
      </c>
      <c r="F123" s="57">
        <v>2.0</v>
      </c>
      <c r="G123" s="2">
        <v>14000.0</v>
      </c>
      <c r="H123" s="2">
        <f t="shared" si="1"/>
        <v>28000</v>
      </c>
      <c r="I123" s="2">
        <f t="shared" si="7"/>
        <v>28000</v>
      </c>
      <c r="J123" s="59">
        <f t="shared" si="3"/>
        <v>1</v>
      </c>
      <c r="K123" s="2">
        <f t="shared" si="4"/>
        <v>56000</v>
      </c>
      <c r="L123" s="1"/>
    </row>
    <row r="124">
      <c r="A124" s="70">
        <v>46186.0</v>
      </c>
      <c r="B124" s="52" t="s">
        <v>986</v>
      </c>
      <c r="C124" s="1" t="str">
        <f>VLOOKUP(B124,MAESTRA!I:K,2,0)</f>
        <v>*1119123*</v>
      </c>
      <c r="D124" s="1" t="str">
        <f>VLOOKUP(B124,MAESTRA!I:K,3,0)</f>
        <v>CAMISETAS DAMA CON BRILLANTES TALLA L</v>
      </c>
      <c r="E124" s="5" t="s">
        <v>404</v>
      </c>
      <c r="F124" s="57">
        <v>3.0</v>
      </c>
      <c r="G124" s="2">
        <v>14000.0</v>
      </c>
      <c r="H124" s="2">
        <f t="shared" si="1"/>
        <v>42000</v>
      </c>
      <c r="I124" s="2">
        <f t="shared" si="7"/>
        <v>28000</v>
      </c>
      <c r="J124" s="59">
        <f t="shared" si="3"/>
        <v>1</v>
      </c>
      <c r="K124" s="2">
        <f t="shared" si="4"/>
        <v>84000</v>
      </c>
      <c r="L124" s="1"/>
    </row>
    <row r="125">
      <c r="A125" s="70">
        <v>46186.0</v>
      </c>
      <c r="B125" s="52" t="s">
        <v>987</v>
      </c>
      <c r="C125" s="1" t="str">
        <f>VLOOKUP(B125,MAESTRA!I:K,2,0)</f>
        <v>*1119132*</v>
      </c>
      <c r="D125" s="1" t="str">
        <f>VLOOKUP(B125,MAESTRA!I:K,3,0)</f>
        <v>CAMISETAS DAMA CON BRILLANTES TALLA XL</v>
      </c>
      <c r="E125" s="5" t="s">
        <v>404</v>
      </c>
      <c r="F125" s="57">
        <v>1.0</v>
      </c>
      <c r="G125" s="2">
        <v>14000.0</v>
      </c>
      <c r="H125" s="2">
        <f t="shared" si="1"/>
        <v>14000</v>
      </c>
      <c r="I125" s="2">
        <f t="shared" si="7"/>
        <v>28000</v>
      </c>
      <c r="J125" s="59">
        <f t="shared" si="3"/>
        <v>1</v>
      </c>
      <c r="K125" s="2">
        <f t="shared" si="4"/>
        <v>28000</v>
      </c>
      <c r="L125" s="1"/>
    </row>
    <row r="126">
      <c r="A126" s="70">
        <v>46186.0</v>
      </c>
      <c r="B126" s="52" t="s">
        <v>988</v>
      </c>
      <c r="C126" s="1" t="str">
        <f>VLOOKUP(B126,MAESTRA!I:K,2,0)</f>
        <v>*123913*</v>
      </c>
      <c r="D126" s="1" t="str">
        <f>VLOOKUP(B126,MAESTRA!I:K,3,0)</f>
        <v>JEANS CABALLERO BAGGI TALLA 30</v>
      </c>
      <c r="E126" s="1" t="s">
        <v>979</v>
      </c>
      <c r="F126" s="57">
        <v>1.0</v>
      </c>
      <c r="G126" s="2">
        <v>55000.0</v>
      </c>
      <c r="H126" s="2">
        <f t="shared" si="1"/>
        <v>55000</v>
      </c>
      <c r="I126" s="2">
        <f t="shared" si="7"/>
        <v>110000</v>
      </c>
      <c r="J126" s="59">
        <f t="shared" si="3"/>
        <v>1</v>
      </c>
      <c r="K126" s="2">
        <f t="shared" si="4"/>
        <v>110000</v>
      </c>
      <c r="L126" s="1"/>
    </row>
    <row r="127">
      <c r="A127" s="70">
        <v>46186.0</v>
      </c>
      <c r="B127" s="52" t="s">
        <v>989</v>
      </c>
      <c r="C127" s="1" t="str">
        <f>VLOOKUP(B127,MAESTRA!I:K,2,0)</f>
        <v>*123914*</v>
      </c>
      <c r="D127" s="1" t="str">
        <f>VLOOKUP(B127,MAESTRA!I:K,3,0)</f>
        <v>JEANS CABALLERO BAGGI TALLA 32</v>
      </c>
      <c r="E127" s="1" t="s">
        <v>979</v>
      </c>
      <c r="F127" s="57">
        <v>1.0</v>
      </c>
      <c r="G127" s="2">
        <v>55000.0</v>
      </c>
      <c r="H127" s="2">
        <f t="shared" si="1"/>
        <v>55000</v>
      </c>
      <c r="I127" s="2">
        <f t="shared" si="7"/>
        <v>110000</v>
      </c>
      <c r="J127" s="59">
        <f t="shared" si="3"/>
        <v>1</v>
      </c>
      <c r="K127" s="2">
        <f t="shared" si="4"/>
        <v>110000</v>
      </c>
      <c r="L127" s="1"/>
    </row>
    <row r="128">
      <c r="A128" s="70">
        <v>46186.0</v>
      </c>
      <c r="B128" s="52" t="s">
        <v>990</v>
      </c>
      <c r="C128" s="1" t="str">
        <f>VLOOKUP(B128,MAESTRA!I:K,2,0)</f>
        <v>*123915*</v>
      </c>
      <c r="D128" s="1" t="str">
        <f>VLOOKUP(B128,MAESTRA!I:K,3,0)</f>
        <v>JEANS CABALLERO BAGGI TALLA 34</v>
      </c>
      <c r="E128" s="1" t="s">
        <v>979</v>
      </c>
      <c r="F128" s="57">
        <v>1.0</v>
      </c>
      <c r="G128" s="2">
        <v>55000.0</v>
      </c>
      <c r="H128" s="2">
        <f t="shared" si="1"/>
        <v>55000</v>
      </c>
      <c r="I128" s="2">
        <f t="shared" si="7"/>
        <v>110000</v>
      </c>
      <c r="J128" s="59">
        <f t="shared" si="3"/>
        <v>1</v>
      </c>
      <c r="K128" s="2">
        <f t="shared" si="4"/>
        <v>110000</v>
      </c>
      <c r="L128" s="1"/>
    </row>
    <row r="129">
      <c r="A129" s="70">
        <v>46186.0</v>
      </c>
      <c r="B129" s="52" t="s">
        <v>991</v>
      </c>
      <c r="C129" s="1" t="str">
        <f>VLOOKUP(B129,MAESTRA!I:K,2,0)</f>
        <v>*102023*</v>
      </c>
      <c r="D129" s="1" t="str">
        <f>VLOOKUP(B129,MAESTRA!I:K,3,0)</f>
        <v>CAMISAS CABALLERO - TALLA L</v>
      </c>
      <c r="E129" s="1" t="s">
        <v>992</v>
      </c>
      <c r="F129" s="57">
        <v>2.0</v>
      </c>
      <c r="G129" s="2">
        <v>24000.0</v>
      </c>
      <c r="H129" s="2">
        <f t="shared" si="1"/>
        <v>48000</v>
      </c>
      <c r="I129" s="2">
        <f t="shared" si="7"/>
        <v>48000</v>
      </c>
      <c r="J129" s="59">
        <f t="shared" si="3"/>
        <v>1</v>
      </c>
      <c r="K129" s="2">
        <f t="shared" si="4"/>
        <v>96000</v>
      </c>
      <c r="L129" s="1"/>
    </row>
    <row r="130">
      <c r="A130" s="70">
        <v>46186.0</v>
      </c>
      <c r="B130" s="52" t="s">
        <v>993</v>
      </c>
      <c r="C130" s="1" t="str">
        <f>VLOOKUP(B130,MAESTRA!I:K,2,0)</f>
        <v>*10215223*</v>
      </c>
      <c r="D130" s="1" t="str">
        <f>VLOOKUP(B130,MAESTRA!I:K,3,0)</f>
        <v>CAMISAS CABALLERO JEAN TALLA L</v>
      </c>
      <c r="E130" s="1" t="s">
        <v>992</v>
      </c>
      <c r="F130" s="57">
        <v>1.0</v>
      </c>
      <c r="G130" s="2">
        <v>35000.0</v>
      </c>
      <c r="H130" s="2">
        <f t="shared" si="1"/>
        <v>35000</v>
      </c>
      <c r="I130" s="2">
        <f t="shared" si="7"/>
        <v>70000</v>
      </c>
      <c r="J130" s="59">
        <f t="shared" si="3"/>
        <v>1</v>
      </c>
      <c r="K130" s="2">
        <f t="shared" si="4"/>
        <v>70000</v>
      </c>
      <c r="L130" s="1"/>
    </row>
    <row r="131">
      <c r="A131" s="70">
        <v>46186.0</v>
      </c>
      <c r="B131" s="52" t="s">
        <v>994</v>
      </c>
      <c r="C131" s="1" t="str">
        <f>VLOOKUP(B131,MAESTRA!I:K,2,0)</f>
        <v>*102025*</v>
      </c>
      <c r="D131" s="1" t="str">
        <f>VLOOKUP(B131,MAESTRA!I:K,3,0)</f>
        <v>CAMISAS CABALLERO - TALLA M</v>
      </c>
      <c r="E131" s="1" t="s">
        <v>992</v>
      </c>
      <c r="F131" s="57">
        <v>3.0</v>
      </c>
      <c r="G131" s="2">
        <v>24000.0</v>
      </c>
      <c r="H131" s="2">
        <f t="shared" si="1"/>
        <v>72000</v>
      </c>
      <c r="I131" s="2">
        <f t="shared" si="7"/>
        <v>48000</v>
      </c>
      <c r="J131" s="59">
        <f t="shared" si="3"/>
        <v>1</v>
      </c>
      <c r="K131" s="2">
        <f t="shared" si="4"/>
        <v>144000</v>
      </c>
      <c r="L131" s="1"/>
    </row>
    <row r="132">
      <c r="A132" s="70">
        <v>46186.0</v>
      </c>
      <c r="B132" s="52" t="s">
        <v>995</v>
      </c>
      <c r="C132" s="1" t="str">
        <f>VLOOKUP(B132,MAESTRA!I:K,2,0)</f>
        <v>*10215225*</v>
      </c>
      <c r="D132" s="1" t="str">
        <f>VLOOKUP(B132,MAESTRA!I:K,3,0)</f>
        <v>CAMISAS CABALLERO JEAN TALLA M</v>
      </c>
      <c r="E132" s="1" t="s">
        <v>992</v>
      </c>
      <c r="F132" s="57">
        <v>1.0</v>
      </c>
      <c r="G132" s="2">
        <v>35000.0</v>
      </c>
      <c r="H132" s="2">
        <f t="shared" si="1"/>
        <v>35000</v>
      </c>
      <c r="I132" s="2">
        <f t="shared" si="7"/>
        <v>70000</v>
      </c>
      <c r="J132" s="59">
        <f t="shared" si="3"/>
        <v>1</v>
      </c>
      <c r="K132" s="2">
        <f t="shared" si="4"/>
        <v>70000</v>
      </c>
      <c r="L132" s="1"/>
    </row>
    <row r="133">
      <c r="A133" s="70">
        <v>46186.0</v>
      </c>
      <c r="B133" s="52" t="s">
        <v>996</v>
      </c>
      <c r="C133" s="1" t="str">
        <f>VLOOKUP(B133,MAESTRA!I:K,2,0)</f>
        <v>*102027*</v>
      </c>
      <c r="D133" s="1" t="str">
        <f>VLOOKUP(B133,MAESTRA!I:K,3,0)</f>
        <v>CAMISAS CABALLERO - TALLA S</v>
      </c>
      <c r="E133" s="1" t="s">
        <v>992</v>
      </c>
      <c r="F133" s="57">
        <v>2.0</v>
      </c>
      <c r="G133" s="2">
        <v>24000.0</v>
      </c>
      <c r="H133" s="2">
        <f t="shared" si="1"/>
        <v>48000</v>
      </c>
      <c r="I133" s="2">
        <f t="shared" si="7"/>
        <v>48000</v>
      </c>
      <c r="J133" s="59">
        <f t="shared" si="3"/>
        <v>1</v>
      </c>
      <c r="K133" s="2">
        <f t="shared" si="4"/>
        <v>96000</v>
      </c>
      <c r="L133" s="1"/>
    </row>
    <row r="134">
      <c r="A134" s="70">
        <v>46186.0</v>
      </c>
      <c r="B134" s="52" t="s">
        <v>997</v>
      </c>
      <c r="C134" s="1" t="str">
        <f>VLOOKUP(B134,MAESTRA!I:K,2,0)</f>
        <v>*102032*</v>
      </c>
      <c r="D134" s="1" t="str">
        <f>VLOOKUP(B134,MAESTRA!I:K,3,0)</f>
        <v>CAMISAS CABALLERO - TALLA XL</v>
      </c>
      <c r="E134" s="1" t="s">
        <v>992</v>
      </c>
      <c r="F134" s="57">
        <v>2.0</v>
      </c>
      <c r="G134" s="2">
        <v>24000.0</v>
      </c>
      <c r="H134" s="2">
        <f t="shared" si="1"/>
        <v>48000</v>
      </c>
      <c r="I134" s="2">
        <f t="shared" si="7"/>
        <v>48000</v>
      </c>
      <c r="J134" s="59">
        <f t="shared" si="3"/>
        <v>1</v>
      </c>
      <c r="K134" s="2">
        <f t="shared" si="4"/>
        <v>96000</v>
      </c>
      <c r="L134" s="1"/>
    </row>
    <row r="135">
      <c r="A135" s="70">
        <v>46190.0</v>
      </c>
      <c r="B135" s="1" t="s">
        <v>998</v>
      </c>
      <c r="C135" s="1" t="str">
        <f>VLOOKUP(B135,MAESTRA!I:K,2,0)</f>
        <v>*10215232*</v>
      </c>
      <c r="D135" s="1" t="str">
        <f>VLOOKUP(B135,MAESTRA!I:K,3,0)</f>
        <v>CAMISAS CABALLERO JEAN TALLA XL</v>
      </c>
      <c r="E135" s="1" t="s">
        <v>992</v>
      </c>
      <c r="F135" s="39">
        <v>3.0</v>
      </c>
      <c r="G135" s="2">
        <v>35000.0</v>
      </c>
      <c r="H135" s="2">
        <f t="shared" si="1"/>
        <v>105000</v>
      </c>
      <c r="I135" s="2">
        <f t="shared" si="7"/>
        <v>70000</v>
      </c>
      <c r="J135" s="59">
        <f t="shared" si="3"/>
        <v>1</v>
      </c>
      <c r="K135" s="2">
        <f t="shared" si="4"/>
        <v>210000</v>
      </c>
      <c r="L135" s="1"/>
    </row>
    <row r="136">
      <c r="A136" s="70">
        <v>46190.0</v>
      </c>
      <c r="B136" s="52" t="s">
        <v>995</v>
      </c>
      <c r="C136" s="1" t="str">
        <f>VLOOKUP(B136,MAESTRA!I:K,2,0)</f>
        <v>*10215225*</v>
      </c>
      <c r="D136" s="1" t="str">
        <f>VLOOKUP(B136,MAESTRA!I:K,3,0)</f>
        <v>CAMISAS CABALLERO JEAN TALLA M</v>
      </c>
      <c r="E136" s="1" t="s">
        <v>992</v>
      </c>
      <c r="F136" s="57">
        <v>1.0</v>
      </c>
      <c r="G136" s="2">
        <v>35000.0</v>
      </c>
      <c r="H136" s="2">
        <f t="shared" si="1"/>
        <v>35000</v>
      </c>
      <c r="I136" s="2">
        <f t="shared" si="7"/>
        <v>70000</v>
      </c>
      <c r="J136" s="59">
        <f t="shared" si="3"/>
        <v>1</v>
      </c>
      <c r="K136" s="2">
        <f t="shared" si="4"/>
        <v>70000</v>
      </c>
      <c r="L136" s="1"/>
    </row>
    <row r="137">
      <c r="A137" s="70">
        <v>46186.0</v>
      </c>
      <c r="B137" s="52" t="s">
        <v>999</v>
      </c>
      <c r="C137" s="1" t="str">
        <f>VLOOKUP(B137,MAESTRA!I:K,2,0)</f>
        <v>*3811430*</v>
      </c>
      <c r="D137" s="1" t="str">
        <f>VLOOKUP(B137,MAESTRA!I:K,3,0)</f>
        <v>BODY DAMA AFELPADO TALLA UN</v>
      </c>
      <c r="E137" s="1" t="s">
        <v>1000</v>
      </c>
      <c r="F137" s="57">
        <v>1.0</v>
      </c>
      <c r="G137" s="2">
        <v>26000.0</v>
      </c>
      <c r="H137" s="2">
        <f t="shared" si="1"/>
        <v>26000</v>
      </c>
      <c r="I137" s="2">
        <f t="shared" si="7"/>
        <v>52000</v>
      </c>
      <c r="J137" s="59">
        <f t="shared" si="3"/>
        <v>1</v>
      </c>
      <c r="K137" s="2">
        <f t="shared" si="4"/>
        <v>52000</v>
      </c>
      <c r="L137" s="1"/>
    </row>
    <row r="138">
      <c r="A138" s="70">
        <v>46186.0</v>
      </c>
      <c r="B138" s="52" t="s">
        <v>1001</v>
      </c>
      <c r="C138" s="1" t="str">
        <f>VLOOKUP(B138,MAESTRA!I:K,2,0)</f>
        <v>*615230*</v>
      </c>
      <c r="D138" s="1" t="str">
        <f>VLOOKUP(B138,MAESTRA!I:K,3,0)</f>
        <v>BLUSAS DAMA BRILLANTE TALLA UN</v>
      </c>
      <c r="E138" s="1" t="s">
        <v>1000</v>
      </c>
      <c r="F138" s="57">
        <v>3.0</v>
      </c>
      <c r="G138" s="2">
        <v>26000.0</v>
      </c>
      <c r="H138" s="2">
        <f t="shared" si="1"/>
        <v>78000</v>
      </c>
      <c r="I138" s="2">
        <f t="shared" si="7"/>
        <v>52000</v>
      </c>
      <c r="J138" s="59">
        <f t="shared" si="3"/>
        <v>1</v>
      </c>
      <c r="K138" s="2">
        <f t="shared" si="4"/>
        <v>156000</v>
      </c>
      <c r="L138" s="1"/>
    </row>
    <row r="139">
      <c r="A139" s="70">
        <v>46186.0</v>
      </c>
      <c r="B139" s="52" t="s">
        <v>1002</v>
      </c>
      <c r="C139" s="1" t="str">
        <f>VLOOKUP(B139,MAESTRA!I:K,2,0)</f>
        <v>*6118430*</v>
      </c>
      <c r="D139" s="1" t="str">
        <f>VLOOKUP(B139,MAESTRA!I:K,3,0)</f>
        <v>BLUSAS DAMA MARIPOSA TALLA UN</v>
      </c>
      <c r="E139" s="1" t="s">
        <v>1000</v>
      </c>
      <c r="F139" s="57">
        <v>2.0</v>
      </c>
      <c r="G139" s="2">
        <v>18000.0</v>
      </c>
      <c r="H139" s="2">
        <f t="shared" si="1"/>
        <v>36000</v>
      </c>
      <c r="I139" s="2">
        <f t="shared" si="7"/>
        <v>36000</v>
      </c>
      <c r="J139" s="59">
        <f t="shared" si="3"/>
        <v>1</v>
      </c>
      <c r="K139" s="2">
        <f t="shared" si="4"/>
        <v>72000</v>
      </c>
      <c r="L139" s="1"/>
    </row>
    <row r="140">
      <c r="A140" s="70">
        <v>46186.0</v>
      </c>
      <c r="B140" s="52" t="s">
        <v>1003</v>
      </c>
      <c r="C140" s="1" t="str">
        <f>VLOOKUP(B140,MAESTRA!I:K,2,0)</f>
        <v>*612430*</v>
      </c>
      <c r="D140" s="1" t="str">
        <f>VLOOKUP(B140,MAESTRA!I:K,3,0)</f>
        <v>BLUSAS DAMA AMBAR TALLA UN</v>
      </c>
      <c r="E140" s="1" t="s">
        <v>1000</v>
      </c>
      <c r="F140" s="57">
        <v>7.0</v>
      </c>
      <c r="G140" s="2">
        <v>23000.0</v>
      </c>
      <c r="H140" s="2">
        <f t="shared" si="1"/>
        <v>161000</v>
      </c>
      <c r="I140" s="2">
        <f t="shared" si="7"/>
        <v>46000</v>
      </c>
      <c r="J140" s="59">
        <f t="shared" si="3"/>
        <v>1</v>
      </c>
      <c r="K140" s="2">
        <f t="shared" si="4"/>
        <v>322000</v>
      </c>
      <c r="L140" s="1"/>
    </row>
    <row r="141">
      <c r="A141" s="70">
        <v>46186.0</v>
      </c>
      <c r="B141" s="52" t="s">
        <v>1004</v>
      </c>
      <c r="C141" s="1" t="str">
        <f>VLOOKUP(B141,MAESTRA!I:K,2,0)</f>
        <v>*3814730*</v>
      </c>
      <c r="D141" s="1" t="str">
        <f>VLOOKUP(B141,MAESTRA!I:K,3,0)</f>
        <v>BODY DAMA BODY COSMO TALLA UN</v>
      </c>
      <c r="E141" s="1" t="s">
        <v>1000</v>
      </c>
      <c r="F141" s="57">
        <v>2.0</v>
      </c>
      <c r="G141" s="2">
        <v>23000.0</v>
      </c>
      <c r="H141" s="2">
        <f t="shared" si="1"/>
        <v>46000</v>
      </c>
      <c r="I141" s="2">
        <f t="shared" si="7"/>
        <v>46000</v>
      </c>
      <c r="J141" s="59">
        <f t="shared" si="3"/>
        <v>1</v>
      </c>
      <c r="K141" s="2">
        <f t="shared" si="4"/>
        <v>92000</v>
      </c>
      <c r="L141" s="1"/>
    </row>
    <row r="142">
      <c r="A142" s="70">
        <v>46186.0</v>
      </c>
      <c r="B142" s="52" t="s">
        <v>1005</v>
      </c>
      <c r="C142" s="1" t="str">
        <f>VLOOKUP(B142,MAESTRA!I:K,2,0)</f>
        <v>*38119930*</v>
      </c>
      <c r="D142" s="1" t="str">
        <f>VLOOKUP(B142,MAESTRA!I:K,3,0)</f>
        <v>BODY DAMA OTRA CLASE TALLA UN</v>
      </c>
      <c r="E142" s="1" t="s">
        <v>1000</v>
      </c>
      <c r="F142" s="57">
        <v>1.0</v>
      </c>
      <c r="G142" s="2">
        <v>23000.0</v>
      </c>
      <c r="H142" s="2">
        <f t="shared" si="1"/>
        <v>23000</v>
      </c>
      <c r="I142" s="2">
        <f t="shared" si="7"/>
        <v>46000</v>
      </c>
      <c r="J142" s="59">
        <f t="shared" si="3"/>
        <v>1</v>
      </c>
      <c r="K142" s="2">
        <f t="shared" si="4"/>
        <v>46000</v>
      </c>
      <c r="L142" s="1"/>
    </row>
    <row r="143">
      <c r="A143" s="70">
        <v>46190.0</v>
      </c>
      <c r="B143" s="52" t="s">
        <v>999</v>
      </c>
      <c r="C143" s="1" t="str">
        <f>VLOOKUP(B143,MAESTRA!I:K,2,0)</f>
        <v>*3811430*</v>
      </c>
      <c r="D143" s="1" t="str">
        <f>VLOOKUP(B143,MAESTRA!I:K,3,0)</f>
        <v>BODY DAMA AFELPADO TALLA UN</v>
      </c>
      <c r="E143" s="1" t="s">
        <v>1000</v>
      </c>
      <c r="F143" s="57">
        <v>1.0</v>
      </c>
      <c r="G143" s="2">
        <v>26000.0</v>
      </c>
      <c r="H143" s="2">
        <f t="shared" si="1"/>
        <v>26000</v>
      </c>
      <c r="I143" s="2">
        <f t="shared" si="7"/>
        <v>52000</v>
      </c>
      <c r="J143" s="59">
        <f t="shared" si="3"/>
        <v>1</v>
      </c>
      <c r="K143" s="2">
        <f t="shared" si="4"/>
        <v>52000</v>
      </c>
      <c r="L143" s="1"/>
    </row>
    <row r="144">
      <c r="A144" s="70">
        <v>46190.0</v>
      </c>
      <c r="B144" s="52" t="s">
        <v>1001</v>
      </c>
      <c r="C144" s="1" t="str">
        <f>VLOOKUP(B144,MAESTRA!I:K,2,0)</f>
        <v>*615230*</v>
      </c>
      <c r="D144" s="1" t="str">
        <f>VLOOKUP(B144,MAESTRA!I:K,3,0)</f>
        <v>BLUSAS DAMA BRILLANTE TALLA UN</v>
      </c>
      <c r="E144" s="1" t="s">
        <v>1000</v>
      </c>
      <c r="F144" s="39">
        <v>1.0</v>
      </c>
      <c r="G144" s="2">
        <v>26000.0</v>
      </c>
      <c r="H144" s="2">
        <f t="shared" si="1"/>
        <v>26000</v>
      </c>
      <c r="I144" s="2">
        <f t="shared" si="7"/>
        <v>52000</v>
      </c>
      <c r="J144" s="59">
        <f t="shared" si="3"/>
        <v>1</v>
      </c>
      <c r="K144" s="2">
        <f t="shared" si="4"/>
        <v>52000</v>
      </c>
      <c r="L144" s="1"/>
    </row>
    <row r="145">
      <c r="A145" s="70">
        <v>46190.0</v>
      </c>
      <c r="B145" s="52" t="s">
        <v>1003</v>
      </c>
      <c r="C145" s="1" t="str">
        <f>VLOOKUP(B145,MAESTRA!I:K,2,0)</f>
        <v>*612430*</v>
      </c>
      <c r="D145" s="1" t="str">
        <f>VLOOKUP(B145,MAESTRA!I:K,3,0)</f>
        <v>BLUSAS DAMA AMBAR TALLA UN</v>
      </c>
      <c r="E145" s="1" t="s">
        <v>1000</v>
      </c>
      <c r="F145" s="39">
        <v>3.0</v>
      </c>
      <c r="G145" s="2">
        <v>23000.0</v>
      </c>
      <c r="H145" s="2">
        <f t="shared" si="1"/>
        <v>69000</v>
      </c>
      <c r="I145" s="2">
        <f t="shared" si="7"/>
        <v>46000</v>
      </c>
      <c r="J145" s="59">
        <f t="shared" si="3"/>
        <v>1</v>
      </c>
      <c r="K145" s="2">
        <f t="shared" si="4"/>
        <v>138000</v>
      </c>
      <c r="L145" s="1"/>
    </row>
    <row r="146">
      <c r="A146" s="70">
        <v>46186.0</v>
      </c>
      <c r="B146" s="52" t="s">
        <v>1006</v>
      </c>
      <c r="C146" s="1" t="str">
        <f>VLOOKUP(B146,MAESTRA!I:K,2,0)</f>
        <v>*11121625*</v>
      </c>
      <c r="D146" s="1" t="str">
        <f>VLOOKUP(B146,MAESTRA!I:K,3,0)</f>
        <v>CAMISETAS DAMA POLO TALLA M</v>
      </c>
      <c r="E146" s="1" t="s">
        <v>1007</v>
      </c>
      <c r="F146" s="57">
        <v>2.0</v>
      </c>
      <c r="G146" s="2">
        <v>21000.0</v>
      </c>
      <c r="H146" s="2">
        <f t="shared" si="1"/>
        <v>42000</v>
      </c>
      <c r="I146" s="2">
        <f t="shared" si="7"/>
        <v>42000</v>
      </c>
      <c r="J146" s="59">
        <f t="shared" si="3"/>
        <v>1</v>
      </c>
      <c r="K146" s="2">
        <f t="shared" si="4"/>
        <v>84000</v>
      </c>
      <c r="L146" s="1"/>
    </row>
    <row r="147">
      <c r="A147" s="70">
        <v>46186.0</v>
      </c>
      <c r="B147" s="52" t="s">
        <v>1008</v>
      </c>
      <c r="C147" s="1" t="str">
        <f>VLOOKUP(B147,MAESTRA!I:K,2,0)</f>
        <v>*11121627*</v>
      </c>
      <c r="D147" s="1" t="str">
        <f>VLOOKUP(B147,MAESTRA!I:K,3,0)</f>
        <v>CAMISETAS DAMA POLO TALLA S</v>
      </c>
      <c r="E147" s="1" t="s">
        <v>1007</v>
      </c>
      <c r="F147" s="57">
        <v>2.0</v>
      </c>
      <c r="G147" s="2">
        <v>21000.0</v>
      </c>
      <c r="H147" s="2">
        <f t="shared" si="1"/>
        <v>42000</v>
      </c>
      <c r="I147" s="2">
        <f t="shared" si="7"/>
        <v>42000</v>
      </c>
      <c r="J147" s="59">
        <f t="shared" si="3"/>
        <v>1</v>
      </c>
      <c r="K147" s="2">
        <f t="shared" si="4"/>
        <v>84000</v>
      </c>
      <c r="L147" s="1"/>
    </row>
    <row r="148">
      <c r="A148" s="70">
        <v>46186.0</v>
      </c>
      <c r="B148" s="52" t="s">
        <v>650</v>
      </c>
      <c r="C148" s="1" t="str">
        <f>VLOOKUP(B148,MAESTRA!I:K,2,0)</f>
        <v>*11222032*</v>
      </c>
      <c r="D148" s="1" t="str">
        <f>VLOOKUP(B148,MAESTRA!I:K,3,0)</f>
        <v>CAMISETAS CABALLERO POLO TIPO GALLETA TALLA XL</v>
      </c>
      <c r="E148" s="1" t="s">
        <v>1007</v>
      </c>
      <c r="F148" s="57">
        <v>2.0</v>
      </c>
      <c r="G148" s="2">
        <v>25000.0</v>
      </c>
      <c r="H148" s="2">
        <f t="shared" si="1"/>
        <v>50000</v>
      </c>
      <c r="I148" s="2">
        <f t="shared" si="7"/>
        <v>50000</v>
      </c>
      <c r="J148" s="59">
        <f t="shared" si="3"/>
        <v>1</v>
      </c>
      <c r="K148" s="2">
        <f t="shared" si="4"/>
        <v>100000</v>
      </c>
      <c r="L148" s="1"/>
    </row>
    <row r="149">
      <c r="A149" s="70">
        <v>46186.0</v>
      </c>
      <c r="B149" s="52" t="s">
        <v>648</v>
      </c>
      <c r="C149" s="1" t="str">
        <f>VLOOKUP(B149,MAESTRA!I:K,2,0)</f>
        <v>*11222027*</v>
      </c>
      <c r="D149" s="1" t="str">
        <f>VLOOKUP(B149,MAESTRA!I:K,3,0)</f>
        <v>CAMISETAS CABALLERO POLO TIPO GALLETA TALLA S</v>
      </c>
      <c r="E149" s="1" t="s">
        <v>1007</v>
      </c>
      <c r="F149" s="57">
        <v>2.0</v>
      </c>
      <c r="G149" s="2">
        <v>25000.0</v>
      </c>
      <c r="H149" s="2">
        <f t="shared" si="1"/>
        <v>50000</v>
      </c>
      <c r="I149" s="2">
        <f t="shared" si="7"/>
        <v>50000</v>
      </c>
      <c r="J149" s="59">
        <f t="shared" si="3"/>
        <v>1</v>
      </c>
      <c r="K149" s="2">
        <f t="shared" si="4"/>
        <v>100000</v>
      </c>
      <c r="L149" s="1"/>
    </row>
    <row r="150">
      <c r="A150" s="70">
        <v>46186.0</v>
      </c>
      <c r="B150" s="52" t="s">
        <v>646</v>
      </c>
      <c r="C150" s="1" t="str">
        <f>VLOOKUP(B150,MAESTRA!I:K,2,0)</f>
        <v>*11222025*</v>
      </c>
      <c r="D150" s="1" t="str">
        <f>VLOOKUP(B150,MAESTRA!I:K,3,0)</f>
        <v>CAMISETAS CABALLERO POLO TIPO GALLETA TALLA M</v>
      </c>
      <c r="E150" s="1" t="s">
        <v>1007</v>
      </c>
      <c r="F150" s="57">
        <v>2.0</v>
      </c>
      <c r="G150" s="2">
        <v>25000.0</v>
      </c>
      <c r="H150" s="2">
        <f t="shared" si="1"/>
        <v>50000</v>
      </c>
      <c r="I150" s="2">
        <f t="shared" si="7"/>
        <v>50000</v>
      </c>
      <c r="J150" s="59">
        <f t="shared" si="3"/>
        <v>1</v>
      </c>
      <c r="K150" s="2">
        <f t="shared" si="4"/>
        <v>100000</v>
      </c>
      <c r="L150" s="1"/>
    </row>
    <row r="151">
      <c r="A151" s="70">
        <v>46186.0</v>
      </c>
      <c r="B151" s="52" t="s">
        <v>644</v>
      </c>
      <c r="C151" s="1" t="str">
        <f>VLOOKUP(B151,MAESTRA!I:K,2,0)</f>
        <v>*11222023*</v>
      </c>
      <c r="D151" s="1" t="str">
        <f>VLOOKUP(B151,MAESTRA!I:K,3,0)</f>
        <v>CAMISETAS CABALLERO POLO TIPO GALLETA TALLA L</v>
      </c>
      <c r="E151" s="1" t="s">
        <v>1007</v>
      </c>
      <c r="F151" s="57">
        <v>2.0</v>
      </c>
      <c r="G151" s="2">
        <v>25000.0</v>
      </c>
      <c r="H151" s="2">
        <f t="shared" si="1"/>
        <v>50000</v>
      </c>
      <c r="I151" s="2">
        <f t="shared" si="7"/>
        <v>50000</v>
      </c>
      <c r="J151" s="59">
        <f t="shared" si="3"/>
        <v>1</v>
      </c>
      <c r="K151" s="2">
        <f t="shared" si="4"/>
        <v>100000</v>
      </c>
      <c r="L151" s="1"/>
    </row>
    <row r="152">
      <c r="A152" s="70">
        <v>46186.0</v>
      </c>
      <c r="B152" s="52" t="s">
        <v>1009</v>
      </c>
      <c r="C152" s="1" t="str">
        <f>VLOOKUP(B152,MAESTRA!I:K,2,0)</f>
        <v>*11210827*</v>
      </c>
      <c r="D152" s="1" t="str">
        <f>VLOOKUP(B152,MAESTRA!I:K,3,0)</f>
        <v>CAMISETAS CABALLERO CUELLO REDONDO TALLA S</v>
      </c>
      <c r="E152" s="1" t="s">
        <v>1007</v>
      </c>
      <c r="F152" s="57">
        <v>2.0</v>
      </c>
      <c r="G152" s="2">
        <v>20000.0</v>
      </c>
      <c r="H152" s="2">
        <f t="shared" si="1"/>
        <v>40000</v>
      </c>
      <c r="I152" s="2">
        <f t="shared" si="7"/>
        <v>40000</v>
      </c>
      <c r="J152" s="59">
        <f t="shared" si="3"/>
        <v>1</v>
      </c>
      <c r="K152" s="2">
        <f t="shared" si="4"/>
        <v>80000</v>
      </c>
      <c r="L152" s="1"/>
    </row>
    <row r="153">
      <c r="A153" s="70">
        <v>46186.0</v>
      </c>
      <c r="B153" s="52" t="s">
        <v>1010</v>
      </c>
      <c r="C153" s="1" t="str">
        <f>VLOOKUP(B153,MAESTRA!I:K,2,0)</f>
        <v>*11210825*</v>
      </c>
      <c r="D153" s="1" t="str">
        <f>VLOOKUP(B153,MAESTRA!I:K,3,0)</f>
        <v>CAMISETAS CABALLERO CUELLO REDONDO TALLA M</v>
      </c>
      <c r="E153" s="1" t="s">
        <v>1007</v>
      </c>
      <c r="F153" s="57">
        <v>2.0</v>
      </c>
      <c r="G153" s="2">
        <v>20000.0</v>
      </c>
      <c r="H153" s="2">
        <f t="shared" si="1"/>
        <v>40000</v>
      </c>
      <c r="I153" s="2">
        <f t="shared" si="7"/>
        <v>40000</v>
      </c>
      <c r="J153" s="59">
        <f t="shared" si="3"/>
        <v>1</v>
      </c>
      <c r="K153" s="2">
        <f t="shared" si="4"/>
        <v>80000</v>
      </c>
      <c r="L153" s="1"/>
    </row>
    <row r="154">
      <c r="A154" s="70">
        <v>46186.0</v>
      </c>
      <c r="B154" s="52" t="s">
        <v>1011</v>
      </c>
      <c r="C154" s="1" t="str">
        <f>VLOOKUP(B154,MAESTRA!I:K,2,0)</f>
        <v>*11210823*</v>
      </c>
      <c r="D154" s="1" t="str">
        <f>VLOOKUP(B154,MAESTRA!I:K,3,0)</f>
        <v>CAMISETAS CABALLERO CUELLO REDONDO TALLA L</v>
      </c>
      <c r="E154" s="1" t="s">
        <v>1007</v>
      </c>
      <c r="F154" s="57">
        <v>2.0</v>
      </c>
      <c r="G154" s="2">
        <v>20000.0</v>
      </c>
      <c r="H154" s="2">
        <f t="shared" si="1"/>
        <v>40000</v>
      </c>
      <c r="I154" s="2">
        <f t="shared" si="7"/>
        <v>40000</v>
      </c>
      <c r="J154" s="59">
        <f t="shared" si="3"/>
        <v>1</v>
      </c>
      <c r="K154" s="2">
        <f t="shared" si="4"/>
        <v>80000</v>
      </c>
      <c r="L154" s="1"/>
    </row>
    <row r="155">
      <c r="A155" s="70">
        <v>46186.0</v>
      </c>
      <c r="B155" s="52" t="s">
        <v>1012</v>
      </c>
      <c r="C155" s="1" t="str">
        <f>VLOOKUP(B155,MAESTRA!I:K,2,0)</f>
        <v>*11210832*</v>
      </c>
      <c r="D155" s="1" t="str">
        <f>VLOOKUP(B155,MAESTRA!I:K,3,0)</f>
        <v>CAMISETAS CABALLERO CUELLO REDONDO TALLA XL</v>
      </c>
      <c r="E155" s="1" t="s">
        <v>1007</v>
      </c>
      <c r="F155" s="57">
        <v>2.0</v>
      </c>
      <c r="G155" s="2">
        <v>20000.0</v>
      </c>
      <c r="H155" s="2">
        <f t="shared" si="1"/>
        <v>40000</v>
      </c>
      <c r="I155" s="2">
        <f t="shared" si="7"/>
        <v>40000</v>
      </c>
      <c r="J155" s="59">
        <f t="shared" si="3"/>
        <v>1</v>
      </c>
      <c r="K155" s="2">
        <f t="shared" si="4"/>
        <v>80000</v>
      </c>
      <c r="L155" s="1"/>
    </row>
    <row r="156">
      <c r="A156" s="70">
        <v>46186.0</v>
      </c>
      <c r="B156" s="52" t="s">
        <v>640</v>
      </c>
      <c r="C156" s="1" t="str">
        <f>VLOOKUP(B156,MAESTRA!I:K,2,0)</f>
        <v>*11221827*</v>
      </c>
      <c r="D156" s="1" t="str">
        <f>VLOOKUP(B156,MAESTRA!I:K,3,0)</f>
        <v>CAMISETAS CABALLERO POLO SEDA FRIA TALLA S</v>
      </c>
      <c r="E156" s="1" t="s">
        <v>1007</v>
      </c>
      <c r="F156" s="57">
        <v>2.0</v>
      </c>
      <c r="G156" s="2">
        <v>24000.0</v>
      </c>
      <c r="H156" s="2">
        <f t="shared" si="1"/>
        <v>48000</v>
      </c>
      <c r="I156" s="2">
        <f t="shared" si="7"/>
        <v>48000</v>
      </c>
      <c r="J156" s="59">
        <f t="shared" si="3"/>
        <v>1</v>
      </c>
      <c r="K156" s="2">
        <f t="shared" si="4"/>
        <v>96000</v>
      </c>
      <c r="L156" s="1"/>
    </row>
    <row r="157">
      <c r="A157" s="70">
        <v>46186.0</v>
      </c>
      <c r="B157" s="52" t="s">
        <v>638</v>
      </c>
      <c r="C157" s="1" t="str">
        <f>VLOOKUP(B157,MAESTRA!I:K,2,0)</f>
        <v>*11221825*</v>
      </c>
      <c r="D157" s="1" t="str">
        <f>VLOOKUP(B157,MAESTRA!I:K,3,0)</f>
        <v>CAMISETAS CABALLERO POLO SEDA FRIA TALLA M</v>
      </c>
      <c r="E157" s="1" t="s">
        <v>1007</v>
      </c>
      <c r="F157" s="57">
        <v>2.0</v>
      </c>
      <c r="G157" s="2">
        <v>24000.0</v>
      </c>
      <c r="H157" s="2">
        <f t="shared" si="1"/>
        <v>48000</v>
      </c>
      <c r="I157" s="2">
        <f t="shared" si="7"/>
        <v>48000</v>
      </c>
      <c r="J157" s="59">
        <f t="shared" si="3"/>
        <v>1</v>
      </c>
      <c r="K157" s="2">
        <f t="shared" si="4"/>
        <v>96000</v>
      </c>
      <c r="L157" s="1"/>
    </row>
    <row r="158">
      <c r="A158" s="70">
        <v>46186.0</v>
      </c>
      <c r="B158" s="52" t="s">
        <v>1013</v>
      </c>
      <c r="C158" s="1" t="str">
        <f>VLOOKUP(B158,MAESTRA!I:K,2,0)</f>
        <v>*11221823*</v>
      </c>
      <c r="D158" s="1" t="str">
        <f>VLOOKUP(B158,MAESTRA!I:K,3,0)</f>
        <v>CAMISETAS CABALLERO POLO SEDA FRIA TALLA L</v>
      </c>
      <c r="E158" s="1" t="s">
        <v>1007</v>
      </c>
      <c r="F158" s="57">
        <v>2.0</v>
      </c>
      <c r="G158" s="2">
        <v>24000.0</v>
      </c>
      <c r="H158" s="2">
        <f t="shared" si="1"/>
        <v>48000</v>
      </c>
      <c r="I158" s="2">
        <f t="shared" si="7"/>
        <v>48000</v>
      </c>
      <c r="J158" s="59">
        <f t="shared" si="3"/>
        <v>1</v>
      </c>
      <c r="K158" s="2">
        <f t="shared" si="4"/>
        <v>96000</v>
      </c>
      <c r="L158" s="1"/>
    </row>
    <row r="159">
      <c r="A159" s="70">
        <v>46186.0</v>
      </c>
      <c r="B159" s="52" t="s">
        <v>642</v>
      </c>
      <c r="C159" s="1" t="str">
        <f>VLOOKUP(B159,MAESTRA!I:K,2,0)</f>
        <v>*11221832*</v>
      </c>
      <c r="D159" s="1" t="str">
        <f>VLOOKUP(B159,MAESTRA!I:K,3,0)</f>
        <v>CAMISETAS CABALLERO POLO SEDA FRIA TALLA XL</v>
      </c>
      <c r="E159" s="1" t="s">
        <v>1007</v>
      </c>
      <c r="F159" s="57">
        <v>2.0</v>
      </c>
      <c r="G159" s="2">
        <v>24000.0</v>
      </c>
      <c r="H159" s="2">
        <f t="shared" si="1"/>
        <v>48000</v>
      </c>
      <c r="I159" s="2">
        <f t="shared" si="7"/>
        <v>48000</v>
      </c>
      <c r="J159" s="59">
        <f t="shared" si="3"/>
        <v>1</v>
      </c>
      <c r="K159" s="2">
        <f t="shared" si="4"/>
        <v>96000</v>
      </c>
      <c r="L159" s="1"/>
    </row>
    <row r="160">
      <c r="A160" s="70">
        <v>46186.0</v>
      </c>
      <c r="B160" s="52" t="s">
        <v>1014</v>
      </c>
      <c r="C160" s="1" t="str">
        <f>VLOOKUP(B160,MAESTRA!I:K,2,0)</f>
        <v>*211974*</v>
      </c>
      <c r="D160" s="1" t="str">
        <f>VLOOKUP(B160,MAESTRA!I:K,3,0)</f>
        <v>PANTALONES DAMA NOCHE TALLA 12</v>
      </c>
      <c r="E160" s="1" t="s">
        <v>1015</v>
      </c>
      <c r="F160" s="57">
        <v>2.0</v>
      </c>
      <c r="G160" s="2">
        <v>46000.0</v>
      </c>
      <c r="H160" s="2">
        <f t="shared" si="1"/>
        <v>92000</v>
      </c>
      <c r="I160" s="2">
        <f t="shared" si="7"/>
        <v>92000</v>
      </c>
      <c r="J160" s="59">
        <f t="shared" si="3"/>
        <v>1</v>
      </c>
      <c r="K160" s="2">
        <f t="shared" si="4"/>
        <v>184000</v>
      </c>
      <c r="L160" s="1"/>
    </row>
    <row r="161">
      <c r="A161" s="70">
        <v>46186.0</v>
      </c>
      <c r="B161" s="52" t="s">
        <v>1016</v>
      </c>
      <c r="C161" s="1" t="str">
        <f>VLOOKUP(B161,MAESTRA!I:K,2,0)</f>
        <v>*211975*</v>
      </c>
      <c r="D161" s="1" t="str">
        <f>VLOOKUP(B161,MAESTRA!I:K,3,0)</f>
        <v>PANTALONES DAMA NOCHE TALLA 14</v>
      </c>
      <c r="E161" s="1" t="s">
        <v>1015</v>
      </c>
      <c r="F161" s="57">
        <v>1.0</v>
      </c>
      <c r="G161" s="2">
        <v>46000.0</v>
      </c>
      <c r="H161" s="2">
        <f t="shared" si="1"/>
        <v>46000</v>
      </c>
      <c r="I161" s="2">
        <f t="shared" si="7"/>
        <v>92000</v>
      </c>
      <c r="J161" s="59">
        <f t="shared" si="3"/>
        <v>1</v>
      </c>
      <c r="K161" s="2">
        <f t="shared" si="4"/>
        <v>92000</v>
      </c>
      <c r="L161" s="1"/>
    </row>
    <row r="162">
      <c r="A162" s="70">
        <v>46186.0</v>
      </c>
      <c r="B162" s="52" t="s">
        <v>1017</v>
      </c>
      <c r="C162" s="1" t="str">
        <f>VLOOKUP(B162,MAESTRA!I:K,2,0)</f>
        <v>*211973*</v>
      </c>
      <c r="D162" s="1" t="str">
        <f>VLOOKUP(B162,MAESTRA!I:K,3,0)</f>
        <v>PANTALONES DAMA NOCHE TALLA 10</v>
      </c>
      <c r="E162" s="1" t="s">
        <v>1015</v>
      </c>
      <c r="F162" s="57">
        <v>1.0</v>
      </c>
      <c r="G162" s="2">
        <v>46000.0</v>
      </c>
      <c r="H162" s="2">
        <f t="shared" si="1"/>
        <v>46000</v>
      </c>
      <c r="I162" s="2">
        <f t="shared" si="7"/>
        <v>92000</v>
      </c>
      <c r="J162" s="59">
        <f t="shared" si="3"/>
        <v>1</v>
      </c>
      <c r="K162" s="2">
        <f t="shared" si="4"/>
        <v>92000</v>
      </c>
      <c r="L162" s="1"/>
    </row>
    <row r="163">
      <c r="A163" s="70">
        <v>46186.0</v>
      </c>
      <c r="B163" s="52" t="s">
        <v>1018</v>
      </c>
      <c r="C163" s="1" t="str">
        <f>VLOOKUP(B163,MAESTRA!I:K,2,0)</f>
        <v>*911371*</v>
      </c>
      <c r="D163" s="1" t="str">
        <f>VLOOKUP(B163,MAESTRA!I:K,3,0)</f>
        <v>FALDAS DAMA GAMUSA TALLA 6</v>
      </c>
      <c r="E163" s="1" t="s">
        <v>1015</v>
      </c>
      <c r="F163" s="57">
        <v>1.0</v>
      </c>
      <c r="G163" s="2">
        <v>48000.0</v>
      </c>
      <c r="H163" s="2">
        <f t="shared" si="1"/>
        <v>48000</v>
      </c>
      <c r="I163" s="2">
        <f t="shared" si="7"/>
        <v>96000</v>
      </c>
      <c r="J163" s="59">
        <f t="shared" si="3"/>
        <v>1</v>
      </c>
      <c r="K163" s="2">
        <f t="shared" si="4"/>
        <v>96000</v>
      </c>
      <c r="L163" s="1"/>
    </row>
    <row r="164">
      <c r="A164" s="70">
        <v>46186.0</v>
      </c>
      <c r="B164" s="52" t="s">
        <v>1019</v>
      </c>
      <c r="C164" s="1" t="str">
        <f>VLOOKUP(B164,MAESTRA!I:K,2,0)</f>
        <v>*911372*</v>
      </c>
      <c r="D164" s="1" t="str">
        <f>VLOOKUP(B164,MAESTRA!I:K,3,0)</f>
        <v>FALDAS DAMA GAMUSA TALLA 8</v>
      </c>
      <c r="E164" s="1" t="s">
        <v>1015</v>
      </c>
      <c r="F164" s="57">
        <v>1.0</v>
      </c>
      <c r="G164" s="2">
        <v>48000.0</v>
      </c>
      <c r="H164" s="2">
        <f t="shared" si="1"/>
        <v>48000</v>
      </c>
      <c r="I164" s="2">
        <f t="shared" si="7"/>
        <v>96000</v>
      </c>
      <c r="J164" s="59">
        <f t="shared" si="3"/>
        <v>1</v>
      </c>
      <c r="K164" s="2">
        <f t="shared" si="4"/>
        <v>96000</v>
      </c>
      <c r="L164" s="1"/>
    </row>
    <row r="165">
      <c r="A165" s="70">
        <v>46186.0</v>
      </c>
      <c r="B165" s="52" t="s">
        <v>1020</v>
      </c>
      <c r="C165" s="1" t="str">
        <f>VLOOKUP(B165,MAESTRA!I:K,2,0)</f>
        <v>*911374*</v>
      </c>
      <c r="D165" s="1" t="str">
        <f>VLOOKUP(B165,MAESTRA!I:K,3,0)</f>
        <v>FALDAS DAMA GAMUSA TALLA 12</v>
      </c>
      <c r="E165" s="1" t="s">
        <v>1015</v>
      </c>
      <c r="F165" s="57">
        <v>1.0</v>
      </c>
      <c r="G165" s="2">
        <v>48000.0</v>
      </c>
      <c r="H165" s="2">
        <f t="shared" si="1"/>
        <v>48000</v>
      </c>
      <c r="I165" s="2">
        <f t="shared" si="7"/>
        <v>96000</v>
      </c>
      <c r="J165" s="59">
        <f t="shared" si="3"/>
        <v>1</v>
      </c>
      <c r="K165" s="2">
        <f t="shared" si="4"/>
        <v>96000</v>
      </c>
      <c r="L165" s="1"/>
    </row>
    <row r="166">
      <c r="A166" s="70">
        <v>46186.0</v>
      </c>
      <c r="B166" s="52" t="s">
        <v>1021</v>
      </c>
      <c r="C166" s="1" t="str">
        <f>VLOOKUP(B166,MAESTRA!I:K,2,0)</f>
        <v>*911373*</v>
      </c>
      <c r="D166" s="1" t="str">
        <f>VLOOKUP(B166,MAESTRA!I:K,3,0)</f>
        <v>FALDAS DAMA GAMUSA TALLA 10</v>
      </c>
      <c r="E166" s="1" t="s">
        <v>1015</v>
      </c>
      <c r="F166" s="57">
        <v>1.0</v>
      </c>
      <c r="G166" s="2">
        <v>48000.0</v>
      </c>
      <c r="H166" s="2">
        <f t="shared" si="1"/>
        <v>48000</v>
      </c>
      <c r="I166" s="2">
        <f t="shared" si="7"/>
        <v>96000</v>
      </c>
      <c r="J166" s="59">
        <f t="shared" si="3"/>
        <v>1</v>
      </c>
      <c r="K166" s="2">
        <f t="shared" si="4"/>
        <v>96000</v>
      </c>
      <c r="L166" s="1"/>
    </row>
    <row r="167">
      <c r="A167" s="70">
        <v>46186.0</v>
      </c>
      <c r="B167" s="52" t="s">
        <v>1022</v>
      </c>
      <c r="C167" s="1" t="str">
        <f>VLOOKUP(B167,MAESTRA!I:K,2,0)</f>
        <v>*25113725*</v>
      </c>
      <c r="D167" s="1" t="str">
        <f>VLOOKUP(B167,MAESTRA!I:K,3,0)</f>
        <v>CHAQUETAS DAMA GAMUSA TALLA M</v>
      </c>
      <c r="E167" s="1" t="s">
        <v>1023</v>
      </c>
      <c r="F167" s="57">
        <v>2.0</v>
      </c>
      <c r="G167" s="2">
        <v>50000.0</v>
      </c>
      <c r="H167" s="2">
        <f t="shared" si="1"/>
        <v>100000</v>
      </c>
      <c r="I167" s="2">
        <f t="shared" si="7"/>
        <v>100000</v>
      </c>
      <c r="J167" s="59">
        <f t="shared" si="3"/>
        <v>1</v>
      </c>
      <c r="K167" s="2">
        <f t="shared" si="4"/>
        <v>200000</v>
      </c>
      <c r="L167" s="1"/>
    </row>
    <row r="168">
      <c r="A168" s="70">
        <v>46186.0</v>
      </c>
      <c r="B168" s="52" t="s">
        <v>1024</v>
      </c>
      <c r="C168" s="1" t="str">
        <f>VLOOKUP(B168,MAESTRA!I:K,2,0)</f>
        <v>*25113723*</v>
      </c>
      <c r="D168" s="1" t="str">
        <f>VLOOKUP(B168,MAESTRA!I:K,3,0)</f>
        <v>CHAQUETAS DAMA GAMUSA TALLA L</v>
      </c>
      <c r="E168" s="1" t="s">
        <v>1023</v>
      </c>
      <c r="F168" s="57">
        <v>2.0</v>
      </c>
      <c r="G168" s="2">
        <v>50000.0</v>
      </c>
      <c r="H168" s="2">
        <f t="shared" si="1"/>
        <v>100000</v>
      </c>
      <c r="I168" s="2">
        <f t="shared" si="7"/>
        <v>100000</v>
      </c>
      <c r="J168" s="59">
        <f t="shared" si="3"/>
        <v>1</v>
      </c>
      <c r="K168" s="2">
        <f t="shared" si="4"/>
        <v>200000</v>
      </c>
      <c r="L168" s="1"/>
    </row>
    <row r="169">
      <c r="A169" s="70">
        <v>46186.0</v>
      </c>
      <c r="B169" s="52" t="s">
        <v>1025</v>
      </c>
      <c r="C169" s="1" t="str">
        <f>VLOOKUP(B169,MAESTRA!I:K,2,0)</f>
        <v>*25120525*</v>
      </c>
      <c r="D169" s="1" t="str">
        <f>VLOOKUP(B169,MAESTRA!I:K,3,0)</f>
        <v>CHAQUETAS DAMA PAÑO OVEJERA TALLA M</v>
      </c>
      <c r="E169" s="1" t="s">
        <v>1026</v>
      </c>
      <c r="F169" s="57">
        <v>2.0</v>
      </c>
      <c r="G169" s="2">
        <v>45000.0</v>
      </c>
      <c r="H169" s="2">
        <f t="shared" si="1"/>
        <v>90000</v>
      </c>
      <c r="I169" s="2">
        <f t="shared" si="7"/>
        <v>90000</v>
      </c>
      <c r="J169" s="59">
        <f t="shared" si="3"/>
        <v>1</v>
      </c>
      <c r="K169" s="2">
        <f t="shared" si="4"/>
        <v>180000</v>
      </c>
      <c r="L169" s="1"/>
    </row>
    <row r="170">
      <c r="A170" s="70">
        <v>46186.0</v>
      </c>
      <c r="B170" s="1" t="s">
        <v>1027</v>
      </c>
      <c r="C170" s="1" t="str">
        <f>VLOOKUP(B170,MAESTRA!I:K,2,0)</f>
        <v>*25128823*</v>
      </c>
      <c r="D170" s="1" t="str">
        <f>VLOOKUP(B170,MAESTRA!I:K,3,0)</f>
        <v>CHAQUETAS DAMA PAÑO TALLA L</v>
      </c>
      <c r="E170" s="1" t="s">
        <v>1026</v>
      </c>
      <c r="F170" s="39">
        <v>2.0</v>
      </c>
      <c r="G170" s="2">
        <v>45000.0</v>
      </c>
      <c r="H170" s="2">
        <f t="shared" si="1"/>
        <v>90000</v>
      </c>
      <c r="I170" s="2">
        <f t="shared" si="7"/>
        <v>90000</v>
      </c>
      <c r="J170" s="59">
        <f t="shared" si="3"/>
        <v>1</v>
      </c>
      <c r="K170" s="2">
        <f t="shared" si="4"/>
        <v>180000</v>
      </c>
      <c r="L170" s="1"/>
    </row>
    <row r="171">
      <c r="A171" s="70">
        <v>46186.0</v>
      </c>
      <c r="B171" s="52" t="s">
        <v>1028</v>
      </c>
      <c r="C171" s="1" t="str">
        <f>VLOOKUP(B171,MAESTRA!I:K,2,0)</f>
        <v>*25120523*</v>
      </c>
      <c r="D171" s="1" t="str">
        <f>VLOOKUP(B171,MAESTRA!I:K,3,0)</f>
        <v>CHAQUETAS DAMA PAÑO OVEJERA TALLA L</v>
      </c>
      <c r="E171" s="1" t="s">
        <v>1026</v>
      </c>
      <c r="F171" s="39">
        <v>1.0</v>
      </c>
      <c r="G171" s="2">
        <v>45000.0</v>
      </c>
      <c r="H171" s="2">
        <f t="shared" si="1"/>
        <v>45000</v>
      </c>
      <c r="I171" s="2">
        <f t="shared" si="7"/>
        <v>90000</v>
      </c>
      <c r="J171" s="59">
        <f t="shared" si="3"/>
        <v>1</v>
      </c>
      <c r="K171" s="2">
        <f t="shared" si="4"/>
        <v>90000</v>
      </c>
      <c r="L171" s="1"/>
    </row>
    <row r="172">
      <c r="A172" s="70">
        <v>46186.0</v>
      </c>
      <c r="B172" s="52" t="s">
        <v>1029</v>
      </c>
      <c r="C172" s="1" t="str">
        <f>VLOOKUP(B172,MAESTRA!I:K,2,0)</f>
        <v>*2314534*</v>
      </c>
      <c r="D172" s="1" t="str">
        <f>VLOOKUP(B172,MAESTRA!I:K,3,0)</f>
        <v>PANTALONES UNISEX IMPERMEABLE TALLA XXL</v>
      </c>
      <c r="E172" s="1" t="s">
        <v>404</v>
      </c>
      <c r="F172" s="57">
        <v>2.0</v>
      </c>
      <c r="G172" s="2">
        <v>20000.0</v>
      </c>
      <c r="H172" s="2">
        <f t="shared" si="1"/>
        <v>40000</v>
      </c>
      <c r="I172" s="2">
        <f t="shared" si="7"/>
        <v>40000</v>
      </c>
      <c r="J172" s="59">
        <f t="shared" si="3"/>
        <v>1</v>
      </c>
      <c r="K172" s="2">
        <f t="shared" si="4"/>
        <v>80000</v>
      </c>
      <c r="L172" s="1"/>
    </row>
    <row r="173">
      <c r="A173" s="70">
        <v>46186.0</v>
      </c>
      <c r="B173" s="1" t="s">
        <v>1030</v>
      </c>
      <c r="C173" s="1" t="str">
        <f>VLOOKUP(B173,MAESTRA!I:K,2,0)</f>
        <v>*2332832*</v>
      </c>
      <c r="D173" s="1" t="str">
        <f>VLOOKUP(B173,MAESTRA!I:K,3,0)</f>
        <v>PANTALONES UNISEX IMPERMEABLE BORDADO EQUIPOS TALLA XL</v>
      </c>
      <c r="E173" s="1" t="s">
        <v>404</v>
      </c>
      <c r="F173" s="57">
        <v>4.0</v>
      </c>
      <c r="G173" s="2">
        <v>23000.0</v>
      </c>
      <c r="H173" s="2">
        <f t="shared" si="1"/>
        <v>92000</v>
      </c>
      <c r="I173" s="2">
        <f t="shared" si="7"/>
        <v>46000</v>
      </c>
      <c r="J173" s="59">
        <f t="shared" si="3"/>
        <v>1</v>
      </c>
      <c r="K173" s="2">
        <f t="shared" si="4"/>
        <v>184000</v>
      </c>
      <c r="L173" s="1"/>
    </row>
    <row r="174">
      <c r="A174" s="70">
        <v>46186.0</v>
      </c>
      <c r="B174" s="1" t="s">
        <v>1031</v>
      </c>
      <c r="C174" s="1" t="str">
        <f>VLOOKUP(B174,MAESTRA!I:K,2,0)</f>
        <v>*2332823*</v>
      </c>
      <c r="D174" s="1" t="str">
        <f>VLOOKUP(B174,MAESTRA!I:K,3,0)</f>
        <v>PANTALONES UNISEX IMPERMEABLE BORDADO EQUIPOS TALLA L</v>
      </c>
      <c r="E174" s="1" t="s">
        <v>404</v>
      </c>
      <c r="F174" s="57">
        <v>4.0</v>
      </c>
      <c r="G174" s="2">
        <v>23000.0</v>
      </c>
      <c r="H174" s="2">
        <f t="shared" si="1"/>
        <v>92000</v>
      </c>
      <c r="I174" s="2">
        <f t="shared" si="7"/>
        <v>46000</v>
      </c>
      <c r="J174" s="59">
        <f t="shared" si="3"/>
        <v>1</v>
      </c>
      <c r="K174" s="2">
        <f t="shared" si="4"/>
        <v>184000</v>
      </c>
      <c r="L174" s="1"/>
    </row>
    <row r="175">
      <c r="A175" s="70">
        <v>46186.0</v>
      </c>
      <c r="B175" s="52" t="s">
        <v>706</v>
      </c>
      <c r="C175" s="1" t="str">
        <f>VLOOKUP(B175,MAESTRA!I:K,2,0)</f>
        <v>*2314532*</v>
      </c>
      <c r="D175" s="1" t="str">
        <f>VLOOKUP(B175,MAESTRA!I:K,3,0)</f>
        <v>PANTALONES UNISEX IMPERMEABLE TALLA XL</v>
      </c>
      <c r="E175" s="1" t="s">
        <v>404</v>
      </c>
      <c r="F175" s="57">
        <v>3.0</v>
      </c>
      <c r="G175" s="2">
        <v>16000.0</v>
      </c>
      <c r="H175" s="2">
        <f t="shared" si="1"/>
        <v>48000</v>
      </c>
      <c r="I175" s="2">
        <f t="shared" si="7"/>
        <v>32000</v>
      </c>
      <c r="J175" s="59">
        <f t="shared" si="3"/>
        <v>1</v>
      </c>
      <c r="K175" s="2">
        <f t="shared" si="4"/>
        <v>96000</v>
      </c>
      <c r="L175" s="1"/>
    </row>
    <row r="176">
      <c r="A176" s="70">
        <v>46186.0</v>
      </c>
      <c r="B176" s="52" t="s">
        <v>1032</v>
      </c>
      <c r="C176" s="1" t="str">
        <f>VLOOKUP(B176,MAESTRA!I:K,2,0)</f>
        <v>*2314530*</v>
      </c>
      <c r="D176" s="1" t="str">
        <f>VLOOKUP(B176,MAESTRA!I:K,3,0)</f>
        <v>PANTALONES UNISEX IMPERMEABLE TALLA UN</v>
      </c>
      <c r="E176" s="1" t="s">
        <v>404</v>
      </c>
      <c r="F176" s="57">
        <v>1.0</v>
      </c>
      <c r="G176" s="2">
        <v>16000.0</v>
      </c>
      <c r="H176" s="2">
        <f t="shared" si="1"/>
        <v>16000</v>
      </c>
      <c r="I176" s="2">
        <f t="shared" si="7"/>
        <v>32000</v>
      </c>
      <c r="J176" s="59">
        <f t="shared" si="3"/>
        <v>1</v>
      </c>
      <c r="K176" s="2">
        <f t="shared" si="4"/>
        <v>32000</v>
      </c>
      <c r="L176" s="1"/>
    </row>
    <row r="177">
      <c r="A177" s="70">
        <v>46186.0</v>
      </c>
      <c r="B177" s="52" t="s">
        <v>720</v>
      </c>
      <c r="C177" s="1" t="str">
        <f>VLOOKUP(B177,MAESTRA!I:K,2,0)</f>
        <v>*2327625*</v>
      </c>
      <c r="D177" s="1" t="str">
        <f>VLOOKUP(B177,MAESTRA!I:K,3,0)</f>
        <v>PANTALONES UNISEX VIOTO TALLA M</v>
      </c>
      <c r="E177" s="1" t="s">
        <v>404</v>
      </c>
      <c r="F177" s="57">
        <v>2.0</v>
      </c>
      <c r="G177" s="2">
        <v>16000.0</v>
      </c>
      <c r="H177" s="2">
        <f t="shared" si="1"/>
        <v>32000</v>
      </c>
      <c r="I177" s="2">
        <f t="shared" si="7"/>
        <v>32000</v>
      </c>
      <c r="J177" s="59">
        <f t="shared" si="3"/>
        <v>1</v>
      </c>
      <c r="K177" s="2">
        <f t="shared" si="4"/>
        <v>64000</v>
      </c>
      <c r="L177" s="1"/>
    </row>
    <row r="178">
      <c r="A178" s="70">
        <v>46186.0</v>
      </c>
      <c r="B178" s="52" t="s">
        <v>702</v>
      </c>
      <c r="C178" s="1" t="str">
        <f>VLOOKUP(B178,MAESTRA!I:K,2,0)</f>
        <v>*2314525*</v>
      </c>
      <c r="D178" s="1" t="str">
        <f>VLOOKUP(B178,MAESTRA!I:K,3,0)</f>
        <v>PANTALONES UNISEX IMPERMEABLE TALLA M</v>
      </c>
      <c r="E178" s="1" t="s">
        <v>404</v>
      </c>
      <c r="F178" s="57">
        <v>3.0</v>
      </c>
      <c r="G178" s="2">
        <v>16000.0</v>
      </c>
      <c r="H178" s="2">
        <f t="shared" si="1"/>
        <v>48000</v>
      </c>
      <c r="I178" s="2">
        <f t="shared" si="7"/>
        <v>32000</v>
      </c>
      <c r="J178" s="59">
        <f t="shared" si="3"/>
        <v>1</v>
      </c>
      <c r="K178" s="2">
        <f t="shared" si="4"/>
        <v>96000</v>
      </c>
      <c r="L178" s="1"/>
    </row>
    <row r="179">
      <c r="A179" s="70">
        <v>46186.0</v>
      </c>
      <c r="B179" s="52" t="s">
        <v>700</v>
      </c>
      <c r="C179" s="1" t="str">
        <f>VLOOKUP(B179,MAESTRA!I:K,2,0)</f>
        <v>*2314523*</v>
      </c>
      <c r="D179" s="1" t="str">
        <f>VLOOKUP(B179,MAESTRA!I:K,3,0)</f>
        <v>PANTALONES UNISEX IMPERMEABLE TALLA L</v>
      </c>
      <c r="E179" s="1" t="s">
        <v>404</v>
      </c>
      <c r="F179" s="57">
        <v>2.0</v>
      </c>
      <c r="G179" s="2">
        <v>16000.0</v>
      </c>
      <c r="H179" s="2">
        <f t="shared" si="1"/>
        <v>32000</v>
      </c>
      <c r="I179" s="2">
        <f t="shared" si="7"/>
        <v>32000</v>
      </c>
      <c r="J179" s="59">
        <f t="shared" si="3"/>
        <v>1</v>
      </c>
      <c r="K179" s="2">
        <f t="shared" si="4"/>
        <v>64000</v>
      </c>
      <c r="L179" s="1"/>
    </row>
    <row r="180">
      <c r="A180" s="70">
        <v>46186.0</v>
      </c>
      <c r="B180" s="52" t="s">
        <v>718</v>
      </c>
      <c r="C180" s="1" t="str">
        <f>VLOOKUP(B180,MAESTRA!I:K,2,0)</f>
        <v>*2327623*</v>
      </c>
      <c r="D180" s="1" t="str">
        <f>VLOOKUP(B180,MAESTRA!I:K,3,0)</f>
        <v>PANTALONES UNISEX VIOTO TALLA L</v>
      </c>
      <c r="E180" s="1" t="s">
        <v>404</v>
      </c>
      <c r="F180" s="57">
        <v>2.0</v>
      </c>
      <c r="G180" s="2">
        <v>16000.0</v>
      </c>
      <c r="H180" s="2">
        <f t="shared" si="1"/>
        <v>32000</v>
      </c>
      <c r="I180" s="2">
        <f t="shared" si="7"/>
        <v>32000</v>
      </c>
      <c r="J180" s="59">
        <f t="shared" si="3"/>
        <v>1</v>
      </c>
      <c r="K180" s="2">
        <f t="shared" si="4"/>
        <v>64000</v>
      </c>
      <c r="L180" s="1"/>
    </row>
    <row r="181">
      <c r="A181" s="70">
        <v>46186.0</v>
      </c>
      <c r="B181" s="52" t="s">
        <v>724</v>
      </c>
      <c r="C181" s="1" t="str">
        <f>VLOOKUP(B181,MAESTRA!I:K,2,0)</f>
        <v>*2327632*</v>
      </c>
      <c r="D181" s="1" t="str">
        <f>VLOOKUP(B181,MAESTRA!I:K,3,0)</f>
        <v>PANTALONES UNISEX VIOTO TALLA XL</v>
      </c>
      <c r="E181" s="1" t="s">
        <v>404</v>
      </c>
      <c r="F181" s="57">
        <v>2.0</v>
      </c>
      <c r="G181" s="2">
        <v>16000.0</v>
      </c>
      <c r="H181" s="2">
        <f t="shared" si="1"/>
        <v>32000</v>
      </c>
      <c r="I181" s="2">
        <f t="shared" si="7"/>
        <v>32000</v>
      </c>
      <c r="J181" s="59">
        <f t="shared" si="3"/>
        <v>1</v>
      </c>
      <c r="K181" s="2">
        <f t="shared" si="4"/>
        <v>64000</v>
      </c>
      <c r="L181" s="1"/>
    </row>
    <row r="182">
      <c r="A182" s="70">
        <v>46186.0</v>
      </c>
      <c r="B182" s="52" t="s">
        <v>710</v>
      </c>
      <c r="C182" s="1" t="str">
        <f>VLOOKUP(B182,MAESTRA!I:K,2,0)</f>
        <v>*231625*</v>
      </c>
      <c r="D182" s="1" t="str">
        <f>VLOOKUP(B182,MAESTRA!I:K,3,0)</f>
        <v>PANTALONES UNISEX ALGODON TALLA M</v>
      </c>
      <c r="E182" s="1" t="s">
        <v>404</v>
      </c>
      <c r="F182" s="57">
        <v>2.0</v>
      </c>
      <c r="G182" s="2">
        <v>16000.0</v>
      </c>
      <c r="H182" s="2">
        <f t="shared" si="1"/>
        <v>32000</v>
      </c>
      <c r="I182" s="2">
        <f t="shared" si="7"/>
        <v>32000</v>
      </c>
      <c r="J182" s="59">
        <f t="shared" si="3"/>
        <v>1</v>
      </c>
      <c r="K182" s="2">
        <f t="shared" si="4"/>
        <v>64000</v>
      </c>
      <c r="L182" s="1"/>
    </row>
    <row r="183">
      <c r="A183" s="70">
        <v>46186.0</v>
      </c>
      <c r="B183" s="52" t="s">
        <v>714</v>
      </c>
      <c r="C183" s="1" t="str">
        <f>VLOOKUP(B183,MAESTRA!I:K,2,0)</f>
        <v>*231632*</v>
      </c>
      <c r="D183" s="1" t="str">
        <f>VLOOKUP(B183,MAESTRA!I:K,3,0)</f>
        <v>PANTALONES UNISEX ALGODON TALLA XL</v>
      </c>
      <c r="E183" s="1" t="s">
        <v>404</v>
      </c>
      <c r="F183" s="57">
        <v>2.0</v>
      </c>
      <c r="G183" s="2">
        <v>16000.0</v>
      </c>
      <c r="H183" s="2">
        <f t="shared" si="1"/>
        <v>32000</v>
      </c>
      <c r="I183" s="2">
        <f t="shared" si="7"/>
        <v>32000</v>
      </c>
      <c r="J183" s="59">
        <f t="shared" si="3"/>
        <v>1</v>
      </c>
      <c r="K183" s="2">
        <f t="shared" si="4"/>
        <v>64000</v>
      </c>
      <c r="L183" s="1"/>
    </row>
    <row r="184">
      <c r="A184" s="70">
        <v>46186.0</v>
      </c>
      <c r="B184" s="52" t="s">
        <v>708</v>
      </c>
      <c r="C184" s="1" t="str">
        <f>VLOOKUP(B184,MAESTRA!I:K,2,0)</f>
        <v>*231623*</v>
      </c>
      <c r="D184" s="1" t="str">
        <f>VLOOKUP(B184,MAESTRA!I:K,3,0)</f>
        <v>PANTALONES UNISEX ALGODON TALLA L</v>
      </c>
      <c r="E184" s="1" t="s">
        <v>404</v>
      </c>
      <c r="F184" s="57">
        <v>2.0</v>
      </c>
      <c r="G184" s="2">
        <v>16000.0</v>
      </c>
      <c r="H184" s="2">
        <f t="shared" si="1"/>
        <v>32000</v>
      </c>
      <c r="I184" s="2">
        <f t="shared" si="7"/>
        <v>32000</v>
      </c>
      <c r="J184" s="59">
        <f t="shared" si="3"/>
        <v>1</v>
      </c>
      <c r="K184" s="2">
        <f t="shared" si="4"/>
        <v>64000</v>
      </c>
      <c r="L184" s="1"/>
    </row>
    <row r="185">
      <c r="A185" s="70">
        <v>46186.0</v>
      </c>
      <c r="B185" s="52" t="s">
        <v>1033</v>
      </c>
      <c r="C185" s="1" t="str">
        <f>VLOOKUP(B185,MAESTRA!I:K,2,0)</f>
        <v>*41320230*</v>
      </c>
      <c r="D185" s="1" t="str">
        <f>VLOOKUP(B185,MAESTRA!I:K,3,0)</f>
        <v>SUDADERA UNISEX OVERSIZE TALLA UN</v>
      </c>
      <c r="E185" s="1" t="s">
        <v>401</v>
      </c>
      <c r="F185" s="57">
        <v>3.0</v>
      </c>
      <c r="G185" s="2">
        <v>33000.0</v>
      </c>
      <c r="H185" s="2">
        <f t="shared" si="1"/>
        <v>99000</v>
      </c>
      <c r="I185" s="2">
        <f t="shared" si="7"/>
        <v>66000</v>
      </c>
      <c r="J185" s="59">
        <f t="shared" si="3"/>
        <v>1</v>
      </c>
      <c r="K185" s="2">
        <f t="shared" si="4"/>
        <v>198000</v>
      </c>
      <c r="L185" s="1"/>
    </row>
    <row r="186">
      <c r="A186" s="70">
        <v>46186.0</v>
      </c>
      <c r="B186" s="52" t="s">
        <v>778</v>
      </c>
      <c r="C186" s="1" t="str">
        <f>VLOOKUP(B186,MAESTRA!I:K,2,0)</f>
        <v>*26320230*</v>
      </c>
      <c r="D186" s="1" t="str">
        <f>VLOOKUP(B186,MAESTRA!I:K,3,0)</f>
        <v>BUSOS UNISEX OVERSIZE TALLA UN</v>
      </c>
      <c r="E186" s="1" t="s">
        <v>401</v>
      </c>
      <c r="F186" s="57">
        <v>2.0</v>
      </c>
      <c r="G186" s="2">
        <v>38000.0</v>
      </c>
      <c r="H186" s="2">
        <f t="shared" si="1"/>
        <v>76000</v>
      </c>
      <c r="I186" s="2">
        <f t="shared" si="7"/>
        <v>76000</v>
      </c>
      <c r="J186" s="59">
        <f t="shared" si="3"/>
        <v>1</v>
      </c>
      <c r="K186" s="2">
        <f t="shared" si="4"/>
        <v>152000</v>
      </c>
      <c r="L186" s="1"/>
    </row>
    <row r="187">
      <c r="A187" s="70">
        <v>46186.0</v>
      </c>
      <c r="B187" s="52" t="s">
        <v>1034</v>
      </c>
      <c r="C187" s="1" t="str">
        <f>VLOOKUP(B187,MAESTRA!I:K,2,0)</f>
        <v>*11220227*</v>
      </c>
      <c r="D187" s="1" t="str">
        <f>VLOOKUP(B187,MAESTRA!I:K,3,0)</f>
        <v>CAMISETAS CABALLERO OVERSIZE TALLA S</v>
      </c>
      <c r="E187" s="1" t="s">
        <v>401</v>
      </c>
      <c r="F187" s="57">
        <v>2.0</v>
      </c>
      <c r="G187" s="2">
        <v>29000.0</v>
      </c>
      <c r="H187" s="2">
        <f t="shared" si="1"/>
        <v>58000</v>
      </c>
      <c r="I187" s="2">
        <f t="shared" si="7"/>
        <v>58000</v>
      </c>
      <c r="J187" s="59">
        <f t="shared" si="3"/>
        <v>1</v>
      </c>
      <c r="K187" s="2">
        <f t="shared" si="4"/>
        <v>116000</v>
      </c>
      <c r="L187" s="1"/>
    </row>
    <row r="188">
      <c r="A188" s="70">
        <v>46186.0</v>
      </c>
      <c r="B188" s="52" t="s">
        <v>1035</v>
      </c>
      <c r="C188" s="1" t="str">
        <f>VLOOKUP(B188,MAESTRA!I:K,2,0)</f>
        <v>*11220225*</v>
      </c>
      <c r="D188" s="1" t="str">
        <f>VLOOKUP(B188,MAESTRA!I:K,3,0)</f>
        <v>CAMISETAS CABALLERO OVERSIZE TALLA M</v>
      </c>
      <c r="E188" s="1" t="s">
        <v>401</v>
      </c>
      <c r="F188" s="57">
        <v>2.0</v>
      </c>
      <c r="G188" s="2">
        <v>29000.0</v>
      </c>
      <c r="H188" s="2">
        <f t="shared" si="1"/>
        <v>58000</v>
      </c>
      <c r="I188" s="2">
        <f t="shared" si="7"/>
        <v>58000</v>
      </c>
      <c r="J188" s="59">
        <f t="shared" si="3"/>
        <v>1</v>
      </c>
      <c r="K188" s="2">
        <f t="shared" si="4"/>
        <v>116000</v>
      </c>
      <c r="L188" s="1"/>
    </row>
    <row r="189">
      <c r="A189" s="70">
        <v>46186.0</v>
      </c>
      <c r="B189" s="52" t="s">
        <v>1036</v>
      </c>
      <c r="C189" s="1" t="str">
        <f>VLOOKUP(B189,MAESTRA!I:K,2,0)</f>
        <v>*11220223*</v>
      </c>
      <c r="D189" s="1" t="str">
        <f>VLOOKUP(B189,MAESTRA!I:K,3,0)</f>
        <v>CAMISETAS CABALLERO OVERSIZE TALLA L</v>
      </c>
      <c r="E189" s="1" t="s">
        <v>401</v>
      </c>
      <c r="F189" s="57">
        <v>2.0</v>
      </c>
      <c r="G189" s="2">
        <v>29000.0</v>
      </c>
      <c r="H189" s="2">
        <f t="shared" si="1"/>
        <v>58000</v>
      </c>
      <c r="I189" s="2">
        <f t="shared" si="7"/>
        <v>58000</v>
      </c>
      <c r="J189" s="59">
        <f t="shared" si="3"/>
        <v>1</v>
      </c>
      <c r="K189" s="2">
        <f t="shared" si="4"/>
        <v>116000</v>
      </c>
      <c r="L189" s="1"/>
    </row>
    <row r="190">
      <c r="A190" s="70">
        <v>46186.0</v>
      </c>
      <c r="B190" s="52" t="s">
        <v>1037</v>
      </c>
      <c r="C190" s="1" t="str">
        <f>VLOOKUP(B190,MAESTRA!I:K,2,0)</f>
        <v>*26110430*</v>
      </c>
      <c r="D190" s="1" t="str">
        <f>VLOOKUP(B190,MAESTRA!I:K,3,0)</f>
        <v>BUSOS DAMA CREMALLERA OVERSIZE TALLA UN</v>
      </c>
      <c r="E190" s="1" t="s">
        <v>401</v>
      </c>
      <c r="F190" s="57">
        <v>2.0</v>
      </c>
      <c r="G190" s="2">
        <v>36000.0</v>
      </c>
      <c r="H190" s="2">
        <f t="shared" si="1"/>
        <v>72000</v>
      </c>
      <c r="I190" s="2">
        <f t="shared" si="7"/>
        <v>72000</v>
      </c>
      <c r="J190" s="59">
        <f t="shared" si="3"/>
        <v>1</v>
      </c>
      <c r="K190" s="2">
        <f t="shared" si="4"/>
        <v>144000</v>
      </c>
      <c r="L190" s="1"/>
    </row>
    <row r="191">
      <c r="A191" s="70">
        <v>46186.0</v>
      </c>
      <c r="B191" s="52" t="s">
        <v>1038</v>
      </c>
      <c r="C191" s="1" t="str">
        <f>VLOOKUP(B191,MAESTRA!I:K,2,0)</f>
        <v>*26210930*</v>
      </c>
      <c r="D191" s="1" t="str">
        <f>VLOOKUP(B191,MAESTRA!I:K,3,0)</f>
        <v>BUSOS CABALLERO CUELLO REDONDO COMBINADO TALLA UN</v>
      </c>
      <c r="E191" s="1" t="s">
        <v>401</v>
      </c>
      <c r="F191" s="57">
        <v>4.0</v>
      </c>
      <c r="G191" s="2">
        <v>35000.0</v>
      </c>
      <c r="H191" s="2">
        <f t="shared" si="1"/>
        <v>140000</v>
      </c>
      <c r="I191" s="2">
        <f t="shared" si="7"/>
        <v>70000</v>
      </c>
      <c r="J191" s="59">
        <f t="shared" si="3"/>
        <v>1</v>
      </c>
      <c r="K191" s="2">
        <f t="shared" si="4"/>
        <v>280000</v>
      </c>
      <c r="L191" s="1"/>
    </row>
    <row r="192">
      <c r="A192" s="70">
        <v>46186.0</v>
      </c>
      <c r="B192" s="52" t="s">
        <v>1039</v>
      </c>
      <c r="C192" s="1" t="str">
        <f>VLOOKUP(B192,MAESTRA!I:K,2,0)</f>
        <v>*26210830*</v>
      </c>
      <c r="D192" s="1" t="str">
        <f>VLOOKUP(B192,MAESTRA!I:K,3,0)</f>
        <v>BUSOS CABALLERO CUELLO REDONDO TALLA UN</v>
      </c>
      <c r="E192" s="1" t="s">
        <v>401</v>
      </c>
      <c r="F192" s="57">
        <v>4.0</v>
      </c>
      <c r="G192" s="2">
        <v>35000.0</v>
      </c>
      <c r="H192" s="2">
        <f t="shared" si="1"/>
        <v>140000</v>
      </c>
      <c r="I192" s="2">
        <f t="shared" si="7"/>
        <v>70000</v>
      </c>
      <c r="J192" s="59">
        <f t="shared" si="3"/>
        <v>1</v>
      </c>
      <c r="K192" s="2">
        <f t="shared" si="4"/>
        <v>280000</v>
      </c>
      <c r="L192" s="1"/>
    </row>
    <row r="193">
      <c r="A193" s="70">
        <v>46186.0</v>
      </c>
      <c r="B193" s="52" t="s">
        <v>1040</v>
      </c>
      <c r="C193" s="1" t="str">
        <f>VLOOKUP(B193,MAESTRA!I:K,2,0)</f>
        <v>*26213130*</v>
      </c>
      <c r="D193" s="1" t="str">
        <f>VLOOKUP(B193,MAESTRA!I:K,3,0)</f>
        <v>BUSOS CABALLERO ESTAMPADO TALLA UN</v>
      </c>
      <c r="E193" s="1" t="s">
        <v>401</v>
      </c>
      <c r="F193" s="57">
        <v>4.0</v>
      </c>
      <c r="G193" s="2">
        <v>35000.0</v>
      </c>
      <c r="H193" s="2">
        <f t="shared" si="1"/>
        <v>140000</v>
      </c>
      <c r="I193" s="2">
        <f t="shared" si="7"/>
        <v>70000</v>
      </c>
      <c r="J193" s="59">
        <f t="shared" si="3"/>
        <v>1</v>
      </c>
      <c r="K193" s="2">
        <f t="shared" si="4"/>
        <v>280000</v>
      </c>
      <c r="L193" s="1"/>
    </row>
    <row r="194">
      <c r="A194" s="70">
        <v>46186.0</v>
      </c>
      <c r="B194" s="52" t="s">
        <v>1041</v>
      </c>
      <c r="C194" s="1" t="str">
        <f>VLOOKUP(B194,MAESTRA!I:K,2,0)</f>
        <v>*26218530*</v>
      </c>
      <c r="D194" s="1" t="str">
        <f>VLOOKUP(B194,MAESTRA!I:K,3,0)</f>
        <v>BUSOS CABALLERO MEDIA CREMALLERA COMBINADO TALLA UN</v>
      </c>
      <c r="E194" s="1" t="s">
        <v>401</v>
      </c>
      <c r="F194" s="57">
        <v>3.0</v>
      </c>
      <c r="G194" s="2">
        <v>40000.0</v>
      </c>
      <c r="H194" s="2">
        <f t="shared" si="1"/>
        <v>120000</v>
      </c>
      <c r="I194" s="2">
        <f t="shared" si="7"/>
        <v>80000</v>
      </c>
      <c r="J194" s="59">
        <f t="shared" si="3"/>
        <v>1</v>
      </c>
      <c r="K194" s="2">
        <f t="shared" si="4"/>
        <v>240000</v>
      </c>
      <c r="L194" s="1"/>
    </row>
    <row r="195">
      <c r="A195" s="70">
        <v>46186.0</v>
      </c>
      <c r="B195" s="52" t="s">
        <v>742</v>
      </c>
      <c r="C195" s="1" t="str">
        <f>VLOOKUP(B195,MAESTRA!I:K,2,0)</f>
        <v>*25221923*</v>
      </c>
      <c r="D195" s="1" t="str">
        <f>VLOOKUP(B195,MAESTRA!I:K,3,0)</f>
        <v>CHAQUETAS CABALLERO POLO SENCILLA TALLA L</v>
      </c>
      <c r="E195" s="1" t="s">
        <v>1042</v>
      </c>
      <c r="F195" s="57">
        <v>1.0</v>
      </c>
      <c r="G195" s="2">
        <v>43000.0</v>
      </c>
      <c r="H195" s="2">
        <f t="shared" si="1"/>
        <v>43000</v>
      </c>
      <c r="I195" s="2">
        <v>90000.0</v>
      </c>
      <c r="J195" s="59">
        <f t="shared" si="3"/>
        <v>1.093023256</v>
      </c>
      <c r="K195" s="2">
        <f t="shared" si="4"/>
        <v>90000</v>
      </c>
      <c r="L195" s="1"/>
    </row>
    <row r="196">
      <c r="A196" s="70">
        <v>46186.0</v>
      </c>
      <c r="B196" s="52" t="s">
        <v>1043</v>
      </c>
      <c r="C196" s="1" t="str">
        <f>VLOOKUP(B196,MAESTRA!I:K,2,0)</f>
        <v>*25221932*</v>
      </c>
      <c r="D196" s="1" t="str">
        <f>VLOOKUP(B196,MAESTRA!I:K,3,0)</f>
        <v>CHAQUETAS CABALLERO POLO SENCILLA TALLA XL</v>
      </c>
      <c r="E196" s="1" t="s">
        <v>1044</v>
      </c>
      <c r="F196" s="57">
        <v>1.0</v>
      </c>
      <c r="G196" s="2">
        <v>43000.0</v>
      </c>
      <c r="H196" s="2">
        <f t="shared" si="1"/>
        <v>43000</v>
      </c>
      <c r="I196" s="2">
        <v>90000.0</v>
      </c>
      <c r="J196" s="59">
        <f t="shared" si="3"/>
        <v>1.093023256</v>
      </c>
      <c r="K196" s="2">
        <f t="shared" si="4"/>
        <v>90000</v>
      </c>
      <c r="L196" s="1"/>
    </row>
    <row r="197">
      <c r="A197" s="70">
        <v>46186.0</v>
      </c>
      <c r="B197" s="52" t="s">
        <v>1045</v>
      </c>
      <c r="C197" s="1" t="str">
        <f>VLOOKUP(B197,MAESTRA!I:K,2,0)</f>
        <v>*25221925*</v>
      </c>
      <c r="D197" s="1" t="str">
        <f>VLOOKUP(B197,MAESTRA!I:K,3,0)</f>
        <v>CHAQUETAS CABALLERO POLO SENCILLA TALLA M</v>
      </c>
      <c r="E197" s="1" t="s">
        <v>1044</v>
      </c>
      <c r="F197" s="57">
        <v>1.0</v>
      </c>
      <c r="G197" s="2">
        <v>43000.0</v>
      </c>
      <c r="H197" s="2">
        <f t="shared" si="1"/>
        <v>43000</v>
      </c>
      <c r="I197" s="2">
        <v>90000.0</v>
      </c>
      <c r="J197" s="59">
        <f t="shared" si="3"/>
        <v>1.093023256</v>
      </c>
      <c r="K197" s="2">
        <f t="shared" si="4"/>
        <v>90000</v>
      </c>
      <c r="L197" s="1"/>
    </row>
    <row r="198">
      <c r="A198" s="70">
        <v>46186.0</v>
      </c>
      <c r="B198" s="52" t="s">
        <v>1046</v>
      </c>
      <c r="C198" s="1" t="str">
        <f>VLOOKUP(B198,MAESTRA!I:K,2,0)</f>
        <v>*25217532*</v>
      </c>
      <c r="D198" s="1" t="str">
        <f>VLOOKUP(B198,MAESTRA!I:K,3,0)</f>
        <v>CHAQUETAS CABALLERO LISA ACOLCHADA TALLA XL</v>
      </c>
      <c r="E198" s="1" t="s">
        <v>1044</v>
      </c>
      <c r="F198" s="57">
        <v>1.0</v>
      </c>
      <c r="G198" s="2">
        <v>47000.0</v>
      </c>
      <c r="H198" s="2">
        <f t="shared" si="1"/>
        <v>47000</v>
      </c>
      <c r="I198" s="2">
        <f t="shared" ref="I198:I292" si="8">CEILING(G198*$I$1,1000)</f>
        <v>94000</v>
      </c>
      <c r="J198" s="59">
        <f t="shared" si="3"/>
        <v>1</v>
      </c>
      <c r="K198" s="2">
        <f t="shared" si="4"/>
        <v>94000</v>
      </c>
      <c r="L198" s="1"/>
    </row>
    <row r="199">
      <c r="A199" s="70">
        <v>46186.0</v>
      </c>
      <c r="B199" s="52" t="s">
        <v>1047</v>
      </c>
      <c r="C199" s="1" t="str">
        <f>VLOOKUP(B199,MAESTRA!I:K,2,0)</f>
        <v>*25217523*</v>
      </c>
      <c r="D199" s="1" t="str">
        <f>VLOOKUP(B199,MAESTRA!I:K,3,0)</f>
        <v>CHAQUETAS CABALLERO LISA ACOLCHADA TALLA L</v>
      </c>
      <c r="E199" s="1" t="s">
        <v>1044</v>
      </c>
      <c r="F199" s="57">
        <v>1.0</v>
      </c>
      <c r="G199" s="2">
        <v>47000.0</v>
      </c>
      <c r="H199" s="2">
        <f t="shared" si="1"/>
        <v>47000</v>
      </c>
      <c r="I199" s="2">
        <f t="shared" si="8"/>
        <v>94000</v>
      </c>
      <c r="J199" s="59">
        <f t="shared" si="3"/>
        <v>1</v>
      </c>
      <c r="K199" s="2">
        <f t="shared" si="4"/>
        <v>94000</v>
      </c>
      <c r="L199" s="1"/>
    </row>
    <row r="200">
      <c r="A200" s="70">
        <v>46186.0</v>
      </c>
      <c r="B200" s="52" t="s">
        <v>1048</v>
      </c>
      <c r="C200" s="1" t="str">
        <f>VLOOKUP(B200,MAESTRA!I:K,2,0)</f>
        <v>*25217525*</v>
      </c>
      <c r="D200" s="1" t="str">
        <f>VLOOKUP(B200,MAESTRA!I:K,3,0)</f>
        <v>CHAQUETAS CABALLERO LISA ACOLCHADA TALLA M</v>
      </c>
      <c r="E200" s="1" t="s">
        <v>1044</v>
      </c>
      <c r="F200" s="57">
        <v>1.0</v>
      </c>
      <c r="G200" s="2">
        <v>47000.0</v>
      </c>
      <c r="H200" s="2">
        <f t="shared" si="1"/>
        <v>47000</v>
      </c>
      <c r="I200" s="2">
        <f t="shared" si="8"/>
        <v>94000</v>
      </c>
      <c r="J200" s="59">
        <f t="shared" si="3"/>
        <v>1</v>
      </c>
      <c r="K200" s="2">
        <f t="shared" si="4"/>
        <v>94000</v>
      </c>
      <c r="L200" s="1"/>
    </row>
    <row r="201">
      <c r="A201" s="70">
        <v>46186.0</v>
      </c>
      <c r="B201" s="52" t="s">
        <v>1049</v>
      </c>
      <c r="C201" s="1" t="str">
        <f>VLOOKUP(B201,MAESTRA!I:K,2,0)</f>
        <v>*252725*</v>
      </c>
      <c r="D201" s="1" t="str">
        <f>VLOOKUP(B201,MAESTRA!I:K,3,0)</f>
        <v>CHAQUETAS CABALLERO ABIERTA AIR TALLA M</v>
      </c>
      <c r="E201" s="1" t="s">
        <v>405</v>
      </c>
      <c r="F201" s="57">
        <v>2.0</v>
      </c>
      <c r="G201" s="2">
        <v>36000.0</v>
      </c>
      <c r="H201" s="2">
        <f t="shared" si="1"/>
        <v>72000</v>
      </c>
      <c r="I201" s="2">
        <f t="shared" si="8"/>
        <v>72000</v>
      </c>
      <c r="J201" s="59">
        <f t="shared" si="3"/>
        <v>1</v>
      </c>
      <c r="K201" s="2">
        <f t="shared" si="4"/>
        <v>144000</v>
      </c>
      <c r="L201" s="1"/>
    </row>
    <row r="202">
      <c r="A202" s="70">
        <v>46186.0</v>
      </c>
      <c r="B202" s="52" t="s">
        <v>1050</v>
      </c>
      <c r="C202" s="1" t="str">
        <f>VLOOKUP(B202,MAESTRA!I:K,2,0)</f>
        <v>*252723*</v>
      </c>
      <c r="D202" s="1" t="str">
        <f>VLOOKUP(B202,MAESTRA!I:K,3,0)</f>
        <v>CHAQUETAS CABALLERO ABIERTA AIR TALLA L</v>
      </c>
      <c r="E202" s="5" t="s">
        <v>405</v>
      </c>
      <c r="F202" s="57">
        <v>2.0</v>
      </c>
      <c r="G202" s="2">
        <v>36000.0</v>
      </c>
      <c r="H202" s="2">
        <f t="shared" si="1"/>
        <v>72000</v>
      </c>
      <c r="I202" s="2">
        <f t="shared" si="8"/>
        <v>72000</v>
      </c>
      <c r="J202" s="59">
        <f t="shared" si="3"/>
        <v>1</v>
      </c>
      <c r="K202" s="2">
        <f t="shared" si="4"/>
        <v>144000</v>
      </c>
      <c r="L202" s="1"/>
    </row>
    <row r="203">
      <c r="A203" s="70">
        <v>46186.0</v>
      </c>
      <c r="B203" s="52" t="s">
        <v>1051</v>
      </c>
      <c r="C203" s="1" t="str">
        <f>VLOOKUP(B203,MAESTRA!I:K,2,0)</f>
        <v>*252732*</v>
      </c>
      <c r="D203" s="1" t="str">
        <f>VLOOKUP(B203,MAESTRA!I:K,3,0)</f>
        <v>CHAQUETAS CABALLERO ABIERTA AIR TALLA XL</v>
      </c>
      <c r="E203" s="5" t="s">
        <v>405</v>
      </c>
      <c r="F203" s="57">
        <v>2.0</v>
      </c>
      <c r="G203" s="2">
        <v>36000.0</v>
      </c>
      <c r="H203" s="2">
        <f t="shared" si="1"/>
        <v>72000</v>
      </c>
      <c r="I203" s="2">
        <f t="shared" si="8"/>
        <v>72000</v>
      </c>
      <c r="J203" s="59">
        <f t="shared" si="3"/>
        <v>1</v>
      </c>
      <c r="K203" s="2">
        <f t="shared" si="4"/>
        <v>144000</v>
      </c>
      <c r="L203" s="1"/>
    </row>
    <row r="204">
      <c r="A204" s="70">
        <v>46186.0</v>
      </c>
      <c r="B204" s="52" t="s">
        <v>1052</v>
      </c>
      <c r="C204" s="1" t="str">
        <f>VLOOKUP(B204,MAESTRA!I:K,2,0)</f>
        <v>*25221630*</v>
      </c>
      <c r="D204" s="1" t="str">
        <f>VLOOKUP(B204,MAESTRA!I:K,3,0)</f>
        <v>CHAQUETAS CABALLERO POLO TALLA UN</v>
      </c>
      <c r="E204" s="5" t="s">
        <v>405</v>
      </c>
      <c r="F204" s="57">
        <v>2.0</v>
      </c>
      <c r="G204" s="2">
        <v>34000.0</v>
      </c>
      <c r="H204" s="2">
        <f t="shared" si="1"/>
        <v>68000</v>
      </c>
      <c r="I204" s="2">
        <f t="shared" si="8"/>
        <v>68000</v>
      </c>
      <c r="J204" s="59">
        <f t="shared" si="3"/>
        <v>1</v>
      </c>
      <c r="K204" s="2">
        <f t="shared" si="4"/>
        <v>136000</v>
      </c>
      <c r="L204" s="1"/>
    </row>
    <row r="205">
      <c r="A205" s="70">
        <v>46186.0</v>
      </c>
      <c r="B205" s="52" t="s">
        <v>1053</v>
      </c>
      <c r="C205" s="1" t="str">
        <f>VLOOKUP(B205,MAESTRA!I:K,2,0)</f>
        <v>*25214330*</v>
      </c>
      <c r="D205" s="1" t="str">
        <f>VLOOKUP(B205,MAESTRA!I:K,3,0)</f>
        <v>CHAQUETAS CABALLERO HUGO BOSS TALLA UN</v>
      </c>
      <c r="E205" s="5" t="s">
        <v>405</v>
      </c>
      <c r="F205" s="57">
        <v>2.0</v>
      </c>
      <c r="G205" s="2">
        <v>36000.0</v>
      </c>
      <c r="H205" s="2">
        <f t="shared" si="1"/>
        <v>72000</v>
      </c>
      <c r="I205" s="2">
        <f t="shared" si="8"/>
        <v>72000</v>
      </c>
      <c r="J205" s="59">
        <f t="shared" si="3"/>
        <v>1</v>
      </c>
      <c r="K205" s="2">
        <f t="shared" si="4"/>
        <v>144000</v>
      </c>
      <c r="L205" s="1"/>
    </row>
    <row r="206">
      <c r="A206" s="70">
        <v>46186.0</v>
      </c>
      <c r="B206" s="52" t="s">
        <v>1054</v>
      </c>
      <c r="C206" s="1" t="str">
        <f>VLOOKUP(B206,MAESTRA!I:K,2,0)</f>
        <v>*25214332*</v>
      </c>
      <c r="D206" s="1" t="str">
        <f>VLOOKUP(B206,MAESTRA!I:K,3,0)</f>
        <v>CHAQUETAS CABALLERO HUGO BOSS TALLA XL</v>
      </c>
      <c r="E206" s="1" t="s">
        <v>1055</v>
      </c>
      <c r="F206" s="57">
        <v>1.0</v>
      </c>
      <c r="G206" s="2">
        <v>36000.0</v>
      </c>
      <c r="H206" s="2">
        <f t="shared" si="1"/>
        <v>36000</v>
      </c>
      <c r="I206" s="2">
        <f t="shared" si="8"/>
        <v>72000</v>
      </c>
      <c r="J206" s="59">
        <f t="shared" si="3"/>
        <v>1</v>
      </c>
      <c r="K206" s="2">
        <f t="shared" si="4"/>
        <v>72000</v>
      </c>
      <c r="L206" s="1"/>
    </row>
    <row r="207">
      <c r="A207" s="70">
        <v>46186.0</v>
      </c>
      <c r="B207" s="52" t="s">
        <v>748</v>
      </c>
      <c r="C207" s="1" t="str">
        <f>VLOOKUP(B207,MAESTRA!I:K,2,0)</f>
        <v>*2526825*</v>
      </c>
      <c r="D207" s="1" t="str">
        <f>VLOOKUP(B207,MAESTRA!I:K,3,0)</f>
        <v>CHAQUETAS CABALLERO CANGURO AIR TALLA M</v>
      </c>
      <c r="E207" s="1" t="s">
        <v>1055</v>
      </c>
      <c r="F207" s="57">
        <v>2.0</v>
      </c>
      <c r="G207" s="2">
        <v>34000.0</v>
      </c>
      <c r="H207" s="2">
        <f t="shared" si="1"/>
        <v>68000</v>
      </c>
      <c r="I207" s="2">
        <f t="shared" si="8"/>
        <v>68000</v>
      </c>
      <c r="J207" s="59">
        <f t="shared" si="3"/>
        <v>1</v>
      </c>
      <c r="K207" s="2">
        <f t="shared" si="4"/>
        <v>136000</v>
      </c>
      <c r="L207" s="1"/>
    </row>
    <row r="208">
      <c r="A208" s="70">
        <v>46186.0</v>
      </c>
      <c r="B208" s="52" t="s">
        <v>746</v>
      </c>
      <c r="C208" s="1" t="str">
        <f>VLOOKUP(B208,MAESTRA!I:K,2,0)</f>
        <v>*2526823*</v>
      </c>
      <c r="D208" s="1" t="str">
        <f>VLOOKUP(B208,MAESTRA!I:K,3,0)</f>
        <v>CHAQUETAS CABALLERO CANGURO AIR TALLA L</v>
      </c>
      <c r="E208" s="1" t="s">
        <v>405</v>
      </c>
      <c r="F208" s="57">
        <v>3.0</v>
      </c>
      <c r="G208" s="2">
        <v>34000.0</v>
      </c>
      <c r="H208" s="2">
        <f t="shared" si="1"/>
        <v>102000</v>
      </c>
      <c r="I208" s="2">
        <f t="shared" si="8"/>
        <v>68000</v>
      </c>
      <c r="J208" s="59">
        <f t="shared" si="3"/>
        <v>1</v>
      </c>
      <c r="K208" s="2">
        <f t="shared" si="4"/>
        <v>204000</v>
      </c>
      <c r="L208" s="1"/>
    </row>
    <row r="209">
      <c r="A209" s="70">
        <v>46186.0</v>
      </c>
      <c r="B209" s="52" t="s">
        <v>750</v>
      </c>
      <c r="C209" s="1" t="str">
        <f>VLOOKUP(B209,MAESTRA!I:K,2,0)</f>
        <v>*2526833*</v>
      </c>
      <c r="D209" s="1" t="str">
        <f>VLOOKUP(B209,MAESTRA!I:K,3,0)</f>
        <v>CHAQUETAS CABALLERO CANGURO AIR TALLA XL </v>
      </c>
      <c r="E209" s="1" t="s">
        <v>405</v>
      </c>
      <c r="F209" s="57">
        <v>2.0</v>
      </c>
      <c r="G209" s="2">
        <v>34000.0</v>
      </c>
      <c r="H209" s="2">
        <f t="shared" si="1"/>
        <v>68000</v>
      </c>
      <c r="I209" s="2">
        <f t="shared" si="8"/>
        <v>68000</v>
      </c>
      <c r="J209" s="59">
        <f t="shared" si="3"/>
        <v>1</v>
      </c>
      <c r="K209" s="2">
        <f t="shared" si="4"/>
        <v>136000</v>
      </c>
      <c r="L209" s="1"/>
    </row>
    <row r="210">
      <c r="A210" s="70">
        <v>46186.0</v>
      </c>
      <c r="B210" s="52" t="s">
        <v>1056</v>
      </c>
      <c r="C210" s="1" t="str">
        <f>VLOOKUP(B210,MAESTRA!I:K,2,0)</f>
        <v>*4124632*</v>
      </c>
      <c r="D210" s="1" t="str">
        <f>VLOOKUP(B210,MAESTRA!I:K,3,0)</f>
        <v>SHORTS DAMA RUNNING TALLA XL</v>
      </c>
      <c r="E210" s="1" t="s">
        <v>1057</v>
      </c>
      <c r="F210" s="57">
        <v>7.0</v>
      </c>
      <c r="G210" s="2">
        <v>25000.0</v>
      </c>
      <c r="H210" s="2">
        <f t="shared" si="1"/>
        <v>175000</v>
      </c>
      <c r="I210" s="2">
        <f t="shared" si="8"/>
        <v>50000</v>
      </c>
      <c r="J210" s="59">
        <f t="shared" si="3"/>
        <v>1</v>
      </c>
      <c r="K210" s="2">
        <f t="shared" si="4"/>
        <v>350000</v>
      </c>
      <c r="L210" s="1"/>
    </row>
    <row r="211">
      <c r="A211" s="70">
        <v>46186.0</v>
      </c>
      <c r="B211" s="52" t="s">
        <v>1058</v>
      </c>
      <c r="C211" s="1" t="str">
        <f>VLOOKUP(B211,MAESTRA!I:K,2,0)</f>
        <v>*4124630*</v>
      </c>
      <c r="D211" s="1" t="str">
        <f>VLOOKUP(B211,MAESTRA!I:K,3,0)</f>
        <v>SHORTS DAMA RUNNING TALLA UN</v>
      </c>
      <c r="E211" s="1" t="s">
        <v>1059</v>
      </c>
      <c r="F211" s="57">
        <v>6.0</v>
      </c>
      <c r="G211" s="2">
        <v>25000.0</v>
      </c>
      <c r="H211" s="2">
        <f t="shared" si="1"/>
        <v>150000</v>
      </c>
      <c r="I211" s="2">
        <f t="shared" si="8"/>
        <v>50000</v>
      </c>
      <c r="J211" s="59">
        <f t="shared" si="3"/>
        <v>1</v>
      </c>
      <c r="K211" s="2">
        <f t="shared" si="4"/>
        <v>300000</v>
      </c>
      <c r="L211" s="1"/>
    </row>
    <row r="212">
      <c r="A212" s="70">
        <v>46186.0</v>
      </c>
      <c r="B212" s="52" t="s">
        <v>1060</v>
      </c>
      <c r="C212" s="1" t="str">
        <f>VLOOKUP(B212,MAESTRA!I:K,2,0)</f>
        <v>*417130*</v>
      </c>
      <c r="D212" s="1" t="str">
        <f>VLOOKUP(B212,MAESTRA!I:K,3,0)</f>
        <v>SHORTS DAMA CAPRIATY TALLA UN</v>
      </c>
      <c r="E212" s="1" t="s">
        <v>1059</v>
      </c>
      <c r="F212" s="57">
        <v>2.0</v>
      </c>
      <c r="G212" s="2">
        <v>16000.0</v>
      </c>
      <c r="H212" s="2">
        <f t="shared" si="1"/>
        <v>32000</v>
      </c>
      <c r="I212" s="2">
        <f t="shared" si="8"/>
        <v>32000</v>
      </c>
      <c r="J212" s="59">
        <f t="shared" si="3"/>
        <v>1</v>
      </c>
      <c r="K212" s="2">
        <f t="shared" si="4"/>
        <v>64000</v>
      </c>
      <c r="L212" s="1"/>
    </row>
    <row r="213">
      <c r="A213" s="70">
        <v>46186.0</v>
      </c>
      <c r="B213" s="52" t="s">
        <v>1061</v>
      </c>
      <c r="C213" s="1" t="str">
        <f>VLOOKUP(B213,MAESTRA!I:K,2,0)</f>
        <v>*26112230*</v>
      </c>
      <c r="D213" s="1" t="str">
        <f>VLOOKUP(B213,MAESTRA!I:K,3,0)</f>
        <v>BUSOS DAMA DUO TALLA UN</v>
      </c>
      <c r="E213" s="1" t="s">
        <v>1059</v>
      </c>
      <c r="F213" s="57">
        <v>2.0</v>
      </c>
      <c r="G213" s="2">
        <v>18000.0</v>
      </c>
      <c r="H213" s="2">
        <f t="shared" si="1"/>
        <v>36000</v>
      </c>
      <c r="I213" s="2">
        <f t="shared" si="8"/>
        <v>36000</v>
      </c>
      <c r="J213" s="59">
        <f t="shared" si="3"/>
        <v>1</v>
      </c>
      <c r="K213" s="2">
        <f t="shared" si="4"/>
        <v>72000</v>
      </c>
      <c r="L213" s="1"/>
    </row>
    <row r="214">
      <c r="A214" s="70">
        <v>46186.0</v>
      </c>
      <c r="B214" s="52" t="s">
        <v>1062</v>
      </c>
      <c r="C214" s="1" t="str">
        <f>VLOOKUP(B214,MAESTRA!I:K,2,0)</f>
        <v>*9124330*</v>
      </c>
      <c r="D214" s="1" t="str">
        <f>VLOOKUP(B214,MAESTRA!I:K,3,0)</f>
        <v>FALDAS DAMA ROTONDA TALLA UN</v>
      </c>
      <c r="E214" s="1" t="s">
        <v>1059</v>
      </c>
      <c r="F214" s="57">
        <v>3.0</v>
      </c>
      <c r="G214" s="2">
        <v>16000.0</v>
      </c>
      <c r="H214" s="2">
        <f t="shared" si="1"/>
        <v>48000</v>
      </c>
      <c r="I214" s="2">
        <f t="shared" si="8"/>
        <v>32000</v>
      </c>
      <c r="J214" s="59">
        <f t="shared" si="3"/>
        <v>1</v>
      </c>
      <c r="K214" s="2">
        <f t="shared" si="4"/>
        <v>96000</v>
      </c>
      <c r="L214" s="1"/>
    </row>
    <row r="215">
      <c r="A215" s="70">
        <v>46186.0</v>
      </c>
      <c r="B215" s="52" t="s">
        <v>1063</v>
      </c>
      <c r="C215" s="1" t="str">
        <f>VLOOKUP(B215,MAESTRA!I:K,2,0)</f>
        <v>*9124332*</v>
      </c>
      <c r="D215" s="1" t="str">
        <f>VLOOKUP(B215,MAESTRA!I:K,3,0)</f>
        <v>FALDAS DAMA ROTONDA TALLA XL</v>
      </c>
      <c r="E215" s="1" t="s">
        <v>1059</v>
      </c>
      <c r="F215" s="57">
        <v>2.0</v>
      </c>
      <c r="G215" s="2">
        <v>16000.0</v>
      </c>
      <c r="H215" s="2">
        <f t="shared" si="1"/>
        <v>32000</v>
      </c>
      <c r="I215" s="2">
        <f t="shared" si="8"/>
        <v>32000</v>
      </c>
      <c r="J215" s="59">
        <f t="shared" si="3"/>
        <v>1</v>
      </c>
      <c r="K215" s="2">
        <f t="shared" si="4"/>
        <v>64000</v>
      </c>
      <c r="L215" s="1"/>
    </row>
    <row r="216">
      <c r="A216" s="70">
        <v>46186.0</v>
      </c>
      <c r="B216" s="52" t="s">
        <v>1064</v>
      </c>
      <c r="C216" s="1" t="str">
        <f>VLOOKUP(B216,MAESTRA!I:K,2,0)</f>
        <v>*25120430*</v>
      </c>
      <c r="D216" s="1" t="str">
        <f>VLOOKUP(B216,MAESTRA!I:K,3,0)</f>
        <v>CHAQUETAS DAMA PACIFIC LICRA TALLA UN</v>
      </c>
      <c r="E216" s="1" t="s">
        <v>1059</v>
      </c>
      <c r="F216" s="57">
        <v>2.0</v>
      </c>
      <c r="G216" s="2">
        <v>18000.0</v>
      </c>
      <c r="H216" s="2">
        <f t="shared" si="1"/>
        <v>36000</v>
      </c>
      <c r="I216" s="2">
        <f t="shared" si="8"/>
        <v>36000</v>
      </c>
      <c r="J216" s="59">
        <f t="shared" si="3"/>
        <v>1</v>
      </c>
      <c r="K216" s="2">
        <f t="shared" si="4"/>
        <v>72000</v>
      </c>
      <c r="L216" s="1"/>
    </row>
    <row r="217">
      <c r="A217" s="70">
        <v>46186.0</v>
      </c>
      <c r="B217" s="52" t="s">
        <v>1065</v>
      </c>
      <c r="C217" s="1" t="str">
        <f>VLOOKUP(B217,MAESTRA!I:K,2,0)</f>
        <v>*25127732*</v>
      </c>
      <c r="D217" s="1" t="str">
        <f>VLOOKUP(B217,MAESTRA!I:K,3,0)</f>
        <v>CHAQUETAS DAMA YOGA LICRA TALLA XL</v>
      </c>
      <c r="E217" s="1" t="s">
        <v>1059</v>
      </c>
      <c r="F217" s="57">
        <v>2.0</v>
      </c>
      <c r="G217" s="2">
        <v>20000.0</v>
      </c>
      <c r="H217" s="2">
        <f t="shared" si="1"/>
        <v>40000</v>
      </c>
      <c r="I217" s="2">
        <f t="shared" si="8"/>
        <v>40000</v>
      </c>
      <c r="J217" s="59">
        <f t="shared" si="3"/>
        <v>1</v>
      </c>
      <c r="K217" s="2">
        <f t="shared" si="4"/>
        <v>80000</v>
      </c>
      <c r="L217" s="1"/>
    </row>
    <row r="218">
      <c r="A218" s="70">
        <v>46186.0</v>
      </c>
      <c r="B218" s="52" t="s">
        <v>1066</v>
      </c>
      <c r="C218" s="1" t="str">
        <f>VLOOKUP(B218,MAESTRA!I:K,2,0)</f>
        <v>*25127730*</v>
      </c>
      <c r="D218" s="1" t="str">
        <f>VLOOKUP(B218,MAESTRA!I:K,3,0)</f>
        <v>CHAQUETAS DAMA YOGA LICRA TALLA UN</v>
      </c>
      <c r="E218" s="1" t="s">
        <v>1059</v>
      </c>
      <c r="F218" s="57">
        <v>3.0</v>
      </c>
      <c r="G218" s="2">
        <v>20000.0</v>
      </c>
      <c r="H218" s="2">
        <f t="shared" si="1"/>
        <v>60000</v>
      </c>
      <c r="I218" s="2">
        <f t="shared" si="8"/>
        <v>40000</v>
      </c>
      <c r="J218" s="59">
        <f t="shared" si="3"/>
        <v>1</v>
      </c>
      <c r="K218" s="2">
        <f t="shared" si="4"/>
        <v>120000</v>
      </c>
      <c r="L218" s="1"/>
    </row>
    <row r="219">
      <c r="A219" s="70">
        <v>46186.0</v>
      </c>
      <c r="B219" s="52" t="s">
        <v>1067</v>
      </c>
      <c r="C219" s="1" t="str">
        <f>VLOOKUP(B219,MAESTRA!I:K,2,0)</f>
        <v>*4125230*</v>
      </c>
      <c r="D219" s="1" t="str">
        <f>VLOOKUP(B219,MAESTRA!I:K,3,0)</f>
        <v>SHORTS DAMA SHORT PACIFIC TALLA UN</v>
      </c>
      <c r="E219" s="1" t="s">
        <v>1059</v>
      </c>
      <c r="F219" s="57">
        <v>2.0</v>
      </c>
      <c r="G219" s="2">
        <v>16000.0</v>
      </c>
      <c r="H219" s="2">
        <f t="shared" si="1"/>
        <v>32000</v>
      </c>
      <c r="I219" s="2">
        <f t="shared" si="8"/>
        <v>32000</v>
      </c>
      <c r="J219" s="59">
        <f t="shared" si="3"/>
        <v>1</v>
      </c>
      <c r="K219" s="2">
        <f t="shared" si="4"/>
        <v>64000</v>
      </c>
      <c r="L219" s="1"/>
    </row>
    <row r="220">
      <c r="A220" s="70">
        <v>46186.0</v>
      </c>
      <c r="B220" s="52" t="s">
        <v>1068</v>
      </c>
      <c r="C220" s="1" t="str">
        <f>VLOOKUP(B220,MAESTRA!I:K,2,0)</f>
        <v>*44116732*</v>
      </c>
      <c r="D220" s="1" t="str">
        <f>VLOOKUP(B220,MAESTRA!I:K,3,0)</f>
        <v>LEGGINS DAMA LICRA TALLA XL</v>
      </c>
      <c r="E220" s="1" t="s">
        <v>1069</v>
      </c>
      <c r="F220" s="57">
        <v>4.0</v>
      </c>
      <c r="G220" s="2">
        <v>16000.0</v>
      </c>
      <c r="H220" s="2">
        <f t="shared" si="1"/>
        <v>64000</v>
      </c>
      <c r="I220" s="2">
        <f t="shared" si="8"/>
        <v>32000</v>
      </c>
      <c r="J220" s="59">
        <f t="shared" si="3"/>
        <v>1</v>
      </c>
      <c r="K220" s="2">
        <f t="shared" si="4"/>
        <v>128000</v>
      </c>
      <c r="L220" s="1"/>
    </row>
    <row r="221">
      <c r="A221" s="70">
        <v>46186.0</v>
      </c>
      <c r="B221" s="52" t="s">
        <v>1070</v>
      </c>
      <c r="C221" s="1" t="str">
        <f>VLOOKUP(B221,MAESTRA!I:K,2,0)</f>
        <v>*44116730*</v>
      </c>
      <c r="D221" s="1" t="str">
        <f>VLOOKUP(B221,MAESTRA!I:K,3,0)</f>
        <v>LEGGINS DAMA LICRA TALLA UN</v>
      </c>
      <c r="E221" s="1" t="s">
        <v>1069</v>
      </c>
      <c r="F221" s="57">
        <v>3.0</v>
      </c>
      <c r="G221" s="2">
        <v>15000.0</v>
      </c>
      <c r="H221" s="2">
        <f t="shared" si="1"/>
        <v>45000</v>
      </c>
      <c r="I221" s="2">
        <f t="shared" si="8"/>
        <v>30000</v>
      </c>
      <c r="J221" s="59">
        <f t="shared" si="3"/>
        <v>1</v>
      </c>
      <c r="K221" s="2">
        <f t="shared" si="4"/>
        <v>90000</v>
      </c>
      <c r="L221" s="1"/>
    </row>
    <row r="222">
      <c r="A222" s="70">
        <v>46186.0</v>
      </c>
      <c r="B222" s="52" t="s">
        <v>1071</v>
      </c>
      <c r="C222" s="1" t="str">
        <f>VLOOKUP(B222,MAESTRA!I:K,2,0)</f>
        <v>*31630*</v>
      </c>
      <c r="D222" s="1" t="str">
        <f>VLOOKUP(B222,MAESTRA!I:K,3,0)</f>
        <v>LICRAS DAMA A RODILLA TALLA UN</v>
      </c>
      <c r="E222" s="1" t="s">
        <v>1069</v>
      </c>
      <c r="F222" s="57">
        <v>6.0</v>
      </c>
      <c r="G222" s="2">
        <v>11000.0</v>
      </c>
      <c r="H222" s="2">
        <f t="shared" si="1"/>
        <v>66000</v>
      </c>
      <c r="I222" s="2">
        <f t="shared" si="8"/>
        <v>22000</v>
      </c>
      <c r="J222" s="59">
        <f t="shared" si="3"/>
        <v>1</v>
      </c>
      <c r="K222" s="2">
        <f t="shared" si="4"/>
        <v>132000</v>
      </c>
      <c r="L222" s="1"/>
    </row>
    <row r="223">
      <c r="A223" s="70">
        <v>46186.0</v>
      </c>
      <c r="B223" s="52" t="s">
        <v>1072</v>
      </c>
      <c r="C223" s="1" t="str">
        <f>VLOOKUP(B223,MAESTRA!I:K,2,0)</f>
        <v>*44116930*</v>
      </c>
      <c r="D223" s="1" t="str">
        <f>VLOOKUP(B223,MAESTRA!I:K,3,0)</f>
        <v>LEGGINS DAMA LICRA CATTO KIEWO TALLA UN</v>
      </c>
      <c r="E223" s="1" t="s">
        <v>1069</v>
      </c>
      <c r="F223" s="57">
        <v>2.0</v>
      </c>
      <c r="G223" s="2">
        <v>20000.0</v>
      </c>
      <c r="H223" s="2">
        <f t="shared" si="1"/>
        <v>40000</v>
      </c>
      <c r="I223" s="2">
        <f t="shared" si="8"/>
        <v>40000</v>
      </c>
      <c r="J223" s="59">
        <f t="shared" si="3"/>
        <v>1</v>
      </c>
      <c r="K223" s="2">
        <f t="shared" si="4"/>
        <v>80000</v>
      </c>
      <c r="L223" s="1"/>
    </row>
    <row r="224">
      <c r="A224" s="70">
        <v>46186.0</v>
      </c>
      <c r="B224" s="52" t="s">
        <v>1073</v>
      </c>
      <c r="C224" s="1" t="str">
        <f>VLOOKUP(B224,MAESTRA!I:K,2,0)</f>
        <v>*11211328*</v>
      </c>
      <c r="D224" s="1" t="str">
        <f>VLOOKUP(B224,MAESTRA!I:K,3,0)</f>
        <v>CAMISETAS CABALLERO DEPORTIVA TALLA S-M</v>
      </c>
      <c r="E224" s="1" t="s">
        <v>1069</v>
      </c>
      <c r="F224" s="57">
        <v>3.0</v>
      </c>
      <c r="G224" s="2">
        <v>15000.0</v>
      </c>
      <c r="H224" s="2">
        <f t="shared" si="1"/>
        <v>45000</v>
      </c>
      <c r="I224" s="2">
        <f t="shared" si="8"/>
        <v>30000</v>
      </c>
      <c r="J224" s="59">
        <f t="shared" si="3"/>
        <v>1</v>
      </c>
      <c r="K224" s="2">
        <f t="shared" si="4"/>
        <v>90000</v>
      </c>
      <c r="L224" s="1"/>
    </row>
    <row r="225">
      <c r="A225" s="70">
        <v>46186.0</v>
      </c>
      <c r="B225" s="52" t="s">
        <v>1074</v>
      </c>
      <c r="C225" s="1" t="str">
        <f>VLOOKUP(B225,MAESTRA!I:K,2,0)</f>
        <v>*11211324*</v>
      </c>
      <c r="D225" s="1" t="str">
        <f>VLOOKUP(B225,MAESTRA!I:K,3,0)</f>
        <v>CAMISETAS CABALLERO DEPORTIVA TALLA L-XL</v>
      </c>
      <c r="E225" s="1" t="s">
        <v>1069</v>
      </c>
      <c r="F225" s="57">
        <v>3.0</v>
      </c>
      <c r="G225" s="2">
        <v>15000.0</v>
      </c>
      <c r="H225" s="2">
        <f t="shared" si="1"/>
        <v>45000</v>
      </c>
      <c r="I225" s="2">
        <f t="shared" si="8"/>
        <v>30000</v>
      </c>
      <c r="J225" s="59">
        <f t="shared" si="3"/>
        <v>1</v>
      </c>
      <c r="K225" s="2">
        <f t="shared" si="4"/>
        <v>90000</v>
      </c>
      <c r="L225" s="1"/>
    </row>
    <row r="226">
      <c r="A226" s="70">
        <v>46186.0</v>
      </c>
      <c r="B226" s="52" t="s">
        <v>1075</v>
      </c>
      <c r="C226" s="1" t="str">
        <f>VLOOKUP(B226,MAESTRA!I:K,2,0)</f>
        <v>*3112630*</v>
      </c>
      <c r="D226" s="1" t="str">
        <f>VLOOKUP(B226,MAESTRA!I:K,3,0)</f>
        <v>LICRAS DAMA ENTERIZO DEPORTIVO TALLA UN</v>
      </c>
      <c r="E226" s="1" t="s">
        <v>1069</v>
      </c>
      <c r="F226" s="39">
        <v>3.0</v>
      </c>
      <c r="G226" s="2">
        <v>45000.0</v>
      </c>
      <c r="H226" s="2">
        <f t="shared" si="1"/>
        <v>135000</v>
      </c>
      <c r="I226" s="2">
        <f t="shared" si="8"/>
        <v>90000</v>
      </c>
      <c r="J226" s="59">
        <f t="shared" si="3"/>
        <v>1</v>
      </c>
      <c r="K226" s="2">
        <f t="shared" si="4"/>
        <v>270000</v>
      </c>
      <c r="L226" s="1"/>
    </row>
    <row r="227">
      <c r="A227" s="70">
        <v>46186.0</v>
      </c>
      <c r="B227" s="52" t="s">
        <v>1076</v>
      </c>
      <c r="C227" s="1" t="str">
        <f>VLOOKUP(B227,MAESTRA!I:K,2,0)</f>
        <v>*35211429*</v>
      </c>
      <c r="D227" s="1" t="str">
        <f>VLOOKUP(B227,MAESTRA!I:K,3,0)</f>
        <v>PANTALONETAS CABALLERO DEPORTIVAS TALLA SM</v>
      </c>
      <c r="E227" s="1" t="s">
        <v>1069</v>
      </c>
      <c r="F227" s="57">
        <v>1.0</v>
      </c>
      <c r="G227" s="2">
        <v>22000.0</v>
      </c>
      <c r="H227" s="2">
        <f t="shared" si="1"/>
        <v>22000</v>
      </c>
      <c r="I227" s="2">
        <f t="shared" si="8"/>
        <v>44000</v>
      </c>
      <c r="J227" s="59">
        <f t="shared" si="3"/>
        <v>1</v>
      </c>
      <c r="K227" s="2">
        <f t="shared" si="4"/>
        <v>44000</v>
      </c>
      <c r="L227" s="1"/>
    </row>
    <row r="228">
      <c r="A228" s="70">
        <v>46186.0</v>
      </c>
      <c r="B228" s="52" t="s">
        <v>1077</v>
      </c>
      <c r="C228" s="1" t="str">
        <f>VLOOKUP(B228,MAESTRA!I:K,2,0)</f>
        <v>*35211424*</v>
      </c>
      <c r="D228" s="1" t="str">
        <f>VLOOKUP(B228,MAESTRA!I:K,3,0)</f>
        <v>PANTALONETAS CABALLERO DEPORTIVAS TALLA L-XL</v>
      </c>
      <c r="E228" s="1" t="s">
        <v>1069</v>
      </c>
      <c r="F228" s="57">
        <v>2.0</v>
      </c>
      <c r="G228" s="2">
        <v>22000.0</v>
      </c>
      <c r="H228" s="2">
        <f t="shared" si="1"/>
        <v>44000</v>
      </c>
      <c r="I228" s="2">
        <f t="shared" si="8"/>
        <v>44000</v>
      </c>
      <c r="J228" s="59">
        <f t="shared" si="3"/>
        <v>1</v>
      </c>
      <c r="K228" s="2">
        <f t="shared" si="4"/>
        <v>88000</v>
      </c>
      <c r="L228" s="1"/>
    </row>
    <row r="229">
      <c r="A229" s="70">
        <v>46186.0</v>
      </c>
      <c r="B229" s="52" t="s">
        <v>1078</v>
      </c>
      <c r="C229" s="1" t="str">
        <f>VLOOKUP(B229,MAESTRA!I:K,2,0)</f>
        <v>*44125023*</v>
      </c>
      <c r="D229" s="1" t="str">
        <f>VLOOKUP(B229,MAESTRA!I:K,3,0)</f>
        <v>LEGGINS DAMA SHORT TALLA L</v>
      </c>
      <c r="E229" s="1" t="s">
        <v>1069</v>
      </c>
      <c r="F229" s="57">
        <v>8.0</v>
      </c>
      <c r="G229" s="2">
        <v>20000.0</v>
      </c>
      <c r="H229" s="2">
        <f t="shared" si="1"/>
        <v>160000</v>
      </c>
      <c r="I229" s="2">
        <f t="shared" si="8"/>
        <v>40000</v>
      </c>
      <c r="J229" s="59">
        <f t="shared" si="3"/>
        <v>1</v>
      </c>
      <c r="K229" s="2">
        <f t="shared" si="4"/>
        <v>320000</v>
      </c>
      <c r="L229" s="1"/>
    </row>
    <row r="230">
      <c r="A230" s="70">
        <v>46186.0</v>
      </c>
      <c r="B230" s="52" t="s">
        <v>1079</v>
      </c>
      <c r="C230" s="1" t="str">
        <f>VLOOKUP(B230,MAESTRA!I:K,2,0)</f>
        <v>*44116823*</v>
      </c>
      <c r="D230" s="1" t="str">
        <f>VLOOKUP(B230,MAESTRA!I:K,3,0)</f>
        <v>LEGGINS DAMA LICRA ACANALADA TALLA L</v>
      </c>
      <c r="E230" s="1" t="s">
        <v>1069</v>
      </c>
      <c r="F230" s="57">
        <v>5.0</v>
      </c>
      <c r="G230" s="2">
        <v>22000.0</v>
      </c>
      <c r="H230" s="2">
        <f t="shared" si="1"/>
        <v>110000</v>
      </c>
      <c r="I230" s="2">
        <f t="shared" si="8"/>
        <v>44000</v>
      </c>
      <c r="J230" s="59">
        <f t="shared" si="3"/>
        <v>1</v>
      </c>
      <c r="K230" s="2">
        <f t="shared" si="4"/>
        <v>220000</v>
      </c>
      <c r="L230" s="1"/>
    </row>
    <row r="231">
      <c r="A231" s="70">
        <v>46186.0</v>
      </c>
      <c r="B231" s="52" t="s">
        <v>1080</v>
      </c>
      <c r="C231" s="1" t="str">
        <f>VLOOKUP(B231,MAESTRA!I:K,2,0)</f>
        <v>*26211529*</v>
      </c>
      <c r="D231" s="1" t="str">
        <f>VLOOKUP(B231,MAESTRA!I:K,3,0)</f>
        <v>BUSOS CABALLERO DEPORTIVO TALLA SM</v>
      </c>
      <c r="E231" s="1" t="s">
        <v>1069</v>
      </c>
      <c r="F231" s="57">
        <v>1.0</v>
      </c>
      <c r="G231" s="2">
        <v>16000.0</v>
      </c>
      <c r="H231" s="2">
        <f t="shared" si="1"/>
        <v>16000</v>
      </c>
      <c r="I231" s="2">
        <f t="shared" si="8"/>
        <v>32000</v>
      </c>
      <c r="J231" s="59">
        <f t="shared" si="3"/>
        <v>1</v>
      </c>
      <c r="K231" s="2">
        <f t="shared" si="4"/>
        <v>32000</v>
      </c>
      <c r="L231" s="1"/>
    </row>
    <row r="232">
      <c r="A232" s="70">
        <v>46186.0</v>
      </c>
      <c r="B232" s="52" t="s">
        <v>1081</v>
      </c>
      <c r="C232" s="1" t="str">
        <f>VLOOKUP(B232,MAESTRA!I:K,2,0)</f>
        <v>*26211524*</v>
      </c>
      <c r="D232" s="1" t="str">
        <f>VLOOKUP(B232,MAESTRA!I:K,3,0)</f>
        <v>BUSOS CABALLERO DEPORTIVO TALLA L-XL</v>
      </c>
      <c r="E232" s="1" t="s">
        <v>1069</v>
      </c>
      <c r="F232" s="57">
        <v>3.0</v>
      </c>
      <c r="G232" s="2">
        <v>16000.0</v>
      </c>
      <c r="H232" s="2">
        <f t="shared" si="1"/>
        <v>48000</v>
      </c>
      <c r="I232" s="2">
        <f t="shared" si="8"/>
        <v>32000</v>
      </c>
      <c r="J232" s="59">
        <f t="shared" si="3"/>
        <v>1</v>
      </c>
      <c r="K232" s="2">
        <f t="shared" si="4"/>
        <v>96000</v>
      </c>
      <c r="L232" s="1"/>
    </row>
    <row r="233">
      <c r="A233" s="70">
        <v>46186.0</v>
      </c>
      <c r="B233" s="52" t="s">
        <v>1082</v>
      </c>
      <c r="C233" s="1" t="str">
        <f>VLOOKUP(B233,MAESTRA!I:K,2,0)</f>
        <v>*44116623*</v>
      </c>
      <c r="D233" s="1" t="str">
        <f>VLOOKUP(B233,MAESTRA!I:K,3,0)</f>
        <v>LEGGINS DAMA LEGGINS UNICOLOR TALLA L</v>
      </c>
      <c r="E233" s="1" t="s">
        <v>1069</v>
      </c>
      <c r="F233" s="57">
        <v>2.0</v>
      </c>
      <c r="G233" s="2">
        <v>22000.0</v>
      </c>
      <c r="H233" s="2">
        <f t="shared" si="1"/>
        <v>44000</v>
      </c>
      <c r="I233" s="2">
        <f t="shared" si="8"/>
        <v>44000</v>
      </c>
      <c r="J233" s="59">
        <f t="shared" si="3"/>
        <v>1</v>
      </c>
      <c r="K233" s="2">
        <f t="shared" si="4"/>
        <v>88000</v>
      </c>
      <c r="L233" s="1"/>
    </row>
    <row r="234">
      <c r="A234" s="70">
        <v>46186.0</v>
      </c>
      <c r="B234" s="52" t="s">
        <v>1083</v>
      </c>
      <c r="C234" s="1" t="str">
        <f>VLOOKUP(B234,MAESTRA!I:K,2,0)</f>
        <v>*53110230*</v>
      </c>
      <c r="D234" s="1" t="str">
        <f>VLOOKUP(B234,MAESTRA!I:K,3,0)</f>
        <v>ENTERIZO DEPORTIVO DAMA CORTO TALLA UN</v>
      </c>
      <c r="E234" s="1" t="s">
        <v>1069</v>
      </c>
      <c r="F234" s="57">
        <v>2.0</v>
      </c>
      <c r="G234" s="2">
        <v>36000.0</v>
      </c>
      <c r="H234" s="2">
        <f t="shared" si="1"/>
        <v>72000</v>
      </c>
      <c r="I234" s="2">
        <f t="shared" si="8"/>
        <v>72000</v>
      </c>
      <c r="J234" s="59">
        <f t="shared" si="3"/>
        <v>1</v>
      </c>
      <c r="K234" s="2">
        <f t="shared" si="4"/>
        <v>144000</v>
      </c>
      <c r="L234" s="1"/>
    </row>
    <row r="235">
      <c r="A235" s="70">
        <v>46186.0</v>
      </c>
      <c r="B235" s="52" t="s">
        <v>1084</v>
      </c>
      <c r="C235" s="1" t="str">
        <f>VLOOKUP(B235,MAESTRA!I:K,2,0)</f>
        <v>*541030*</v>
      </c>
      <c r="D235" s="1" t="str">
        <f>VLOOKUP(B235,MAESTRA!I:K,3,0)</f>
        <v>CONJUNTO DEPORTIVO DAMA - TALLA UN</v>
      </c>
      <c r="E235" s="1" t="s">
        <v>1069</v>
      </c>
      <c r="F235" s="57">
        <v>2.0</v>
      </c>
      <c r="G235" s="2">
        <v>40000.0</v>
      </c>
      <c r="H235" s="2">
        <f t="shared" si="1"/>
        <v>80000</v>
      </c>
      <c r="I235" s="2">
        <f t="shared" si="8"/>
        <v>80000</v>
      </c>
      <c r="J235" s="59">
        <f t="shared" si="3"/>
        <v>1</v>
      </c>
      <c r="K235" s="2">
        <f t="shared" si="4"/>
        <v>160000</v>
      </c>
      <c r="L235" s="1"/>
    </row>
    <row r="236">
      <c r="A236" s="70">
        <v>46186.0</v>
      </c>
      <c r="B236" s="52" t="s">
        <v>804</v>
      </c>
      <c r="C236" s="1" t="str">
        <f>VLOOKUP(B236,MAESTRA!I:K,2,0)</f>
        <v>*39125830*</v>
      </c>
      <c r="D236" s="1" t="str">
        <f>VLOOKUP(B236,MAESTRA!I:K,3,0)</f>
        <v>SACO DAMA TEJIDO RAYAS TALLA UN</v>
      </c>
      <c r="E236" s="5" t="s">
        <v>1085</v>
      </c>
      <c r="F236" s="57">
        <v>4.0</v>
      </c>
      <c r="G236" s="2">
        <v>25000.0</v>
      </c>
      <c r="H236" s="2">
        <f t="shared" si="1"/>
        <v>100000</v>
      </c>
      <c r="I236" s="2">
        <f t="shared" si="8"/>
        <v>50000</v>
      </c>
      <c r="J236" s="59">
        <f t="shared" si="3"/>
        <v>1</v>
      </c>
      <c r="K236" s="2">
        <f t="shared" si="4"/>
        <v>200000</v>
      </c>
      <c r="L236" s="1"/>
    </row>
    <row r="237">
      <c r="A237" s="70">
        <v>46186.0</v>
      </c>
      <c r="B237" s="52" t="s">
        <v>1086</v>
      </c>
      <c r="C237" s="1" t="str">
        <f>VLOOKUP(B237,MAESTRA!I:K,2,0)</f>
        <v>*39118030*</v>
      </c>
      <c r="D237" s="1" t="str">
        <f>VLOOKUP(B237,MAESTRA!I:K,3,0)</f>
        <v>SACO DAMA MANGA CORTA TALLA UN</v>
      </c>
      <c r="E237" s="1" t="s">
        <v>1085</v>
      </c>
      <c r="F237" s="57">
        <v>4.0</v>
      </c>
      <c r="G237" s="2">
        <v>24000.0</v>
      </c>
      <c r="H237" s="2">
        <f t="shared" si="1"/>
        <v>96000</v>
      </c>
      <c r="I237" s="2">
        <f t="shared" si="8"/>
        <v>48000</v>
      </c>
      <c r="J237" s="59">
        <f t="shared" si="3"/>
        <v>1</v>
      </c>
      <c r="K237" s="2">
        <f t="shared" si="4"/>
        <v>192000</v>
      </c>
      <c r="L237" s="1"/>
    </row>
    <row r="238">
      <c r="A238" s="70">
        <v>46186.0</v>
      </c>
      <c r="B238" s="52" t="s">
        <v>806</v>
      </c>
      <c r="C238" s="1" t="str">
        <f>VLOOKUP(B238,MAESTRA!I:K,2,0)</f>
        <v>*3919730*</v>
      </c>
      <c r="D238" s="1" t="str">
        <f>VLOOKUP(B238,MAESTRA!I:K,3,0)</f>
        <v>SACO DAMA CORAZON LOVE TALLA UN</v>
      </c>
      <c r="E238" s="1" t="s">
        <v>1087</v>
      </c>
      <c r="F238" s="57">
        <v>5.0</v>
      </c>
      <c r="G238" s="2">
        <v>30000.0</v>
      </c>
      <c r="H238" s="2">
        <f t="shared" si="1"/>
        <v>150000</v>
      </c>
      <c r="I238" s="2">
        <f t="shared" si="8"/>
        <v>60000</v>
      </c>
      <c r="J238" s="59">
        <f t="shared" si="3"/>
        <v>1</v>
      </c>
      <c r="K238" s="2">
        <f t="shared" si="4"/>
        <v>300000</v>
      </c>
      <c r="L238" s="1"/>
    </row>
    <row r="239">
      <c r="A239" s="70">
        <v>46186.0</v>
      </c>
      <c r="B239" s="52" t="s">
        <v>802</v>
      </c>
      <c r="C239" s="1" t="str">
        <f>VLOOKUP(B239,MAESTRA!I:K,2,0)</f>
        <v>*39123130*</v>
      </c>
      <c r="D239" s="1" t="str">
        <f>VLOOKUP(B239,MAESTRA!I:K,3,0)</f>
        <v>SACO DAMA RAYAS COMBINADAS TALLA UN</v>
      </c>
      <c r="E239" s="1" t="s">
        <v>1087</v>
      </c>
      <c r="F239" s="57">
        <v>2.0</v>
      </c>
      <c r="G239" s="2">
        <v>20000.0</v>
      </c>
      <c r="H239" s="2">
        <f t="shared" si="1"/>
        <v>40000</v>
      </c>
      <c r="I239" s="2">
        <f t="shared" si="8"/>
        <v>40000</v>
      </c>
      <c r="J239" s="59">
        <f t="shared" si="3"/>
        <v>1</v>
      </c>
      <c r="K239" s="2">
        <f t="shared" si="4"/>
        <v>80000</v>
      </c>
      <c r="L239" s="1"/>
    </row>
    <row r="240">
      <c r="A240" s="70">
        <v>46186.0</v>
      </c>
      <c r="B240" s="52" t="s">
        <v>1088</v>
      </c>
      <c r="C240" s="1" t="str">
        <f>VLOOKUP(B240,MAESTRA!I:K,2,0)</f>
        <v>*26123630*</v>
      </c>
      <c r="D240" s="1" t="str">
        <f>VLOOKUP(B240,MAESTRA!I:K,3,0)</f>
        <v>BUSOS DAMA RESORTADO CON CAPOTA TALLA UN</v>
      </c>
      <c r="E240" s="1" t="s">
        <v>1089</v>
      </c>
      <c r="F240" s="57">
        <v>2.0</v>
      </c>
      <c r="G240" s="2">
        <v>28000.0</v>
      </c>
      <c r="H240" s="2">
        <f t="shared" si="1"/>
        <v>56000</v>
      </c>
      <c r="I240" s="2">
        <f t="shared" si="8"/>
        <v>56000</v>
      </c>
      <c r="J240" s="59">
        <f t="shared" si="3"/>
        <v>1</v>
      </c>
      <c r="K240" s="2">
        <f t="shared" si="4"/>
        <v>112000</v>
      </c>
      <c r="L240" s="1"/>
    </row>
    <row r="241">
      <c r="A241" s="70">
        <v>46186.0</v>
      </c>
      <c r="B241" s="52" t="s">
        <v>1090</v>
      </c>
      <c r="C241" s="1" t="str">
        <f>VLOOKUP(B241,MAESTRA!I:K,2,0)</f>
        <v>*26110830*</v>
      </c>
      <c r="D241" s="1" t="str">
        <f>VLOOKUP(B241,MAESTRA!I:K,3,0)</f>
        <v>BUSOS DAMA CUELLO REDONDO TALLA UN</v>
      </c>
      <c r="E241" s="1" t="s">
        <v>1091</v>
      </c>
      <c r="F241" s="57">
        <v>3.0</v>
      </c>
      <c r="G241" s="2">
        <v>28000.0</v>
      </c>
      <c r="H241" s="2">
        <f t="shared" si="1"/>
        <v>84000</v>
      </c>
      <c r="I241" s="2">
        <f t="shared" si="8"/>
        <v>56000</v>
      </c>
      <c r="J241" s="59">
        <f t="shared" si="3"/>
        <v>1</v>
      </c>
      <c r="K241" s="2">
        <f t="shared" si="4"/>
        <v>168000</v>
      </c>
      <c r="L241" s="1"/>
    </row>
    <row r="242">
      <c r="A242" s="70">
        <v>46186.0</v>
      </c>
      <c r="B242" s="52" t="s">
        <v>1092</v>
      </c>
      <c r="C242" s="1" t="str">
        <f>VLOOKUP(B242,MAESTRA!I:K,2,0)</f>
        <v>*111830*</v>
      </c>
      <c r="D242" s="1" t="str">
        <f>VLOOKUP(B242,MAESTRA!I:K,3,0)</f>
        <v>CAMISETAS DAMA ACANALADA TALLA UN</v>
      </c>
      <c r="E242" s="1" t="s">
        <v>1091</v>
      </c>
      <c r="F242" s="57">
        <v>3.0</v>
      </c>
      <c r="G242" s="2">
        <v>14000.0</v>
      </c>
      <c r="H242" s="2">
        <f t="shared" si="1"/>
        <v>42000</v>
      </c>
      <c r="I242" s="2">
        <f t="shared" si="8"/>
        <v>28000</v>
      </c>
      <c r="J242" s="59">
        <f t="shared" si="3"/>
        <v>1</v>
      </c>
      <c r="K242" s="2">
        <f t="shared" si="4"/>
        <v>84000</v>
      </c>
      <c r="L242" s="1"/>
    </row>
    <row r="243">
      <c r="A243" s="70">
        <v>46186.0</v>
      </c>
      <c r="B243" s="52" t="s">
        <v>1093</v>
      </c>
      <c r="C243" s="1" t="str">
        <f>VLOOKUP(B243,MAESTRA!I:K,2,0)</f>
        <v>*371930*</v>
      </c>
      <c r="D243" s="1" t="str">
        <f>VLOOKUP(B243,MAESTRA!I:K,3,0)</f>
        <v>ESQUELETO DAMA ACANALADO CORTO TALLA UN</v>
      </c>
      <c r="E243" s="1" t="s">
        <v>1091</v>
      </c>
      <c r="F243" s="57">
        <v>2.0</v>
      </c>
      <c r="G243" s="2">
        <v>14000.0</v>
      </c>
      <c r="H243" s="2">
        <f t="shared" si="1"/>
        <v>28000</v>
      </c>
      <c r="I243" s="2">
        <f t="shared" si="8"/>
        <v>28000</v>
      </c>
      <c r="J243" s="59">
        <f t="shared" si="3"/>
        <v>1</v>
      </c>
      <c r="K243" s="2">
        <f t="shared" si="4"/>
        <v>56000</v>
      </c>
      <c r="L243" s="1"/>
    </row>
    <row r="244">
      <c r="A244" s="70">
        <v>46186.0</v>
      </c>
      <c r="B244" s="52" t="s">
        <v>1094</v>
      </c>
      <c r="C244" s="1" t="str">
        <f>VLOOKUP(B244,MAESTRA!I:K,2,0)</f>
        <v>*1111030*</v>
      </c>
      <c r="D244" s="1" t="str">
        <f>VLOOKUP(B244,MAESTRA!I:K,3,0)</f>
        <v>CAMISETAS DAMA ACANALADO LARGO TALLA UN</v>
      </c>
      <c r="E244" s="1" t="s">
        <v>1091</v>
      </c>
      <c r="F244" s="57">
        <v>3.0</v>
      </c>
      <c r="G244" s="2">
        <v>16000.0</v>
      </c>
      <c r="H244" s="2">
        <f t="shared" si="1"/>
        <v>48000</v>
      </c>
      <c r="I244" s="2">
        <f t="shared" si="8"/>
        <v>32000</v>
      </c>
      <c r="J244" s="59">
        <f t="shared" si="3"/>
        <v>1</v>
      </c>
      <c r="K244" s="2">
        <f t="shared" si="4"/>
        <v>96000</v>
      </c>
      <c r="L244" s="1"/>
    </row>
    <row r="245">
      <c r="A245" s="70">
        <v>46186.0</v>
      </c>
      <c r="B245" s="52" t="s">
        <v>1095</v>
      </c>
      <c r="C245" s="1" t="str">
        <f>VLOOKUP(B245,MAESTRA!I:K,2,0)</f>
        <v>*3711030*</v>
      </c>
      <c r="D245" s="1" t="str">
        <f>VLOOKUP(B245,MAESTRA!I:K,3,0)</f>
        <v>ESQUELETO DAMA ACANALADO LARGO TALLA UN</v>
      </c>
      <c r="E245" s="1" t="s">
        <v>1091</v>
      </c>
      <c r="F245" s="57">
        <v>2.0</v>
      </c>
      <c r="G245" s="2">
        <v>16000.0</v>
      </c>
      <c r="H245" s="2">
        <f t="shared" si="1"/>
        <v>32000</v>
      </c>
      <c r="I245" s="2">
        <f t="shared" si="8"/>
        <v>32000</v>
      </c>
      <c r="J245" s="59">
        <f t="shared" si="3"/>
        <v>1</v>
      </c>
      <c r="K245" s="2">
        <f t="shared" si="4"/>
        <v>64000</v>
      </c>
      <c r="L245" s="1"/>
    </row>
    <row r="246">
      <c r="A246" s="70">
        <v>46186.0</v>
      </c>
      <c r="B246" s="52" t="s">
        <v>1096</v>
      </c>
      <c r="C246" s="1" t="str">
        <f>VLOOKUP(B246,MAESTRA!I:K,2,0)</f>
        <v>*11124830*</v>
      </c>
      <c r="D246" s="1" t="str">
        <f>VLOOKUP(B246,MAESTRA!I:K,3,0)</f>
        <v>CAMISETAS DAMA SEDA FRIA TALLA UN</v>
      </c>
      <c r="E246" s="1" t="s">
        <v>1091</v>
      </c>
      <c r="F246" s="57">
        <v>4.0</v>
      </c>
      <c r="G246" s="2">
        <v>17000.0</v>
      </c>
      <c r="H246" s="2">
        <f t="shared" si="1"/>
        <v>68000</v>
      </c>
      <c r="I246" s="2">
        <f t="shared" si="8"/>
        <v>34000</v>
      </c>
      <c r="J246" s="59">
        <f t="shared" si="3"/>
        <v>1</v>
      </c>
      <c r="K246" s="2">
        <f t="shared" si="4"/>
        <v>136000</v>
      </c>
      <c r="L246" s="1"/>
    </row>
    <row r="247">
      <c r="A247" s="70">
        <v>46186.0</v>
      </c>
      <c r="B247" s="52" t="s">
        <v>1097</v>
      </c>
      <c r="C247" s="1" t="str">
        <f>VLOOKUP(B247,MAESTRA!I:K,2,0)</f>
        <v>*27314631*</v>
      </c>
      <c r="D247" s="1" t="str">
        <f>VLOOKUP(B247,MAESTRA!I:K,3,0)</f>
        <v>CANILLERAS UNISEX IMPORTADA TALLA VA</v>
      </c>
      <c r="E247" s="1" t="s">
        <v>1098</v>
      </c>
      <c r="F247" s="57">
        <v>4.0</v>
      </c>
      <c r="G247" s="2">
        <v>10000.0</v>
      </c>
      <c r="H247" s="2">
        <f t="shared" si="1"/>
        <v>40000</v>
      </c>
      <c r="I247" s="2">
        <f t="shared" si="8"/>
        <v>20000</v>
      </c>
      <c r="J247" s="59">
        <f t="shared" si="3"/>
        <v>1</v>
      </c>
      <c r="K247" s="2">
        <f t="shared" si="4"/>
        <v>80000</v>
      </c>
      <c r="L247" s="1"/>
    </row>
    <row r="248">
      <c r="A248" s="70">
        <v>46186.0</v>
      </c>
      <c r="B248" s="52" t="s">
        <v>1099</v>
      </c>
      <c r="C248" s="1" t="str">
        <f>VLOOKUP(B248,MAESTRA!I:K,2,0)</f>
        <v>*27412731*</v>
      </c>
      <c r="D248" s="1" t="str">
        <f>VLOOKUP(B248,MAESTRA!I:K,3,0)</f>
        <v>CANILLERAS NIÑO EQUIPOS TALLA VA</v>
      </c>
      <c r="E248" s="1" t="s">
        <v>1098</v>
      </c>
      <c r="F248" s="57">
        <v>3.0</v>
      </c>
      <c r="G248" s="2">
        <v>7000.0</v>
      </c>
      <c r="H248" s="2">
        <f t="shared" si="1"/>
        <v>21000</v>
      </c>
      <c r="I248" s="2">
        <f t="shared" si="8"/>
        <v>14000</v>
      </c>
      <c r="J248" s="59">
        <f t="shared" si="3"/>
        <v>1</v>
      </c>
      <c r="K248" s="2">
        <f t="shared" si="4"/>
        <v>42000</v>
      </c>
      <c r="L248" s="1"/>
    </row>
    <row r="249">
      <c r="A249" s="70">
        <v>46186.0</v>
      </c>
      <c r="B249" s="52" t="s">
        <v>1100</v>
      </c>
      <c r="C249" s="1" t="str">
        <f>VLOOKUP(B249,MAESTRA!I:K,2,0)</f>
        <v>*2746531*</v>
      </c>
      <c r="D249" s="1" t="str">
        <f>VLOOKUP(B249,MAESTRA!I:K,3,0)</f>
        <v>CANILLERAS NIÑO CAMPEON TALLA VA</v>
      </c>
      <c r="E249" s="1" t="s">
        <v>1098</v>
      </c>
      <c r="F249" s="57">
        <v>2.0</v>
      </c>
      <c r="G249" s="2">
        <v>6000.0</v>
      </c>
      <c r="H249" s="2">
        <f t="shared" si="1"/>
        <v>12000</v>
      </c>
      <c r="I249" s="2">
        <f t="shared" si="8"/>
        <v>12000</v>
      </c>
      <c r="J249" s="59">
        <f t="shared" si="3"/>
        <v>1</v>
      </c>
      <c r="K249" s="2">
        <f t="shared" si="4"/>
        <v>24000</v>
      </c>
      <c r="L249" s="1"/>
    </row>
    <row r="250">
      <c r="A250" s="70">
        <v>46186.0</v>
      </c>
      <c r="B250" s="52" t="s">
        <v>1101</v>
      </c>
      <c r="C250" s="1" t="str">
        <f>VLOOKUP(B250,MAESTRA!I:K,2,0)</f>
        <v>*27412431*</v>
      </c>
      <c r="D250" s="1" t="str">
        <f>VLOOKUP(B250,MAESTRA!I:K,3,0)</f>
        <v>CANILLERAS NIÑO ECONOMICA TALLA VA</v>
      </c>
      <c r="E250" s="1" t="s">
        <v>1098</v>
      </c>
      <c r="F250" s="57">
        <v>1.0</v>
      </c>
      <c r="G250" s="2">
        <v>4500.0</v>
      </c>
      <c r="H250" s="2">
        <f t="shared" si="1"/>
        <v>4500</v>
      </c>
      <c r="I250" s="2">
        <f t="shared" si="8"/>
        <v>9000</v>
      </c>
      <c r="J250" s="59">
        <f t="shared" si="3"/>
        <v>1</v>
      </c>
      <c r="K250" s="2">
        <f t="shared" si="4"/>
        <v>9000</v>
      </c>
      <c r="L250" s="1"/>
    </row>
    <row r="251">
      <c r="A251" s="70">
        <v>46186.0</v>
      </c>
      <c r="B251" s="52" t="s">
        <v>1102</v>
      </c>
      <c r="C251" s="1" t="str">
        <f>VLOOKUP(B251,MAESTRA!I:K,2,0)</f>
        <v>*2736931*</v>
      </c>
      <c r="D251" s="1" t="str">
        <f>VLOOKUP(B251,MAESTRA!I:K,3,0)</f>
        <v>CANILLERAS UNISEX CANILLERA ADULTO TALLA VA</v>
      </c>
      <c r="E251" s="1" t="s">
        <v>1098</v>
      </c>
      <c r="F251" s="57">
        <v>3.0</v>
      </c>
      <c r="G251" s="2">
        <v>8000.0</v>
      </c>
      <c r="H251" s="2">
        <f t="shared" si="1"/>
        <v>24000</v>
      </c>
      <c r="I251" s="2">
        <f t="shared" si="8"/>
        <v>16000</v>
      </c>
      <c r="J251" s="59">
        <f t="shared" si="3"/>
        <v>1</v>
      </c>
      <c r="K251" s="2">
        <f t="shared" si="4"/>
        <v>48000</v>
      </c>
      <c r="L251" s="1"/>
    </row>
    <row r="252">
      <c r="A252" s="70">
        <v>46186.0</v>
      </c>
      <c r="B252" s="52" t="s">
        <v>1103</v>
      </c>
      <c r="C252" s="1" t="str">
        <f>VLOOKUP(B252,MAESTRA!I:K,2,0)</f>
        <v>*24312431*</v>
      </c>
      <c r="D252" s="1" t="str">
        <f>VLOOKUP(B252,MAESTRA!I:K,3,0)</f>
        <v>MEDIAS UNISEX ECONOMICA TALLA VA</v>
      </c>
      <c r="E252" s="1" t="s">
        <v>1098</v>
      </c>
      <c r="F252" s="57">
        <v>16.0</v>
      </c>
      <c r="G252" s="2">
        <v>4500.0</v>
      </c>
      <c r="H252" s="2">
        <f t="shared" si="1"/>
        <v>72000</v>
      </c>
      <c r="I252" s="2">
        <f t="shared" si="8"/>
        <v>9000</v>
      </c>
      <c r="J252" s="59">
        <f t="shared" si="3"/>
        <v>1</v>
      </c>
      <c r="K252" s="2">
        <f t="shared" si="4"/>
        <v>144000</v>
      </c>
      <c r="L252" s="1"/>
    </row>
    <row r="253">
      <c r="A253" s="70">
        <v>46186.0</v>
      </c>
      <c r="B253" s="52" t="s">
        <v>1104</v>
      </c>
      <c r="C253" s="1" t="str">
        <f>VLOOKUP(B253,MAESTRA!I:K,2,0)</f>
        <v>*24313531*</v>
      </c>
      <c r="D253" s="1" t="str">
        <f>VLOOKUP(B253,MAESTRA!I:K,3,0)</f>
        <v>MEDIAS UNISEX FINA MEDIA TALLA VA</v>
      </c>
      <c r="E253" s="1" t="s">
        <v>1098</v>
      </c>
      <c r="F253" s="57">
        <v>16.0</v>
      </c>
      <c r="G253" s="2">
        <v>8000.0</v>
      </c>
      <c r="H253" s="2">
        <f t="shared" si="1"/>
        <v>128000</v>
      </c>
      <c r="I253" s="2">
        <f t="shared" si="8"/>
        <v>16000</v>
      </c>
      <c r="J253" s="59">
        <f t="shared" si="3"/>
        <v>1</v>
      </c>
      <c r="K253" s="2">
        <f t="shared" si="4"/>
        <v>256000</v>
      </c>
      <c r="L253" s="1"/>
    </row>
    <row r="254">
      <c r="A254" s="70">
        <v>46186.0</v>
      </c>
      <c r="B254" s="52" t="s">
        <v>1105</v>
      </c>
      <c r="C254" s="1" t="str">
        <f>VLOOKUP(B254,MAESTRA!I:K,2,0)</f>
        <v>*25124232*</v>
      </c>
      <c r="D254" s="1" t="str">
        <f>VLOOKUP(B254,MAESTRA!I:K,3,0)</f>
        <v>CHAQUETAS DAMA ROMBOS TALLA XL</v>
      </c>
      <c r="E254" s="1" t="s">
        <v>1106</v>
      </c>
      <c r="F254" s="57">
        <v>1.0</v>
      </c>
      <c r="G254" s="2">
        <v>39000.0</v>
      </c>
      <c r="H254" s="2">
        <f t="shared" si="1"/>
        <v>39000</v>
      </c>
      <c r="I254" s="2">
        <f t="shared" si="8"/>
        <v>78000</v>
      </c>
      <c r="J254" s="59">
        <f t="shared" si="3"/>
        <v>1</v>
      </c>
      <c r="K254" s="2">
        <f t="shared" si="4"/>
        <v>78000</v>
      </c>
      <c r="L254" s="1"/>
    </row>
    <row r="255">
      <c r="A255" s="70">
        <v>46186.0</v>
      </c>
      <c r="B255" s="52" t="s">
        <v>1107</v>
      </c>
      <c r="C255" s="1" t="str">
        <f>VLOOKUP(B255,MAESTRA!I:K,2,0)</f>
        <v>*25124225*</v>
      </c>
      <c r="D255" s="1" t="str">
        <f>VLOOKUP(B255,MAESTRA!I:K,3,0)</f>
        <v>CHAQUETAS DAMA ROMBOS TALLA M</v>
      </c>
      <c r="E255" s="1" t="s">
        <v>1106</v>
      </c>
      <c r="F255" s="57">
        <v>1.0</v>
      </c>
      <c r="G255" s="2">
        <v>39000.0</v>
      </c>
      <c r="H255" s="2">
        <f t="shared" si="1"/>
        <v>39000</v>
      </c>
      <c r="I255" s="2">
        <f t="shared" si="8"/>
        <v>78000</v>
      </c>
      <c r="J255" s="59">
        <f t="shared" si="3"/>
        <v>1</v>
      </c>
      <c r="K255" s="2">
        <f t="shared" si="4"/>
        <v>78000</v>
      </c>
      <c r="L255" s="1"/>
    </row>
    <row r="256">
      <c r="A256" s="70">
        <v>46186.0</v>
      </c>
      <c r="B256" s="52" t="s">
        <v>1108</v>
      </c>
      <c r="C256" s="1" t="str">
        <f>VLOOKUP(B256,MAESTRA!I:K,2,0)</f>
        <v>*25124227*</v>
      </c>
      <c r="D256" s="1" t="str">
        <f>VLOOKUP(B256,MAESTRA!I:K,3,0)</f>
        <v>CHAQUETAS DAMA ROMBOS TALLA S</v>
      </c>
      <c r="E256" s="1" t="s">
        <v>1106</v>
      </c>
      <c r="F256" s="57">
        <v>1.0</v>
      </c>
      <c r="G256" s="2">
        <v>39000.0</v>
      </c>
      <c r="H256" s="2">
        <f t="shared" si="1"/>
        <v>39000</v>
      </c>
      <c r="I256" s="2">
        <f t="shared" si="8"/>
        <v>78000</v>
      </c>
      <c r="J256" s="59">
        <f t="shared" si="3"/>
        <v>1</v>
      </c>
      <c r="K256" s="2">
        <f t="shared" si="4"/>
        <v>78000</v>
      </c>
      <c r="L256" s="1"/>
    </row>
    <row r="257">
      <c r="A257" s="70">
        <v>46186.0</v>
      </c>
      <c r="B257" s="52" t="s">
        <v>1109</v>
      </c>
      <c r="C257" s="1" t="str">
        <f>VLOOKUP(B257,MAESTRA!I:K,2,0)</f>
        <v>*25124223*</v>
      </c>
      <c r="D257" s="1" t="str">
        <f>VLOOKUP(B257,MAESTRA!I:K,3,0)</f>
        <v>CHAQUETAS DAMA ROMBOS TALLA L</v>
      </c>
      <c r="E257" s="1" t="s">
        <v>1106</v>
      </c>
      <c r="F257" s="57">
        <v>1.0</v>
      </c>
      <c r="G257" s="2">
        <v>39000.0</v>
      </c>
      <c r="H257" s="2">
        <f t="shared" si="1"/>
        <v>39000</v>
      </c>
      <c r="I257" s="2">
        <f t="shared" si="8"/>
        <v>78000</v>
      </c>
      <c r="J257" s="59">
        <f t="shared" si="3"/>
        <v>1</v>
      </c>
      <c r="K257" s="2">
        <f t="shared" si="4"/>
        <v>78000</v>
      </c>
      <c r="L257" s="1"/>
    </row>
    <row r="258">
      <c r="A258" s="70">
        <v>46186.0</v>
      </c>
      <c r="B258" s="52" t="s">
        <v>1110</v>
      </c>
      <c r="C258" s="1" t="str">
        <f>VLOOKUP(B258,MAESTRA!I:K,2,0)</f>
        <v>*25120027*</v>
      </c>
      <c r="D258" s="1" t="str">
        <f>VLOOKUP(B258,MAESTRA!I:K,3,0)</f>
        <v>CHAQUETAS DAMA OVEJERA CUERINA TALLA S</v>
      </c>
      <c r="E258" s="1" t="s">
        <v>1106</v>
      </c>
      <c r="F258" s="57">
        <v>1.0</v>
      </c>
      <c r="G258" s="2">
        <v>52000.0</v>
      </c>
      <c r="H258" s="2">
        <f t="shared" si="1"/>
        <v>52000</v>
      </c>
      <c r="I258" s="2">
        <f t="shared" si="8"/>
        <v>104000</v>
      </c>
      <c r="J258" s="59">
        <f t="shared" si="3"/>
        <v>1</v>
      </c>
      <c r="K258" s="2">
        <f t="shared" si="4"/>
        <v>104000</v>
      </c>
      <c r="L258" s="1"/>
    </row>
    <row r="259">
      <c r="A259" s="70">
        <v>46186.0</v>
      </c>
      <c r="B259" s="52" t="s">
        <v>1111</v>
      </c>
      <c r="C259" s="1" t="str">
        <f>VLOOKUP(B259,MAESTRA!I:K,2,0)</f>
        <v>*25120032*</v>
      </c>
      <c r="D259" s="1" t="str">
        <f>VLOOKUP(B259,MAESTRA!I:K,3,0)</f>
        <v>CHAQUETAS DAMA OVEJERA CUERINA TALLA XL</v>
      </c>
      <c r="E259" s="1" t="s">
        <v>1106</v>
      </c>
      <c r="F259" s="57">
        <v>1.0</v>
      </c>
      <c r="G259" s="2">
        <v>52000.0</v>
      </c>
      <c r="H259" s="2">
        <f t="shared" si="1"/>
        <v>52000</v>
      </c>
      <c r="I259" s="2">
        <f t="shared" si="8"/>
        <v>104000</v>
      </c>
      <c r="J259" s="59">
        <f t="shared" si="3"/>
        <v>1</v>
      </c>
      <c r="K259" s="2">
        <f t="shared" si="4"/>
        <v>104000</v>
      </c>
      <c r="L259" s="1"/>
    </row>
    <row r="260">
      <c r="A260" s="70">
        <v>46186.0</v>
      </c>
      <c r="B260" s="52" t="s">
        <v>1112</v>
      </c>
      <c r="C260" s="1" t="str">
        <f>VLOOKUP(B260,MAESTRA!I:K,2,0)</f>
        <v>*25120023*</v>
      </c>
      <c r="D260" s="1" t="str">
        <f>VLOOKUP(B260,MAESTRA!I:K,3,0)</f>
        <v>CHAQUETAS DAMA OVEJERA CUERINA TALLA L</v>
      </c>
      <c r="E260" s="1" t="s">
        <v>1106</v>
      </c>
      <c r="F260" s="57">
        <v>1.0</v>
      </c>
      <c r="G260" s="2">
        <v>52000.0</v>
      </c>
      <c r="H260" s="2">
        <f t="shared" si="1"/>
        <v>52000</v>
      </c>
      <c r="I260" s="2">
        <f t="shared" si="8"/>
        <v>104000</v>
      </c>
      <c r="J260" s="59">
        <f t="shared" si="3"/>
        <v>1</v>
      </c>
      <c r="K260" s="2">
        <f t="shared" si="4"/>
        <v>104000</v>
      </c>
      <c r="L260" s="1"/>
    </row>
    <row r="261">
      <c r="A261" s="70">
        <v>46186.0</v>
      </c>
      <c r="B261" s="52" t="s">
        <v>1113</v>
      </c>
      <c r="C261" s="1" t="str">
        <f>VLOOKUP(B261,MAESTRA!I:K,2,0)</f>
        <v>*25120025*</v>
      </c>
      <c r="D261" s="1" t="str">
        <f>VLOOKUP(B261,MAESTRA!I:K,3,0)</f>
        <v>CHAQUETAS DAMA OVEJERA CUERINA TALLA M</v>
      </c>
      <c r="E261" s="1" t="s">
        <v>1106</v>
      </c>
      <c r="F261" s="57">
        <v>1.0</v>
      </c>
      <c r="G261" s="2">
        <v>52000.0</v>
      </c>
      <c r="H261" s="2">
        <f t="shared" si="1"/>
        <v>52000</v>
      </c>
      <c r="I261" s="2">
        <f t="shared" si="8"/>
        <v>104000</v>
      </c>
      <c r="J261" s="59">
        <f t="shared" si="3"/>
        <v>1</v>
      </c>
      <c r="K261" s="2">
        <f t="shared" si="4"/>
        <v>104000</v>
      </c>
      <c r="L261" s="1"/>
    </row>
    <row r="262">
      <c r="A262" s="70">
        <v>46186.0</v>
      </c>
      <c r="B262" s="52" t="s">
        <v>1114</v>
      </c>
      <c r="C262" s="1" t="str">
        <f>VLOOKUP(B262,MAESTRA!I:K,2,0)</f>
        <v>*11666*</v>
      </c>
      <c r="D262" s="1" t="str">
        <f>VLOOKUP(B262,MAESTRA!I:K,3,0)</f>
        <v>JEANS DAMA CAMUFLADO TALLA 16</v>
      </c>
      <c r="E262" s="1" t="s">
        <v>1115</v>
      </c>
      <c r="F262" s="57">
        <v>1.0</v>
      </c>
      <c r="G262" s="2">
        <v>38000.0</v>
      </c>
      <c r="H262" s="2">
        <f t="shared" si="1"/>
        <v>38000</v>
      </c>
      <c r="I262" s="2">
        <f t="shared" si="8"/>
        <v>76000</v>
      </c>
      <c r="J262" s="59">
        <f t="shared" si="3"/>
        <v>1</v>
      </c>
      <c r="K262" s="2">
        <f t="shared" si="4"/>
        <v>76000</v>
      </c>
      <c r="L262" s="1"/>
    </row>
    <row r="263">
      <c r="A263" s="70">
        <v>46186.0</v>
      </c>
      <c r="B263" s="52" t="s">
        <v>1116</v>
      </c>
      <c r="C263" s="1" t="str">
        <f>VLOOKUP(B263,MAESTRA!I:K,2,0)</f>
        <v>*11665*</v>
      </c>
      <c r="D263" s="1" t="str">
        <f>VLOOKUP(B263,MAESTRA!I:K,3,0)</f>
        <v>JEANS DAMA CAMUFLADO TALLA 14</v>
      </c>
      <c r="E263" s="1" t="s">
        <v>1115</v>
      </c>
      <c r="F263" s="57">
        <v>1.0</v>
      </c>
      <c r="G263" s="2">
        <v>38000.0</v>
      </c>
      <c r="H263" s="2">
        <f t="shared" si="1"/>
        <v>38000</v>
      </c>
      <c r="I263" s="2">
        <f t="shared" si="8"/>
        <v>76000</v>
      </c>
      <c r="J263" s="59">
        <f t="shared" si="3"/>
        <v>1</v>
      </c>
      <c r="K263" s="2">
        <f t="shared" si="4"/>
        <v>76000</v>
      </c>
      <c r="L263" s="1"/>
    </row>
    <row r="264">
      <c r="A264" s="70">
        <v>46186.0</v>
      </c>
      <c r="B264" s="52" t="s">
        <v>1117</v>
      </c>
      <c r="C264" s="1" t="str">
        <f>VLOOKUP(B264,MAESTRA!I:K,2,0)</f>
        <v>*11663*</v>
      </c>
      <c r="D264" s="1" t="str">
        <f>VLOOKUP(B264,MAESTRA!I:K,3,0)</f>
        <v>JEANS DAMA CAMUFLADO TALLA 10</v>
      </c>
      <c r="E264" s="1" t="s">
        <v>1115</v>
      </c>
      <c r="F264" s="57">
        <v>1.0</v>
      </c>
      <c r="G264" s="2">
        <v>38000.0</v>
      </c>
      <c r="H264" s="2">
        <f t="shared" si="1"/>
        <v>38000</v>
      </c>
      <c r="I264" s="2">
        <f t="shared" si="8"/>
        <v>76000</v>
      </c>
      <c r="J264" s="59">
        <f t="shared" si="3"/>
        <v>1</v>
      </c>
      <c r="K264" s="2">
        <f t="shared" si="4"/>
        <v>76000</v>
      </c>
      <c r="L264" s="1"/>
    </row>
    <row r="265">
      <c r="A265" s="70">
        <v>46186.0</v>
      </c>
      <c r="B265" s="52" t="s">
        <v>1118</v>
      </c>
      <c r="C265" s="1" t="str">
        <f>VLOOKUP(B265,MAESTRA!I:K,2,0)</f>
        <v>*11662*</v>
      </c>
      <c r="D265" s="1" t="str">
        <f>VLOOKUP(B265,MAESTRA!I:K,3,0)</f>
        <v>JEANS DAMA CAMUFLADO TALLA 8</v>
      </c>
      <c r="E265" s="1" t="s">
        <v>1115</v>
      </c>
      <c r="F265" s="57">
        <v>1.0</v>
      </c>
      <c r="G265" s="2">
        <v>38000.0</v>
      </c>
      <c r="H265" s="2">
        <f t="shared" si="1"/>
        <v>38000</v>
      </c>
      <c r="I265" s="2">
        <f t="shared" si="8"/>
        <v>76000</v>
      </c>
      <c r="J265" s="59">
        <f t="shared" si="3"/>
        <v>1</v>
      </c>
      <c r="K265" s="2">
        <f t="shared" si="4"/>
        <v>76000</v>
      </c>
      <c r="L265" s="1"/>
    </row>
    <row r="266">
      <c r="A266" s="70">
        <v>46186.0</v>
      </c>
      <c r="B266" s="52" t="s">
        <v>1119</v>
      </c>
      <c r="C266" s="1" t="str">
        <f>VLOOKUP(B266,MAESTRA!I:K,2,0)</f>
        <v>*11664*</v>
      </c>
      <c r="D266" s="1" t="str">
        <f>VLOOKUP(B266,MAESTRA!I:K,3,0)</f>
        <v>JEANS DAMA CAMUFLADO TALLA 12</v>
      </c>
      <c r="E266" s="1" t="s">
        <v>1115</v>
      </c>
      <c r="F266" s="57">
        <v>1.0</v>
      </c>
      <c r="G266" s="2">
        <v>38000.0</v>
      </c>
      <c r="H266" s="2">
        <f t="shared" si="1"/>
        <v>38000</v>
      </c>
      <c r="I266" s="2">
        <f t="shared" si="8"/>
        <v>76000</v>
      </c>
      <c r="J266" s="59">
        <f t="shared" si="3"/>
        <v>1</v>
      </c>
      <c r="K266" s="2">
        <f t="shared" si="4"/>
        <v>76000</v>
      </c>
      <c r="L266" s="1"/>
    </row>
    <row r="267">
      <c r="A267" s="70">
        <v>46186.0</v>
      </c>
      <c r="B267" s="52" t="s">
        <v>1120</v>
      </c>
      <c r="C267" s="1" t="str">
        <f>VLOOKUP(B267,MAESTRA!I:K,2,0)</f>
        <v>*1153*</v>
      </c>
      <c r="D267" s="1" t="str">
        <f>VLOOKUP(B267,MAESTRA!I:K,3,0)</f>
        <v>JEANS DAMA 4 BOTONES SIN BOLSILLO TALLA 10</v>
      </c>
      <c r="E267" s="1" t="s">
        <v>1115</v>
      </c>
      <c r="F267" s="57">
        <v>1.0</v>
      </c>
      <c r="G267" s="2">
        <v>32000.0</v>
      </c>
      <c r="H267" s="2">
        <f t="shared" si="1"/>
        <v>32000</v>
      </c>
      <c r="I267" s="2">
        <f t="shared" si="8"/>
        <v>64000</v>
      </c>
      <c r="J267" s="59">
        <f t="shared" si="3"/>
        <v>1</v>
      </c>
      <c r="K267" s="2">
        <f t="shared" si="4"/>
        <v>64000</v>
      </c>
      <c r="L267" s="1"/>
    </row>
    <row r="268">
      <c r="A268" s="70">
        <v>46186.0</v>
      </c>
      <c r="B268" s="52" t="s">
        <v>1121</v>
      </c>
      <c r="C268" s="1" t="str">
        <f>VLOOKUP(B268,MAESTRA!I:K,2,0)</f>
        <v>*35211328*</v>
      </c>
      <c r="D268" s="1" t="str">
        <f>VLOOKUP(B268,MAESTRA!I:K,3,0)</f>
        <v>PANTALONETAS CABALLERO DEPORTIVA TALLA S-M</v>
      </c>
      <c r="E268" s="5" t="s">
        <v>1069</v>
      </c>
      <c r="F268" s="57">
        <v>1.0</v>
      </c>
      <c r="G268" s="2">
        <v>22000.0</v>
      </c>
      <c r="H268" s="2">
        <f t="shared" si="1"/>
        <v>22000</v>
      </c>
      <c r="I268" s="2">
        <f t="shared" si="8"/>
        <v>44000</v>
      </c>
      <c r="J268" s="59">
        <f t="shared" si="3"/>
        <v>1</v>
      </c>
      <c r="K268" s="2">
        <f t="shared" si="4"/>
        <v>44000</v>
      </c>
      <c r="L268" s="1"/>
    </row>
    <row r="269">
      <c r="A269" s="70">
        <v>46186.0</v>
      </c>
      <c r="B269" s="52" t="s">
        <v>1122</v>
      </c>
      <c r="C269" s="1" t="str">
        <f>VLOOKUP(B269,MAESTRA!I:K,2,0)</f>
        <v>*2832531*</v>
      </c>
      <c r="D269" s="1" t="str">
        <f>VLOOKUP(B269,MAESTRA!I:K,3,0)</f>
        <v>ANILLOS UNISEX ANILLO 1 TALLA VA</v>
      </c>
      <c r="E269" s="1" t="s">
        <v>392</v>
      </c>
      <c r="F269" s="57">
        <v>5.0</v>
      </c>
      <c r="G269" s="2">
        <v>10500.0</v>
      </c>
      <c r="H269" s="2">
        <f t="shared" si="1"/>
        <v>52500</v>
      </c>
      <c r="I269" s="2">
        <f t="shared" si="8"/>
        <v>21000</v>
      </c>
      <c r="J269" s="59">
        <f t="shared" si="3"/>
        <v>1</v>
      </c>
      <c r="K269" s="2">
        <f t="shared" si="4"/>
        <v>105000</v>
      </c>
      <c r="L269" s="1"/>
    </row>
    <row r="270">
      <c r="A270" s="70">
        <v>46186.0</v>
      </c>
      <c r="B270" s="52" t="s">
        <v>780</v>
      </c>
      <c r="C270" s="1" t="str">
        <f>VLOOKUP(B270,MAESTRA!I:K,2,0)</f>
        <v>*2832631*</v>
      </c>
      <c r="D270" s="1" t="str">
        <f>VLOOKUP(B270,MAESTRA!I:K,3,0)</f>
        <v>ANILLOS UNISEX ANILLO 2 TALLA VA</v>
      </c>
      <c r="E270" s="1" t="s">
        <v>392</v>
      </c>
      <c r="F270" s="57">
        <v>4.0</v>
      </c>
      <c r="G270" s="2">
        <v>6500.0</v>
      </c>
      <c r="H270" s="2">
        <f t="shared" si="1"/>
        <v>26000</v>
      </c>
      <c r="I270" s="2">
        <f t="shared" si="8"/>
        <v>13000</v>
      </c>
      <c r="J270" s="59">
        <f t="shared" si="3"/>
        <v>1</v>
      </c>
      <c r="K270" s="2">
        <f t="shared" si="4"/>
        <v>52000</v>
      </c>
      <c r="L270" s="1"/>
    </row>
    <row r="271">
      <c r="A271" s="70">
        <v>46186.0</v>
      </c>
      <c r="B271" s="52" t="s">
        <v>1123</v>
      </c>
      <c r="C271" s="1" t="str">
        <f>VLOOKUP(B271,MAESTRA!I:K,2,0)</f>
        <v>*2832731*</v>
      </c>
      <c r="D271" s="1" t="str">
        <f>VLOOKUP(B271,MAESTRA!I:K,3,0)</f>
        <v>ANILLOS UNISEX ANILLO 3 TALLA VA</v>
      </c>
      <c r="E271" s="1" t="s">
        <v>392</v>
      </c>
      <c r="F271" s="57">
        <v>1.0</v>
      </c>
      <c r="G271" s="2">
        <v>4500.0</v>
      </c>
      <c r="H271" s="2">
        <f t="shared" si="1"/>
        <v>4500</v>
      </c>
      <c r="I271" s="2">
        <f t="shared" si="8"/>
        <v>9000</v>
      </c>
      <c r="J271" s="59">
        <f t="shared" si="3"/>
        <v>1</v>
      </c>
      <c r="K271" s="2">
        <f t="shared" si="4"/>
        <v>9000</v>
      </c>
      <c r="L271" s="1"/>
    </row>
    <row r="272">
      <c r="A272" s="70">
        <v>46186.0</v>
      </c>
      <c r="B272" s="52" t="s">
        <v>782</v>
      </c>
      <c r="C272" s="1" t="str">
        <f>VLOOKUP(B272,MAESTRA!I:K,2,0)</f>
        <v>*2832831*</v>
      </c>
      <c r="D272" s="1" t="str">
        <f>VLOOKUP(B272,MAESTRA!I:K,3,0)</f>
        <v>ANILLOS UNISEX ANILLO 4 TALLA VA</v>
      </c>
      <c r="E272" s="1" t="s">
        <v>392</v>
      </c>
      <c r="F272" s="57">
        <v>2.0</v>
      </c>
      <c r="G272" s="2">
        <v>8000.0</v>
      </c>
      <c r="H272" s="2">
        <f t="shared" si="1"/>
        <v>16000</v>
      </c>
      <c r="I272" s="2">
        <f t="shared" si="8"/>
        <v>16000</v>
      </c>
      <c r="J272" s="59">
        <f t="shared" si="3"/>
        <v>1</v>
      </c>
      <c r="K272" s="2">
        <f t="shared" si="4"/>
        <v>32000</v>
      </c>
      <c r="L272" s="1"/>
    </row>
    <row r="273">
      <c r="A273" s="70">
        <v>46186.0</v>
      </c>
      <c r="B273" s="52" t="s">
        <v>784</v>
      </c>
      <c r="C273" s="1" t="str">
        <f>VLOOKUP(B273,MAESTRA!I:K,2,0)</f>
        <v>*2832931*</v>
      </c>
      <c r="D273" s="1" t="str">
        <f>VLOOKUP(B273,MAESTRA!I:K,3,0)</f>
        <v>ANILLOS UNISEX ANILLO 5 TALLA VA</v>
      </c>
      <c r="E273" s="1" t="s">
        <v>392</v>
      </c>
      <c r="F273" s="57">
        <v>1.0</v>
      </c>
      <c r="G273" s="2">
        <v>11000.0</v>
      </c>
      <c r="H273" s="2">
        <f t="shared" si="1"/>
        <v>11000</v>
      </c>
      <c r="I273" s="2">
        <f t="shared" si="8"/>
        <v>22000</v>
      </c>
      <c r="J273" s="59">
        <f t="shared" si="3"/>
        <v>1</v>
      </c>
      <c r="K273" s="2">
        <f t="shared" si="4"/>
        <v>22000</v>
      </c>
      <c r="L273" s="1"/>
    </row>
    <row r="274">
      <c r="A274" s="70">
        <v>46186.0</v>
      </c>
      <c r="B274" s="52" t="s">
        <v>1124</v>
      </c>
      <c r="C274" s="1" t="str">
        <f>VLOOKUP(B274,MAESTRA!I:K,2,0)</f>
        <v>*2833031*</v>
      </c>
      <c r="D274" s="1" t="str">
        <f>VLOOKUP(B274,MAESTRA!I:K,3,0)</f>
        <v>ANILLOS UNISEX ANILLO 6 TALLA VA</v>
      </c>
      <c r="E274" s="1" t="s">
        <v>392</v>
      </c>
      <c r="F274" s="57">
        <v>1.0</v>
      </c>
      <c r="G274" s="2">
        <v>6000.0</v>
      </c>
      <c r="H274" s="2">
        <f t="shared" si="1"/>
        <v>6000</v>
      </c>
      <c r="I274" s="2">
        <f t="shared" si="8"/>
        <v>12000</v>
      </c>
      <c r="J274" s="59">
        <f t="shared" si="3"/>
        <v>1</v>
      </c>
      <c r="K274" s="2">
        <f t="shared" si="4"/>
        <v>12000</v>
      </c>
      <c r="L274" s="1"/>
    </row>
    <row r="275">
      <c r="A275" s="70">
        <v>46186.0</v>
      </c>
      <c r="B275" s="52" t="s">
        <v>1125</v>
      </c>
      <c r="C275" s="1" t="str">
        <f>VLOOKUP(B275,MAESTRA!I:K,2,0)</f>
        <v>*2833131*</v>
      </c>
      <c r="D275" s="1" t="str">
        <f>VLOOKUP(B275,MAESTRA!I:K,3,0)</f>
        <v>ANILLOS UNISEX ANILLO 7 TALLA VA</v>
      </c>
      <c r="E275" s="1" t="s">
        <v>392</v>
      </c>
      <c r="F275" s="57">
        <v>1.0</v>
      </c>
      <c r="G275" s="2">
        <v>9000.0</v>
      </c>
      <c r="H275" s="2">
        <f t="shared" si="1"/>
        <v>9000</v>
      </c>
      <c r="I275" s="2">
        <f t="shared" si="8"/>
        <v>18000</v>
      </c>
      <c r="J275" s="59">
        <f t="shared" si="3"/>
        <v>1</v>
      </c>
      <c r="K275" s="2">
        <f t="shared" si="4"/>
        <v>18000</v>
      </c>
      <c r="L275" s="1"/>
    </row>
    <row r="276">
      <c r="A276" s="70">
        <v>46186.0</v>
      </c>
      <c r="B276" s="52" t="s">
        <v>1126</v>
      </c>
      <c r="C276" s="1" t="str">
        <f>VLOOKUP(B276,MAESTRA!I:K,2,0)</f>
        <v>*29321331*</v>
      </c>
      <c r="D276" s="1" t="str">
        <f>VLOOKUP(B276,MAESTRA!I:K,3,0)</f>
        <v>CABELLO-ACCESORIOS UNISEX PINZAS CABELLO TALLA VA</v>
      </c>
      <c r="E276" s="1" t="s">
        <v>392</v>
      </c>
      <c r="F276" s="57">
        <v>3.0</v>
      </c>
      <c r="G276" s="2">
        <v>2000.0</v>
      </c>
      <c r="H276" s="2">
        <f t="shared" si="1"/>
        <v>6000</v>
      </c>
      <c r="I276" s="2">
        <f t="shared" si="8"/>
        <v>4000</v>
      </c>
      <c r="J276" s="59">
        <f t="shared" si="3"/>
        <v>1</v>
      </c>
      <c r="K276" s="2">
        <f t="shared" si="4"/>
        <v>12000</v>
      </c>
      <c r="L276" s="1"/>
    </row>
    <row r="277">
      <c r="A277" s="70">
        <v>46186.0</v>
      </c>
      <c r="B277" s="52" t="s">
        <v>1127</v>
      </c>
      <c r="C277" s="1" t="str">
        <f>VLOOKUP(B277,MAESTRA!I:K,2,0)</f>
        <v>*29319231*</v>
      </c>
      <c r="D277" s="1" t="str">
        <f>VLOOKUP(B277,MAESTRA!I:K,3,0)</f>
        <v>CABELLO-ACCESORIOS UNISEX MOÑAS COLERA TALLA VA</v>
      </c>
      <c r="E277" s="1" t="s">
        <v>392</v>
      </c>
      <c r="F277" s="57">
        <v>4.0</v>
      </c>
      <c r="G277" s="2">
        <v>600.0</v>
      </c>
      <c r="H277" s="2">
        <f t="shared" si="1"/>
        <v>2400</v>
      </c>
      <c r="I277" s="2">
        <f t="shared" si="8"/>
        <v>2000</v>
      </c>
      <c r="J277" s="59">
        <f t="shared" si="3"/>
        <v>2.333333333</v>
      </c>
      <c r="K277" s="2">
        <f t="shared" si="4"/>
        <v>8000</v>
      </c>
      <c r="L277" s="1"/>
    </row>
    <row r="278">
      <c r="A278" s="70">
        <v>46186.0</v>
      </c>
      <c r="B278" s="52" t="s">
        <v>1128</v>
      </c>
      <c r="C278" s="1" t="str">
        <f>VLOOKUP(B278,MAESTRA!I:K,2,0)</f>
        <v>*29311731*</v>
      </c>
      <c r="D278" s="1" t="str">
        <f>VLOOKUP(B278,MAESTRA!I:K,3,0)</f>
        <v>CABELLO-ACCESORIOS UNISEX DIADEMA MEDIANA TALLA VA</v>
      </c>
      <c r="E278" s="1" t="s">
        <v>392</v>
      </c>
      <c r="F278" s="57">
        <v>3.0</v>
      </c>
      <c r="G278" s="2">
        <v>6000.0</v>
      </c>
      <c r="H278" s="2">
        <f t="shared" si="1"/>
        <v>18000</v>
      </c>
      <c r="I278" s="2">
        <f t="shared" si="8"/>
        <v>12000</v>
      </c>
      <c r="J278" s="59">
        <f t="shared" si="3"/>
        <v>1</v>
      </c>
      <c r="K278" s="2">
        <f t="shared" si="4"/>
        <v>36000</v>
      </c>
      <c r="L278" s="1"/>
    </row>
    <row r="279">
      <c r="A279" s="70">
        <v>46186.0</v>
      </c>
      <c r="B279" s="52" t="s">
        <v>1129</v>
      </c>
      <c r="C279" s="1" t="str">
        <f>VLOOKUP(B279,MAESTRA!I:K,2,0)</f>
        <v>*29311631*</v>
      </c>
      <c r="D279" s="1" t="str">
        <f>VLOOKUP(B279,MAESTRA!I:K,3,0)</f>
        <v>CABELLO-ACCESORIOS UNISEX DIADEMA DELGADA TALLA VA</v>
      </c>
      <c r="E279" s="1" t="s">
        <v>392</v>
      </c>
      <c r="F279" s="57">
        <v>6.0</v>
      </c>
      <c r="G279" s="2">
        <v>3000.0</v>
      </c>
      <c r="H279" s="2">
        <f t="shared" si="1"/>
        <v>18000</v>
      </c>
      <c r="I279" s="2">
        <f t="shared" si="8"/>
        <v>6000</v>
      </c>
      <c r="J279" s="59">
        <f t="shared" si="3"/>
        <v>1</v>
      </c>
      <c r="K279" s="2">
        <f t="shared" si="4"/>
        <v>36000</v>
      </c>
      <c r="L279" s="1"/>
    </row>
    <row r="280">
      <c r="A280" s="70">
        <v>46186.0</v>
      </c>
      <c r="B280" s="72" t="s">
        <v>790</v>
      </c>
      <c r="C280" s="1" t="str">
        <f>VLOOKUP(B280,MAESTRA!I:K,2,0)</f>
        <v>*3037931*</v>
      </c>
      <c r="D280" s="1" t="str">
        <f>VLOOKUP(B280,MAESTRA!I:K,3,0)</f>
        <v>COLLAR UNISEX COLLAR 1 TALLA VA</v>
      </c>
      <c r="E280" s="1" t="s">
        <v>392</v>
      </c>
      <c r="F280" s="57">
        <v>2.0</v>
      </c>
      <c r="G280" s="2">
        <v>16000.0</v>
      </c>
      <c r="H280" s="2">
        <f t="shared" si="1"/>
        <v>32000</v>
      </c>
      <c r="I280" s="2">
        <f t="shared" si="8"/>
        <v>32000</v>
      </c>
      <c r="J280" s="59">
        <f t="shared" si="3"/>
        <v>1</v>
      </c>
      <c r="K280" s="2">
        <f t="shared" si="4"/>
        <v>64000</v>
      </c>
      <c r="L280" s="1"/>
    </row>
    <row r="281">
      <c r="A281" s="70">
        <v>46186.0</v>
      </c>
      <c r="B281" s="52" t="s">
        <v>1130</v>
      </c>
      <c r="C281" s="1" t="str">
        <f>VLOOKUP(B281,MAESTRA!I:K,2,0)</f>
        <v>*3038031*</v>
      </c>
      <c r="D281" s="1" t="str">
        <f>VLOOKUP(B281,MAESTRA!I:K,3,0)</f>
        <v>COLLAR UNISEX COLLAR 2 TALLA VA</v>
      </c>
      <c r="E281" s="1" t="s">
        <v>392</v>
      </c>
      <c r="F281" s="57">
        <v>1.0</v>
      </c>
      <c r="G281" s="2">
        <v>17000.0</v>
      </c>
      <c r="H281" s="2">
        <f t="shared" si="1"/>
        <v>17000</v>
      </c>
      <c r="I281" s="2">
        <f t="shared" si="8"/>
        <v>34000</v>
      </c>
      <c r="J281" s="59">
        <f t="shared" si="3"/>
        <v>1</v>
      </c>
      <c r="K281" s="2">
        <f t="shared" si="4"/>
        <v>34000</v>
      </c>
      <c r="L281" s="1"/>
    </row>
    <row r="282">
      <c r="A282" s="70">
        <v>46186.0</v>
      </c>
      <c r="B282" s="52" t="s">
        <v>1131</v>
      </c>
      <c r="C282" s="1" t="str">
        <f>VLOOKUP(B282,MAESTRA!I:K,2,0)</f>
        <v>*3038131*</v>
      </c>
      <c r="D282" s="1" t="str">
        <f>VLOOKUP(B282,MAESTRA!I:K,3,0)</f>
        <v>COLLAR UNISEX COLLAR 3 TALLA VA</v>
      </c>
      <c r="E282" s="1" t="s">
        <v>392</v>
      </c>
      <c r="F282" s="57">
        <v>1.0</v>
      </c>
      <c r="G282" s="2">
        <v>18500.0</v>
      </c>
      <c r="H282" s="2">
        <f t="shared" si="1"/>
        <v>18500</v>
      </c>
      <c r="I282" s="2">
        <f t="shared" si="8"/>
        <v>37000</v>
      </c>
      <c r="J282" s="59">
        <f t="shared" si="3"/>
        <v>1</v>
      </c>
      <c r="K282" s="2">
        <f t="shared" si="4"/>
        <v>37000</v>
      </c>
      <c r="L282" s="1"/>
    </row>
    <row r="283">
      <c r="A283" s="70">
        <v>46186.0</v>
      </c>
      <c r="B283" s="52" t="s">
        <v>792</v>
      </c>
      <c r="C283" s="1" t="str">
        <f>VLOOKUP(B283,MAESTRA!I:K,2,0)</f>
        <v>*3038231*</v>
      </c>
      <c r="D283" s="1" t="str">
        <f>VLOOKUP(B283,MAESTRA!I:K,3,0)</f>
        <v>COLLAR UNISEX COLLAR 4 TALLA VA</v>
      </c>
      <c r="E283" s="1" t="s">
        <v>392</v>
      </c>
      <c r="F283" s="57">
        <v>4.0</v>
      </c>
      <c r="G283" s="2">
        <v>14500.0</v>
      </c>
      <c r="H283" s="2">
        <f t="shared" si="1"/>
        <v>58000</v>
      </c>
      <c r="I283" s="2">
        <f t="shared" si="8"/>
        <v>29000</v>
      </c>
      <c r="J283" s="59">
        <f t="shared" si="3"/>
        <v>1</v>
      </c>
      <c r="K283" s="2">
        <f t="shared" si="4"/>
        <v>116000</v>
      </c>
      <c r="L283" s="1"/>
    </row>
    <row r="284">
      <c r="A284" s="70">
        <v>46186.0</v>
      </c>
      <c r="B284" s="52" t="s">
        <v>1132</v>
      </c>
      <c r="C284" s="1" t="str">
        <f>VLOOKUP(B284,MAESTRA!I:K,2,0)</f>
        <v>*3038331*</v>
      </c>
      <c r="D284" s="1" t="str">
        <f>VLOOKUP(B284,MAESTRA!I:K,3,0)</f>
        <v>COLLAR UNISEX COLLAR 5 TALLA VA</v>
      </c>
      <c r="E284" s="1" t="s">
        <v>392</v>
      </c>
      <c r="F284" s="57">
        <v>1.0</v>
      </c>
      <c r="G284" s="2">
        <v>7000.0</v>
      </c>
      <c r="H284" s="2">
        <f t="shared" si="1"/>
        <v>7000</v>
      </c>
      <c r="I284" s="2">
        <f t="shared" si="8"/>
        <v>14000</v>
      </c>
      <c r="J284" s="59">
        <f t="shared" si="3"/>
        <v>1</v>
      </c>
      <c r="K284" s="2">
        <f t="shared" si="4"/>
        <v>14000</v>
      </c>
      <c r="L284" s="1"/>
    </row>
    <row r="285">
      <c r="A285" s="70">
        <v>46186.0</v>
      </c>
      <c r="B285" s="52" t="s">
        <v>794</v>
      </c>
      <c r="C285" s="1" t="str">
        <f>VLOOKUP(B285,MAESTRA!I:K,2,0)</f>
        <v>*3038431*</v>
      </c>
      <c r="D285" s="1" t="str">
        <f>VLOOKUP(B285,MAESTRA!I:K,3,0)</f>
        <v>COLLAR UNISEX COLLAR 6 TALLA VA</v>
      </c>
      <c r="E285" s="1" t="s">
        <v>392</v>
      </c>
      <c r="F285" s="57">
        <v>1.0</v>
      </c>
      <c r="G285" s="2">
        <v>11000.0</v>
      </c>
      <c r="H285" s="2">
        <f t="shared" si="1"/>
        <v>11000</v>
      </c>
      <c r="I285" s="2">
        <f t="shared" si="8"/>
        <v>22000</v>
      </c>
      <c r="J285" s="59">
        <f t="shared" si="3"/>
        <v>1</v>
      </c>
      <c r="K285" s="2">
        <f t="shared" si="4"/>
        <v>22000</v>
      </c>
      <c r="L285" s="1"/>
    </row>
    <row r="286">
      <c r="A286" s="70">
        <v>46186.0</v>
      </c>
      <c r="B286" s="52" t="s">
        <v>1133</v>
      </c>
      <c r="C286" s="1" t="str">
        <f>VLOOKUP(B286,MAESTRA!I:K,2,0)</f>
        <v>*3038531*</v>
      </c>
      <c r="D286" s="1" t="str">
        <f>VLOOKUP(B286,MAESTRA!I:K,3,0)</f>
        <v>COLLAR UNISEX COLLAR 7 TALLA VA</v>
      </c>
      <c r="E286" s="1" t="s">
        <v>392</v>
      </c>
      <c r="F286" s="57">
        <v>1.0</v>
      </c>
      <c r="G286" s="2">
        <v>9000.0</v>
      </c>
      <c r="H286" s="2">
        <f t="shared" si="1"/>
        <v>9000</v>
      </c>
      <c r="I286" s="2">
        <f t="shared" si="8"/>
        <v>18000</v>
      </c>
      <c r="J286" s="59">
        <f t="shared" si="3"/>
        <v>1</v>
      </c>
      <c r="K286" s="2">
        <f t="shared" si="4"/>
        <v>18000</v>
      </c>
      <c r="L286" s="1"/>
    </row>
    <row r="287">
      <c r="A287" s="70">
        <v>46186.0</v>
      </c>
      <c r="B287" s="52" t="s">
        <v>1134</v>
      </c>
      <c r="C287" s="1" t="str">
        <f>VLOOKUP(B287,MAESTRA!I:K,2,0)</f>
        <v>*31322431*</v>
      </c>
      <c r="D287" s="1" t="str">
        <f>VLOOKUP(B287,MAESTRA!I:K,3,0)</f>
        <v>PULSERAS UNISEX PULSERA 1 TALLA VA</v>
      </c>
      <c r="E287" s="1" t="s">
        <v>392</v>
      </c>
      <c r="F287" s="57">
        <v>2.0</v>
      </c>
      <c r="G287" s="2">
        <v>10000.0</v>
      </c>
      <c r="H287" s="2">
        <f t="shared" si="1"/>
        <v>20000</v>
      </c>
      <c r="I287" s="2">
        <f t="shared" si="8"/>
        <v>20000</v>
      </c>
      <c r="J287" s="59">
        <f t="shared" si="3"/>
        <v>1</v>
      </c>
      <c r="K287" s="2">
        <f t="shared" si="4"/>
        <v>40000</v>
      </c>
      <c r="L287" s="1"/>
    </row>
    <row r="288">
      <c r="A288" s="70">
        <v>46186.0</v>
      </c>
      <c r="B288" s="52" t="s">
        <v>1135</v>
      </c>
      <c r="C288" s="1" t="str">
        <f>VLOOKUP(B288,MAESTRA!I:K,2,0)</f>
        <v>*31322531*</v>
      </c>
      <c r="D288" s="1" t="str">
        <f>VLOOKUP(B288,MAESTRA!I:K,3,0)</f>
        <v>PULSERAS UNISEX PULSERA 2 TALLA VA</v>
      </c>
      <c r="E288" s="1" t="s">
        <v>392</v>
      </c>
      <c r="F288" s="57">
        <v>1.0</v>
      </c>
      <c r="G288" s="2">
        <v>12000.0</v>
      </c>
      <c r="H288" s="2">
        <f t="shared" si="1"/>
        <v>12000</v>
      </c>
      <c r="I288" s="2">
        <f t="shared" si="8"/>
        <v>24000</v>
      </c>
      <c r="J288" s="59">
        <f t="shared" si="3"/>
        <v>1</v>
      </c>
      <c r="K288" s="2">
        <f t="shared" si="4"/>
        <v>24000</v>
      </c>
      <c r="L288" s="1"/>
    </row>
    <row r="289">
      <c r="A289" s="70">
        <v>46186.0</v>
      </c>
      <c r="B289" s="52" t="s">
        <v>1136</v>
      </c>
      <c r="C289" s="1" t="str">
        <f>VLOOKUP(B289,MAESTRA!I:K,2,0)</f>
        <v>*31322631*</v>
      </c>
      <c r="D289" s="1" t="str">
        <f>VLOOKUP(B289,MAESTRA!I:K,3,0)</f>
        <v>PULSERAS UNISEX PULSERA 3 TALLA VA</v>
      </c>
      <c r="E289" s="1" t="s">
        <v>392</v>
      </c>
      <c r="F289" s="57">
        <v>2.0</v>
      </c>
      <c r="G289" s="2">
        <v>10500.0</v>
      </c>
      <c r="H289" s="2">
        <f t="shared" si="1"/>
        <v>21000</v>
      </c>
      <c r="I289" s="2">
        <f t="shared" si="8"/>
        <v>21000</v>
      </c>
      <c r="J289" s="59">
        <f t="shared" si="3"/>
        <v>1</v>
      </c>
      <c r="K289" s="2">
        <f t="shared" si="4"/>
        <v>42000</v>
      </c>
      <c r="L289" s="1"/>
    </row>
    <row r="290">
      <c r="A290" s="70">
        <v>46186.0</v>
      </c>
      <c r="B290" s="52" t="s">
        <v>1137</v>
      </c>
      <c r="C290" s="1" t="str">
        <f>VLOOKUP(B290,MAESTRA!I:K,2,0)</f>
        <v>*31322731*</v>
      </c>
      <c r="D290" s="1" t="str">
        <f>VLOOKUP(B290,MAESTRA!I:K,3,0)</f>
        <v>PULSERAS UNISEX PULSERA 4 TALLA VA</v>
      </c>
      <c r="E290" s="1" t="s">
        <v>392</v>
      </c>
      <c r="F290" s="57">
        <v>1.0</v>
      </c>
      <c r="G290" s="2">
        <v>8000.0</v>
      </c>
      <c r="H290" s="2">
        <f t="shared" si="1"/>
        <v>8000</v>
      </c>
      <c r="I290" s="2">
        <f t="shared" si="8"/>
        <v>16000</v>
      </c>
      <c r="J290" s="59">
        <f t="shared" si="3"/>
        <v>1</v>
      </c>
      <c r="K290" s="2">
        <f t="shared" si="4"/>
        <v>16000</v>
      </c>
      <c r="L290" s="1"/>
    </row>
    <row r="291">
      <c r="A291" s="70">
        <v>46186.0</v>
      </c>
      <c r="B291" s="52" t="s">
        <v>1138</v>
      </c>
      <c r="C291" s="1" t="str">
        <f>VLOOKUP(B291,MAESTRA!I:K,2,0)</f>
        <v>*31322831*</v>
      </c>
      <c r="D291" s="1" t="str">
        <f>VLOOKUP(B291,MAESTRA!I:K,3,0)</f>
        <v>PULSERAS UNISEX PULSERA 5 TALLA VA</v>
      </c>
      <c r="E291" s="1" t="s">
        <v>392</v>
      </c>
      <c r="F291" s="57">
        <v>1.0</v>
      </c>
      <c r="G291" s="2">
        <v>11000.0</v>
      </c>
      <c r="H291" s="2">
        <f t="shared" si="1"/>
        <v>11000</v>
      </c>
      <c r="I291" s="2">
        <f t="shared" si="8"/>
        <v>22000</v>
      </c>
      <c r="J291" s="59">
        <f t="shared" si="3"/>
        <v>1</v>
      </c>
      <c r="K291" s="2">
        <f t="shared" si="4"/>
        <v>22000</v>
      </c>
      <c r="L291" s="1"/>
    </row>
    <row r="292">
      <c r="A292" s="70">
        <v>46186.0</v>
      </c>
      <c r="B292" s="52" t="s">
        <v>1139</v>
      </c>
      <c r="C292" s="1" t="str">
        <f>VLOOKUP(B292,MAESTRA!I:K,2,0)</f>
        <v>*31322931*</v>
      </c>
      <c r="D292" s="1" t="str">
        <f>VLOOKUP(B292,MAESTRA!I:K,3,0)</f>
        <v>PULSERAS UNISEX PULSERA 6 TALLA VA</v>
      </c>
      <c r="E292" s="1" t="s">
        <v>392</v>
      </c>
      <c r="F292" s="57">
        <v>1.0</v>
      </c>
      <c r="G292" s="2">
        <v>11500.0</v>
      </c>
      <c r="H292" s="2">
        <f t="shared" si="1"/>
        <v>11500</v>
      </c>
      <c r="I292" s="2">
        <f t="shared" si="8"/>
        <v>23000</v>
      </c>
      <c r="J292" s="59">
        <f t="shared" si="3"/>
        <v>1</v>
      </c>
      <c r="K292" s="2">
        <f t="shared" si="4"/>
        <v>23000</v>
      </c>
      <c r="L292" s="1"/>
    </row>
    <row r="293">
      <c r="A293" s="70">
        <v>46186.0</v>
      </c>
      <c r="B293" s="52" t="s">
        <v>1140</v>
      </c>
      <c r="C293" s="1" t="str">
        <f>VLOOKUP(B293,MAESTRA!I:K,2,0)</f>
        <v>*32326731*</v>
      </c>
      <c r="D293" s="1" t="str">
        <f>VLOOKUP(B293,MAESTRA!I:K,3,0)</f>
        <v>TOPOS UNISEX TOPOS DE SEGURIDAD 1 TALLA VA</v>
      </c>
      <c r="E293" s="1" t="s">
        <v>392</v>
      </c>
      <c r="F293" s="57">
        <v>2.0</v>
      </c>
      <c r="G293" s="2">
        <v>4000.0</v>
      </c>
      <c r="H293" s="2">
        <f t="shared" si="1"/>
        <v>8000</v>
      </c>
      <c r="I293" s="4">
        <v>10000.0</v>
      </c>
      <c r="J293" s="59">
        <f t="shared" si="3"/>
        <v>1.5</v>
      </c>
      <c r="K293" s="2">
        <f t="shared" si="4"/>
        <v>20000</v>
      </c>
      <c r="L293" s="1"/>
    </row>
    <row r="294">
      <c r="A294" s="70">
        <v>46186.0</v>
      </c>
      <c r="B294" s="52" t="s">
        <v>1141</v>
      </c>
      <c r="C294" s="1" t="str">
        <f>VLOOKUP(B294,MAESTRA!I:K,2,0)</f>
        <v>*32326831*</v>
      </c>
      <c r="D294" s="1" t="str">
        <f>VLOOKUP(B294,MAESTRA!I:K,3,0)</f>
        <v>TOPOS UNISEX TOPOS DE SEGURIDAD 2 TALLA VA</v>
      </c>
      <c r="E294" s="1" t="s">
        <v>392</v>
      </c>
      <c r="F294" s="57">
        <v>4.0</v>
      </c>
      <c r="G294" s="2">
        <v>4500.0</v>
      </c>
      <c r="H294" s="2">
        <f t="shared" si="1"/>
        <v>18000</v>
      </c>
      <c r="I294" s="4">
        <v>10000.0</v>
      </c>
      <c r="J294" s="59">
        <f t="shared" si="3"/>
        <v>1.222222222</v>
      </c>
      <c r="K294" s="2">
        <f t="shared" si="4"/>
        <v>40000</v>
      </c>
      <c r="L294" s="1"/>
    </row>
    <row r="295">
      <c r="A295" s="70">
        <v>46186.0</v>
      </c>
      <c r="B295" s="52" t="s">
        <v>1142</v>
      </c>
      <c r="C295" s="1" t="str">
        <f>VLOOKUP(B295,MAESTRA!I:K,2,0)</f>
        <v>*32326931*</v>
      </c>
      <c r="D295" s="1" t="str">
        <f>VLOOKUP(B295,MAESTRA!I:K,3,0)</f>
        <v>TOPOS UNISEX TOPOS DE SEGURIDAD 3 TALLA VA</v>
      </c>
      <c r="E295" s="1" t="s">
        <v>392</v>
      </c>
      <c r="F295" s="57">
        <v>2.0</v>
      </c>
      <c r="G295" s="2">
        <v>5000.0</v>
      </c>
      <c r="H295" s="2">
        <f t="shared" si="1"/>
        <v>10000</v>
      </c>
      <c r="I295" s="2">
        <f t="shared" ref="I295:I348" si="9">CEILING(G295*$I$1,1000)</f>
        <v>10000</v>
      </c>
      <c r="J295" s="59">
        <f t="shared" si="3"/>
        <v>1</v>
      </c>
      <c r="K295" s="2">
        <f t="shared" si="4"/>
        <v>20000</v>
      </c>
      <c r="L295" s="1"/>
    </row>
    <row r="296">
      <c r="A296" s="70">
        <v>46186.0</v>
      </c>
      <c r="B296" s="52" t="s">
        <v>1143</v>
      </c>
      <c r="C296" s="1" t="str">
        <f>VLOOKUP(B296,MAESTRA!I:K,2,0)</f>
        <v>*34310531*</v>
      </c>
      <c r="D296" s="1" t="str">
        <f>VLOOKUP(B296,MAESTRA!I:K,3,0)</f>
        <v>CANDONGAS UNISEX CUADRADA 1 TALLA VA</v>
      </c>
      <c r="E296" s="1" t="s">
        <v>392</v>
      </c>
      <c r="F296" s="57">
        <v>1.0</v>
      </c>
      <c r="G296" s="2">
        <v>4000.0</v>
      </c>
      <c r="H296" s="2">
        <f t="shared" si="1"/>
        <v>4000</v>
      </c>
      <c r="I296" s="2">
        <f t="shared" si="9"/>
        <v>8000</v>
      </c>
      <c r="J296" s="59">
        <f t="shared" si="3"/>
        <v>1</v>
      </c>
      <c r="K296" s="2">
        <f t="shared" si="4"/>
        <v>8000</v>
      </c>
      <c r="L296" s="1"/>
    </row>
    <row r="297">
      <c r="A297" s="70">
        <v>46186.0</v>
      </c>
      <c r="B297" s="52" t="s">
        <v>1144</v>
      </c>
      <c r="C297" s="1" t="str">
        <f>VLOOKUP(B297,MAESTRA!I:K,2,0)</f>
        <v>*34310631*</v>
      </c>
      <c r="D297" s="1" t="str">
        <f>VLOOKUP(B297,MAESTRA!I:K,3,0)</f>
        <v>CANDONGAS UNISEX CUADRADA 2 TALLA VA</v>
      </c>
      <c r="E297" s="1" t="s">
        <v>392</v>
      </c>
      <c r="F297" s="57">
        <v>1.0</v>
      </c>
      <c r="G297" s="2">
        <v>6500.0</v>
      </c>
      <c r="H297" s="2">
        <f t="shared" si="1"/>
        <v>6500</v>
      </c>
      <c r="I297" s="2">
        <f t="shared" si="9"/>
        <v>13000</v>
      </c>
      <c r="J297" s="59">
        <f t="shared" si="3"/>
        <v>1</v>
      </c>
      <c r="K297" s="2">
        <f t="shared" si="4"/>
        <v>13000</v>
      </c>
      <c r="L297" s="1"/>
    </row>
    <row r="298">
      <c r="A298" s="70">
        <v>46186.0</v>
      </c>
      <c r="B298" s="52" t="s">
        <v>1145</v>
      </c>
      <c r="C298" s="1" t="str">
        <f>VLOOKUP(B298,MAESTRA!I:K,2,0)</f>
        <v>*34310731*</v>
      </c>
      <c r="D298" s="1" t="str">
        <f>VLOOKUP(B298,MAESTRA!I:K,3,0)</f>
        <v>CANDONGAS UNISEX CUADRADA 3 TALLA VA</v>
      </c>
      <c r="E298" s="1" t="s">
        <v>392</v>
      </c>
      <c r="F298" s="57">
        <v>2.0</v>
      </c>
      <c r="G298" s="2">
        <v>9500.0</v>
      </c>
      <c r="H298" s="2">
        <f t="shared" si="1"/>
        <v>19000</v>
      </c>
      <c r="I298" s="2">
        <f t="shared" si="9"/>
        <v>19000</v>
      </c>
      <c r="J298" s="59">
        <f t="shared" si="3"/>
        <v>1</v>
      </c>
      <c r="K298" s="2">
        <f t="shared" si="4"/>
        <v>38000</v>
      </c>
      <c r="L298" s="1"/>
    </row>
    <row r="299">
      <c r="A299" s="70">
        <v>46186.0</v>
      </c>
      <c r="B299" s="52" t="s">
        <v>1146</v>
      </c>
      <c r="C299" s="1" t="str">
        <f>VLOOKUP(B299,MAESTRA!I:K,2,0)</f>
        <v>*3439831*</v>
      </c>
      <c r="D299" s="1" t="str">
        <f>VLOOKUP(B299,MAESTRA!I:K,3,0)</f>
        <v>CANDONGAS UNISEX CORAZON LOVE 1 TALLA VA</v>
      </c>
      <c r="E299" s="1" t="s">
        <v>392</v>
      </c>
      <c r="F299" s="57">
        <v>1.0</v>
      </c>
      <c r="G299" s="2">
        <v>2000.0</v>
      </c>
      <c r="H299" s="2">
        <f t="shared" si="1"/>
        <v>2000</v>
      </c>
      <c r="I299" s="2">
        <f t="shared" si="9"/>
        <v>4000</v>
      </c>
      <c r="J299" s="59">
        <f t="shared" si="3"/>
        <v>1</v>
      </c>
      <c r="K299" s="2">
        <f t="shared" si="4"/>
        <v>4000</v>
      </c>
      <c r="L299" s="1"/>
    </row>
    <row r="300">
      <c r="A300" s="70">
        <v>46186.0</v>
      </c>
      <c r="B300" s="52" t="s">
        <v>1147</v>
      </c>
      <c r="C300" s="1" t="str">
        <f>VLOOKUP(B300,MAESTRA!I:K,2,0)</f>
        <v>*3439931*</v>
      </c>
      <c r="D300" s="1" t="str">
        <f>VLOOKUP(B300,MAESTRA!I:K,3,0)</f>
        <v>CANDONGAS UNISEX CORAZON LOVE 2 TALLA VA</v>
      </c>
      <c r="E300" s="1" t="s">
        <v>392</v>
      </c>
      <c r="F300" s="57">
        <v>1.0</v>
      </c>
      <c r="G300" s="2">
        <v>4500.0</v>
      </c>
      <c r="H300" s="2">
        <f t="shared" si="1"/>
        <v>4500</v>
      </c>
      <c r="I300" s="2">
        <f t="shared" si="9"/>
        <v>9000</v>
      </c>
      <c r="J300" s="59">
        <f t="shared" si="3"/>
        <v>1</v>
      </c>
      <c r="K300" s="2">
        <f t="shared" si="4"/>
        <v>9000</v>
      </c>
      <c r="L300" s="1"/>
    </row>
    <row r="301">
      <c r="A301" s="70">
        <v>46186.0</v>
      </c>
      <c r="B301" s="52" t="s">
        <v>1148</v>
      </c>
      <c r="C301" s="1" t="str">
        <f>VLOOKUP(B301,MAESTRA!I:K,2,0)</f>
        <v>*34310031*</v>
      </c>
      <c r="D301" s="1" t="str">
        <f>VLOOKUP(B301,MAESTRA!I:K,3,0)</f>
        <v>CANDONGAS UNISEX CORAZON LOVE 3 TALLA VA</v>
      </c>
      <c r="E301" s="1" t="s">
        <v>392</v>
      </c>
      <c r="F301" s="57">
        <v>1.0</v>
      </c>
      <c r="G301" s="2">
        <v>7500.0</v>
      </c>
      <c r="H301" s="2">
        <f t="shared" si="1"/>
        <v>7500</v>
      </c>
      <c r="I301" s="2">
        <f t="shared" si="9"/>
        <v>15000</v>
      </c>
      <c r="J301" s="59">
        <f t="shared" si="3"/>
        <v>1</v>
      </c>
      <c r="K301" s="2">
        <f t="shared" si="4"/>
        <v>15000</v>
      </c>
      <c r="L301" s="1"/>
    </row>
    <row r="302">
      <c r="A302" s="70">
        <v>46186.0</v>
      </c>
      <c r="B302" s="52" t="s">
        <v>1149</v>
      </c>
      <c r="C302" s="1" t="str">
        <f>VLOOKUP(B302,MAESTRA!I:K,2,0)</f>
        <v>*34310131*</v>
      </c>
      <c r="D302" s="1" t="str">
        <f>VLOOKUP(B302,MAESTRA!I:K,3,0)</f>
        <v>CANDONGAS UNISEX CORAZON LOVE 4 TALLA VA</v>
      </c>
      <c r="E302" s="1" t="s">
        <v>392</v>
      </c>
      <c r="F302" s="57">
        <v>2.0</v>
      </c>
      <c r="G302" s="2">
        <v>11000.0</v>
      </c>
      <c r="H302" s="2">
        <f t="shared" si="1"/>
        <v>22000</v>
      </c>
      <c r="I302" s="2">
        <f t="shared" si="9"/>
        <v>22000</v>
      </c>
      <c r="J302" s="59">
        <f t="shared" si="3"/>
        <v>1</v>
      </c>
      <c r="K302" s="2">
        <f t="shared" si="4"/>
        <v>44000</v>
      </c>
      <c r="L302" s="1"/>
    </row>
    <row r="303">
      <c r="A303" s="70">
        <v>46186.0</v>
      </c>
      <c r="B303" s="52" t="s">
        <v>1150</v>
      </c>
      <c r="C303" s="1" t="str">
        <f>VLOOKUP(B303,MAESTRA!I:K,2,0)</f>
        <v>*3436731*</v>
      </c>
      <c r="D303" s="1" t="str">
        <f>VLOOKUP(B303,MAESTRA!I:K,3,0)</f>
        <v>CANDONGAS UNISEX CANDONGA MEDIANA TALLA VA</v>
      </c>
      <c r="E303" s="1" t="s">
        <v>392</v>
      </c>
      <c r="F303" s="57">
        <v>1.0</v>
      </c>
      <c r="G303" s="2">
        <v>10000.0</v>
      </c>
      <c r="H303" s="2">
        <f t="shared" si="1"/>
        <v>10000</v>
      </c>
      <c r="I303" s="2">
        <f t="shared" si="9"/>
        <v>20000</v>
      </c>
      <c r="J303" s="59">
        <f t="shared" si="3"/>
        <v>1</v>
      </c>
      <c r="K303" s="2">
        <f t="shared" si="4"/>
        <v>20000</v>
      </c>
      <c r="L303" s="1"/>
    </row>
    <row r="304">
      <c r="A304" s="70">
        <v>46186.0</v>
      </c>
      <c r="B304" s="52" t="s">
        <v>1151</v>
      </c>
      <c r="C304" s="1" t="str">
        <f>VLOOKUP(B304,MAESTRA!I:K,2,0)</f>
        <v>*34313931*</v>
      </c>
      <c r="D304" s="1" t="str">
        <f>VLOOKUP(B304,MAESTRA!I:K,3,0)</f>
        <v>CANDONGAS UNISEX GRANDE TALLA VA</v>
      </c>
      <c r="E304" s="1" t="s">
        <v>392</v>
      </c>
      <c r="F304" s="57">
        <v>2.0</v>
      </c>
      <c r="G304" s="2">
        <v>10500.0</v>
      </c>
      <c r="H304" s="2">
        <f t="shared" si="1"/>
        <v>21000</v>
      </c>
      <c r="I304" s="2">
        <f t="shared" si="9"/>
        <v>21000</v>
      </c>
      <c r="J304" s="59">
        <f t="shared" si="3"/>
        <v>1</v>
      </c>
      <c r="K304" s="2">
        <f t="shared" si="4"/>
        <v>42000</v>
      </c>
      <c r="L304" s="1"/>
    </row>
    <row r="305">
      <c r="A305" s="70">
        <v>46186.0</v>
      </c>
      <c r="B305" s="52" t="s">
        <v>1152</v>
      </c>
      <c r="C305" s="1" t="str">
        <f>VLOOKUP(B305,MAESTRA!I:K,2,0)</f>
        <v>*34324131*</v>
      </c>
      <c r="D305" s="1" t="str">
        <f>VLOOKUP(B305,MAESTRA!I:K,3,0)</f>
        <v>CANDONGAS UNISEX ROMBA TALLA VA</v>
      </c>
      <c r="E305" s="1" t="s">
        <v>392</v>
      </c>
      <c r="F305" s="57">
        <v>1.0</v>
      </c>
      <c r="G305" s="2">
        <v>11000.0</v>
      </c>
      <c r="H305" s="2">
        <f t="shared" si="1"/>
        <v>11000</v>
      </c>
      <c r="I305" s="2">
        <f t="shared" si="9"/>
        <v>22000</v>
      </c>
      <c r="J305" s="59">
        <f t="shared" si="3"/>
        <v>1</v>
      </c>
      <c r="K305" s="2">
        <f t="shared" si="4"/>
        <v>22000</v>
      </c>
      <c r="L305" s="1"/>
    </row>
    <row r="306">
      <c r="A306" s="70">
        <v>46186.0</v>
      </c>
      <c r="B306" s="52" t="s">
        <v>796</v>
      </c>
      <c r="C306" s="1" t="str">
        <f>VLOOKUP(B306,MAESTRA!I:K,2,0)</f>
        <v>*34323331*</v>
      </c>
      <c r="D306" s="1" t="str">
        <f>VLOOKUP(B306,MAESTRA!I:K,3,0)</f>
        <v>CANDONGAS UNISEX REDONDA 1 TALLA VA</v>
      </c>
      <c r="E306" s="1" t="s">
        <v>392</v>
      </c>
      <c r="F306" s="57">
        <v>2.0</v>
      </c>
      <c r="G306" s="2">
        <v>5000.0</v>
      </c>
      <c r="H306" s="2">
        <f t="shared" si="1"/>
        <v>10000</v>
      </c>
      <c r="I306" s="2">
        <f t="shared" si="9"/>
        <v>10000</v>
      </c>
      <c r="J306" s="59">
        <f t="shared" si="3"/>
        <v>1</v>
      </c>
      <c r="K306" s="2">
        <f t="shared" si="4"/>
        <v>20000</v>
      </c>
      <c r="L306" s="1"/>
    </row>
    <row r="307">
      <c r="A307" s="70">
        <v>46186.0</v>
      </c>
      <c r="B307" s="52" t="s">
        <v>1153</v>
      </c>
      <c r="C307" s="1" t="str">
        <f>VLOOKUP(B307,MAESTRA!I:K,2,0)</f>
        <v>*34323431*</v>
      </c>
      <c r="D307" s="1" t="str">
        <f>VLOOKUP(B307,MAESTRA!I:K,3,0)</f>
        <v>CANDONGAS UNISEX REDONDA 2 TALLA VA</v>
      </c>
      <c r="E307" s="1" t="s">
        <v>392</v>
      </c>
      <c r="F307" s="57">
        <v>1.0</v>
      </c>
      <c r="G307" s="2">
        <v>9000.0</v>
      </c>
      <c r="H307" s="2">
        <f t="shared" si="1"/>
        <v>9000</v>
      </c>
      <c r="I307" s="2">
        <f t="shared" si="9"/>
        <v>18000</v>
      </c>
      <c r="J307" s="59">
        <f t="shared" si="3"/>
        <v>1</v>
      </c>
      <c r="K307" s="2">
        <f t="shared" si="4"/>
        <v>18000</v>
      </c>
      <c r="L307" s="1"/>
    </row>
    <row r="308">
      <c r="A308" s="70">
        <v>46186.0</v>
      </c>
      <c r="B308" s="52" t="s">
        <v>798</v>
      </c>
      <c r="C308" s="1" t="str">
        <f>VLOOKUP(B308,MAESTRA!I:K,2,0)</f>
        <v>*34323531*</v>
      </c>
      <c r="D308" s="1" t="str">
        <f>VLOOKUP(B308,MAESTRA!I:K,3,0)</f>
        <v>CANDONGAS UNISEX REDONDA 3 TALLA VA</v>
      </c>
      <c r="E308" s="1" t="s">
        <v>392</v>
      </c>
      <c r="F308" s="57">
        <v>1.0</v>
      </c>
      <c r="G308" s="2">
        <v>4500.0</v>
      </c>
      <c r="H308" s="2">
        <f t="shared" si="1"/>
        <v>4500</v>
      </c>
      <c r="I308" s="2">
        <f t="shared" si="9"/>
        <v>9000</v>
      </c>
      <c r="J308" s="59">
        <f t="shared" si="3"/>
        <v>1</v>
      </c>
      <c r="K308" s="2">
        <f t="shared" si="4"/>
        <v>9000</v>
      </c>
      <c r="L308" s="1"/>
    </row>
    <row r="309">
      <c r="A309" s="70">
        <v>46186.0</v>
      </c>
      <c r="B309" s="52" t="s">
        <v>1154</v>
      </c>
      <c r="C309" s="1" t="str">
        <f>VLOOKUP(B309,MAESTRA!I:K,2,0)</f>
        <v>*33327831*</v>
      </c>
      <c r="D309" s="1" t="str">
        <f>VLOOKUP(B309,MAESTRA!I:K,3,0)</f>
        <v>ARETES UNISEX ZARCILLO 1 TALLA VA</v>
      </c>
      <c r="E309" s="1" t="s">
        <v>392</v>
      </c>
      <c r="F309" s="57">
        <v>1.0</v>
      </c>
      <c r="G309" s="2">
        <v>8000.0</v>
      </c>
      <c r="H309" s="2">
        <f t="shared" si="1"/>
        <v>8000</v>
      </c>
      <c r="I309" s="2">
        <f t="shared" si="9"/>
        <v>16000</v>
      </c>
      <c r="J309" s="59">
        <f t="shared" si="3"/>
        <v>1</v>
      </c>
      <c r="K309" s="2">
        <f t="shared" si="4"/>
        <v>16000</v>
      </c>
      <c r="L309" s="1"/>
    </row>
    <row r="310">
      <c r="A310" s="70">
        <v>46186.0</v>
      </c>
      <c r="B310" s="52" t="s">
        <v>1155</v>
      </c>
      <c r="C310" s="1" t="str">
        <f>VLOOKUP(B310,MAESTRA!I:K,2,0)</f>
        <v>*33327931*</v>
      </c>
      <c r="D310" s="1" t="str">
        <f>VLOOKUP(B310,MAESTRA!I:K,3,0)</f>
        <v>ARETES UNISEX ZARCILLO 2 TALLA VA</v>
      </c>
      <c r="E310" s="1" t="s">
        <v>392</v>
      </c>
      <c r="F310" s="57">
        <v>1.0</v>
      </c>
      <c r="G310" s="2">
        <v>6000.0</v>
      </c>
      <c r="H310" s="2">
        <f t="shared" si="1"/>
        <v>6000</v>
      </c>
      <c r="I310" s="2">
        <f t="shared" si="9"/>
        <v>12000</v>
      </c>
      <c r="J310" s="59">
        <f t="shared" si="3"/>
        <v>1</v>
      </c>
      <c r="K310" s="2">
        <f t="shared" si="4"/>
        <v>12000</v>
      </c>
      <c r="L310" s="1"/>
    </row>
    <row r="311">
      <c r="A311" s="70">
        <v>46186.0</v>
      </c>
      <c r="B311" s="52" t="s">
        <v>1156</v>
      </c>
      <c r="C311" s="1" t="str">
        <f>VLOOKUP(B311,MAESTRA!I:K,2,0)</f>
        <v>*33328031*</v>
      </c>
      <c r="D311" s="1" t="str">
        <f>VLOOKUP(B311,MAESTRA!I:K,3,0)</f>
        <v>ARETES UNISEX ZARCILLO 3 TALLA VA</v>
      </c>
      <c r="E311" s="1" t="s">
        <v>392</v>
      </c>
      <c r="F311" s="57">
        <v>2.0</v>
      </c>
      <c r="G311" s="2">
        <v>7500.0</v>
      </c>
      <c r="H311" s="2">
        <f t="shared" si="1"/>
        <v>15000</v>
      </c>
      <c r="I311" s="2">
        <f t="shared" si="9"/>
        <v>15000</v>
      </c>
      <c r="J311" s="59">
        <f t="shared" si="3"/>
        <v>1</v>
      </c>
      <c r="K311" s="2">
        <f t="shared" si="4"/>
        <v>30000</v>
      </c>
      <c r="L311" s="1"/>
    </row>
    <row r="312">
      <c r="A312" s="70">
        <v>46186.0</v>
      </c>
      <c r="B312" s="52" t="s">
        <v>1157</v>
      </c>
      <c r="C312" s="1" t="str">
        <f>VLOOKUP(B312,MAESTRA!I:K,2,0)</f>
        <v>*33328131*</v>
      </c>
      <c r="D312" s="1" t="str">
        <f>VLOOKUP(B312,MAESTRA!I:K,3,0)</f>
        <v>ARETES UNISEX ZARCILLO 4 TALLA VA</v>
      </c>
      <c r="E312" s="1" t="s">
        <v>392</v>
      </c>
      <c r="F312" s="57">
        <v>2.0</v>
      </c>
      <c r="G312" s="2">
        <v>7000.0</v>
      </c>
      <c r="H312" s="2">
        <f t="shared" si="1"/>
        <v>14000</v>
      </c>
      <c r="I312" s="2">
        <f t="shared" si="9"/>
        <v>14000</v>
      </c>
      <c r="J312" s="59">
        <f t="shared" si="3"/>
        <v>1</v>
      </c>
      <c r="K312" s="2">
        <f t="shared" si="4"/>
        <v>28000</v>
      </c>
      <c r="L312" s="1"/>
    </row>
    <row r="313">
      <c r="A313" s="70">
        <v>46186.0</v>
      </c>
      <c r="B313" s="52" t="s">
        <v>1158</v>
      </c>
      <c r="C313" s="1" t="str">
        <f>VLOOKUP(B313,MAESTRA!I:K,2,0)</f>
        <v>*33328231*</v>
      </c>
      <c r="D313" s="1" t="str">
        <f>VLOOKUP(B313,MAESTRA!I:K,3,0)</f>
        <v>ARETES UNISEX ZARCILLO 5 TALLA VA</v>
      </c>
      <c r="E313" s="1" t="s">
        <v>392</v>
      </c>
      <c r="F313" s="57">
        <v>1.0</v>
      </c>
      <c r="G313" s="2">
        <v>10500.0</v>
      </c>
      <c r="H313" s="2">
        <f t="shared" si="1"/>
        <v>10500</v>
      </c>
      <c r="I313" s="2">
        <f t="shared" si="9"/>
        <v>21000</v>
      </c>
      <c r="J313" s="59">
        <f t="shared" si="3"/>
        <v>1</v>
      </c>
      <c r="K313" s="2">
        <f t="shared" si="4"/>
        <v>21000</v>
      </c>
      <c r="L313" s="1"/>
    </row>
    <row r="314">
      <c r="A314" s="70">
        <v>46186.0</v>
      </c>
      <c r="B314" s="52" t="s">
        <v>1159</v>
      </c>
      <c r="C314" s="1" t="str">
        <f>VLOOKUP(B314,MAESTRA!I:K,2,0)</f>
        <v>*36312331*</v>
      </c>
      <c r="D314" s="1" t="str">
        <f>VLOOKUP(B314,MAESTRA!I:K,3,0)</f>
        <v>EAR CUFF UNISEX EAR CUFF TALLA VA</v>
      </c>
      <c r="E314" s="1" t="s">
        <v>392</v>
      </c>
      <c r="F314" s="57">
        <v>4.0</v>
      </c>
      <c r="G314" s="2">
        <v>3000.0</v>
      </c>
      <c r="H314" s="2">
        <f t="shared" si="1"/>
        <v>12000</v>
      </c>
      <c r="I314" s="2">
        <f t="shared" si="9"/>
        <v>6000</v>
      </c>
      <c r="J314" s="59">
        <f t="shared" si="3"/>
        <v>1</v>
      </c>
      <c r="K314" s="2">
        <f t="shared" si="4"/>
        <v>24000</v>
      </c>
      <c r="L314" s="1"/>
    </row>
    <row r="315">
      <c r="A315" s="70">
        <v>46186.0</v>
      </c>
      <c r="B315" s="52" t="s">
        <v>1160</v>
      </c>
      <c r="C315" s="1" t="str">
        <f>VLOOKUP(B315,MAESTRA!I:K,2,0)</f>
        <v>*32326631*</v>
      </c>
      <c r="D315" s="1" t="str">
        <f>VLOOKUP(B315,MAESTRA!I:K,3,0)</f>
        <v>TOPOS UNISEX TOPO SEGURIDAD TALLA VA</v>
      </c>
      <c r="E315" s="1" t="s">
        <v>392</v>
      </c>
      <c r="F315" s="57">
        <v>1.0</v>
      </c>
      <c r="G315" s="2">
        <v>4000.0</v>
      </c>
      <c r="H315" s="2">
        <f t="shared" si="1"/>
        <v>4000</v>
      </c>
      <c r="I315" s="2">
        <f t="shared" si="9"/>
        <v>8000</v>
      </c>
      <c r="J315" s="59">
        <f t="shared" si="3"/>
        <v>1</v>
      </c>
      <c r="K315" s="2">
        <f t="shared" si="4"/>
        <v>8000</v>
      </c>
      <c r="L315" s="1"/>
    </row>
    <row r="316">
      <c r="A316" s="70">
        <v>46186.0</v>
      </c>
      <c r="B316" s="52" t="s">
        <v>1161</v>
      </c>
      <c r="C316" s="1" t="str">
        <f>VLOOKUP(B316,MAESTRA!I:K,2,0)</f>
        <v>*46223031*</v>
      </c>
      <c r="D316" s="1" t="str">
        <f>VLOOKUP(B316,MAESTRA!I:K,3,0)</f>
        <v>SPLASH CABALLERO PULSERA COMBO TALLA VA</v>
      </c>
      <c r="E316" s="5" t="s">
        <v>906</v>
      </c>
      <c r="F316" s="57">
        <v>5.0</v>
      </c>
      <c r="G316" s="2">
        <v>12500.0</v>
      </c>
      <c r="H316" s="2">
        <f t="shared" si="1"/>
        <v>62500</v>
      </c>
      <c r="I316" s="2">
        <f t="shared" si="9"/>
        <v>25000</v>
      </c>
      <c r="J316" s="59">
        <f t="shared" si="3"/>
        <v>1</v>
      </c>
      <c r="K316" s="2">
        <f t="shared" si="4"/>
        <v>125000</v>
      </c>
      <c r="L316" s="1"/>
    </row>
    <row r="317">
      <c r="A317" s="70">
        <v>46186.0</v>
      </c>
      <c r="B317" s="1" t="s">
        <v>1162</v>
      </c>
      <c r="C317" s="1" t="str">
        <f>VLOOKUP(B317,MAESTRA!I:K,2,0)</f>
        <v>*46233131*</v>
      </c>
      <c r="D317" s="1" t="str">
        <f>VLOOKUP(B317,MAESTRA!I:K,3,0)</f>
        <v>SPLASH CABALLERO PULSERA COMBO FRASCO REDONDO TALLA VA</v>
      </c>
      <c r="E317" s="5" t="s">
        <v>906</v>
      </c>
      <c r="F317" s="57">
        <v>4.0</v>
      </c>
      <c r="G317" s="2">
        <v>17000.0</v>
      </c>
      <c r="H317" s="2">
        <f t="shared" si="1"/>
        <v>68000</v>
      </c>
      <c r="I317" s="2">
        <f t="shared" si="9"/>
        <v>34000</v>
      </c>
      <c r="J317" s="59">
        <f t="shared" si="3"/>
        <v>1</v>
      </c>
      <c r="K317" s="2">
        <f t="shared" si="4"/>
        <v>136000</v>
      </c>
      <c r="L317" s="1"/>
    </row>
    <row r="318">
      <c r="A318" s="70">
        <v>46186.0</v>
      </c>
      <c r="B318" s="52" t="s">
        <v>1163</v>
      </c>
      <c r="C318" s="1" t="str">
        <f>VLOOKUP(B318,MAESTRA!I:K,2,0)</f>
        <v>*2639327*</v>
      </c>
      <c r="D318" s="1" t="str">
        <f>VLOOKUP(B318,MAESTRA!I:K,3,0)</f>
        <v>BUSOS UNISEX CON CAPOTA ESTAMPADO CREMALLERA TALLA S</v>
      </c>
      <c r="E318" s="1" t="s">
        <v>1164</v>
      </c>
      <c r="F318" s="57">
        <v>3.0</v>
      </c>
      <c r="G318" s="2">
        <v>24000.0</v>
      </c>
      <c r="H318" s="2">
        <f t="shared" si="1"/>
        <v>72000</v>
      </c>
      <c r="I318" s="2">
        <f t="shared" si="9"/>
        <v>48000</v>
      </c>
      <c r="J318" s="59">
        <f t="shared" si="3"/>
        <v>1</v>
      </c>
      <c r="K318" s="2">
        <f t="shared" si="4"/>
        <v>144000</v>
      </c>
      <c r="L318" s="1"/>
    </row>
    <row r="319">
      <c r="A319" s="70">
        <v>46186.0</v>
      </c>
      <c r="B319" s="52" t="s">
        <v>1165</v>
      </c>
      <c r="C319" s="1" t="str">
        <f>VLOOKUP(B319,MAESTRA!I:K,2,0)</f>
        <v>*2631925*</v>
      </c>
      <c r="D319" s="1" t="str">
        <f>VLOOKUP(B319,MAESTRA!I:K,3,0)</f>
        <v>BUSOS UNISEX ALGODON CON CAPOTA ESTAMPADO CREMALLERA TALLA M</v>
      </c>
      <c r="E319" s="1" t="s">
        <v>1164</v>
      </c>
      <c r="F319" s="57">
        <v>3.0</v>
      </c>
      <c r="G319" s="2">
        <v>24000.0</v>
      </c>
      <c r="H319" s="2">
        <f t="shared" si="1"/>
        <v>72000</v>
      </c>
      <c r="I319" s="2">
        <f t="shared" si="9"/>
        <v>48000</v>
      </c>
      <c r="J319" s="59">
        <f t="shared" si="3"/>
        <v>1</v>
      </c>
      <c r="K319" s="2">
        <f t="shared" si="4"/>
        <v>144000</v>
      </c>
      <c r="L319" s="1"/>
    </row>
    <row r="320">
      <c r="A320" s="70">
        <v>46186.0</v>
      </c>
      <c r="B320" s="52" t="s">
        <v>1166</v>
      </c>
      <c r="C320" s="1" t="str">
        <f>VLOOKUP(B320,MAESTRA!I:K,2,0)</f>
        <v>*2631923*</v>
      </c>
      <c r="D320" s="1" t="str">
        <f>VLOOKUP(B320,MAESTRA!I:K,3,0)</f>
        <v>BUSOS UNISEX ALGODON CON CAPOTA ESTAMPADO CREMALLERA TALLA L</v>
      </c>
      <c r="E320" s="1" t="s">
        <v>1164</v>
      </c>
      <c r="F320" s="57">
        <v>3.0</v>
      </c>
      <c r="G320" s="2">
        <v>24000.0</v>
      </c>
      <c r="H320" s="2">
        <f t="shared" si="1"/>
        <v>72000</v>
      </c>
      <c r="I320" s="2">
        <f t="shared" si="9"/>
        <v>48000</v>
      </c>
      <c r="J320" s="59">
        <f t="shared" si="3"/>
        <v>1</v>
      </c>
      <c r="K320" s="2">
        <f t="shared" si="4"/>
        <v>144000</v>
      </c>
      <c r="L320" s="1"/>
    </row>
    <row r="321">
      <c r="A321" s="70">
        <v>46186.0</v>
      </c>
      <c r="B321" s="52" t="s">
        <v>1167</v>
      </c>
      <c r="C321" s="1" t="str">
        <f>VLOOKUP(B321,MAESTRA!I:K,2,0)</f>
        <v>*2631932*</v>
      </c>
      <c r="D321" s="1" t="str">
        <f>VLOOKUP(B321,MAESTRA!I:K,3,0)</f>
        <v>BUSOS UNISEX ALGODON CON CAPOTA ESTAMPADO CREMALLERA TALLA XL</v>
      </c>
      <c r="E321" s="1" t="s">
        <v>1164</v>
      </c>
      <c r="F321" s="57">
        <v>2.0</v>
      </c>
      <c r="G321" s="2">
        <v>24000.0</v>
      </c>
      <c r="H321" s="2">
        <f t="shared" si="1"/>
        <v>48000</v>
      </c>
      <c r="I321" s="2">
        <f t="shared" si="9"/>
        <v>48000</v>
      </c>
      <c r="J321" s="59">
        <f t="shared" si="3"/>
        <v>1</v>
      </c>
      <c r="K321" s="2">
        <f t="shared" si="4"/>
        <v>96000</v>
      </c>
      <c r="L321" s="1"/>
    </row>
    <row r="322">
      <c r="A322" s="70">
        <v>46186.0</v>
      </c>
      <c r="B322" s="1" t="s">
        <v>1168</v>
      </c>
      <c r="C322" s="1" t="str">
        <f>VLOOKUP(B322,MAESTRA!I:K,2,0)</f>
        <v>*2631934*</v>
      </c>
      <c r="D322" s="1" t="str">
        <f>VLOOKUP(B322,MAESTRA!I:K,3,0)</f>
        <v>BUSOS UNISEX ALGODON CON CAPOTA ESTAMPADO CREMALLERA TALLA XXL</v>
      </c>
      <c r="E322" s="1" t="s">
        <v>1164</v>
      </c>
      <c r="F322" s="57">
        <v>2.0</v>
      </c>
      <c r="G322" s="2">
        <v>24000.0</v>
      </c>
      <c r="H322" s="2">
        <f t="shared" si="1"/>
        <v>48000</v>
      </c>
      <c r="I322" s="2">
        <f t="shared" si="9"/>
        <v>48000</v>
      </c>
      <c r="J322" s="59">
        <f t="shared" si="3"/>
        <v>1</v>
      </c>
      <c r="K322" s="2">
        <f t="shared" si="4"/>
        <v>96000</v>
      </c>
      <c r="L322" s="1"/>
    </row>
    <row r="323">
      <c r="A323" s="70">
        <v>46186.0</v>
      </c>
      <c r="B323" s="52" t="s">
        <v>1169</v>
      </c>
      <c r="C323" s="1" t="str">
        <f>VLOOKUP(B323,MAESTRA!I:K,2,0)</f>
        <v>*2631827*</v>
      </c>
      <c r="D323" s="1" t="str">
        <f>VLOOKUP(B323,MAESTRA!I:K,3,0)</f>
        <v>BUSOS UNISEX ALGODON CAPOTA ESTAMPADO TALLA S</v>
      </c>
      <c r="E323" s="1" t="s">
        <v>1164</v>
      </c>
      <c r="F323" s="39">
        <v>4.0</v>
      </c>
      <c r="G323" s="2">
        <v>24000.0</v>
      </c>
      <c r="H323" s="2">
        <f t="shared" si="1"/>
        <v>96000</v>
      </c>
      <c r="I323" s="2">
        <f t="shared" si="9"/>
        <v>48000</v>
      </c>
      <c r="J323" s="59">
        <f t="shared" si="3"/>
        <v>1</v>
      </c>
      <c r="K323" s="2">
        <f t="shared" si="4"/>
        <v>192000</v>
      </c>
      <c r="L323" s="1"/>
    </row>
    <row r="324">
      <c r="A324" s="70">
        <v>46186.0</v>
      </c>
      <c r="B324" s="52" t="s">
        <v>1170</v>
      </c>
      <c r="C324" s="1" t="str">
        <f>VLOOKUP(B324,MAESTRA!I:K,2,0)</f>
        <v>*2631825*</v>
      </c>
      <c r="D324" s="1" t="str">
        <f>VLOOKUP(B324,MAESTRA!I:K,3,0)</f>
        <v>BUSOS UNISEX ALGODON CAPOTA ESTAMPADO TALLA M</v>
      </c>
      <c r="E324" s="1" t="s">
        <v>1164</v>
      </c>
      <c r="F324" s="39">
        <v>4.0</v>
      </c>
      <c r="G324" s="2">
        <v>24000.0</v>
      </c>
      <c r="H324" s="2">
        <f t="shared" si="1"/>
        <v>96000</v>
      </c>
      <c r="I324" s="2">
        <f t="shared" si="9"/>
        <v>48000</v>
      </c>
      <c r="J324" s="59">
        <f t="shared" si="3"/>
        <v>1</v>
      </c>
      <c r="K324" s="2">
        <f t="shared" si="4"/>
        <v>192000</v>
      </c>
      <c r="L324" s="1"/>
    </row>
    <row r="325">
      <c r="A325" s="70">
        <v>46186.0</v>
      </c>
      <c r="B325" s="52" t="s">
        <v>1171</v>
      </c>
      <c r="C325" s="1" t="str">
        <f>VLOOKUP(B325,MAESTRA!I:K,2,0)</f>
        <v>*2631823*</v>
      </c>
      <c r="D325" s="1" t="str">
        <f>VLOOKUP(B325,MAESTRA!I:K,3,0)</f>
        <v>BUSOS UNISEX ALGODON CAPOTA ESTAMPADO TALLA L</v>
      </c>
      <c r="E325" s="1" t="s">
        <v>1164</v>
      </c>
      <c r="F325" s="39">
        <v>5.0</v>
      </c>
      <c r="G325" s="2">
        <v>24000.0</v>
      </c>
      <c r="H325" s="2">
        <f t="shared" si="1"/>
        <v>120000</v>
      </c>
      <c r="I325" s="2">
        <f t="shared" si="9"/>
        <v>48000</v>
      </c>
      <c r="J325" s="59">
        <f t="shared" si="3"/>
        <v>1</v>
      </c>
      <c r="K325" s="2">
        <f t="shared" si="4"/>
        <v>240000</v>
      </c>
      <c r="L325" s="1"/>
    </row>
    <row r="326">
      <c r="A326" s="70">
        <v>46186.0</v>
      </c>
      <c r="B326" s="52" t="s">
        <v>1172</v>
      </c>
      <c r="C326" s="1" t="str">
        <f>VLOOKUP(B326,MAESTRA!I:K,2,0)</f>
        <v>*2631832*</v>
      </c>
      <c r="D326" s="1" t="str">
        <f>VLOOKUP(B326,MAESTRA!I:K,3,0)</f>
        <v>BUSOS UNISEX ALGODON CAPOTA ESTAMPADO TALLA XL</v>
      </c>
      <c r="E326" s="1" t="s">
        <v>1164</v>
      </c>
      <c r="F326" s="39">
        <v>3.0</v>
      </c>
      <c r="G326" s="2">
        <v>24000.0</v>
      </c>
      <c r="H326" s="2">
        <f t="shared" si="1"/>
        <v>72000</v>
      </c>
      <c r="I326" s="2">
        <f t="shared" si="9"/>
        <v>48000</v>
      </c>
      <c r="J326" s="59">
        <f t="shared" si="3"/>
        <v>1</v>
      </c>
      <c r="K326" s="2">
        <f t="shared" si="4"/>
        <v>144000</v>
      </c>
      <c r="L326" s="1"/>
    </row>
    <row r="327">
      <c r="A327" s="70">
        <v>46186.0</v>
      </c>
      <c r="B327" s="52" t="s">
        <v>1173</v>
      </c>
      <c r="C327" s="1" t="str">
        <f>VLOOKUP(B327,MAESTRA!I:K,2,0)</f>
        <v>*2632127*</v>
      </c>
      <c r="D327" s="1" t="str">
        <f>VLOOKUP(B327,MAESTRA!I:K,3,0)</f>
        <v>BUSOS UNISEX ALGODON CUELLO REDONDO ESTAMPADO TALLA S</v>
      </c>
      <c r="E327" s="1" t="s">
        <v>1164</v>
      </c>
      <c r="F327" s="57">
        <v>2.0</v>
      </c>
      <c r="G327" s="2">
        <v>22000.0</v>
      </c>
      <c r="H327" s="2">
        <f t="shared" si="1"/>
        <v>44000</v>
      </c>
      <c r="I327" s="2">
        <f t="shared" si="9"/>
        <v>44000</v>
      </c>
      <c r="J327" s="59">
        <f t="shared" si="3"/>
        <v>1</v>
      </c>
      <c r="K327" s="2">
        <f t="shared" si="4"/>
        <v>88000</v>
      </c>
      <c r="L327" s="1"/>
    </row>
    <row r="328">
      <c r="A328" s="70">
        <v>46186.0</v>
      </c>
      <c r="B328" s="52" t="s">
        <v>1174</v>
      </c>
      <c r="C328" s="1" t="str">
        <f>VLOOKUP(B328,MAESTRA!I:K,2,0)</f>
        <v>*2632125*</v>
      </c>
      <c r="D328" s="1" t="str">
        <f>VLOOKUP(B328,MAESTRA!I:K,3,0)</f>
        <v>BUSOS UNISEX ALGODON CUELLO REDONDO ESTAMPADO TALLA M</v>
      </c>
      <c r="E328" s="1" t="s">
        <v>1164</v>
      </c>
      <c r="F328" s="57">
        <v>3.0</v>
      </c>
      <c r="G328" s="2">
        <v>22000.0</v>
      </c>
      <c r="H328" s="2">
        <f t="shared" si="1"/>
        <v>66000</v>
      </c>
      <c r="I328" s="2">
        <f t="shared" si="9"/>
        <v>44000</v>
      </c>
      <c r="J328" s="59">
        <f t="shared" si="3"/>
        <v>1</v>
      </c>
      <c r="K328" s="2">
        <f t="shared" si="4"/>
        <v>132000</v>
      </c>
      <c r="L328" s="1"/>
    </row>
    <row r="329">
      <c r="A329" s="70">
        <v>46186.0</v>
      </c>
      <c r="B329" s="52" t="s">
        <v>1175</v>
      </c>
      <c r="C329" s="1" t="str">
        <f>VLOOKUP(B329,MAESTRA!I:K,2,0)</f>
        <v>*2632123*</v>
      </c>
      <c r="D329" s="1" t="str">
        <f>VLOOKUP(B329,MAESTRA!I:K,3,0)</f>
        <v>BUSOS UNISEX ALGODON CUELLO REDONDO ESTAMPADO TALLA L</v>
      </c>
      <c r="E329" s="1" t="s">
        <v>1164</v>
      </c>
      <c r="F329" s="57">
        <v>2.0</v>
      </c>
      <c r="G329" s="2">
        <v>22000.0</v>
      </c>
      <c r="H329" s="2">
        <f t="shared" si="1"/>
        <v>44000</v>
      </c>
      <c r="I329" s="2">
        <f t="shared" si="9"/>
        <v>44000</v>
      </c>
      <c r="J329" s="59">
        <f t="shared" si="3"/>
        <v>1</v>
      </c>
      <c r="K329" s="2">
        <f t="shared" si="4"/>
        <v>88000</v>
      </c>
      <c r="L329" s="1"/>
    </row>
    <row r="330">
      <c r="A330" s="70">
        <v>46186.0</v>
      </c>
      <c r="B330" s="52" t="s">
        <v>1176</v>
      </c>
      <c r="C330" s="1" t="str">
        <f>VLOOKUP(B330,MAESTRA!I:K,2,0)</f>
        <v>*2632132*</v>
      </c>
      <c r="D330" s="1" t="str">
        <f>VLOOKUP(B330,MAESTRA!I:K,3,0)</f>
        <v>BUSOS UNISEX ALGODON CUELLO REDONDO ESTAMPADO TALLA XL</v>
      </c>
      <c r="E330" s="1" t="s">
        <v>1164</v>
      </c>
      <c r="F330" s="57">
        <v>2.0</v>
      </c>
      <c r="G330" s="2">
        <v>22000.0</v>
      </c>
      <c r="H330" s="2">
        <f t="shared" si="1"/>
        <v>44000</v>
      </c>
      <c r="I330" s="2">
        <f t="shared" si="9"/>
        <v>44000</v>
      </c>
      <c r="J330" s="59">
        <f t="shared" si="3"/>
        <v>1</v>
      </c>
      <c r="K330" s="2">
        <f t="shared" si="4"/>
        <v>88000</v>
      </c>
      <c r="L330" s="1"/>
    </row>
    <row r="331">
      <c r="A331" s="70">
        <v>46186.0</v>
      </c>
      <c r="B331" s="52" t="s">
        <v>1177</v>
      </c>
      <c r="C331" s="1" t="str">
        <f>VLOOKUP(B331,MAESTRA!I:K,2,0)</f>
        <v>*2632134*</v>
      </c>
      <c r="D331" s="1" t="str">
        <f>VLOOKUP(B331,MAESTRA!I:K,3,0)</f>
        <v>BUSOS UNISEX ALGODON CUELLO REDONDO ESTAMPADO TALLA XXL</v>
      </c>
      <c r="E331" s="1" t="s">
        <v>1164</v>
      </c>
      <c r="F331" s="57">
        <v>4.0</v>
      </c>
      <c r="G331" s="2">
        <v>22000.0</v>
      </c>
      <c r="H331" s="2">
        <f t="shared" si="1"/>
        <v>88000</v>
      </c>
      <c r="I331" s="2">
        <f t="shared" si="9"/>
        <v>44000</v>
      </c>
      <c r="J331" s="59">
        <f t="shared" si="3"/>
        <v>1</v>
      </c>
      <c r="K331" s="2">
        <f t="shared" si="4"/>
        <v>176000</v>
      </c>
      <c r="L331" s="1"/>
    </row>
    <row r="332">
      <c r="A332" s="70">
        <v>46186.0</v>
      </c>
      <c r="B332" s="52" t="s">
        <v>1178</v>
      </c>
      <c r="C332" s="1" t="str">
        <f>VLOOKUP(B332,MAESTRA!I:K,2,0)</f>
        <v>*2632327*</v>
      </c>
      <c r="D332" s="1" t="str">
        <f>VLOOKUP(B332,MAESTRA!I:K,3,0)</f>
        <v>BUSOS UNISEX ALGODON SIN ESTAMPADO TALLA S</v>
      </c>
      <c r="E332" s="1" t="s">
        <v>1164</v>
      </c>
      <c r="F332" s="57">
        <v>2.0</v>
      </c>
      <c r="G332" s="2">
        <v>22000.0</v>
      </c>
      <c r="H332" s="2">
        <f t="shared" si="1"/>
        <v>44000</v>
      </c>
      <c r="I332" s="2">
        <f t="shared" si="9"/>
        <v>44000</v>
      </c>
      <c r="J332" s="59">
        <f t="shared" si="3"/>
        <v>1</v>
      </c>
      <c r="K332" s="2">
        <f t="shared" si="4"/>
        <v>88000</v>
      </c>
      <c r="L332" s="1"/>
    </row>
    <row r="333">
      <c r="A333" s="70">
        <v>46186.0</v>
      </c>
      <c r="B333" s="52" t="s">
        <v>1179</v>
      </c>
      <c r="C333" s="1" t="str">
        <f>VLOOKUP(B333,MAESTRA!I:K,2,0)</f>
        <v>*2632325*</v>
      </c>
      <c r="D333" s="1" t="str">
        <f>VLOOKUP(B333,MAESTRA!I:K,3,0)</f>
        <v>BUSOS UNISEX ALGODON SIN ESTAMPADO TALLA M</v>
      </c>
      <c r="E333" s="1" t="s">
        <v>1164</v>
      </c>
      <c r="F333" s="57">
        <v>2.0</v>
      </c>
      <c r="G333" s="2">
        <v>22000.0</v>
      </c>
      <c r="H333" s="2">
        <f t="shared" si="1"/>
        <v>44000</v>
      </c>
      <c r="I333" s="2">
        <f t="shared" si="9"/>
        <v>44000</v>
      </c>
      <c r="J333" s="59">
        <f t="shared" si="3"/>
        <v>1</v>
      </c>
      <c r="K333" s="2">
        <f t="shared" si="4"/>
        <v>88000</v>
      </c>
      <c r="L333" s="1"/>
    </row>
    <row r="334">
      <c r="A334" s="70">
        <v>46186.0</v>
      </c>
      <c r="B334" s="52" t="s">
        <v>1180</v>
      </c>
      <c r="C334" s="1" t="str">
        <f>VLOOKUP(B334,MAESTRA!I:K,2,0)</f>
        <v>*2632323*</v>
      </c>
      <c r="D334" s="1" t="str">
        <f>VLOOKUP(B334,MAESTRA!I:K,3,0)</f>
        <v>BUSOS UNISEX ALGODON SIN ESTAMPADO TALLA L</v>
      </c>
      <c r="E334" s="1" t="s">
        <v>1164</v>
      </c>
      <c r="F334" s="57">
        <v>2.0</v>
      </c>
      <c r="G334" s="2">
        <v>22000.0</v>
      </c>
      <c r="H334" s="2">
        <f t="shared" si="1"/>
        <v>44000</v>
      </c>
      <c r="I334" s="2">
        <f t="shared" si="9"/>
        <v>44000</v>
      </c>
      <c r="J334" s="59">
        <f t="shared" si="3"/>
        <v>1</v>
      </c>
      <c r="K334" s="2">
        <f t="shared" si="4"/>
        <v>88000</v>
      </c>
      <c r="L334" s="1"/>
    </row>
    <row r="335">
      <c r="A335" s="70">
        <v>46186.0</v>
      </c>
      <c r="B335" s="52" t="s">
        <v>1181</v>
      </c>
      <c r="C335" s="1" t="str">
        <f>VLOOKUP(B335,MAESTRA!I:K,2,0)</f>
        <v>*2632332*</v>
      </c>
      <c r="D335" s="1" t="str">
        <f>VLOOKUP(B335,MAESTRA!I:K,3,0)</f>
        <v>BUSOS UNISEX ALGODON SIN ESTAMPADO TALLA XL</v>
      </c>
      <c r="E335" s="1" t="s">
        <v>1164</v>
      </c>
      <c r="F335" s="57">
        <v>2.0</v>
      </c>
      <c r="G335" s="2">
        <v>22000.0</v>
      </c>
      <c r="H335" s="2">
        <f t="shared" si="1"/>
        <v>44000</v>
      </c>
      <c r="I335" s="2">
        <f t="shared" si="9"/>
        <v>44000</v>
      </c>
      <c r="J335" s="59">
        <f t="shared" si="3"/>
        <v>1</v>
      </c>
      <c r="K335" s="2">
        <f t="shared" si="4"/>
        <v>88000</v>
      </c>
      <c r="L335" s="1"/>
    </row>
    <row r="336">
      <c r="A336" s="70">
        <v>46186.0</v>
      </c>
      <c r="B336" s="52" t="s">
        <v>1182</v>
      </c>
      <c r="C336" s="1" t="str">
        <f>VLOOKUP(B336,MAESTRA!I:K,2,0)</f>
        <v>*11324927*</v>
      </c>
      <c r="D336" s="1" t="str">
        <f>VLOOKUP(B336,MAESTRA!I:K,3,0)</f>
        <v>CAMISETAS UNISEX SEDA FRÍA TALLA S</v>
      </c>
      <c r="E336" s="5" t="s">
        <v>404</v>
      </c>
      <c r="F336" s="57">
        <v>4.0</v>
      </c>
      <c r="G336" s="2">
        <v>35000.0</v>
      </c>
      <c r="H336" s="2">
        <f t="shared" si="1"/>
        <v>140000</v>
      </c>
      <c r="I336" s="2">
        <f t="shared" si="9"/>
        <v>70000</v>
      </c>
      <c r="J336" s="59">
        <f t="shared" si="3"/>
        <v>1</v>
      </c>
      <c r="K336" s="2">
        <f t="shared" si="4"/>
        <v>280000</v>
      </c>
      <c r="L336" s="1"/>
    </row>
    <row r="337">
      <c r="A337" s="70">
        <v>46186.0</v>
      </c>
      <c r="B337" s="52" t="s">
        <v>1183</v>
      </c>
      <c r="C337" s="1" t="str">
        <f>VLOOKUP(B337,MAESTRA!I:K,2,0)</f>
        <v>*11324925*</v>
      </c>
      <c r="D337" s="1" t="str">
        <f>VLOOKUP(B337,MAESTRA!I:K,3,0)</f>
        <v>CAMISETAS UNISEX SEDA FRÍA TALLA M</v>
      </c>
      <c r="E337" s="5" t="s">
        <v>404</v>
      </c>
      <c r="F337" s="57">
        <v>5.0</v>
      </c>
      <c r="G337" s="2">
        <v>35000.0</v>
      </c>
      <c r="H337" s="2">
        <f t="shared" si="1"/>
        <v>175000</v>
      </c>
      <c r="I337" s="2">
        <f t="shared" si="9"/>
        <v>70000</v>
      </c>
      <c r="J337" s="59">
        <f t="shared" si="3"/>
        <v>1</v>
      </c>
      <c r="K337" s="2">
        <f t="shared" si="4"/>
        <v>350000</v>
      </c>
      <c r="L337" s="1"/>
    </row>
    <row r="338">
      <c r="A338" s="70">
        <v>46186.0</v>
      </c>
      <c r="B338" s="52" t="s">
        <v>690</v>
      </c>
      <c r="C338" s="1" t="str">
        <f>VLOOKUP(B338,MAESTRA!I:K,2,0)</f>
        <v>*11324923*</v>
      </c>
      <c r="D338" s="1" t="str">
        <f>VLOOKUP(B338,MAESTRA!I:K,3,0)</f>
        <v>CAMISETAS UNISEX SEDA FRÍA TALLA L</v>
      </c>
      <c r="E338" s="5" t="s">
        <v>404</v>
      </c>
      <c r="F338" s="57">
        <v>4.0</v>
      </c>
      <c r="G338" s="2">
        <v>35000.0</v>
      </c>
      <c r="H338" s="2">
        <f t="shared" si="1"/>
        <v>140000</v>
      </c>
      <c r="I338" s="2">
        <f t="shared" si="9"/>
        <v>70000</v>
      </c>
      <c r="J338" s="59">
        <f t="shared" si="3"/>
        <v>1</v>
      </c>
      <c r="K338" s="2">
        <f t="shared" si="4"/>
        <v>280000</v>
      </c>
      <c r="L338" s="1"/>
    </row>
    <row r="339">
      <c r="A339" s="70">
        <v>46186.0</v>
      </c>
      <c r="B339" s="52" t="s">
        <v>1184</v>
      </c>
      <c r="C339" s="1" t="str">
        <f>VLOOKUP(B339,MAESTRA!I:K,2,0)</f>
        <v>*11324932*</v>
      </c>
      <c r="D339" s="1" t="str">
        <f>VLOOKUP(B339,MAESTRA!I:K,3,0)</f>
        <v>CAMISETAS UNISEX SEDA FRÍA TALLA XL</v>
      </c>
      <c r="E339" s="5" t="s">
        <v>404</v>
      </c>
      <c r="F339" s="57">
        <v>2.0</v>
      </c>
      <c r="G339" s="2">
        <v>35000.0</v>
      </c>
      <c r="H339" s="2">
        <f t="shared" si="1"/>
        <v>70000</v>
      </c>
      <c r="I339" s="2">
        <f t="shared" si="9"/>
        <v>70000</v>
      </c>
      <c r="J339" s="59">
        <f t="shared" si="3"/>
        <v>1</v>
      </c>
      <c r="K339" s="2">
        <f t="shared" si="4"/>
        <v>140000</v>
      </c>
      <c r="L339" s="1"/>
    </row>
    <row r="340">
      <c r="A340" s="70">
        <v>46186.0</v>
      </c>
      <c r="B340" s="52" t="s">
        <v>1185</v>
      </c>
      <c r="C340" s="1" t="str">
        <f>VLOOKUP(B340,MAESTRA!I:K,2,0)</f>
        <v>*1116*</v>
      </c>
      <c r="D340" s="1" t="str">
        <f>VLOOKUP(B340,MAESTRA!I:K,3,0)</f>
        <v>JEANS DAMA 1 BOTON TALLA 16</v>
      </c>
      <c r="E340" s="1" t="s">
        <v>871</v>
      </c>
      <c r="F340" s="57">
        <v>1.0</v>
      </c>
      <c r="G340" s="2">
        <v>32000.0</v>
      </c>
      <c r="H340" s="2">
        <f t="shared" si="1"/>
        <v>32000</v>
      </c>
      <c r="I340" s="2">
        <f t="shared" si="9"/>
        <v>64000</v>
      </c>
      <c r="J340" s="59">
        <f t="shared" si="3"/>
        <v>1</v>
      </c>
      <c r="K340" s="2">
        <f t="shared" si="4"/>
        <v>64000</v>
      </c>
      <c r="L340" s="1"/>
    </row>
    <row r="341">
      <c r="A341" s="70">
        <v>46186.0</v>
      </c>
      <c r="B341" s="52" t="s">
        <v>1186</v>
      </c>
      <c r="C341" s="1" t="str">
        <f>VLOOKUP(B341,MAESTRA!I:K,2,0)</f>
        <v>*1112*</v>
      </c>
      <c r="D341" s="1" t="str">
        <f>VLOOKUP(B341,MAESTRA!I:K,3,0)</f>
        <v>JEANS DAMA 1 BOTON TALLA 8</v>
      </c>
      <c r="E341" s="1" t="s">
        <v>871</v>
      </c>
      <c r="F341" s="57">
        <v>2.0</v>
      </c>
      <c r="G341" s="2">
        <v>32000.0</v>
      </c>
      <c r="H341" s="2">
        <f t="shared" si="1"/>
        <v>64000</v>
      </c>
      <c r="I341" s="2">
        <f t="shared" si="9"/>
        <v>64000</v>
      </c>
      <c r="J341" s="59">
        <f t="shared" si="3"/>
        <v>1</v>
      </c>
      <c r="K341" s="2">
        <f t="shared" si="4"/>
        <v>128000</v>
      </c>
      <c r="L341" s="1"/>
    </row>
    <row r="342">
      <c r="A342" s="70">
        <v>46186.0</v>
      </c>
      <c r="B342" s="52" t="s">
        <v>870</v>
      </c>
      <c r="C342" s="1" t="str">
        <f>VLOOKUP(B342,MAESTRA!I:K,2,0)</f>
        <v>*1143*</v>
      </c>
      <c r="D342" s="1" t="str">
        <f>VLOOKUP(B342,MAESTRA!I:K,3,0)</f>
        <v>JEANS DAMA 4 BOTONES TALLA 10</v>
      </c>
      <c r="E342" s="1" t="s">
        <v>871</v>
      </c>
      <c r="F342" s="57">
        <v>1.0</v>
      </c>
      <c r="G342" s="2">
        <v>32000.0</v>
      </c>
      <c r="H342" s="2">
        <f t="shared" si="1"/>
        <v>32000</v>
      </c>
      <c r="I342" s="2">
        <f t="shared" si="9"/>
        <v>64000</v>
      </c>
      <c r="J342" s="59">
        <f t="shared" si="3"/>
        <v>1</v>
      </c>
      <c r="K342" s="2">
        <f t="shared" si="4"/>
        <v>64000</v>
      </c>
      <c r="L342" s="1"/>
    </row>
    <row r="343">
      <c r="A343" s="70">
        <v>46186.0</v>
      </c>
      <c r="B343" s="52" t="s">
        <v>1187</v>
      </c>
      <c r="C343" s="1" t="str">
        <f>VLOOKUP(B343,MAESTRA!I:K,2,0)</f>
        <v>*512395*</v>
      </c>
      <c r="D343" s="1" t="str">
        <f>VLOOKUP(B343,MAESTRA!I:K,3,0)</f>
        <v>BERMUDAS DAMA RODILLA TALLA 14</v>
      </c>
      <c r="E343" s="1" t="s">
        <v>871</v>
      </c>
      <c r="F343" s="57">
        <v>1.0</v>
      </c>
      <c r="G343" s="2">
        <v>32000.0</v>
      </c>
      <c r="H343" s="2">
        <f t="shared" si="1"/>
        <v>32000</v>
      </c>
      <c r="I343" s="2">
        <f t="shared" si="9"/>
        <v>64000</v>
      </c>
      <c r="J343" s="59">
        <f t="shared" si="3"/>
        <v>1</v>
      </c>
      <c r="K343" s="2">
        <f t="shared" si="4"/>
        <v>64000</v>
      </c>
      <c r="L343" s="1"/>
    </row>
    <row r="344">
      <c r="A344" s="70">
        <v>46186.0</v>
      </c>
      <c r="B344" s="52" t="s">
        <v>1188</v>
      </c>
      <c r="C344" s="1" t="str">
        <f>VLOOKUP(B344,MAESTRA!I:K,2,0)</f>
        <v>*512396*</v>
      </c>
      <c r="D344" s="1" t="str">
        <f>VLOOKUP(B344,MAESTRA!I:K,3,0)</f>
        <v>BERMUDAS DAMA RODILLA TALLA 16</v>
      </c>
      <c r="E344" s="1" t="s">
        <v>871</v>
      </c>
      <c r="F344" s="57">
        <v>1.0</v>
      </c>
      <c r="G344" s="2">
        <v>32000.0</v>
      </c>
      <c r="H344" s="2">
        <f t="shared" si="1"/>
        <v>32000</v>
      </c>
      <c r="I344" s="2">
        <f t="shared" si="9"/>
        <v>64000</v>
      </c>
      <c r="J344" s="59">
        <f t="shared" si="3"/>
        <v>1</v>
      </c>
      <c r="K344" s="2">
        <f t="shared" si="4"/>
        <v>64000</v>
      </c>
      <c r="L344" s="1"/>
    </row>
    <row r="345">
      <c r="A345" s="70">
        <v>46186.0</v>
      </c>
      <c r="B345" s="52" t="s">
        <v>1189</v>
      </c>
      <c r="C345" s="1" t="str">
        <f>VLOOKUP(B345,MAESTRA!I:K,2,0)</f>
        <v>*512394*</v>
      </c>
      <c r="D345" s="1" t="str">
        <f>VLOOKUP(B345,MAESTRA!I:K,3,0)</f>
        <v>BERMUDAS DAMA RODILLA TALLA 12</v>
      </c>
      <c r="E345" s="1" t="s">
        <v>871</v>
      </c>
      <c r="F345" s="57">
        <v>1.0</v>
      </c>
      <c r="G345" s="2">
        <v>32000.0</v>
      </c>
      <c r="H345" s="2">
        <f t="shared" si="1"/>
        <v>32000</v>
      </c>
      <c r="I345" s="2">
        <f t="shared" si="9"/>
        <v>64000</v>
      </c>
      <c r="J345" s="59">
        <f t="shared" si="3"/>
        <v>1</v>
      </c>
      <c r="K345" s="2">
        <f t="shared" si="4"/>
        <v>64000</v>
      </c>
      <c r="L345" s="1"/>
    </row>
    <row r="346">
      <c r="A346" s="70">
        <v>46186.0</v>
      </c>
      <c r="B346" s="52" t="s">
        <v>1190</v>
      </c>
      <c r="C346" s="1" t="str">
        <f>VLOOKUP(B346,MAESTRA!I:K,2,0)</f>
        <v>*512393*</v>
      </c>
      <c r="D346" s="1" t="str">
        <f>VLOOKUP(B346,MAESTRA!I:K,3,0)</f>
        <v>BERMUDAS DAMA RODILLA TALLA 10</v>
      </c>
      <c r="E346" s="1" t="s">
        <v>871</v>
      </c>
      <c r="F346" s="57">
        <v>1.0</v>
      </c>
      <c r="G346" s="2">
        <v>32000.0</v>
      </c>
      <c r="H346" s="2">
        <f t="shared" si="1"/>
        <v>32000</v>
      </c>
      <c r="I346" s="2">
        <f t="shared" si="9"/>
        <v>64000</v>
      </c>
      <c r="J346" s="59">
        <f t="shared" si="3"/>
        <v>1</v>
      </c>
      <c r="K346" s="2">
        <f t="shared" si="4"/>
        <v>64000</v>
      </c>
      <c r="L346" s="1"/>
    </row>
    <row r="347">
      <c r="A347" s="70">
        <v>46186.0</v>
      </c>
      <c r="B347" s="52" t="s">
        <v>678</v>
      </c>
      <c r="C347" s="1" t="str">
        <f>VLOOKUP(B347,MAESTRA!I:K,2,0)</f>
        <v>*1128727*</v>
      </c>
      <c r="D347" s="1" t="str">
        <f>VLOOKUP(B347,MAESTRA!I:K,3,0)</f>
        <v>CAMISETAS CABALLERO COLOMBIA 1.1 AMARILLA TALLA S</v>
      </c>
      <c r="E347" s="5" t="s">
        <v>386</v>
      </c>
      <c r="F347" s="57">
        <v>4.0</v>
      </c>
      <c r="G347" s="2">
        <v>27000.0</v>
      </c>
      <c r="H347" s="2">
        <f t="shared" si="1"/>
        <v>108000</v>
      </c>
      <c r="I347" s="2">
        <f t="shared" si="9"/>
        <v>54000</v>
      </c>
      <c r="J347" s="59">
        <f t="shared" si="3"/>
        <v>1</v>
      </c>
      <c r="K347" s="2">
        <f t="shared" si="4"/>
        <v>216000</v>
      </c>
      <c r="L347" s="1"/>
    </row>
    <row r="348">
      <c r="A348" s="70">
        <v>46186.0</v>
      </c>
      <c r="B348" s="52" t="s">
        <v>676</v>
      </c>
      <c r="C348" s="1" t="str">
        <f>VLOOKUP(B348,MAESTRA!I:K,2,0)</f>
        <v>*1128725*</v>
      </c>
      <c r="D348" s="1" t="str">
        <f>VLOOKUP(B348,MAESTRA!I:K,3,0)</f>
        <v>CAMISETAS CABALLERO COLOMBIA 1.1 AMARILLA TALLA M</v>
      </c>
      <c r="E348" s="5" t="s">
        <v>386</v>
      </c>
      <c r="F348" s="57">
        <v>5.0</v>
      </c>
      <c r="G348" s="2">
        <v>27000.0</v>
      </c>
      <c r="H348" s="2">
        <f t="shared" si="1"/>
        <v>135000</v>
      </c>
      <c r="I348" s="2">
        <f t="shared" si="9"/>
        <v>54000</v>
      </c>
      <c r="J348" s="59">
        <f t="shared" si="3"/>
        <v>1</v>
      </c>
      <c r="K348" s="2">
        <f t="shared" si="4"/>
        <v>270000</v>
      </c>
      <c r="L348" s="1"/>
    </row>
    <row r="349">
      <c r="A349" s="70">
        <v>46186.0</v>
      </c>
      <c r="B349" s="52" t="s">
        <v>1191</v>
      </c>
      <c r="C349" s="1" t="str">
        <f>VLOOKUP(B349,MAESTRA!I:K,2,0)</f>
        <v>*1128723*</v>
      </c>
      <c r="D349" s="1" t="str">
        <f>VLOOKUP(B349,MAESTRA!I:K,3,0)</f>
        <v>CAMISETAS CABALLERO COLOMBIA 1.1 AMARILLA TALLA L</v>
      </c>
      <c r="E349" s="5" t="s">
        <v>386</v>
      </c>
      <c r="F349" s="57">
        <v>6.0</v>
      </c>
      <c r="G349" s="2">
        <v>27000.0</v>
      </c>
      <c r="H349" s="2">
        <f t="shared" si="1"/>
        <v>162000</v>
      </c>
      <c r="I349" s="4">
        <v>70000.0</v>
      </c>
      <c r="J349" s="59">
        <f t="shared" si="3"/>
        <v>1.592592593</v>
      </c>
      <c r="K349" s="2">
        <f t="shared" si="4"/>
        <v>420000</v>
      </c>
      <c r="L349" s="1"/>
    </row>
    <row r="350">
      <c r="A350" s="70">
        <v>46186.0</v>
      </c>
      <c r="B350" s="52" t="s">
        <v>1192</v>
      </c>
      <c r="C350" s="1" t="str">
        <f>VLOOKUP(B350,MAESTRA!I:K,2,0)</f>
        <v>*1128732*</v>
      </c>
      <c r="D350" s="1" t="str">
        <f>VLOOKUP(B350,MAESTRA!I:K,3,0)</f>
        <v>CAMISETAS CABALLERO COLOMBIA 1.1 AMARILLA TALLA XL</v>
      </c>
      <c r="E350" s="5" t="s">
        <v>386</v>
      </c>
      <c r="F350" s="57">
        <v>4.0</v>
      </c>
      <c r="G350" s="2">
        <v>27000.0</v>
      </c>
      <c r="H350" s="2">
        <f t="shared" si="1"/>
        <v>108000</v>
      </c>
      <c r="I350" s="4">
        <v>60000.0</v>
      </c>
      <c r="J350" s="59">
        <f t="shared" si="3"/>
        <v>1.222222222</v>
      </c>
      <c r="K350" s="2">
        <f t="shared" si="4"/>
        <v>240000</v>
      </c>
      <c r="L350" s="1"/>
    </row>
    <row r="351">
      <c r="A351" s="70">
        <v>46186.0</v>
      </c>
      <c r="B351" s="52" t="s">
        <v>1193</v>
      </c>
      <c r="C351" s="1" t="str">
        <f>VLOOKUP(B351,MAESTRA!I:K,2,0)</f>
        <v>*1128734*</v>
      </c>
      <c r="D351" s="1" t="str">
        <f>VLOOKUP(B351,MAESTRA!I:K,3,0)</f>
        <v>CAMISETAS CABALLERO COLOMBIA 1.1 AMARILLA TALLA XXL</v>
      </c>
      <c r="E351" s="5" t="s">
        <v>386</v>
      </c>
      <c r="F351" s="57">
        <v>4.0</v>
      </c>
      <c r="G351" s="2">
        <v>27000.0</v>
      </c>
      <c r="H351" s="2">
        <f t="shared" si="1"/>
        <v>108000</v>
      </c>
      <c r="I351" s="2">
        <f>CEILING(G351*$I$1,1000)</f>
        <v>54000</v>
      </c>
      <c r="J351" s="59">
        <f t="shared" si="3"/>
        <v>1</v>
      </c>
      <c r="K351" s="2">
        <f t="shared" si="4"/>
        <v>216000</v>
      </c>
      <c r="L351" s="1"/>
    </row>
    <row r="352">
      <c r="A352" s="70">
        <v>46186.0</v>
      </c>
      <c r="B352" s="52" t="s">
        <v>1194</v>
      </c>
      <c r="C352" s="1" t="str">
        <f>VLOOKUP(B352,MAESTRA!I:K,2,0)</f>
        <v>*114887*</v>
      </c>
      <c r="D352" s="1" t="str">
        <f>VLOOKUP(B352,MAESTRA!I:K,3,0)</f>
        <v>CAMISETAS NIÑO COLOMBIA AAA AMARILLA TALLA 18</v>
      </c>
      <c r="E352" s="5" t="s">
        <v>386</v>
      </c>
      <c r="F352" s="57">
        <v>1.0</v>
      </c>
      <c r="G352" s="4">
        <v>28000.0</v>
      </c>
      <c r="H352" s="2">
        <f t="shared" si="1"/>
        <v>28000</v>
      </c>
      <c r="I352" s="4">
        <v>70000.0</v>
      </c>
      <c r="J352" s="59">
        <f t="shared" si="3"/>
        <v>1.5</v>
      </c>
      <c r="K352" s="2">
        <f t="shared" si="4"/>
        <v>70000</v>
      </c>
      <c r="L352" s="1"/>
    </row>
    <row r="353">
      <c r="A353" s="70">
        <v>46186.0</v>
      </c>
      <c r="B353" s="52" t="s">
        <v>1195</v>
      </c>
      <c r="C353" s="1" t="str">
        <f>VLOOKUP(B353,MAESTRA!I:K,2,0)</f>
        <v>*114888*</v>
      </c>
      <c r="D353" s="1" t="str">
        <f>VLOOKUP(B353,MAESTRA!I:K,3,0)</f>
        <v>CAMISETAS NIÑO COLOMBIA AAA AMARILLA TALLA 20</v>
      </c>
      <c r="E353" s="5" t="s">
        <v>386</v>
      </c>
      <c r="F353" s="57">
        <v>1.0</v>
      </c>
      <c r="G353" s="4">
        <v>28000.0</v>
      </c>
      <c r="H353" s="2">
        <f t="shared" si="1"/>
        <v>28000</v>
      </c>
      <c r="I353" s="2">
        <f t="shared" ref="I353:I357" si="10">CEILING(G353*$I$1,1000)</f>
        <v>56000</v>
      </c>
      <c r="J353" s="59">
        <f t="shared" si="3"/>
        <v>1</v>
      </c>
      <c r="K353" s="2">
        <f t="shared" si="4"/>
        <v>56000</v>
      </c>
      <c r="L353" s="1"/>
    </row>
    <row r="354">
      <c r="A354" s="70">
        <v>46186.0</v>
      </c>
      <c r="B354" s="52" t="s">
        <v>1196</v>
      </c>
      <c r="C354" s="1" t="str">
        <f>VLOOKUP(B354,MAESTRA!I:K,2,0)</f>
        <v>*114889*</v>
      </c>
      <c r="D354" s="1" t="str">
        <f>VLOOKUP(B354,MAESTRA!I:K,3,0)</f>
        <v>CAMISETAS NIÑO COLOMBIA AAA AMARILLA TALLA 22</v>
      </c>
      <c r="E354" s="5" t="s">
        <v>386</v>
      </c>
      <c r="F354" s="57">
        <v>2.0</v>
      </c>
      <c r="G354" s="4">
        <v>28000.0</v>
      </c>
      <c r="H354" s="2">
        <f t="shared" si="1"/>
        <v>56000</v>
      </c>
      <c r="I354" s="2">
        <f t="shared" si="10"/>
        <v>56000</v>
      </c>
      <c r="J354" s="59">
        <f t="shared" si="3"/>
        <v>1</v>
      </c>
      <c r="K354" s="2">
        <f t="shared" si="4"/>
        <v>112000</v>
      </c>
      <c r="L354" s="1"/>
    </row>
    <row r="355">
      <c r="A355" s="70">
        <v>46186.0</v>
      </c>
      <c r="B355" s="52" t="s">
        <v>1197</v>
      </c>
      <c r="C355" s="1" t="str">
        <f>VLOOKUP(B355,MAESTRA!I:K,2,0)</f>
        <v>*1148810*</v>
      </c>
      <c r="D355" s="1" t="str">
        <f>VLOOKUP(B355,MAESTRA!I:K,3,0)</f>
        <v>CAMISETAS NIÑO COLOMBIA AAA AMARILLA TALLA 24</v>
      </c>
      <c r="E355" s="5" t="s">
        <v>386</v>
      </c>
      <c r="F355" s="57">
        <v>2.0</v>
      </c>
      <c r="G355" s="4">
        <v>28000.0</v>
      </c>
      <c r="H355" s="2">
        <f t="shared" si="1"/>
        <v>56000</v>
      </c>
      <c r="I355" s="2">
        <f t="shared" si="10"/>
        <v>56000</v>
      </c>
      <c r="J355" s="59">
        <f t="shared" si="3"/>
        <v>1</v>
      </c>
      <c r="K355" s="2">
        <f t="shared" si="4"/>
        <v>112000</v>
      </c>
      <c r="L355" s="1"/>
    </row>
    <row r="356">
      <c r="A356" s="70">
        <v>46186.0</v>
      </c>
      <c r="B356" s="52" t="s">
        <v>1198</v>
      </c>
      <c r="C356" s="1" t="str">
        <f>VLOOKUP(B356,MAESTRA!I:K,2,0)</f>
        <v>*1148811*</v>
      </c>
      <c r="D356" s="1" t="str">
        <f>VLOOKUP(B356,MAESTRA!I:K,3,0)</f>
        <v>CAMISETAS NIÑO COLOMBIA AAA AMARILLA TALLA 26</v>
      </c>
      <c r="E356" s="5" t="s">
        <v>386</v>
      </c>
      <c r="F356" s="57">
        <v>2.0</v>
      </c>
      <c r="G356" s="4">
        <v>28000.0</v>
      </c>
      <c r="H356" s="2">
        <f t="shared" si="1"/>
        <v>56000</v>
      </c>
      <c r="I356" s="2">
        <f t="shared" si="10"/>
        <v>56000</v>
      </c>
      <c r="J356" s="59">
        <f t="shared" si="3"/>
        <v>1</v>
      </c>
      <c r="K356" s="2">
        <f t="shared" si="4"/>
        <v>112000</v>
      </c>
      <c r="L356" s="1"/>
    </row>
    <row r="357">
      <c r="A357" s="70">
        <v>46186.0</v>
      </c>
      <c r="B357" s="52" t="s">
        <v>1199</v>
      </c>
      <c r="C357" s="1" t="str">
        <f>VLOOKUP(B357,MAESTRA!I:K,2,0)</f>
        <v>*1148812*</v>
      </c>
      <c r="D357" s="1" t="str">
        <f>VLOOKUP(B357,MAESTRA!I:K,3,0)</f>
        <v>CAMISETAS NIÑO COLOMBIA AAA AMARILLA TALLA 28</v>
      </c>
      <c r="E357" s="5" t="s">
        <v>386</v>
      </c>
      <c r="F357" s="57">
        <v>2.0</v>
      </c>
      <c r="G357" s="4">
        <v>28000.0</v>
      </c>
      <c r="H357" s="2">
        <f t="shared" si="1"/>
        <v>56000</v>
      </c>
      <c r="I357" s="2">
        <f t="shared" si="10"/>
        <v>56000</v>
      </c>
      <c r="J357" s="59">
        <f t="shared" si="3"/>
        <v>1</v>
      </c>
      <c r="K357" s="2">
        <f t="shared" si="4"/>
        <v>112000</v>
      </c>
      <c r="L357" s="1"/>
    </row>
    <row r="358">
      <c r="A358" s="70">
        <v>46186.0</v>
      </c>
      <c r="B358" s="52" t="s">
        <v>1200</v>
      </c>
      <c r="C358" s="1" t="str">
        <f>VLOOKUP(B358,MAESTRA!I:K,2,0)</f>
        <v>*1128827*</v>
      </c>
      <c r="D358" s="1" t="str">
        <f>VLOOKUP(B358,MAESTRA!I:K,3,0)</f>
        <v>CAMISETAS CABALLERO COLOMBIA AAA AMARILLA TALLA S</v>
      </c>
      <c r="E358" s="5" t="s">
        <v>386</v>
      </c>
      <c r="F358" s="57">
        <v>2.0</v>
      </c>
      <c r="G358" s="4">
        <v>25000.0</v>
      </c>
      <c r="H358" s="2">
        <f t="shared" si="1"/>
        <v>50000</v>
      </c>
      <c r="I358" s="4">
        <v>60000.0</v>
      </c>
      <c r="J358" s="59">
        <f t="shared" si="3"/>
        <v>1.4</v>
      </c>
      <c r="K358" s="2">
        <f t="shared" si="4"/>
        <v>120000</v>
      </c>
      <c r="L358" s="1"/>
    </row>
    <row r="359">
      <c r="A359" s="70">
        <v>46186.0</v>
      </c>
      <c r="B359" s="52" t="s">
        <v>688</v>
      </c>
      <c r="C359" s="1" t="str">
        <f>VLOOKUP(B359,MAESTRA!I:K,2,0)</f>
        <v>*1128825*</v>
      </c>
      <c r="D359" s="1" t="str">
        <f>VLOOKUP(B359,MAESTRA!I:K,3,0)</f>
        <v>CAMISETAS CABALLERO COLOMBIA AAA AMARILLA TALLA M</v>
      </c>
      <c r="E359" s="5" t="s">
        <v>386</v>
      </c>
      <c r="F359" s="57">
        <v>4.0</v>
      </c>
      <c r="G359" s="4">
        <v>25000.0</v>
      </c>
      <c r="H359" s="2">
        <f t="shared" si="1"/>
        <v>100000</v>
      </c>
      <c r="I359" s="4">
        <v>60000.0</v>
      </c>
      <c r="J359" s="59">
        <f t="shared" si="3"/>
        <v>1.4</v>
      </c>
      <c r="K359" s="2">
        <f t="shared" si="4"/>
        <v>240000</v>
      </c>
      <c r="L359" s="1"/>
    </row>
    <row r="360">
      <c r="A360" s="70">
        <v>46186.0</v>
      </c>
      <c r="B360" s="52" t="s">
        <v>686</v>
      </c>
      <c r="C360" s="1" t="str">
        <f>VLOOKUP(B360,MAESTRA!I:K,2,0)</f>
        <v>*1128823*</v>
      </c>
      <c r="D360" s="1" t="str">
        <f>VLOOKUP(B360,MAESTRA!I:K,3,0)</f>
        <v>CAMISETAS CABALLERO COLOMBIA AAA AMARILLA TALLA L</v>
      </c>
      <c r="E360" s="5" t="s">
        <v>386</v>
      </c>
      <c r="F360" s="57">
        <v>3.0</v>
      </c>
      <c r="G360" s="4">
        <v>25000.0</v>
      </c>
      <c r="H360" s="2">
        <f t="shared" si="1"/>
        <v>75000</v>
      </c>
      <c r="I360" s="4">
        <v>60000.0</v>
      </c>
      <c r="J360" s="59">
        <f t="shared" si="3"/>
        <v>1.4</v>
      </c>
      <c r="K360" s="2">
        <f t="shared" si="4"/>
        <v>180000</v>
      </c>
      <c r="L360" s="1"/>
    </row>
    <row r="361">
      <c r="A361" s="70">
        <v>46186.0</v>
      </c>
      <c r="B361" s="52" t="s">
        <v>1201</v>
      </c>
      <c r="C361" s="1" t="str">
        <f>VLOOKUP(B361,MAESTRA!I:K,2,0)</f>
        <v>*1128832*</v>
      </c>
      <c r="D361" s="1" t="str">
        <f>VLOOKUP(B361,MAESTRA!I:K,3,0)</f>
        <v>CAMISETAS CABALLERO COLOMBIA AAA AMARILLA TALLA XL</v>
      </c>
      <c r="E361" s="5" t="s">
        <v>386</v>
      </c>
      <c r="F361" s="57">
        <v>2.0</v>
      </c>
      <c r="G361" s="4">
        <v>25000.0</v>
      </c>
      <c r="H361" s="2">
        <f t="shared" si="1"/>
        <v>50000</v>
      </c>
      <c r="I361" s="4">
        <v>60000.0</v>
      </c>
      <c r="J361" s="59">
        <f t="shared" si="3"/>
        <v>1.4</v>
      </c>
      <c r="K361" s="2">
        <f t="shared" si="4"/>
        <v>120000</v>
      </c>
      <c r="L361" s="1"/>
    </row>
    <row r="362">
      <c r="A362" s="70">
        <v>46186.0</v>
      </c>
      <c r="B362" s="52" t="s">
        <v>1202</v>
      </c>
      <c r="C362" s="1" t="str">
        <f>VLOOKUP(B362,MAESTRA!I:K,2,0)</f>
        <v>*1128834*</v>
      </c>
      <c r="D362" s="1" t="str">
        <f>VLOOKUP(B362,MAESTRA!I:K,3,0)</f>
        <v>CAMISETAS CABALLERO COLOMBIA AAA AMARILLA TALLA XXL</v>
      </c>
      <c r="E362" s="5" t="s">
        <v>386</v>
      </c>
      <c r="F362" s="57">
        <v>1.0</v>
      </c>
      <c r="G362" s="4">
        <v>25000.0</v>
      </c>
      <c r="H362" s="2">
        <f t="shared" si="1"/>
        <v>25000</v>
      </c>
      <c r="I362" s="2">
        <f>CEILING(G362*$I$1,1000)</f>
        <v>50000</v>
      </c>
      <c r="J362" s="59">
        <f t="shared" si="3"/>
        <v>1</v>
      </c>
      <c r="K362" s="2">
        <f t="shared" si="4"/>
        <v>50000</v>
      </c>
      <c r="L362" s="1"/>
    </row>
    <row r="363">
      <c r="A363" s="70">
        <v>46186.0</v>
      </c>
      <c r="B363" s="52" t="s">
        <v>1203</v>
      </c>
      <c r="C363" s="1" t="str">
        <f>VLOOKUP(B363,MAESTRA!I:K,2,0)</f>
        <v>*1118727*</v>
      </c>
      <c r="D363" s="1" t="str">
        <f>VLOOKUP(B363,MAESTRA!I:K,3,0)</f>
        <v>CAMISETAS DAMA COLOMBIA 1.1 AMARILLA TALLA S</v>
      </c>
      <c r="E363" s="5" t="s">
        <v>386</v>
      </c>
      <c r="F363" s="57">
        <v>3.0</v>
      </c>
      <c r="G363" s="2">
        <v>30000.0</v>
      </c>
      <c r="H363" s="2">
        <f t="shared" si="1"/>
        <v>90000</v>
      </c>
      <c r="I363" s="4">
        <v>70000.0</v>
      </c>
      <c r="J363" s="59">
        <f t="shared" si="3"/>
        <v>1.333333333</v>
      </c>
      <c r="K363" s="2">
        <f t="shared" si="4"/>
        <v>210000</v>
      </c>
      <c r="L363" s="1"/>
    </row>
    <row r="364">
      <c r="A364" s="70">
        <v>46186.0</v>
      </c>
      <c r="B364" s="52" t="s">
        <v>1204</v>
      </c>
      <c r="C364" s="1" t="str">
        <f>VLOOKUP(B364,MAESTRA!I:K,2,0)</f>
        <v>*1118725*</v>
      </c>
      <c r="D364" s="1" t="str">
        <f>VLOOKUP(B364,MAESTRA!I:K,3,0)</f>
        <v>CAMISETAS DAMA COLOMBIA 1.1 AMARILLA TALLA M</v>
      </c>
      <c r="E364" s="5" t="s">
        <v>386</v>
      </c>
      <c r="F364" s="57">
        <v>2.0</v>
      </c>
      <c r="G364" s="2">
        <v>30000.0</v>
      </c>
      <c r="H364" s="2">
        <f t="shared" si="1"/>
        <v>60000</v>
      </c>
      <c r="I364" s="2">
        <f>CEILING(G364*$I$1,1000)</f>
        <v>60000</v>
      </c>
      <c r="J364" s="59">
        <f t="shared" si="3"/>
        <v>1</v>
      </c>
      <c r="K364" s="2">
        <f t="shared" si="4"/>
        <v>120000</v>
      </c>
      <c r="L364" s="1"/>
    </row>
    <row r="365">
      <c r="A365" s="70">
        <v>46186.0</v>
      </c>
      <c r="B365" s="52" t="s">
        <v>1205</v>
      </c>
      <c r="C365" s="1" t="str">
        <f>VLOOKUP(B365,MAESTRA!I:K,2,0)</f>
        <v>*1118723*</v>
      </c>
      <c r="D365" s="1" t="str">
        <f>VLOOKUP(B365,MAESTRA!I:K,3,0)</f>
        <v>CAMISETAS DAMA COLOMBIA 1.1 AMARILLA TALLA L</v>
      </c>
      <c r="E365" s="5" t="s">
        <v>386</v>
      </c>
      <c r="F365" s="57">
        <v>4.0</v>
      </c>
      <c r="G365" s="2">
        <v>30000.0</v>
      </c>
      <c r="H365" s="2">
        <f t="shared" si="1"/>
        <v>120000</v>
      </c>
      <c r="I365" s="4">
        <v>70000.0</v>
      </c>
      <c r="J365" s="59">
        <f t="shared" si="3"/>
        <v>1.333333333</v>
      </c>
      <c r="K365" s="2">
        <f t="shared" si="4"/>
        <v>280000</v>
      </c>
      <c r="L365" s="1"/>
    </row>
    <row r="366">
      <c r="A366" s="70">
        <v>46186.0</v>
      </c>
      <c r="B366" s="52" t="s">
        <v>1206</v>
      </c>
      <c r="C366" s="1" t="str">
        <f>VLOOKUP(B366,MAESTRA!I:K,2,0)</f>
        <v>*1118732*</v>
      </c>
      <c r="D366" s="1" t="str">
        <f>VLOOKUP(B366,MAESTRA!I:K,3,0)</f>
        <v>CAMISETAS DAMA COLOMBIA 1.1 AMARILLA TALLA XL</v>
      </c>
      <c r="E366" s="5" t="s">
        <v>386</v>
      </c>
      <c r="F366" s="57">
        <v>3.0</v>
      </c>
      <c r="G366" s="2">
        <v>30000.0</v>
      </c>
      <c r="H366" s="2">
        <f t="shared" si="1"/>
        <v>90000</v>
      </c>
      <c r="I366" s="4">
        <v>70000.0</v>
      </c>
      <c r="J366" s="59">
        <f t="shared" si="3"/>
        <v>1.333333333</v>
      </c>
      <c r="K366" s="2">
        <f t="shared" si="4"/>
        <v>210000</v>
      </c>
      <c r="L366" s="1"/>
    </row>
    <row r="367">
      <c r="A367" s="70">
        <v>46186.0</v>
      </c>
      <c r="B367" s="52" t="s">
        <v>1207</v>
      </c>
      <c r="C367" s="1" t="str">
        <f>VLOOKUP(B367,MAESTRA!I:K,2,0)</f>
        <v>*11215027*</v>
      </c>
      <c r="D367" s="1" t="str">
        <f>VLOOKUP(B367,MAESTRA!I:K,3,0)</f>
        <v>CAMISETAS CABALLERO ITALIA 90 TALLA S</v>
      </c>
      <c r="E367" s="5" t="s">
        <v>386</v>
      </c>
      <c r="F367" s="57">
        <v>1.0</v>
      </c>
      <c r="G367" s="4">
        <v>32000.0</v>
      </c>
      <c r="H367" s="2">
        <f t="shared" si="1"/>
        <v>32000</v>
      </c>
      <c r="I367" s="2">
        <f t="shared" ref="I367:I370" si="11">CEILING(G367*$I$1,1000)</f>
        <v>64000</v>
      </c>
      <c r="J367" s="59">
        <f t="shared" si="3"/>
        <v>1</v>
      </c>
      <c r="K367" s="2">
        <f t="shared" si="4"/>
        <v>64000</v>
      </c>
      <c r="L367" s="1"/>
    </row>
    <row r="368">
      <c r="A368" s="70">
        <v>46186.0</v>
      </c>
      <c r="B368" s="52" t="s">
        <v>1208</v>
      </c>
      <c r="C368" s="1" t="str">
        <f>VLOOKUP(B368,MAESTRA!I:K,2,0)</f>
        <v>*11215025*</v>
      </c>
      <c r="D368" s="1" t="str">
        <f>VLOOKUP(B368,MAESTRA!I:K,3,0)</f>
        <v>CAMISETAS CABALLERO ITALIA 90 TALLA M</v>
      </c>
      <c r="E368" s="5" t="s">
        <v>386</v>
      </c>
      <c r="F368" s="57">
        <v>2.0</v>
      </c>
      <c r="G368" s="4">
        <v>32000.0</v>
      </c>
      <c r="H368" s="2">
        <f t="shared" si="1"/>
        <v>64000</v>
      </c>
      <c r="I368" s="2">
        <f t="shared" si="11"/>
        <v>64000</v>
      </c>
      <c r="J368" s="59">
        <f t="shared" si="3"/>
        <v>1</v>
      </c>
      <c r="K368" s="2">
        <f t="shared" si="4"/>
        <v>128000</v>
      </c>
      <c r="L368" s="1"/>
    </row>
    <row r="369">
      <c r="A369" s="70">
        <v>46186.0</v>
      </c>
      <c r="B369" s="52" t="s">
        <v>636</v>
      </c>
      <c r="C369" s="1" t="str">
        <f>VLOOKUP(B369,MAESTRA!I:K,2,0)</f>
        <v>*11215023*</v>
      </c>
      <c r="D369" s="1" t="str">
        <f>VLOOKUP(B369,MAESTRA!I:K,3,0)</f>
        <v>CAMISETAS CABALLERO ITALIA 90 TALLA L</v>
      </c>
      <c r="E369" s="5" t="s">
        <v>386</v>
      </c>
      <c r="F369" s="57">
        <v>2.0</v>
      </c>
      <c r="G369" s="4">
        <v>32000.0</v>
      </c>
      <c r="H369" s="2">
        <f t="shared" si="1"/>
        <v>64000</v>
      </c>
      <c r="I369" s="2">
        <f t="shared" si="11"/>
        <v>64000</v>
      </c>
      <c r="J369" s="59">
        <f t="shared" si="3"/>
        <v>1</v>
      </c>
      <c r="K369" s="2">
        <f t="shared" si="4"/>
        <v>128000</v>
      </c>
      <c r="L369" s="1"/>
    </row>
    <row r="370">
      <c r="A370" s="70">
        <v>46186.0</v>
      </c>
      <c r="B370" s="52" t="s">
        <v>1209</v>
      </c>
      <c r="C370" s="1" t="str">
        <f>VLOOKUP(B370,MAESTRA!I:K,2,0)</f>
        <v>*11215032*</v>
      </c>
      <c r="D370" s="1" t="str">
        <f>VLOOKUP(B370,MAESTRA!I:K,3,0)</f>
        <v>CAMISETAS CABALLERO ITALIA 90 TALLA XL</v>
      </c>
      <c r="E370" s="5" t="s">
        <v>386</v>
      </c>
      <c r="F370" s="57">
        <v>1.0</v>
      </c>
      <c r="G370" s="4">
        <v>32000.0</v>
      </c>
      <c r="H370" s="2">
        <f t="shared" si="1"/>
        <v>32000</v>
      </c>
      <c r="I370" s="2">
        <f t="shared" si="11"/>
        <v>64000</v>
      </c>
      <c r="J370" s="59">
        <f t="shared" si="3"/>
        <v>1</v>
      </c>
      <c r="K370" s="2">
        <f t="shared" si="4"/>
        <v>64000</v>
      </c>
      <c r="L370" s="1"/>
    </row>
    <row r="371">
      <c r="A371" s="70">
        <v>46186.0</v>
      </c>
      <c r="B371" s="52" t="s">
        <v>688</v>
      </c>
      <c r="C371" s="1" t="str">
        <f>VLOOKUP(B371,MAESTRA!I:K,2,0)</f>
        <v>*1128825*</v>
      </c>
      <c r="D371" s="1" t="str">
        <f>VLOOKUP(B371,MAESTRA!I:K,3,0)</f>
        <v>CAMISETAS CABALLERO COLOMBIA AAA AMARILLA TALLA M</v>
      </c>
      <c r="E371" s="5" t="s">
        <v>386</v>
      </c>
      <c r="F371" s="57">
        <v>1.0</v>
      </c>
      <c r="G371" s="2">
        <v>28000.0</v>
      </c>
      <c r="H371" s="2">
        <f t="shared" si="1"/>
        <v>28000</v>
      </c>
      <c r="I371" s="4">
        <v>60000.0</v>
      </c>
      <c r="J371" s="59">
        <f t="shared" si="3"/>
        <v>1.142857143</v>
      </c>
      <c r="K371" s="2">
        <f t="shared" si="4"/>
        <v>60000</v>
      </c>
      <c r="L371" s="1"/>
    </row>
    <row r="372">
      <c r="A372" s="70">
        <v>46186.0</v>
      </c>
      <c r="B372" s="52" t="s">
        <v>686</v>
      </c>
      <c r="C372" s="1" t="str">
        <f>VLOOKUP(B372,MAESTRA!I:K,2,0)</f>
        <v>*1128823*</v>
      </c>
      <c r="D372" s="1" t="str">
        <f>VLOOKUP(B372,MAESTRA!I:K,3,0)</f>
        <v>CAMISETAS CABALLERO COLOMBIA AAA AMARILLA TALLA L</v>
      </c>
      <c r="E372" s="5" t="s">
        <v>386</v>
      </c>
      <c r="F372" s="57">
        <v>1.0</v>
      </c>
      <c r="G372" s="2">
        <v>28000.0</v>
      </c>
      <c r="H372" s="2">
        <f t="shared" si="1"/>
        <v>28000</v>
      </c>
      <c r="I372" s="4">
        <v>60000.0</v>
      </c>
      <c r="J372" s="59">
        <f t="shared" si="3"/>
        <v>1.142857143</v>
      </c>
      <c r="K372" s="2">
        <f t="shared" si="4"/>
        <v>60000</v>
      </c>
      <c r="L372" s="1"/>
    </row>
    <row r="373">
      <c r="A373" s="70">
        <v>46186.0</v>
      </c>
      <c r="B373" s="52" t="s">
        <v>1201</v>
      </c>
      <c r="C373" s="1" t="str">
        <f>VLOOKUP(B373,MAESTRA!I:K,2,0)</f>
        <v>*1128832*</v>
      </c>
      <c r="D373" s="1" t="str">
        <f>VLOOKUP(B373,MAESTRA!I:K,3,0)</f>
        <v>CAMISETAS CABALLERO COLOMBIA AAA AMARILLA TALLA XL</v>
      </c>
      <c r="E373" s="5" t="s">
        <v>386</v>
      </c>
      <c r="F373" s="57">
        <v>1.0</v>
      </c>
      <c r="G373" s="2">
        <v>28000.0</v>
      </c>
      <c r="H373" s="2">
        <f t="shared" si="1"/>
        <v>28000</v>
      </c>
      <c r="I373" s="4">
        <v>60000.0</v>
      </c>
      <c r="J373" s="59">
        <f t="shared" si="3"/>
        <v>1.142857143</v>
      </c>
      <c r="K373" s="2">
        <f t="shared" si="4"/>
        <v>60000</v>
      </c>
      <c r="L373" s="1"/>
    </row>
    <row r="374">
      <c r="A374" s="70">
        <v>46186.0</v>
      </c>
      <c r="B374" s="52" t="s">
        <v>1194</v>
      </c>
      <c r="C374" s="1" t="str">
        <f>VLOOKUP(B374,MAESTRA!I:K,2,0)</f>
        <v>*114887*</v>
      </c>
      <c r="D374" s="1" t="str">
        <f>VLOOKUP(B374,MAESTRA!I:K,3,0)</f>
        <v>CAMISETAS NIÑO COLOMBIA AAA AMARILLA TALLA 18</v>
      </c>
      <c r="E374" s="5" t="s">
        <v>386</v>
      </c>
      <c r="F374" s="57">
        <v>1.0</v>
      </c>
      <c r="G374" s="4">
        <v>28000.0</v>
      </c>
      <c r="H374" s="2">
        <f t="shared" si="1"/>
        <v>28000</v>
      </c>
      <c r="I374" s="4">
        <v>70000.0</v>
      </c>
      <c r="J374" s="59">
        <f t="shared" si="3"/>
        <v>1.5</v>
      </c>
      <c r="K374" s="2">
        <f t="shared" si="4"/>
        <v>70000</v>
      </c>
      <c r="L374" s="1"/>
    </row>
    <row r="375">
      <c r="A375" s="70">
        <v>46186.0</v>
      </c>
      <c r="B375" s="52" t="s">
        <v>1196</v>
      </c>
      <c r="C375" s="1" t="str">
        <f>VLOOKUP(B375,MAESTRA!I:K,2,0)</f>
        <v>*114889*</v>
      </c>
      <c r="D375" s="1" t="str">
        <f>VLOOKUP(B375,MAESTRA!I:K,3,0)</f>
        <v>CAMISETAS NIÑO COLOMBIA AAA AMARILLA TALLA 22</v>
      </c>
      <c r="E375" s="5" t="s">
        <v>386</v>
      </c>
      <c r="F375" s="57">
        <v>2.0</v>
      </c>
      <c r="G375" s="4">
        <v>28000.0</v>
      </c>
      <c r="H375" s="2">
        <f t="shared" si="1"/>
        <v>56000</v>
      </c>
      <c r="I375" s="2">
        <f t="shared" ref="I375:I393" si="12">CEILING(G375*$I$1,1000)</f>
        <v>56000</v>
      </c>
      <c r="J375" s="59">
        <f t="shared" si="3"/>
        <v>1</v>
      </c>
      <c r="K375" s="2">
        <f t="shared" si="4"/>
        <v>112000</v>
      </c>
      <c r="L375" s="1"/>
    </row>
    <row r="376">
      <c r="A376" s="70">
        <v>46186.0</v>
      </c>
      <c r="B376" s="52" t="s">
        <v>1197</v>
      </c>
      <c r="C376" s="1" t="str">
        <f>VLOOKUP(B376,MAESTRA!I:K,2,0)</f>
        <v>*1148810*</v>
      </c>
      <c r="D376" s="1" t="str">
        <f>VLOOKUP(B376,MAESTRA!I:K,3,0)</f>
        <v>CAMISETAS NIÑO COLOMBIA AAA AMARILLA TALLA 24</v>
      </c>
      <c r="E376" s="5" t="s">
        <v>386</v>
      </c>
      <c r="F376" s="57">
        <v>2.0</v>
      </c>
      <c r="G376" s="4">
        <v>28000.0</v>
      </c>
      <c r="H376" s="2">
        <f t="shared" si="1"/>
        <v>56000</v>
      </c>
      <c r="I376" s="2">
        <f t="shared" si="12"/>
        <v>56000</v>
      </c>
      <c r="J376" s="59">
        <f t="shared" si="3"/>
        <v>1</v>
      </c>
      <c r="K376" s="2">
        <f t="shared" si="4"/>
        <v>112000</v>
      </c>
      <c r="L376" s="1"/>
    </row>
    <row r="377">
      <c r="A377" s="70">
        <v>46186.0</v>
      </c>
      <c r="B377" s="52" t="s">
        <v>1198</v>
      </c>
      <c r="C377" s="1" t="str">
        <f>VLOOKUP(B377,MAESTRA!I:K,2,0)</f>
        <v>*1148811*</v>
      </c>
      <c r="D377" s="1" t="str">
        <f>VLOOKUP(B377,MAESTRA!I:K,3,0)</f>
        <v>CAMISETAS NIÑO COLOMBIA AAA AMARILLA TALLA 26</v>
      </c>
      <c r="E377" s="5" t="s">
        <v>386</v>
      </c>
      <c r="F377" s="57">
        <v>3.0</v>
      </c>
      <c r="G377" s="4">
        <v>28000.0</v>
      </c>
      <c r="H377" s="2">
        <f t="shared" si="1"/>
        <v>84000</v>
      </c>
      <c r="I377" s="2">
        <f t="shared" si="12"/>
        <v>56000</v>
      </c>
      <c r="J377" s="59">
        <f t="shared" si="3"/>
        <v>1</v>
      </c>
      <c r="K377" s="2">
        <f t="shared" si="4"/>
        <v>168000</v>
      </c>
      <c r="L377" s="1"/>
    </row>
    <row r="378">
      <c r="A378" s="70">
        <v>46186.0</v>
      </c>
      <c r="B378" s="52" t="s">
        <v>1199</v>
      </c>
      <c r="C378" s="1" t="str">
        <f>VLOOKUP(B378,MAESTRA!I:K,2,0)</f>
        <v>*1148812*</v>
      </c>
      <c r="D378" s="1" t="str">
        <f>VLOOKUP(B378,MAESTRA!I:K,3,0)</f>
        <v>CAMISETAS NIÑO COLOMBIA AAA AMARILLA TALLA 28</v>
      </c>
      <c r="E378" s="5" t="s">
        <v>386</v>
      </c>
      <c r="F378" s="57">
        <v>4.0</v>
      </c>
      <c r="G378" s="4">
        <v>28000.0</v>
      </c>
      <c r="H378" s="2">
        <f t="shared" si="1"/>
        <v>112000</v>
      </c>
      <c r="I378" s="2">
        <f t="shared" si="12"/>
        <v>56000</v>
      </c>
      <c r="J378" s="59">
        <f t="shared" si="3"/>
        <v>1</v>
      </c>
      <c r="K378" s="2">
        <f t="shared" si="4"/>
        <v>224000</v>
      </c>
      <c r="L378" s="1"/>
    </row>
    <row r="379">
      <c r="A379" s="70">
        <v>46186.0</v>
      </c>
      <c r="B379" s="52" t="s">
        <v>1210</v>
      </c>
      <c r="C379" s="1" t="str">
        <f>VLOOKUP(B379,MAESTRA!I:K,2,0)</f>
        <v>*4025127*</v>
      </c>
      <c r="D379" s="1" t="str">
        <f>VLOOKUP(B379,MAESTRA!I:K,3,0)</f>
        <v>CONJUNTO CABALLERO BRASIL AAA TALLA S</v>
      </c>
      <c r="E379" s="5" t="s">
        <v>386</v>
      </c>
      <c r="F379" s="57">
        <v>1.0</v>
      </c>
      <c r="G379" s="2">
        <v>35000.0</v>
      </c>
      <c r="H379" s="2">
        <f t="shared" si="1"/>
        <v>35000</v>
      </c>
      <c r="I379" s="2">
        <f t="shared" si="12"/>
        <v>70000</v>
      </c>
      <c r="J379" s="59">
        <f t="shared" si="3"/>
        <v>1</v>
      </c>
      <c r="K379" s="2">
        <f t="shared" si="4"/>
        <v>70000</v>
      </c>
      <c r="L379" s="1"/>
    </row>
    <row r="380">
      <c r="A380" s="70">
        <v>46186.0</v>
      </c>
      <c r="B380" s="52" t="s">
        <v>1211</v>
      </c>
      <c r="C380" s="1" t="str">
        <f>VLOOKUP(B380,MAESTRA!I:K,2,0)</f>
        <v>*4025125*</v>
      </c>
      <c r="D380" s="1" t="str">
        <f>VLOOKUP(B380,MAESTRA!I:K,3,0)</f>
        <v>CONJUNTO CABALLERO BRASIL AAA TALLA M</v>
      </c>
      <c r="E380" s="5" t="s">
        <v>386</v>
      </c>
      <c r="F380" s="57">
        <v>1.0</v>
      </c>
      <c r="G380" s="2">
        <v>35000.0</v>
      </c>
      <c r="H380" s="2">
        <f t="shared" si="1"/>
        <v>35000</v>
      </c>
      <c r="I380" s="2">
        <f t="shared" si="12"/>
        <v>70000</v>
      </c>
      <c r="J380" s="59">
        <f t="shared" si="3"/>
        <v>1</v>
      </c>
      <c r="K380" s="2">
        <f t="shared" si="4"/>
        <v>70000</v>
      </c>
      <c r="L380" s="1"/>
    </row>
    <row r="381">
      <c r="A381" s="70">
        <v>46186.0</v>
      </c>
      <c r="B381" s="52" t="s">
        <v>1212</v>
      </c>
      <c r="C381" s="1" t="str">
        <f>VLOOKUP(B381,MAESTRA!I:K,2,0)</f>
        <v>*4025123*</v>
      </c>
      <c r="D381" s="1" t="str">
        <f>VLOOKUP(B381,MAESTRA!I:K,3,0)</f>
        <v>CONJUNTO CABALLERO BRASIL AAA TALLA L</v>
      </c>
      <c r="E381" s="5" t="s">
        <v>386</v>
      </c>
      <c r="F381" s="57">
        <v>1.0</v>
      </c>
      <c r="G381" s="2">
        <v>35000.0</v>
      </c>
      <c r="H381" s="2">
        <f t="shared" si="1"/>
        <v>35000</v>
      </c>
      <c r="I381" s="2">
        <f t="shared" si="12"/>
        <v>70000</v>
      </c>
      <c r="J381" s="59">
        <f t="shared" si="3"/>
        <v>1</v>
      </c>
      <c r="K381" s="2">
        <f t="shared" si="4"/>
        <v>70000</v>
      </c>
      <c r="L381" s="1"/>
    </row>
    <row r="382">
      <c r="A382" s="70">
        <v>46186.0</v>
      </c>
      <c r="B382" s="52" t="s">
        <v>1213</v>
      </c>
      <c r="C382" s="1" t="str">
        <f>VLOOKUP(B382,MAESTRA!I:K,2,0)</f>
        <v>*4025132*</v>
      </c>
      <c r="D382" s="1" t="str">
        <f>VLOOKUP(B382,MAESTRA!I:K,3,0)</f>
        <v>CONJUNTO CABALLERO BRASIL AAA TALLA XL</v>
      </c>
      <c r="E382" s="5" t="s">
        <v>386</v>
      </c>
      <c r="F382" s="57">
        <v>1.0</v>
      </c>
      <c r="G382" s="2">
        <v>35000.0</v>
      </c>
      <c r="H382" s="2">
        <f t="shared" si="1"/>
        <v>35000</v>
      </c>
      <c r="I382" s="2">
        <f t="shared" si="12"/>
        <v>70000</v>
      </c>
      <c r="J382" s="59">
        <f t="shared" si="3"/>
        <v>1</v>
      </c>
      <c r="K382" s="2">
        <f t="shared" si="4"/>
        <v>70000</v>
      </c>
      <c r="L382" s="1"/>
    </row>
    <row r="383">
      <c r="A383" s="70">
        <v>46186.0</v>
      </c>
      <c r="B383" s="52" t="s">
        <v>1214</v>
      </c>
      <c r="C383" s="1" t="str">
        <f>VLOOKUP(B383,MAESTRA!I:K,2,0)</f>
        <v>*4025134*</v>
      </c>
      <c r="D383" s="1" t="str">
        <f>VLOOKUP(B383,MAESTRA!I:K,3,0)</f>
        <v>CONJUNTO CABALLERO BRASIL AAA TALLA XXL</v>
      </c>
      <c r="E383" s="5" t="s">
        <v>386</v>
      </c>
      <c r="F383" s="57">
        <v>1.0</v>
      </c>
      <c r="G383" s="2">
        <v>35000.0</v>
      </c>
      <c r="H383" s="2">
        <f t="shared" si="1"/>
        <v>35000</v>
      </c>
      <c r="I383" s="2">
        <f t="shared" si="12"/>
        <v>70000</v>
      </c>
      <c r="J383" s="59">
        <f t="shared" si="3"/>
        <v>1</v>
      </c>
      <c r="K383" s="2">
        <f t="shared" si="4"/>
        <v>70000</v>
      </c>
      <c r="L383" s="1"/>
    </row>
    <row r="384">
      <c r="A384" s="70">
        <v>46186.0</v>
      </c>
      <c r="B384" s="52" t="s">
        <v>1215</v>
      </c>
      <c r="C384" s="1" t="str">
        <f>VLOOKUP(B384,MAESTRA!I:K,2,0)</f>
        <v>*40222327*</v>
      </c>
      <c r="D384" s="1" t="str">
        <f>VLOOKUP(B384,MAESTRA!I:K,3,0)</f>
        <v>CONJUNTO CABALLERO PORTUGAL AAA TALLA S</v>
      </c>
      <c r="E384" s="5" t="s">
        <v>386</v>
      </c>
      <c r="F384" s="57">
        <v>1.0</v>
      </c>
      <c r="G384" s="4">
        <v>28000.0</v>
      </c>
      <c r="H384" s="2">
        <f t="shared" si="1"/>
        <v>28000</v>
      </c>
      <c r="I384" s="2">
        <f t="shared" si="12"/>
        <v>56000</v>
      </c>
      <c r="J384" s="59">
        <f t="shared" si="3"/>
        <v>1</v>
      </c>
      <c r="K384" s="2">
        <f t="shared" si="4"/>
        <v>56000</v>
      </c>
      <c r="L384" s="1"/>
    </row>
    <row r="385">
      <c r="A385" s="70">
        <v>46186.0</v>
      </c>
      <c r="B385" s="52" t="s">
        <v>1216</v>
      </c>
      <c r="C385" s="1" t="str">
        <f>VLOOKUP(B385,MAESTRA!I:K,2,0)</f>
        <v>*40222325*</v>
      </c>
      <c r="D385" s="1" t="str">
        <f>VLOOKUP(B385,MAESTRA!I:K,3,0)</f>
        <v>CONJUNTO CABALLERO PORTUGAL AAA TALLA M</v>
      </c>
      <c r="E385" s="5" t="s">
        <v>386</v>
      </c>
      <c r="F385" s="57">
        <v>2.0</v>
      </c>
      <c r="G385" s="4">
        <v>28000.0</v>
      </c>
      <c r="H385" s="2">
        <f t="shared" si="1"/>
        <v>56000</v>
      </c>
      <c r="I385" s="2">
        <f t="shared" si="12"/>
        <v>56000</v>
      </c>
      <c r="J385" s="59">
        <f t="shared" si="3"/>
        <v>1</v>
      </c>
      <c r="K385" s="2">
        <f t="shared" si="4"/>
        <v>112000</v>
      </c>
      <c r="L385" s="1"/>
    </row>
    <row r="386">
      <c r="A386" s="70">
        <v>46186.0</v>
      </c>
      <c r="B386" s="52" t="s">
        <v>1217</v>
      </c>
      <c r="C386" s="1" t="str">
        <f>VLOOKUP(B386,MAESTRA!I:K,2,0)</f>
        <v>*40222323*</v>
      </c>
      <c r="D386" s="1" t="str">
        <f>VLOOKUP(B386,MAESTRA!I:K,3,0)</f>
        <v>CONJUNTO CABALLERO PORTUGAL AAA TALLA L</v>
      </c>
      <c r="E386" s="5" t="s">
        <v>386</v>
      </c>
      <c r="F386" s="57">
        <v>2.0</v>
      </c>
      <c r="G386" s="4">
        <v>28000.0</v>
      </c>
      <c r="H386" s="2">
        <f t="shared" si="1"/>
        <v>56000</v>
      </c>
      <c r="I386" s="2">
        <f t="shared" si="12"/>
        <v>56000</v>
      </c>
      <c r="J386" s="59">
        <f t="shared" si="3"/>
        <v>1</v>
      </c>
      <c r="K386" s="2">
        <f t="shared" si="4"/>
        <v>112000</v>
      </c>
      <c r="L386" s="1"/>
    </row>
    <row r="387">
      <c r="A387" s="70">
        <v>46186.0</v>
      </c>
      <c r="B387" s="52" t="s">
        <v>1218</v>
      </c>
      <c r="C387" s="1" t="str">
        <f>VLOOKUP(B387,MAESTRA!I:K,2,0)</f>
        <v>*40222332*</v>
      </c>
      <c r="D387" s="1" t="str">
        <f>VLOOKUP(B387,MAESTRA!I:K,3,0)</f>
        <v>CONJUNTO CABALLERO PORTUGAL AAA TALLA XL</v>
      </c>
      <c r="E387" s="5" t="s">
        <v>386</v>
      </c>
      <c r="F387" s="57">
        <v>1.0</v>
      </c>
      <c r="G387" s="4">
        <v>28000.0</v>
      </c>
      <c r="H387" s="2">
        <f t="shared" si="1"/>
        <v>28000</v>
      </c>
      <c r="I387" s="2">
        <f t="shared" si="12"/>
        <v>56000</v>
      </c>
      <c r="J387" s="59">
        <f t="shared" si="3"/>
        <v>1</v>
      </c>
      <c r="K387" s="2">
        <f t="shared" si="4"/>
        <v>56000</v>
      </c>
      <c r="L387" s="1"/>
    </row>
    <row r="388">
      <c r="A388" s="70">
        <v>46186.0</v>
      </c>
      <c r="B388" s="52" t="s">
        <v>1219</v>
      </c>
      <c r="C388" s="1" t="str">
        <f>VLOOKUP(B388,MAESTRA!I:K,2,0)</f>
        <v>*1123827*</v>
      </c>
      <c r="D388" s="1" t="str">
        <f>VLOOKUP(B388,MAESTRA!I:K,3,0)</f>
        <v>CAMISETAS CABALLERO ATLETICO NACIONAL AAA 2026 TALLA S</v>
      </c>
      <c r="E388" s="5" t="s">
        <v>386</v>
      </c>
      <c r="F388" s="57">
        <v>1.0</v>
      </c>
      <c r="G388" s="4">
        <v>15000.0</v>
      </c>
      <c r="H388" s="2">
        <f t="shared" si="1"/>
        <v>15000</v>
      </c>
      <c r="I388" s="2">
        <f t="shared" si="12"/>
        <v>30000</v>
      </c>
      <c r="J388" s="59">
        <f t="shared" si="3"/>
        <v>1</v>
      </c>
      <c r="K388" s="2">
        <f t="shared" si="4"/>
        <v>30000</v>
      </c>
      <c r="L388" s="1"/>
    </row>
    <row r="389">
      <c r="A389" s="70">
        <v>46186.0</v>
      </c>
      <c r="B389" s="52" t="s">
        <v>1220</v>
      </c>
      <c r="C389" s="1" t="str">
        <f>VLOOKUP(B389,MAESTRA!I:K,2,0)</f>
        <v>*1123825*</v>
      </c>
      <c r="D389" s="1" t="str">
        <f>VLOOKUP(B389,MAESTRA!I:K,3,0)</f>
        <v>CAMISETAS CABALLERO ATLETICO NACIONAL AAA 2026 TALLA M</v>
      </c>
      <c r="E389" s="5" t="s">
        <v>386</v>
      </c>
      <c r="F389" s="57">
        <v>2.0</v>
      </c>
      <c r="G389" s="4">
        <v>15000.0</v>
      </c>
      <c r="H389" s="2">
        <f t="shared" si="1"/>
        <v>30000</v>
      </c>
      <c r="I389" s="2">
        <f t="shared" si="12"/>
        <v>30000</v>
      </c>
      <c r="J389" s="59">
        <f t="shared" si="3"/>
        <v>1</v>
      </c>
      <c r="K389" s="2">
        <f t="shared" si="4"/>
        <v>60000</v>
      </c>
      <c r="L389" s="1"/>
    </row>
    <row r="390">
      <c r="A390" s="70">
        <v>46186.0</v>
      </c>
      <c r="B390" s="52" t="s">
        <v>1221</v>
      </c>
      <c r="C390" s="1" t="str">
        <f>VLOOKUP(B390,MAESTRA!I:K,2,0)</f>
        <v>*1123823*</v>
      </c>
      <c r="D390" s="1" t="str">
        <f>VLOOKUP(B390,MAESTRA!I:K,3,0)</f>
        <v>CAMISETAS CABALLERO ATLETICO NACIONAL AAA 2026 TALLA L</v>
      </c>
      <c r="E390" s="5" t="s">
        <v>386</v>
      </c>
      <c r="F390" s="57">
        <v>2.0</v>
      </c>
      <c r="G390" s="4">
        <v>15000.0</v>
      </c>
      <c r="H390" s="2">
        <f t="shared" si="1"/>
        <v>30000</v>
      </c>
      <c r="I390" s="2">
        <f t="shared" si="12"/>
        <v>30000</v>
      </c>
      <c r="J390" s="59">
        <f t="shared" si="3"/>
        <v>1</v>
      </c>
      <c r="K390" s="2">
        <f t="shared" si="4"/>
        <v>60000</v>
      </c>
      <c r="L390" s="1"/>
    </row>
    <row r="391">
      <c r="A391" s="70">
        <v>46186.0</v>
      </c>
      <c r="B391" s="52" t="s">
        <v>1222</v>
      </c>
      <c r="C391" s="1" t="str">
        <f>VLOOKUP(B391,MAESTRA!I:K,2,0)</f>
        <v>*1123832*</v>
      </c>
      <c r="D391" s="1" t="str">
        <f>VLOOKUP(B391,MAESTRA!I:K,3,0)</f>
        <v>CAMISETAS CABALLERO ATLETICO NACIONAL AAA 2026 TALLA XL</v>
      </c>
      <c r="E391" s="5" t="s">
        <v>386</v>
      </c>
      <c r="F391" s="57">
        <v>1.0</v>
      </c>
      <c r="G391" s="4">
        <v>15000.0</v>
      </c>
      <c r="H391" s="2">
        <f t="shared" si="1"/>
        <v>15000</v>
      </c>
      <c r="I391" s="2">
        <f t="shared" si="12"/>
        <v>30000</v>
      </c>
      <c r="J391" s="59">
        <f t="shared" si="3"/>
        <v>1</v>
      </c>
      <c r="K391" s="2">
        <f t="shared" si="4"/>
        <v>30000</v>
      </c>
      <c r="L391" s="1"/>
    </row>
    <row r="392">
      <c r="A392" s="70">
        <v>46186.0</v>
      </c>
      <c r="B392" s="52" t="s">
        <v>1223</v>
      </c>
      <c r="C392" s="1" t="str">
        <f>VLOOKUP(B392,MAESTRA!I:K,2,0)</f>
        <v>*1123732*</v>
      </c>
      <c r="D392" s="1" t="str">
        <f>VLOOKUP(B392,MAESTRA!I:K,3,0)</f>
        <v>CAMISETAS CABALLERO ATLETICO NACIONAL AAA 2025 TALLA XL</v>
      </c>
      <c r="E392" s="5" t="s">
        <v>386</v>
      </c>
      <c r="F392" s="57">
        <v>4.0</v>
      </c>
      <c r="G392" s="2">
        <v>15000.0</v>
      </c>
      <c r="H392" s="2">
        <f t="shared" si="1"/>
        <v>60000</v>
      </c>
      <c r="I392" s="2">
        <f t="shared" si="12"/>
        <v>30000</v>
      </c>
      <c r="J392" s="59">
        <f t="shared" si="3"/>
        <v>1</v>
      </c>
      <c r="K392" s="2">
        <f t="shared" si="4"/>
        <v>120000</v>
      </c>
      <c r="L392" s="1"/>
    </row>
    <row r="393">
      <c r="A393" s="70">
        <v>46186.0</v>
      </c>
      <c r="B393" s="52" t="s">
        <v>1224</v>
      </c>
      <c r="C393" s="1" t="str">
        <f>VLOOKUP(B393,MAESTRA!I:K,2,0)</f>
        <v>*1123723*</v>
      </c>
      <c r="D393" s="1" t="str">
        <f>VLOOKUP(B393,MAESTRA!I:K,3,0)</f>
        <v>CAMISETAS CABALLERO ATLETICO NACIONAL AAA 2025 TALLA L</v>
      </c>
      <c r="E393" s="5" t="s">
        <v>386</v>
      </c>
      <c r="F393" s="57">
        <v>3.0</v>
      </c>
      <c r="G393" s="2">
        <v>15000.0</v>
      </c>
      <c r="H393" s="2">
        <f t="shared" si="1"/>
        <v>45000</v>
      </c>
      <c r="I393" s="2">
        <f t="shared" si="12"/>
        <v>30000</v>
      </c>
      <c r="J393" s="59">
        <f t="shared" si="3"/>
        <v>1</v>
      </c>
      <c r="K393" s="2">
        <f t="shared" si="4"/>
        <v>90000</v>
      </c>
      <c r="L393" s="1"/>
    </row>
    <row r="394">
      <c r="A394" s="70">
        <v>46186.0</v>
      </c>
      <c r="B394" s="52" t="s">
        <v>1225</v>
      </c>
      <c r="C394" s="1" t="str">
        <f>VLOOKUP(B394,MAESTRA!I:K,2,0)</f>
        <v>*11222227*</v>
      </c>
      <c r="D394" s="1" t="str">
        <f>VLOOKUP(B394,MAESTRA!I:K,3,0)</f>
        <v>CAMISETAS CABALLERO PORTUGAL 1.1 VISITANTE TALLA S</v>
      </c>
      <c r="E394" s="5" t="s">
        <v>386</v>
      </c>
      <c r="F394" s="57">
        <v>1.0</v>
      </c>
      <c r="G394" s="4">
        <v>43000.0</v>
      </c>
      <c r="H394" s="2">
        <f t="shared" si="1"/>
        <v>43000</v>
      </c>
      <c r="I394" s="4">
        <v>85000.0</v>
      </c>
      <c r="J394" s="59">
        <f t="shared" si="3"/>
        <v>0.976744186</v>
      </c>
      <c r="K394" s="2">
        <f t="shared" si="4"/>
        <v>85000</v>
      </c>
      <c r="L394" s="1"/>
    </row>
    <row r="395">
      <c r="A395" s="70">
        <v>46186.0</v>
      </c>
      <c r="B395" s="52" t="s">
        <v>1226</v>
      </c>
      <c r="C395" s="1" t="str">
        <f>VLOOKUP(B395,MAESTRA!I:K,2,0)</f>
        <v>*11222225*</v>
      </c>
      <c r="D395" s="1" t="str">
        <f>VLOOKUP(B395,MAESTRA!I:K,3,0)</f>
        <v>CAMISETAS CABALLERO PORTUGAL 1.1 VISITANTE TALLA M</v>
      </c>
      <c r="E395" s="5" t="s">
        <v>386</v>
      </c>
      <c r="F395" s="57">
        <v>1.0</v>
      </c>
      <c r="G395" s="4">
        <v>43000.0</v>
      </c>
      <c r="H395" s="2">
        <f t="shared" si="1"/>
        <v>43000</v>
      </c>
      <c r="I395" s="2">
        <f t="shared" ref="I395:I447" si="13">CEILING(G395*$I$1,1000)</f>
        <v>86000</v>
      </c>
      <c r="J395" s="59">
        <f t="shared" si="3"/>
        <v>1</v>
      </c>
      <c r="K395" s="2">
        <f t="shared" si="4"/>
        <v>86000</v>
      </c>
      <c r="L395" s="1"/>
    </row>
    <row r="396">
      <c r="A396" s="70">
        <v>46186.0</v>
      </c>
      <c r="B396" s="52" t="s">
        <v>1227</v>
      </c>
      <c r="C396" s="1" t="str">
        <f>VLOOKUP(B396,MAESTRA!I:K,2,0)</f>
        <v>*11222223*</v>
      </c>
      <c r="D396" s="1" t="str">
        <f>VLOOKUP(B396,MAESTRA!I:K,3,0)</f>
        <v>CAMISETAS CABALLERO PORTUGAL 1.1 VISITANTE TALLA L</v>
      </c>
      <c r="E396" s="5" t="s">
        <v>386</v>
      </c>
      <c r="F396" s="57">
        <v>1.0</v>
      </c>
      <c r="G396" s="4">
        <v>43000.0</v>
      </c>
      <c r="H396" s="2">
        <f t="shared" si="1"/>
        <v>43000</v>
      </c>
      <c r="I396" s="2">
        <f t="shared" si="13"/>
        <v>86000</v>
      </c>
      <c r="J396" s="59">
        <f t="shared" si="3"/>
        <v>1</v>
      </c>
      <c r="K396" s="2">
        <f t="shared" si="4"/>
        <v>86000</v>
      </c>
      <c r="L396" s="1"/>
    </row>
    <row r="397">
      <c r="A397" s="70">
        <v>46186.0</v>
      </c>
      <c r="B397" s="52" t="s">
        <v>1228</v>
      </c>
      <c r="C397" s="1" t="str">
        <f>VLOOKUP(B397,MAESTRA!I:K,2,0)</f>
        <v>*11222232*</v>
      </c>
      <c r="D397" s="1" t="str">
        <f>VLOOKUP(B397,MAESTRA!I:K,3,0)</f>
        <v>CAMISETAS CABALLERO PORTUGAL 1.1 VISITANTE TALLA XL</v>
      </c>
      <c r="E397" s="5" t="s">
        <v>386</v>
      </c>
      <c r="F397" s="57">
        <v>1.0</v>
      </c>
      <c r="G397" s="4">
        <v>43000.0</v>
      </c>
      <c r="H397" s="2">
        <f t="shared" si="1"/>
        <v>43000</v>
      </c>
      <c r="I397" s="2">
        <f t="shared" si="13"/>
        <v>86000</v>
      </c>
      <c r="J397" s="59">
        <f t="shared" si="3"/>
        <v>1</v>
      </c>
      <c r="K397" s="2">
        <f t="shared" si="4"/>
        <v>86000</v>
      </c>
      <c r="L397" s="1"/>
    </row>
    <row r="398">
      <c r="A398" s="70">
        <v>46186.0</v>
      </c>
      <c r="B398" s="52" t="s">
        <v>1229</v>
      </c>
      <c r="C398" s="1" t="str">
        <f>VLOOKUP(B398,MAESTRA!I:K,2,0)</f>
        <v>*11222234*</v>
      </c>
      <c r="D398" s="1" t="str">
        <f>VLOOKUP(B398,MAESTRA!I:K,3,0)</f>
        <v>CAMISETAS CABALLERO PORTUGAL 1.1 VISITANTE TALLA XXL</v>
      </c>
      <c r="E398" s="5" t="s">
        <v>386</v>
      </c>
      <c r="F398" s="57">
        <v>1.0</v>
      </c>
      <c r="G398" s="4">
        <v>43000.0</v>
      </c>
      <c r="H398" s="2">
        <f t="shared" si="1"/>
        <v>43000</v>
      </c>
      <c r="I398" s="2">
        <f t="shared" si="13"/>
        <v>86000</v>
      </c>
      <c r="J398" s="59">
        <f t="shared" si="3"/>
        <v>1</v>
      </c>
      <c r="K398" s="2">
        <f t="shared" si="4"/>
        <v>86000</v>
      </c>
      <c r="L398" s="1"/>
    </row>
    <row r="399">
      <c r="A399" s="70">
        <v>46186.0</v>
      </c>
      <c r="B399" s="52" t="s">
        <v>1230</v>
      </c>
      <c r="C399" s="1" t="str">
        <f>VLOOKUP(B399,MAESTRA!I:K,2,0)</f>
        <v>*40215127*</v>
      </c>
      <c r="D399" s="1" t="str">
        <f>VLOOKUP(B399,MAESTRA!I:K,3,0)</f>
        <v>CONJUNTO CABALLERO JAPON AAA LOCAL TALLA S</v>
      </c>
      <c r="E399" s="5" t="s">
        <v>386</v>
      </c>
      <c r="F399" s="57">
        <v>1.0</v>
      </c>
      <c r="G399" s="4">
        <v>28000.0</v>
      </c>
      <c r="H399" s="2">
        <f t="shared" si="1"/>
        <v>28000</v>
      </c>
      <c r="I399" s="2">
        <f t="shared" si="13"/>
        <v>56000</v>
      </c>
      <c r="J399" s="59">
        <f t="shared" si="3"/>
        <v>1</v>
      </c>
      <c r="K399" s="2">
        <f t="shared" si="4"/>
        <v>56000</v>
      </c>
      <c r="L399" s="1"/>
    </row>
    <row r="400">
      <c r="A400" s="70">
        <v>46186.0</v>
      </c>
      <c r="B400" s="52" t="s">
        <v>1231</v>
      </c>
      <c r="C400" s="1" t="str">
        <f>VLOOKUP(B400,MAESTRA!I:K,2,0)</f>
        <v>*40215125*</v>
      </c>
      <c r="D400" s="1" t="str">
        <f>VLOOKUP(B400,MAESTRA!I:K,3,0)</f>
        <v>CONJUNTO CABALLERO JAPON AAA LOCAL TALLA M</v>
      </c>
      <c r="E400" s="5" t="s">
        <v>386</v>
      </c>
      <c r="F400" s="57">
        <v>1.0</v>
      </c>
      <c r="G400" s="4">
        <v>28000.0</v>
      </c>
      <c r="H400" s="2">
        <f t="shared" si="1"/>
        <v>28000</v>
      </c>
      <c r="I400" s="2">
        <f t="shared" si="13"/>
        <v>56000</v>
      </c>
      <c r="J400" s="59">
        <f t="shared" si="3"/>
        <v>1</v>
      </c>
      <c r="K400" s="2">
        <f t="shared" si="4"/>
        <v>56000</v>
      </c>
      <c r="L400" s="1"/>
    </row>
    <row r="401">
      <c r="A401" s="70">
        <v>46186.0</v>
      </c>
      <c r="B401" s="52" t="s">
        <v>1232</v>
      </c>
      <c r="C401" s="1" t="str">
        <f>VLOOKUP(B401,MAESTRA!I:K,2,0)</f>
        <v>*40215123*</v>
      </c>
      <c r="D401" s="1" t="str">
        <f>VLOOKUP(B401,MAESTRA!I:K,3,0)</f>
        <v>CONJUNTO CABALLERO JAPON AAA LOCAL TALLA L</v>
      </c>
      <c r="E401" s="5" t="s">
        <v>386</v>
      </c>
      <c r="F401" s="57">
        <v>1.0</v>
      </c>
      <c r="G401" s="4">
        <v>28000.0</v>
      </c>
      <c r="H401" s="2">
        <f t="shared" si="1"/>
        <v>28000</v>
      </c>
      <c r="I401" s="2">
        <f t="shared" si="13"/>
        <v>56000</v>
      </c>
      <c r="J401" s="59">
        <f t="shared" si="3"/>
        <v>1</v>
      </c>
      <c r="K401" s="2">
        <f t="shared" si="4"/>
        <v>56000</v>
      </c>
      <c r="L401" s="1"/>
    </row>
    <row r="402">
      <c r="A402" s="70">
        <v>46186.0</v>
      </c>
      <c r="B402" s="52" t="s">
        <v>1233</v>
      </c>
      <c r="C402" s="1" t="str">
        <f>VLOOKUP(B402,MAESTRA!I:K,2,0)</f>
        <v>*40215132*</v>
      </c>
      <c r="D402" s="1" t="str">
        <f>VLOOKUP(B402,MAESTRA!I:K,3,0)</f>
        <v>CONJUNTO CABALLERO JAPON AAA LOCAL TALLA XL</v>
      </c>
      <c r="E402" s="5" t="s">
        <v>386</v>
      </c>
      <c r="F402" s="57">
        <v>1.0</v>
      </c>
      <c r="G402" s="4">
        <v>28000.0</v>
      </c>
      <c r="H402" s="2">
        <f t="shared" si="1"/>
        <v>28000</v>
      </c>
      <c r="I402" s="2">
        <f t="shared" si="13"/>
        <v>56000</v>
      </c>
      <c r="J402" s="59">
        <f t="shared" si="3"/>
        <v>1</v>
      </c>
      <c r="K402" s="2">
        <f t="shared" si="4"/>
        <v>56000</v>
      </c>
      <c r="L402" s="1"/>
    </row>
    <row r="403">
      <c r="A403" s="70">
        <v>46186.0</v>
      </c>
      <c r="B403" s="52" t="s">
        <v>1234</v>
      </c>
      <c r="C403" s="1" t="str">
        <f>VLOOKUP(B403,MAESTRA!I:K,2,0)</f>
        <v>*4021525*</v>
      </c>
      <c r="D403" s="1" t="str">
        <f>VLOOKUP(B403,MAESTRA!I:K,3,0)</f>
        <v>CONJUNTO CABALLERO ALEMANIA AAA LOCAL TALLA M</v>
      </c>
      <c r="E403" s="5" t="s">
        <v>386</v>
      </c>
      <c r="F403" s="57">
        <v>2.0</v>
      </c>
      <c r="G403" s="4">
        <v>28000.0</v>
      </c>
      <c r="H403" s="2">
        <f t="shared" si="1"/>
        <v>56000</v>
      </c>
      <c r="I403" s="2">
        <f t="shared" si="13"/>
        <v>56000</v>
      </c>
      <c r="J403" s="59">
        <f t="shared" si="3"/>
        <v>1</v>
      </c>
      <c r="K403" s="2">
        <f t="shared" si="4"/>
        <v>112000</v>
      </c>
      <c r="L403" s="1"/>
    </row>
    <row r="404">
      <c r="A404" s="70">
        <v>46186.0</v>
      </c>
      <c r="B404" s="52" t="s">
        <v>1235</v>
      </c>
      <c r="C404" s="1" t="str">
        <f>VLOOKUP(B404,MAESTRA!I:K,2,0)</f>
        <v>*4021523*</v>
      </c>
      <c r="D404" s="1" t="str">
        <f>VLOOKUP(B404,MAESTRA!I:K,3,0)</f>
        <v>CONJUNTO CABALLERO ALEMANIA AAA LOCAL TALLA L</v>
      </c>
      <c r="E404" s="5" t="s">
        <v>386</v>
      </c>
      <c r="F404" s="57">
        <v>2.0</v>
      </c>
      <c r="G404" s="4">
        <v>28000.0</v>
      </c>
      <c r="H404" s="2">
        <f t="shared" si="1"/>
        <v>56000</v>
      </c>
      <c r="I404" s="2">
        <f t="shared" si="13"/>
        <v>56000</v>
      </c>
      <c r="J404" s="59">
        <f t="shared" si="3"/>
        <v>1</v>
      </c>
      <c r="K404" s="2">
        <f t="shared" si="4"/>
        <v>112000</v>
      </c>
      <c r="L404" s="1"/>
    </row>
    <row r="405">
      <c r="A405" s="70">
        <v>46186.0</v>
      </c>
      <c r="B405" s="52" t="s">
        <v>1236</v>
      </c>
      <c r="C405" s="1" t="str">
        <f>VLOOKUP(B405,MAESTRA!I:K,2,0)</f>
        <v>*4021527*</v>
      </c>
      <c r="D405" s="1" t="str">
        <f>VLOOKUP(B405,MAESTRA!I:K,3,0)</f>
        <v>CONJUNTO CABALLERO ALEMANIA AAA LOCAL TALLA S</v>
      </c>
      <c r="E405" s="5" t="s">
        <v>386</v>
      </c>
      <c r="F405" s="57">
        <v>1.0</v>
      </c>
      <c r="G405" s="4">
        <v>28000.0</v>
      </c>
      <c r="H405" s="2">
        <f t="shared" si="1"/>
        <v>28000</v>
      </c>
      <c r="I405" s="2">
        <f t="shared" si="13"/>
        <v>56000</v>
      </c>
      <c r="J405" s="59">
        <f t="shared" si="3"/>
        <v>1</v>
      </c>
      <c r="K405" s="2">
        <f t="shared" si="4"/>
        <v>56000</v>
      </c>
      <c r="L405" s="1"/>
    </row>
    <row r="406">
      <c r="A406" s="70">
        <v>46186.0</v>
      </c>
      <c r="B406" s="52" t="s">
        <v>1237</v>
      </c>
      <c r="C406" s="1" t="str">
        <f>VLOOKUP(B406,MAESTRA!I:K,2,0)</f>
        <v>*4021532*</v>
      </c>
      <c r="D406" s="1" t="str">
        <f>VLOOKUP(B406,MAESTRA!I:K,3,0)</f>
        <v>CONJUNTO CABALLERO ALEMANIA AAA LOCAL TALLA XL</v>
      </c>
      <c r="E406" s="5" t="s">
        <v>386</v>
      </c>
      <c r="F406" s="57">
        <v>1.0</v>
      </c>
      <c r="G406" s="4">
        <v>28000.0</v>
      </c>
      <c r="H406" s="2">
        <f t="shared" si="1"/>
        <v>28000</v>
      </c>
      <c r="I406" s="2">
        <f t="shared" si="13"/>
        <v>56000</v>
      </c>
      <c r="J406" s="59">
        <f t="shared" si="3"/>
        <v>1</v>
      </c>
      <c r="K406" s="2">
        <f t="shared" si="4"/>
        <v>56000</v>
      </c>
      <c r="L406" s="1"/>
    </row>
    <row r="407">
      <c r="A407" s="70">
        <v>46186.0</v>
      </c>
      <c r="B407" s="52" t="s">
        <v>1238</v>
      </c>
      <c r="C407" s="1" t="str">
        <f>VLOOKUP(B407,MAESTRA!I:K,2,0)</f>
        <v>*40218732*</v>
      </c>
      <c r="D407" s="1" t="str">
        <f>VLOOKUP(B407,MAESTRA!I:K,3,0)</f>
        <v>CONJUNTO CABALLERO MEXICO AAA LOCAL TALLA XL</v>
      </c>
      <c r="E407" s="5" t="s">
        <v>386</v>
      </c>
      <c r="F407" s="57">
        <v>2.0</v>
      </c>
      <c r="G407" s="4">
        <v>28000.0</v>
      </c>
      <c r="H407" s="2">
        <f t="shared" si="1"/>
        <v>56000</v>
      </c>
      <c r="I407" s="2">
        <f t="shared" si="13"/>
        <v>56000</v>
      </c>
      <c r="J407" s="59">
        <f t="shared" si="3"/>
        <v>1</v>
      </c>
      <c r="K407" s="2">
        <f t="shared" si="4"/>
        <v>112000</v>
      </c>
      <c r="L407" s="1"/>
    </row>
    <row r="408">
      <c r="A408" s="70">
        <v>46186.0</v>
      </c>
      <c r="B408" s="52" t="s">
        <v>1239</v>
      </c>
      <c r="C408" s="1" t="str">
        <f>VLOOKUP(B408,MAESTRA!I:K,2,0)</f>
        <v>*40218725*</v>
      </c>
      <c r="D408" s="1" t="str">
        <f>VLOOKUP(B408,MAESTRA!I:K,3,0)</f>
        <v>CONJUNTO CABALLERO MEXICO AAA LOCAL TALLA M</v>
      </c>
      <c r="E408" s="5" t="s">
        <v>386</v>
      </c>
      <c r="F408" s="57">
        <v>2.0</v>
      </c>
      <c r="G408" s="4">
        <v>28000.0</v>
      </c>
      <c r="H408" s="2">
        <f t="shared" si="1"/>
        <v>56000</v>
      </c>
      <c r="I408" s="2">
        <f t="shared" si="13"/>
        <v>56000</v>
      </c>
      <c r="J408" s="59">
        <f t="shared" si="3"/>
        <v>1</v>
      </c>
      <c r="K408" s="2">
        <f t="shared" si="4"/>
        <v>112000</v>
      </c>
      <c r="L408" s="1"/>
    </row>
    <row r="409">
      <c r="A409" s="70">
        <v>46186.0</v>
      </c>
      <c r="B409" s="52" t="s">
        <v>1240</v>
      </c>
      <c r="C409" s="1" t="str">
        <f>VLOOKUP(B409,MAESTRA!I:K,2,0)</f>
        <v>*40218727*</v>
      </c>
      <c r="D409" s="1" t="str">
        <f>VLOOKUP(B409,MAESTRA!I:K,3,0)</f>
        <v>CONJUNTO CABALLERO MEXICO AAA LOCAL TALLA S</v>
      </c>
      <c r="E409" s="5" t="s">
        <v>386</v>
      </c>
      <c r="F409" s="57">
        <v>1.0</v>
      </c>
      <c r="G409" s="4">
        <v>28000.0</v>
      </c>
      <c r="H409" s="2">
        <f t="shared" si="1"/>
        <v>28000</v>
      </c>
      <c r="I409" s="2">
        <f t="shared" si="13"/>
        <v>56000</v>
      </c>
      <c r="J409" s="59">
        <f t="shared" si="3"/>
        <v>1</v>
      </c>
      <c r="K409" s="2">
        <f t="shared" si="4"/>
        <v>56000</v>
      </c>
      <c r="L409" s="1"/>
    </row>
    <row r="410">
      <c r="A410" s="70">
        <v>46186.0</v>
      </c>
      <c r="B410" s="52" t="s">
        <v>1241</v>
      </c>
      <c r="C410" s="1" t="str">
        <f>VLOOKUP(B410,MAESTRA!I:K,2,0)</f>
        <v>*11221723*</v>
      </c>
      <c r="D410" s="1" t="str">
        <f>VLOOKUP(B410,MAESTRA!I:K,3,0)</f>
        <v>CAMISETAS CABALLERO POLO ROMBOS ALGODON TALLA L</v>
      </c>
      <c r="E410" s="1" t="s">
        <v>1242</v>
      </c>
      <c r="F410" s="57">
        <v>2.0</v>
      </c>
      <c r="G410" s="2">
        <v>33000.0</v>
      </c>
      <c r="H410" s="2">
        <f t="shared" si="1"/>
        <v>66000</v>
      </c>
      <c r="I410" s="2">
        <f t="shared" si="13"/>
        <v>66000</v>
      </c>
      <c r="J410" s="59">
        <f t="shared" si="3"/>
        <v>1</v>
      </c>
      <c r="K410" s="2">
        <f t="shared" si="4"/>
        <v>132000</v>
      </c>
      <c r="L410" s="1"/>
    </row>
    <row r="411">
      <c r="A411" s="70">
        <v>46186.0</v>
      </c>
      <c r="B411" s="52" t="s">
        <v>1243</v>
      </c>
      <c r="C411" s="1" t="str">
        <f>VLOOKUP(B411,MAESTRA!I:K,2,0)</f>
        <v>*11221725*</v>
      </c>
      <c r="D411" s="1" t="str">
        <f>VLOOKUP(B411,MAESTRA!I:K,3,0)</f>
        <v>CAMISETAS CABALLERO POLO ROMBOS ALGODON TALLA M</v>
      </c>
      <c r="E411" s="1" t="s">
        <v>1242</v>
      </c>
      <c r="F411" s="57">
        <v>2.0</v>
      </c>
      <c r="G411" s="2">
        <v>33000.0</v>
      </c>
      <c r="H411" s="2">
        <f t="shared" si="1"/>
        <v>66000</v>
      </c>
      <c r="I411" s="2">
        <f t="shared" si="13"/>
        <v>66000</v>
      </c>
      <c r="J411" s="59">
        <f t="shared" si="3"/>
        <v>1</v>
      </c>
      <c r="K411" s="2">
        <f t="shared" si="4"/>
        <v>132000</v>
      </c>
      <c r="L411" s="1"/>
    </row>
    <row r="412">
      <c r="A412" s="70">
        <v>46186.0</v>
      </c>
      <c r="B412" s="52" t="s">
        <v>1244</v>
      </c>
      <c r="C412" s="1" t="str">
        <f>VLOOKUP(B412,MAESTRA!I:K,2,0)</f>
        <v>*11221727*</v>
      </c>
      <c r="D412" s="1" t="str">
        <f>VLOOKUP(B412,MAESTRA!I:K,3,0)</f>
        <v>CAMISETAS CABALLERO POLO ROMBOS ALGODON TALLA S</v>
      </c>
      <c r="E412" s="1" t="s">
        <v>1242</v>
      </c>
      <c r="F412" s="57">
        <v>2.0</v>
      </c>
      <c r="G412" s="2">
        <v>33000.0</v>
      </c>
      <c r="H412" s="2">
        <f t="shared" si="1"/>
        <v>66000</v>
      </c>
      <c r="I412" s="2">
        <f t="shared" si="13"/>
        <v>66000</v>
      </c>
      <c r="J412" s="59">
        <f t="shared" si="3"/>
        <v>1</v>
      </c>
      <c r="K412" s="2">
        <f t="shared" si="4"/>
        <v>132000</v>
      </c>
      <c r="L412" s="1"/>
    </row>
    <row r="413">
      <c r="A413" s="70">
        <v>46186.0</v>
      </c>
      <c r="B413" s="52" t="s">
        <v>1245</v>
      </c>
      <c r="C413" s="1" t="str">
        <f>VLOOKUP(B413,MAESTRA!I:K,2,0)</f>
        <v>*11221732*</v>
      </c>
      <c r="D413" s="1" t="str">
        <f>VLOOKUP(B413,MAESTRA!I:K,3,0)</f>
        <v>CAMISETAS CABALLERO POLO ROMBOS ALGODON TALLA XL</v>
      </c>
      <c r="E413" s="1" t="s">
        <v>1242</v>
      </c>
      <c r="F413" s="57">
        <v>2.0</v>
      </c>
      <c r="G413" s="2">
        <v>33000.0</v>
      </c>
      <c r="H413" s="2">
        <f t="shared" si="1"/>
        <v>66000</v>
      </c>
      <c r="I413" s="2">
        <f t="shared" si="13"/>
        <v>66000</v>
      </c>
      <c r="J413" s="59">
        <f t="shared" si="3"/>
        <v>1</v>
      </c>
      <c r="K413" s="2">
        <f t="shared" si="4"/>
        <v>132000</v>
      </c>
      <c r="L413" s="1"/>
    </row>
    <row r="414">
      <c r="A414" s="70">
        <v>46186.0</v>
      </c>
      <c r="B414" s="1" t="s">
        <v>1246</v>
      </c>
      <c r="C414" s="1" t="str">
        <f>VLOOKUP(B414,MAESTRA!I:K,2,0)</f>
        <v>*11232427*</v>
      </c>
      <c r="D414" s="1" t="str">
        <f>VLOOKUP(B414,MAESTRA!I:K,3,0)</f>
        <v>CAMISETAS CABALLERO POLO TIPO GALLETA ACANALADA TALLA S</v>
      </c>
      <c r="E414" s="1" t="s">
        <v>1242</v>
      </c>
      <c r="F414" s="57">
        <v>2.0</v>
      </c>
      <c r="G414" s="2">
        <v>32000.0</v>
      </c>
      <c r="H414" s="2">
        <f t="shared" si="1"/>
        <v>64000</v>
      </c>
      <c r="I414" s="2">
        <f t="shared" si="13"/>
        <v>64000</v>
      </c>
      <c r="J414" s="59">
        <f t="shared" si="3"/>
        <v>1</v>
      </c>
      <c r="K414" s="2">
        <f t="shared" si="4"/>
        <v>128000</v>
      </c>
      <c r="L414" s="1"/>
    </row>
    <row r="415">
      <c r="A415" s="70">
        <v>46186.0</v>
      </c>
      <c r="B415" s="1" t="s">
        <v>1247</v>
      </c>
      <c r="C415" s="1" t="str">
        <f>VLOOKUP(B415,MAESTRA!I:K,2,0)</f>
        <v>*11232425*</v>
      </c>
      <c r="D415" s="1" t="str">
        <f>VLOOKUP(B415,MAESTRA!I:K,3,0)</f>
        <v>CAMISETAS CABALLERO POLO TIPO GALLETA ACANALADA TALLA M</v>
      </c>
      <c r="E415" s="1" t="s">
        <v>1242</v>
      </c>
      <c r="F415" s="57">
        <v>3.0</v>
      </c>
      <c r="G415" s="2">
        <v>32000.0</v>
      </c>
      <c r="H415" s="2">
        <f t="shared" si="1"/>
        <v>96000</v>
      </c>
      <c r="I415" s="2">
        <f t="shared" si="13"/>
        <v>64000</v>
      </c>
      <c r="J415" s="59">
        <f t="shared" si="3"/>
        <v>1</v>
      </c>
      <c r="K415" s="2">
        <f t="shared" si="4"/>
        <v>192000</v>
      </c>
      <c r="L415" s="1"/>
    </row>
    <row r="416">
      <c r="A416" s="70">
        <v>46186.0</v>
      </c>
      <c r="B416" s="1" t="s">
        <v>1248</v>
      </c>
      <c r="C416" s="1" t="str">
        <f>VLOOKUP(B416,MAESTRA!I:K,2,0)</f>
        <v>*11232423*</v>
      </c>
      <c r="D416" s="1" t="str">
        <f>VLOOKUP(B416,MAESTRA!I:K,3,0)</f>
        <v>CAMISETAS CABALLERO POLO TIPO GALLETA ACANALADA TALLA L</v>
      </c>
      <c r="E416" s="1" t="s">
        <v>1242</v>
      </c>
      <c r="F416" s="57">
        <v>2.0</v>
      </c>
      <c r="G416" s="2">
        <v>32000.0</v>
      </c>
      <c r="H416" s="2">
        <f t="shared" si="1"/>
        <v>64000</v>
      </c>
      <c r="I416" s="2">
        <f t="shared" si="13"/>
        <v>64000</v>
      </c>
      <c r="J416" s="59">
        <f t="shared" si="3"/>
        <v>1</v>
      </c>
      <c r="K416" s="2">
        <f t="shared" si="4"/>
        <v>128000</v>
      </c>
      <c r="L416" s="1"/>
    </row>
    <row r="417">
      <c r="A417" s="70">
        <v>46186.0</v>
      </c>
      <c r="B417" s="1" t="s">
        <v>1249</v>
      </c>
      <c r="C417" s="1" t="str">
        <f>VLOOKUP(B417,MAESTRA!I:K,2,0)</f>
        <v>*11232432*</v>
      </c>
      <c r="D417" s="1" t="str">
        <f>VLOOKUP(B417,MAESTRA!I:K,3,0)</f>
        <v>CAMISETAS CABALLERO POLO TIPO GALLETA ACANALADA TALLA XL</v>
      </c>
      <c r="E417" s="1" t="s">
        <v>1242</v>
      </c>
      <c r="F417" s="57">
        <v>2.0</v>
      </c>
      <c r="G417" s="2">
        <v>32000.0</v>
      </c>
      <c r="H417" s="2">
        <f t="shared" si="1"/>
        <v>64000</v>
      </c>
      <c r="I417" s="2">
        <f t="shared" si="13"/>
        <v>64000</v>
      </c>
      <c r="J417" s="59">
        <f t="shared" si="3"/>
        <v>1</v>
      </c>
      <c r="K417" s="2">
        <f t="shared" si="4"/>
        <v>128000</v>
      </c>
      <c r="L417" s="1"/>
    </row>
    <row r="418">
      <c r="A418" s="70">
        <v>46186.0</v>
      </c>
      <c r="B418" s="52" t="s">
        <v>1250</v>
      </c>
      <c r="C418" s="1" t="str">
        <f>VLOOKUP(B418,MAESTRA!I:K,2,0)</f>
        <v>*11117030*</v>
      </c>
      <c r="D418" s="1" t="str">
        <f>VLOOKUP(B418,MAESTRA!I:K,3,0)</f>
        <v>CAMISETAS DAMA LICRADA MANGA CORTA TALLA UN</v>
      </c>
      <c r="E418" s="5" t="s">
        <v>1069</v>
      </c>
      <c r="F418" s="57">
        <v>5.0</v>
      </c>
      <c r="G418" s="2">
        <v>10000.0</v>
      </c>
      <c r="H418" s="2">
        <f t="shared" si="1"/>
        <v>50000</v>
      </c>
      <c r="I418" s="2">
        <f t="shared" si="13"/>
        <v>20000</v>
      </c>
      <c r="J418" s="59">
        <f t="shared" si="3"/>
        <v>1</v>
      </c>
      <c r="K418" s="2">
        <f t="shared" si="4"/>
        <v>100000</v>
      </c>
      <c r="L418" s="1"/>
    </row>
    <row r="419">
      <c r="A419" s="70">
        <v>46186.0</v>
      </c>
      <c r="B419" s="52" t="s">
        <v>1251</v>
      </c>
      <c r="C419" s="1" t="str">
        <f>VLOOKUP(B419,MAESTRA!I:K,2,0)</f>
        <v>*26117130*</v>
      </c>
      <c r="D419" s="1" t="str">
        <f>VLOOKUP(B419,MAESTRA!I:K,3,0)</f>
        <v>BUSOS DAMA LICRADA MANGA LARGA TALLA UN</v>
      </c>
      <c r="E419" s="5" t="s">
        <v>1069</v>
      </c>
      <c r="F419" s="57">
        <v>8.0</v>
      </c>
      <c r="G419" s="2">
        <v>10000.0</v>
      </c>
      <c r="H419" s="2">
        <f t="shared" si="1"/>
        <v>80000</v>
      </c>
      <c r="I419" s="2">
        <f t="shared" si="13"/>
        <v>20000</v>
      </c>
      <c r="J419" s="59">
        <f t="shared" si="3"/>
        <v>1</v>
      </c>
      <c r="K419" s="2">
        <f t="shared" si="4"/>
        <v>160000</v>
      </c>
      <c r="L419" s="1"/>
    </row>
    <row r="420">
      <c r="A420" s="70">
        <v>46186.0</v>
      </c>
      <c r="B420" s="52" t="s">
        <v>1252</v>
      </c>
      <c r="C420" s="1" t="str">
        <f>VLOOKUP(B420,MAESTRA!I:K,2,0)</f>
        <v>*11126230*</v>
      </c>
      <c r="D420" s="1" t="str">
        <f>VLOOKUP(B420,MAESTRA!I:K,3,0)</f>
        <v>CAMISETAS DAMA TIPO GALLETA TALLA UN</v>
      </c>
      <c r="E420" s="5" t="s">
        <v>1069</v>
      </c>
      <c r="F420" s="57">
        <v>3.0</v>
      </c>
      <c r="G420" s="2">
        <v>10000.0</v>
      </c>
      <c r="H420" s="2">
        <f t="shared" si="1"/>
        <v>30000</v>
      </c>
      <c r="I420" s="2">
        <f t="shared" si="13"/>
        <v>20000</v>
      </c>
      <c r="J420" s="59">
        <f t="shared" si="3"/>
        <v>1</v>
      </c>
      <c r="K420" s="2">
        <f t="shared" si="4"/>
        <v>60000</v>
      </c>
      <c r="L420" s="1"/>
    </row>
    <row r="421">
      <c r="A421" s="70">
        <v>46186.0</v>
      </c>
      <c r="B421" s="52" t="s">
        <v>1253</v>
      </c>
      <c r="C421" s="1" t="str">
        <f>VLOOKUP(B421,MAESTRA!I:K,2,0)</f>
        <v>*1116430*</v>
      </c>
      <c r="D421" s="1" t="str">
        <f>VLOOKUP(B421,MAESTRA!I:K,3,0)</f>
        <v>CAMISETAS DAMA CAMISETA ESTAMPADO ALGODON LARGA TALLA UN</v>
      </c>
      <c r="E421" s="5" t="s">
        <v>1069</v>
      </c>
      <c r="F421" s="57">
        <v>3.0</v>
      </c>
      <c r="G421" s="2">
        <v>10000.0</v>
      </c>
      <c r="H421" s="2">
        <f t="shared" si="1"/>
        <v>30000</v>
      </c>
      <c r="I421" s="2">
        <f t="shared" si="13"/>
        <v>20000</v>
      </c>
      <c r="J421" s="59">
        <f t="shared" si="3"/>
        <v>1</v>
      </c>
      <c r="K421" s="2">
        <f t="shared" si="4"/>
        <v>60000</v>
      </c>
      <c r="L421" s="1"/>
    </row>
    <row r="422">
      <c r="A422" s="70">
        <v>46186.0</v>
      </c>
      <c r="B422" s="52" t="s">
        <v>1254</v>
      </c>
      <c r="C422" s="1" t="str">
        <f>VLOOKUP(B422,MAESTRA!I:K,2,0)</f>
        <v>*1112030*</v>
      </c>
      <c r="D422" s="1" t="str">
        <f>VLOOKUP(B422,MAESTRA!I:K,3,0)</f>
        <v>CAMISETAS DAMA ALGODON CORTA E U TALLA UN</v>
      </c>
      <c r="E422" s="5" t="s">
        <v>1069</v>
      </c>
      <c r="F422" s="57">
        <v>4.0</v>
      </c>
      <c r="G422" s="2">
        <v>10000.0</v>
      </c>
      <c r="H422" s="2">
        <f t="shared" si="1"/>
        <v>40000</v>
      </c>
      <c r="I422" s="2">
        <f t="shared" si="13"/>
        <v>20000</v>
      </c>
      <c r="J422" s="59">
        <f t="shared" si="3"/>
        <v>1</v>
      </c>
      <c r="K422" s="2">
        <f t="shared" si="4"/>
        <v>80000</v>
      </c>
      <c r="L422" s="1"/>
    </row>
    <row r="423">
      <c r="A423" s="70">
        <v>46186.0</v>
      </c>
      <c r="B423" s="52" t="s">
        <v>1255</v>
      </c>
      <c r="C423" s="1" t="str">
        <f>VLOOKUP(B423,MAESTRA!I:K,2,0)</f>
        <v>*38117230*</v>
      </c>
      <c r="D423" s="1" t="str">
        <f>VLOOKUP(B423,MAESTRA!I:K,3,0)</f>
        <v>BODY DAMA LICRADO TALLA UN</v>
      </c>
      <c r="E423" s="5" t="s">
        <v>1069</v>
      </c>
      <c r="F423" s="57">
        <v>1.0</v>
      </c>
      <c r="G423" s="2">
        <v>10000.0</v>
      </c>
      <c r="H423" s="2">
        <f t="shared" si="1"/>
        <v>10000</v>
      </c>
      <c r="I423" s="2">
        <f t="shared" si="13"/>
        <v>20000</v>
      </c>
      <c r="J423" s="59">
        <f t="shared" si="3"/>
        <v>1</v>
      </c>
      <c r="K423" s="2">
        <f t="shared" si="4"/>
        <v>20000</v>
      </c>
      <c r="L423" s="1"/>
    </row>
    <row r="424">
      <c r="A424" s="70">
        <v>46186.0</v>
      </c>
      <c r="B424" s="52" t="s">
        <v>1256</v>
      </c>
      <c r="C424" s="1" t="str">
        <f>VLOOKUP(B424,MAESTRA!I:K,2,0)</f>
        <v>*37117430*</v>
      </c>
      <c r="D424" s="1" t="str">
        <f>VLOOKUP(B424,MAESTRA!I:K,3,0)</f>
        <v>ESQUELETO DAMA LICRADO LARGO TALLA UN</v>
      </c>
      <c r="E424" s="5" t="s">
        <v>1069</v>
      </c>
      <c r="F424" s="57">
        <v>8.0</v>
      </c>
      <c r="G424" s="2">
        <v>10000.0</v>
      </c>
      <c r="H424" s="2">
        <f t="shared" si="1"/>
        <v>80000</v>
      </c>
      <c r="I424" s="2">
        <f t="shared" si="13"/>
        <v>20000</v>
      </c>
      <c r="J424" s="59">
        <f t="shared" si="3"/>
        <v>1</v>
      </c>
      <c r="K424" s="2">
        <f t="shared" si="4"/>
        <v>160000</v>
      </c>
      <c r="L424" s="1"/>
    </row>
    <row r="425">
      <c r="A425" s="70">
        <v>46186.0</v>
      </c>
      <c r="B425" s="52" t="s">
        <v>1257</v>
      </c>
      <c r="C425" s="1" t="str">
        <f>VLOOKUP(B425,MAESTRA!I:K,2,0)</f>
        <v>*37117330*</v>
      </c>
      <c r="D425" s="1" t="str">
        <f>VLOOKUP(B425,MAESTRA!I:K,3,0)</f>
        <v>ESQUELETO DAMA LICRADO CORTOS TALLA UN</v>
      </c>
      <c r="E425" s="5" t="s">
        <v>1069</v>
      </c>
      <c r="F425" s="57">
        <v>10.0</v>
      </c>
      <c r="G425" s="2">
        <v>10000.0</v>
      </c>
      <c r="H425" s="2">
        <f t="shared" si="1"/>
        <v>100000</v>
      </c>
      <c r="I425" s="2">
        <f t="shared" si="13"/>
        <v>20000</v>
      </c>
      <c r="J425" s="59">
        <f t="shared" si="3"/>
        <v>1</v>
      </c>
      <c r="K425" s="2">
        <f t="shared" si="4"/>
        <v>200000</v>
      </c>
      <c r="L425" s="1"/>
    </row>
    <row r="426">
      <c r="A426" s="70">
        <v>46186.0</v>
      </c>
      <c r="B426" s="52" t="s">
        <v>1258</v>
      </c>
      <c r="C426" s="1" t="str">
        <f>VLOOKUP(B426,MAESTRA!I:K,2,0)</f>
        <v>*37127330*</v>
      </c>
      <c r="D426" s="1" t="str">
        <f>VLOOKUP(B426,MAESTRA!I:K,3,0)</f>
        <v>ESQUELETO DAMA UN SOLO HOMBRO TALLA UN</v>
      </c>
      <c r="E426" s="5" t="s">
        <v>1069</v>
      </c>
      <c r="F426" s="57">
        <v>3.0</v>
      </c>
      <c r="G426" s="2">
        <v>10000.0</v>
      </c>
      <c r="H426" s="2">
        <f t="shared" si="1"/>
        <v>30000</v>
      </c>
      <c r="I426" s="2">
        <f t="shared" si="13"/>
        <v>20000</v>
      </c>
      <c r="J426" s="59">
        <f t="shared" si="3"/>
        <v>1</v>
      </c>
      <c r="K426" s="2">
        <f t="shared" si="4"/>
        <v>60000</v>
      </c>
      <c r="L426" s="1"/>
    </row>
    <row r="427">
      <c r="A427" s="70">
        <v>46186.0</v>
      </c>
      <c r="B427" s="52" t="s">
        <v>774</v>
      </c>
      <c r="C427" s="1" t="str">
        <f>VLOOKUP(B427,MAESTRA!I:K,2,0)</f>
        <v>*26319427*</v>
      </c>
      <c r="D427" s="1" t="str">
        <f>VLOOKUP(B427,MAESTRA!I:K,3,0)</f>
        <v>BUSOS UNISEX MUNDIAL 2026 TALLA S</v>
      </c>
      <c r="E427" s="1" t="s">
        <v>1259</v>
      </c>
      <c r="F427" s="57">
        <v>1.0</v>
      </c>
      <c r="G427" s="2">
        <v>35000.0</v>
      </c>
      <c r="H427" s="2">
        <f t="shared" si="1"/>
        <v>35000</v>
      </c>
      <c r="I427" s="2">
        <f t="shared" si="13"/>
        <v>70000</v>
      </c>
      <c r="J427" s="59">
        <f t="shared" si="3"/>
        <v>1</v>
      </c>
      <c r="K427" s="2">
        <f t="shared" si="4"/>
        <v>70000</v>
      </c>
      <c r="L427" s="1"/>
    </row>
    <row r="428">
      <c r="A428" s="70">
        <v>46186.0</v>
      </c>
      <c r="B428" s="52" t="s">
        <v>772</v>
      </c>
      <c r="C428" s="1" t="str">
        <f>VLOOKUP(B428,MAESTRA!I:K,2,0)</f>
        <v>*26319425*</v>
      </c>
      <c r="D428" s="1" t="str">
        <f>VLOOKUP(B428,MAESTRA!I:K,3,0)</f>
        <v>BUSOS UNISEX MUNDIAL 2026 TALLA M</v>
      </c>
      <c r="E428" s="1" t="s">
        <v>1259</v>
      </c>
      <c r="F428" s="57">
        <v>2.0</v>
      </c>
      <c r="G428" s="2">
        <v>35000.0</v>
      </c>
      <c r="H428" s="2">
        <f t="shared" si="1"/>
        <v>70000</v>
      </c>
      <c r="I428" s="2">
        <f t="shared" si="13"/>
        <v>70000</v>
      </c>
      <c r="J428" s="59">
        <f t="shared" si="3"/>
        <v>1</v>
      </c>
      <c r="K428" s="2">
        <f t="shared" si="4"/>
        <v>140000</v>
      </c>
      <c r="L428" s="1"/>
    </row>
    <row r="429">
      <c r="A429" s="70">
        <v>46186.0</v>
      </c>
      <c r="B429" s="52" t="s">
        <v>770</v>
      </c>
      <c r="C429" s="1" t="str">
        <f>VLOOKUP(B429,MAESTRA!I:K,2,0)</f>
        <v>*26319423*</v>
      </c>
      <c r="D429" s="1" t="str">
        <f>VLOOKUP(B429,MAESTRA!I:K,3,0)</f>
        <v>BUSOS UNISEX MUNDIAL 2026 TALLA L</v>
      </c>
      <c r="E429" s="1" t="s">
        <v>1259</v>
      </c>
      <c r="F429" s="57">
        <v>2.0</v>
      </c>
      <c r="G429" s="2">
        <v>35000.0</v>
      </c>
      <c r="H429" s="2">
        <f t="shared" si="1"/>
        <v>70000</v>
      </c>
      <c r="I429" s="2">
        <f t="shared" si="13"/>
        <v>70000</v>
      </c>
      <c r="J429" s="59">
        <f t="shared" si="3"/>
        <v>1</v>
      </c>
      <c r="K429" s="2">
        <f t="shared" si="4"/>
        <v>140000</v>
      </c>
      <c r="L429" s="1"/>
    </row>
    <row r="430">
      <c r="A430" s="70">
        <v>46186.0</v>
      </c>
      <c r="B430" s="52" t="s">
        <v>1260</v>
      </c>
      <c r="C430" s="1" t="str">
        <f>VLOOKUP(B430,MAESTRA!I:K,2,0)</f>
        <v>*26319432*</v>
      </c>
      <c r="D430" s="1" t="str">
        <f>VLOOKUP(B430,MAESTRA!I:K,3,0)</f>
        <v>BUSOS UNISEX MUNDIAL 2026 TALLA XL</v>
      </c>
      <c r="E430" s="1" t="s">
        <v>1259</v>
      </c>
      <c r="F430" s="57">
        <v>1.0</v>
      </c>
      <c r="G430" s="2">
        <v>35000.0</v>
      </c>
      <c r="H430" s="2">
        <f t="shared" si="1"/>
        <v>35000</v>
      </c>
      <c r="I430" s="2">
        <f t="shared" si="13"/>
        <v>70000</v>
      </c>
      <c r="J430" s="59">
        <f t="shared" si="3"/>
        <v>1</v>
      </c>
      <c r="K430" s="2">
        <f t="shared" si="4"/>
        <v>70000</v>
      </c>
      <c r="L430" s="1"/>
    </row>
    <row r="431">
      <c r="A431" s="70">
        <v>46186.0</v>
      </c>
      <c r="B431" s="52" t="s">
        <v>1261</v>
      </c>
      <c r="C431" s="1" t="str">
        <f>VLOOKUP(B431,MAESTRA!I:K,2,0)</f>
        <v>*39124730*</v>
      </c>
      <c r="D431" s="1" t="str">
        <f>VLOOKUP(B431,MAESTRA!I:K,3,0)</f>
        <v>SACO DAMA SACO ABIERTO TALLA UN</v>
      </c>
      <c r="E431" s="1" t="s">
        <v>1262</v>
      </c>
      <c r="F431" s="57">
        <v>2.0</v>
      </c>
      <c r="G431" s="2">
        <v>33000.0</v>
      </c>
      <c r="H431" s="2">
        <f t="shared" si="1"/>
        <v>66000</v>
      </c>
      <c r="I431" s="2">
        <f t="shared" si="13"/>
        <v>66000</v>
      </c>
      <c r="J431" s="59">
        <f t="shared" si="3"/>
        <v>1</v>
      </c>
      <c r="K431" s="2">
        <f t="shared" si="4"/>
        <v>132000</v>
      </c>
      <c r="L431" s="1"/>
    </row>
    <row r="432">
      <c r="A432" s="70">
        <v>46186.0</v>
      </c>
      <c r="B432" s="52" t="s">
        <v>1263</v>
      </c>
      <c r="C432" s="1" t="str">
        <f>VLOOKUP(B432,MAESTRA!I:K,2,0)</f>
        <v>*26120730*</v>
      </c>
      <c r="D432" s="1" t="str">
        <f>VLOOKUP(B432,MAESTRA!I:K,3,0)</f>
        <v>BUSOS DAMA PEPAS CHINILLO TALLA UN</v>
      </c>
      <c r="E432" s="1" t="s">
        <v>1262</v>
      </c>
      <c r="F432" s="57">
        <v>3.0</v>
      </c>
      <c r="G432" s="2">
        <v>25000.0</v>
      </c>
      <c r="H432" s="2">
        <f t="shared" si="1"/>
        <v>75000</v>
      </c>
      <c r="I432" s="2">
        <f t="shared" si="13"/>
        <v>50000</v>
      </c>
      <c r="J432" s="59">
        <f t="shared" si="3"/>
        <v>1</v>
      </c>
      <c r="K432" s="2">
        <f t="shared" si="4"/>
        <v>150000</v>
      </c>
      <c r="L432" s="1"/>
    </row>
    <row r="433">
      <c r="A433" s="70">
        <v>46186.0</v>
      </c>
      <c r="B433" s="52" t="s">
        <v>1264</v>
      </c>
      <c r="C433" s="1" t="str">
        <f>VLOOKUP(B433,MAESTRA!I:K,2,0)</f>
        <v>*6112530*</v>
      </c>
      <c r="D433" s="1" t="str">
        <f>VLOOKUP(B433,MAESTRA!I:K,3,0)</f>
        <v>BLUSAS DAMA ELEGANTE TALLA UN</v>
      </c>
      <c r="E433" s="1" t="s">
        <v>1262</v>
      </c>
      <c r="F433" s="57">
        <v>5.0</v>
      </c>
      <c r="G433" s="2">
        <v>27000.0</v>
      </c>
      <c r="H433" s="2">
        <f t="shared" si="1"/>
        <v>135000</v>
      </c>
      <c r="I433" s="2">
        <f t="shared" si="13"/>
        <v>54000</v>
      </c>
      <c r="J433" s="59">
        <f t="shared" si="3"/>
        <v>1</v>
      </c>
      <c r="K433" s="2">
        <f t="shared" si="4"/>
        <v>270000</v>
      </c>
      <c r="L433" s="1"/>
    </row>
    <row r="434">
      <c r="A434" s="70">
        <v>46186.0</v>
      </c>
      <c r="B434" s="52" t="s">
        <v>1265</v>
      </c>
      <c r="C434" s="1" t="str">
        <f>VLOOKUP(B434,MAESTRA!I:K,2,0)</f>
        <v>*619430*</v>
      </c>
      <c r="D434" s="1" t="str">
        <f>VLOOKUP(B434,MAESTRA!I:K,3,0)</f>
        <v>BLUSAS DAMA CON PEPAS TALLA UN</v>
      </c>
      <c r="E434" s="1" t="s">
        <v>1262</v>
      </c>
      <c r="F434" s="57">
        <v>3.0</v>
      </c>
      <c r="G434" s="2">
        <v>25000.0</v>
      </c>
      <c r="H434" s="2">
        <f t="shared" si="1"/>
        <v>75000</v>
      </c>
      <c r="I434" s="2">
        <f t="shared" si="13"/>
        <v>50000</v>
      </c>
      <c r="J434" s="59">
        <f t="shared" si="3"/>
        <v>1</v>
      </c>
      <c r="K434" s="2">
        <f t="shared" si="4"/>
        <v>150000</v>
      </c>
      <c r="L434" s="1"/>
    </row>
    <row r="435">
      <c r="A435" s="70">
        <v>46186.0</v>
      </c>
      <c r="B435" s="52" t="s">
        <v>1266</v>
      </c>
      <c r="C435" s="1" t="str">
        <f>VLOOKUP(B435,MAESTRA!I:K,2,0)</f>
        <v>*2619030*</v>
      </c>
      <c r="D435" s="1" t="str">
        <f>VLOOKUP(B435,MAESTRA!I:K,3,0)</f>
        <v>BUSOS DAMA CON BORDADOS TALLA UN</v>
      </c>
      <c r="E435" s="1" t="s">
        <v>1262</v>
      </c>
      <c r="F435" s="57">
        <v>9.0</v>
      </c>
      <c r="G435" s="2">
        <v>33000.0</v>
      </c>
      <c r="H435" s="2">
        <f t="shared" si="1"/>
        <v>297000</v>
      </c>
      <c r="I435" s="2">
        <f t="shared" si="13"/>
        <v>66000</v>
      </c>
      <c r="J435" s="59">
        <f t="shared" si="3"/>
        <v>1</v>
      </c>
      <c r="K435" s="2">
        <f t="shared" si="4"/>
        <v>594000</v>
      </c>
      <c r="L435" s="1"/>
    </row>
    <row r="436">
      <c r="A436" s="70">
        <v>46186.0</v>
      </c>
      <c r="B436" s="52" t="s">
        <v>762</v>
      </c>
      <c r="C436" s="1" t="str">
        <f>VLOOKUP(B436,MAESTRA!I:K,2,0)</f>
        <v>*2617030*</v>
      </c>
      <c r="D436" s="1" t="str">
        <f>VLOOKUP(B436,MAESTRA!I:K,3,0)</f>
        <v>BUSOS DAMA CAPOTA LANA TALLA UN</v>
      </c>
      <c r="E436" s="1" t="s">
        <v>1262</v>
      </c>
      <c r="F436" s="57">
        <v>4.0</v>
      </c>
      <c r="G436" s="2">
        <v>33000.0</v>
      </c>
      <c r="H436" s="2">
        <f t="shared" si="1"/>
        <v>132000</v>
      </c>
      <c r="I436" s="2">
        <f t="shared" si="13"/>
        <v>66000</v>
      </c>
      <c r="J436" s="59">
        <f t="shared" si="3"/>
        <v>1</v>
      </c>
      <c r="K436" s="2">
        <f t="shared" si="4"/>
        <v>264000</v>
      </c>
      <c r="L436" s="1"/>
    </row>
    <row r="437">
      <c r="A437" s="70">
        <v>46186.0</v>
      </c>
      <c r="B437" s="52" t="s">
        <v>1267</v>
      </c>
      <c r="C437" s="1" t="str">
        <f>VLOOKUP(B437,MAESTRA!I:K,2,0)</f>
        <v>*1111727*</v>
      </c>
      <c r="D437" s="1" t="str">
        <f>VLOOKUP(B437,MAESTRA!I:K,3,0)</f>
        <v>CAMISETAS DAMA ALGODON AJUSTADA TALLA S</v>
      </c>
      <c r="E437" s="1" t="s">
        <v>1268</v>
      </c>
      <c r="F437" s="57">
        <v>4.0</v>
      </c>
      <c r="G437" s="4">
        <v>20000.0</v>
      </c>
      <c r="H437" s="2">
        <f t="shared" si="1"/>
        <v>80000</v>
      </c>
      <c r="I437" s="2">
        <f t="shared" si="13"/>
        <v>40000</v>
      </c>
      <c r="J437" s="59">
        <f t="shared" si="3"/>
        <v>1</v>
      </c>
      <c r="K437" s="2">
        <f t="shared" si="4"/>
        <v>160000</v>
      </c>
      <c r="L437" s="1"/>
    </row>
    <row r="438">
      <c r="A438" s="70">
        <v>46186.0</v>
      </c>
      <c r="B438" s="52" t="s">
        <v>1269</v>
      </c>
      <c r="C438" s="1" t="str">
        <f>VLOOKUP(B438,MAESTRA!I:K,2,0)</f>
        <v>*1111725*</v>
      </c>
      <c r="D438" s="1" t="str">
        <f>VLOOKUP(B438,MAESTRA!I:K,3,0)</f>
        <v>CAMISETAS DAMA ALGODON AJUSTADA TALLA M</v>
      </c>
      <c r="E438" s="1" t="s">
        <v>1268</v>
      </c>
      <c r="F438" s="39">
        <v>4.0</v>
      </c>
      <c r="G438" s="4">
        <v>20000.0</v>
      </c>
      <c r="H438" s="2">
        <f t="shared" si="1"/>
        <v>80000</v>
      </c>
      <c r="I438" s="2">
        <f t="shared" si="13"/>
        <v>40000</v>
      </c>
      <c r="J438" s="59">
        <f t="shared" si="3"/>
        <v>1</v>
      </c>
      <c r="K438" s="2">
        <f t="shared" si="4"/>
        <v>160000</v>
      </c>
      <c r="L438" s="1"/>
    </row>
    <row r="439">
      <c r="A439" s="70">
        <v>46186.0</v>
      </c>
      <c r="B439" s="52" t="s">
        <v>1270</v>
      </c>
      <c r="C439" s="1" t="str">
        <f>VLOOKUP(B439,MAESTRA!I:K,2,0)</f>
        <v>*1111723*</v>
      </c>
      <c r="D439" s="1" t="str">
        <f>VLOOKUP(B439,MAESTRA!I:K,3,0)</f>
        <v>CAMISETAS DAMA ALGODON AJUSTADA TALLA L</v>
      </c>
      <c r="E439" s="1" t="s">
        <v>1268</v>
      </c>
      <c r="F439" s="57">
        <v>5.0</v>
      </c>
      <c r="G439" s="4">
        <v>20000.0</v>
      </c>
      <c r="H439" s="2">
        <f t="shared" si="1"/>
        <v>100000</v>
      </c>
      <c r="I439" s="2">
        <f t="shared" si="13"/>
        <v>40000</v>
      </c>
      <c r="J439" s="59">
        <f t="shared" si="3"/>
        <v>1</v>
      </c>
      <c r="K439" s="2">
        <f t="shared" si="4"/>
        <v>200000</v>
      </c>
      <c r="L439" s="1"/>
    </row>
    <row r="440">
      <c r="A440" s="70">
        <v>46186.0</v>
      </c>
      <c r="B440" s="52" t="s">
        <v>1271</v>
      </c>
      <c r="C440" s="1" t="str">
        <f>VLOOKUP(B440,MAESTRA!I:K,2,0)</f>
        <v>*1111732*</v>
      </c>
      <c r="D440" s="1" t="str">
        <f>VLOOKUP(B440,MAESTRA!I:K,3,0)</f>
        <v>CAMISETAS DAMA ALGODON AJUSTADA TALLA XL</v>
      </c>
      <c r="E440" s="1" t="s">
        <v>1268</v>
      </c>
      <c r="F440" s="57">
        <v>5.0</v>
      </c>
      <c r="G440" s="4">
        <v>20000.0</v>
      </c>
      <c r="H440" s="2">
        <f t="shared" si="1"/>
        <v>100000</v>
      </c>
      <c r="I440" s="2">
        <f t="shared" si="13"/>
        <v>40000</v>
      </c>
      <c r="J440" s="59">
        <f t="shared" si="3"/>
        <v>1</v>
      </c>
      <c r="K440" s="2">
        <f t="shared" si="4"/>
        <v>200000</v>
      </c>
      <c r="L440" s="1"/>
    </row>
    <row r="441">
      <c r="A441" s="70">
        <v>46186.0</v>
      </c>
      <c r="B441" s="52" t="s">
        <v>1272</v>
      </c>
      <c r="C441" s="1" t="str">
        <f>VLOOKUP(B441,MAESTRA!I:K,2,0)</f>
        <v>*11224827*</v>
      </c>
      <c r="D441" s="1" t="str">
        <f>VLOOKUP(B441,MAESTRA!I:K,3,0)</f>
        <v>CAMISETAS CABALLERO SEDA FRIA TALLA S</v>
      </c>
      <c r="E441" s="1" t="s">
        <v>1268</v>
      </c>
      <c r="F441" s="39">
        <v>14.0</v>
      </c>
      <c r="G441" s="4">
        <v>20000.0</v>
      </c>
      <c r="H441" s="2">
        <f t="shared" si="1"/>
        <v>280000</v>
      </c>
      <c r="I441" s="2">
        <f t="shared" si="13"/>
        <v>40000</v>
      </c>
      <c r="J441" s="59">
        <f t="shared" si="3"/>
        <v>1</v>
      </c>
      <c r="K441" s="2">
        <f t="shared" si="4"/>
        <v>560000</v>
      </c>
      <c r="L441" s="1"/>
    </row>
    <row r="442">
      <c r="A442" s="70">
        <v>46186.0</v>
      </c>
      <c r="B442" s="52" t="s">
        <v>1273</v>
      </c>
      <c r="C442" s="1" t="str">
        <f>VLOOKUP(B442,MAESTRA!I:K,2,0)</f>
        <v>*11224825*</v>
      </c>
      <c r="D442" s="1" t="str">
        <f>VLOOKUP(B442,MAESTRA!I:K,3,0)</f>
        <v>CAMISETAS CABALLERO SEDA FRIA TALLA M</v>
      </c>
      <c r="E442" s="1" t="s">
        <v>1268</v>
      </c>
      <c r="F442" s="39">
        <v>10.0</v>
      </c>
      <c r="G442" s="4">
        <v>20000.0</v>
      </c>
      <c r="H442" s="2">
        <f t="shared" si="1"/>
        <v>200000</v>
      </c>
      <c r="I442" s="2">
        <f t="shared" si="13"/>
        <v>40000</v>
      </c>
      <c r="J442" s="59">
        <f t="shared" si="3"/>
        <v>1</v>
      </c>
      <c r="K442" s="2">
        <f t="shared" si="4"/>
        <v>400000</v>
      </c>
      <c r="L442" s="1"/>
    </row>
    <row r="443">
      <c r="A443" s="70">
        <v>46186.0</v>
      </c>
      <c r="B443" s="52" t="s">
        <v>1274</v>
      </c>
      <c r="C443" s="1" t="str">
        <f>VLOOKUP(B443,MAESTRA!I:K,2,0)</f>
        <v>*11224823*</v>
      </c>
      <c r="D443" s="1" t="str">
        <f>VLOOKUP(B443,MAESTRA!I:K,3,0)</f>
        <v>CAMISETAS CABALLERO SEDA FRIA TALLA L</v>
      </c>
      <c r="E443" s="1" t="s">
        <v>1268</v>
      </c>
      <c r="F443" s="39">
        <v>8.0</v>
      </c>
      <c r="G443" s="4">
        <v>20000.0</v>
      </c>
      <c r="H443" s="2">
        <f t="shared" si="1"/>
        <v>160000</v>
      </c>
      <c r="I443" s="2">
        <f t="shared" si="13"/>
        <v>40000</v>
      </c>
      <c r="J443" s="59">
        <f t="shared" si="3"/>
        <v>1</v>
      </c>
      <c r="K443" s="2">
        <f t="shared" si="4"/>
        <v>320000</v>
      </c>
      <c r="L443" s="1"/>
    </row>
    <row r="444">
      <c r="A444" s="70">
        <v>46186.0</v>
      </c>
      <c r="B444" s="52" t="s">
        <v>1275</v>
      </c>
      <c r="C444" s="1" t="str">
        <f>VLOOKUP(B444,MAESTRA!I:K,2,0)</f>
        <v>*11224832*</v>
      </c>
      <c r="D444" s="1" t="str">
        <f>VLOOKUP(B444,MAESTRA!I:K,3,0)</f>
        <v>CAMISETAS CABALLERO SEDA FRIA TALLA XL</v>
      </c>
      <c r="E444" s="1" t="s">
        <v>1268</v>
      </c>
      <c r="F444" s="39">
        <v>12.0</v>
      </c>
      <c r="G444" s="4">
        <v>20000.0</v>
      </c>
      <c r="H444" s="2">
        <f t="shared" si="1"/>
        <v>240000</v>
      </c>
      <c r="I444" s="2">
        <f t="shared" si="13"/>
        <v>40000</v>
      </c>
      <c r="J444" s="59">
        <f t="shared" si="3"/>
        <v>1</v>
      </c>
      <c r="K444" s="2">
        <f t="shared" si="4"/>
        <v>480000</v>
      </c>
      <c r="L444" s="1"/>
    </row>
    <row r="445">
      <c r="A445" s="70">
        <v>46186.0</v>
      </c>
      <c r="B445" s="52" t="s">
        <v>1276</v>
      </c>
      <c r="C445" s="1" t="str">
        <f>VLOOKUP(B445,MAESTRA!I:K,2,0)</f>
        <v>*55120327*</v>
      </c>
      <c r="D445" s="1" t="str">
        <f>VLOOKUP(B445,MAESTRA!I:K,3,0)</f>
        <v>CROPTOP DAMA OVERSIZE DOS ESTAMPADOS TALLA S</v>
      </c>
      <c r="E445" s="1" t="s">
        <v>1268</v>
      </c>
      <c r="F445" s="39">
        <v>8.0</v>
      </c>
      <c r="G445" s="4">
        <v>20000.0</v>
      </c>
      <c r="H445" s="2">
        <f t="shared" si="1"/>
        <v>160000</v>
      </c>
      <c r="I445" s="2">
        <f t="shared" si="13"/>
        <v>40000</v>
      </c>
      <c r="J445" s="59">
        <f t="shared" si="3"/>
        <v>1</v>
      </c>
      <c r="K445" s="2">
        <f t="shared" si="4"/>
        <v>320000</v>
      </c>
      <c r="L445" s="1"/>
    </row>
    <row r="446">
      <c r="A446" s="70">
        <v>46186.0</v>
      </c>
      <c r="B446" s="52" t="s">
        <v>1277</v>
      </c>
      <c r="C446" s="1" t="str">
        <f>VLOOKUP(B446,MAESTRA!I:K,2,0)</f>
        <v>*55120325*</v>
      </c>
      <c r="D446" s="1" t="str">
        <f>VLOOKUP(B446,MAESTRA!I:K,3,0)</f>
        <v>CROPTOP DAMA OVERSIZE DOS ESTAMPADOS TALLA M</v>
      </c>
      <c r="E446" s="1" t="s">
        <v>1268</v>
      </c>
      <c r="F446" s="39">
        <v>12.0</v>
      </c>
      <c r="G446" s="4">
        <v>20000.0</v>
      </c>
      <c r="H446" s="2">
        <f t="shared" si="1"/>
        <v>240000</v>
      </c>
      <c r="I446" s="2">
        <f t="shared" si="13"/>
        <v>40000</v>
      </c>
      <c r="J446" s="59">
        <f t="shared" si="3"/>
        <v>1</v>
      </c>
      <c r="K446" s="2">
        <f t="shared" si="4"/>
        <v>480000</v>
      </c>
      <c r="L446" s="1"/>
    </row>
    <row r="447">
      <c r="A447" s="70">
        <v>46186.0</v>
      </c>
      <c r="B447" s="52" t="s">
        <v>1278</v>
      </c>
      <c r="C447" s="1" t="str">
        <f>VLOOKUP(B447,MAESTRA!I:K,2,0)</f>
        <v>*55120323*</v>
      </c>
      <c r="D447" s="1" t="str">
        <f>VLOOKUP(B447,MAESTRA!I:K,3,0)</f>
        <v>CROPTOP DAMA OVERSIZE DOS ESTAMPADOS TALLA L</v>
      </c>
      <c r="E447" s="1" t="s">
        <v>1268</v>
      </c>
      <c r="F447" s="39">
        <v>15.0</v>
      </c>
      <c r="G447" s="4">
        <v>20000.0</v>
      </c>
      <c r="H447" s="2">
        <f t="shared" si="1"/>
        <v>300000</v>
      </c>
      <c r="I447" s="2">
        <f t="shared" si="13"/>
        <v>40000</v>
      </c>
      <c r="J447" s="59">
        <f t="shared" si="3"/>
        <v>1</v>
      </c>
      <c r="K447" s="2">
        <f t="shared" si="4"/>
        <v>600000</v>
      </c>
      <c r="L447" s="1"/>
    </row>
    <row r="448">
      <c r="A448" s="70">
        <v>46186.0</v>
      </c>
      <c r="B448" s="52" t="s">
        <v>686</v>
      </c>
      <c r="C448" s="1" t="str">
        <f>VLOOKUP(B448,MAESTRA!I:K,2,0)</f>
        <v>*1128823*</v>
      </c>
      <c r="D448" s="1" t="str">
        <f>VLOOKUP(B448,MAESTRA!I:K,3,0)</f>
        <v>CAMISETAS CABALLERO COLOMBIA AAA AMARILLA TALLA L</v>
      </c>
      <c r="E448" s="5" t="s">
        <v>386</v>
      </c>
      <c r="F448" s="57">
        <v>3.0</v>
      </c>
      <c r="G448" s="4">
        <v>25000.0</v>
      </c>
      <c r="H448" s="2">
        <f t="shared" si="1"/>
        <v>75000</v>
      </c>
      <c r="I448" s="4">
        <v>60000.0</v>
      </c>
      <c r="J448" s="59">
        <f t="shared" si="3"/>
        <v>1.4</v>
      </c>
      <c r="K448" s="2">
        <f t="shared" si="4"/>
        <v>180000</v>
      </c>
      <c r="L448" s="1"/>
    </row>
    <row r="449">
      <c r="A449" s="70">
        <v>46186.0</v>
      </c>
      <c r="B449" s="52" t="s">
        <v>1200</v>
      </c>
      <c r="C449" s="1" t="str">
        <f>VLOOKUP(B449,MAESTRA!I:K,2,0)</f>
        <v>*1128827*</v>
      </c>
      <c r="D449" s="1" t="str">
        <f>VLOOKUP(B449,MAESTRA!I:K,3,0)</f>
        <v>CAMISETAS CABALLERO COLOMBIA AAA AMARILLA TALLA S</v>
      </c>
      <c r="E449" s="5" t="s">
        <v>386</v>
      </c>
      <c r="F449" s="57">
        <v>2.0</v>
      </c>
      <c r="G449" s="4">
        <v>25000.0</v>
      </c>
      <c r="H449" s="2">
        <f t="shared" si="1"/>
        <v>50000</v>
      </c>
      <c r="I449" s="4">
        <v>60000.0</v>
      </c>
      <c r="J449" s="59">
        <f t="shared" si="3"/>
        <v>1.4</v>
      </c>
      <c r="K449" s="2">
        <f t="shared" si="4"/>
        <v>120000</v>
      </c>
      <c r="L449" s="1"/>
    </row>
    <row r="450">
      <c r="A450" s="70">
        <v>46186.0</v>
      </c>
      <c r="B450" s="52" t="s">
        <v>688</v>
      </c>
      <c r="C450" s="1" t="str">
        <f>VLOOKUP(B450,MAESTRA!I:K,2,0)</f>
        <v>*1128825*</v>
      </c>
      <c r="D450" s="1" t="str">
        <f>VLOOKUP(B450,MAESTRA!I:K,3,0)</f>
        <v>CAMISETAS CABALLERO COLOMBIA AAA AMARILLA TALLA M</v>
      </c>
      <c r="E450" s="5" t="s">
        <v>386</v>
      </c>
      <c r="F450" s="57">
        <v>3.0</v>
      </c>
      <c r="G450" s="4">
        <v>25000.0</v>
      </c>
      <c r="H450" s="2">
        <f t="shared" si="1"/>
        <v>75000</v>
      </c>
      <c r="I450" s="4">
        <v>60000.0</v>
      </c>
      <c r="J450" s="59">
        <f t="shared" si="3"/>
        <v>1.4</v>
      </c>
      <c r="K450" s="2">
        <f t="shared" si="4"/>
        <v>180000</v>
      </c>
      <c r="L450" s="1"/>
    </row>
    <row r="451">
      <c r="A451" s="70">
        <v>46186.0</v>
      </c>
      <c r="B451" s="52" t="s">
        <v>1201</v>
      </c>
      <c r="C451" s="1" t="str">
        <f>VLOOKUP(B451,MAESTRA!I:K,2,0)</f>
        <v>*1128832*</v>
      </c>
      <c r="D451" s="1" t="str">
        <f>VLOOKUP(B451,MAESTRA!I:K,3,0)</f>
        <v>CAMISETAS CABALLERO COLOMBIA AAA AMARILLA TALLA XL</v>
      </c>
      <c r="E451" s="5" t="s">
        <v>386</v>
      </c>
      <c r="F451" s="57">
        <v>3.0</v>
      </c>
      <c r="G451" s="4">
        <v>25000.0</v>
      </c>
      <c r="H451" s="2">
        <f t="shared" si="1"/>
        <v>75000</v>
      </c>
      <c r="I451" s="4">
        <v>60000.0</v>
      </c>
      <c r="J451" s="59">
        <f t="shared" si="3"/>
        <v>1.4</v>
      </c>
      <c r="K451" s="2">
        <f t="shared" si="4"/>
        <v>180000</v>
      </c>
      <c r="L451" s="1"/>
    </row>
    <row r="452">
      <c r="A452" s="70">
        <v>46186.0</v>
      </c>
      <c r="B452" s="52" t="s">
        <v>1279</v>
      </c>
      <c r="C452" s="1" t="str">
        <f>VLOOKUP(B452,MAESTRA!I:K,2,0)</f>
        <v>*11212827*</v>
      </c>
      <c r="D452" s="1" t="str">
        <f>VLOOKUP(B452,MAESTRA!I:K,3,0)</f>
        <v>CAMISETAS CABALLERO ESPAÑA 1.1 LOCAL TALLA S</v>
      </c>
      <c r="E452" s="5" t="s">
        <v>386</v>
      </c>
      <c r="F452" s="57">
        <v>1.0</v>
      </c>
      <c r="G452" s="4">
        <v>40000.0</v>
      </c>
      <c r="H452" s="2">
        <f t="shared" si="1"/>
        <v>40000</v>
      </c>
      <c r="I452" s="2">
        <f t="shared" ref="I452:I455" si="14">CEILING(G452*$I$1,1000)</f>
        <v>80000</v>
      </c>
      <c r="J452" s="59">
        <f t="shared" si="3"/>
        <v>1</v>
      </c>
      <c r="K452" s="2">
        <f t="shared" si="4"/>
        <v>80000</v>
      </c>
      <c r="L452" s="1"/>
    </row>
    <row r="453">
      <c r="A453" s="70">
        <v>46186.0</v>
      </c>
      <c r="B453" s="52" t="s">
        <v>1280</v>
      </c>
      <c r="C453" s="1" t="str">
        <f>VLOOKUP(B453,MAESTRA!I:K,2,0)</f>
        <v>*11212823*</v>
      </c>
      <c r="D453" s="1" t="str">
        <f>VLOOKUP(B453,MAESTRA!I:K,3,0)</f>
        <v>CAMISETAS CABALLERO ESPAÑA 1.1 LOCAL TALLA L</v>
      </c>
      <c r="E453" s="5" t="s">
        <v>386</v>
      </c>
      <c r="F453" s="57">
        <v>1.0</v>
      </c>
      <c r="G453" s="4">
        <v>40000.0</v>
      </c>
      <c r="H453" s="2">
        <f t="shared" si="1"/>
        <v>40000</v>
      </c>
      <c r="I453" s="2">
        <f t="shared" si="14"/>
        <v>80000</v>
      </c>
      <c r="J453" s="59">
        <f t="shared" si="3"/>
        <v>1</v>
      </c>
      <c r="K453" s="2">
        <f t="shared" si="4"/>
        <v>80000</v>
      </c>
      <c r="L453" s="1"/>
    </row>
    <row r="454">
      <c r="A454" s="70">
        <v>46186.0</v>
      </c>
      <c r="B454" s="52" t="s">
        <v>1281</v>
      </c>
      <c r="C454" s="1" t="str">
        <f>VLOOKUP(B454,MAESTRA!I:K,2,0)</f>
        <v>*11212825*</v>
      </c>
      <c r="D454" s="1" t="str">
        <f>VLOOKUP(B454,MAESTRA!I:K,3,0)</f>
        <v>CAMISETAS CABALLERO ESPAÑA 1.1 LOCAL TALLA M</v>
      </c>
      <c r="E454" s="5" t="s">
        <v>386</v>
      </c>
      <c r="F454" s="57">
        <v>1.0</v>
      </c>
      <c r="G454" s="4">
        <v>40000.0</v>
      </c>
      <c r="H454" s="2">
        <f t="shared" si="1"/>
        <v>40000</v>
      </c>
      <c r="I454" s="2">
        <f t="shared" si="14"/>
        <v>80000</v>
      </c>
      <c r="J454" s="59">
        <f t="shared" si="3"/>
        <v>1</v>
      </c>
      <c r="K454" s="2">
        <f t="shared" si="4"/>
        <v>80000</v>
      </c>
      <c r="L454" s="1"/>
    </row>
    <row r="455">
      <c r="A455" s="70">
        <v>46186.0</v>
      </c>
      <c r="B455" s="52" t="s">
        <v>1282</v>
      </c>
      <c r="C455" s="1" t="str">
        <f>VLOOKUP(B455,MAESTRA!I:K,2,0)</f>
        <v>*11212832*</v>
      </c>
      <c r="D455" s="1" t="str">
        <f>VLOOKUP(B455,MAESTRA!I:K,3,0)</f>
        <v>CAMISETAS CABALLERO ESPAÑA 1.1 LOCAL TALLA XL</v>
      </c>
      <c r="E455" s="5" t="s">
        <v>386</v>
      </c>
      <c r="F455" s="57">
        <v>1.0</v>
      </c>
      <c r="G455" s="4">
        <v>40000.0</v>
      </c>
      <c r="H455" s="2">
        <f t="shared" si="1"/>
        <v>40000</v>
      </c>
      <c r="I455" s="2">
        <f t="shared" si="14"/>
        <v>80000</v>
      </c>
      <c r="J455" s="59">
        <f t="shared" si="3"/>
        <v>1</v>
      </c>
      <c r="K455" s="2">
        <f t="shared" si="4"/>
        <v>80000</v>
      </c>
      <c r="L455" s="1"/>
    </row>
    <row r="456">
      <c r="A456" s="70">
        <v>46186.0</v>
      </c>
      <c r="B456" s="52" t="s">
        <v>1283</v>
      </c>
      <c r="C456" s="1" t="str">
        <f>VLOOKUP(B456,MAESTRA!I:K,2,0)</f>
        <v>*40212932*</v>
      </c>
      <c r="D456" s="1" t="str">
        <f>VLOOKUP(B456,MAESTRA!I:K,3,0)</f>
        <v>CONJUNTO CABALLERO ESPAÑA AAA LOCAL TALLA XL</v>
      </c>
      <c r="E456" s="5" t="s">
        <v>386</v>
      </c>
      <c r="F456" s="57">
        <v>1.0</v>
      </c>
      <c r="G456" s="4">
        <v>28000.0</v>
      </c>
      <c r="H456" s="2">
        <f t="shared" si="1"/>
        <v>28000</v>
      </c>
      <c r="I456" s="4">
        <v>70000.0</v>
      </c>
      <c r="J456" s="59">
        <f t="shared" si="3"/>
        <v>1.5</v>
      </c>
      <c r="K456" s="2">
        <f t="shared" si="4"/>
        <v>70000</v>
      </c>
      <c r="L456" s="1"/>
    </row>
    <row r="457">
      <c r="A457" s="70">
        <v>46186.0</v>
      </c>
      <c r="B457" s="52" t="s">
        <v>1284</v>
      </c>
      <c r="C457" s="1" t="str">
        <f>VLOOKUP(B457,MAESTRA!I:K,2,0)</f>
        <v>*40212923*</v>
      </c>
      <c r="D457" s="1" t="str">
        <f>VLOOKUP(B457,MAESTRA!I:K,3,0)</f>
        <v>CONJUNTO CABALLERO ESPAÑA AAA LOCAL TALLA L</v>
      </c>
      <c r="E457" s="5" t="s">
        <v>386</v>
      </c>
      <c r="F457" s="57">
        <v>2.0</v>
      </c>
      <c r="G457" s="4">
        <v>28000.0</v>
      </c>
      <c r="H457" s="2">
        <f t="shared" si="1"/>
        <v>56000</v>
      </c>
      <c r="I457" s="4">
        <v>70000.0</v>
      </c>
      <c r="J457" s="59">
        <f t="shared" si="3"/>
        <v>1.5</v>
      </c>
      <c r="K457" s="2">
        <f t="shared" si="4"/>
        <v>140000</v>
      </c>
      <c r="L457" s="1"/>
    </row>
    <row r="458">
      <c r="A458" s="70">
        <v>46186.0</v>
      </c>
      <c r="B458" s="52" t="s">
        <v>1285</v>
      </c>
      <c r="C458" s="1" t="str">
        <f>VLOOKUP(B458,MAESTRA!I:K,2,0)</f>
        <v>*40212925*</v>
      </c>
      <c r="D458" s="1" t="str">
        <f>VLOOKUP(B458,MAESTRA!I:K,3,0)</f>
        <v>CONJUNTO CABALLERO ESPAÑA AAA LOCAL TALLA M</v>
      </c>
      <c r="E458" s="5" t="s">
        <v>386</v>
      </c>
      <c r="F458" s="57">
        <v>2.0</v>
      </c>
      <c r="G458" s="4">
        <v>28000.0</v>
      </c>
      <c r="H458" s="2">
        <f t="shared" si="1"/>
        <v>56000</v>
      </c>
      <c r="I458" s="4">
        <v>70000.0</v>
      </c>
      <c r="J458" s="59">
        <f t="shared" si="3"/>
        <v>1.5</v>
      </c>
      <c r="K458" s="2">
        <f t="shared" si="4"/>
        <v>140000</v>
      </c>
      <c r="L458" s="1"/>
    </row>
    <row r="459">
      <c r="A459" s="70">
        <v>46186.0</v>
      </c>
      <c r="B459" s="52" t="s">
        <v>1286</v>
      </c>
      <c r="C459" s="1" t="str">
        <f>VLOOKUP(B459,MAESTRA!I:K,2,0)</f>
        <v>*40212927*</v>
      </c>
      <c r="D459" s="1" t="str">
        <f>VLOOKUP(B459,MAESTRA!I:K,3,0)</f>
        <v>CONJUNTO CABALLERO ESPAÑA AAA LOCAL TALLA S</v>
      </c>
      <c r="E459" s="5" t="s">
        <v>386</v>
      </c>
      <c r="F459" s="57">
        <v>1.0</v>
      </c>
      <c r="G459" s="4">
        <v>28000.0</v>
      </c>
      <c r="H459" s="2">
        <f t="shared" si="1"/>
        <v>28000</v>
      </c>
      <c r="I459" s="4">
        <v>70000.0</v>
      </c>
      <c r="J459" s="59">
        <f t="shared" si="3"/>
        <v>1.5</v>
      </c>
      <c r="K459" s="2">
        <f t="shared" si="4"/>
        <v>70000</v>
      </c>
      <c r="L459" s="1"/>
    </row>
    <row r="460">
      <c r="A460" s="70">
        <v>46186.0</v>
      </c>
      <c r="B460" s="52" t="s">
        <v>1237</v>
      </c>
      <c r="C460" s="1" t="str">
        <f>VLOOKUP(B460,MAESTRA!I:K,2,0)</f>
        <v>*4021532*</v>
      </c>
      <c r="D460" s="1" t="str">
        <f>VLOOKUP(B460,MAESTRA!I:K,3,0)</f>
        <v>CONJUNTO CABALLERO ALEMANIA AAA LOCAL TALLA XL</v>
      </c>
      <c r="E460" s="5" t="s">
        <v>386</v>
      </c>
      <c r="F460" s="57">
        <v>1.0</v>
      </c>
      <c r="G460" s="4">
        <v>28000.0</v>
      </c>
      <c r="H460" s="2">
        <f t="shared" si="1"/>
        <v>28000</v>
      </c>
      <c r="I460" s="4">
        <v>70000.0</v>
      </c>
      <c r="J460" s="59">
        <f t="shared" si="3"/>
        <v>1.5</v>
      </c>
      <c r="K460" s="2">
        <f t="shared" si="4"/>
        <v>70000</v>
      </c>
      <c r="L460" s="1"/>
    </row>
    <row r="461">
      <c r="A461" s="70">
        <v>46186.0</v>
      </c>
      <c r="B461" s="52" t="s">
        <v>1235</v>
      </c>
      <c r="C461" s="1" t="str">
        <f>VLOOKUP(B461,MAESTRA!I:K,2,0)</f>
        <v>*4021523*</v>
      </c>
      <c r="D461" s="1" t="str">
        <f>VLOOKUP(B461,MAESTRA!I:K,3,0)</f>
        <v>CONJUNTO CABALLERO ALEMANIA AAA LOCAL TALLA L</v>
      </c>
      <c r="E461" s="5" t="s">
        <v>386</v>
      </c>
      <c r="F461" s="57">
        <v>2.0</v>
      </c>
      <c r="G461" s="4">
        <v>28000.0</v>
      </c>
      <c r="H461" s="2">
        <f t="shared" si="1"/>
        <v>56000</v>
      </c>
      <c r="I461" s="4">
        <v>70000.0</v>
      </c>
      <c r="J461" s="59">
        <f t="shared" si="3"/>
        <v>1.5</v>
      </c>
      <c r="K461" s="2">
        <f t="shared" si="4"/>
        <v>140000</v>
      </c>
      <c r="L461" s="1"/>
    </row>
    <row r="462">
      <c r="A462" s="70">
        <v>46186.0</v>
      </c>
      <c r="B462" s="52" t="s">
        <v>1234</v>
      </c>
      <c r="C462" s="1" t="str">
        <f>VLOOKUP(B462,MAESTRA!I:K,2,0)</f>
        <v>*4021525*</v>
      </c>
      <c r="D462" s="1" t="str">
        <f>VLOOKUP(B462,MAESTRA!I:K,3,0)</f>
        <v>CONJUNTO CABALLERO ALEMANIA AAA LOCAL TALLA M</v>
      </c>
      <c r="E462" s="5" t="s">
        <v>386</v>
      </c>
      <c r="F462" s="57">
        <v>2.0</v>
      </c>
      <c r="G462" s="4">
        <v>28000.0</v>
      </c>
      <c r="H462" s="2">
        <f t="shared" si="1"/>
        <v>56000</v>
      </c>
      <c r="I462" s="4">
        <v>70000.0</v>
      </c>
      <c r="J462" s="59">
        <f t="shared" si="3"/>
        <v>1.5</v>
      </c>
      <c r="K462" s="2">
        <f t="shared" si="4"/>
        <v>140000</v>
      </c>
      <c r="L462" s="1"/>
    </row>
    <row r="463">
      <c r="A463" s="70">
        <v>46186.0</v>
      </c>
      <c r="B463" s="52" t="s">
        <v>1236</v>
      </c>
      <c r="C463" s="1" t="str">
        <f>VLOOKUP(B463,MAESTRA!I:K,2,0)</f>
        <v>*4021527*</v>
      </c>
      <c r="D463" s="1" t="str">
        <f>VLOOKUP(B463,MAESTRA!I:K,3,0)</f>
        <v>CONJUNTO CABALLERO ALEMANIA AAA LOCAL TALLA S</v>
      </c>
      <c r="E463" s="5" t="s">
        <v>386</v>
      </c>
      <c r="F463" s="57">
        <v>1.0</v>
      </c>
      <c r="G463" s="4">
        <v>28000.0</v>
      </c>
      <c r="H463" s="2">
        <f t="shared" si="1"/>
        <v>28000</v>
      </c>
      <c r="I463" s="4">
        <v>70000.0</v>
      </c>
      <c r="J463" s="59">
        <f t="shared" si="3"/>
        <v>1.5</v>
      </c>
      <c r="K463" s="2">
        <f t="shared" si="4"/>
        <v>70000</v>
      </c>
      <c r="L463" s="1"/>
    </row>
    <row r="464">
      <c r="A464" s="70">
        <v>46186.0</v>
      </c>
      <c r="B464" s="52" t="s">
        <v>1287</v>
      </c>
      <c r="C464" s="1" t="str">
        <f>VLOOKUP(B464,MAESTRA!I:K,2,0)</f>
        <v>*40214732*</v>
      </c>
      <c r="D464" s="1" t="str">
        <f>VLOOKUP(B464,MAESTRA!I:K,3,0)</f>
        <v>CONJUNTO CABALLERO INGLATERRA AAA LOCAL TALLA XL</v>
      </c>
      <c r="E464" s="5" t="s">
        <v>386</v>
      </c>
      <c r="F464" s="57">
        <v>1.0</v>
      </c>
      <c r="G464" s="4">
        <v>28000.0</v>
      </c>
      <c r="H464" s="2">
        <f t="shared" si="1"/>
        <v>28000</v>
      </c>
      <c r="I464" s="4">
        <v>70000.0</v>
      </c>
      <c r="J464" s="59">
        <f t="shared" si="3"/>
        <v>1.5</v>
      </c>
      <c r="K464" s="2">
        <f t="shared" si="4"/>
        <v>70000</v>
      </c>
      <c r="L464" s="1"/>
    </row>
    <row r="465">
      <c r="A465" s="70">
        <v>46186.0</v>
      </c>
      <c r="B465" s="52" t="s">
        <v>1288</v>
      </c>
      <c r="C465" s="1" t="str">
        <f>VLOOKUP(B465,MAESTRA!I:K,2,0)</f>
        <v>*40214723*</v>
      </c>
      <c r="D465" s="1" t="str">
        <f>VLOOKUP(B465,MAESTRA!I:K,3,0)</f>
        <v>CONJUNTO CABALLERO INGLATERRA AAA LOCAL TALLA L</v>
      </c>
      <c r="E465" s="5" t="s">
        <v>386</v>
      </c>
      <c r="F465" s="57">
        <v>2.0</v>
      </c>
      <c r="G465" s="4">
        <v>28000.0</v>
      </c>
      <c r="H465" s="2">
        <f t="shared" si="1"/>
        <v>56000</v>
      </c>
      <c r="I465" s="4">
        <v>70000.0</v>
      </c>
      <c r="J465" s="59">
        <f t="shared" si="3"/>
        <v>1.5</v>
      </c>
      <c r="K465" s="2">
        <f t="shared" si="4"/>
        <v>140000</v>
      </c>
      <c r="L465" s="1"/>
    </row>
    <row r="466">
      <c r="A466" s="70">
        <v>46186.0</v>
      </c>
      <c r="B466" s="52" t="s">
        <v>1289</v>
      </c>
      <c r="C466" s="1" t="str">
        <f>VLOOKUP(B466,MAESTRA!I:K,2,0)</f>
        <v>*40214725*</v>
      </c>
      <c r="D466" s="1" t="str">
        <f>VLOOKUP(B466,MAESTRA!I:K,3,0)</f>
        <v>CONJUNTO CABALLERO INGLATERRA AAA LOCAL TALLA M</v>
      </c>
      <c r="E466" s="5" t="s">
        <v>386</v>
      </c>
      <c r="F466" s="57">
        <v>2.0</v>
      </c>
      <c r="G466" s="4">
        <v>28000.0</v>
      </c>
      <c r="H466" s="2">
        <f t="shared" si="1"/>
        <v>56000</v>
      </c>
      <c r="I466" s="4">
        <v>70000.0</v>
      </c>
      <c r="J466" s="59">
        <f t="shared" si="3"/>
        <v>1.5</v>
      </c>
      <c r="K466" s="2">
        <f t="shared" si="4"/>
        <v>140000</v>
      </c>
      <c r="L466" s="1"/>
    </row>
    <row r="467">
      <c r="A467" s="70">
        <v>46186.0</v>
      </c>
      <c r="B467" s="52" t="s">
        <v>1290</v>
      </c>
      <c r="C467" s="1" t="str">
        <f>VLOOKUP(B467,MAESTRA!I:K,2,0)</f>
        <v>*40214727*</v>
      </c>
      <c r="D467" s="1" t="str">
        <f>VLOOKUP(B467,MAESTRA!I:K,3,0)</f>
        <v>CONJUNTO CABALLERO INGLATERRA AAA LOCAL TALLA S</v>
      </c>
      <c r="E467" s="5" t="s">
        <v>386</v>
      </c>
      <c r="F467" s="57">
        <v>1.0</v>
      </c>
      <c r="G467" s="4">
        <v>28000.0</v>
      </c>
      <c r="H467" s="2">
        <f t="shared" si="1"/>
        <v>28000</v>
      </c>
      <c r="I467" s="4">
        <v>70000.0</v>
      </c>
      <c r="J467" s="59">
        <f t="shared" si="3"/>
        <v>1.5</v>
      </c>
      <c r="K467" s="2">
        <f t="shared" si="4"/>
        <v>70000</v>
      </c>
      <c r="L467" s="1"/>
    </row>
    <row r="468">
      <c r="A468" s="70">
        <v>46186.0</v>
      </c>
      <c r="B468" s="52" t="s">
        <v>1291</v>
      </c>
      <c r="C468" s="1" t="str">
        <f>VLOOKUP(B468,MAESTRA!I:K,2,0)</f>
        <v>*4023332*</v>
      </c>
      <c r="D468" s="1" t="str">
        <f>VLOOKUP(B468,MAESTRA!I:K,3,0)</f>
        <v>CONJUNTO CABALLERO ARGENTINA AAA LOCAL TALLA XL</v>
      </c>
      <c r="E468" s="5" t="s">
        <v>386</v>
      </c>
      <c r="F468" s="57">
        <v>1.0</v>
      </c>
      <c r="G468" s="4">
        <v>28000.0</v>
      </c>
      <c r="H468" s="2">
        <f t="shared" si="1"/>
        <v>28000</v>
      </c>
      <c r="I468" s="4">
        <v>70000.0</v>
      </c>
      <c r="J468" s="59">
        <f t="shared" si="3"/>
        <v>1.5</v>
      </c>
      <c r="K468" s="2">
        <f t="shared" si="4"/>
        <v>70000</v>
      </c>
      <c r="L468" s="1"/>
    </row>
    <row r="469">
      <c r="A469" s="70">
        <v>46186.0</v>
      </c>
      <c r="B469" s="52" t="s">
        <v>1292</v>
      </c>
      <c r="C469" s="1" t="str">
        <f>VLOOKUP(B469,MAESTRA!I:K,2,0)</f>
        <v>*4023323*</v>
      </c>
      <c r="D469" s="1" t="str">
        <f>VLOOKUP(B469,MAESTRA!I:K,3,0)</f>
        <v>CONJUNTO CABALLERO ARGENTINA AAA LOCAL TALLA L</v>
      </c>
      <c r="E469" s="5" t="s">
        <v>386</v>
      </c>
      <c r="F469" s="57">
        <v>2.0</v>
      </c>
      <c r="G469" s="4">
        <v>28000.0</v>
      </c>
      <c r="H469" s="2">
        <f t="shared" si="1"/>
        <v>56000</v>
      </c>
      <c r="I469" s="4">
        <v>70000.0</v>
      </c>
      <c r="J469" s="59">
        <f t="shared" si="3"/>
        <v>1.5</v>
      </c>
      <c r="K469" s="2">
        <f t="shared" si="4"/>
        <v>140000</v>
      </c>
      <c r="L469" s="1"/>
    </row>
    <row r="470">
      <c r="A470" s="70">
        <v>46186.0</v>
      </c>
      <c r="B470" s="52" t="s">
        <v>1293</v>
      </c>
      <c r="C470" s="1" t="str">
        <f>VLOOKUP(B470,MAESTRA!I:K,2,0)</f>
        <v>*4023325*</v>
      </c>
      <c r="D470" s="1" t="str">
        <f>VLOOKUP(B470,MAESTRA!I:K,3,0)</f>
        <v>CONJUNTO CABALLERO ARGENTINA AAA LOCAL TALLA M</v>
      </c>
      <c r="E470" s="5" t="s">
        <v>386</v>
      </c>
      <c r="F470" s="57">
        <v>2.0</v>
      </c>
      <c r="G470" s="4">
        <v>28000.0</v>
      </c>
      <c r="H470" s="2">
        <f t="shared" si="1"/>
        <v>56000</v>
      </c>
      <c r="I470" s="4">
        <v>70000.0</v>
      </c>
      <c r="J470" s="59">
        <f t="shared" si="3"/>
        <v>1.5</v>
      </c>
      <c r="K470" s="2">
        <f t="shared" si="4"/>
        <v>140000</v>
      </c>
      <c r="L470" s="1"/>
    </row>
    <row r="471">
      <c r="A471" s="70">
        <v>46186.0</v>
      </c>
      <c r="B471" s="52" t="s">
        <v>1294</v>
      </c>
      <c r="C471" s="1" t="str">
        <f>VLOOKUP(B471,MAESTRA!I:K,2,0)</f>
        <v>*4023327*</v>
      </c>
      <c r="D471" s="1" t="str">
        <f>VLOOKUP(B471,MAESTRA!I:K,3,0)</f>
        <v>CONJUNTO CABALLERO ARGENTINA AAA LOCAL TALLA S</v>
      </c>
      <c r="E471" s="5" t="s">
        <v>386</v>
      </c>
      <c r="F471" s="57">
        <v>1.0</v>
      </c>
      <c r="G471" s="4">
        <v>28000.0</v>
      </c>
      <c r="H471" s="2">
        <f t="shared" si="1"/>
        <v>28000</v>
      </c>
      <c r="I471" s="4">
        <v>70000.0</v>
      </c>
      <c r="J471" s="59">
        <f t="shared" si="3"/>
        <v>1.5</v>
      </c>
      <c r="K471" s="2">
        <f t="shared" si="4"/>
        <v>70000</v>
      </c>
      <c r="L471" s="1"/>
    </row>
    <row r="472">
      <c r="A472" s="70">
        <v>46186.0</v>
      </c>
      <c r="B472" s="52" t="s">
        <v>1295</v>
      </c>
      <c r="C472" s="1" t="str">
        <f>VLOOKUP(B472,MAESTRA!I:K,2,0)</f>
        <v>*2529234*</v>
      </c>
      <c r="D472" s="1" t="str">
        <f>VLOOKUP(B472,MAESTRA!I:K,3,0)</f>
        <v>CHAQUETAS CABALLERO CON CAPOTA TALLA XXL</v>
      </c>
      <c r="E472" s="1" t="s">
        <v>1296</v>
      </c>
      <c r="F472" s="57">
        <v>1.0</v>
      </c>
      <c r="G472" s="2">
        <v>40000.0</v>
      </c>
      <c r="H472" s="2">
        <f t="shared" si="1"/>
        <v>40000</v>
      </c>
      <c r="I472" s="2">
        <f t="shared" ref="I472:I515" si="15">CEILING(G472*$I$1,1000)</f>
        <v>80000</v>
      </c>
      <c r="J472" s="59">
        <f t="shared" si="3"/>
        <v>1</v>
      </c>
      <c r="K472" s="2">
        <f t="shared" si="4"/>
        <v>80000</v>
      </c>
      <c r="L472" s="1"/>
    </row>
    <row r="473">
      <c r="A473" s="70">
        <v>46186.0</v>
      </c>
      <c r="B473" s="52" t="s">
        <v>1297</v>
      </c>
      <c r="C473" s="1" t="str">
        <f>VLOOKUP(B473,MAESTRA!I:K,2,0)</f>
        <v>*25214021*</v>
      </c>
      <c r="D473" s="1" t="str">
        <f>VLOOKUP(B473,MAESTRA!I:K,3,0)</f>
        <v>CHAQUETAS CABALLERO H M LUN SIN CAPOTA TALLA 4XL</v>
      </c>
      <c r="E473" s="1" t="s">
        <v>1296</v>
      </c>
      <c r="F473" s="57">
        <v>1.0</v>
      </c>
      <c r="G473" s="2">
        <v>80000.0</v>
      </c>
      <c r="H473" s="2">
        <f t="shared" si="1"/>
        <v>80000</v>
      </c>
      <c r="I473" s="2">
        <f t="shared" si="15"/>
        <v>160000</v>
      </c>
      <c r="J473" s="59">
        <f t="shared" si="3"/>
        <v>1</v>
      </c>
      <c r="K473" s="2">
        <f t="shared" si="4"/>
        <v>160000</v>
      </c>
      <c r="L473" s="1"/>
    </row>
    <row r="474">
      <c r="A474" s="70">
        <v>46186.0</v>
      </c>
      <c r="B474" s="52" t="s">
        <v>1298</v>
      </c>
      <c r="C474" s="1" t="str">
        <f>VLOOKUP(B474,MAESTRA!I:K,2,0)</f>
        <v>*25214022*</v>
      </c>
      <c r="D474" s="1" t="str">
        <f>VLOOKUP(B474,MAESTRA!I:K,3,0)</f>
        <v>CHAQUETAS CABALLERO H M LUN SIN CAPOTA TALLA 6XL</v>
      </c>
      <c r="E474" s="1" t="s">
        <v>1296</v>
      </c>
      <c r="F474" s="57">
        <v>1.0</v>
      </c>
      <c r="G474" s="2">
        <v>80000.0</v>
      </c>
      <c r="H474" s="2">
        <f t="shared" si="1"/>
        <v>80000</v>
      </c>
      <c r="I474" s="2">
        <f t="shared" si="15"/>
        <v>160000</v>
      </c>
      <c r="J474" s="59">
        <f t="shared" si="3"/>
        <v>1</v>
      </c>
      <c r="K474" s="2">
        <f t="shared" si="4"/>
        <v>160000</v>
      </c>
      <c r="L474" s="1"/>
    </row>
    <row r="475">
      <c r="A475" s="70">
        <v>46186.0</v>
      </c>
      <c r="B475" s="52" t="s">
        <v>1299</v>
      </c>
      <c r="C475" s="1" t="str">
        <f>VLOOKUP(B475,MAESTRA!I:K,2,0)</f>
        <v>*25215932*</v>
      </c>
      <c r="D475" s="1" t="str">
        <f>VLOOKUP(B475,MAESTRA!I:K,3,0)</f>
        <v>CHAQUETAS CABALLERO KAIZHELUN, CON CAPOTA TALLA XL</v>
      </c>
      <c r="E475" s="1" t="s">
        <v>1296</v>
      </c>
      <c r="F475" s="57">
        <v>1.0</v>
      </c>
      <c r="G475" s="2">
        <v>80000.0</v>
      </c>
      <c r="H475" s="2">
        <f t="shared" si="1"/>
        <v>80000</v>
      </c>
      <c r="I475" s="2">
        <f t="shared" si="15"/>
        <v>160000</v>
      </c>
      <c r="J475" s="59">
        <f t="shared" si="3"/>
        <v>1</v>
      </c>
      <c r="K475" s="2">
        <f t="shared" si="4"/>
        <v>160000</v>
      </c>
      <c r="L475" s="1"/>
    </row>
    <row r="476">
      <c r="A476" s="70">
        <v>46186.0</v>
      </c>
      <c r="B476" s="52" t="s">
        <v>1300</v>
      </c>
      <c r="C476" s="1" t="str">
        <f>VLOOKUP(B476,MAESTRA!I:K,2,0)</f>
        <v>*25220134*</v>
      </c>
      <c r="D476" s="1" t="str">
        <f>VLOOKUP(B476,MAESTRA!I:K,3,0)</f>
        <v>CHAQUETAS CABALLERO OVEJERA HAN CHENG TALLA XXL</v>
      </c>
      <c r="E476" s="1" t="s">
        <v>1296</v>
      </c>
      <c r="F476" s="57">
        <v>1.0</v>
      </c>
      <c r="G476" s="2">
        <v>80000.0</v>
      </c>
      <c r="H476" s="2">
        <f t="shared" si="1"/>
        <v>80000</v>
      </c>
      <c r="I476" s="2">
        <f t="shared" si="15"/>
        <v>160000</v>
      </c>
      <c r="J476" s="59">
        <f t="shared" si="3"/>
        <v>1</v>
      </c>
      <c r="K476" s="2">
        <f t="shared" si="4"/>
        <v>160000</v>
      </c>
      <c r="L476" s="1"/>
    </row>
    <row r="477">
      <c r="A477" s="70">
        <v>46186.0</v>
      </c>
      <c r="B477" s="52" t="s">
        <v>1301</v>
      </c>
      <c r="C477" s="1" t="str">
        <f>VLOOKUP(B477,MAESTRA!I:K,2,0)</f>
        <v>*25226023*</v>
      </c>
      <c r="D477" s="1" t="str">
        <f>VLOOKUP(B477,MAESTRA!I:K,3,0)</f>
        <v>CHAQUETAS CABALLERO THE NORTH FACE CON CAPOTA TALLA L</v>
      </c>
      <c r="E477" s="1" t="s">
        <v>1302</v>
      </c>
      <c r="F477" s="57">
        <v>1.0</v>
      </c>
      <c r="G477" s="2">
        <v>80000.0</v>
      </c>
      <c r="H477" s="2">
        <f t="shared" si="1"/>
        <v>80000</v>
      </c>
      <c r="I477" s="2">
        <f t="shared" si="15"/>
        <v>160000</v>
      </c>
      <c r="J477" s="59">
        <f t="shared" si="3"/>
        <v>1</v>
      </c>
      <c r="K477" s="2">
        <f t="shared" si="4"/>
        <v>160000</v>
      </c>
      <c r="L477" s="1"/>
    </row>
    <row r="478">
      <c r="A478" s="70">
        <v>46186.0</v>
      </c>
      <c r="B478" s="52" t="s">
        <v>1303</v>
      </c>
      <c r="C478" s="1" t="str">
        <f>VLOOKUP(B478,MAESTRA!I:K,2,0)</f>
        <v>*2511134*</v>
      </c>
      <c r="D478" s="1" t="str">
        <f>VLOOKUP(B478,MAESTRA!I:K,3,0)</f>
        <v>CHAQUETAS DAMA ACOLCHADA TALLA XXL</v>
      </c>
      <c r="E478" s="1" t="s">
        <v>1304</v>
      </c>
      <c r="F478" s="57">
        <v>1.0</v>
      </c>
      <c r="G478" s="2">
        <v>84000.0</v>
      </c>
      <c r="H478" s="2">
        <f t="shared" si="1"/>
        <v>84000</v>
      </c>
      <c r="I478" s="2">
        <f t="shared" si="15"/>
        <v>168000</v>
      </c>
      <c r="J478" s="59">
        <f t="shared" si="3"/>
        <v>1</v>
      </c>
      <c r="K478" s="2">
        <f t="shared" si="4"/>
        <v>168000</v>
      </c>
      <c r="L478" s="1"/>
    </row>
    <row r="479">
      <c r="A479" s="70">
        <v>46186.0</v>
      </c>
      <c r="B479" s="52" t="s">
        <v>1305</v>
      </c>
      <c r="C479" s="1" t="str">
        <f>VLOOKUP(B479,MAESTRA!I:K,2,0)</f>
        <v>*2511220*</v>
      </c>
      <c r="D479" s="1" t="str">
        <f>VLOOKUP(B479,MAESTRA!I:K,3,0)</f>
        <v>CHAQUETAS DAMA ACOLCHADA LARGA TALLA 3XL</v>
      </c>
      <c r="E479" s="1" t="s">
        <v>1296</v>
      </c>
      <c r="F479" s="57">
        <v>1.0</v>
      </c>
      <c r="G479" s="2">
        <v>84000.0</v>
      </c>
      <c r="H479" s="2">
        <f t="shared" si="1"/>
        <v>84000</v>
      </c>
      <c r="I479" s="2">
        <f t="shared" si="15"/>
        <v>168000</v>
      </c>
      <c r="J479" s="59">
        <f t="shared" si="3"/>
        <v>1</v>
      </c>
      <c r="K479" s="2">
        <f t="shared" si="4"/>
        <v>168000</v>
      </c>
      <c r="L479" s="1"/>
    </row>
    <row r="480">
      <c r="A480" s="70">
        <v>46186.0</v>
      </c>
      <c r="B480" s="52" t="s">
        <v>1306</v>
      </c>
      <c r="C480" s="1" t="str">
        <f>VLOOKUP(B480,MAESTRA!I:K,2,0)</f>
        <v>*40217925*</v>
      </c>
      <c r="D480" s="1" t="str">
        <f>VLOOKUP(B480,MAESTRA!I:K,3,0)</f>
        <v>CONJUNTO CABALLERO MANCHESTER CITY AAA LOCAL 2025 TALLA M</v>
      </c>
      <c r="E480" s="1" t="s">
        <v>1307</v>
      </c>
      <c r="F480" s="57">
        <v>1.0</v>
      </c>
      <c r="G480" s="2">
        <v>30000.0</v>
      </c>
      <c r="H480" s="2">
        <f t="shared" si="1"/>
        <v>30000</v>
      </c>
      <c r="I480" s="2">
        <f t="shared" si="15"/>
        <v>60000</v>
      </c>
      <c r="J480" s="59">
        <f t="shared" si="3"/>
        <v>1</v>
      </c>
      <c r="K480" s="2">
        <f t="shared" si="4"/>
        <v>60000</v>
      </c>
      <c r="L480" s="1"/>
    </row>
    <row r="481">
      <c r="A481" s="70">
        <v>46186.0</v>
      </c>
      <c r="B481" s="52" t="s">
        <v>1306</v>
      </c>
      <c r="C481" s="1" t="str">
        <f>VLOOKUP(B481,MAESTRA!I:K,2,0)</f>
        <v>*40217925*</v>
      </c>
      <c r="D481" s="1" t="str">
        <f>VLOOKUP(B481,MAESTRA!I:K,3,0)</f>
        <v>CONJUNTO CABALLERO MANCHESTER CITY AAA LOCAL 2025 TALLA M</v>
      </c>
      <c r="E481" s="1" t="s">
        <v>1307</v>
      </c>
      <c r="F481" s="57">
        <v>1.0</v>
      </c>
      <c r="G481" s="2">
        <v>30000.0</v>
      </c>
      <c r="H481" s="2">
        <f t="shared" si="1"/>
        <v>30000</v>
      </c>
      <c r="I481" s="2">
        <f t="shared" si="15"/>
        <v>60000</v>
      </c>
      <c r="J481" s="59">
        <f t="shared" si="3"/>
        <v>1</v>
      </c>
      <c r="K481" s="2">
        <f t="shared" si="4"/>
        <v>60000</v>
      </c>
      <c r="L481" s="1"/>
    </row>
    <row r="482">
      <c r="A482" s="70">
        <v>46186.0</v>
      </c>
      <c r="B482" s="52" t="s">
        <v>1308</v>
      </c>
      <c r="C482" s="1" t="str">
        <f>VLOOKUP(B482,MAESTRA!I:K,2,0)</f>
        <v>*40217923*</v>
      </c>
      <c r="D482" s="1" t="str">
        <f>VLOOKUP(B482,MAESTRA!I:K,3,0)</f>
        <v>CONJUNTO CABALLERO MANCHESTER CITY AAA LOCAL 2025 TALLA L</v>
      </c>
      <c r="E482" s="1" t="s">
        <v>1307</v>
      </c>
      <c r="F482" s="57">
        <v>1.0</v>
      </c>
      <c r="G482" s="2">
        <v>30000.0</v>
      </c>
      <c r="H482" s="2">
        <f t="shared" si="1"/>
        <v>30000</v>
      </c>
      <c r="I482" s="2">
        <f t="shared" si="15"/>
        <v>60000</v>
      </c>
      <c r="J482" s="59">
        <f t="shared" si="3"/>
        <v>1</v>
      </c>
      <c r="K482" s="2">
        <f t="shared" si="4"/>
        <v>60000</v>
      </c>
      <c r="L482" s="1"/>
    </row>
    <row r="483">
      <c r="A483" s="70">
        <v>46186.0</v>
      </c>
      <c r="B483" s="52" t="s">
        <v>1309</v>
      </c>
      <c r="C483" s="1" t="str">
        <f>VLOOKUP(B483,MAESTRA!I:K,2,0)</f>
        <v>*4024432*</v>
      </c>
      <c r="D483" s="1" t="str">
        <f>VLOOKUP(B483,MAESTRA!I:K,3,0)</f>
        <v>CONJUNTO CABALLERO BARCELONA AAA VISITANTE 2025 TALLA XL</v>
      </c>
      <c r="E483" s="1" t="s">
        <v>1310</v>
      </c>
      <c r="F483" s="57">
        <v>1.0</v>
      </c>
      <c r="G483" s="2">
        <v>30000.0</v>
      </c>
      <c r="H483" s="2">
        <f t="shared" si="1"/>
        <v>30000</v>
      </c>
      <c r="I483" s="2">
        <f t="shared" si="15"/>
        <v>60000</v>
      </c>
      <c r="J483" s="59">
        <f t="shared" si="3"/>
        <v>1</v>
      </c>
      <c r="K483" s="2">
        <f t="shared" si="4"/>
        <v>60000</v>
      </c>
      <c r="L483" s="1"/>
    </row>
    <row r="484">
      <c r="A484" s="70">
        <v>46186.0</v>
      </c>
      <c r="B484" s="52" t="s">
        <v>1311</v>
      </c>
      <c r="C484" s="1" t="str">
        <f>VLOOKUP(B484,MAESTRA!I:K,2,0)</f>
        <v>*4024425*</v>
      </c>
      <c r="D484" s="1" t="str">
        <f>VLOOKUP(B484,MAESTRA!I:K,3,0)</f>
        <v>CONJUNTO CABALLERO BARCELONA AAA VISITANTE 2025 TALLA M</v>
      </c>
      <c r="E484" s="1" t="s">
        <v>1310</v>
      </c>
      <c r="F484" s="57">
        <v>3.0</v>
      </c>
      <c r="G484" s="2">
        <v>30000.0</v>
      </c>
      <c r="H484" s="2">
        <f t="shared" si="1"/>
        <v>90000</v>
      </c>
      <c r="I484" s="2">
        <f t="shared" si="15"/>
        <v>60000</v>
      </c>
      <c r="J484" s="59">
        <f t="shared" si="3"/>
        <v>1</v>
      </c>
      <c r="K484" s="2">
        <f t="shared" si="4"/>
        <v>180000</v>
      </c>
      <c r="L484" s="1"/>
    </row>
    <row r="485">
      <c r="A485" s="70">
        <v>46186.0</v>
      </c>
      <c r="B485" s="52" t="s">
        <v>1312</v>
      </c>
      <c r="C485" s="1" t="str">
        <f>VLOOKUP(B485,MAESTRA!I:K,2,0)</f>
        <v>*4024427*</v>
      </c>
      <c r="D485" s="1" t="str">
        <f>VLOOKUP(B485,MAESTRA!I:K,3,0)</f>
        <v>CONJUNTO CABALLERO BARCELONA AAA VISITANTE 2025 TALLA S</v>
      </c>
      <c r="E485" s="1" t="s">
        <v>1310</v>
      </c>
      <c r="F485" s="57">
        <v>2.0</v>
      </c>
      <c r="G485" s="2">
        <v>30000.0</v>
      </c>
      <c r="H485" s="2">
        <f t="shared" si="1"/>
        <v>60000</v>
      </c>
      <c r="I485" s="2">
        <f t="shared" si="15"/>
        <v>60000</v>
      </c>
      <c r="J485" s="59">
        <f t="shared" si="3"/>
        <v>1</v>
      </c>
      <c r="K485" s="2">
        <f t="shared" si="4"/>
        <v>120000</v>
      </c>
      <c r="L485" s="1"/>
    </row>
    <row r="486">
      <c r="A486" s="70">
        <v>46186.0</v>
      </c>
      <c r="B486" s="52" t="s">
        <v>1313</v>
      </c>
      <c r="C486" s="1" t="str">
        <f>VLOOKUP(B486,MAESTRA!I:K,2,0)</f>
        <v>*4024434*</v>
      </c>
      <c r="D486" s="1" t="str">
        <f>VLOOKUP(B486,MAESTRA!I:K,3,0)</f>
        <v>CONJUNTO CABALLERO BARCELONA AAA VISITANTE 2025 TALLA XXL</v>
      </c>
      <c r="E486" s="1" t="s">
        <v>1310</v>
      </c>
      <c r="F486" s="57">
        <v>1.0</v>
      </c>
      <c r="G486" s="2">
        <v>30000.0</v>
      </c>
      <c r="H486" s="2">
        <f t="shared" si="1"/>
        <v>30000</v>
      </c>
      <c r="I486" s="2">
        <f t="shared" si="15"/>
        <v>60000</v>
      </c>
      <c r="J486" s="59">
        <f t="shared" si="3"/>
        <v>1</v>
      </c>
      <c r="K486" s="2">
        <f t="shared" si="4"/>
        <v>60000</v>
      </c>
      <c r="L486" s="1"/>
    </row>
    <row r="487">
      <c r="A487" s="70">
        <v>46186.0</v>
      </c>
      <c r="B487" s="52" t="s">
        <v>1314</v>
      </c>
      <c r="C487" s="1" t="str">
        <f>VLOOKUP(B487,MAESTRA!I:K,2,0)</f>
        <v>*4023532*</v>
      </c>
      <c r="D487" s="1" t="str">
        <f>VLOOKUP(B487,MAESTRA!I:K,3,0)</f>
        <v>CONJUNTO CABALLERO ATLETICO MADRID AAA LOCAL 2025 TALLA XL</v>
      </c>
      <c r="E487" s="1" t="s">
        <v>1310</v>
      </c>
      <c r="F487" s="57">
        <v>1.0</v>
      </c>
      <c r="G487" s="2">
        <v>30000.0</v>
      </c>
      <c r="H487" s="2">
        <f t="shared" si="1"/>
        <v>30000</v>
      </c>
      <c r="I487" s="2">
        <f t="shared" si="15"/>
        <v>60000</v>
      </c>
      <c r="J487" s="59">
        <f t="shared" si="3"/>
        <v>1</v>
      </c>
      <c r="K487" s="2">
        <f t="shared" si="4"/>
        <v>60000</v>
      </c>
      <c r="L487" s="1"/>
    </row>
    <row r="488">
      <c r="A488" s="70">
        <v>46186.0</v>
      </c>
      <c r="B488" s="52" t="s">
        <v>1315</v>
      </c>
      <c r="C488" s="1" t="str">
        <f>VLOOKUP(B488,MAESTRA!I:K,2,0)</f>
        <v>*4023523*</v>
      </c>
      <c r="D488" s="1" t="str">
        <f>VLOOKUP(B488,MAESTRA!I:K,3,0)</f>
        <v>CONJUNTO CABALLERO ATLETICO MADRID AAA LOCAL 2025 TALLA L</v>
      </c>
      <c r="E488" s="1" t="s">
        <v>1310</v>
      </c>
      <c r="F488" s="57">
        <v>1.0</v>
      </c>
      <c r="G488" s="2">
        <v>30000.0</v>
      </c>
      <c r="H488" s="2">
        <f t="shared" si="1"/>
        <v>30000</v>
      </c>
      <c r="I488" s="2">
        <f t="shared" si="15"/>
        <v>60000</v>
      </c>
      <c r="J488" s="59">
        <f t="shared" si="3"/>
        <v>1</v>
      </c>
      <c r="K488" s="2">
        <f t="shared" si="4"/>
        <v>60000</v>
      </c>
      <c r="L488" s="1"/>
    </row>
    <row r="489">
      <c r="A489" s="70">
        <v>46186.0</v>
      </c>
      <c r="B489" s="52" t="s">
        <v>1316</v>
      </c>
      <c r="C489" s="1" t="str">
        <f>VLOOKUP(B489,MAESTRA!I:K,2,0)</f>
        <v>*4023525*</v>
      </c>
      <c r="D489" s="1" t="str">
        <f>VLOOKUP(B489,MAESTRA!I:K,3,0)</f>
        <v>CONJUNTO CABALLERO ATLETICO MADRID AAA LOCAL 2025 TALLA M</v>
      </c>
      <c r="E489" s="1" t="s">
        <v>1310</v>
      </c>
      <c r="F489" s="57">
        <v>1.0</v>
      </c>
      <c r="G489" s="2">
        <v>30000.0</v>
      </c>
      <c r="H489" s="2">
        <f t="shared" si="1"/>
        <v>30000</v>
      </c>
      <c r="I489" s="2">
        <f t="shared" si="15"/>
        <v>60000</v>
      </c>
      <c r="J489" s="59">
        <f t="shared" si="3"/>
        <v>1</v>
      </c>
      <c r="K489" s="2">
        <f t="shared" si="4"/>
        <v>60000</v>
      </c>
      <c r="L489" s="1"/>
    </row>
    <row r="490">
      <c r="A490" s="70">
        <v>46186.0</v>
      </c>
      <c r="B490" s="52" t="s">
        <v>1317</v>
      </c>
      <c r="C490" s="1" t="str">
        <f>VLOOKUP(B490,MAESTRA!I:K,2,0)</f>
        <v>*4023527*</v>
      </c>
      <c r="D490" s="1" t="str">
        <f>VLOOKUP(B490,MAESTRA!I:K,3,0)</f>
        <v>CONJUNTO CABALLERO ATLETICO MADRID AAA LOCAL 2025 TALLA S</v>
      </c>
      <c r="E490" s="1" t="s">
        <v>1310</v>
      </c>
      <c r="F490" s="57">
        <v>1.0</v>
      </c>
      <c r="G490" s="2">
        <v>30000.0</v>
      </c>
      <c r="H490" s="2">
        <f t="shared" si="1"/>
        <v>30000</v>
      </c>
      <c r="I490" s="2">
        <f t="shared" si="15"/>
        <v>60000</v>
      </c>
      <c r="J490" s="59">
        <f t="shared" si="3"/>
        <v>1</v>
      </c>
      <c r="K490" s="2">
        <f t="shared" si="4"/>
        <v>60000</v>
      </c>
      <c r="L490" s="1"/>
    </row>
    <row r="491">
      <c r="A491" s="70">
        <v>46186.0</v>
      </c>
      <c r="B491" s="52" t="s">
        <v>1318</v>
      </c>
      <c r="C491" s="1" t="str">
        <f>VLOOKUP(B491,MAESTRA!I:K,2,0)</f>
        <v>*40216321*</v>
      </c>
      <c r="D491" s="1" t="str">
        <f>VLOOKUP(B491,MAESTRA!I:K,3,0)</f>
        <v>CONJUNTO CABALLERO LAKERS TALLA 4XL</v>
      </c>
      <c r="E491" s="1" t="s">
        <v>1319</v>
      </c>
      <c r="F491" s="57">
        <v>1.0</v>
      </c>
      <c r="G491" s="2">
        <v>30000.0</v>
      </c>
      <c r="H491" s="2">
        <f t="shared" si="1"/>
        <v>30000</v>
      </c>
      <c r="I491" s="2">
        <f t="shared" si="15"/>
        <v>60000</v>
      </c>
      <c r="J491" s="59">
        <f t="shared" si="3"/>
        <v>1</v>
      </c>
      <c r="K491" s="2">
        <f t="shared" si="4"/>
        <v>60000</v>
      </c>
      <c r="L491" s="1"/>
    </row>
    <row r="492">
      <c r="A492" s="70">
        <v>46186.0</v>
      </c>
      <c r="B492" s="52" t="s">
        <v>1320</v>
      </c>
      <c r="C492" s="1" t="str">
        <f>VLOOKUP(B492,MAESTRA!I:K,2,0)</f>
        <v>*40216320*</v>
      </c>
      <c r="D492" s="1" t="str">
        <f>VLOOKUP(B492,MAESTRA!I:K,3,0)</f>
        <v>CONJUNTO CABALLERO LAKERS TALLA 3XL</v>
      </c>
      <c r="E492" s="1" t="s">
        <v>1319</v>
      </c>
      <c r="F492" s="57">
        <v>1.0</v>
      </c>
      <c r="G492" s="2">
        <v>30000.0</v>
      </c>
      <c r="H492" s="2">
        <f t="shared" si="1"/>
        <v>30000</v>
      </c>
      <c r="I492" s="2">
        <f t="shared" si="15"/>
        <v>60000</v>
      </c>
      <c r="J492" s="59">
        <f t="shared" si="3"/>
        <v>1</v>
      </c>
      <c r="K492" s="2">
        <f t="shared" si="4"/>
        <v>60000</v>
      </c>
      <c r="L492" s="1"/>
    </row>
    <row r="493">
      <c r="A493" s="70">
        <v>46186.0</v>
      </c>
      <c r="B493" s="52" t="s">
        <v>1318</v>
      </c>
      <c r="C493" s="1" t="str">
        <f>VLOOKUP(B493,MAESTRA!I:K,2,0)</f>
        <v>*40216321*</v>
      </c>
      <c r="D493" s="1" t="str">
        <f>VLOOKUP(B493,MAESTRA!I:K,3,0)</f>
        <v>CONJUNTO CABALLERO LAKERS TALLA 4XL</v>
      </c>
      <c r="E493" s="1" t="s">
        <v>1319</v>
      </c>
      <c r="F493" s="57">
        <v>1.0</v>
      </c>
      <c r="G493" s="2">
        <v>30000.0</v>
      </c>
      <c r="H493" s="2">
        <f t="shared" si="1"/>
        <v>30000</v>
      </c>
      <c r="I493" s="2">
        <f t="shared" si="15"/>
        <v>60000</v>
      </c>
      <c r="J493" s="59">
        <f t="shared" si="3"/>
        <v>1</v>
      </c>
      <c r="K493" s="2">
        <f t="shared" si="4"/>
        <v>60000</v>
      </c>
      <c r="L493" s="1"/>
    </row>
    <row r="494">
      <c r="A494" s="70">
        <v>46186.0</v>
      </c>
      <c r="B494" s="52" t="s">
        <v>1321</v>
      </c>
      <c r="C494" s="1" t="str">
        <f>VLOOKUP(B494,MAESTRA!I:K,2,0)</f>
        <v>*4025619*</v>
      </c>
      <c r="D494" s="1" t="str">
        <f>VLOOKUP(B494,MAESTRA!I:K,3,0)</f>
        <v>CONJUNTO CABALLERO BULLS TALLA 2XL</v>
      </c>
      <c r="E494" s="1" t="s">
        <v>1319</v>
      </c>
      <c r="F494" s="57">
        <v>1.0</v>
      </c>
      <c r="G494" s="2">
        <v>30000.0</v>
      </c>
      <c r="H494" s="2">
        <f t="shared" si="1"/>
        <v>30000</v>
      </c>
      <c r="I494" s="2">
        <f t="shared" si="15"/>
        <v>60000</v>
      </c>
      <c r="J494" s="59">
        <f t="shared" si="3"/>
        <v>1</v>
      </c>
      <c r="K494" s="2">
        <f t="shared" si="4"/>
        <v>60000</v>
      </c>
      <c r="L494" s="1"/>
    </row>
    <row r="495">
      <c r="A495" s="70">
        <v>46186.0</v>
      </c>
      <c r="B495" s="52" t="s">
        <v>1322</v>
      </c>
      <c r="C495" s="1" t="str">
        <f>VLOOKUP(B495,MAESTRA!I:K,2,0)</f>
        <v>*4025621*</v>
      </c>
      <c r="D495" s="1" t="str">
        <f>VLOOKUP(B495,MAESTRA!I:K,3,0)</f>
        <v>CONJUNTO CABALLERO BULLS TALLA 4XL</v>
      </c>
      <c r="E495" s="1" t="s">
        <v>1319</v>
      </c>
      <c r="F495" s="57">
        <v>2.0</v>
      </c>
      <c r="G495" s="2">
        <v>30000.0</v>
      </c>
      <c r="H495" s="2">
        <f t="shared" si="1"/>
        <v>60000</v>
      </c>
      <c r="I495" s="2">
        <f t="shared" si="15"/>
        <v>60000</v>
      </c>
      <c r="J495" s="59">
        <f t="shared" si="3"/>
        <v>1</v>
      </c>
      <c r="K495" s="2">
        <f t="shared" si="4"/>
        <v>120000</v>
      </c>
      <c r="L495" s="1"/>
    </row>
    <row r="496">
      <c r="A496" s="70">
        <v>46186.0</v>
      </c>
      <c r="B496" s="52" t="s">
        <v>1323</v>
      </c>
      <c r="C496" s="1" t="str">
        <f>VLOOKUP(B496,MAESTRA!I:K,2,0)</f>
        <v>*11115727*</v>
      </c>
      <c r="D496" s="1" t="str">
        <f>VLOOKUP(B496,MAESTRA!I:K,3,0)</f>
        <v>CAMISETAS DAMA JUNIOR AAA VISITANTE 2024 TALLA S</v>
      </c>
      <c r="E496" s="1" t="s">
        <v>1324</v>
      </c>
      <c r="F496" s="57">
        <v>1.0</v>
      </c>
      <c r="G496" s="2">
        <v>30000.0</v>
      </c>
      <c r="H496" s="2">
        <f t="shared" si="1"/>
        <v>30000</v>
      </c>
      <c r="I496" s="2">
        <f t="shared" si="15"/>
        <v>60000</v>
      </c>
      <c r="J496" s="59">
        <f t="shared" si="3"/>
        <v>1</v>
      </c>
      <c r="K496" s="2">
        <f t="shared" si="4"/>
        <v>60000</v>
      </c>
      <c r="L496" s="1"/>
    </row>
    <row r="497">
      <c r="A497" s="70">
        <v>46186.0</v>
      </c>
      <c r="B497" s="52" t="s">
        <v>1325</v>
      </c>
      <c r="C497" s="1" t="str">
        <f>VLOOKUP(B497,MAESTRA!I:K,2,0)</f>
        <v>*11115725*</v>
      </c>
      <c r="D497" s="1" t="str">
        <f>VLOOKUP(B497,MAESTRA!I:K,3,0)</f>
        <v>CAMISETAS DAMA JUNIOR AAA VISITANTE 2024 TALLA M</v>
      </c>
      <c r="E497" s="1" t="s">
        <v>1324</v>
      </c>
      <c r="F497" s="57">
        <v>1.0</v>
      </c>
      <c r="G497" s="2">
        <v>30000.0</v>
      </c>
      <c r="H497" s="2">
        <f t="shared" si="1"/>
        <v>30000</v>
      </c>
      <c r="I497" s="2">
        <f t="shared" si="15"/>
        <v>60000</v>
      </c>
      <c r="J497" s="59">
        <f t="shared" si="3"/>
        <v>1</v>
      </c>
      <c r="K497" s="2">
        <f t="shared" si="4"/>
        <v>60000</v>
      </c>
      <c r="L497" s="1"/>
    </row>
    <row r="498">
      <c r="A498" s="70">
        <v>46186.0</v>
      </c>
      <c r="B498" s="52" t="s">
        <v>1326</v>
      </c>
      <c r="C498" s="1" t="str">
        <f>VLOOKUP(B498,MAESTRA!I:K,2,0)</f>
        <v>*11115723*</v>
      </c>
      <c r="D498" s="1" t="str">
        <f>VLOOKUP(B498,MAESTRA!I:K,3,0)</f>
        <v>CAMISETAS DAMA JUNIOR AAA VISITANTE 2024 TALLA L</v>
      </c>
      <c r="E498" s="1" t="s">
        <v>1324</v>
      </c>
      <c r="F498" s="57">
        <v>1.0</v>
      </c>
      <c r="G498" s="2">
        <v>30000.0</v>
      </c>
      <c r="H498" s="2">
        <f t="shared" si="1"/>
        <v>30000</v>
      </c>
      <c r="I498" s="2">
        <f t="shared" si="15"/>
        <v>60000</v>
      </c>
      <c r="J498" s="59">
        <f t="shared" si="3"/>
        <v>1</v>
      </c>
      <c r="K498" s="2">
        <f t="shared" si="4"/>
        <v>60000</v>
      </c>
      <c r="L498" s="1"/>
    </row>
    <row r="499">
      <c r="A499" s="70">
        <v>46186.0</v>
      </c>
      <c r="B499" s="52" t="s">
        <v>1327</v>
      </c>
      <c r="C499" s="1" t="str">
        <f>VLOOKUP(B499,MAESTRA!I:K,2,0)</f>
        <v>*11115732*</v>
      </c>
      <c r="D499" s="1" t="str">
        <f>VLOOKUP(B499,MAESTRA!I:K,3,0)</f>
        <v>CAMISETAS DAMA JUNIOR AAA VISITANTE 2024 TALLA XL</v>
      </c>
      <c r="E499" s="1" t="s">
        <v>1324</v>
      </c>
      <c r="F499" s="57">
        <v>1.0</v>
      </c>
      <c r="G499" s="2">
        <v>30000.0</v>
      </c>
      <c r="H499" s="2">
        <f t="shared" si="1"/>
        <v>30000</v>
      </c>
      <c r="I499" s="2">
        <f t="shared" si="15"/>
        <v>60000</v>
      </c>
      <c r="J499" s="59">
        <f t="shared" si="3"/>
        <v>1</v>
      </c>
      <c r="K499" s="2">
        <f t="shared" si="4"/>
        <v>60000</v>
      </c>
      <c r="L499" s="1"/>
    </row>
    <row r="500">
      <c r="A500" s="70">
        <v>46186.0</v>
      </c>
      <c r="B500" s="52" t="s">
        <v>1328</v>
      </c>
      <c r="C500" s="1" t="str">
        <f>VLOOKUP(B500,MAESTRA!I:K,2,0)</f>
        <v>*11214927*</v>
      </c>
      <c r="D500" s="1" t="str">
        <f>VLOOKUP(B500,MAESTRA!I:K,3,0)</f>
        <v>CAMISETAS CABALLERO INTER MIAMI 1.1 VISITANTE MESSI TALLA S</v>
      </c>
      <c r="E500" s="1" t="s">
        <v>1324</v>
      </c>
      <c r="F500" s="57">
        <v>2.0</v>
      </c>
      <c r="G500" s="2">
        <v>30000.0</v>
      </c>
      <c r="H500" s="2">
        <f t="shared" si="1"/>
        <v>60000</v>
      </c>
      <c r="I500" s="2">
        <f t="shared" si="15"/>
        <v>60000</v>
      </c>
      <c r="J500" s="59">
        <f t="shared" si="3"/>
        <v>1</v>
      </c>
      <c r="K500" s="2">
        <f t="shared" si="4"/>
        <v>120000</v>
      </c>
      <c r="L500" s="1"/>
    </row>
    <row r="501">
      <c r="A501" s="70">
        <v>46186.0</v>
      </c>
      <c r="B501" s="52" t="s">
        <v>1329</v>
      </c>
      <c r="C501" s="1" t="str">
        <f>VLOOKUP(B501,MAESTRA!I:K,2,0)</f>
        <v>*11214925*</v>
      </c>
      <c r="D501" s="1" t="str">
        <f>VLOOKUP(B501,MAESTRA!I:K,3,0)</f>
        <v>CAMISETAS CABALLERO INTER MIAMI 1.1 VISITANTE MESSI TALLA M</v>
      </c>
      <c r="E501" s="1" t="s">
        <v>1324</v>
      </c>
      <c r="F501" s="57">
        <v>4.0</v>
      </c>
      <c r="G501" s="2">
        <v>30000.0</v>
      </c>
      <c r="H501" s="2">
        <f t="shared" si="1"/>
        <v>120000</v>
      </c>
      <c r="I501" s="2">
        <f t="shared" si="15"/>
        <v>60000</v>
      </c>
      <c r="J501" s="59">
        <f t="shared" si="3"/>
        <v>1</v>
      </c>
      <c r="K501" s="2">
        <f t="shared" si="4"/>
        <v>240000</v>
      </c>
      <c r="L501" s="1"/>
    </row>
    <row r="502">
      <c r="A502" s="70">
        <v>46186.0</v>
      </c>
      <c r="B502" s="52" t="s">
        <v>1330</v>
      </c>
      <c r="C502" s="1" t="str">
        <f>VLOOKUP(B502,MAESTRA!I:K,2,0)</f>
        <v>*40227032*</v>
      </c>
      <c r="D502" s="1" t="str">
        <f>VLOOKUP(B502,MAESTRA!I:K,3,0)</f>
        <v>CONJUNTO CABALLERO TOTTENHAM AAA LOCAL 2025 TALLA XL</v>
      </c>
      <c r="E502" s="1" t="s">
        <v>1310</v>
      </c>
      <c r="F502" s="57">
        <v>1.0</v>
      </c>
      <c r="G502" s="2">
        <v>30000.0</v>
      </c>
      <c r="H502" s="2">
        <f t="shared" si="1"/>
        <v>30000</v>
      </c>
      <c r="I502" s="2">
        <f t="shared" si="15"/>
        <v>60000</v>
      </c>
      <c r="J502" s="59">
        <f t="shared" si="3"/>
        <v>1</v>
      </c>
      <c r="K502" s="2">
        <f t="shared" si="4"/>
        <v>60000</v>
      </c>
      <c r="L502" s="1"/>
    </row>
    <row r="503">
      <c r="A503" s="70">
        <v>46186.0</v>
      </c>
      <c r="B503" s="52" t="s">
        <v>1331</v>
      </c>
      <c r="C503" s="1" t="str">
        <f>VLOOKUP(B503,MAESTRA!I:K,2,0)</f>
        <v>*40227027*</v>
      </c>
      <c r="D503" s="1" t="str">
        <f>VLOOKUP(B503,MAESTRA!I:K,3,0)</f>
        <v>CONJUNTO CABALLERO TOTTENHAM AAA LOCAL 2025 TALLA S</v>
      </c>
      <c r="E503" s="1" t="s">
        <v>1310</v>
      </c>
      <c r="F503" s="57">
        <v>1.0</v>
      </c>
      <c r="G503" s="2">
        <v>30000.0</v>
      </c>
      <c r="H503" s="2">
        <f t="shared" si="1"/>
        <v>30000</v>
      </c>
      <c r="I503" s="2">
        <f t="shared" si="15"/>
        <v>60000</v>
      </c>
      <c r="J503" s="59">
        <f t="shared" si="3"/>
        <v>1</v>
      </c>
      <c r="K503" s="2">
        <f t="shared" si="4"/>
        <v>60000</v>
      </c>
      <c r="L503" s="1"/>
    </row>
    <row r="504">
      <c r="A504" s="70">
        <v>46186.0</v>
      </c>
      <c r="B504" s="52" t="s">
        <v>1332</v>
      </c>
      <c r="C504" s="1" t="str">
        <f>VLOOKUP(B504,MAESTRA!I:K,2,0)</f>
        <v>*40223827*</v>
      </c>
      <c r="D504" s="1" t="str">
        <f>VLOOKUP(B504,MAESTRA!I:K,3,0)</f>
        <v>CONJUNTO CABALLERO RIVER PLATE AAA LOCAL 2025 TALLA S</v>
      </c>
      <c r="E504" s="1" t="s">
        <v>1324</v>
      </c>
      <c r="F504" s="57">
        <v>1.0</v>
      </c>
      <c r="G504" s="2">
        <v>30000.0</v>
      </c>
      <c r="H504" s="2">
        <f t="shared" si="1"/>
        <v>30000</v>
      </c>
      <c r="I504" s="2">
        <f t="shared" si="15"/>
        <v>60000</v>
      </c>
      <c r="J504" s="59">
        <f t="shared" si="3"/>
        <v>1</v>
      </c>
      <c r="K504" s="2">
        <f t="shared" si="4"/>
        <v>60000</v>
      </c>
      <c r="L504" s="1"/>
    </row>
    <row r="505">
      <c r="A505" s="70">
        <v>46186.0</v>
      </c>
      <c r="B505" s="52" t="s">
        <v>1333</v>
      </c>
      <c r="C505" s="1" t="str">
        <f>VLOOKUP(B505,MAESTRA!I:K,2,0)</f>
        <v>*40214823*</v>
      </c>
      <c r="D505" s="1" t="str">
        <f>VLOOKUP(B505,MAESTRA!I:K,3,0)</f>
        <v>CONJUNTO CABALLERO INTER DE MILAN AAA LOCAL 2025 TALLA L</v>
      </c>
      <c r="E505" s="1" t="s">
        <v>1310</v>
      </c>
      <c r="F505" s="57">
        <v>1.0</v>
      </c>
      <c r="G505" s="2">
        <v>30000.0</v>
      </c>
      <c r="H505" s="2">
        <f t="shared" si="1"/>
        <v>30000</v>
      </c>
      <c r="I505" s="2">
        <f t="shared" si="15"/>
        <v>60000</v>
      </c>
      <c r="J505" s="59">
        <f t="shared" si="3"/>
        <v>1</v>
      </c>
      <c r="K505" s="2">
        <f t="shared" si="4"/>
        <v>60000</v>
      </c>
      <c r="L505" s="1"/>
    </row>
    <row r="506">
      <c r="A506" s="70">
        <v>46186.0</v>
      </c>
      <c r="B506" s="52" t="s">
        <v>1334</v>
      </c>
      <c r="C506" s="1" t="str">
        <f>VLOOKUP(B506,MAESTRA!I:K,2,0)</f>
        <v>*40214825*</v>
      </c>
      <c r="D506" s="1" t="str">
        <f>VLOOKUP(B506,MAESTRA!I:K,3,0)</f>
        <v>CONJUNTO CABALLERO INTER DE MILAN AAA LOCAL 2025 TALLA M</v>
      </c>
      <c r="E506" s="1" t="s">
        <v>1310</v>
      </c>
      <c r="F506" s="57">
        <v>1.0</v>
      </c>
      <c r="G506" s="2">
        <v>30000.0</v>
      </c>
      <c r="H506" s="2">
        <f t="shared" si="1"/>
        <v>30000</v>
      </c>
      <c r="I506" s="2">
        <f t="shared" si="15"/>
        <v>60000</v>
      </c>
      <c r="J506" s="59">
        <f t="shared" si="3"/>
        <v>1</v>
      </c>
      <c r="K506" s="2">
        <f t="shared" si="4"/>
        <v>60000</v>
      </c>
      <c r="L506" s="1"/>
    </row>
    <row r="507">
      <c r="A507" s="70">
        <v>46186.0</v>
      </c>
      <c r="B507" s="52" t="s">
        <v>1335</v>
      </c>
      <c r="C507" s="1" t="str">
        <f>VLOOKUP(B507,MAESTRA!I:K,2,0)</f>
        <v>*40217627*</v>
      </c>
      <c r="D507" s="1" t="str">
        <f>VLOOKUP(B507,MAESTRA!I:K,3,0)</f>
        <v>CONJUNTO CABALLERO LIVERPOOL AAA LOCAL 2025 TALLA S</v>
      </c>
      <c r="E507" s="1" t="s">
        <v>1336</v>
      </c>
      <c r="F507" s="57">
        <v>2.0</v>
      </c>
      <c r="G507" s="2">
        <v>30000.0</v>
      </c>
      <c r="H507" s="2">
        <f t="shared" si="1"/>
        <v>60000</v>
      </c>
      <c r="I507" s="2">
        <f t="shared" si="15"/>
        <v>60000</v>
      </c>
      <c r="J507" s="59">
        <f t="shared" si="3"/>
        <v>1</v>
      </c>
      <c r="K507" s="2">
        <f t="shared" si="4"/>
        <v>120000</v>
      </c>
      <c r="L507" s="1"/>
    </row>
    <row r="508">
      <c r="A508" s="70">
        <v>46186.0</v>
      </c>
      <c r="B508" s="52" t="s">
        <v>1337</v>
      </c>
      <c r="C508" s="1" t="str">
        <f>VLOOKUP(B508,MAESTRA!I:K,2,0)</f>
        <v>*40217623*</v>
      </c>
      <c r="D508" s="1" t="str">
        <f>VLOOKUP(B508,MAESTRA!I:K,3,0)</f>
        <v>CONJUNTO CABALLERO LIVERPOOL AAA LOCAL 2025 TALLA L</v>
      </c>
      <c r="E508" s="1" t="s">
        <v>1324</v>
      </c>
      <c r="F508" s="57">
        <v>1.0</v>
      </c>
      <c r="G508" s="2">
        <v>30000.0</v>
      </c>
      <c r="H508" s="2">
        <f t="shared" si="1"/>
        <v>30000</v>
      </c>
      <c r="I508" s="2">
        <f t="shared" si="15"/>
        <v>60000</v>
      </c>
      <c r="J508" s="59">
        <f t="shared" si="3"/>
        <v>1</v>
      </c>
      <c r="K508" s="2">
        <f t="shared" si="4"/>
        <v>60000</v>
      </c>
      <c r="L508" s="1"/>
    </row>
    <row r="509">
      <c r="A509" s="70">
        <v>46186.0</v>
      </c>
      <c r="B509" s="52" t="s">
        <v>1338</v>
      </c>
      <c r="C509" s="1" t="str">
        <f>VLOOKUP(B509,MAESTRA!I:K,2,0)</f>
        <v>*40217727*</v>
      </c>
      <c r="D509" s="1" t="str">
        <f>VLOOKUP(B509,MAESTRA!I:K,3,0)</f>
        <v>CONJUNTO CABALLERO LIVERPOOL AAA VISITANTE 2025 TALLA S</v>
      </c>
      <c r="E509" s="1" t="s">
        <v>1324</v>
      </c>
      <c r="F509" s="57">
        <v>1.0</v>
      </c>
      <c r="G509" s="2">
        <v>30000.0</v>
      </c>
      <c r="H509" s="2">
        <f t="shared" si="1"/>
        <v>30000</v>
      </c>
      <c r="I509" s="2">
        <f t="shared" si="15"/>
        <v>60000</v>
      </c>
      <c r="J509" s="59">
        <f t="shared" si="3"/>
        <v>1</v>
      </c>
      <c r="K509" s="2">
        <f t="shared" si="4"/>
        <v>60000</v>
      </c>
      <c r="L509" s="1"/>
    </row>
    <row r="510">
      <c r="A510" s="70">
        <v>46186.0</v>
      </c>
      <c r="B510" s="52" t="s">
        <v>1339</v>
      </c>
      <c r="C510" s="1" t="str">
        <f>VLOOKUP(B510,MAESTRA!I:K,2,0)</f>
        <v>*40217723*</v>
      </c>
      <c r="D510" s="1" t="str">
        <f>VLOOKUP(B510,MAESTRA!I:K,3,0)</f>
        <v>CONJUNTO CABALLERO LIVERPOOL AAA VISITANTE 2025 TALLA L</v>
      </c>
      <c r="E510" s="1" t="s">
        <v>1324</v>
      </c>
      <c r="F510" s="57">
        <v>1.0</v>
      </c>
      <c r="G510" s="2">
        <v>30000.0</v>
      </c>
      <c r="H510" s="2">
        <f t="shared" si="1"/>
        <v>30000</v>
      </c>
      <c r="I510" s="2">
        <f t="shared" si="15"/>
        <v>60000</v>
      </c>
      <c r="J510" s="59">
        <f t="shared" si="3"/>
        <v>1</v>
      </c>
      <c r="K510" s="2">
        <f t="shared" si="4"/>
        <v>60000</v>
      </c>
      <c r="L510" s="1"/>
    </row>
    <row r="511">
      <c r="A511" s="70">
        <v>46186.0</v>
      </c>
      <c r="B511" s="52" t="s">
        <v>1340</v>
      </c>
      <c r="C511" s="1" t="str">
        <f>VLOOKUP(B511,MAESTRA!I:K,2,0)</f>
        <v>*1123632*</v>
      </c>
      <c r="D511" s="1" t="str">
        <f>VLOOKUP(B511,MAESTRA!I:K,3,0)</f>
        <v>CAMISETAS CABALLERO ATLETICO NACIONAL 1.1 LOCAL 2025 TALLA XL</v>
      </c>
      <c r="E511" s="1" t="s">
        <v>1310</v>
      </c>
      <c r="F511" s="57">
        <v>2.0</v>
      </c>
      <c r="G511" s="2">
        <v>30000.0</v>
      </c>
      <c r="H511" s="2">
        <f t="shared" si="1"/>
        <v>60000</v>
      </c>
      <c r="I511" s="2">
        <f t="shared" si="15"/>
        <v>60000</v>
      </c>
      <c r="J511" s="59">
        <f t="shared" si="3"/>
        <v>1</v>
      </c>
      <c r="K511" s="2">
        <f t="shared" si="4"/>
        <v>120000</v>
      </c>
      <c r="L511" s="1"/>
    </row>
    <row r="512">
      <c r="A512" s="70">
        <v>46186.0</v>
      </c>
      <c r="B512" s="52" t="s">
        <v>1341</v>
      </c>
      <c r="C512" s="1" t="str">
        <f>VLOOKUP(B512,MAESTRA!I:K,2,0)</f>
        <v>*11218832*</v>
      </c>
      <c r="D512" s="1" t="str">
        <f>VLOOKUP(B512,MAESTRA!I:K,3,0)</f>
        <v>CAMISETAS CABALLERO MILLONARIOS 1.1 LOCAL 2025 TALLA XL</v>
      </c>
      <c r="E512" s="1" t="s">
        <v>1324</v>
      </c>
      <c r="F512" s="57">
        <v>1.0</v>
      </c>
      <c r="G512" s="2">
        <v>30000.0</v>
      </c>
      <c r="H512" s="2">
        <f t="shared" si="1"/>
        <v>30000</v>
      </c>
      <c r="I512" s="2">
        <f t="shared" si="15"/>
        <v>60000</v>
      </c>
      <c r="J512" s="59">
        <f t="shared" si="3"/>
        <v>1</v>
      </c>
      <c r="K512" s="2">
        <f t="shared" si="4"/>
        <v>60000</v>
      </c>
      <c r="L512" s="1"/>
    </row>
    <row r="513">
      <c r="A513" s="70">
        <v>46186.0</v>
      </c>
      <c r="B513" s="52" t="s">
        <v>1342</v>
      </c>
      <c r="C513" s="1" t="str">
        <f>VLOOKUP(B513,MAESTRA!I:K,2,0)</f>
        <v>*11218823*</v>
      </c>
      <c r="D513" s="1" t="str">
        <f>VLOOKUP(B513,MAESTRA!I:K,3,0)</f>
        <v>CAMISETAS CABALLERO MILLONARIOS 1.1 LOCAL 2025 TALLA L</v>
      </c>
      <c r="E513" s="1" t="s">
        <v>1324</v>
      </c>
      <c r="F513" s="57">
        <v>1.0</v>
      </c>
      <c r="G513" s="2">
        <v>30000.0</v>
      </c>
      <c r="H513" s="2">
        <f t="shared" si="1"/>
        <v>30000</v>
      </c>
      <c r="I513" s="2">
        <f t="shared" si="15"/>
        <v>60000</v>
      </c>
      <c r="J513" s="59">
        <f t="shared" si="3"/>
        <v>1</v>
      </c>
      <c r="K513" s="2">
        <f t="shared" si="4"/>
        <v>60000</v>
      </c>
      <c r="L513" s="1"/>
    </row>
    <row r="514">
      <c r="A514" s="70">
        <v>46186.0</v>
      </c>
      <c r="B514" s="52" t="s">
        <v>1343</v>
      </c>
      <c r="C514" s="1" t="str">
        <f>VLOOKUP(B514,MAESTRA!I:K,2,0)</f>
        <v>*11218923*</v>
      </c>
      <c r="D514" s="1" t="str">
        <f>VLOOKUP(B514,MAESTRA!I:K,3,0)</f>
        <v>CAMISETAS CABALLERO MILLONARIOS AAA LOCAL 2025 TALLA L</v>
      </c>
      <c r="E514" s="1" t="s">
        <v>1324</v>
      </c>
      <c r="F514" s="57">
        <v>1.0</v>
      </c>
      <c r="G514" s="2">
        <v>30000.0</v>
      </c>
      <c r="H514" s="2">
        <f t="shared" si="1"/>
        <v>30000</v>
      </c>
      <c r="I514" s="2">
        <f t="shared" si="15"/>
        <v>60000</v>
      </c>
      <c r="J514" s="59">
        <f t="shared" si="3"/>
        <v>1</v>
      </c>
      <c r="K514" s="2">
        <f t="shared" si="4"/>
        <v>60000</v>
      </c>
      <c r="L514" s="1"/>
    </row>
    <row r="515">
      <c r="A515" s="70">
        <v>46186.0</v>
      </c>
      <c r="B515" s="52" t="s">
        <v>1344</v>
      </c>
      <c r="C515" s="1" t="str">
        <f>VLOOKUP(B515,MAESTRA!I:K,2,0)</f>
        <v>*11219032*</v>
      </c>
      <c r="D515" s="1" t="str">
        <f>VLOOKUP(B515,MAESTRA!I:K,3,0)</f>
        <v>CAMISETAS CABALLERO MILLONARIOS CAMISA TALLA XL</v>
      </c>
      <c r="E515" s="1" t="s">
        <v>1324</v>
      </c>
      <c r="F515" s="57">
        <v>1.0</v>
      </c>
      <c r="G515" s="2">
        <v>30000.0</v>
      </c>
      <c r="H515" s="2">
        <f t="shared" si="1"/>
        <v>30000</v>
      </c>
      <c r="I515" s="2">
        <f t="shared" si="15"/>
        <v>60000</v>
      </c>
      <c r="J515" s="59">
        <f t="shared" si="3"/>
        <v>1</v>
      </c>
      <c r="K515" s="2">
        <f t="shared" si="4"/>
        <v>60000</v>
      </c>
      <c r="L515" s="1"/>
    </row>
    <row r="516">
      <c r="A516" s="70">
        <v>46186.0</v>
      </c>
      <c r="B516" s="52" t="s">
        <v>1203</v>
      </c>
      <c r="C516" s="1" t="str">
        <f>VLOOKUP(B516,MAESTRA!I:K,2,0)</f>
        <v>*1118727*</v>
      </c>
      <c r="D516" s="1" t="str">
        <f>VLOOKUP(B516,MAESTRA!I:K,3,0)</f>
        <v>CAMISETAS DAMA COLOMBIA 1.1 AMARILLA TALLA S</v>
      </c>
      <c r="E516" s="1" t="s">
        <v>1324</v>
      </c>
      <c r="F516" s="57">
        <v>1.0</v>
      </c>
      <c r="G516" s="2">
        <v>37000.0</v>
      </c>
      <c r="H516" s="2">
        <f t="shared" si="1"/>
        <v>37000</v>
      </c>
      <c r="I516" s="4">
        <v>70000.0</v>
      </c>
      <c r="J516" s="59">
        <f t="shared" si="3"/>
        <v>0.8918918919</v>
      </c>
      <c r="K516" s="2">
        <f t="shared" si="4"/>
        <v>70000</v>
      </c>
      <c r="L516" s="1"/>
    </row>
    <row r="517">
      <c r="A517" s="70">
        <v>46186.0</v>
      </c>
      <c r="B517" s="52" t="s">
        <v>1205</v>
      </c>
      <c r="C517" s="1" t="str">
        <f>VLOOKUP(B517,MAESTRA!I:K,2,0)</f>
        <v>*1118723*</v>
      </c>
      <c r="D517" s="1" t="str">
        <f>VLOOKUP(B517,MAESTRA!I:K,3,0)</f>
        <v>CAMISETAS DAMA COLOMBIA 1.1 AMARILLA TALLA L</v>
      </c>
      <c r="E517" s="1" t="s">
        <v>1324</v>
      </c>
      <c r="F517" s="57">
        <v>1.0</v>
      </c>
      <c r="G517" s="2">
        <v>37000.0</v>
      </c>
      <c r="H517" s="2">
        <f t="shared" si="1"/>
        <v>37000</v>
      </c>
      <c r="I517" s="4">
        <v>70000.0</v>
      </c>
      <c r="J517" s="59">
        <f t="shared" si="3"/>
        <v>0.8918918919</v>
      </c>
      <c r="K517" s="2">
        <f t="shared" si="4"/>
        <v>70000</v>
      </c>
      <c r="L517" s="1"/>
    </row>
    <row r="518">
      <c r="A518" s="70">
        <v>46186.0</v>
      </c>
      <c r="B518" s="52" t="s">
        <v>1206</v>
      </c>
      <c r="C518" s="1" t="str">
        <f>VLOOKUP(B518,MAESTRA!I:K,2,0)</f>
        <v>*1118732*</v>
      </c>
      <c r="D518" s="1" t="str">
        <f>VLOOKUP(B518,MAESTRA!I:K,3,0)</f>
        <v>CAMISETAS DAMA COLOMBIA 1.1 AMARILLA TALLA XL</v>
      </c>
      <c r="E518" s="1" t="s">
        <v>1324</v>
      </c>
      <c r="F518" s="57">
        <v>1.0</v>
      </c>
      <c r="G518" s="2">
        <v>37000.0</v>
      </c>
      <c r="H518" s="2">
        <f t="shared" si="1"/>
        <v>37000</v>
      </c>
      <c r="I518" s="4">
        <v>70000.0</v>
      </c>
      <c r="J518" s="59">
        <f t="shared" si="3"/>
        <v>0.8918918919</v>
      </c>
      <c r="K518" s="2">
        <f t="shared" si="4"/>
        <v>70000</v>
      </c>
      <c r="L518" s="1"/>
    </row>
    <row r="519">
      <c r="A519" s="70">
        <v>46186.0</v>
      </c>
      <c r="B519" s="52" t="s">
        <v>1192</v>
      </c>
      <c r="C519" s="1" t="str">
        <f>VLOOKUP(B519,MAESTRA!I:K,2,0)</f>
        <v>*1128732*</v>
      </c>
      <c r="D519" s="1" t="str">
        <f>VLOOKUP(B519,MAESTRA!I:K,3,0)</f>
        <v>CAMISETAS CABALLERO COLOMBIA 1.1 AMARILLA TALLA XL</v>
      </c>
      <c r="E519" s="1" t="s">
        <v>1324</v>
      </c>
      <c r="F519" s="57">
        <v>1.0</v>
      </c>
      <c r="G519" s="2">
        <v>37000.0</v>
      </c>
      <c r="H519" s="2">
        <f t="shared" si="1"/>
        <v>37000</v>
      </c>
      <c r="I519" s="4">
        <v>60000.0</v>
      </c>
      <c r="J519" s="59">
        <f t="shared" si="3"/>
        <v>0.6216216216</v>
      </c>
      <c r="K519" s="2">
        <f t="shared" si="4"/>
        <v>60000</v>
      </c>
      <c r="L519" s="1"/>
    </row>
    <row r="520">
      <c r="A520" s="70">
        <v>46186.0</v>
      </c>
      <c r="B520" s="52" t="s">
        <v>1191</v>
      </c>
      <c r="C520" s="1" t="str">
        <f>VLOOKUP(B520,MAESTRA!I:K,2,0)</f>
        <v>*1128723*</v>
      </c>
      <c r="D520" s="1" t="str">
        <f>VLOOKUP(B520,MAESTRA!I:K,3,0)</f>
        <v>CAMISETAS CABALLERO COLOMBIA 1.1 AMARILLA TALLA L</v>
      </c>
      <c r="E520" s="1" t="s">
        <v>1324</v>
      </c>
      <c r="F520" s="57">
        <v>1.0</v>
      </c>
      <c r="G520" s="2">
        <v>37000.0</v>
      </c>
      <c r="H520" s="2">
        <f t="shared" si="1"/>
        <v>37000</v>
      </c>
      <c r="I520" s="4">
        <v>70000.0</v>
      </c>
      <c r="J520" s="59">
        <f t="shared" si="3"/>
        <v>0.8918918919</v>
      </c>
      <c r="K520" s="2">
        <f t="shared" si="4"/>
        <v>70000</v>
      </c>
      <c r="L520" s="1"/>
    </row>
    <row r="521">
      <c r="A521" s="70">
        <v>46186.0</v>
      </c>
      <c r="B521" s="52" t="s">
        <v>1345</v>
      </c>
      <c r="C521" s="1" t="str">
        <f>VLOOKUP(B521,MAESTRA!I:K,2,0)</f>
        <v>*4124325*</v>
      </c>
      <c r="D521" s="1" t="str">
        <f>VLOOKUP(B521,MAESTRA!I:K,3,0)</f>
        <v>SUDADERA CABALLERO BARCELONA TALLA M</v>
      </c>
      <c r="E521" s="1" t="s">
        <v>1310</v>
      </c>
      <c r="F521" s="57">
        <v>1.0</v>
      </c>
      <c r="G521" s="2">
        <v>90000.0</v>
      </c>
      <c r="H521" s="2">
        <f t="shared" si="1"/>
        <v>90000</v>
      </c>
      <c r="I521" s="2">
        <f t="shared" ref="I521:I590" si="16">CEILING(G521*$I$1,1000)</f>
        <v>180000</v>
      </c>
      <c r="J521" s="59">
        <f t="shared" si="3"/>
        <v>1</v>
      </c>
      <c r="K521" s="2">
        <f t="shared" si="4"/>
        <v>180000</v>
      </c>
      <c r="L521" s="1"/>
    </row>
    <row r="522">
      <c r="A522" s="70">
        <v>46186.0</v>
      </c>
      <c r="B522" s="52" t="s">
        <v>1346</v>
      </c>
      <c r="C522" s="1" t="str">
        <f>VLOOKUP(B522,MAESTRA!I:K,2,0)</f>
        <v>*4124332*</v>
      </c>
      <c r="D522" s="1" t="str">
        <f>VLOOKUP(B522,MAESTRA!I:K,3,0)</f>
        <v>SUDADERA CABALLERO BARCELONA TALLA XL</v>
      </c>
      <c r="E522" s="1" t="s">
        <v>1310</v>
      </c>
      <c r="F522" s="57">
        <v>1.0</v>
      </c>
      <c r="G522" s="2">
        <v>90000.0</v>
      </c>
      <c r="H522" s="2">
        <f t="shared" si="1"/>
        <v>90000</v>
      </c>
      <c r="I522" s="2">
        <f t="shared" si="16"/>
        <v>180000</v>
      </c>
      <c r="J522" s="59">
        <f t="shared" si="3"/>
        <v>1</v>
      </c>
      <c r="K522" s="2">
        <f t="shared" si="4"/>
        <v>180000</v>
      </c>
      <c r="L522" s="1"/>
    </row>
    <row r="523">
      <c r="A523" s="70">
        <v>46186.0</v>
      </c>
      <c r="B523" s="52" t="s">
        <v>1347</v>
      </c>
      <c r="C523" s="1" t="str">
        <f>VLOOKUP(B523,MAESTRA!I:K,2,0)</f>
        <v>*41223225*</v>
      </c>
      <c r="D523" s="1" t="str">
        <f>VLOOKUP(B523,MAESTRA!I:K,3,0)</f>
        <v>SUDADERA CABALLERO REAL MADRID TALLA M</v>
      </c>
      <c r="E523" s="1" t="s">
        <v>1324</v>
      </c>
      <c r="F523" s="57">
        <v>1.0</v>
      </c>
      <c r="G523" s="2">
        <v>90000.0</v>
      </c>
      <c r="H523" s="2">
        <f t="shared" si="1"/>
        <v>90000</v>
      </c>
      <c r="I523" s="2">
        <f t="shared" si="16"/>
        <v>180000</v>
      </c>
      <c r="J523" s="59">
        <f t="shared" si="3"/>
        <v>1</v>
      </c>
      <c r="K523" s="2">
        <f t="shared" si="4"/>
        <v>180000</v>
      </c>
      <c r="L523" s="1"/>
    </row>
    <row r="524">
      <c r="A524" s="70">
        <v>46186.0</v>
      </c>
      <c r="B524" s="52" t="s">
        <v>1348</v>
      </c>
      <c r="C524" s="1" t="str">
        <f>VLOOKUP(B524,MAESTRA!I:K,2,0)</f>
        <v>*41223223*</v>
      </c>
      <c r="D524" s="1" t="str">
        <f>VLOOKUP(B524,MAESTRA!I:K,3,0)</f>
        <v>SUDADERA CABALLERO REAL MADRID TALLA L</v>
      </c>
      <c r="E524" s="1" t="s">
        <v>1324</v>
      </c>
      <c r="F524" s="57">
        <v>1.0</v>
      </c>
      <c r="G524" s="2">
        <v>90000.0</v>
      </c>
      <c r="H524" s="2">
        <f t="shared" si="1"/>
        <v>90000</v>
      </c>
      <c r="I524" s="2">
        <f t="shared" si="16"/>
        <v>180000</v>
      </c>
      <c r="J524" s="59">
        <f t="shared" si="3"/>
        <v>1</v>
      </c>
      <c r="K524" s="2">
        <f t="shared" si="4"/>
        <v>180000</v>
      </c>
      <c r="L524" s="1"/>
    </row>
    <row r="525">
      <c r="A525" s="70">
        <v>46186.0</v>
      </c>
      <c r="B525" s="52" t="s">
        <v>1349</v>
      </c>
      <c r="C525" s="1" t="str">
        <f>VLOOKUP(B525,MAESTRA!I:K,2,0)</f>
        <v>*4128925*</v>
      </c>
      <c r="D525" s="1" t="str">
        <f>VLOOKUP(B525,MAESTRA!I:K,3,0)</f>
        <v>SUDADERA CABALLERO COLOMBIA CENTENARIO TALLA M</v>
      </c>
      <c r="E525" s="1" t="s">
        <v>1324</v>
      </c>
      <c r="F525" s="57">
        <v>1.0</v>
      </c>
      <c r="G525" s="2">
        <v>85000.0</v>
      </c>
      <c r="H525" s="2">
        <f t="shared" si="1"/>
        <v>85000</v>
      </c>
      <c r="I525" s="2">
        <f t="shared" si="16"/>
        <v>170000</v>
      </c>
      <c r="J525" s="59">
        <f t="shared" si="3"/>
        <v>1</v>
      </c>
      <c r="K525" s="2">
        <f t="shared" si="4"/>
        <v>170000</v>
      </c>
      <c r="L525" s="1"/>
    </row>
    <row r="526">
      <c r="A526" s="70">
        <v>46186.0</v>
      </c>
      <c r="B526" s="52" t="s">
        <v>1350</v>
      </c>
      <c r="C526" s="1" t="str">
        <f>VLOOKUP(B526,MAESTRA!I:K,2,0)</f>
        <v>*1215612*</v>
      </c>
      <c r="D526" s="1" t="str">
        <f>VLOOKUP(B526,MAESTRA!I:K,3,0)</f>
        <v>JEANS CABALLERO JOGGER TALLA 28</v>
      </c>
      <c r="E526" s="5" t="s">
        <v>408</v>
      </c>
      <c r="F526" s="57">
        <v>1.0</v>
      </c>
      <c r="G526" s="2">
        <v>35000.0</v>
      </c>
      <c r="H526" s="2">
        <f t="shared" si="1"/>
        <v>35000</v>
      </c>
      <c r="I526" s="2">
        <f t="shared" si="16"/>
        <v>70000</v>
      </c>
      <c r="J526" s="59">
        <f t="shared" si="3"/>
        <v>1</v>
      </c>
      <c r="K526" s="2">
        <f t="shared" si="4"/>
        <v>70000</v>
      </c>
      <c r="L526" s="1"/>
    </row>
    <row r="527">
      <c r="A527" s="70">
        <v>46186.0</v>
      </c>
      <c r="B527" s="52" t="s">
        <v>1351</v>
      </c>
      <c r="C527" s="1" t="str">
        <f>VLOOKUP(B527,MAESTRA!I:K,2,0)</f>
        <v>*1215613*</v>
      </c>
      <c r="D527" s="1" t="str">
        <f>VLOOKUP(B527,MAESTRA!I:K,3,0)</f>
        <v>JEANS CABALLERO JOGGER TALLA 30</v>
      </c>
      <c r="E527" s="5" t="s">
        <v>408</v>
      </c>
      <c r="F527" s="57">
        <v>2.0</v>
      </c>
      <c r="G527" s="2">
        <v>35000.0</v>
      </c>
      <c r="H527" s="2">
        <f t="shared" si="1"/>
        <v>70000</v>
      </c>
      <c r="I527" s="2">
        <f t="shared" si="16"/>
        <v>70000</v>
      </c>
      <c r="J527" s="59">
        <f t="shared" si="3"/>
        <v>1</v>
      </c>
      <c r="K527" s="2">
        <f t="shared" si="4"/>
        <v>140000</v>
      </c>
      <c r="L527" s="1"/>
    </row>
    <row r="528">
      <c r="A528" s="70">
        <v>46186.0</v>
      </c>
      <c r="B528" s="52" t="s">
        <v>1352</v>
      </c>
      <c r="C528" s="1" t="str">
        <f>VLOOKUP(B528,MAESTRA!I:K,2,0)</f>
        <v>*1215614*</v>
      </c>
      <c r="D528" s="1" t="str">
        <f>VLOOKUP(B528,MAESTRA!I:K,3,0)</f>
        <v>JEANS CABALLERO JOGGER TALLA 32</v>
      </c>
      <c r="E528" s="5" t="s">
        <v>408</v>
      </c>
      <c r="F528" s="57">
        <v>2.0</v>
      </c>
      <c r="G528" s="2">
        <v>35000.0</v>
      </c>
      <c r="H528" s="2">
        <f t="shared" si="1"/>
        <v>70000</v>
      </c>
      <c r="I528" s="2">
        <f t="shared" si="16"/>
        <v>70000</v>
      </c>
      <c r="J528" s="59">
        <f t="shared" si="3"/>
        <v>1</v>
      </c>
      <c r="K528" s="2">
        <f t="shared" si="4"/>
        <v>140000</v>
      </c>
      <c r="L528" s="1"/>
    </row>
    <row r="529">
      <c r="A529" s="70">
        <v>46186.0</v>
      </c>
      <c r="B529" s="52" t="s">
        <v>1353</v>
      </c>
      <c r="C529" s="1" t="str">
        <f>VLOOKUP(B529,MAESTRA!I:K,2,0)</f>
        <v>*1215615*</v>
      </c>
      <c r="D529" s="1" t="str">
        <f>VLOOKUP(B529,MAESTRA!I:K,3,0)</f>
        <v>JEANS CABALLERO JOGGER TALLA 34</v>
      </c>
      <c r="E529" s="5" t="s">
        <v>408</v>
      </c>
      <c r="F529" s="57">
        <v>2.0</v>
      </c>
      <c r="G529" s="2">
        <v>35000.0</v>
      </c>
      <c r="H529" s="2">
        <f t="shared" si="1"/>
        <v>70000</v>
      </c>
      <c r="I529" s="2">
        <f t="shared" si="16"/>
        <v>70000</v>
      </c>
      <c r="J529" s="59">
        <f t="shared" si="3"/>
        <v>1</v>
      </c>
      <c r="K529" s="2">
        <f t="shared" si="4"/>
        <v>140000</v>
      </c>
      <c r="L529" s="1"/>
    </row>
    <row r="530">
      <c r="A530" s="70">
        <v>46186.0</v>
      </c>
      <c r="B530" s="52" t="s">
        <v>1354</v>
      </c>
      <c r="C530" s="1" t="str">
        <f>VLOOKUP(B530,MAESTRA!I:K,2,0)</f>
        <v>*1215616*</v>
      </c>
      <c r="D530" s="1" t="str">
        <f>VLOOKUP(B530,MAESTRA!I:K,3,0)</f>
        <v>JEANS CABALLERO JOGGER TALLA 36</v>
      </c>
      <c r="E530" s="5" t="s">
        <v>408</v>
      </c>
      <c r="F530" s="57">
        <v>1.0</v>
      </c>
      <c r="G530" s="2">
        <v>35000.0</v>
      </c>
      <c r="H530" s="2">
        <f t="shared" si="1"/>
        <v>35000</v>
      </c>
      <c r="I530" s="2">
        <f t="shared" si="16"/>
        <v>70000</v>
      </c>
      <c r="J530" s="59">
        <f t="shared" si="3"/>
        <v>1</v>
      </c>
      <c r="K530" s="2">
        <f t="shared" si="4"/>
        <v>70000</v>
      </c>
      <c r="L530" s="1"/>
    </row>
    <row r="531">
      <c r="A531" s="70">
        <v>46186.0</v>
      </c>
      <c r="B531" s="52" t="s">
        <v>1350</v>
      </c>
      <c r="C531" s="1" t="str">
        <f>VLOOKUP(B531,MAESTRA!I:K,2,0)</f>
        <v>*1215612*</v>
      </c>
      <c r="D531" s="1" t="str">
        <f>VLOOKUP(B531,MAESTRA!I:K,3,0)</f>
        <v>JEANS CABALLERO JOGGER TALLA 28</v>
      </c>
      <c r="E531" s="5" t="s">
        <v>408</v>
      </c>
      <c r="F531" s="57">
        <v>1.0</v>
      </c>
      <c r="G531" s="2">
        <v>35000.0</v>
      </c>
      <c r="H531" s="2">
        <f t="shared" si="1"/>
        <v>35000</v>
      </c>
      <c r="I531" s="2">
        <f t="shared" si="16"/>
        <v>70000</v>
      </c>
      <c r="J531" s="59">
        <f t="shared" si="3"/>
        <v>1</v>
      </c>
      <c r="K531" s="2">
        <f t="shared" si="4"/>
        <v>70000</v>
      </c>
      <c r="L531" s="1"/>
    </row>
    <row r="532">
      <c r="A532" s="70">
        <v>46186.0</v>
      </c>
      <c r="B532" s="52" t="s">
        <v>1351</v>
      </c>
      <c r="C532" s="1" t="str">
        <f>VLOOKUP(B532,MAESTRA!I:K,2,0)</f>
        <v>*1215613*</v>
      </c>
      <c r="D532" s="1" t="str">
        <f>VLOOKUP(B532,MAESTRA!I:K,3,0)</f>
        <v>JEANS CABALLERO JOGGER TALLA 30</v>
      </c>
      <c r="E532" s="5" t="s">
        <v>408</v>
      </c>
      <c r="F532" s="57">
        <v>1.0</v>
      </c>
      <c r="G532" s="2">
        <v>35000.0</v>
      </c>
      <c r="H532" s="2">
        <f t="shared" si="1"/>
        <v>35000</v>
      </c>
      <c r="I532" s="2">
        <f t="shared" si="16"/>
        <v>70000</v>
      </c>
      <c r="J532" s="59">
        <f t="shared" si="3"/>
        <v>1</v>
      </c>
      <c r="K532" s="2">
        <f t="shared" si="4"/>
        <v>70000</v>
      </c>
      <c r="L532" s="1"/>
    </row>
    <row r="533">
      <c r="A533" s="70">
        <v>46186.0</v>
      </c>
      <c r="B533" s="52" t="s">
        <v>1352</v>
      </c>
      <c r="C533" s="1" t="str">
        <f>VLOOKUP(B533,MAESTRA!I:K,2,0)</f>
        <v>*1215614*</v>
      </c>
      <c r="D533" s="1" t="str">
        <f>VLOOKUP(B533,MAESTRA!I:K,3,0)</f>
        <v>JEANS CABALLERO JOGGER TALLA 32</v>
      </c>
      <c r="E533" s="5" t="s">
        <v>408</v>
      </c>
      <c r="F533" s="57">
        <v>1.0</v>
      </c>
      <c r="G533" s="2">
        <v>35000.0</v>
      </c>
      <c r="H533" s="2">
        <f t="shared" si="1"/>
        <v>35000</v>
      </c>
      <c r="I533" s="2">
        <f t="shared" si="16"/>
        <v>70000</v>
      </c>
      <c r="J533" s="59">
        <f t="shared" si="3"/>
        <v>1</v>
      </c>
      <c r="K533" s="2">
        <f t="shared" si="4"/>
        <v>70000</v>
      </c>
      <c r="L533" s="1"/>
    </row>
    <row r="534">
      <c r="A534" s="70">
        <v>46186.0</v>
      </c>
      <c r="B534" s="52" t="s">
        <v>1353</v>
      </c>
      <c r="C534" s="1" t="str">
        <f>VLOOKUP(B534,MAESTRA!I:K,2,0)</f>
        <v>*1215615*</v>
      </c>
      <c r="D534" s="1" t="str">
        <f>VLOOKUP(B534,MAESTRA!I:K,3,0)</f>
        <v>JEANS CABALLERO JOGGER TALLA 34</v>
      </c>
      <c r="E534" s="5" t="s">
        <v>408</v>
      </c>
      <c r="F534" s="57">
        <v>1.0</v>
      </c>
      <c r="G534" s="2">
        <v>35000.0</v>
      </c>
      <c r="H534" s="2">
        <f t="shared" si="1"/>
        <v>35000</v>
      </c>
      <c r="I534" s="2">
        <f t="shared" si="16"/>
        <v>70000</v>
      </c>
      <c r="J534" s="59">
        <f t="shared" si="3"/>
        <v>1</v>
      </c>
      <c r="K534" s="2">
        <f t="shared" si="4"/>
        <v>70000</v>
      </c>
      <c r="L534" s="1"/>
    </row>
    <row r="535">
      <c r="A535" s="70">
        <v>46186.0</v>
      </c>
      <c r="B535" s="52" t="s">
        <v>1355</v>
      </c>
      <c r="C535" s="1" t="str">
        <f>VLOOKUP(B535,MAESTRA!I:K,2,0)</f>
        <v>*4226612*</v>
      </c>
      <c r="D535" s="1" t="str">
        <f>VLOOKUP(B535,MAESTRA!I:K,3,0)</f>
        <v>DRILL CABALLERO CAMUFLADO TALLA 28</v>
      </c>
      <c r="E535" s="5" t="s">
        <v>408</v>
      </c>
      <c r="F535" s="57">
        <v>3.0</v>
      </c>
      <c r="G535" s="2">
        <v>45000.0</v>
      </c>
      <c r="H535" s="2">
        <f t="shared" si="1"/>
        <v>135000</v>
      </c>
      <c r="I535" s="2">
        <f t="shared" si="16"/>
        <v>90000</v>
      </c>
      <c r="J535" s="59">
        <f t="shared" si="3"/>
        <v>1</v>
      </c>
      <c r="K535" s="2">
        <f t="shared" si="4"/>
        <v>270000</v>
      </c>
      <c r="L535" s="1"/>
    </row>
    <row r="536">
      <c r="A536" s="70">
        <v>46186.0</v>
      </c>
      <c r="B536" s="52" t="s">
        <v>1356</v>
      </c>
      <c r="C536" s="1" t="str">
        <f>VLOOKUP(B536,MAESTRA!I:K,2,0)</f>
        <v>*4226613*</v>
      </c>
      <c r="D536" s="1" t="str">
        <f>VLOOKUP(B536,MAESTRA!I:K,3,0)</f>
        <v>DRILL CABALLERO CAMUFLADO TALLA 30</v>
      </c>
      <c r="E536" s="5" t="s">
        <v>408</v>
      </c>
      <c r="F536" s="57">
        <v>4.0</v>
      </c>
      <c r="G536" s="2">
        <v>45000.0</v>
      </c>
      <c r="H536" s="2">
        <f t="shared" si="1"/>
        <v>180000</v>
      </c>
      <c r="I536" s="2">
        <f t="shared" si="16"/>
        <v>90000</v>
      </c>
      <c r="J536" s="59">
        <f t="shared" si="3"/>
        <v>1</v>
      </c>
      <c r="K536" s="2">
        <f t="shared" si="4"/>
        <v>360000</v>
      </c>
      <c r="L536" s="1"/>
    </row>
    <row r="537">
      <c r="A537" s="70">
        <v>46186.0</v>
      </c>
      <c r="B537" s="52" t="s">
        <v>1357</v>
      </c>
      <c r="C537" s="1" t="str">
        <f>VLOOKUP(B537,MAESTRA!I:K,2,0)</f>
        <v>*4226614*</v>
      </c>
      <c r="D537" s="1" t="str">
        <f>VLOOKUP(B537,MAESTRA!I:K,3,0)</f>
        <v>DRILL CABALLERO CAMUFLADO TALLA 32</v>
      </c>
      <c r="E537" s="5" t="s">
        <v>408</v>
      </c>
      <c r="F537" s="57">
        <v>4.0</v>
      </c>
      <c r="G537" s="2">
        <v>45000.0</v>
      </c>
      <c r="H537" s="2">
        <f t="shared" si="1"/>
        <v>180000</v>
      </c>
      <c r="I537" s="2">
        <f t="shared" si="16"/>
        <v>90000</v>
      </c>
      <c r="J537" s="59">
        <f t="shared" si="3"/>
        <v>1</v>
      </c>
      <c r="K537" s="2">
        <f t="shared" si="4"/>
        <v>360000</v>
      </c>
      <c r="L537" s="1"/>
    </row>
    <row r="538">
      <c r="A538" s="70">
        <v>46186.0</v>
      </c>
      <c r="B538" s="52" t="s">
        <v>1358</v>
      </c>
      <c r="C538" s="1" t="str">
        <f>VLOOKUP(B538,MAESTRA!I:K,2,0)</f>
        <v>*4226615*</v>
      </c>
      <c r="D538" s="1" t="str">
        <f>VLOOKUP(B538,MAESTRA!I:K,3,0)</f>
        <v>DRILL CABALLERO CAMUFLADO TALLA 34</v>
      </c>
      <c r="E538" s="5" t="s">
        <v>408</v>
      </c>
      <c r="F538" s="57">
        <v>3.0</v>
      </c>
      <c r="G538" s="2">
        <v>45000.0</v>
      </c>
      <c r="H538" s="2">
        <f t="shared" si="1"/>
        <v>135000</v>
      </c>
      <c r="I538" s="2">
        <f t="shared" si="16"/>
        <v>90000</v>
      </c>
      <c r="J538" s="59">
        <f t="shared" si="3"/>
        <v>1</v>
      </c>
      <c r="K538" s="2">
        <f t="shared" si="4"/>
        <v>270000</v>
      </c>
      <c r="L538" s="1"/>
    </row>
    <row r="539">
      <c r="A539" s="70">
        <v>46186.0</v>
      </c>
      <c r="B539" s="52" t="s">
        <v>1359</v>
      </c>
      <c r="C539" s="1" t="str">
        <f>VLOOKUP(B539,MAESTRA!I:K,2,0)</f>
        <v>*4226616*</v>
      </c>
      <c r="D539" s="1" t="str">
        <f>VLOOKUP(B539,MAESTRA!I:K,3,0)</f>
        <v>DRILL CABALLERO CAMUFLADO TALLA 36</v>
      </c>
      <c r="E539" s="5" t="s">
        <v>408</v>
      </c>
      <c r="F539" s="57">
        <v>1.0</v>
      </c>
      <c r="G539" s="2">
        <v>45000.0</v>
      </c>
      <c r="H539" s="2">
        <f t="shared" si="1"/>
        <v>45000</v>
      </c>
      <c r="I539" s="2">
        <f t="shared" si="16"/>
        <v>90000</v>
      </c>
      <c r="J539" s="59">
        <f t="shared" si="3"/>
        <v>1</v>
      </c>
      <c r="K539" s="2">
        <f t="shared" si="4"/>
        <v>90000</v>
      </c>
      <c r="L539" s="1"/>
    </row>
    <row r="540">
      <c r="A540" s="70">
        <v>46186.0</v>
      </c>
      <c r="B540" s="52" t="s">
        <v>832</v>
      </c>
      <c r="C540" s="1" t="str">
        <f>VLOOKUP(B540,MAESTRA!I:K,2,0)</f>
        <v>*42223713*</v>
      </c>
      <c r="D540" s="1" t="str">
        <f>VLOOKUP(B540,MAESTRA!I:K,3,0)</f>
        <v>DRILL CABALLERO RIBETE TALLA 30</v>
      </c>
      <c r="E540" s="5" t="s">
        <v>408</v>
      </c>
      <c r="F540" s="57">
        <v>2.0</v>
      </c>
      <c r="G540" s="2">
        <v>38000.0</v>
      </c>
      <c r="H540" s="2">
        <f t="shared" si="1"/>
        <v>76000</v>
      </c>
      <c r="I540" s="2">
        <f t="shared" si="16"/>
        <v>76000</v>
      </c>
      <c r="J540" s="59">
        <f t="shared" si="3"/>
        <v>1</v>
      </c>
      <c r="K540" s="2">
        <f t="shared" si="4"/>
        <v>152000</v>
      </c>
      <c r="L540" s="1"/>
    </row>
    <row r="541">
      <c r="A541" s="70">
        <v>46186.0</v>
      </c>
      <c r="B541" s="52" t="s">
        <v>834</v>
      </c>
      <c r="C541" s="1" t="str">
        <f>VLOOKUP(B541,MAESTRA!I:K,2,0)</f>
        <v>*42223714*</v>
      </c>
      <c r="D541" s="1" t="str">
        <f>VLOOKUP(B541,MAESTRA!I:K,3,0)</f>
        <v>DRILL CABALLERO RIBETE TALLA 32</v>
      </c>
      <c r="E541" s="5" t="s">
        <v>408</v>
      </c>
      <c r="F541" s="57">
        <v>2.0</v>
      </c>
      <c r="G541" s="2">
        <v>38000.0</v>
      </c>
      <c r="H541" s="2">
        <f t="shared" si="1"/>
        <v>76000</v>
      </c>
      <c r="I541" s="2">
        <f t="shared" si="16"/>
        <v>76000</v>
      </c>
      <c r="J541" s="59">
        <f t="shared" si="3"/>
        <v>1</v>
      </c>
      <c r="K541" s="2">
        <f t="shared" si="4"/>
        <v>152000</v>
      </c>
      <c r="L541" s="1"/>
    </row>
    <row r="542">
      <c r="A542" s="70">
        <v>46186.0</v>
      </c>
      <c r="B542" s="52" t="s">
        <v>836</v>
      </c>
      <c r="C542" s="1" t="str">
        <f>VLOOKUP(B542,MAESTRA!I:K,2,0)</f>
        <v>*42223715*</v>
      </c>
      <c r="D542" s="1" t="str">
        <f>VLOOKUP(B542,MAESTRA!I:K,3,0)</f>
        <v>DRILL CABALLERO RIBETE TALLA 34</v>
      </c>
      <c r="E542" s="5" t="s">
        <v>408</v>
      </c>
      <c r="F542" s="57">
        <v>2.0</v>
      </c>
      <c r="G542" s="2">
        <v>38000.0</v>
      </c>
      <c r="H542" s="2">
        <f t="shared" si="1"/>
        <v>76000</v>
      </c>
      <c r="I542" s="2">
        <f t="shared" si="16"/>
        <v>76000</v>
      </c>
      <c r="J542" s="59">
        <f t="shared" si="3"/>
        <v>1</v>
      </c>
      <c r="K542" s="2">
        <f t="shared" si="4"/>
        <v>152000</v>
      </c>
      <c r="L542" s="1"/>
    </row>
    <row r="543">
      <c r="A543" s="70">
        <v>46186.0</v>
      </c>
      <c r="B543" s="52" t="s">
        <v>838</v>
      </c>
      <c r="C543" s="1" t="str">
        <f>VLOOKUP(B543,MAESTRA!I:K,2,0)</f>
        <v>*42223716*</v>
      </c>
      <c r="D543" s="1" t="str">
        <f>VLOOKUP(B543,MAESTRA!I:K,3,0)</f>
        <v>DRILL CABALLERO RIBETE TALLA 36</v>
      </c>
      <c r="E543" s="5" t="s">
        <v>408</v>
      </c>
      <c r="F543" s="57">
        <v>2.0</v>
      </c>
      <c r="G543" s="2">
        <v>38000.0</v>
      </c>
      <c r="H543" s="2">
        <f t="shared" si="1"/>
        <v>76000</v>
      </c>
      <c r="I543" s="2">
        <f t="shared" si="16"/>
        <v>76000</v>
      </c>
      <c r="J543" s="59">
        <f t="shared" si="3"/>
        <v>1</v>
      </c>
      <c r="K543" s="2">
        <f t="shared" si="4"/>
        <v>152000</v>
      </c>
      <c r="L543" s="1"/>
    </row>
    <row r="544">
      <c r="A544" s="70">
        <v>46186.0</v>
      </c>
      <c r="B544" s="52" t="s">
        <v>822</v>
      </c>
      <c r="C544" s="1" t="str">
        <f>VLOOKUP(B544,MAESTRA!I:K,2,0)</f>
        <v>*42215813*</v>
      </c>
      <c r="D544" s="1" t="str">
        <f>VLOOKUP(B544,MAESTRA!I:K,3,0)</f>
        <v>DRILL CABALLERO JUVENIL TALLA 30</v>
      </c>
      <c r="E544" s="5" t="s">
        <v>408</v>
      </c>
      <c r="F544" s="57">
        <v>2.0</v>
      </c>
      <c r="G544" s="2">
        <v>35000.0</v>
      </c>
      <c r="H544" s="2">
        <f t="shared" si="1"/>
        <v>70000</v>
      </c>
      <c r="I544" s="2">
        <f t="shared" si="16"/>
        <v>70000</v>
      </c>
      <c r="J544" s="59">
        <f t="shared" si="3"/>
        <v>1</v>
      </c>
      <c r="K544" s="2">
        <f t="shared" si="4"/>
        <v>140000</v>
      </c>
      <c r="L544" s="1"/>
    </row>
    <row r="545">
      <c r="A545" s="70">
        <v>46186.0</v>
      </c>
      <c r="B545" s="52" t="s">
        <v>824</v>
      </c>
      <c r="C545" s="1" t="str">
        <f>VLOOKUP(B545,MAESTRA!I:K,2,0)</f>
        <v>*42215814*</v>
      </c>
      <c r="D545" s="1" t="str">
        <f>VLOOKUP(B545,MAESTRA!I:K,3,0)</f>
        <v>DRILL CABALLERO JUVENIL TALLA 32</v>
      </c>
      <c r="E545" s="5" t="s">
        <v>408</v>
      </c>
      <c r="F545" s="57">
        <v>2.0</v>
      </c>
      <c r="G545" s="2">
        <v>35000.0</v>
      </c>
      <c r="H545" s="2">
        <f t="shared" si="1"/>
        <v>70000</v>
      </c>
      <c r="I545" s="2">
        <f t="shared" si="16"/>
        <v>70000</v>
      </c>
      <c r="J545" s="59">
        <f t="shared" si="3"/>
        <v>1</v>
      </c>
      <c r="K545" s="2">
        <f t="shared" si="4"/>
        <v>140000</v>
      </c>
      <c r="L545" s="1"/>
    </row>
    <row r="546">
      <c r="A546" s="70">
        <v>46186.0</v>
      </c>
      <c r="B546" s="52" t="s">
        <v>826</v>
      </c>
      <c r="C546" s="1" t="str">
        <f>VLOOKUP(B546,MAESTRA!I:K,2,0)</f>
        <v>*42215815*</v>
      </c>
      <c r="D546" s="1" t="str">
        <f>VLOOKUP(B546,MAESTRA!I:K,3,0)</f>
        <v>DRILL CABALLERO JUVENIL TALLA 34</v>
      </c>
      <c r="E546" s="5" t="s">
        <v>408</v>
      </c>
      <c r="F546" s="57">
        <v>2.0</v>
      </c>
      <c r="G546" s="2">
        <v>35000.0</v>
      </c>
      <c r="H546" s="2">
        <f t="shared" si="1"/>
        <v>70000</v>
      </c>
      <c r="I546" s="2">
        <f t="shared" si="16"/>
        <v>70000</v>
      </c>
      <c r="J546" s="59">
        <f t="shared" si="3"/>
        <v>1</v>
      </c>
      <c r="K546" s="2">
        <f t="shared" si="4"/>
        <v>140000</v>
      </c>
      <c r="L546" s="1"/>
    </row>
    <row r="547">
      <c r="A547" s="70">
        <v>46186.0</v>
      </c>
      <c r="B547" s="52" t="s">
        <v>828</v>
      </c>
      <c r="C547" s="1" t="str">
        <f>VLOOKUP(B547,MAESTRA!I:K,2,0)</f>
        <v>*42215816*</v>
      </c>
      <c r="D547" s="1" t="str">
        <f>VLOOKUP(B547,MAESTRA!I:K,3,0)</f>
        <v>DRILL CABALLERO JUVENIL TALLA 36</v>
      </c>
      <c r="E547" s="5" t="s">
        <v>408</v>
      </c>
      <c r="F547" s="57">
        <v>2.0</v>
      </c>
      <c r="G547" s="2">
        <v>35000.0</v>
      </c>
      <c r="H547" s="2">
        <f t="shared" si="1"/>
        <v>70000</v>
      </c>
      <c r="I547" s="2">
        <f t="shared" si="16"/>
        <v>70000</v>
      </c>
      <c r="J547" s="59">
        <f t="shared" si="3"/>
        <v>1</v>
      </c>
      <c r="K547" s="2">
        <f t="shared" si="4"/>
        <v>140000</v>
      </c>
      <c r="L547" s="1"/>
    </row>
    <row r="548">
      <c r="A548" s="70">
        <v>46186.0</v>
      </c>
      <c r="B548" s="52" t="s">
        <v>1360</v>
      </c>
      <c r="C548" s="1" t="str">
        <f>VLOOKUP(B548,MAESTRA!I:K,2,0)</f>
        <v>*127812*</v>
      </c>
      <c r="D548" s="1" t="str">
        <f>VLOOKUP(B548,MAESTRA!I:K,3,0)</f>
        <v>JEANS CABALLERO CLASICO TALLA 28</v>
      </c>
      <c r="E548" s="5" t="s">
        <v>408</v>
      </c>
      <c r="F548" s="57">
        <v>1.0</v>
      </c>
      <c r="G548" s="2">
        <v>35000.0</v>
      </c>
      <c r="H548" s="2">
        <f t="shared" si="1"/>
        <v>35000</v>
      </c>
      <c r="I548" s="2">
        <f t="shared" si="16"/>
        <v>70000</v>
      </c>
      <c r="J548" s="59">
        <f t="shared" si="3"/>
        <v>1</v>
      </c>
      <c r="K548" s="2">
        <f t="shared" si="4"/>
        <v>70000</v>
      </c>
      <c r="L548" s="1"/>
    </row>
    <row r="549">
      <c r="A549" s="70">
        <v>46186.0</v>
      </c>
      <c r="B549" s="52" t="s">
        <v>1361</v>
      </c>
      <c r="C549" s="1" t="str">
        <f>VLOOKUP(B549,MAESTRA!I:K,2,0)</f>
        <v>*127813*</v>
      </c>
      <c r="D549" s="1" t="str">
        <f>VLOOKUP(B549,MAESTRA!I:K,3,0)</f>
        <v>JEANS CABALLERO CLASICO TALLA 30</v>
      </c>
      <c r="E549" s="5" t="s">
        <v>408</v>
      </c>
      <c r="F549" s="57">
        <v>1.0</v>
      </c>
      <c r="G549" s="2">
        <v>35000.0</v>
      </c>
      <c r="H549" s="2">
        <f t="shared" si="1"/>
        <v>35000</v>
      </c>
      <c r="I549" s="2">
        <f t="shared" si="16"/>
        <v>70000</v>
      </c>
      <c r="J549" s="59">
        <f t="shared" si="3"/>
        <v>1</v>
      </c>
      <c r="K549" s="2">
        <f t="shared" si="4"/>
        <v>70000</v>
      </c>
      <c r="L549" s="1"/>
    </row>
    <row r="550">
      <c r="A550" s="70">
        <v>46186.0</v>
      </c>
      <c r="B550" s="52" t="s">
        <v>1362</v>
      </c>
      <c r="C550" s="1" t="str">
        <f>VLOOKUP(B550,MAESTRA!I:K,2,0)</f>
        <v>*127814*</v>
      </c>
      <c r="D550" s="1" t="str">
        <f>VLOOKUP(B550,MAESTRA!I:K,3,0)</f>
        <v>JEANS CABALLERO CLASICO TALLA 32</v>
      </c>
      <c r="E550" s="5" t="s">
        <v>408</v>
      </c>
      <c r="F550" s="57">
        <v>1.0</v>
      </c>
      <c r="G550" s="2">
        <v>35000.0</v>
      </c>
      <c r="H550" s="2">
        <f t="shared" si="1"/>
        <v>35000</v>
      </c>
      <c r="I550" s="2">
        <f t="shared" si="16"/>
        <v>70000</v>
      </c>
      <c r="J550" s="59">
        <f t="shared" si="3"/>
        <v>1</v>
      </c>
      <c r="K550" s="2">
        <f t="shared" si="4"/>
        <v>70000</v>
      </c>
      <c r="L550" s="1"/>
    </row>
    <row r="551">
      <c r="A551" s="70">
        <v>46186.0</v>
      </c>
      <c r="B551" s="52" t="s">
        <v>1360</v>
      </c>
      <c r="C551" s="1" t="str">
        <f>VLOOKUP(B551,MAESTRA!I:K,2,0)</f>
        <v>*127812*</v>
      </c>
      <c r="D551" s="1" t="str">
        <f>VLOOKUP(B551,MAESTRA!I:K,3,0)</f>
        <v>JEANS CABALLERO CLASICO TALLA 28</v>
      </c>
      <c r="E551" s="5" t="s">
        <v>408</v>
      </c>
      <c r="F551" s="57">
        <v>1.0</v>
      </c>
      <c r="G551" s="2">
        <v>35000.0</v>
      </c>
      <c r="H551" s="2">
        <f t="shared" si="1"/>
        <v>35000</v>
      </c>
      <c r="I551" s="2">
        <f t="shared" si="16"/>
        <v>70000</v>
      </c>
      <c r="J551" s="59">
        <f t="shared" si="3"/>
        <v>1</v>
      </c>
      <c r="K551" s="2">
        <f t="shared" si="4"/>
        <v>70000</v>
      </c>
      <c r="L551" s="1"/>
    </row>
    <row r="552">
      <c r="A552" s="70">
        <v>46186.0</v>
      </c>
      <c r="B552" s="52" t="s">
        <v>1361</v>
      </c>
      <c r="C552" s="1" t="str">
        <f>VLOOKUP(B552,MAESTRA!I:K,2,0)</f>
        <v>*127813*</v>
      </c>
      <c r="D552" s="1" t="str">
        <f>VLOOKUP(B552,MAESTRA!I:K,3,0)</f>
        <v>JEANS CABALLERO CLASICO TALLA 30</v>
      </c>
      <c r="E552" s="5" t="s">
        <v>408</v>
      </c>
      <c r="F552" s="57">
        <v>1.0</v>
      </c>
      <c r="G552" s="2">
        <v>35000.0</v>
      </c>
      <c r="H552" s="2">
        <f t="shared" si="1"/>
        <v>35000</v>
      </c>
      <c r="I552" s="2">
        <f t="shared" si="16"/>
        <v>70000</v>
      </c>
      <c r="J552" s="59">
        <f t="shared" si="3"/>
        <v>1</v>
      </c>
      <c r="K552" s="2">
        <f t="shared" si="4"/>
        <v>70000</v>
      </c>
      <c r="L552" s="1"/>
    </row>
    <row r="553">
      <c r="A553" s="70">
        <v>46186.0</v>
      </c>
      <c r="B553" s="52" t="s">
        <v>1362</v>
      </c>
      <c r="C553" s="1" t="str">
        <f>VLOOKUP(B553,MAESTRA!I:K,2,0)</f>
        <v>*127814*</v>
      </c>
      <c r="D553" s="1" t="str">
        <f>VLOOKUP(B553,MAESTRA!I:K,3,0)</f>
        <v>JEANS CABALLERO CLASICO TALLA 32</v>
      </c>
      <c r="E553" s="5" t="s">
        <v>408</v>
      </c>
      <c r="F553" s="57">
        <v>1.0</v>
      </c>
      <c r="G553" s="2">
        <v>35000.0</v>
      </c>
      <c r="H553" s="2">
        <f t="shared" si="1"/>
        <v>35000</v>
      </c>
      <c r="I553" s="2">
        <f t="shared" si="16"/>
        <v>70000</v>
      </c>
      <c r="J553" s="59">
        <f t="shared" si="3"/>
        <v>1</v>
      </c>
      <c r="K553" s="2">
        <f t="shared" si="4"/>
        <v>70000</v>
      </c>
      <c r="L553" s="1"/>
    </row>
    <row r="554">
      <c r="A554" s="70">
        <v>46186.0</v>
      </c>
      <c r="B554" s="52" t="s">
        <v>1363</v>
      </c>
      <c r="C554" s="1" t="str">
        <f>VLOOKUP(B554,MAESTRA!I:K,2,0)</f>
        <v>*127815*</v>
      </c>
      <c r="D554" s="1" t="str">
        <f>VLOOKUP(B554,MAESTRA!I:K,3,0)</f>
        <v>JEANS CABALLERO CLASICO TALLA 34</v>
      </c>
      <c r="E554" s="5" t="s">
        <v>408</v>
      </c>
      <c r="F554" s="57">
        <v>1.0</v>
      </c>
      <c r="G554" s="2">
        <v>35000.0</v>
      </c>
      <c r="H554" s="2">
        <f t="shared" si="1"/>
        <v>35000</v>
      </c>
      <c r="I554" s="2">
        <f t="shared" si="16"/>
        <v>70000</v>
      </c>
      <c r="J554" s="59">
        <f t="shared" si="3"/>
        <v>1</v>
      </c>
      <c r="K554" s="2">
        <f t="shared" si="4"/>
        <v>70000</v>
      </c>
      <c r="L554" s="1"/>
    </row>
    <row r="555">
      <c r="A555" s="70">
        <v>46186.0</v>
      </c>
      <c r="B555" s="52" t="s">
        <v>1360</v>
      </c>
      <c r="C555" s="1" t="str">
        <f>VLOOKUP(B555,MAESTRA!I:K,2,0)</f>
        <v>*127812*</v>
      </c>
      <c r="D555" s="1" t="str">
        <f>VLOOKUP(B555,MAESTRA!I:K,3,0)</f>
        <v>JEANS CABALLERO CLASICO TALLA 28</v>
      </c>
      <c r="E555" s="5" t="s">
        <v>408</v>
      </c>
      <c r="F555" s="57">
        <v>1.0</v>
      </c>
      <c r="G555" s="2">
        <v>35000.0</v>
      </c>
      <c r="H555" s="2">
        <f t="shared" si="1"/>
        <v>35000</v>
      </c>
      <c r="I555" s="2">
        <f t="shared" si="16"/>
        <v>70000</v>
      </c>
      <c r="J555" s="59">
        <f t="shared" si="3"/>
        <v>1</v>
      </c>
      <c r="K555" s="2">
        <f t="shared" si="4"/>
        <v>70000</v>
      </c>
      <c r="L555" s="1"/>
    </row>
    <row r="556">
      <c r="A556" s="70">
        <v>46186.0</v>
      </c>
      <c r="B556" s="52" t="s">
        <v>1361</v>
      </c>
      <c r="C556" s="1" t="str">
        <f>VLOOKUP(B556,MAESTRA!I:K,2,0)</f>
        <v>*127813*</v>
      </c>
      <c r="D556" s="1" t="str">
        <f>VLOOKUP(B556,MAESTRA!I:K,3,0)</f>
        <v>JEANS CABALLERO CLASICO TALLA 30</v>
      </c>
      <c r="E556" s="5" t="s">
        <v>408</v>
      </c>
      <c r="F556" s="57">
        <v>1.0</v>
      </c>
      <c r="G556" s="2">
        <v>35000.0</v>
      </c>
      <c r="H556" s="2">
        <f t="shared" si="1"/>
        <v>35000</v>
      </c>
      <c r="I556" s="2">
        <f t="shared" si="16"/>
        <v>70000</v>
      </c>
      <c r="J556" s="59">
        <f t="shared" si="3"/>
        <v>1</v>
      </c>
      <c r="K556" s="2">
        <f t="shared" si="4"/>
        <v>70000</v>
      </c>
      <c r="L556" s="1"/>
    </row>
    <row r="557">
      <c r="A557" s="70">
        <v>46186.0</v>
      </c>
      <c r="B557" s="52" t="s">
        <v>1362</v>
      </c>
      <c r="C557" s="1" t="str">
        <f>VLOOKUP(B557,MAESTRA!I:K,2,0)</f>
        <v>*127814*</v>
      </c>
      <c r="D557" s="1" t="str">
        <f>VLOOKUP(B557,MAESTRA!I:K,3,0)</f>
        <v>JEANS CABALLERO CLASICO TALLA 32</v>
      </c>
      <c r="E557" s="5" t="s">
        <v>408</v>
      </c>
      <c r="F557" s="57">
        <v>1.0</v>
      </c>
      <c r="G557" s="2">
        <v>35000.0</v>
      </c>
      <c r="H557" s="2">
        <f t="shared" si="1"/>
        <v>35000</v>
      </c>
      <c r="I557" s="2">
        <f t="shared" si="16"/>
        <v>70000</v>
      </c>
      <c r="J557" s="59">
        <f t="shared" si="3"/>
        <v>1</v>
      </c>
      <c r="K557" s="2">
        <f t="shared" si="4"/>
        <v>70000</v>
      </c>
      <c r="L557" s="1"/>
    </row>
    <row r="558">
      <c r="A558" s="70">
        <v>46186.0</v>
      </c>
      <c r="B558" s="52" t="s">
        <v>1363</v>
      </c>
      <c r="C558" s="1" t="str">
        <f>VLOOKUP(B558,MAESTRA!I:K,2,0)</f>
        <v>*127815*</v>
      </c>
      <c r="D558" s="1" t="str">
        <f>VLOOKUP(B558,MAESTRA!I:K,3,0)</f>
        <v>JEANS CABALLERO CLASICO TALLA 34</v>
      </c>
      <c r="E558" s="5" t="s">
        <v>408</v>
      </c>
      <c r="F558" s="57">
        <v>1.0</v>
      </c>
      <c r="G558" s="2">
        <v>35000.0</v>
      </c>
      <c r="H558" s="2">
        <f t="shared" si="1"/>
        <v>35000</v>
      </c>
      <c r="I558" s="2">
        <f t="shared" si="16"/>
        <v>70000</v>
      </c>
      <c r="J558" s="59">
        <f t="shared" si="3"/>
        <v>1</v>
      </c>
      <c r="K558" s="2">
        <f t="shared" si="4"/>
        <v>70000</v>
      </c>
      <c r="L558" s="1"/>
    </row>
    <row r="559">
      <c r="A559" s="70">
        <v>46186.0</v>
      </c>
      <c r="B559" s="52" t="s">
        <v>1364</v>
      </c>
      <c r="C559" s="1" t="str">
        <f>VLOOKUP(B559,MAESTRA!I:K,2,0)</f>
        <v>*127816*</v>
      </c>
      <c r="D559" s="1" t="str">
        <f>VLOOKUP(B559,MAESTRA!I:K,3,0)</f>
        <v>JEANS CABALLERO CLASICO TALLA 36</v>
      </c>
      <c r="E559" s="5" t="s">
        <v>408</v>
      </c>
      <c r="F559" s="57">
        <v>1.0</v>
      </c>
      <c r="G559" s="2">
        <v>35000.0</v>
      </c>
      <c r="H559" s="2">
        <f t="shared" si="1"/>
        <v>35000</v>
      </c>
      <c r="I559" s="2">
        <f t="shared" si="16"/>
        <v>70000</v>
      </c>
      <c r="J559" s="59">
        <f t="shared" si="3"/>
        <v>1</v>
      </c>
      <c r="K559" s="2">
        <f t="shared" si="4"/>
        <v>70000</v>
      </c>
      <c r="L559" s="1"/>
    </row>
    <row r="560">
      <c r="A560" s="70">
        <v>46186.0</v>
      </c>
      <c r="B560" s="52" t="s">
        <v>1365</v>
      </c>
      <c r="C560" s="1" t="str">
        <f>VLOOKUP(B560,MAESTRA!I:K,2,0)</f>
        <v>*5611930*</v>
      </c>
      <c r="D560" s="1" t="str">
        <f>VLOOKUP(B560,MAESTRA!I:K,3,0)</f>
        <v>MOÑOS DAMA MOÑOS COLOMBIA</v>
      </c>
      <c r="E560" s="1" t="s">
        <v>1366</v>
      </c>
      <c r="F560" s="57">
        <v>3.0</v>
      </c>
      <c r="G560" s="2">
        <v>3500.0</v>
      </c>
      <c r="H560" s="2">
        <f t="shared" si="1"/>
        <v>10500</v>
      </c>
      <c r="I560" s="2">
        <f t="shared" si="16"/>
        <v>7000</v>
      </c>
      <c r="J560" s="59">
        <f t="shared" si="3"/>
        <v>1</v>
      </c>
      <c r="K560" s="2">
        <f t="shared" si="4"/>
        <v>21000</v>
      </c>
      <c r="L560" s="1"/>
    </row>
    <row r="561">
      <c r="A561" s="70">
        <v>46186.0</v>
      </c>
      <c r="B561" s="52" t="s">
        <v>1367</v>
      </c>
      <c r="C561" s="1" t="str">
        <f>VLOOKUP(B561,MAESTRA!I:K,2,0)</f>
        <v>*5711200*</v>
      </c>
      <c r="D561" s="1" t="str">
        <f>VLOOKUP(B561,MAESTRA!I:K,3,0)</f>
        <v>ENCRESPADOR DAMA DOS COLORES</v>
      </c>
      <c r="E561" s="1" t="s">
        <v>1366</v>
      </c>
      <c r="F561" s="57">
        <v>2.0</v>
      </c>
      <c r="G561" s="2">
        <v>7500.0</v>
      </c>
      <c r="H561" s="2">
        <f t="shared" si="1"/>
        <v>15000</v>
      </c>
      <c r="I561" s="2">
        <f t="shared" si="16"/>
        <v>15000</v>
      </c>
      <c r="J561" s="59">
        <f t="shared" si="3"/>
        <v>1</v>
      </c>
      <c r="K561" s="2">
        <f t="shared" si="4"/>
        <v>30000</v>
      </c>
      <c r="L561" s="1"/>
    </row>
    <row r="562">
      <c r="A562" s="70">
        <v>46186.0</v>
      </c>
      <c r="B562" s="52" t="s">
        <v>1368</v>
      </c>
      <c r="C562" s="1" t="str">
        <f>VLOOKUP(B562,MAESTRA!I:K,2,0)</f>
        <v>*571950*</v>
      </c>
      <c r="D562" s="1" t="str">
        <f>VLOOKUP(B562,MAESTRA!I:K,3,0)</f>
        <v>ENCRESPADOR DAMA CON SIRENA</v>
      </c>
      <c r="E562" s="1" t="s">
        <v>1366</v>
      </c>
      <c r="F562" s="57">
        <v>2.0</v>
      </c>
      <c r="G562" s="2">
        <v>5500.0</v>
      </c>
      <c r="H562" s="2">
        <f t="shared" si="1"/>
        <v>11000</v>
      </c>
      <c r="I562" s="2">
        <f t="shared" si="16"/>
        <v>11000</v>
      </c>
      <c r="J562" s="59">
        <f t="shared" si="3"/>
        <v>1</v>
      </c>
      <c r="K562" s="2">
        <f t="shared" si="4"/>
        <v>22000</v>
      </c>
      <c r="L562" s="1"/>
    </row>
    <row r="563">
      <c r="A563" s="70">
        <v>46186.0</v>
      </c>
      <c r="B563" s="52" t="s">
        <v>1369</v>
      </c>
      <c r="C563" s="1" t="str">
        <f>VLOOKUP(B563,MAESTRA!I:K,2,0)</f>
        <v>*5712080*</v>
      </c>
      <c r="D563" s="1" t="str">
        <f>VLOOKUP(B563,MAESTRA!I:K,3,0)</f>
        <v>ENCRESPADOR DAMA PEPITAS BRILLANTES</v>
      </c>
      <c r="E563" s="1" t="s">
        <v>1366</v>
      </c>
      <c r="F563" s="57">
        <v>2.0</v>
      </c>
      <c r="G563" s="2">
        <v>5500.0</v>
      </c>
      <c r="H563" s="2">
        <f t="shared" si="1"/>
        <v>11000</v>
      </c>
      <c r="I563" s="2">
        <f t="shared" si="16"/>
        <v>11000</v>
      </c>
      <c r="J563" s="59">
        <f t="shared" si="3"/>
        <v>1</v>
      </c>
      <c r="K563" s="2">
        <f t="shared" si="4"/>
        <v>22000</v>
      </c>
      <c r="L563" s="1"/>
    </row>
    <row r="564">
      <c r="A564" s="70">
        <v>46186.0</v>
      </c>
      <c r="B564" s="52" t="s">
        <v>1370</v>
      </c>
      <c r="C564" s="1" t="str">
        <f>VLOOKUP(B564,MAESTRA!I:K,2,0)</f>
        <v>*5812060*</v>
      </c>
      <c r="D564" s="1" t="str">
        <f>VLOOKUP(B564,MAESTRA!I:K,3,0)</f>
        <v>PAQUETE CAUCHOS DAMA PAQUETE CAUCHOS</v>
      </c>
      <c r="E564" s="1" t="s">
        <v>1366</v>
      </c>
      <c r="F564" s="57">
        <v>12.0</v>
      </c>
      <c r="G564" s="2">
        <v>1000.0</v>
      </c>
      <c r="H564" s="2">
        <f t="shared" si="1"/>
        <v>12000</v>
      </c>
      <c r="I564" s="2">
        <f t="shared" si="16"/>
        <v>2000</v>
      </c>
      <c r="J564" s="59">
        <f t="shared" si="3"/>
        <v>1</v>
      </c>
      <c r="K564" s="2">
        <f t="shared" si="4"/>
        <v>24000</v>
      </c>
      <c r="L564" s="1"/>
    </row>
    <row r="565">
      <c r="A565" s="70">
        <v>46186.0</v>
      </c>
      <c r="B565" s="52" t="s">
        <v>1371</v>
      </c>
      <c r="C565" s="1" t="str">
        <f>VLOOKUP(B565,MAESTRA!I:K,2,0)</f>
        <v>*3111110*</v>
      </c>
      <c r="D565" s="1" t="str">
        <f>VLOOKUP(B565,MAESTRA!I:K,3,0)</f>
        <v>PULSERAS DAMA DE COLOMBIA</v>
      </c>
      <c r="E565" s="1" t="s">
        <v>1366</v>
      </c>
      <c r="F565" s="57">
        <v>24.0</v>
      </c>
      <c r="G565" s="2">
        <v>2500.0</v>
      </c>
      <c r="H565" s="2">
        <f t="shared" si="1"/>
        <v>60000</v>
      </c>
      <c r="I565" s="2">
        <f t="shared" si="16"/>
        <v>5000</v>
      </c>
      <c r="J565" s="59">
        <f t="shared" si="3"/>
        <v>1</v>
      </c>
      <c r="K565" s="2">
        <f t="shared" si="4"/>
        <v>120000</v>
      </c>
      <c r="L565" s="1"/>
    </row>
    <row r="566">
      <c r="A566" s="70">
        <v>46186.0</v>
      </c>
      <c r="B566" s="52" t="s">
        <v>1372</v>
      </c>
      <c r="C566" s="1" t="str">
        <f>VLOOKUP(B566,MAESTRA!I:K,2,0)</f>
        <v>*591550*</v>
      </c>
      <c r="D566" s="1" t="str">
        <f>VLOOKUP(B566,MAESTRA!I:K,3,0)</f>
        <v>CAIMAN DAMA BRONCE CAIMAN</v>
      </c>
      <c r="E566" s="1" t="s">
        <v>1366</v>
      </c>
      <c r="F566" s="57">
        <v>3.0</v>
      </c>
      <c r="G566" s="2">
        <v>3000.0</v>
      </c>
      <c r="H566" s="2">
        <f t="shared" si="1"/>
        <v>9000</v>
      </c>
      <c r="I566" s="2">
        <f t="shared" si="16"/>
        <v>6000</v>
      </c>
      <c r="J566" s="59">
        <f t="shared" si="3"/>
        <v>1</v>
      </c>
      <c r="K566" s="2">
        <f t="shared" si="4"/>
        <v>18000</v>
      </c>
      <c r="L566" s="1"/>
    </row>
    <row r="567">
      <c r="A567" s="70">
        <v>46186.0</v>
      </c>
      <c r="B567" s="52" t="s">
        <v>1373</v>
      </c>
      <c r="C567" s="1" t="str">
        <f>VLOOKUP(B567,MAESTRA!I:K,2,0)</f>
        <v>*6011030*</v>
      </c>
      <c r="D567" s="1" t="str">
        <f>VLOOKUP(B567,MAESTRA!I:K,3,0)</f>
        <v>COSMETIQUERA DAMA COSMETIQUERA COLORES</v>
      </c>
      <c r="E567" s="1" t="s">
        <v>1366</v>
      </c>
      <c r="F567" s="57">
        <v>2.0</v>
      </c>
      <c r="G567" s="2">
        <v>11000.0</v>
      </c>
      <c r="H567" s="2">
        <f t="shared" si="1"/>
        <v>22000</v>
      </c>
      <c r="I567" s="2">
        <f t="shared" si="16"/>
        <v>22000</v>
      </c>
      <c r="J567" s="59">
        <f t="shared" si="3"/>
        <v>1</v>
      </c>
      <c r="K567" s="2">
        <f t="shared" si="4"/>
        <v>44000</v>
      </c>
      <c r="L567" s="1"/>
    </row>
    <row r="568">
      <c r="A568" s="70">
        <v>46186.0</v>
      </c>
      <c r="B568" s="52" t="s">
        <v>1374</v>
      </c>
      <c r="C568" s="1" t="str">
        <f>VLOOKUP(B568,MAESTRA!I:K,2,0)</f>
        <v>*611410*</v>
      </c>
      <c r="D568" s="1" t="str">
        <f>VLOOKUP(B568,MAESTRA!I:K,3,0)</f>
        <v>BALACA DAMA BALACA TELA</v>
      </c>
      <c r="E568" s="1" t="s">
        <v>1366</v>
      </c>
      <c r="F568" s="57">
        <v>13.0</v>
      </c>
      <c r="G568" s="2">
        <v>9000.0</v>
      </c>
      <c r="H568" s="2">
        <f t="shared" si="1"/>
        <v>117000</v>
      </c>
      <c r="I568" s="2">
        <f t="shared" si="16"/>
        <v>18000</v>
      </c>
      <c r="J568" s="59">
        <f t="shared" si="3"/>
        <v>1</v>
      </c>
      <c r="K568" s="2">
        <f t="shared" si="4"/>
        <v>234000</v>
      </c>
      <c r="L568" s="1"/>
    </row>
    <row r="569">
      <c r="A569" s="70">
        <v>46186.0</v>
      </c>
      <c r="B569" s="52" t="s">
        <v>1375</v>
      </c>
      <c r="C569" s="1" t="str">
        <f>VLOOKUP(B569,MAESTRA!I:K,2,0)</f>
        <v>*471590*</v>
      </c>
      <c r="D569" s="1" t="str">
        <f>VLOOKUP(B569,MAESTRA!I:K,3,0)</f>
        <v>BRILLO DAMA CAJA GRIS</v>
      </c>
      <c r="E569" s="1" t="s">
        <v>1366</v>
      </c>
      <c r="F569" s="57">
        <v>6.0</v>
      </c>
      <c r="G569" s="2">
        <v>7500.0</v>
      </c>
      <c r="H569" s="2">
        <f t="shared" si="1"/>
        <v>45000</v>
      </c>
      <c r="I569" s="2">
        <f t="shared" si="16"/>
        <v>15000</v>
      </c>
      <c r="J569" s="59">
        <f t="shared" si="3"/>
        <v>1</v>
      </c>
      <c r="K569" s="2">
        <f t="shared" si="4"/>
        <v>90000</v>
      </c>
      <c r="L569" s="1"/>
    </row>
    <row r="570">
      <c r="A570" s="70">
        <v>46186.0</v>
      </c>
      <c r="B570" s="52" t="s">
        <v>1376</v>
      </c>
      <c r="C570" s="1" t="str">
        <f>VLOOKUP(B570,MAESTRA!I:K,2,0)</f>
        <v>*6211410*</v>
      </c>
      <c r="D570" s="1" t="str">
        <f>VLOOKUP(B570,MAESTRA!I:K,3,0)</f>
        <v>HEBILLA DAMA HEBILLA ESTRELLA</v>
      </c>
      <c r="E570" s="1" t="s">
        <v>1366</v>
      </c>
      <c r="F570" s="57">
        <v>2.0</v>
      </c>
      <c r="G570" s="2">
        <v>4000.0</v>
      </c>
      <c r="H570" s="2">
        <f t="shared" si="1"/>
        <v>8000</v>
      </c>
      <c r="I570" s="2">
        <f t="shared" si="16"/>
        <v>8000</v>
      </c>
      <c r="J570" s="59">
        <f t="shared" si="3"/>
        <v>1</v>
      </c>
      <c r="K570" s="2">
        <f t="shared" si="4"/>
        <v>16000</v>
      </c>
      <c r="L570" s="1"/>
    </row>
    <row r="571">
      <c r="A571" s="70">
        <v>46186.0</v>
      </c>
      <c r="B571" s="52" t="s">
        <v>1377</v>
      </c>
      <c r="C571" s="1" t="str">
        <f>VLOOKUP(B571,MAESTRA!I:K,2,0)</f>
        <v>*631420*</v>
      </c>
      <c r="D571" s="1" t="str">
        <f>VLOOKUP(B571,MAESTRA!I:K,3,0)</f>
        <v>BAMBA DAMA BAMBA SATIN</v>
      </c>
      <c r="E571" s="1" t="s">
        <v>1366</v>
      </c>
      <c r="F571" s="57">
        <v>24.0</v>
      </c>
      <c r="G571" s="2">
        <v>1500.0</v>
      </c>
      <c r="H571" s="2">
        <f t="shared" si="1"/>
        <v>36000</v>
      </c>
      <c r="I571" s="2">
        <f t="shared" si="16"/>
        <v>3000</v>
      </c>
      <c r="J571" s="59">
        <f t="shared" si="3"/>
        <v>1</v>
      </c>
      <c r="K571" s="2">
        <f t="shared" si="4"/>
        <v>72000</v>
      </c>
      <c r="L571" s="1"/>
    </row>
    <row r="572">
      <c r="A572" s="70">
        <v>46186.0</v>
      </c>
      <c r="B572" s="52" t="s">
        <v>1378</v>
      </c>
      <c r="C572" s="1" t="str">
        <f>VLOOKUP(B572,MAESTRA!I:K,2,0)</f>
        <v>*4712570*</v>
      </c>
      <c r="D572" s="1" t="str">
        <f>VLOOKUP(B572,MAESTRA!I:K,3,0)</f>
        <v>BRILLO DAMA TAPA CONCHA</v>
      </c>
      <c r="E572" s="1" t="s">
        <v>1366</v>
      </c>
      <c r="F572" s="57">
        <v>6.0</v>
      </c>
      <c r="G572" s="2">
        <v>3500.0</v>
      </c>
      <c r="H572" s="2">
        <f t="shared" si="1"/>
        <v>21000</v>
      </c>
      <c r="I572" s="2">
        <f t="shared" si="16"/>
        <v>7000</v>
      </c>
      <c r="J572" s="59">
        <f t="shared" si="3"/>
        <v>1</v>
      </c>
      <c r="K572" s="2">
        <f t="shared" si="4"/>
        <v>42000</v>
      </c>
      <c r="L572" s="1"/>
    </row>
    <row r="573">
      <c r="A573" s="70">
        <v>46186.0</v>
      </c>
      <c r="B573" s="52" t="s">
        <v>1379</v>
      </c>
      <c r="C573" s="1" t="str">
        <f>VLOOKUP(B573,MAESTRA!I:K,2,0)</f>
        <v>*6412450*</v>
      </c>
      <c r="D573" s="1" t="str">
        <f>VLOOKUP(B573,MAESTRA!I:K,3,0)</f>
        <v>RUBOR DAMA RUBOR RIMOCOO</v>
      </c>
      <c r="E573" s="1" t="s">
        <v>1366</v>
      </c>
      <c r="F573" s="57">
        <v>3.0</v>
      </c>
      <c r="G573" s="2">
        <v>5000.0</v>
      </c>
      <c r="H573" s="2">
        <f t="shared" si="1"/>
        <v>15000</v>
      </c>
      <c r="I573" s="2">
        <f t="shared" si="16"/>
        <v>10000</v>
      </c>
      <c r="J573" s="59">
        <f t="shared" si="3"/>
        <v>1</v>
      </c>
      <c r="K573" s="2">
        <f t="shared" si="4"/>
        <v>30000</v>
      </c>
      <c r="L573" s="1"/>
    </row>
    <row r="574">
      <c r="A574" s="70">
        <v>46186.0</v>
      </c>
      <c r="B574" s="52" t="s">
        <v>1380</v>
      </c>
      <c r="C574" s="1" t="str">
        <f>VLOOKUP(B574,MAESTRA!I:K,2,0)</f>
        <v>*6512530*</v>
      </c>
      <c r="D574" s="1" t="str">
        <f>VLOOKUP(B574,MAESTRA!I:K,3,0)</f>
        <v>SOMBRA DAMA SOMBRA BIGCAKE</v>
      </c>
      <c r="E574" s="1" t="s">
        <v>1366</v>
      </c>
      <c r="F574" s="57">
        <v>2.0</v>
      </c>
      <c r="G574" s="2">
        <v>12000.0</v>
      </c>
      <c r="H574" s="2">
        <f t="shared" si="1"/>
        <v>24000</v>
      </c>
      <c r="I574" s="2">
        <f t="shared" si="16"/>
        <v>24000</v>
      </c>
      <c r="J574" s="59">
        <f t="shared" si="3"/>
        <v>1</v>
      </c>
      <c r="K574" s="2">
        <f t="shared" si="4"/>
        <v>48000</v>
      </c>
      <c r="L574" s="1"/>
    </row>
    <row r="575">
      <c r="A575" s="70">
        <v>46186.0</v>
      </c>
      <c r="B575" s="52" t="s">
        <v>1381</v>
      </c>
      <c r="C575" s="1" t="str">
        <f>VLOOKUP(B575,MAESTRA!I:K,2,0)</f>
        <v>*6511190*</v>
      </c>
      <c r="D575" s="1" t="str">
        <f>VLOOKUP(B575,MAESTRA!I:K,3,0)</f>
        <v>SOMBRA DAMA DIY BEAR</v>
      </c>
      <c r="E575" s="1" t="s">
        <v>1366</v>
      </c>
      <c r="F575" s="57">
        <v>2.0</v>
      </c>
      <c r="G575" s="2">
        <v>10000.0</v>
      </c>
      <c r="H575" s="2">
        <f t="shared" si="1"/>
        <v>20000</v>
      </c>
      <c r="I575" s="2">
        <f t="shared" si="16"/>
        <v>20000</v>
      </c>
      <c r="J575" s="59">
        <f t="shared" si="3"/>
        <v>1</v>
      </c>
      <c r="K575" s="2">
        <f t="shared" si="4"/>
        <v>40000</v>
      </c>
      <c r="L575" s="1"/>
    </row>
    <row r="576">
      <c r="A576" s="70">
        <v>46186.0</v>
      </c>
      <c r="B576" s="52" t="s">
        <v>1382</v>
      </c>
      <c r="C576" s="1" t="str">
        <f>VLOOKUP(B576,MAESTRA!I:K,2,0)</f>
        <v>*4711100*</v>
      </c>
      <c r="D576" s="1" t="str">
        <f>VLOOKUP(B576,MAESTRA!I:K,3,0)</f>
        <v>BRILLO DAMA CUTE RABBIT</v>
      </c>
      <c r="E576" s="1" t="s">
        <v>1366</v>
      </c>
      <c r="F576" s="57">
        <v>2.0</v>
      </c>
      <c r="G576" s="2">
        <v>6000.0</v>
      </c>
      <c r="H576" s="2">
        <f t="shared" si="1"/>
        <v>12000</v>
      </c>
      <c r="I576" s="2">
        <f t="shared" si="16"/>
        <v>12000</v>
      </c>
      <c r="J576" s="59">
        <f t="shared" si="3"/>
        <v>1</v>
      </c>
      <c r="K576" s="2">
        <f t="shared" si="4"/>
        <v>24000</v>
      </c>
      <c r="L576" s="1"/>
    </row>
    <row r="577">
      <c r="A577" s="70">
        <v>46186.0</v>
      </c>
      <c r="B577" s="52" t="s">
        <v>1383</v>
      </c>
      <c r="C577" s="1" t="str">
        <f>VLOOKUP(B577,MAESTRA!I:K,2,0)</f>
        <v>*6511380*</v>
      </c>
      <c r="D577" s="1" t="str">
        <f>VLOOKUP(B577,MAESTRA!I:K,3,0)</f>
        <v>SOMBRA DAMA GIRL POWER - DELICIUS CHEESE</v>
      </c>
      <c r="E577" s="1" t="s">
        <v>1366</v>
      </c>
      <c r="F577" s="57">
        <v>4.0</v>
      </c>
      <c r="G577" s="2">
        <v>13000.0</v>
      </c>
      <c r="H577" s="2">
        <f t="shared" si="1"/>
        <v>52000</v>
      </c>
      <c r="I577" s="2">
        <f t="shared" si="16"/>
        <v>26000</v>
      </c>
      <c r="J577" s="59">
        <f t="shared" si="3"/>
        <v>1</v>
      </c>
      <c r="K577" s="2">
        <f t="shared" si="4"/>
        <v>104000</v>
      </c>
      <c r="L577" s="1"/>
    </row>
    <row r="578">
      <c r="A578" s="70">
        <v>46186.0</v>
      </c>
      <c r="B578" s="52" t="s">
        <v>1384</v>
      </c>
      <c r="C578" s="1" t="str">
        <f>VLOOKUP(B578,MAESTRA!I:K,2,0)</f>
        <v>*591580*</v>
      </c>
      <c r="D578" s="1" t="str">
        <f>VLOOKUP(B578,MAESTRA!I:K,3,0)</f>
        <v>CAIMAN DAMA CAIMAN BRILLO</v>
      </c>
      <c r="E578" s="1" t="s">
        <v>1366</v>
      </c>
      <c r="F578" s="57">
        <v>6.0</v>
      </c>
      <c r="G578" s="2">
        <v>1500.0</v>
      </c>
      <c r="H578" s="2">
        <f t="shared" si="1"/>
        <v>9000</v>
      </c>
      <c r="I578" s="2">
        <f t="shared" si="16"/>
        <v>3000</v>
      </c>
      <c r="J578" s="59">
        <f t="shared" si="3"/>
        <v>1</v>
      </c>
      <c r="K578" s="2">
        <f t="shared" si="4"/>
        <v>18000</v>
      </c>
      <c r="L578" s="1"/>
    </row>
    <row r="579">
      <c r="A579" s="70">
        <v>46186.0</v>
      </c>
      <c r="B579" s="52" t="s">
        <v>1385</v>
      </c>
      <c r="C579" s="1" t="str">
        <f>VLOOKUP(B579,MAESTRA!I:K,2,0)</f>
        <v>*5911360*</v>
      </c>
      <c r="D579" s="1" t="str">
        <f>VLOOKUP(B579,MAESTRA!I:K,3,0)</f>
        <v>CAIMAN DAMA FLORES PELUCHE Y DEMAS</v>
      </c>
      <c r="E579" s="1" t="s">
        <v>1366</v>
      </c>
      <c r="F579" s="57">
        <v>15.0</v>
      </c>
      <c r="G579" s="2">
        <v>3000.0</v>
      </c>
      <c r="H579" s="2">
        <f t="shared" si="1"/>
        <v>45000</v>
      </c>
      <c r="I579" s="2">
        <f t="shared" si="16"/>
        <v>6000</v>
      </c>
      <c r="J579" s="59">
        <f t="shared" si="3"/>
        <v>1</v>
      </c>
      <c r="K579" s="2">
        <f t="shared" si="4"/>
        <v>90000</v>
      </c>
      <c r="L579" s="1"/>
    </row>
    <row r="580">
      <c r="A580" s="70">
        <v>46186.0</v>
      </c>
      <c r="B580" s="52" t="s">
        <v>1386</v>
      </c>
      <c r="C580" s="1" t="str">
        <f>VLOOKUP(B580,MAESTRA!I:K,2,0)</f>
        <v>*5911980*</v>
      </c>
      <c r="D580" s="1" t="str">
        <f>VLOOKUP(B580,MAESTRA!I:K,3,0)</f>
        <v>CAIMAN DAMA OSCURO CAFE</v>
      </c>
      <c r="E580" s="1" t="s">
        <v>1366</v>
      </c>
      <c r="F580" s="57">
        <v>4.0</v>
      </c>
      <c r="G580" s="2">
        <v>3000.0</v>
      </c>
      <c r="H580" s="2">
        <f t="shared" si="1"/>
        <v>12000</v>
      </c>
      <c r="I580" s="2">
        <f t="shared" si="16"/>
        <v>6000</v>
      </c>
      <c r="J580" s="59">
        <f t="shared" si="3"/>
        <v>1</v>
      </c>
      <c r="K580" s="2">
        <f t="shared" si="4"/>
        <v>24000</v>
      </c>
      <c r="L580" s="1"/>
    </row>
    <row r="581">
      <c r="A581" s="70">
        <v>46186.0</v>
      </c>
      <c r="B581" s="52" t="s">
        <v>1387</v>
      </c>
      <c r="C581" s="1" t="str">
        <f>VLOOKUP(B581,MAESTRA!I:K,2,0)</f>
        <v>*661960*</v>
      </c>
      <c r="D581" s="1" t="str">
        <f>VLOOKUP(B581,MAESTRA!I:K,3,0)</f>
        <v>CORRECTOR DAMA CONCEDER YEAHKISS</v>
      </c>
      <c r="E581" s="1" t="s">
        <v>1366</v>
      </c>
      <c r="F581" s="57">
        <v>2.0</v>
      </c>
      <c r="G581" s="2">
        <v>8000.0</v>
      </c>
      <c r="H581" s="2">
        <f t="shared" si="1"/>
        <v>16000</v>
      </c>
      <c r="I581" s="2">
        <f t="shared" si="16"/>
        <v>16000</v>
      </c>
      <c r="J581" s="59">
        <f t="shared" si="3"/>
        <v>1</v>
      </c>
      <c r="K581" s="2">
        <f t="shared" si="4"/>
        <v>32000</v>
      </c>
      <c r="L581" s="1"/>
    </row>
    <row r="582">
      <c r="A582" s="70">
        <v>46186.0</v>
      </c>
      <c r="B582" s="52" t="s">
        <v>1388</v>
      </c>
      <c r="C582" s="1" t="str">
        <f>VLOOKUP(B582,MAESTRA!I:K,2,0)</f>
        <v>*5611960*</v>
      </c>
      <c r="D582" s="1" t="str">
        <f>VLOOKUP(B582,MAESTRA!I:K,3,0)</f>
        <v>MOÑOS DAMA NEGRA CAFE BEIGE</v>
      </c>
      <c r="E582" s="1" t="s">
        <v>1366</v>
      </c>
      <c r="F582" s="57">
        <v>12.0</v>
      </c>
      <c r="G582" s="2">
        <v>800.0</v>
      </c>
      <c r="H582" s="2">
        <f t="shared" si="1"/>
        <v>9600</v>
      </c>
      <c r="I582" s="2">
        <f t="shared" si="16"/>
        <v>2000</v>
      </c>
      <c r="J582" s="59">
        <f t="shared" si="3"/>
        <v>1.5</v>
      </c>
      <c r="K582" s="2">
        <f t="shared" si="4"/>
        <v>24000</v>
      </c>
      <c r="L582" s="1"/>
    </row>
    <row r="583">
      <c r="A583" s="70">
        <v>46186.0</v>
      </c>
      <c r="B583" s="52" t="s">
        <v>1389</v>
      </c>
      <c r="C583" s="1" t="str">
        <f>VLOOKUP(B583,MAESTRA!I:K,2,0)</f>
        <v>*671530*</v>
      </c>
      <c r="D583" s="1" t="str">
        <f>VLOOKUP(B583,MAESTRA!I:K,3,0)</f>
        <v>COLEROS DAMA BRILLANTES FIGURAS</v>
      </c>
      <c r="E583" s="1" t="s">
        <v>1366</v>
      </c>
      <c r="F583" s="57">
        <v>8.0</v>
      </c>
      <c r="G583" s="2">
        <v>500.0</v>
      </c>
      <c r="H583" s="2">
        <f t="shared" si="1"/>
        <v>4000</v>
      </c>
      <c r="I583" s="2">
        <f t="shared" si="16"/>
        <v>1000</v>
      </c>
      <c r="J583" s="59">
        <f t="shared" si="3"/>
        <v>1</v>
      </c>
      <c r="K583" s="2">
        <f t="shared" si="4"/>
        <v>8000</v>
      </c>
      <c r="L583" s="1"/>
    </row>
    <row r="584">
      <c r="A584" s="70">
        <v>46186.0</v>
      </c>
      <c r="B584" s="52" t="s">
        <v>1390</v>
      </c>
      <c r="C584" s="1" t="str">
        <f>VLOOKUP(B584,MAESTRA!I:K,2,0)</f>
        <v>*6412440*</v>
      </c>
      <c r="D584" s="1" t="str">
        <f>VLOOKUP(B584,MAESTRA!I:K,3,0)</f>
        <v>RUBOR DAMA RUBOR CORAZON</v>
      </c>
      <c r="E584" s="1" t="s">
        <v>1366</v>
      </c>
      <c r="F584" s="57">
        <v>2.0</v>
      </c>
      <c r="G584" s="2">
        <v>6000.0</v>
      </c>
      <c r="H584" s="2">
        <f t="shared" si="1"/>
        <v>12000</v>
      </c>
      <c r="I584" s="2">
        <f t="shared" si="16"/>
        <v>12000</v>
      </c>
      <c r="J584" s="59">
        <f t="shared" si="3"/>
        <v>1</v>
      </c>
      <c r="K584" s="2">
        <f t="shared" si="4"/>
        <v>24000</v>
      </c>
      <c r="L584" s="1"/>
    </row>
    <row r="585">
      <c r="A585" s="70">
        <v>46186.0</v>
      </c>
      <c r="B585" s="52" t="s">
        <v>1391</v>
      </c>
      <c r="C585" s="1" t="str">
        <f>VLOOKUP(B585,MAESTRA!I:K,2,0)</f>
        <v>*6811610*</v>
      </c>
      <c r="D585" s="1" t="str">
        <f>VLOOKUP(B585,MAESTRA!I:K,3,0)</f>
        <v>LABIAL DAMA LABIAL CORAZON</v>
      </c>
      <c r="E585" s="1" t="s">
        <v>1366</v>
      </c>
      <c r="F585" s="57">
        <v>4.0</v>
      </c>
      <c r="G585" s="2">
        <v>6000.0</v>
      </c>
      <c r="H585" s="2">
        <f t="shared" si="1"/>
        <v>24000</v>
      </c>
      <c r="I585" s="2">
        <f t="shared" si="16"/>
        <v>12000</v>
      </c>
      <c r="J585" s="59">
        <f t="shared" si="3"/>
        <v>1</v>
      </c>
      <c r="K585" s="2">
        <f t="shared" si="4"/>
        <v>48000</v>
      </c>
      <c r="L585" s="1"/>
    </row>
    <row r="586">
      <c r="A586" s="70">
        <v>46186.0</v>
      </c>
      <c r="B586" s="52" t="s">
        <v>1392</v>
      </c>
      <c r="C586" s="1" t="str">
        <f>VLOOKUP(B586,MAESTRA!I:K,2,0)</f>
        <v>*6911440*</v>
      </c>
      <c r="D586" s="1" t="str">
        <f>VLOOKUP(B586,MAESTRA!I:K,3,0)</f>
        <v>ILUMINADORES DAMA ILUMINADORES SKIN</v>
      </c>
      <c r="E586" s="1" t="s">
        <v>1366</v>
      </c>
      <c r="F586" s="57">
        <v>3.0</v>
      </c>
      <c r="G586" s="2">
        <v>5000.0</v>
      </c>
      <c r="H586" s="2">
        <f t="shared" si="1"/>
        <v>15000</v>
      </c>
      <c r="I586" s="2">
        <f t="shared" si="16"/>
        <v>10000</v>
      </c>
      <c r="J586" s="59">
        <f t="shared" si="3"/>
        <v>1</v>
      </c>
      <c r="K586" s="2">
        <f t="shared" si="4"/>
        <v>30000</v>
      </c>
      <c r="L586" s="1"/>
    </row>
    <row r="587">
      <c r="A587" s="70">
        <v>46186.0</v>
      </c>
      <c r="B587" s="52" t="s">
        <v>1393</v>
      </c>
      <c r="C587" s="1" t="str">
        <f>VLOOKUP(B587,MAESTRA!I:K,2,0)</f>
        <v>*6811620*</v>
      </c>
      <c r="D587" s="1" t="str">
        <f>VLOOKUP(B587,MAESTRA!I:K,3,0)</f>
        <v>LABIAL DAMA LABIAL THE OILY LIPS</v>
      </c>
      <c r="E587" s="1" t="s">
        <v>1366</v>
      </c>
      <c r="F587" s="57">
        <v>4.0</v>
      </c>
      <c r="G587" s="2">
        <v>6000.0</v>
      </c>
      <c r="H587" s="2">
        <f t="shared" si="1"/>
        <v>24000</v>
      </c>
      <c r="I587" s="2">
        <f t="shared" si="16"/>
        <v>12000</v>
      </c>
      <c r="J587" s="59">
        <f t="shared" si="3"/>
        <v>1</v>
      </c>
      <c r="K587" s="2">
        <f t="shared" si="4"/>
        <v>48000</v>
      </c>
      <c r="L587" s="1"/>
    </row>
    <row r="588">
      <c r="A588" s="70">
        <v>46186.0</v>
      </c>
      <c r="B588" s="52" t="s">
        <v>1394</v>
      </c>
      <c r="C588" s="1" t="str">
        <f>VLOOKUP(B588,MAESTRA!I:K,2,0)</f>
        <v>*6812610*</v>
      </c>
      <c r="D588" s="1" t="str">
        <f>VLOOKUP(B588,MAESTRA!I:K,3,0)</f>
        <v>LABIAL DAMA TINTAS ENGOIL</v>
      </c>
      <c r="E588" s="1" t="s">
        <v>1366</v>
      </c>
      <c r="F588" s="57">
        <v>2.0</v>
      </c>
      <c r="G588" s="2">
        <v>6000.0</v>
      </c>
      <c r="H588" s="2">
        <f t="shared" si="1"/>
        <v>12000</v>
      </c>
      <c r="I588" s="2">
        <f t="shared" si="16"/>
        <v>12000</v>
      </c>
      <c r="J588" s="59">
        <f t="shared" si="3"/>
        <v>1</v>
      </c>
      <c r="K588" s="2">
        <f t="shared" si="4"/>
        <v>24000</v>
      </c>
      <c r="L588" s="1"/>
    </row>
    <row r="589">
      <c r="A589" s="70">
        <v>46186.0</v>
      </c>
      <c r="B589" s="52" t="s">
        <v>1395</v>
      </c>
      <c r="C589" s="1" t="str">
        <f>VLOOKUP(B589,MAESTRA!I:K,2,0)</f>
        <v>*7012100*</v>
      </c>
      <c r="D589" s="1" t="str">
        <f>VLOOKUP(B589,MAESTRA!I:K,3,0)</f>
        <v>PESTAÑINA DAMA PESTAÑINAS PAGEVINE</v>
      </c>
      <c r="E589" s="1" t="s">
        <v>1366</v>
      </c>
      <c r="F589" s="57">
        <v>6.0</v>
      </c>
      <c r="G589" s="2">
        <v>8000.0</v>
      </c>
      <c r="H589" s="2">
        <f t="shared" si="1"/>
        <v>48000</v>
      </c>
      <c r="I589" s="2">
        <f t="shared" si="16"/>
        <v>16000</v>
      </c>
      <c r="J589" s="59">
        <f t="shared" si="3"/>
        <v>1</v>
      </c>
      <c r="K589" s="2">
        <f t="shared" si="4"/>
        <v>96000</v>
      </c>
      <c r="L589" s="1"/>
    </row>
    <row r="590">
      <c r="A590" s="70">
        <v>46186.0</v>
      </c>
      <c r="B590" s="52" t="s">
        <v>1396</v>
      </c>
      <c r="C590" s="1" t="str">
        <f>VLOOKUP(B590,MAESTRA!I:K,2,0)</f>
        <v>*7111300*</v>
      </c>
      <c r="D590" s="1" t="str">
        <f>VLOOKUP(B590,MAESTRA!I:K,3,0)</f>
        <v>ESPEJO DAMA ESPEJOS LOVE</v>
      </c>
      <c r="E590" s="1" t="s">
        <v>1366</v>
      </c>
      <c r="F590" s="57">
        <v>6.0</v>
      </c>
      <c r="G590" s="2">
        <v>2800.0</v>
      </c>
      <c r="H590" s="2">
        <f t="shared" si="1"/>
        <v>16800</v>
      </c>
      <c r="I590" s="2">
        <f t="shared" si="16"/>
        <v>6000</v>
      </c>
      <c r="J590" s="59">
        <f t="shared" si="3"/>
        <v>1.142857143</v>
      </c>
      <c r="K590" s="2">
        <f t="shared" si="4"/>
        <v>36000</v>
      </c>
      <c r="L590" s="1"/>
    </row>
    <row r="591">
      <c r="A591" s="70">
        <v>46186.0</v>
      </c>
      <c r="B591" s="52" t="s">
        <v>1397</v>
      </c>
      <c r="C591" s="1" t="str">
        <f>VLOOKUP(B591,MAESTRA!I:K,2,0)</f>
        <v>*7211640*</v>
      </c>
      <c r="D591" s="1" t="str">
        <f>VLOOKUP(B591,MAESTRA!I:K,3,0)</f>
        <v>LAPIZ DAMA LAPIZ UBC</v>
      </c>
      <c r="E591" s="1" t="s">
        <v>1366</v>
      </c>
      <c r="F591" s="57">
        <v>15.0</v>
      </c>
      <c r="G591" s="2">
        <v>1200.0</v>
      </c>
      <c r="H591" s="2">
        <f t="shared" si="1"/>
        <v>18000</v>
      </c>
      <c r="I591" s="4">
        <v>2500.0</v>
      </c>
      <c r="J591" s="59">
        <f t="shared" si="3"/>
        <v>1.083333333</v>
      </c>
      <c r="K591" s="2">
        <f t="shared" si="4"/>
        <v>37500</v>
      </c>
      <c r="L591" s="1"/>
    </row>
    <row r="592">
      <c r="A592" s="70">
        <v>46186.0</v>
      </c>
      <c r="B592" s="52" t="s">
        <v>1398</v>
      </c>
      <c r="C592" s="1" t="str">
        <f>VLOOKUP(B592,MAESTRA!I:K,2,0)</f>
        <v>*651320*</v>
      </c>
      <c r="D592" s="1" t="str">
        <f>VLOOKUP(B592,MAESTRA!I:K,3,0)</f>
        <v>SOMBRA DAMA APLICADOR SOMBRA</v>
      </c>
      <c r="E592" s="1" t="s">
        <v>1366</v>
      </c>
      <c r="F592" s="57">
        <v>24.0</v>
      </c>
      <c r="G592" s="2">
        <v>200.0</v>
      </c>
      <c r="H592" s="2">
        <f t="shared" si="1"/>
        <v>4800</v>
      </c>
      <c r="I592" s="2">
        <f t="shared" ref="I592:I599" si="17">CEILING(G592*$I$1,1000)</f>
        <v>1000</v>
      </c>
      <c r="J592" s="59">
        <f t="shared" si="3"/>
        <v>4</v>
      </c>
      <c r="K592" s="2">
        <f t="shared" si="4"/>
        <v>24000</v>
      </c>
      <c r="L592" s="1"/>
    </row>
    <row r="593">
      <c r="A593" s="70">
        <v>46186.0</v>
      </c>
      <c r="B593" s="52" t="s">
        <v>1399</v>
      </c>
      <c r="C593" s="1" t="str">
        <f>VLOOKUP(B593,MAESTRA!I:K,2,0)</f>
        <v>*6211420*</v>
      </c>
      <c r="D593" s="1" t="str">
        <f>VLOOKUP(B593,MAESTRA!I:K,3,0)</f>
        <v>HEBILLA DAMA HEBILLA NEGRA *3</v>
      </c>
      <c r="E593" s="1" t="s">
        <v>1366</v>
      </c>
      <c r="F593" s="57">
        <v>1.0</v>
      </c>
      <c r="G593" s="2">
        <v>3000.0</v>
      </c>
      <c r="H593" s="2">
        <f t="shared" si="1"/>
        <v>3000</v>
      </c>
      <c r="I593" s="2">
        <f t="shared" si="17"/>
        <v>6000</v>
      </c>
      <c r="J593" s="59">
        <f t="shared" si="3"/>
        <v>1</v>
      </c>
      <c r="K593" s="2">
        <f t="shared" si="4"/>
        <v>6000</v>
      </c>
      <c r="L593" s="1"/>
    </row>
    <row r="594">
      <c r="A594" s="70">
        <v>46186.0</v>
      </c>
      <c r="B594" s="52" t="s">
        <v>1400</v>
      </c>
      <c r="C594" s="1" t="str">
        <f>VLOOKUP(B594,MAESTRA!I:K,2,0)</f>
        <v>*6311950*</v>
      </c>
      <c r="D594" s="1" t="str">
        <f>VLOOKUP(B594,MAESTRA!I:K,3,0)</f>
        <v>BAMBA DAMA MURANO BRILLOS</v>
      </c>
      <c r="E594" s="1" t="s">
        <v>1366</v>
      </c>
      <c r="F594" s="57">
        <v>3.0</v>
      </c>
      <c r="G594" s="2">
        <v>1800.0</v>
      </c>
      <c r="H594" s="2">
        <f t="shared" si="1"/>
        <v>5400</v>
      </c>
      <c r="I594" s="2">
        <f t="shared" si="17"/>
        <v>4000</v>
      </c>
      <c r="J594" s="59">
        <f t="shared" si="3"/>
        <v>1.222222222</v>
      </c>
      <c r="K594" s="2">
        <f t="shared" si="4"/>
        <v>12000</v>
      </c>
      <c r="L594" s="1"/>
    </row>
    <row r="595">
      <c r="A595" s="70">
        <v>46186.0</v>
      </c>
      <c r="B595" s="52" t="s">
        <v>1401</v>
      </c>
      <c r="C595" s="1" t="str">
        <f>VLOOKUP(B595,MAESTRA!I:K,2,0)</f>
        <v>*7312210*</v>
      </c>
      <c r="D595" s="1" t="str">
        <f>VLOOKUP(B595,MAESTRA!I:K,3,0)</f>
        <v>POLVO DAMA POLVO ROSADO</v>
      </c>
      <c r="E595" s="1" t="s">
        <v>1366</v>
      </c>
      <c r="F595" s="57">
        <v>1.0</v>
      </c>
      <c r="G595" s="2">
        <v>10000.0</v>
      </c>
      <c r="H595" s="2">
        <f t="shared" si="1"/>
        <v>10000</v>
      </c>
      <c r="I595" s="2">
        <f t="shared" si="17"/>
        <v>20000</v>
      </c>
      <c r="J595" s="59">
        <f t="shared" si="3"/>
        <v>1</v>
      </c>
      <c r="K595" s="2">
        <f t="shared" si="4"/>
        <v>20000</v>
      </c>
      <c r="L595" s="1"/>
    </row>
    <row r="596">
      <c r="A596" s="70">
        <v>46186.0</v>
      </c>
      <c r="B596" s="52" t="s">
        <v>1402</v>
      </c>
      <c r="C596" s="1" t="str">
        <f>VLOOKUP(B596,MAESTRA!I:K,2,0)</f>
        <v>*5912090*</v>
      </c>
      <c r="D596" s="1" t="str">
        <f>VLOOKUP(B596,MAESTRA!I:K,3,0)</f>
        <v>CAIMAN DAMA PEQUEÑO DORADO MURANO </v>
      </c>
      <c r="E596" s="1" t="s">
        <v>1366</v>
      </c>
      <c r="F596" s="57">
        <v>24.0</v>
      </c>
      <c r="G596" s="2">
        <v>800.0</v>
      </c>
      <c r="H596" s="2">
        <f t="shared" si="1"/>
        <v>19200</v>
      </c>
      <c r="I596" s="2">
        <f t="shared" si="17"/>
        <v>2000</v>
      </c>
      <c r="J596" s="59">
        <f t="shared" si="3"/>
        <v>1.5</v>
      </c>
      <c r="K596" s="2">
        <f t="shared" si="4"/>
        <v>48000</v>
      </c>
      <c r="L596" s="1"/>
    </row>
    <row r="597">
      <c r="A597" s="70">
        <v>46186.0</v>
      </c>
      <c r="B597" s="52" t="s">
        <v>1403</v>
      </c>
      <c r="C597" s="1" t="str">
        <f>VLOOKUP(B597,MAESTRA!I:K,2,0)</f>
        <v>*5911860*</v>
      </c>
      <c r="D597" s="1" t="str">
        <f>VLOOKUP(B597,MAESTRA!I:K,3,0)</f>
        <v>CAIMAN DAMA MEDIANO MURANO DORADO</v>
      </c>
      <c r="E597" s="1" t="s">
        <v>1366</v>
      </c>
      <c r="F597" s="57">
        <v>12.0</v>
      </c>
      <c r="G597" s="2">
        <v>1500.0</v>
      </c>
      <c r="H597" s="2">
        <f t="shared" si="1"/>
        <v>18000</v>
      </c>
      <c r="I597" s="2">
        <f t="shared" si="17"/>
        <v>3000</v>
      </c>
      <c r="J597" s="59">
        <f t="shared" si="3"/>
        <v>1</v>
      </c>
      <c r="K597" s="2">
        <f t="shared" si="4"/>
        <v>36000</v>
      </c>
      <c r="L597" s="1"/>
    </row>
    <row r="598">
      <c r="A598" s="70">
        <v>46186.0</v>
      </c>
      <c r="B598" s="52" t="s">
        <v>1404</v>
      </c>
      <c r="C598" s="1" t="str">
        <f>VLOOKUP(B598,MAESTRA!I:K,2,0)</f>
        <v>*5912140*</v>
      </c>
      <c r="D598" s="1" t="str">
        <f>VLOOKUP(B598,MAESTRA!I:K,3,0)</f>
        <v>CAIMAN DAMA PLATEADO MEDIANO MURANO</v>
      </c>
      <c r="E598" s="1" t="s">
        <v>1366</v>
      </c>
      <c r="F598" s="57">
        <v>4.0</v>
      </c>
      <c r="G598" s="2">
        <v>3000.0</v>
      </c>
      <c r="H598" s="2">
        <f t="shared" si="1"/>
        <v>12000</v>
      </c>
      <c r="I598" s="2">
        <f t="shared" si="17"/>
        <v>6000</v>
      </c>
      <c r="J598" s="59">
        <f t="shared" si="3"/>
        <v>1</v>
      </c>
      <c r="K598" s="2">
        <f t="shared" si="4"/>
        <v>24000</v>
      </c>
      <c r="L598" s="1"/>
    </row>
    <row r="599">
      <c r="A599" s="70">
        <v>46186.0</v>
      </c>
      <c r="B599" s="52" t="s">
        <v>1405</v>
      </c>
      <c r="C599" s="1" t="str">
        <f>VLOOKUP(B599,MAESTRA!I:K,2,0)</f>
        <v>*7412120*</v>
      </c>
      <c r="D599" s="1" t="str">
        <f>VLOOKUP(B599,MAESTRA!I:K,3,0)</f>
        <v>PINTUCARA DAMA PINTUCARA TRICOLOR</v>
      </c>
      <c r="E599" s="1" t="s">
        <v>1366</v>
      </c>
      <c r="F599" s="57">
        <v>4.0</v>
      </c>
      <c r="G599" s="2">
        <v>3500.0</v>
      </c>
      <c r="H599" s="2">
        <f t="shared" si="1"/>
        <v>14000</v>
      </c>
      <c r="I599" s="2">
        <f t="shared" si="17"/>
        <v>7000</v>
      </c>
      <c r="J599" s="59">
        <f t="shared" si="3"/>
        <v>1</v>
      </c>
      <c r="K599" s="2">
        <f t="shared" si="4"/>
        <v>28000</v>
      </c>
      <c r="L599" s="1"/>
    </row>
    <row r="600">
      <c r="A600" s="70">
        <v>46190.0</v>
      </c>
      <c r="B600" s="52" t="s">
        <v>988</v>
      </c>
      <c r="C600" s="1" t="str">
        <f>VLOOKUP(B600,MAESTRA!I:K,2,0)</f>
        <v>*123913*</v>
      </c>
      <c r="D600" s="1" t="str">
        <f>VLOOKUP(B600,MAESTRA!I:K,3,0)</f>
        <v>JEANS CABALLERO BAGGI TALLA 30</v>
      </c>
      <c r="E600" s="5" t="s">
        <v>979</v>
      </c>
      <c r="F600" s="39">
        <v>1.0</v>
      </c>
      <c r="G600" s="4">
        <v>50000.0</v>
      </c>
      <c r="H600" s="2">
        <f t="shared" si="1"/>
        <v>50000</v>
      </c>
      <c r="I600" s="4">
        <v>110000.0</v>
      </c>
      <c r="J600" s="59">
        <f t="shared" si="3"/>
        <v>1.2</v>
      </c>
      <c r="K600" s="2">
        <f t="shared" si="4"/>
        <v>110000</v>
      </c>
      <c r="L600" s="1"/>
    </row>
    <row r="601">
      <c r="A601" s="70">
        <v>46190.0</v>
      </c>
      <c r="B601" s="52" t="s">
        <v>989</v>
      </c>
      <c r="C601" s="1" t="str">
        <f>VLOOKUP(B601,MAESTRA!I:K,2,0)</f>
        <v>*123914*</v>
      </c>
      <c r="D601" s="1" t="str">
        <f>VLOOKUP(B601,MAESTRA!I:K,3,0)</f>
        <v>JEANS CABALLERO BAGGI TALLA 32</v>
      </c>
      <c r="E601" s="5" t="s">
        <v>979</v>
      </c>
      <c r="F601" s="39">
        <v>1.0</v>
      </c>
      <c r="G601" s="4">
        <v>50000.0</v>
      </c>
      <c r="H601" s="2">
        <f t="shared" si="1"/>
        <v>50000</v>
      </c>
      <c r="I601" s="4">
        <v>110000.0</v>
      </c>
      <c r="J601" s="59">
        <f t="shared" si="3"/>
        <v>1.2</v>
      </c>
      <c r="K601" s="2">
        <f t="shared" si="4"/>
        <v>110000</v>
      </c>
      <c r="L601" s="1"/>
    </row>
    <row r="602">
      <c r="A602" s="70">
        <v>46190.0</v>
      </c>
      <c r="B602" s="52" t="s">
        <v>990</v>
      </c>
      <c r="C602" s="1" t="str">
        <f>VLOOKUP(B602,MAESTRA!I:K,2,0)</f>
        <v>*123915*</v>
      </c>
      <c r="D602" s="1" t="str">
        <f>VLOOKUP(B602,MAESTRA!I:K,3,0)</f>
        <v>JEANS CABALLERO BAGGI TALLA 34</v>
      </c>
      <c r="E602" s="5" t="s">
        <v>979</v>
      </c>
      <c r="F602" s="39">
        <v>1.0</v>
      </c>
      <c r="G602" s="4">
        <v>50000.0</v>
      </c>
      <c r="H602" s="2">
        <f t="shared" si="1"/>
        <v>50000</v>
      </c>
      <c r="I602" s="4">
        <v>110000.0</v>
      </c>
      <c r="J602" s="59">
        <f t="shared" si="3"/>
        <v>1.2</v>
      </c>
      <c r="K602" s="2">
        <f t="shared" si="4"/>
        <v>110000</v>
      </c>
      <c r="L602" s="1"/>
    </row>
    <row r="603">
      <c r="A603" s="70">
        <v>46190.0</v>
      </c>
      <c r="B603" s="52" t="s">
        <v>978</v>
      </c>
      <c r="C603" s="1" t="str">
        <f>VLOOKUP(B603,MAESTRA!I:K,2,0)</f>
        <v>*11395*</v>
      </c>
      <c r="D603" s="1" t="str">
        <f>VLOOKUP(B603,MAESTRA!I:K,3,0)</f>
        <v>JEANS DAMA BAGGI TALLA 14</v>
      </c>
      <c r="E603" s="5" t="s">
        <v>979</v>
      </c>
      <c r="F603" s="39">
        <v>2.0</v>
      </c>
      <c r="G603" s="4">
        <v>55000.0</v>
      </c>
      <c r="H603" s="2">
        <f t="shared" si="1"/>
        <v>110000</v>
      </c>
      <c r="I603" s="2">
        <f t="shared" ref="I603:I607" si="18">CEILING(G603*$I$1,1000)</f>
        <v>110000</v>
      </c>
      <c r="J603" s="59">
        <f t="shared" si="3"/>
        <v>1</v>
      </c>
      <c r="K603" s="2">
        <f t="shared" si="4"/>
        <v>220000</v>
      </c>
      <c r="L603" s="1"/>
    </row>
    <row r="604">
      <c r="A604" s="70">
        <v>46190.0</v>
      </c>
      <c r="B604" s="52" t="s">
        <v>983</v>
      </c>
      <c r="C604" s="1" t="str">
        <f>VLOOKUP(B604,MAESTRA!I:K,2,0)</f>
        <v>*11406*</v>
      </c>
      <c r="D604" s="1" t="str">
        <f>VLOOKUP(B604,MAESTRA!I:K,3,0)</f>
        <v>JEANS DAMA BAGGI CON BRILLANTES TALLA 16</v>
      </c>
      <c r="E604" s="5" t="s">
        <v>979</v>
      </c>
      <c r="F604" s="39">
        <v>1.0</v>
      </c>
      <c r="G604" s="4">
        <v>55000.0</v>
      </c>
      <c r="H604" s="2">
        <f t="shared" si="1"/>
        <v>55000</v>
      </c>
      <c r="I604" s="2">
        <f t="shared" si="18"/>
        <v>110000</v>
      </c>
      <c r="J604" s="59">
        <f t="shared" si="3"/>
        <v>1</v>
      </c>
      <c r="K604" s="2">
        <f t="shared" si="4"/>
        <v>110000</v>
      </c>
      <c r="L604" s="1"/>
    </row>
    <row r="605">
      <c r="A605" s="70">
        <v>46190.0</v>
      </c>
      <c r="B605" s="72" t="s">
        <v>1406</v>
      </c>
      <c r="C605" s="1" t="str">
        <f>VLOOKUP(B605,MAESTRA!I:K,2,0)</f>
        <v>*11405*</v>
      </c>
      <c r="D605" s="1" t="str">
        <f>VLOOKUP(B605,MAESTRA!I:K,3,0)</f>
        <v>JEANS DAMA BAGGI CON BRILLANTES TALLA 14</v>
      </c>
      <c r="E605" s="5" t="s">
        <v>979</v>
      </c>
      <c r="F605" s="39">
        <v>1.0</v>
      </c>
      <c r="G605" s="4">
        <v>55000.0</v>
      </c>
      <c r="H605" s="2">
        <f t="shared" si="1"/>
        <v>55000</v>
      </c>
      <c r="I605" s="2">
        <f t="shared" si="18"/>
        <v>110000</v>
      </c>
      <c r="J605" s="59">
        <f t="shared" si="3"/>
        <v>1</v>
      </c>
      <c r="K605" s="2">
        <f t="shared" si="4"/>
        <v>110000</v>
      </c>
      <c r="L605" s="1"/>
    </row>
    <row r="606">
      <c r="A606" s="70">
        <v>46190.0</v>
      </c>
      <c r="B606" s="1" t="s">
        <v>1407</v>
      </c>
      <c r="C606" s="1" t="str">
        <f>VLOOKUP(B606,MAESTRA!I:K,2,0)</f>
        <v>*11404*</v>
      </c>
      <c r="D606" s="1" t="str">
        <f>VLOOKUP(B606,MAESTRA!I:K,3,0)</f>
        <v>JEANS DAMA BAGGI CON BRILLANTES TALLA 12</v>
      </c>
      <c r="E606" s="5" t="s">
        <v>979</v>
      </c>
      <c r="F606" s="39">
        <v>1.0</v>
      </c>
      <c r="G606" s="4">
        <v>55000.0</v>
      </c>
      <c r="H606" s="2">
        <f t="shared" si="1"/>
        <v>55000</v>
      </c>
      <c r="I606" s="2">
        <f t="shared" si="18"/>
        <v>110000</v>
      </c>
      <c r="J606" s="59">
        <f t="shared" si="3"/>
        <v>1</v>
      </c>
      <c r="K606" s="2">
        <f t="shared" si="4"/>
        <v>110000</v>
      </c>
      <c r="L606" s="1"/>
    </row>
    <row r="607">
      <c r="A607" s="70">
        <v>46190.0</v>
      </c>
      <c r="B607" s="1" t="s">
        <v>1407</v>
      </c>
      <c r="C607" s="1" t="str">
        <f>VLOOKUP(B607,MAESTRA!I:K,2,0)</f>
        <v>*11404*</v>
      </c>
      <c r="D607" s="1" t="str">
        <f>VLOOKUP(B607,MAESTRA!I:K,3,0)</f>
        <v>JEANS DAMA BAGGI CON BRILLANTES TALLA 12</v>
      </c>
      <c r="E607" s="5" t="s">
        <v>979</v>
      </c>
      <c r="F607" s="39">
        <v>1.0</v>
      </c>
      <c r="G607" s="4">
        <v>55000.0</v>
      </c>
      <c r="H607" s="2">
        <f t="shared" si="1"/>
        <v>55000</v>
      </c>
      <c r="I607" s="2">
        <f t="shared" si="18"/>
        <v>110000</v>
      </c>
      <c r="J607" s="59">
        <f t="shared" si="3"/>
        <v>1</v>
      </c>
      <c r="K607" s="2">
        <f t="shared" si="4"/>
        <v>110000</v>
      </c>
      <c r="L607" s="1"/>
    </row>
    <row r="608">
      <c r="A608" s="70">
        <v>46190.0</v>
      </c>
      <c r="B608" s="1" t="s">
        <v>1408</v>
      </c>
      <c r="C608" s="1" t="str">
        <f>VLOOKUP(B608,MAESTRA!I:K,2,0)</f>
        <v>*421661*</v>
      </c>
      <c r="D608" s="1" t="str">
        <f>VLOOKUP(B608,MAESTRA!I:K,3,0)</f>
        <v>DRILL DAMA CAMUFLADO TALLA 6</v>
      </c>
      <c r="E608" s="5" t="s">
        <v>979</v>
      </c>
      <c r="F608" s="39">
        <v>1.0</v>
      </c>
      <c r="G608" s="4">
        <v>48000.0</v>
      </c>
      <c r="H608" s="2">
        <f t="shared" si="1"/>
        <v>48000</v>
      </c>
      <c r="I608" s="4">
        <v>99000.0</v>
      </c>
      <c r="J608" s="59">
        <f t="shared" si="3"/>
        <v>1.0625</v>
      </c>
      <c r="K608" s="2">
        <f t="shared" si="4"/>
        <v>99000</v>
      </c>
      <c r="L608" s="1"/>
    </row>
    <row r="609">
      <c r="A609" s="70">
        <v>46190.0</v>
      </c>
      <c r="B609" s="1" t="s">
        <v>1409</v>
      </c>
      <c r="C609" s="1" t="str">
        <f>VLOOKUP(B609,MAESTRA!I:K,2,0)</f>
        <v>*421662*</v>
      </c>
      <c r="D609" s="1" t="str">
        <f>VLOOKUP(B609,MAESTRA!I:K,3,0)</f>
        <v>DRILL DAMA CAMUFLADO TALLA 8</v>
      </c>
      <c r="E609" s="5" t="s">
        <v>979</v>
      </c>
      <c r="F609" s="39">
        <v>1.0</v>
      </c>
      <c r="G609" s="4">
        <v>48000.0</v>
      </c>
      <c r="H609" s="2">
        <f t="shared" si="1"/>
        <v>48000</v>
      </c>
      <c r="I609" s="4">
        <v>99000.0</v>
      </c>
      <c r="J609" s="59">
        <f t="shared" si="3"/>
        <v>1.0625</v>
      </c>
      <c r="K609" s="2">
        <f t="shared" si="4"/>
        <v>99000</v>
      </c>
      <c r="L609" s="1"/>
    </row>
    <row r="610">
      <c r="A610" s="70">
        <v>46190.0</v>
      </c>
      <c r="B610" s="1" t="s">
        <v>1410</v>
      </c>
      <c r="C610" s="1" t="str">
        <f>VLOOKUP(B610,MAESTRA!I:K,2,0)</f>
        <v>*421663*</v>
      </c>
      <c r="D610" s="1" t="str">
        <f>VLOOKUP(B610,MAESTRA!I:K,3,0)</f>
        <v>DRILL DAMA CAMUFLADO TALLA 10</v>
      </c>
      <c r="E610" s="5" t="s">
        <v>979</v>
      </c>
      <c r="F610" s="39">
        <v>1.0</v>
      </c>
      <c r="G610" s="4">
        <v>48000.0</v>
      </c>
      <c r="H610" s="2">
        <f t="shared" si="1"/>
        <v>48000</v>
      </c>
      <c r="I610" s="4">
        <v>99000.0</v>
      </c>
      <c r="J610" s="59">
        <f t="shared" si="3"/>
        <v>1.0625</v>
      </c>
      <c r="K610" s="2">
        <f t="shared" si="4"/>
        <v>99000</v>
      </c>
      <c r="L610" s="1"/>
    </row>
    <row r="611">
      <c r="A611" s="70">
        <v>46190.0</v>
      </c>
      <c r="B611" s="1" t="s">
        <v>1411</v>
      </c>
      <c r="C611" s="1" t="str">
        <f>VLOOKUP(B611,MAESTRA!I:K,2,0)</f>
        <v>*421664*</v>
      </c>
      <c r="D611" s="1" t="str">
        <f>VLOOKUP(B611,MAESTRA!I:K,3,0)</f>
        <v>DRILL DAMA CAMUFLADO TALLA 12</v>
      </c>
      <c r="E611" s="5" t="s">
        <v>979</v>
      </c>
      <c r="F611" s="39">
        <v>1.0</v>
      </c>
      <c r="G611" s="4">
        <v>48000.0</v>
      </c>
      <c r="H611" s="2">
        <f t="shared" si="1"/>
        <v>48000</v>
      </c>
      <c r="I611" s="4">
        <v>99000.0</v>
      </c>
      <c r="J611" s="59">
        <f t="shared" si="3"/>
        <v>1.0625</v>
      </c>
      <c r="K611" s="2">
        <f t="shared" si="4"/>
        <v>99000</v>
      </c>
      <c r="L611" s="1"/>
    </row>
    <row r="612">
      <c r="A612" s="70">
        <v>46190.0</v>
      </c>
      <c r="B612" s="1" t="s">
        <v>1412</v>
      </c>
      <c r="C612" s="1" t="str">
        <f>VLOOKUP(B612,MAESTRA!I:K,2,0)</f>
        <v>*421665*</v>
      </c>
      <c r="D612" s="1" t="str">
        <f>VLOOKUP(B612,MAESTRA!I:K,3,0)</f>
        <v>DRILL DAMA CAMUFLADO TALLA 14</v>
      </c>
      <c r="E612" s="5" t="s">
        <v>979</v>
      </c>
      <c r="F612" s="39">
        <v>1.0</v>
      </c>
      <c r="G612" s="4">
        <v>48000.0</v>
      </c>
      <c r="H612" s="2">
        <f t="shared" si="1"/>
        <v>48000</v>
      </c>
      <c r="I612" s="4">
        <v>99000.0</v>
      </c>
      <c r="J612" s="59">
        <f t="shared" si="3"/>
        <v>1.0625</v>
      </c>
      <c r="K612" s="2">
        <f t="shared" si="4"/>
        <v>99000</v>
      </c>
      <c r="L612" s="1"/>
    </row>
    <row r="613">
      <c r="A613" s="70">
        <v>46190.0</v>
      </c>
      <c r="B613" s="1" t="s">
        <v>1413</v>
      </c>
      <c r="C613" s="1" t="str">
        <f>VLOOKUP(B613,MAESTRA!I:K,2,0)</f>
        <v>*421666*</v>
      </c>
      <c r="D613" s="1" t="str">
        <f>VLOOKUP(B613,MAESTRA!I:K,3,0)</f>
        <v>DRILL DAMA CAMUFLADO TALLA 16</v>
      </c>
      <c r="E613" s="5" t="s">
        <v>979</v>
      </c>
      <c r="F613" s="39">
        <v>1.0</v>
      </c>
      <c r="G613" s="4">
        <v>48000.0</v>
      </c>
      <c r="H613" s="2">
        <f t="shared" si="1"/>
        <v>48000</v>
      </c>
      <c r="I613" s="4">
        <v>99000.0</v>
      </c>
      <c r="J613" s="59">
        <f t="shared" si="3"/>
        <v>1.0625</v>
      </c>
      <c r="K613" s="2">
        <f t="shared" si="4"/>
        <v>99000</v>
      </c>
      <c r="L613" s="1"/>
    </row>
    <row r="614">
      <c r="A614" s="70">
        <v>46190.0</v>
      </c>
      <c r="B614" s="1" t="s">
        <v>1045</v>
      </c>
      <c r="C614" s="1" t="str">
        <f>VLOOKUP(B614,MAESTRA!I:K,2,0)</f>
        <v>*25221925*</v>
      </c>
      <c r="D614" s="1" t="str">
        <f>VLOOKUP(B614,MAESTRA!I:K,3,0)</f>
        <v>CHAQUETAS CABALLERO POLO SENCILLA TALLA M</v>
      </c>
      <c r="E614" s="5" t="s">
        <v>1042</v>
      </c>
      <c r="F614" s="39">
        <v>2.0</v>
      </c>
      <c r="G614" s="4">
        <v>43000.0</v>
      </c>
      <c r="H614" s="2">
        <f t="shared" si="1"/>
        <v>86000</v>
      </c>
      <c r="I614" s="2">
        <v>90000.0</v>
      </c>
      <c r="J614" s="59">
        <f t="shared" si="3"/>
        <v>1.093023256</v>
      </c>
      <c r="K614" s="2">
        <f t="shared" si="4"/>
        <v>180000</v>
      </c>
      <c r="L614" s="1"/>
    </row>
    <row r="615">
      <c r="A615" s="70">
        <v>46190.0</v>
      </c>
      <c r="B615" s="1" t="s">
        <v>1043</v>
      </c>
      <c r="C615" s="1" t="str">
        <f>VLOOKUP(B615,MAESTRA!I:K,2,0)</f>
        <v>*25221932*</v>
      </c>
      <c r="D615" s="1" t="str">
        <f>VLOOKUP(B615,MAESTRA!I:K,3,0)</f>
        <v>CHAQUETAS CABALLERO POLO SENCILLA TALLA XL</v>
      </c>
      <c r="E615" s="5" t="s">
        <v>1042</v>
      </c>
      <c r="F615" s="39">
        <v>2.0</v>
      </c>
      <c r="G615" s="4">
        <v>43000.0</v>
      </c>
      <c r="H615" s="2">
        <f t="shared" si="1"/>
        <v>86000</v>
      </c>
      <c r="I615" s="2">
        <v>90000.0</v>
      </c>
      <c r="J615" s="59">
        <f t="shared" si="3"/>
        <v>1.093023256</v>
      </c>
      <c r="K615" s="2">
        <f t="shared" si="4"/>
        <v>180000</v>
      </c>
      <c r="L615" s="1"/>
    </row>
    <row r="616">
      <c r="A616" s="70">
        <v>46190.0</v>
      </c>
      <c r="B616" s="1" t="s">
        <v>1108</v>
      </c>
      <c r="C616" s="1" t="str">
        <f>VLOOKUP(B616,MAESTRA!I:K,2,0)</f>
        <v>*25124227*</v>
      </c>
      <c r="D616" s="1" t="str">
        <f>VLOOKUP(B616,MAESTRA!I:K,3,0)</f>
        <v>CHAQUETAS DAMA ROMBOS TALLA S</v>
      </c>
      <c r="E616" s="5" t="s">
        <v>1106</v>
      </c>
      <c r="F616" s="39">
        <v>2.0</v>
      </c>
      <c r="G616" s="4">
        <v>39000.0</v>
      </c>
      <c r="H616" s="2">
        <f t="shared" si="1"/>
        <v>78000</v>
      </c>
      <c r="I616" s="2">
        <f>CEILING(G616*$I$1,1000)</f>
        <v>78000</v>
      </c>
      <c r="J616" s="59">
        <f t="shared" si="3"/>
        <v>1</v>
      </c>
      <c r="K616" s="2">
        <f t="shared" si="4"/>
        <v>156000</v>
      </c>
      <c r="L616" s="1"/>
    </row>
    <row r="617">
      <c r="A617" s="70">
        <v>46190.0</v>
      </c>
      <c r="B617" s="1" t="s">
        <v>1414</v>
      </c>
      <c r="C617" s="1" t="str">
        <f>VLOOKUP(B617,MAESTRA!I:K,2,0)</f>
        <v>*25117534*</v>
      </c>
      <c r="D617" s="1" t="str">
        <f>VLOOKUP(B617,MAESTRA!I:K,3,0)</f>
        <v>CHAQUETAS DAMA LISA ACOLCHADA TALLA XXL</v>
      </c>
      <c r="E617" s="5" t="s">
        <v>1106</v>
      </c>
      <c r="F617" s="39">
        <v>2.0</v>
      </c>
      <c r="G617" s="4">
        <v>37000.0</v>
      </c>
      <c r="H617" s="2">
        <f t="shared" si="1"/>
        <v>74000</v>
      </c>
      <c r="I617" s="2">
        <v>78000.0</v>
      </c>
      <c r="J617" s="59">
        <f t="shared" si="3"/>
        <v>1.108108108</v>
      </c>
      <c r="K617" s="2">
        <f t="shared" si="4"/>
        <v>156000</v>
      </c>
      <c r="L617" s="1"/>
    </row>
    <row r="618">
      <c r="A618" s="70">
        <v>46190.0</v>
      </c>
      <c r="B618" s="52" t="s">
        <v>1105</v>
      </c>
      <c r="C618" s="1" t="str">
        <f>VLOOKUP(B618,MAESTRA!I:K,2,0)</f>
        <v>*25124232*</v>
      </c>
      <c r="D618" s="1" t="str">
        <f>VLOOKUP(B618,MAESTRA!I:K,3,0)</f>
        <v>CHAQUETAS DAMA ROMBOS TALLA XL</v>
      </c>
      <c r="E618" s="5" t="s">
        <v>1106</v>
      </c>
      <c r="F618" s="39">
        <v>1.0</v>
      </c>
      <c r="G618" s="4">
        <v>39000.0</v>
      </c>
      <c r="H618" s="2">
        <f t="shared" si="1"/>
        <v>39000</v>
      </c>
      <c r="I618" s="2">
        <f t="shared" ref="I618:I621" si="19">CEILING(G618*$I$1,1000)</f>
        <v>78000</v>
      </c>
      <c r="J618" s="59">
        <f t="shared" si="3"/>
        <v>1</v>
      </c>
      <c r="K618" s="2">
        <f t="shared" si="4"/>
        <v>78000</v>
      </c>
      <c r="L618" s="1"/>
    </row>
    <row r="619">
      <c r="A619" s="70">
        <v>46190.0</v>
      </c>
      <c r="B619" s="1" t="s">
        <v>716</v>
      </c>
      <c r="C619" s="1" t="str">
        <f>VLOOKUP(B619,MAESTRA!I:K,2,0)</f>
        <v>*231634*</v>
      </c>
      <c r="D619" s="1" t="str">
        <f>VLOOKUP(B619,MAESTRA!I:K,3,0)</f>
        <v>PANTALONES UNISEX ALGODON TALLA XXL</v>
      </c>
      <c r="E619" s="5" t="s">
        <v>404</v>
      </c>
      <c r="F619" s="39">
        <v>2.0</v>
      </c>
      <c r="G619" s="4">
        <v>20000.0</v>
      </c>
      <c r="H619" s="2">
        <f t="shared" si="1"/>
        <v>40000</v>
      </c>
      <c r="I619" s="2">
        <f t="shared" si="19"/>
        <v>40000</v>
      </c>
      <c r="J619" s="59">
        <f t="shared" si="3"/>
        <v>1</v>
      </c>
      <c r="K619" s="2">
        <f t="shared" si="4"/>
        <v>80000</v>
      </c>
      <c r="L619" s="1"/>
    </row>
    <row r="620">
      <c r="A620" s="70">
        <v>46190.0</v>
      </c>
      <c r="B620" s="1" t="s">
        <v>726</v>
      </c>
      <c r="C620" s="1" t="str">
        <f>VLOOKUP(B620,MAESTRA!I:K,2,0)</f>
        <v>*2327634*</v>
      </c>
      <c r="D620" s="1" t="str">
        <f>VLOOKUP(B620,MAESTRA!I:K,3,0)</f>
        <v>PANTALONES UNISEX VIOTO TALLA XXL</v>
      </c>
      <c r="E620" s="5" t="s">
        <v>404</v>
      </c>
      <c r="F620" s="39">
        <v>2.0</v>
      </c>
      <c r="G620" s="4">
        <v>20000.0</v>
      </c>
      <c r="H620" s="2">
        <f t="shared" si="1"/>
        <v>40000</v>
      </c>
      <c r="I620" s="2">
        <f t="shared" si="19"/>
        <v>40000</v>
      </c>
      <c r="J620" s="59">
        <f t="shared" si="3"/>
        <v>1</v>
      </c>
      <c r="K620" s="2">
        <f t="shared" si="4"/>
        <v>80000</v>
      </c>
      <c r="L620" s="1"/>
    </row>
    <row r="621">
      <c r="A621" s="70">
        <v>46190.0</v>
      </c>
      <c r="B621" s="1" t="s">
        <v>1029</v>
      </c>
      <c r="C621" s="1" t="str">
        <f>VLOOKUP(B621,MAESTRA!I:K,2,0)</f>
        <v>*2314534*</v>
      </c>
      <c r="D621" s="1" t="str">
        <f>VLOOKUP(B621,MAESTRA!I:K,3,0)</f>
        <v>PANTALONES UNISEX IMPERMEABLE TALLA XXL</v>
      </c>
      <c r="E621" s="5" t="s">
        <v>404</v>
      </c>
      <c r="F621" s="39">
        <v>2.0</v>
      </c>
      <c r="G621" s="4">
        <v>20000.0</v>
      </c>
      <c r="H621" s="2">
        <f t="shared" si="1"/>
        <v>40000</v>
      </c>
      <c r="I621" s="2">
        <f t="shared" si="19"/>
        <v>40000</v>
      </c>
      <c r="J621" s="59">
        <f t="shared" si="3"/>
        <v>1</v>
      </c>
      <c r="K621" s="2">
        <f t="shared" si="4"/>
        <v>80000</v>
      </c>
      <c r="L621" s="1"/>
    </row>
    <row r="622">
      <c r="A622" s="70">
        <v>46190.0</v>
      </c>
      <c r="B622" s="1" t="s">
        <v>1415</v>
      </c>
      <c r="C622" s="1" t="str">
        <f>VLOOKUP(B622,MAESTRA!I:K,2,0)</f>
        <v>*112834*</v>
      </c>
      <c r="D622" s="1" t="str">
        <f>VLOOKUP(B622,MAESTRA!I:K,3,0)</f>
        <v>JEANS DAMA OVERSIZE CHARLOTTE TALLA 12</v>
      </c>
      <c r="E622" s="5" t="s">
        <v>409</v>
      </c>
      <c r="F622" s="39">
        <v>1.0</v>
      </c>
      <c r="G622" s="4">
        <v>52000.0</v>
      </c>
      <c r="H622" s="2">
        <f t="shared" si="1"/>
        <v>52000</v>
      </c>
      <c r="I622" s="4">
        <v>110000.0</v>
      </c>
      <c r="J622" s="59">
        <f t="shared" si="3"/>
        <v>1.115384615</v>
      </c>
      <c r="K622" s="2">
        <f t="shared" si="4"/>
        <v>110000</v>
      </c>
      <c r="L622" s="1"/>
    </row>
    <row r="623">
      <c r="A623" s="70">
        <v>46190.0</v>
      </c>
      <c r="B623" s="1" t="s">
        <v>1416</v>
      </c>
      <c r="C623" s="1" t="str">
        <f>VLOOKUP(B623,MAESTRA!I:K,2,0)</f>
        <v>*112835*</v>
      </c>
      <c r="D623" s="1" t="str">
        <f>VLOOKUP(B623,MAESTRA!I:K,3,0)</f>
        <v>JEANS DAMA OVERSIZE CHARLOTTE TALLA 14</v>
      </c>
      <c r="E623" s="5" t="s">
        <v>409</v>
      </c>
      <c r="F623" s="39">
        <v>1.0</v>
      </c>
      <c r="G623" s="4">
        <v>52000.0</v>
      </c>
      <c r="H623" s="2">
        <f t="shared" si="1"/>
        <v>52000</v>
      </c>
      <c r="I623" s="4">
        <v>110000.0</v>
      </c>
      <c r="J623" s="59">
        <f t="shared" si="3"/>
        <v>1.115384615</v>
      </c>
      <c r="K623" s="2">
        <f t="shared" si="4"/>
        <v>110000</v>
      </c>
      <c r="L623" s="1"/>
    </row>
    <row r="624">
      <c r="A624" s="70">
        <v>46190.0</v>
      </c>
      <c r="B624" s="1" t="s">
        <v>660</v>
      </c>
      <c r="C624" s="1" t="str">
        <f>VLOOKUP(B624,MAESTRA!I:K,2,0)</f>
        <v>*112841*</v>
      </c>
      <c r="D624" s="1" t="str">
        <f>VLOOKUP(B624,MAESTRA!I:K,3,0)</f>
        <v>JEANS DAMA OVERSIZE TACHES TALLA 6</v>
      </c>
      <c r="E624" s="5" t="s">
        <v>409</v>
      </c>
      <c r="F624" s="39">
        <v>1.0</v>
      </c>
      <c r="G624" s="4">
        <v>52000.0</v>
      </c>
      <c r="H624" s="2">
        <f t="shared" si="1"/>
        <v>52000</v>
      </c>
      <c r="I624" s="4">
        <v>110000.0</v>
      </c>
      <c r="J624" s="59">
        <f t="shared" si="3"/>
        <v>1.115384615</v>
      </c>
      <c r="K624" s="2">
        <f t="shared" si="4"/>
        <v>110000</v>
      </c>
      <c r="L624" s="1"/>
    </row>
    <row r="625">
      <c r="A625" s="70">
        <v>46190.0</v>
      </c>
      <c r="B625" s="1" t="s">
        <v>662</v>
      </c>
      <c r="C625" s="1" t="str">
        <f>VLOOKUP(B625,MAESTRA!I:K,2,0)</f>
        <v>*112842*</v>
      </c>
      <c r="D625" s="1" t="str">
        <f>VLOOKUP(B625,MAESTRA!I:K,3,0)</f>
        <v>JEANS DAMA OVERSIZE TACHES TALLA 8</v>
      </c>
      <c r="E625" s="5" t="s">
        <v>409</v>
      </c>
      <c r="F625" s="39">
        <v>1.0</v>
      </c>
      <c r="G625" s="4">
        <v>52000.0</v>
      </c>
      <c r="H625" s="2">
        <f t="shared" si="1"/>
        <v>52000</v>
      </c>
      <c r="I625" s="4">
        <v>110000.0</v>
      </c>
      <c r="J625" s="59">
        <f t="shared" si="3"/>
        <v>1.115384615</v>
      </c>
      <c r="K625" s="2">
        <f t="shared" si="4"/>
        <v>110000</v>
      </c>
      <c r="L625" s="1"/>
    </row>
    <row r="626">
      <c r="A626" s="70">
        <v>46190.0</v>
      </c>
      <c r="B626" s="1" t="s">
        <v>1417</v>
      </c>
      <c r="C626" s="1" t="str">
        <f>VLOOKUP(B626,MAESTRA!I:K,2,0)</f>
        <v>*112843*</v>
      </c>
      <c r="D626" s="1" t="str">
        <f>VLOOKUP(B626,MAESTRA!I:K,3,0)</f>
        <v>JEANS DAMA OVERSIZE TACHES TALLA 10</v>
      </c>
      <c r="E626" s="5" t="s">
        <v>409</v>
      </c>
      <c r="F626" s="39">
        <v>2.0</v>
      </c>
      <c r="G626" s="4">
        <v>52000.0</v>
      </c>
      <c r="H626" s="2">
        <f t="shared" si="1"/>
        <v>104000</v>
      </c>
      <c r="I626" s="4">
        <v>110000.0</v>
      </c>
      <c r="J626" s="59">
        <f t="shared" si="3"/>
        <v>1.115384615</v>
      </c>
      <c r="K626" s="2">
        <f t="shared" si="4"/>
        <v>220000</v>
      </c>
      <c r="L626" s="1"/>
    </row>
    <row r="627">
      <c r="A627" s="70">
        <v>46190.0</v>
      </c>
      <c r="B627" s="1" t="s">
        <v>664</v>
      </c>
      <c r="C627" s="1" t="str">
        <f>VLOOKUP(B627,MAESTRA!I:K,2,0)</f>
        <v>*112844*</v>
      </c>
      <c r="D627" s="1" t="str">
        <f>VLOOKUP(B627,MAESTRA!I:K,3,0)</f>
        <v>JEANS DAMA OVERSIZE TACHES TALLA 12</v>
      </c>
      <c r="E627" s="5" t="s">
        <v>409</v>
      </c>
      <c r="F627" s="39">
        <v>2.0</v>
      </c>
      <c r="G627" s="4">
        <v>55000.0</v>
      </c>
      <c r="H627" s="2">
        <f t="shared" si="1"/>
        <v>110000</v>
      </c>
      <c r="I627" s="4">
        <v>110000.0</v>
      </c>
      <c r="J627" s="59">
        <f t="shared" si="3"/>
        <v>1</v>
      </c>
      <c r="K627" s="2">
        <f t="shared" si="4"/>
        <v>220000</v>
      </c>
      <c r="L627" s="1"/>
    </row>
    <row r="628">
      <c r="A628" s="70">
        <v>46190.0</v>
      </c>
      <c r="B628" s="1" t="s">
        <v>1418</v>
      </c>
      <c r="C628" s="1" t="str">
        <f>VLOOKUP(B628,MAESTRA!I:K,2,0)</f>
        <v>*112845*</v>
      </c>
      <c r="D628" s="1" t="str">
        <f>VLOOKUP(B628,MAESTRA!I:K,3,0)</f>
        <v>JEANS DAMA OVERSIZE TACHES TALLA 14</v>
      </c>
      <c r="E628" s="5" t="s">
        <v>409</v>
      </c>
      <c r="F628" s="39">
        <v>1.0</v>
      </c>
      <c r="G628" s="4">
        <v>52000.0</v>
      </c>
      <c r="H628" s="2">
        <f t="shared" si="1"/>
        <v>52000</v>
      </c>
      <c r="I628" s="4">
        <v>110000.0</v>
      </c>
      <c r="J628" s="59">
        <f t="shared" si="3"/>
        <v>1.115384615</v>
      </c>
      <c r="K628" s="2">
        <f t="shared" si="4"/>
        <v>110000</v>
      </c>
      <c r="L628" s="1"/>
    </row>
    <row r="629">
      <c r="A629" s="70">
        <v>46190.0</v>
      </c>
      <c r="B629" s="1" t="s">
        <v>1419</v>
      </c>
      <c r="C629" s="1" t="str">
        <f>VLOOKUP(B629,MAESTRA!I:K,2,0)</f>
        <v>*112853*</v>
      </c>
      <c r="D629" s="1" t="str">
        <f>VLOOKUP(B629,MAESTRA!I:K,3,0)</f>
        <v>JEANS DAMA OVERSIZE BRINES TALLA 10</v>
      </c>
      <c r="E629" s="5" t="s">
        <v>409</v>
      </c>
      <c r="F629" s="39">
        <v>1.0</v>
      </c>
      <c r="G629" s="4">
        <v>55000.0</v>
      </c>
      <c r="H629" s="2">
        <f t="shared" si="1"/>
        <v>55000</v>
      </c>
      <c r="I629" s="4">
        <v>110000.0</v>
      </c>
      <c r="J629" s="59">
        <f t="shared" si="3"/>
        <v>1</v>
      </c>
      <c r="K629" s="2">
        <f t="shared" si="4"/>
        <v>110000</v>
      </c>
      <c r="L629" s="1"/>
    </row>
    <row r="630">
      <c r="A630" s="70">
        <v>46190.0</v>
      </c>
      <c r="B630" s="1" t="s">
        <v>1420</v>
      </c>
      <c r="C630" s="1" t="str">
        <f>VLOOKUP(B630,MAESTRA!I:K,2,0)</f>
        <v>*112854*</v>
      </c>
      <c r="D630" s="1" t="str">
        <f>VLOOKUP(B630,MAESTRA!I:K,3,0)</f>
        <v>JEANS DAMA OVERSIZE BRINES TALLA 12</v>
      </c>
      <c r="E630" s="5" t="s">
        <v>409</v>
      </c>
      <c r="F630" s="39">
        <v>1.0</v>
      </c>
      <c r="G630" s="4">
        <v>55000.0</v>
      </c>
      <c r="H630" s="2">
        <f t="shared" si="1"/>
        <v>55000</v>
      </c>
      <c r="I630" s="4">
        <v>110000.0</v>
      </c>
      <c r="J630" s="59">
        <f t="shared" si="3"/>
        <v>1</v>
      </c>
      <c r="K630" s="2">
        <f t="shared" si="4"/>
        <v>110000</v>
      </c>
      <c r="L630" s="1"/>
    </row>
    <row r="631">
      <c r="A631" s="70">
        <v>46190.0</v>
      </c>
      <c r="B631" s="1" t="s">
        <v>1421</v>
      </c>
      <c r="C631" s="1" t="str">
        <f>VLOOKUP(B631,MAESTRA!I:K,2,0)</f>
        <v>*112855*</v>
      </c>
      <c r="D631" s="1" t="str">
        <f>VLOOKUP(B631,MAESTRA!I:K,3,0)</f>
        <v>JEANS DAMA OVERSIZE BRINES TALLA 14</v>
      </c>
      <c r="E631" s="5" t="s">
        <v>409</v>
      </c>
      <c r="F631" s="39">
        <v>1.0</v>
      </c>
      <c r="G631" s="4">
        <v>55000.0</v>
      </c>
      <c r="H631" s="2">
        <f t="shared" si="1"/>
        <v>55000</v>
      </c>
      <c r="I631" s="4">
        <v>110000.0</v>
      </c>
      <c r="J631" s="59">
        <f t="shared" si="3"/>
        <v>1</v>
      </c>
      <c r="K631" s="2">
        <f t="shared" si="4"/>
        <v>110000</v>
      </c>
      <c r="L631" s="1"/>
    </row>
    <row r="632">
      <c r="A632" s="70">
        <v>46190.0</v>
      </c>
      <c r="B632" s="1" t="s">
        <v>1422</v>
      </c>
      <c r="C632" s="1" t="str">
        <f>VLOOKUP(B632,MAESTRA!I:K,2,0)</f>
        <v>*112861*</v>
      </c>
      <c r="D632" s="1" t="str">
        <f>VLOOKUP(B632,MAESTRA!I:K,3,0)</f>
        <v>JEANS DAMA OVERSIZE XIOMARA TALLA 6</v>
      </c>
      <c r="E632" s="5" t="s">
        <v>409</v>
      </c>
      <c r="F632" s="39">
        <v>1.0</v>
      </c>
      <c r="G632" s="4">
        <v>54000.0</v>
      </c>
      <c r="H632" s="2">
        <f t="shared" si="1"/>
        <v>54000</v>
      </c>
      <c r="I632" s="4">
        <v>110000.0</v>
      </c>
      <c r="J632" s="59">
        <f t="shared" si="3"/>
        <v>1.037037037</v>
      </c>
      <c r="K632" s="2">
        <f t="shared" si="4"/>
        <v>110000</v>
      </c>
      <c r="L632" s="1"/>
    </row>
    <row r="633">
      <c r="A633" s="70">
        <v>46190.0</v>
      </c>
      <c r="B633" s="1" t="s">
        <v>666</v>
      </c>
      <c r="C633" s="1" t="str">
        <f>VLOOKUP(B633,MAESTRA!I:K,2,0)</f>
        <v>*112862*</v>
      </c>
      <c r="D633" s="1" t="str">
        <f>VLOOKUP(B633,MAESTRA!I:K,3,0)</f>
        <v>JEANS DAMA OVERSIZE XIOMARA TALLA 8</v>
      </c>
      <c r="E633" s="5" t="s">
        <v>409</v>
      </c>
      <c r="F633" s="39">
        <v>1.0</v>
      </c>
      <c r="G633" s="4">
        <v>54000.0</v>
      </c>
      <c r="H633" s="2">
        <f t="shared" si="1"/>
        <v>54000</v>
      </c>
      <c r="I633" s="4">
        <v>110000.0</v>
      </c>
      <c r="J633" s="59">
        <f t="shared" si="3"/>
        <v>1.037037037</v>
      </c>
      <c r="K633" s="2">
        <f t="shared" si="4"/>
        <v>110000</v>
      </c>
      <c r="L633" s="1"/>
    </row>
    <row r="634">
      <c r="A634" s="70">
        <v>46190.0</v>
      </c>
      <c r="B634" s="1" t="s">
        <v>668</v>
      </c>
      <c r="C634" s="1" t="str">
        <f>VLOOKUP(B634,MAESTRA!I:K,2,0)</f>
        <v>*112863*</v>
      </c>
      <c r="D634" s="1" t="str">
        <f>VLOOKUP(B634,MAESTRA!I:K,3,0)</f>
        <v>JEANS DAMA OVERSIZE XIOMARA TALLA 10</v>
      </c>
      <c r="E634" s="5" t="s">
        <v>409</v>
      </c>
      <c r="F634" s="39">
        <v>2.0</v>
      </c>
      <c r="G634" s="4">
        <v>54000.0</v>
      </c>
      <c r="H634" s="2">
        <f t="shared" si="1"/>
        <v>108000</v>
      </c>
      <c r="I634" s="4">
        <v>110000.0</v>
      </c>
      <c r="J634" s="59">
        <f t="shared" si="3"/>
        <v>1.037037037</v>
      </c>
      <c r="K634" s="2">
        <f t="shared" si="4"/>
        <v>220000</v>
      </c>
      <c r="L634" s="1"/>
    </row>
    <row r="635">
      <c r="A635" s="70">
        <v>46190.0</v>
      </c>
      <c r="B635" s="1" t="s">
        <v>670</v>
      </c>
      <c r="C635" s="1" t="str">
        <f>VLOOKUP(B635,MAESTRA!I:K,2,0)</f>
        <v>*112864*</v>
      </c>
      <c r="D635" s="1" t="str">
        <f>VLOOKUP(B635,MAESTRA!I:K,3,0)</f>
        <v>JEANS DAMA OVERSIZE XIOMARA TALLA 12</v>
      </c>
      <c r="E635" s="5" t="s">
        <v>409</v>
      </c>
      <c r="F635" s="39">
        <v>2.0</v>
      </c>
      <c r="G635" s="4">
        <v>58000.0</v>
      </c>
      <c r="H635" s="2">
        <f t="shared" si="1"/>
        <v>116000</v>
      </c>
      <c r="I635" s="4">
        <v>110000.0</v>
      </c>
      <c r="J635" s="59">
        <f t="shared" si="3"/>
        <v>0.8965517241</v>
      </c>
      <c r="K635" s="2">
        <f t="shared" si="4"/>
        <v>220000</v>
      </c>
      <c r="L635" s="1"/>
    </row>
    <row r="636">
      <c r="A636" s="70">
        <v>46190.0</v>
      </c>
      <c r="B636" s="1" t="s">
        <v>672</v>
      </c>
      <c r="C636" s="1" t="str">
        <f>VLOOKUP(B636,MAESTRA!I:K,2,0)</f>
        <v>*112871*</v>
      </c>
      <c r="D636" s="1" t="str">
        <f>VLOOKUP(B636,MAESTRA!I:K,3,0)</f>
        <v>JEANS DAMA OVERSIZE MACHI TALLA 6</v>
      </c>
      <c r="E636" s="5" t="s">
        <v>409</v>
      </c>
      <c r="F636" s="39">
        <v>1.0</v>
      </c>
      <c r="G636" s="4">
        <v>58000.0</v>
      </c>
      <c r="H636" s="2">
        <f t="shared" si="1"/>
        <v>58000</v>
      </c>
      <c r="I636" s="4">
        <v>110000.0</v>
      </c>
      <c r="J636" s="59">
        <f t="shared" si="3"/>
        <v>0.8965517241</v>
      </c>
      <c r="K636" s="2">
        <f t="shared" si="4"/>
        <v>110000</v>
      </c>
      <c r="L636" s="1"/>
    </row>
    <row r="637">
      <c r="A637" s="70">
        <v>46190.0</v>
      </c>
      <c r="B637" s="1" t="s">
        <v>674</v>
      </c>
      <c r="C637" s="1" t="str">
        <f>VLOOKUP(B637,MAESTRA!I:K,2,0)</f>
        <v>*112872*</v>
      </c>
      <c r="D637" s="1" t="str">
        <f>VLOOKUP(B637,MAESTRA!I:K,3,0)</f>
        <v>JEANS DAMA OVERSIZE MACHI TALLA 8</v>
      </c>
      <c r="E637" s="5" t="s">
        <v>409</v>
      </c>
      <c r="F637" s="39">
        <v>1.0</v>
      </c>
      <c r="G637" s="4">
        <v>58000.0</v>
      </c>
      <c r="H637" s="2">
        <f t="shared" si="1"/>
        <v>58000</v>
      </c>
      <c r="I637" s="4">
        <v>110000.0</v>
      </c>
      <c r="J637" s="59">
        <f t="shared" si="3"/>
        <v>0.8965517241</v>
      </c>
      <c r="K637" s="2">
        <f t="shared" si="4"/>
        <v>110000</v>
      </c>
      <c r="L637" s="1"/>
    </row>
    <row r="638">
      <c r="A638" s="70">
        <v>46190.0</v>
      </c>
      <c r="B638" s="1" t="s">
        <v>680</v>
      </c>
      <c r="C638" s="1" t="str">
        <f>VLOOKUP(B638,MAESTRA!I:K,2,0)</f>
        <v>*112873*</v>
      </c>
      <c r="D638" s="1" t="str">
        <f>VLOOKUP(B638,MAESTRA!I:K,3,0)</f>
        <v>JEANS DAMA OVERSIZE MACHI TALLA 10</v>
      </c>
      <c r="E638" s="5" t="s">
        <v>409</v>
      </c>
      <c r="F638" s="39">
        <v>1.0</v>
      </c>
      <c r="G638" s="4">
        <v>58000.0</v>
      </c>
      <c r="H638" s="2">
        <f t="shared" si="1"/>
        <v>58000</v>
      </c>
      <c r="I638" s="4">
        <v>110000.0</v>
      </c>
      <c r="J638" s="59">
        <f t="shared" si="3"/>
        <v>0.8965517241</v>
      </c>
      <c r="K638" s="2">
        <f t="shared" si="4"/>
        <v>110000</v>
      </c>
      <c r="L638" s="1"/>
    </row>
    <row r="639">
      <c r="A639" s="70">
        <v>46190.0</v>
      </c>
      <c r="B639" s="1" t="s">
        <v>682</v>
      </c>
      <c r="C639" s="1" t="str">
        <f>VLOOKUP(B639,MAESTRA!I:K,2,0)</f>
        <v>*112874*</v>
      </c>
      <c r="D639" s="1" t="str">
        <f>VLOOKUP(B639,MAESTRA!I:K,3,0)</f>
        <v>JEANS DAMA OVERSIZE MACHI TALLA 12</v>
      </c>
      <c r="E639" s="5" t="s">
        <v>409</v>
      </c>
      <c r="F639" s="39">
        <v>1.0</v>
      </c>
      <c r="G639" s="4">
        <v>58000.0</v>
      </c>
      <c r="H639" s="2">
        <f t="shared" si="1"/>
        <v>58000</v>
      </c>
      <c r="I639" s="4">
        <v>110000.0</v>
      </c>
      <c r="J639" s="59">
        <f t="shared" si="3"/>
        <v>0.8965517241</v>
      </c>
      <c r="K639" s="2">
        <f t="shared" si="4"/>
        <v>110000</v>
      </c>
      <c r="L639" s="1"/>
    </row>
    <row r="640">
      <c r="A640" s="70">
        <v>46190.0</v>
      </c>
      <c r="B640" s="1" t="s">
        <v>684</v>
      </c>
      <c r="C640" s="1" t="str">
        <f>VLOOKUP(B640,MAESTRA!I:K,2,0)</f>
        <v>*112875*</v>
      </c>
      <c r="D640" s="1" t="str">
        <f>VLOOKUP(B640,MAESTRA!I:K,3,0)</f>
        <v>JEANS DAMA OVERSIZE MACHI TALLA 14</v>
      </c>
      <c r="E640" s="5" t="s">
        <v>409</v>
      </c>
      <c r="F640" s="39">
        <v>1.0</v>
      </c>
      <c r="G640" s="4">
        <v>58000.0</v>
      </c>
      <c r="H640" s="2">
        <f t="shared" si="1"/>
        <v>58000</v>
      </c>
      <c r="I640" s="4">
        <v>110000.0</v>
      </c>
      <c r="J640" s="59">
        <f t="shared" si="3"/>
        <v>0.8965517241</v>
      </c>
      <c r="K640" s="2">
        <f t="shared" si="4"/>
        <v>110000</v>
      </c>
      <c r="L640" s="1"/>
    </row>
    <row r="641">
      <c r="A641" s="70">
        <v>46190.0</v>
      </c>
      <c r="B641" s="1" t="s">
        <v>1028</v>
      </c>
      <c r="C641" s="1" t="str">
        <f>VLOOKUP(B641,MAESTRA!I:K,2,0)</f>
        <v>*25120523*</v>
      </c>
      <c r="D641" s="1" t="str">
        <f>VLOOKUP(B641,MAESTRA!I:K,3,0)</f>
        <v>CHAQUETAS DAMA PAÑO OVEJERA TALLA L</v>
      </c>
      <c r="E641" s="5" t="s">
        <v>1026</v>
      </c>
      <c r="F641" s="39">
        <v>3.0</v>
      </c>
      <c r="G641" s="4">
        <v>45000.0</v>
      </c>
      <c r="H641" s="2">
        <f t="shared" si="1"/>
        <v>135000</v>
      </c>
      <c r="I641" s="2">
        <f t="shared" ref="I641:I645" si="20">CEILING(G641*$I$1,1000)</f>
        <v>90000</v>
      </c>
      <c r="J641" s="59">
        <f t="shared" si="3"/>
        <v>1</v>
      </c>
      <c r="K641" s="2">
        <f t="shared" si="4"/>
        <v>270000</v>
      </c>
      <c r="L641" s="1"/>
    </row>
    <row r="642">
      <c r="A642" s="70">
        <v>46190.0</v>
      </c>
      <c r="B642" s="1" t="s">
        <v>1025</v>
      </c>
      <c r="C642" s="1" t="str">
        <f>VLOOKUP(B642,MAESTRA!I:K,2,0)</f>
        <v>*25120525*</v>
      </c>
      <c r="D642" s="1" t="str">
        <f>VLOOKUP(B642,MAESTRA!I:K,3,0)</f>
        <v>CHAQUETAS DAMA PAÑO OVEJERA TALLA M</v>
      </c>
      <c r="E642" s="5" t="s">
        <v>1026</v>
      </c>
      <c r="F642" s="39">
        <v>1.0</v>
      </c>
      <c r="G642" s="4">
        <v>45000.0</v>
      </c>
      <c r="H642" s="2">
        <f t="shared" si="1"/>
        <v>45000</v>
      </c>
      <c r="I642" s="2">
        <f t="shared" si="20"/>
        <v>90000</v>
      </c>
      <c r="J642" s="59">
        <f t="shared" si="3"/>
        <v>1</v>
      </c>
      <c r="K642" s="2">
        <f t="shared" si="4"/>
        <v>90000</v>
      </c>
      <c r="L642" s="1"/>
    </row>
    <row r="643">
      <c r="A643" s="70">
        <v>46190.0</v>
      </c>
      <c r="B643" s="1" t="s">
        <v>1423</v>
      </c>
      <c r="C643" s="1" t="str">
        <f>VLOOKUP(B643,MAESTRA!I:K,2,0)</f>
        <v>*25128825*</v>
      </c>
      <c r="D643" s="1" t="str">
        <f>VLOOKUP(B643,MAESTRA!I:K,3,0)</f>
        <v>CHAQUETAS DAMA PAÑO TALLA M</v>
      </c>
      <c r="E643" s="5" t="s">
        <v>1026</v>
      </c>
      <c r="F643" s="39">
        <v>1.0</v>
      </c>
      <c r="G643" s="4">
        <v>45000.0</v>
      </c>
      <c r="H643" s="2">
        <f t="shared" si="1"/>
        <v>45000</v>
      </c>
      <c r="I643" s="2">
        <f t="shared" si="20"/>
        <v>90000</v>
      </c>
      <c r="J643" s="59">
        <f t="shared" si="3"/>
        <v>1</v>
      </c>
      <c r="K643" s="2">
        <f t="shared" si="4"/>
        <v>90000</v>
      </c>
      <c r="L643" s="1"/>
    </row>
    <row r="644">
      <c r="A644" s="70">
        <v>46190.0</v>
      </c>
      <c r="B644" s="1" t="s">
        <v>1424</v>
      </c>
      <c r="C644" s="1" t="str">
        <f>VLOOKUP(B644,MAESTRA!I:K,2,0)</f>
        <v>*5112134*</v>
      </c>
      <c r="D644" s="1" t="str">
        <f>VLOOKUP(B644,MAESTRA!I:K,3,0)</f>
        <v>BERMUDAS DAMA DRILL TALLA XXL</v>
      </c>
      <c r="E644" s="5" t="s">
        <v>894</v>
      </c>
      <c r="F644" s="39">
        <v>6.0</v>
      </c>
      <c r="G644" s="4">
        <v>32000.0</v>
      </c>
      <c r="H644" s="2">
        <f t="shared" si="1"/>
        <v>192000</v>
      </c>
      <c r="I644" s="2">
        <f t="shared" si="20"/>
        <v>64000</v>
      </c>
      <c r="J644" s="59">
        <f t="shared" si="3"/>
        <v>1</v>
      </c>
      <c r="K644" s="2">
        <f t="shared" si="4"/>
        <v>384000</v>
      </c>
      <c r="L644" s="1"/>
    </row>
    <row r="645">
      <c r="A645" s="70">
        <v>46190.0</v>
      </c>
      <c r="B645" s="1" t="s">
        <v>1038</v>
      </c>
      <c r="C645" s="1" t="str">
        <f>VLOOKUP(B645,MAESTRA!I:K,2,0)</f>
        <v>*26210930*</v>
      </c>
      <c r="D645" s="1" t="str">
        <f>VLOOKUP(B645,MAESTRA!I:K,3,0)</f>
        <v>BUSOS CABALLERO CUELLO REDONDO COMBINADO TALLA UN</v>
      </c>
      <c r="E645" s="5" t="s">
        <v>401</v>
      </c>
      <c r="F645" s="39">
        <v>2.0</v>
      </c>
      <c r="G645" s="2">
        <v>35000.0</v>
      </c>
      <c r="H645" s="2">
        <f t="shared" si="1"/>
        <v>70000</v>
      </c>
      <c r="I645" s="2">
        <f t="shared" si="20"/>
        <v>70000</v>
      </c>
      <c r="J645" s="59">
        <f t="shared" si="3"/>
        <v>1</v>
      </c>
      <c r="K645" s="2">
        <f t="shared" si="4"/>
        <v>140000</v>
      </c>
      <c r="L645" s="1"/>
    </row>
    <row r="646">
      <c r="A646" s="70">
        <v>46190.0</v>
      </c>
      <c r="B646" s="52" t="s">
        <v>1040</v>
      </c>
      <c r="C646" s="1" t="str">
        <f>VLOOKUP(B646,MAESTRA!I:K,2,0)</f>
        <v>*26213130*</v>
      </c>
      <c r="D646" s="1" t="str">
        <f>VLOOKUP(B646,MAESTRA!I:K,3,0)</f>
        <v>BUSOS CABALLERO ESTAMPADO TALLA UN</v>
      </c>
      <c r="E646" s="1" t="s">
        <v>401</v>
      </c>
      <c r="F646" s="39">
        <v>2.0</v>
      </c>
      <c r="G646" s="4">
        <v>34000.0</v>
      </c>
      <c r="H646" s="2">
        <f t="shared" si="1"/>
        <v>68000</v>
      </c>
      <c r="I646" s="2">
        <v>70000.0</v>
      </c>
      <c r="J646" s="59">
        <f t="shared" si="3"/>
        <v>1.058823529</v>
      </c>
      <c r="K646" s="2">
        <f t="shared" si="4"/>
        <v>140000</v>
      </c>
      <c r="L646" s="1"/>
    </row>
    <row r="647">
      <c r="A647" s="70">
        <v>46190.0</v>
      </c>
      <c r="B647" s="52" t="s">
        <v>1037</v>
      </c>
      <c r="C647" s="1" t="str">
        <f>VLOOKUP(B647,MAESTRA!I:K,2,0)</f>
        <v>*26110430*</v>
      </c>
      <c r="D647" s="1" t="str">
        <f>VLOOKUP(B647,MAESTRA!I:K,3,0)</f>
        <v>BUSOS DAMA CREMALLERA OVERSIZE TALLA UN</v>
      </c>
      <c r="E647" s="1" t="s">
        <v>401</v>
      </c>
      <c r="F647" s="39">
        <v>5.0</v>
      </c>
      <c r="G647" s="2">
        <v>36000.0</v>
      </c>
      <c r="H647" s="2">
        <f t="shared" si="1"/>
        <v>180000</v>
      </c>
      <c r="I647" s="2">
        <f t="shared" ref="I647:I665" si="21">CEILING(G647*$I$1,1000)</f>
        <v>72000</v>
      </c>
      <c r="J647" s="59">
        <f t="shared" si="3"/>
        <v>1</v>
      </c>
      <c r="K647" s="2">
        <f t="shared" si="4"/>
        <v>360000</v>
      </c>
      <c r="L647" s="1"/>
    </row>
    <row r="648">
      <c r="A648" s="70">
        <v>46190.0</v>
      </c>
      <c r="B648" s="52" t="s">
        <v>1041</v>
      </c>
      <c r="C648" s="1" t="str">
        <f>VLOOKUP(B648,MAESTRA!I:K,2,0)</f>
        <v>*26218530*</v>
      </c>
      <c r="D648" s="1" t="str">
        <f>VLOOKUP(B648,MAESTRA!I:K,3,0)</f>
        <v>BUSOS CABALLERO MEDIA CREMALLERA COMBINADO TALLA UN</v>
      </c>
      <c r="E648" s="1" t="s">
        <v>401</v>
      </c>
      <c r="F648" s="39">
        <v>6.0</v>
      </c>
      <c r="G648" s="2">
        <v>40000.0</v>
      </c>
      <c r="H648" s="2">
        <f t="shared" si="1"/>
        <v>240000</v>
      </c>
      <c r="I648" s="2">
        <f t="shared" si="21"/>
        <v>80000</v>
      </c>
      <c r="J648" s="59">
        <f t="shared" si="3"/>
        <v>1</v>
      </c>
      <c r="K648" s="2">
        <f t="shared" si="4"/>
        <v>480000</v>
      </c>
      <c r="L648" s="1"/>
    </row>
    <row r="649">
      <c r="A649" s="70">
        <v>46190.0</v>
      </c>
      <c r="B649" s="1" t="s">
        <v>778</v>
      </c>
      <c r="C649" s="1" t="str">
        <f>VLOOKUP(B649,MAESTRA!I:K,2,0)</f>
        <v>*26320230*</v>
      </c>
      <c r="D649" s="1" t="str">
        <f>VLOOKUP(B649,MAESTRA!I:K,3,0)</f>
        <v>BUSOS UNISEX OVERSIZE TALLA UN</v>
      </c>
      <c r="E649" s="5" t="s">
        <v>401</v>
      </c>
      <c r="F649" s="39">
        <v>1.0</v>
      </c>
      <c r="G649" s="4">
        <v>38000.0</v>
      </c>
      <c r="H649" s="2">
        <f t="shared" si="1"/>
        <v>38000</v>
      </c>
      <c r="I649" s="2">
        <f t="shared" si="21"/>
        <v>76000</v>
      </c>
      <c r="J649" s="59">
        <f t="shared" si="3"/>
        <v>1</v>
      </c>
      <c r="K649" s="2">
        <f t="shared" si="4"/>
        <v>76000</v>
      </c>
      <c r="L649" s="1"/>
    </row>
    <row r="650">
      <c r="A650" s="70">
        <v>46190.0</v>
      </c>
      <c r="B650" s="1" t="s">
        <v>776</v>
      </c>
      <c r="C650" s="1" t="str">
        <f>VLOOKUP(B650,MAESTRA!I:K,2,0)</f>
        <v>*26319434*</v>
      </c>
      <c r="D650" s="1" t="str">
        <f>VLOOKUP(B650,MAESTRA!I:K,3,0)</f>
        <v>BUSOS UNISEX MUNDIAL 2026 TALLA XXL</v>
      </c>
      <c r="E650" s="1" t="s">
        <v>1259</v>
      </c>
      <c r="F650" s="39">
        <v>3.0</v>
      </c>
      <c r="G650" s="2">
        <v>35000.0</v>
      </c>
      <c r="H650" s="2">
        <f t="shared" si="1"/>
        <v>105000</v>
      </c>
      <c r="I650" s="2">
        <f t="shared" si="21"/>
        <v>70000</v>
      </c>
      <c r="J650" s="59">
        <v>1.0</v>
      </c>
      <c r="K650" s="2">
        <v>70000.0</v>
      </c>
      <c r="L650" s="1"/>
    </row>
    <row r="651">
      <c r="A651" s="70">
        <v>46190.0</v>
      </c>
      <c r="B651" s="52" t="s">
        <v>772</v>
      </c>
      <c r="C651" s="1" t="str">
        <f>VLOOKUP(B651,MAESTRA!I:K,2,0)</f>
        <v>*26319425*</v>
      </c>
      <c r="D651" s="1" t="str">
        <f>VLOOKUP(B651,MAESTRA!I:K,3,0)</f>
        <v>BUSOS UNISEX MUNDIAL 2026 TALLA M</v>
      </c>
      <c r="E651" s="1" t="s">
        <v>1259</v>
      </c>
      <c r="F651" s="39">
        <v>1.0</v>
      </c>
      <c r="G651" s="2">
        <v>35000.0</v>
      </c>
      <c r="H651" s="2">
        <f t="shared" si="1"/>
        <v>35000</v>
      </c>
      <c r="I651" s="2">
        <f t="shared" si="21"/>
        <v>70000</v>
      </c>
      <c r="J651" s="59">
        <v>1.0</v>
      </c>
      <c r="K651" s="2">
        <v>140000.0</v>
      </c>
      <c r="L651" s="1"/>
    </row>
    <row r="652">
      <c r="A652" s="70">
        <v>46190.0</v>
      </c>
      <c r="B652" s="52" t="s">
        <v>770</v>
      </c>
      <c r="C652" s="1" t="str">
        <f>VLOOKUP(B652,MAESTRA!I:K,2,0)</f>
        <v>*26319423*</v>
      </c>
      <c r="D652" s="1" t="str">
        <f>VLOOKUP(B652,MAESTRA!I:K,3,0)</f>
        <v>BUSOS UNISEX MUNDIAL 2026 TALLA L</v>
      </c>
      <c r="E652" s="1" t="s">
        <v>1259</v>
      </c>
      <c r="F652" s="39">
        <v>4.0</v>
      </c>
      <c r="G652" s="2">
        <v>35000.0</v>
      </c>
      <c r="H652" s="2">
        <f t="shared" si="1"/>
        <v>140000</v>
      </c>
      <c r="I652" s="2">
        <f t="shared" si="21"/>
        <v>70000</v>
      </c>
      <c r="J652" s="59">
        <v>1.0</v>
      </c>
      <c r="K652" s="2">
        <v>140000.0</v>
      </c>
      <c r="L652" s="1"/>
    </row>
    <row r="653">
      <c r="A653" s="70">
        <v>46190.0</v>
      </c>
      <c r="B653" s="52" t="s">
        <v>1260</v>
      </c>
      <c r="C653" s="1" t="str">
        <f>VLOOKUP(B653,MAESTRA!I:K,2,0)</f>
        <v>*26319432*</v>
      </c>
      <c r="D653" s="1" t="str">
        <f>VLOOKUP(B653,MAESTRA!I:K,3,0)</f>
        <v>BUSOS UNISEX MUNDIAL 2026 TALLA XL</v>
      </c>
      <c r="E653" s="1" t="s">
        <v>1259</v>
      </c>
      <c r="F653" s="57">
        <v>1.0</v>
      </c>
      <c r="G653" s="2">
        <v>35000.0</v>
      </c>
      <c r="H653" s="2">
        <f t="shared" si="1"/>
        <v>35000</v>
      </c>
      <c r="I653" s="2">
        <f t="shared" si="21"/>
        <v>70000</v>
      </c>
      <c r="J653" s="59">
        <v>1.0</v>
      </c>
      <c r="K653" s="2">
        <v>70000.0</v>
      </c>
      <c r="L653" s="1"/>
    </row>
    <row r="654">
      <c r="A654" s="70">
        <v>46190.0</v>
      </c>
      <c r="B654" s="1" t="s">
        <v>1425</v>
      </c>
      <c r="C654" s="1" t="str">
        <f>VLOOKUP(B654,MAESTRA!I:K,2,0)</f>
        <v>*25228925*</v>
      </c>
      <c r="D654" s="1" t="str">
        <f>VLOOKUP(B654,MAESTRA!I:K,3,0)</f>
        <v>CHAQUETAS CABALLERO COLUMBIA NACIONAL TALLA M</v>
      </c>
      <c r="E654" s="5" t="s">
        <v>1426</v>
      </c>
      <c r="F654" s="39">
        <v>1.0</v>
      </c>
      <c r="G654" s="4">
        <v>41000.0</v>
      </c>
      <c r="H654" s="2">
        <f t="shared" si="1"/>
        <v>41000</v>
      </c>
      <c r="I654" s="2">
        <f t="shared" si="21"/>
        <v>82000</v>
      </c>
      <c r="J654" s="59">
        <f t="shared" ref="J654:J1500" si="22">IFERROR((I654-G654)/G654,"")</f>
        <v>1</v>
      </c>
      <c r="K654" s="2">
        <f t="shared" ref="K654:K1500" si="23">I654*F654</f>
        <v>82000</v>
      </c>
      <c r="L654" s="1"/>
    </row>
    <row r="655">
      <c r="A655" s="70">
        <v>46190.0</v>
      </c>
      <c r="B655" s="1" t="s">
        <v>1427</v>
      </c>
      <c r="C655" s="1" t="str">
        <f>VLOOKUP(B655,MAESTRA!I:K,2,0)</f>
        <v>*25228923*</v>
      </c>
      <c r="D655" s="1" t="str">
        <f>VLOOKUP(B655,MAESTRA!I:K,3,0)</f>
        <v>CHAQUETAS CABALLERO COLUMBIA NACIONAL TALLA L</v>
      </c>
      <c r="E655" s="5" t="s">
        <v>1426</v>
      </c>
      <c r="F655" s="39">
        <v>1.0</v>
      </c>
      <c r="G655" s="4">
        <v>41000.0</v>
      </c>
      <c r="H655" s="2">
        <f t="shared" si="1"/>
        <v>41000</v>
      </c>
      <c r="I655" s="2">
        <f t="shared" si="21"/>
        <v>82000</v>
      </c>
      <c r="J655" s="59">
        <f t="shared" si="22"/>
        <v>1</v>
      </c>
      <c r="K655" s="2">
        <f t="shared" si="23"/>
        <v>82000</v>
      </c>
      <c r="L655" s="1"/>
    </row>
    <row r="656">
      <c r="A656" s="70">
        <v>46190.0</v>
      </c>
      <c r="B656" s="1" t="s">
        <v>1428</v>
      </c>
      <c r="C656" s="1" t="str">
        <f>VLOOKUP(B656,MAESTRA!I:K,2,0)</f>
        <v>*25228932*</v>
      </c>
      <c r="D656" s="1" t="str">
        <f>VLOOKUP(B656,MAESTRA!I:K,3,0)</f>
        <v>CHAQUETAS CABALLERO COLUMBIA NACIONAL TALLA XL</v>
      </c>
      <c r="E656" s="5" t="s">
        <v>1426</v>
      </c>
      <c r="F656" s="39">
        <v>1.0</v>
      </c>
      <c r="G656" s="4">
        <v>41000.0</v>
      </c>
      <c r="H656" s="2">
        <f t="shared" si="1"/>
        <v>41000</v>
      </c>
      <c r="I656" s="2">
        <f t="shared" si="21"/>
        <v>82000</v>
      </c>
      <c r="J656" s="59">
        <f t="shared" si="22"/>
        <v>1</v>
      </c>
      <c r="K656" s="2">
        <f t="shared" si="23"/>
        <v>82000</v>
      </c>
      <c r="L656" s="1"/>
    </row>
    <row r="657">
      <c r="A657" s="70">
        <v>46190.0</v>
      </c>
      <c r="B657" s="1" t="s">
        <v>1429</v>
      </c>
      <c r="C657" s="1" t="str">
        <f>VLOOKUP(B657,MAESTRA!I:K,2,0)</f>
        <v>*25329025*</v>
      </c>
      <c r="D657" s="1" t="str">
        <f>VLOOKUP(B657,MAESTRA!I:K,3,0)</f>
        <v>CHAQUETAS UNISEX SELECCION COLOMBIA ENCAUCHETADA TALLA M</v>
      </c>
      <c r="E657" s="5" t="s">
        <v>1430</v>
      </c>
      <c r="F657" s="39">
        <v>2.0</v>
      </c>
      <c r="G657" s="4">
        <v>70000.0</v>
      </c>
      <c r="H657" s="2">
        <f t="shared" si="1"/>
        <v>140000</v>
      </c>
      <c r="I657" s="2">
        <f t="shared" si="21"/>
        <v>140000</v>
      </c>
      <c r="J657" s="59">
        <f t="shared" si="22"/>
        <v>1</v>
      </c>
      <c r="K657" s="2">
        <f t="shared" si="23"/>
        <v>280000</v>
      </c>
      <c r="L657" s="1"/>
    </row>
    <row r="658">
      <c r="A658" s="70">
        <v>46190.0</v>
      </c>
      <c r="B658" s="1" t="s">
        <v>1431</v>
      </c>
      <c r="C658" s="1" t="str">
        <f>VLOOKUP(B658,MAESTRA!I:K,2,0)</f>
        <v>*25329023*</v>
      </c>
      <c r="D658" s="1" t="str">
        <f>VLOOKUP(B658,MAESTRA!I:K,3,0)</f>
        <v>CHAQUETAS UNISEX SELECCION COLOMBIA ENCAUCHETADA TALLA L</v>
      </c>
      <c r="E658" s="5" t="s">
        <v>1430</v>
      </c>
      <c r="F658" s="39">
        <v>2.0</v>
      </c>
      <c r="G658" s="4">
        <v>70000.0</v>
      </c>
      <c r="H658" s="2">
        <f t="shared" si="1"/>
        <v>140000</v>
      </c>
      <c r="I658" s="2">
        <f t="shared" si="21"/>
        <v>140000</v>
      </c>
      <c r="J658" s="59">
        <f t="shared" si="22"/>
        <v>1</v>
      </c>
      <c r="K658" s="2">
        <f t="shared" si="23"/>
        <v>280000</v>
      </c>
      <c r="L658" s="1"/>
    </row>
    <row r="659">
      <c r="A659" s="70">
        <v>46190.0</v>
      </c>
      <c r="B659" s="1" t="s">
        <v>1432</v>
      </c>
      <c r="C659" s="1" t="str">
        <f>VLOOKUP(B659,MAESTRA!I:K,2,0)</f>
        <v>*25329032*</v>
      </c>
      <c r="D659" s="1" t="str">
        <f>VLOOKUP(B659,MAESTRA!I:K,3,0)</f>
        <v>CHAQUETAS UNISEX SELECCION COLOMBIA ENCAUCHETADA TALLA XL</v>
      </c>
      <c r="E659" s="5" t="s">
        <v>1430</v>
      </c>
      <c r="F659" s="39">
        <v>1.0</v>
      </c>
      <c r="G659" s="4">
        <v>70000.0</v>
      </c>
      <c r="H659" s="2">
        <f t="shared" si="1"/>
        <v>70000</v>
      </c>
      <c r="I659" s="2">
        <f t="shared" si="21"/>
        <v>140000</v>
      </c>
      <c r="J659" s="59">
        <f t="shared" si="22"/>
        <v>1</v>
      </c>
      <c r="K659" s="2">
        <f t="shared" si="23"/>
        <v>140000</v>
      </c>
      <c r="L659" s="1"/>
    </row>
    <row r="660">
      <c r="A660" s="70">
        <v>46190.0</v>
      </c>
      <c r="B660" s="1" t="s">
        <v>766</v>
      </c>
      <c r="C660" s="1" t="str">
        <f>VLOOKUP(B660,MAESTRA!I:K,2,0)</f>
        <v>*26210825*</v>
      </c>
      <c r="D660" s="1" t="str">
        <f>VLOOKUP(B660,MAESTRA!I:K,3,0)</f>
        <v>BUSOS CABALLERO CUELLO REDONDO TALLA M</v>
      </c>
      <c r="E660" s="5" t="s">
        <v>1433</v>
      </c>
      <c r="F660" s="39">
        <v>2.0</v>
      </c>
      <c r="G660" s="4">
        <v>28000.0</v>
      </c>
      <c r="H660" s="2">
        <f t="shared" si="1"/>
        <v>56000</v>
      </c>
      <c r="I660" s="2">
        <f t="shared" si="21"/>
        <v>56000</v>
      </c>
      <c r="J660" s="59">
        <f t="shared" si="22"/>
        <v>1</v>
      </c>
      <c r="K660" s="2">
        <f t="shared" si="23"/>
        <v>112000</v>
      </c>
      <c r="L660" s="1"/>
    </row>
    <row r="661">
      <c r="A661" s="70">
        <v>46190.0</v>
      </c>
      <c r="B661" s="1" t="s">
        <v>764</v>
      </c>
      <c r="C661" s="1" t="str">
        <f>VLOOKUP(B661,MAESTRA!I:K,2,0)</f>
        <v>*26210823*</v>
      </c>
      <c r="D661" s="1" t="str">
        <f>VLOOKUP(B661,MAESTRA!I:K,3,0)</f>
        <v>BUSOS CABALLERO CUELLO REDONDO TALLA L</v>
      </c>
      <c r="E661" s="5" t="s">
        <v>1433</v>
      </c>
      <c r="F661" s="39">
        <v>2.0</v>
      </c>
      <c r="G661" s="4">
        <v>28000.0</v>
      </c>
      <c r="H661" s="2">
        <f t="shared" si="1"/>
        <v>56000</v>
      </c>
      <c r="I661" s="2">
        <f t="shared" si="21"/>
        <v>56000</v>
      </c>
      <c r="J661" s="59">
        <f t="shared" si="22"/>
        <v>1</v>
      </c>
      <c r="K661" s="2">
        <f t="shared" si="23"/>
        <v>112000</v>
      </c>
      <c r="L661" s="1"/>
    </row>
    <row r="662">
      <c r="A662" s="70">
        <v>46190.0</v>
      </c>
      <c r="B662" s="1" t="s">
        <v>768</v>
      </c>
      <c r="C662" s="1" t="str">
        <f>VLOOKUP(B662,MAESTRA!I:K,2,0)</f>
        <v>*26210832*</v>
      </c>
      <c r="D662" s="1" t="str">
        <f>VLOOKUP(B662,MAESTRA!I:K,3,0)</f>
        <v>BUSOS CABALLERO CUELLO REDONDO TALLA XL</v>
      </c>
      <c r="E662" s="5" t="s">
        <v>1433</v>
      </c>
      <c r="F662" s="39">
        <v>2.0</v>
      </c>
      <c r="G662" s="4">
        <v>28000.0</v>
      </c>
      <c r="H662" s="2">
        <f t="shared" si="1"/>
        <v>56000</v>
      </c>
      <c r="I662" s="2">
        <f t="shared" si="21"/>
        <v>56000</v>
      </c>
      <c r="J662" s="59">
        <f t="shared" si="22"/>
        <v>1</v>
      </c>
      <c r="K662" s="2">
        <f t="shared" si="23"/>
        <v>112000</v>
      </c>
      <c r="L662" s="1"/>
    </row>
    <row r="663">
      <c r="A663" s="70">
        <v>46190.0</v>
      </c>
      <c r="B663" s="1" t="s">
        <v>1434</v>
      </c>
      <c r="C663" s="1" t="str">
        <f>VLOOKUP(B663,MAESTRA!I:K,2,0)</f>
        <v>*25114523*</v>
      </c>
      <c r="D663" s="1" t="str">
        <f>VLOOKUP(B663,MAESTRA!I:K,3,0)</f>
        <v>CHAQUETAS DAMA IMPERMEABLE TALLA L</v>
      </c>
      <c r="E663" s="5" t="s">
        <v>1435</v>
      </c>
      <c r="F663" s="39">
        <v>1.0</v>
      </c>
      <c r="G663" s="4">
        <v>45000.0</v>
      </c>
      <c r="H663" s="2">
        <f t="shared" si="1"/>
        <v>45000</v>
      </c>
      <c r="I663" s="2">
        <f t="shared" si="21"/>
        <v>90000</v>
      </c>
      <c r="J663" s="59">
        <f t="shared" si="22"/>
        <v>1</v>
      </c>
      <c r="K663" s="2">
        <f t="shared" si="23"/>
        <v>90000</v>
      </c>
      <c r="L663" s="1"/>
    </row>
    <row r="664">
      <c r="A664" s="70">
        <v>46190.0</v>
      </c>
      <c r="B664" s="1" t="s">
        <v>1436</v>
      </c>
      <c r="C664" s="1" t="str">
        <f>VLOOKUP(B664,MAESTRA!I:K,2,0)</f>
        <v>*25114532*</v>
      </c>
      <c r="D664" s="1" t="str">
        <f>VLOOKUP(B664,MAESTRA!I:K,3,0)</f>
        <v>CHAQUETAS DAMA IMPERMEABLE TALLA XL</v>
      </c>
      <c r="E664" s="5" t="s">
        <v>1435</v>
      </c>
      <c r="F664" s="39">
        <v>1.0</v>
      </c>
      <c r="G664" s="4">
        <v>45000.0</v>
      </c>
      <c r="H664" s="2">
        <f t="shared" si="1"/>
        <v>45000</v>
      </c>
      <c r="I664" s="2">
        <f t="shared" si="21"/>
        <v>90000</v>
      </c>
      <c r="J664" s="59">
        <f t="shared" si="22"/>
        <v>1</v>
      </c>
      <c r="K664" s="2">
        <f t="shared" si="23"/>
        <v>90000</v>
      </c>
      <c r="L664" s="1"/>
    </row>
    <row r="665">
      <c r="A665" s="70">
        <v>46190.0</v>
      </c>
      <c r="B665" s="1" t="s">
        <v>1437</v>
      </c>
      <c r="C665" s="1" t="str">
        <f>VLOOKUP(B665,MAESTRA!I:K,2,0)</f>
        <v>*25114534*</v>
      </c>
      <c r="D665" s="1" t="str">
        <f>VLOOKUP(B665,MAESTRA!I:K,3,0)</f>
        <v>CHAQUETAS DAMA IMPERMEABLE TALLA XXL</v>
      </c>
      <c r="E665" s="5" t="s">
        <v>1435</v>
      </c>
      <c r="F665" s="39">
        <v>1.0</v>
      </c>
      <c r="G665" s="4">
        <v>45000.0</v>
      </c>
      <c r="H665" s="2">
        <f t="shared" si="1"/>
        <v>45000</v>
      </c>
      <c r="I665" s="2">
        <f t="shared" si="21"/>
        <v>90000</v>
      </c>
      <c r="J665" s="59">
        <f t="shared" si="22"/>
        <v>1</v>
      </c>
      <c r="K665" s="2">
        <f t="shared" si="23"/>
        <v>90000</v>
      </c>
      <c r="L665" s="1"/>
    </row>
    <row r="666">
      <c r="A666" s="70">
        <v>46190.0</v>
      </c>
      <c r="B666" s="1" t="s">
        <v>1438</v>
      </c>
      <c r="C666" s="1" t="str">
        <f>VLOOKUP(B666,MAESTRA!I:K,2,0)</f>
        <v>*11229127*</v>
      </c>
      <c r="D666" s="1" t="str">
        <f>VLOOKUP(B666,MAESTRA!I:K,3,0)</f>
        <v>CAMISETAS CABALLERO CUELLO REDONDO TIPO GALLETA TALLA S</v>
      </c>
      <c r="E666" s="5" t="s">
        <v>1439</v>
      </c>
      <c r="F666" s="39">
        <v>3.0</v>
      </c>
      <c r="G666" s="4">
        <v>20000.0</v>
      </c>
      <c r="H666" s="2">
        <f t="shared" si="1"/>
        <v>60000</v>
      </c>
      <c r="I666" s="4">
        <v>42000.0</v>
      </c>
      <c r="J666" s="59">
        <f t="shared" si="22"/>
        <v>1.1</v>
      </c>
      <c r="K666" s="2">
        <f t="shared" si="23"/>
        <v>126000</v>
      </c>
      <c r="L666" s="1"/>
    </row>
    <row r="667">
      <c r="A667" s="70">
        <v>46190.0</v>
      </c>
      <c r="B667" s="1" t="s">
        <v>1440</v>
      </c>
      <c r="C667" s="1" t="str">
        <f>VLOOKUP(B667,MAESTRA!I:K,2,0)</f>
        <v>*11229125*</v>
      </c>
      <c r="D667" s="1" t="str">
        <f>VLOOKUP(B667,MAESTRA!I:K,3,0)</f>
        <v>CAMISETAS CABALLERO CUELLO REDONDO TIPO GALLETA TALLA M</v>
      </c>
      <c r="E667" s="5" t="s">
        <v>1439</v>
      </c>
      <c r="F667" s="39">
        <v>4.0</v>
      </c>
      <c r="G667" s="4">
        <v>20000.0</v>
      </c>
      <c r="H667" s="2">
        <f t="shared" si="1"/>
        <v>80000</v>
      </c>
      <c r="I667" s="4">
        <v>42000.0</v>
      </c>
      <c r="J667" s="59">
        <f t="shared" si="22"/>
        <v>1.1</v>
      </c>
      <c r="K667" s="2">
        <f t="shared" si="23"/>
        <v>168000</v>
      </c>
      <c r="L667" s="1"/>
    </row>
    <row r="668">
      <c r="A668" s="70">
        <v>46190.0</v>
      </c>
      <c r="B668" s="1" t="s">
        <v>1441</v>
      </c>
      <c r="C668" s="1" t="str">
        <f>VLOOKUP(B668,MAESTRA!I:K,2,0)</f>
        <v>*11229123*</v>
      </c>
      <c r="D668" s="1" t="str">
        <f>VLOOKUP(B668,MAESTRA!I:K,3,0)</f>
        <v>CAMISETAS CABALLERO CUELLO REDONDO TIPO GALLETA TALLA L</v>
      </c>
      <c r="E668" s="5" t="s">
        <v>1439</v>
      </c>
      <c r="F668" s="39">
        <v>4.0</v>
      </c>
      <c r="G668" s="4">
        <v>20000.0</v>
      </c>
      <c r="H668" s="2">
        <f t="shared" si="1"/>
        <v>80000</v>
      </c>
      <c r="I668" s="4">
        <v>42000.0</v>
      </c>
      <c r="J668" s="59">
        <f t="shared" si="22"/>
        <v>1.1</v>
      </c>
      <c r="K668" s="2">
        <f t="shared" si="23"/>
        <v>168000</v>
      </c>
      <c r="L668" s="1"/>
    </row>
    <row r="669">
      <c r="A669" s="70">
        <v>46190.0</v>
      </c>
      <c r="B669" s="1" t="s">
        <v>1442</v>
      </c>
      <c r="C669" s="1" t="str">
        <f>VLOOKUP(B669,MAESTRA!I:K,2,0)</f>
        <v>*11229132*</v>
      </c>
      <c r="D669" s="1" t="str">
        <f>VLOOKUP(B669,MAESTRA!I:K,3,0)</f>
        <v>CAMISETAS CABALLERO CUELLO REDONDO TIPO GALLETA TALLA XL</v>
      </c>
      <c r="E669" s="5" t="s">
        <v>1439</v>
      </c>
      <c r="F669" s="39">
        <v>4.0</v>
      </c>
      <c r="G669" s="4">
        <v>20000.0</v>
      </c>
      <c r="H669" s="2">
        <f t="shared" si="1"/>
        <v>80000</v>
      </c>
      <c r="I669" s="4">
        <v>42000.0</v>
      </c>
      <c r="J669" s="59">
        <f t="shared" si="22"/>
        <v>1.1</v>
      </c>
      <c r="K669" s="2">
        <f t="shared" si="23"/>
        <v>168000</v>
      </c>
      <c r="L669" s="1"/>
    </row>
    <row r="670">
      <c r="A670" s="70">
        <v>46190.0</v>
      </c>
      <c r="B670" s="1" t="s">
        <v>1443</v>
      </c>
      <c r="C670" s="1" t="str">
        <f>VLOOKUP(B670,MAESTRA!I:K,2,0)</f>
        <v>*1129213*</v>
      </c>
      <c r="D670" s="1" t="str">
        <f>VLOOKUP(B670,MAESTRA!I:K,3,0)</f>
        <v>JEANS DAMA BLANCO TALLA 30</v>
      </c>
      <c r="E670" s="5" t="s">
        <v>1444</v>
      </c>
      <c r="F670" s="39">
        <v>1.0</v>
      </c>
      <c r="G670" s="4">
        <v>34000.0</v>
      </c>
      <c r="H670" s="2">
        <f t="shared" si="1"/>
        <v>34000</v>
      </c>
      <c r="I670" s="2">
        <f t="shared" ref="I670:I672" si="24">CEILING(G670*$I$1,1000)</f>
        <v>68000</v>
      </c>
      <c r="J670" s="59">
        <f t="shared" si="22"/>
        <v>1</v>
      </c>
      <c r="K670" s="2">
        <f t="shared" si="23"/>
        <v>68000</v>
      </c>
      <c r="L670" s="1"/>
    </row>
    <row r="671">
      <c r="A671" s="70">
        <v>46190.0</v>
      </c>
      <c r="B671" s="1" t="s">
        <v>1445</v>
      </c>
      <c r="C671" s="1" t="str">
        <f>VLOOKUP(B671,MAESTRA!I:K,2,0)</f>
        <v>*1129214*</v>
      </c>
      <c r="D671" s="1" t="str">
        <f>VLOOKUP(B671,MAESTRA!I:K,3,0)</f>
        <v>JEANS DAMA BLANCO TALLA 32</v>
      </c>
      <c r="E671" s="5" t="s">
        <v>1444</v>
      </c>
      <c r="F671" s="39">
        <v>1.0</v>
      </c>
      <c r="G671" s="4">
        <v>34000.0</v>
      </c>
      <c r="H671" s="2">
        <f t="shared" si="1"/>
        <v>34000</v>
      </c>
      <c r="I671" s="2">
        <f t="shared" si="24"/>
        <v>68000</v>
      </c>
      <c r="J671" s="59">
        <f t="shared" si="22"/>
        <v>1</v>
      </c>
      <c r="K671" s="2">
        <f t="shared" si="23"/>
        <v>68000</v>
      </c>
      <c r="L671" s="1"/>
    </row>
    <row r="672">
      <c r="A672" s="70">
        <v>46190.0</v>
      </c>
      <c r="B672" s="1" t="s">
        <v>1446</v>
      </c>
      <c r="C672" s="1" t="str">
        <f>VLOOKUP(B672,MAESTRA!I:K,2,0)</f>
        <v>*1129215*</v>
      </c>
      <c r="D672" s="1" t="str">
        <f>VLOOKUP(B672,MAESTRA!I:K,3,0)</f>
        <v>JEANS DAMA BLANCO TALLA 34</v>
      </c>
      <c r="E672" s="5" t="s">
        <v>1444</v>
      </c>
      <c r="F672" s="39">
        <v>1.0</v>
      </c>
      <c r="G672" s="4">
        <v>34000.0</v>
      </c>
      <c r="H672" s="2">
        <f t="shared" si="1"/>
        <v>34000</v>
      </c>
      <c r="I672" s="2">
        <f t="shared" si="24"/>
        <v>68000</v>
      </c>
      <c r="J672" s="59">
        <f t="shared" si="22"/>
        <v>1</v>
      </c>
      <c r="K672" s="2">
        <f t="shared" si="23"/>
        <v>68000</v>
      </c>
      <c r="L672" s="1"/>
    </row>
    <row r="673">
      <c r="A673" s="70">
        <v>46190.0</v>
      </c>
      <c r="B673" s="1" t="s">
        <v>1447</v>
      </c>
      <c r="C673" s="1" t="str">
        <f>VLOOKUP(B673,MAESTRA!I:K,2,0)</f>
        <v>*3130430*</v>
      </c>
      <c r="D673" s="1" t="str">
        <f>VLOOKUP(B673,MAESTRA!I:K,3,0)</f>
        <v>LICRAS DAMA SIN PUCH TALLA UN</v>
      </c>
      <c r="E673" s="5" t="s">
        <v>1069</v>
      </c>
      <c r="F673" s="39">
        <v>9.0</v>
      </c>
      <c r="G673" s="4">
        <v>24000.0</v>
      </c>
      <c r="H673" s="2">
        <f t="shared" si="1"/>
        <v>216000</v>
      </c>
      <c r="I673" s="4">
        <v>49000.0</v>
      </c>
      <c r="J673" s="59">
        <f t="shared" si="22"/>
        <v>1.041666667</v>
      </c>
      <c r="K673" s="2">
        <f t="shared" si="23"/>
        <v>441000</v>
      </c>
      <c r="L673" s="1"/>
    </row>
    <row r="674">
      <c r="A674" s="70">
        <v>46190.0</v>
      </c>
      <c r="B674" s="1" t="s">
        <v>1081</v>
      </c>
      <c r="C674" s="1" t="str">
        <f>VLOOKUP(B674,MAESTRA!I:K,2,0)</f>
        <v>*26211524*</v>
      </c>
      <c r="D674" s="1" t="str">
        <f>VLOOKUP(B674,MAESTRA!I:K,3,0)</f>
        <v>BUSOS CABALLERO DEPORTIVO TALLA L-XL</v>
      </c>
      <c r="E674" s="5" t="s">
        <v>1069</v>
      </c>
      <c r="F674" s="39">
        <v>2.0</v>
      </c>
      <c r="G674" s="4">
        <v>15000.0</v>
      </c>
      <c r="H674" s="2">
        <f t="shared" si="1"/>
        <v>30000</v>
      </c>
      <c r="I674" s="4">
        <v>32000.0</v>
      </c>
      <c r="J674" s="59">
        <f t="shared" si="22"/>
        <v>1.133333333</v>
      </c>
      <c r="K674" s="2">
        <f t="shared" si="23"/>
        <v>64000</v>
      </c>
      <c r="L674" s="1"/>
    </row>
    <row r="675">
      <c r="A675" s="70">
        <v>46190.0</v>
      </c>
      <c r="B675" s="1" t="s">
        <v>1080</v>
      </c>
      <c r="C675" s="1" t="str">
        <f>VLOOKUP(B675,MAESTRA!I:K,2,0)</f>
        <v>*26211529*</v>
      </c>
      <c r="D675" s="1" t="str">
        <f>VLOOKUP(B675,MAESTRA!I:K,3,0)</f>
        <v>BUSOS CABALLERO DEPORTIVO TALLA SM</v>
      </c>
      <c r="E675" s="5" t="s">
        <v>1069</v>
      </c>
      <c r="F675" s="39">
        <v>2.0</v>
      </c>
      <c r="G675" s="4">
        <v>15000.0</v>
      </c>
      <c r="H675" s="2">
        <f t="shared" si="1"/>
        <v>30000</v>
      </c>
      <c r="I675" s="4">
        <v>32000.0</v>
      </c>
      <c r="J675" s="59">
        <f t="shared" si="22"/>
        <v>1.133333333</v>
      </c>
      <c r="K675" s="2">
        <f t="shared" si="23"/>
        <v>64000</v>
      </c>
      <c r="L675" s="1"/>
    </row>
    <row r="676">
      <c r="A676" s="70">
        <v>46190.0</v>
      </c>
      <c r="B676" s="1" t="s">
        <v>1077</v>
      </c>
      <c r="C676" s="1" t="str">
        <f>VLOOKUP(B676,MAESTRA!I:K,2,0)</f>
        <v>*35211424*</v>
      </c>
      <c r="D676" s="1" t="str">
        <f>VLOOKUP(B676,MAESTRA!I:K,3,0)</f>
        <v>PANTALONETAS CABALLERO DEPORTIVAS TALLA L-XL</v>
      </c>
      <c r="E676" s="5" t="s">
        <v>1069</v>
      </c>
      <c r="F676" s="39">
        <v>1.0</v>
      </c>
      <c r="G676" s="4">
        <v>22000.0</v>
      </c>
      <c r="H676" s="2">
        <f t="shared" si="1"/>
        <v>22000</v>
      </c>
      <c r="I676" s="2">
        <f t="shared" ref="I676:I681" si="25">CEILING(G676*$I$1,1000)</f>
        <v>44000</v>
      </c>
      <c r="J676" s="59">
        <f t="shared" si="22"/>
        <v>1</v>
      </c>
      <c r="K676" s="2">
        <f t="shared" si="23"/>
        <v>44000</v>
      </c>
      <c r="L676" s="1"/>
    </row>
    <row r="677">
      <c r="A677" s="70">
        <v>46190.0</v>
      </c>
      <c r="B677" s="52" t="s">
        <v>1049</v>
      </c>
      <c r="C677" s="1" t="str">
        <f>VLOOKUP(B677,MAESTRA!I:K,2,0)</f>
        <v>*252725*</v>
      </c>
      <c r="D677" s="1" t="str">
        <f>VLOOKUP(B677,MAESTRA!I:K,3,0)</f>
        <v>CHAQUETAS CABALLERO ABIERTA AIR TALLA M</v>
      </c>
      <c r="E677" s="1" t="s">
        <v>405</v>
      </c>
      <c r="F677" s="39">
        <v>1.0</v>
      </c>
      <c r="G677" s="2">
        <v>36000.0</v>
      </c>
      <c r="H677" s="2">
        <f t="shared" si="1"/>
        <v>36000</v>
      </c>
      <c r="I677" s="2">
        <f t="shared" si="25"/>
        <v>72000</v>
      </c>
      <c r="J677" s="59">
        <f t="shared" si="22"/>
        <v>1</v>
      </c>
      <c r="K677" s="2">
        <f t="shared" si="23"/>
        <v>72000</v>
      </c>
      <c r="L677" s="1"/>
    </row>
    <row r="678">
      <c r="A678" s="70">
        <v>46190.0</v>
      </c>
      <c r="B678" s="52" t="s">
        <v>1050</v>
      </c>
      <c r="C678" s="1" t="str">
        <f>VLOOKUP(B678,MAESTRA!I:K,2,0)</f>
        <v>*252723*</v>
      </c>
      <c r="D678" s="1" t="str">
        <f>VLOOKUP(B678,MAESTRA!I:K,3,0)</f>
        <v>CHAQUETAS CABALLERO ABIERTA AIR TALLA L</v>
      </c>
      <c r="E678" s="1" t="s">
        <v>405</v>
      </c>
      <c r="F678" s="57">
        <v>2.0</v>
      </c>
      <c r="G678" s="2">
        <v>36000.0</v>
      </c>
      <c r="H678" s="2">
        <f t="shared" si="1"/>
        <v>72000</v>
      </c>
      <c r="I678" s="2">
        <f t="shared" si="25"/>
        <v>72000</v>
      </c>
      <c r="J678" s="59">
        <f t="shared" si="22"/>
        <v>1</v>
      </c>
      <c r="K678" s="2">
        <f t="shared" si="23"/>
        <v>144000</v>
      </c>
      <c r="L678" s="1"/>
    </row>
    <row r="679">
      <c r="A679" s="70">
        <v>46190.0</v>
      </c>
      <c r="B679" s="52" t="s">
        <v>1051</v>
      </c>
      <c r="C679" s="1" t="str">
        <f>VLOOKUP(B679,MAESTRA!I:K,2,0)</f>
        <v>*252732*</v>
      </c>
      <c r="D679" s="1" t="str">
        <f>VLOOKUP(B679,MAESTRA!I:K,3,0)</f>
        <v>CHAQUETAS CABALLERO ABIERTA AIR TALLA XL</v>
      </c>
      <c r="E679" s="1" t="s">
        <v>405</v>
      </c>
      <c r="F679" s="39">
        <v>3.0</v>
      </c>
      <c r="G679" s="2">
        <v>36000.0</v>
      </c>
      <c r="H679" s="2">
        <f t="shared" si="1"/>
        <v>108000</v>
      </c>
      <c r="I679" s="2">
        <f t="shared" si="25"/>
        <v>72000</v>
      </c>
      <c r="J679" s="59">
        <f t="shared" si="22"/>
        <v>1</v>
      </c>
      <c r="K679" s="2">
        <f t="shared" si="23"/>
        <v>216000</v>
      </c>
      <c r="L679" s="1"/>
    </row>
    <row r="680">
      <c r="A680" s="70">
        <v>46190.0</v>
      </c>
      <c r="B680" s="52" t="s">
        <v>750</v>
      </c>
      <c r="C680" s="1" t="str">
        <f>VLOOKUP(B680,MAESTRA!I:K,2,0)</f>
        <v>*2526833*</v>
      </c>
      <c r="D680" s="1" t="str">
        <f>VLOOKUP(B680,MAESTRA!I:K,3,0)</f>
        <v>CHAQUETAS CABALLERO CANGURO AIR TALLA XL </v>
      </c>
      <c r="E680" s="1" t="s">
        <v>405</v>
      </c>
      <c r="F680" s="39">
        <v>1.0</v>
      </c>
      <c r="G680" s="2">
        <v>34000.0</v>
      </c>
      <c r="H680" s="2">
        <f t="shared" si="1"/>
        <v>34000</v>
      </c>
      <c r="I680" s="2">
        <f t="shared" si="25"/>
        <v>68000</v>
      </c>
      <c r="J680" s="59">
        <f t="shared" si="22"/>
        <v>1</v>
      </c>
      <c r="K680" s="2">
        <f t="shared" si="23"/>
        <v>68000</v>
      </c>
      <c r="L680" s="1"/>
    </row>
    <row r="681">
      <c r="A681" s="70">
        <v>46190.0</v>
      </c>
      <c r="B681" s="52" t="s">
        <v>1054</v>
      </c>
      <c r="C681" s="1" t="str">
        <f>VLOOKUP(B681,MAESTRA!I:K,2,0)</f>
        <v>*25214332*</v>
      </c>
      <c r="D681" s="1" t="str">
        <f>VLOOKUP(B681,MAESTRA!I:K,3,0)</f>
        <v>CHAQUETAS CABALLERO HUGO BOSS TALLA XL</v>
      </c>
      <c r="E681" s="1" t="s">
        <v>1055</v>
      </c>
      <c r="F681" s="57">
        <v>1.0</v>
      </c>
      <c r="G681" s="2">
        <v>36000.0</v>
      </c>
      <c r="H681" s="2">
        <f t="shared" si="1"/>
        <v>36000</v>
      </c>
      <c r="I681" s="2">
        <f t="shared" si="25"/>
        <v>72000</v>
      </c>
      <c r="J681" s="59">
        <f t="shared" si="22"/>
        <v>1</v>
      </c>
      <c r="K681" s="2">
        <f t="shared" si="23"/>
        <v>72000</v>
      </c>
      <c r="L681" s="1"/>
    </row>
    <row r="682">
      <c r="A682" s="70">
        <v>46190.0</v>
      </c>
      <c r="B682" s="1" t="s">
        <v>1448</v>
      </c>
      <c r="C682" s="1" t="str">
        <f>VLOOKUP(B682,MAESTRA!I:K,2,0)</f>
        <v>*40329325*</v>
      </c>
      <c r="D682" s="1" t="str">
        <f>VLOOKUP(B682,MAESTRA!I:K,3,0)</f>
        <v>CONJUNTO UNISEX FRANCIA AAA LOCAL 2026 TALLA M</v>
      </c>
      <c r="E682" s="5" t="s">
        <v>1449</v>
      </c>
      <c r="F682" s="39">
        <v>2.0</v>
      </c>
      <c r="G682" s="4">
        <v>32000.0</v>
      </c>
      <c r="H682" s="2">
        <f t="shared" si="1"/>
        <v>64000</v>
      </c>
      <c r="I682" s="4">
        <v>70000.0</v>
      </c>
      <c r="J682" s="59">
        <f t="shared" si="22"/>
        <v>1.1875</v>
      </c>
      <c r="K682" s="2">
        <f t="shared" si="23"/>
        <v>140000</v>
      </c>
      <c r="L682" s="1"/>
    </row>
    <row r="683">
      <c r="A683" s="70">
        <v>46190.0</v>
      </c>
      <c r="B683" s="1" t="s">
        <v>1450</v>
      </c>
      <c r="C683" s="1" t="str">
        <f>VLOOKUP(B683,MAESTRA!I:K,2,0)</f>
        <v>*40329323*</v>
      </c>
      <c r="D683" s="1" t="str">
        <f>VLOOKUP(B683,MAESTRA!I:K,3,0)</f>
        <v>CONJUNTO UNISEX FRANCIA AAA LOCAL 2026 TALLA L</v>
      </c>
      <c r="E683" s="5" t="s">
        <v>1449</v>
      </c>
      <c r="F683" s="39">
        <v>2.0</v>
      </c>
      <c r="G683" s="4">
        <v>32000.0</v>
      </c>
      <c r="H683" s="2">
        <f t="shared" si="1"/>
        <v>64000</v>
      </c>
      <c r="I683" s="4">
        <v>70000.0</v>
      </c>
      <c r="J683" s="59">
        <f t="shared" si="22"/>
        <v>1.1875</v>
      </c>
      <c r="K683" s="2">
        <f t="shared" si="23"/>
        <v>140000</v>
      </c>
      <c r="L683" s="1"/>
    </row>
    <row r="684">
      <c r="A684" s="70">
        <v>46190.0</v>
      </c>
      <c r="B684" s="1" t="s">
        <v>1451</v>
      </c>
      <c r="C684" s="1" t="str">
        <f>VLOOKUP(B684,MAESTRA!I:K,2,0)</f>
        <v>*40329425*</v>
      </c>
      <c r="D684" s="1" t="str">
        <f>VLOOKUP(B684,MAESTRA!I:K,3,0)</f>
        <v>CONJUNTO UNISEX PORTUGAL AAA VISITANTE 2026 TALLA M</v>
      </c>
      <c r="E684" s="5" t="s">
        <v>1449</v>
      </c>
      <c r="F684" s="39">
        <v>2.0</v>
      </c>
      <c r="G684" s="4">
        <v>32000.0</v>
      </c>
      <c r="H684" s="2">
        <f t="shared" si="1"/>
        <v>64000</v>
      </c>
      <c r="I684" s="4">
        <v>70000.0</v>
      </c>
      <c r="J684" s="59">
        <f t="shared" si="22"/>
        <v>1.1875</v>
      </c>
      <c r="K684" s="2">
        <f t="shared" si="23"/>
        <v>140000</v>
      </c>
      <c r="L684" s="1"/>
    </row>
    <row r="685">
      <c r="A685" s="70">
        <v>46190.0</v>
      </c>
      <c r="B685" s="1" t="s">
        <v>1452</v>
      </c>
      <c r="C685" s="1" t="str">
        <f>VLOOKUP(B685,MAESTRA!I:K,2,0)</f>
        <v>*40329423*</v>
      </c>
      <c r="D685" s="1" t="str">
        <f>VLOOKUP(B685,MAESTRA!I:K,3,0)</f>
        <v>CONJUNTO UNISEX PORTUGAL AAA VISITANTE 2026 TALLA L</v>
      </c>
      <c r="E685" s="5" t="s">
        <v>1449</v>
      </c>
      <c r="F685" s="39">
        <v>1.0</v>
      </c>
      <c r="G685" s="4">
        <v>32000.0</v>
      </c>
      <c r="H685" s="2">
        <f t="shared" si="1"/>
        <v>32000</v>
      </c>
      <c r="I685" s="4">
        <v>70000.0</v>
      </c>
      <c r="J685" s="59">
        <f t="shared" si="22"/>
        <v>1.1875</v>
      </c>
      <c r="K685" s="2">
        <f t="shared" si="23"/>
        <v>70000</v>
      </c>
      <c r="L685" s="1"/>
    </row>
    <row r="686">
      <c r="A686" s="70">
        <v>46190.0</v>
      </c>
      <c r="B686" s="1" t="s">
        <v>1453</v>
      </c>
      <c r="C686" s="1" t="str">
        <f>VLOOKUP(B686,MAESTRA!I:K,2,0)</f>
        <v>*40329523*</v>
      </c>
      <c r="D686" s="1" t="str">
        <f>VLOOKUP(B686,MAESTRA!I:K,3,0)</f>
        <v>CONJUNTO UNISEX COLOMBIA 1.1 POLO AZUL TALLA L</v>
      </c>
      <c r="E686" s="5" t="s">
        <v>1449</v>
      </c>
      <c r="F686" s="39">
        <v>4.0</v>
      </c>
      <c r="G686" s="4">
        <v>40000.0</v>
      </c>
      <c r="H686" s="2">
        <f t="shared" si="1"/>
        <v>160000</v>
      </c>
      <c r="I686" s="4">
        <v>70000.0</v>
      </c>
      <c r="J686" s="59">
        <f t="shared" si="22"/>
        <v>0.75</v>
      </c>
      <c r="K686" s="2">
        <f t="shared" si="23"/>
        <v>280000</v>
      </c>
      <c r="L686" s="1"/>
    </row>
    <row r="687">
      <c r="A687" s="70">
        <v>46190.0</v>
      </c>
      <c r="B687" s="1" t="s">
        <v>1454</v>
      </c>
      <c r="C687" s="1" t="str">
        <f>VLOOKUP(B687,MAESTRA!I:K,2,0)</f>
        <v>*40329532*</v>
      </c>
      <c r="D687" s="1" t="str">
        <f>VLOOKUP(B687,MAESTRA!I:K,3,0)</f>
        <v>CONJUNTO UNISEX COLOMBIA 1.1 POLO AZUL TALLA XL</v>
      </c>
      <c r="E687" s="5" t="s">
        <v>1449</v>
      </c>
      <c r="F687" s="39">
        <v>1.0</v>
      </c>
      <c r="G687" s="4">
        <v>40000.0</v>
      </c>
      <c r="H687" s="2">
        <f t="shared" si="1"/>
        <v>40000</v>
      </c>
      <c r="I687" s="2">
        <f t="shared" ref="I687:I695" si="26">CEILING(G687*$I$1,1000)</f>
        <v>80000</v>
      </c>
      <c r="J687" s="59">
        <f t="shared" si="22"/>
        <v>1</v>
      </c>
      <c r="K687" s="2">
        <f t="shared" si="23"/>
        <v>80000</v>
      </c>
      <c r="L687" s="1"/>
    </row>
    <row r="688">
      <c r="A688" s="70">
        <v>46190.0</v>
      </c>
      <c r="B688" s="1" t="s">
        <v>1455</v>
      </c>
      <c r="C688" s="1" t="str">
        <f>VLOOKUP(B688,MAESTRA!I:K,2,0)</f>
        <v>*40329534*</v>
      </c>
      <c r="D688" s="1" t="str">
        <f>VLOOKUP(B688,MAESTRA!I:K,3,0)</f>
        <v>CONJUNTO UNISEX COLOMBIA 1.1 POLO AZUL TALLA XXL</v>
      </c>
      <c r="E688" s="5" t="s">
        <v>1449</v>
      </c>
      <c r="F688" s="39">
        <v>1.0</v>
      </c>
      <c r="G688" s="4">
        <v>40000.0</v>
      </c>
      <c r="H688" s="2">
        <f t="shared" si="1"/>
        <v>40000</v>
      </c>
      <c r="I688" s="2">
        <f t="shared" si="26"/>
        <v>80000</v>
      </c>
      <c r="J688" s="59">
        <f t="shared" si="22"/>
        <v>1</v>
      </c>
      <c r="K688" s="2">
        <f t="shared" si="23"/>
        <v>80000</v>
      </c>
      <c r="L688" s="1"/>
    </row>
    <row r="689">
      <c r="A689" s="70">
        <v>46190.0</v>
      </c>
      <c r="B689" s="1" t="s">
        <v>654</v>
      </c>
      <c r="C689" s="1" t="str">
        <f>VLOOKUP(B689,MAESTRA!I:K,2,0)</f>
        <v>*11229725*</v>
      </c>
      <c r="D689" s="1" t="str">
        <f>VLOOKUP(B689,MAESTRA!I:K,3,0)</f>
        <v>CAMISETAS CABALLERO POLO RAYAS TALLA M</v>
      </c>
      <c r="E689" s="5" t="s">
        <v>1007</v>
      </c>
      <c r="F689" s="39">
        <v>2.0</v>
      </c>
      <c r="G689" s="4">
        <v>21000.0</v>
      </c>
      <c r="H689" s="2">
        <f t="shared" si="1"/>
        <v>42000</v>
      </c>
      <c r="I689" s="2">
        <f t="shared" si="26"/>
        <v>42000</v>
      </c>
      <c r="J689" s="59">
        <f t="shared" si="22"/>
        <v>1</v>
      </c>
      <c r="K689" s="2">
        <f t="shared" si="23"/>
        <v>84000</v>
      </c>
      <c r="L689" s="1"/>
    </row>
    <row r="690">
      <c r="A690" s="70">
        <v>46190.0</v>
      </c>
      <c r="B690" s="1" t="s">
        <v>652</v>
      </c>
      <c r="C690" s="1" t="str">
        <f>VLOOKUP(B690,MAESTRA!I:K,2,0)</f>
        <v>*11229723*</v>
      </c>
      <c r="D690" s="1" t="str">
        <f>VLOOKUP(B690,MAESTRA!I:K,3,0)</f>
        <v>CAMISETAS CABALLERO POLO RAYAS TALLA L</v>
      </c>
      <c r="E690" s="5" t="s">
        <v>1007</v>
      </c>
      <c r="F690" s="39">
        <v>3.0</v>
      </c>
      <c r="G690" s="4">
        <v>21000.0</v>
      </c>
      <c r="H690" s="2">
        <f t="shared" si="1"/>
        <v>63000</v>
      </c>
      <c r="I690" s="2">
        <f t="shared" si="26"/>
        <v>42000</v>
      </c>
      <c r="J690" s="59">
        <f t="shared" si="22"/>
        <v>1</v>
      </c>
      <c r="K690" s="2">
        <f t="shared" si="23"/>
        <v>126000</v>
      </c>
      <c r="L690" s="1"/>
    </row>
    <row r="691">
      <c r="A691" s="70">
        <v>46190.0</v>
      </c>
      <c r="B691" s="1" t="s">
        <v>658</v>
      </c>
      <c r="C691" s="1" t="str">
        <f>VLOOKUP(B691,MAESTRA!I:K,2,0)</f>
        <v>*11229732*</v>
      </c>
      <c r="D691" s="1" t="str">
        <f>VLOOKUP(B691,MAESTRA!I:K,3,0)</f>
        <v>CAMISETAS CABALLERO POLO RAYAS TALLA XL</v>
      </c>
      <c r="E691" s="5" t="s">
        <v>1007</v>
      </c>
      <c r="F691" s="39">
        <v>2.0</v>
      </c>
      <c r="G691" s="4">
        <v>21000.0</v>
      </c>
      <c r="H691" s="2">
        <f t="shared" si="1"/>
        <v>42000</v>
      </c>
      <c r="I691" s="2">
        <f t="shared" si="26"/>
        <v>42000</v>
      </c>
      <c r="J691" s="59">
        <f t="shared" si="22"/>
        <v>1</v>
      </c>
      <c r="K691" s="2">
        <f t="shared" si="23"/>
        <v>84000</v>
      </c>
      <c r="L691" s="1"/>
    </row>
    <row r="692">
      <c r="A692" s="70">
        <v>46190.0</v>
      </c>
      <c r="B692" s="1" t="s">
        <v>1013</v>
      </c>
      <c r="C692" s="1" t="str">
        <f>VLOOKUP(B692,MAESTRA!I:K,2,0)</f>
        <v>*11221823*</v>
      </c>
      <c r="D692" s="1" t="str">
        <f>VLOOKUP(B692,MAESTRA!I:K,3,0)</f>
        <v>CAMISETAS CABALLERO POLO SEDA FRIA TALLA L</v>
      </c>
      <c r="E692" s="5" t="s">
        <v>1007</v>
      </c>
      <c r="F692" s="39">
        <v>3.0</v>
      </c>
      <c r="G692" s="4">
        <v>24000.0</v>
      </c>
      <c r="H692" s="2">
        <f t="shared" si="1"/>
        <v>72000</v>
      </c>
      <c r="I692" s="2">
        <f t="shared" si="26"/>
        <v>48000</v>
      </c>
      <c r="J692" s="59">
        <f t="shared" si="22"/>
        <v>1</v>
      </c>
      <c r="K692" s="2">
        <f t="shared" si="23"/>
        <v>144000</v>
      </c>
      <c r="L692" s="1"/>
    </row>
    <row r="693">
      <c r="A693" s="70">
        <v>46190.0</v>
      </c>
      <c r="B693" s="1" t="s">
        <v>638</v>
      </c>
      <c r="C693" s="1" t="str">
        <f>VLOOKUP(B693,MAESTRA!I:K,2,0)</f>
        <v>*11221825*</v>
      </c>
      <c r="D693" s="1" t="str">
        <f>VLOOKUP(B693,MAESTRA!I:K,3,0)</f>
        <v>CAMISETAS CABALLERO POLO SEDA FRIA TALLA M</v>
      </c>
      <c r="E693" s="5" t="s">
        <v>1007</v>
      </c>
      <c r="F693" s="39">
        <v>3.0</v>
      </c>
      <c r="G693" s="4">
        <v>24000.0</v>
      </c>
      <c r="H693" s="2">
        <f t="shared" si="1"/>
        <v>72000</v>
      </c>
      <c r="I693" s="2">
        <f t="shared" si="26"/>
        <v>48000</v>
      </c>
      <c r="J693" s="59">
        <f t="shared" si="22"/>
        <v>1</v>
      </c>
      <c r="K693" s="2">
        <f t="shared" si="23"/>
        <v>144000</v>
      </c>
      <c r="L693" s="1"/>
    </row>
    <row r="694">
      <c r="A694" s="70">
        <v>46190.0</v>
      </c>
      <c r="B694" s="1" t="s">
        <v>640</v>
      </c>
      <c r="C694" s="1" t="str">
        <f>VLOOKUP(B694,MAESTRA!I:K,2,0)</f>
        <v>*11221827*</v>
      </c>
      <c r="D694" s="1" t="str">
        <f>VLOOKUP(B694,MAESTRA!I:K,3,0)</f>
        <v>CAMISETAS CABALLERO POLO SEDA FRIA TALLA S</v>
      </c>
      <c r="E694" s="5" t="s">
        <v>1007</v>
      </c>
      <c r="F694" s="39">
        <v>2.0</v>
      </c>
      <c r="G694" s="4">
        <v>24000.0</v>
      </c>
      <c r="H694" s="2">
        <f t="shared" si="1"/>
        <v>48000</v>
      </c>
      <c r="I694" s="2">
        <f t="shared" si="26"/>
        <v>48000</v>
      </c>
      <c r="J694" s="59">
        <f t="shared" si="22"/>
        <v>1</v>
      </c>
      <c r="K694" s="2">
        <f t="shared" si="23"/>
        <v>96000</v>
      </c>
      <c r="L694" s="1"/>
    </row>
    <row r="695">
      <c r="A695" s="70">
        <v>46190.0</v>
      </c>
      <c r="B695" s="1" t="s">
        <v>642</v>
      </c>
      <c r="C695" s="1" t="str">
        <f>VLOOKUP(B695,MAESTRA!I:K,2,0)</f>
        <v>*11221832*</v>
      </c>
      <c r="D695" s="1" t="str">
        <f>VLOOKUP(B695,MAESTRA!I:K,3,0)</f>
        <v>CAMISETAS CABALLERO POLO SEDA FRIA TALLA XL</v>
      </c>
      <c r="E695" s="5" t="s">
        <v>1007</v>
      </c>
      <c r="F695" s="39">
        <v>4.0</v>
      </c>
      <c r="G695" s="4">
        <v>24000.0</v>
      </c>
      <c r="H695" s="2">
        <f t="shared" si="1"/>
        <v>96000</v>
      </c>
      <c r="I695" s="2">
        <f t="shared" si="26"/>
        <v>48000</v>
      </c>
      <c r="J695" s="59">
        <f t="shared" si="22"/>
        <v>1</v>
      </c>
      <c r="K695" s="2">
        <f t="shared" si="23"/>
        <v>192000</v>
      </c>
      <c r="L695" s="1"/>
    </row>
    <row r="696">
      <c r="A696" s="70">
        <v>46190.0</v>
      </c>
      <c r="B696" s="1" t="s">
        <v>1456</v>
      </c>
      <c r="C696" s="1" t="str">
        <f>VLOOKUP(B696,MAESTRA!I:K,2,0)</f>
        <v>*11229827*</v>
      </c>
      <c r="D696" s="1" t="str">
        <f>VLOOKUP(B696,MAESTRA!I:K,3,0)</f>
        <v>CAMISETAS CABALLERO POLO TOMMY TALLA S</v>
      </c>
      <c r="E696" s="5" t="s">
        <v>1007</v>
      </c>
      <c r="F696" s="39">
        <v>2.0</v>
      </c>
      <c r="G696" s="4">
        <v>23000.0</v>
      </c>
      <c r="H696" s="2">
        <f t="shared" si="1"/>
        <v>46000</v>
      </c>
      <c r="I696" s="4">
        <v>50000.0</v>
      </c>
      <c r="J696" s="59">
        <f t="shared" si="22"/>
        <v>1.173913043</v>
      </c>
      <c r="K696" s="2">
        <f t="shared" si="23"/>
        <v>100000</v>
      </c>
      <c r="L696" s="1"/>
    </row>
    <row r="697">
      <c r="A697" s="70">
        <v>46190.0</v>
      </c>
      <c r="B697" s="1" t="s">
        <v>1457</v>
      </c>
      <c r="C697" s="1" t="str">
        <f>VLOOKUP(B697,MAESTRA!I:K,2,0)</f>
        <v>*11229825*</v>
      </c>
      <c r="D697" s="1" t="str">
        <f>VLOOKUP(B697,MAESTRA!I:K,3,0)</f>
        <v>CAMISETAS CABALLERO POLO TOMMY TALLA M</v>
      </c>
      <c r="E697" s="5" t="s">
        <v>1007</v>
      </c>
      <c r="F697" s="39">
        <v>3.0</v>
      </c>
      <c r="G697" s="4">
        <v>23000.0</v>
      </c>
      <c r="H697" s="2">
        <f t="shared" si="1"/>
        <v>69000</v>
      </c>
      <c r="I697" s="4">
        <v>50000.0</v>
      </c>
      <c r="J697" s="59">
        <f t="shared" si="22"/>
        <v>1.173913043</v>
      </c>
      <c r="K697" s="2">
        <f t="shared" si="23"/>
        <v>150000</v>
      </c>
      <c r="L697" s="1"/>
    </row>
    <row r="698">
      <c r="A698" s="70">
        <v>46190.0</v>
      </c>
      <c r="B698" s="1" t="s">
        <v>1458</v>
      </c>
      <c r="C698" s="1" t="str">
        <f>VLOOKUP(B698,MAESTRA!I:K,2,0)</f>
        <v>*11229832*</v>
      </c>
      <c r="D698" s="1" t="str">
        <f>VLOOKUP(B698,MAESTRA!I:K,3,0)</f>
        <v>CAMISETAS CABALLERO POLO TOMMY TALLA XL</v>
      </c>
      <c r="E698" s="5" t="s">
        <v>1007</v>
      </c>
      <c r="F698" s="39">
        <v>2.0</v>
      </c>
      <c r="G698" s="4">
        <v>23000.0</v>
      </c>
      <c r="H698" s="2">
        <f t="shared" si="1"/>
        <v>46000</v>
      </c>
      <c r="I698" s="4">
        <v>50000.0</v>
      </c>
      <c r="J698" s="59">
        <f t="shared" si="22"/>
        <v>1.173913043</v>
      </c>
      <c r="K698" s="2">
        <f t="shared" si="23"/>
        <v>100000</v>
      </c>
      <c r="L698" s="1"/>
    </row>
    <row r="699">
      <c r="A699" s="70">
        <v>46190.0</v>
      </c>
      <c r="B699" s="1" t="s">
        <v>644</v>
      </c>
      <c r="C699" s="1" t="str">
        <f>VLOOKUP(B699,MAESTRA!I:K,2,0)</f>
        <v>*11222023*</v>
      </c>
      <c r="D699" s="1" t="str">
        <f>VLOOKUP(B699,MAESTRA!I:K,3,0)</f>
        <v>CAMISETAS CABALLERO POLO TIPO GALLETA TALLA L</v>
      </c>
      <c r="E699" s="5" t="s">
        <v>1007</v>
      </c>
      <c r="F699" s="39">
        <v>2.0</v>
      </c>
      <c r="G699" s="4">
        <v>25000.0</v>
      </c>
      <c r="H699" s="2">
        <f t="shared" si="1"/>
        <v>50000</v>
      </c>
      <c r="I699" s="2">
        <f t="shared" ref="I699:I705" si="27">CEILING(G699*$I$1,1000)</f>
        <v>50000</v>
      </c>
      <c r="J699" s="59">
        <f t="shared" si="22"/>
        <v>1</v>
      </c>
      <c r="K699" s="2">
        <f t="shared" si="23"/>
        <v>100000</v>
      </c>
      <c r="L699" s="1"/>
    </row>
    <row r="700">
      <c r="A700" s="70">
        <v>46190.0</v>
      </c>
      <c r="B700" s="1" t="s">
        <v>646</v>
      </c>
      <c r="C700" s="1" t="str">
        <f>VLOOKUP(B700,MAESTRA!I:K,2,0)</f>
        <v>*11222025*</v>
      </c>
      <c r="D700" s="1" t="str">
        <f>VLOOKUP(B700,MAESTRA!I:K,3,0)</f>
        <v>CAMISETAS CABALLERO POLO TIPO GALLETA TALLA M</v>
      </c>
      <c r="E700" s="5" t="s">
        <v>1007</v>
      </c>
      <c r="F700" s="39">
        <v>2.0</v>
      </c>
      <c r="G700" s="4">
        <v>25000.0</v>
      </c>
      <c r="H700" s="2">
        <f t="shared" si="1"/>
        <v>50000</v>
      </c>
      <c r="I700" s="2">
        <f t="shared" si="27"/>
        <v>50000</v>
      </c>
      <c r="J700" s="59">
        <f t="shared" si="22"/>
        <v>1</v>
      </c>
      <c r="K700" s="2">
        <f t="shared" si="23"/>
        <v>100000</v>
      </c>
      <c r="L700" s="1"/>
    </row>
    <row r="701">
      <c r="A701" s="70">
        <v>46190.0</v>
      </c>
      <c r="B701" s="1" t="s">
        <v>648</v>
      </c>
      <c r="C701" s="1" t="str">
        <f>VLOOKUP(B701,MAESTRA!I:K,2,0)</f>
        <v>*11222027*</v>
      </c>
      <c r="D701" s="1" t="str">
        <f>VLOOKUP(B701,MAESTRA!I:K,3,0)</f>
        <v>CAMISETAS CABALLERO POLO TIPO GALLETA TALLA S</v>
      </c>
      <c r="E701" s="5" t="s">
        <v>1007</v>
      </c>
      <c r="F701" s="39">
        <v>2.0</v>
      </c>
      <c r="G701" s="4">
        <v>25000.0</v>
      </c>
      <c r="H701" s="2">
        <f t="shared" si="1"/>
        <v>50000</v>
      </c>
      <c r="I701" s="2">
        <f t="shared" si="27"/>
        <v>50000</v>
      </c>
      <c r="J701" s="59">
        <f t="shared" si="22"/>
        <v>1</v>
      </c>
      <c r="K701" s="2">
        <f t="shared" si="23"/>
        <v>100000</v>
      </c>
      <c r="L701" s="1"/>
    </row>
    <row r="702">
      <c r="A702" s="70">
        <v>46190.0</v>
      </c>
      <c r="B702" s="1" t="s">
        <v>650</v>
      </c>
      <c r="C702" s="1" t="str">
        <f>VLOOKUP(B702,MAESTRA!I:K,2,0)</f>
        <v>*11222032*</v>
      </c>
      <c r="D702" s="1" t="str">
        <f>VLOOKUP(B702,MAESTRA!I:K,3,0)</f>
        <v>CAMISETAS CABALLERO POLO TIPO GALLETA TALLA XL</v>
      </c>
      <c r="E702" s="5" t="s">
        <v>1007</v>
      </c>
      <c r="F702" s="39">
        <v>2.0</v>
      </c>
      <c r="G702" s="4">
        <v>25000.0</v>
      </c>
      <c r="H702" s="2">
        <f t="shared" si="1"/>
        <v>50000</v>
      </c>
      <c r="I702" s="2">
        <f t="shared" si="27"/>
        <v>50000</v>
      </c>
      <c r="J702" s="59">
        <f t="shared" si="22"/>
        <v>1</v>
      </c>
      <c r="K702" s="2">
        <f t="shared" si="23"/>
        <v>100000</v>
      </c>
      <c r="L702" s="1"/>
    </row>
    <row r="703">
      <c r="A703" s="70">
        <v>46190.0</v>
      </c>
      <c r="B703" s="1" t="s">
        <v>1104</v>
      </c>
      <c r="C703" s="1" t="str">
        <f>VLOOKUP(B703,MAESTRA!I:K,2,0)</f>
        <v>*24313531*</v>
      </c>
      <c r="D703" s="1" t="str">
        <f>VLOOKUP(B703,MAESTRA!I:K,3,0)</f>
        <v>MEDIAS UNISEX FINA MEDIA TALLA VA</v>
      </c>
      <c r="E703" s="1" t="s">
        <v>1098</v>
      </c>
      <c r="F703" s="39">
        <v>3.0</v>
      </c>
      <c r="G703" s="4">
        <v>8000.0</v>
      </c>
      <c r="H703" s="2">
        <f t="shared" si="1"/>
        <v>24000</v>
      </c>
      <c r="I703" s="2">
        <f t="shared" si="27"/>
        <v>16000</v>
      </c>
      <c r="J703" s="59">
        <f t="shared" si="22"/>
        <v>1</v>
      </c>
      <c r="K703" s="2">
        <f t="shared" si="23"/>
        <v>48000</v>
      </c>
      <c r="L703" s="1"/>
    </row>
    <row r="704">
      <c r="A704" s="70">
        <v>46190.0</v>
      </c>
      <c r="B704" s="1" t="s">
        <v>1459</v>
      </c>
      <c r="C704" s="1" t="str">
        <f>VLOOKUP(B704,MAESTRA!I:K,2,0)</f>
        <v>*24329931*</v>
      </c>
      <c r="D704" s="1" t="str">
        <f>VLOOKUP(B704,MAESTRA!I:K,3,0)</f>
        <v>MEDIAS UNISEX ANTIDESLIZANTE TALLA VA</v>
      </c>
      <c r="E704" s="5" t="s">
        <v>1098</v>
      </c>
      <c r="F704" s="39">
        <v>3.0</v>
      </c>
      <c r="G704" s="4">
        <v>12000.0</v>
      </c>
      <c r="H704" s="2">
        <f t="shared" si="1"/>
        <v>36000</v>
      </c>
      <c r="I704" s="2">
        <f t="shared" si="27"/>
        <v>24000</v>
      </c>
      <c r="J704" s="59">
        <f t="shared" si="22"/>
        <v>1</v>
      </c>
      <c r="K704" s="2">
        <f t="shared" si="23"/>
        <v>72000</v>
      </c>
      <c r="L704" s="1"/>
    </row>
    <row r="705">
      <c r="A705" s="70">
        <v>46190.0</v>
      </c>
      <c r="B705" s="1" t="s">
        <v>1103</v>
      </c>
      <c r="C705" s="1" t="str">
        <f>VLOOKUP(B705,MAESTRA!I:K,2,0)</f>
        <v>*24312431*</v>
      </c>
      <c r="D705" s="1" t="str">
        <f>VLOOKUP(B705,MAESTRA!I:K,3,0)</f>
        <v>MEDIAS UNISEX ECONOMICA TALLA VA</v>
      </c>
      <c r="E705" s="5" t="s">
        <v>1098</v>
      </c>
      <c r="F705" s="39">
        <v>6.0</v>
      </c>
      <c r="G705" s="4">
        <v>4500.0</v>
      </c>
      <c r="H705" s="2">
        <f t="shared" si="1"/>
        <v>27000</v>
      </c>
      <c r="I705" s="2">
        <f t="shared" si="27"/>
        <v>9000</v>
      </c>
      <c r="J705" s="59">
        <f t="shared" si="22"/>
        <v>1</v>
      </c>
      <c r="K705" s="2">
        <f t="shared" si="23"/>
        <v>54000</v>
      </c>
      <c r="L705" s="1"/>
    </row>
    <row r="706">
      <c r="A706" s="70">
        <v>46190.0</v>
      </c>
      <c r="B706" s="1" t="s">
        <v>1460</v>
      </c>
      <c r="C706" s="1" t="str">
        <f>VLOOKUP(B706,MAESTRA!I:K,2,0)</f>
        <v>*4121625*</v>
      </c>
      <c r="D706" s="1" t="str">
        <f>VLOOKUP(B706,MAESTRA!I:K,3,0)</f>
        <v>SUDADERA CABALLERO ALGODON TALLA M</v>
      </c>
      <c r="E706" s="5" t="s">
        <v>1461</v>
      </c>
      <c r="F706" s="39">
        <v>2.0</v>
      </c>
      <c r="G706" s="4">
        <v>43500.0</v>
      </c>
      <c r="H706" s="2">
        <f t="shared" si="1"/>
        <v>87000</v>
      </c>
      <c r="I706" s="4">
        <v>88000.0</v>
      </c>
      <c r="J706" s="59">
        <f t="shared" si="22"/>
        <v>1.022988506</v>
      </c>
      <c r="K706" s="2">
        <f t="shared" si="23"/>
        <v>176000</v>
      </c>
      <c r="L706" s="1"/>
    </row>
    <row r="707">
      <c r="A707" s="70">
        <v>46190.0</v>
      </c>
      <c r="B707" s="1" t="s">
        <v>816</v>
      </c>
      <c r="C707" s="1" t="str">
        <f>VLOOKUP(B707,MAESTRA!I:K,2,0)</f>
        <v>*4121623*</v>
      </c>
      <c r="D707" s="1" t="str">
        <f>VLOOKUP(B707,MAESTRA!I:K,3,0)</f>
        <v>SUDADERA CABALLERO ALGODON TALLA L</v>
      </c>
      <c r="E707" s="5" t="s">
        <v>1461</v>
      </c>
      <c r="F707" s="39">
        <v>2.0</v>
      </c>
      <c r="G707" s="4">
        <v>43500.0</v>
      </c>
      <c r="H707" s="2">
        <f t="shared" si="1"/>
        <v>87000</v>
      </c>
      <c r="I707" s="4">
        <v>88000.0</v>
      </c>
      <c r="J707" s="59">
        <f t="shared" si="22"/>
        <v>1.022988506</v>
      </c>
      <c r="K707" s="2">
        <f t="shared" si="23"/>
        <v>176000</v>
      </c>
      <c r="L707" s="1"/>
    </row>
    <row r="708">
      <c r="A708" s="70">
        <v>46190.0</v>
      </c>
      <c r="B708" s="1" t="s">
        <v>818</v>
      </c>
      <c r="C708" s="1" t="str">
        <f>VLOOKUP(B708,MAESTRA!I:K,2,0)</f>
        <v>*4121632*</v>
      </c>
      <c r="D708" s="1" t="str">
        <f>VLOOKUP(B708,MAESTRA!I:K,3,0)</f>
        <v>SUDADERA CABALLERO ALGODON TALLA XL</v>
      </c>
      <c r="E708" s="5" t="s">
        <v>1461</v>
      </c>
      <c r="F708" s="39">
        <v>2.0</v>
      </c>
      <c r="G708" s="4">
        <v>43500.0</v>
      </c>
      <c r="H708" s="2">
        <f t="shared" si="1"/>
        <v>87000</v>
      </c>
      <c r="I708" s="4">
        <v>88000.0</v>
      </c>
      <c r="J708" s="59">
        <f t="shared" si="22"/>
        <v>1.022988506</v>
      </c>
      <c r="K708" s="2">
        <f t="shared" si="23"/>
        <v>176000</v>
      </c>
      <c r="L708" s="1"/>
    </row>
    <row r="709">
      <c r="A709" s="70">
        <v>46190.0</v>
      </c>
      <c r="B709" s="1" t="s">
        <v>814</v>
      </c>
      <c r="C709" s="1" t="str">
        <f>VLOOKUP(B709,MAESTRA!I:K,2,0)</f>
        <v>*4111625*</v>
      </c>
      <c r="D709" s="1" t="str">
        <f>VLOOKUP(B709,MAESTRA!I:K,3,0)</f>
        <v>SUDADERA DAMA ALGODON TALLA M</v>
      </c>
      <c r="E709" s="5" t="s">
        <v>1461</v>
      </c>
      <c r="F709" s="39">
        <v>2.0</v>
      </c>
      <c r="G709" s="4">
        <v>43500.0</v>
      </c>
      <c r="H709" s="2">
        <f t="shared" si="1"/>
        <v>87000</v>
      </c>
      <c r="I709" s="2">
        <f t="shared" ref="I709:I732" si="28">CEILING(G709*$I$1,1000)</f>
        <v>87000</v>
      </c>
      <c r="J709" s="59">
        <f t="shared" si="22"/>
        <v>1</v>
      </c>
      <c r="K709" s="2">
        <f t="shared" si="23"/>
        <v>174000</v>
      </c>
      <c r="L709" s="1"/>
    </row>
    <row r="710">
      <c r="A710" s="70">
        <v>46190.0</v>
      </c>
      <c r="B710" s="1" t="s">
        <v>812</v>
      </c>
      <c r="C710" s="1" t="str">
        <f>VLOOKUP(B710,MAESTRA!I:K,2,0)</f>
        <v>*4111623*</v>
      </c>
      <c r="D710" s="1" t="str">
        <f>VLOOKUP(B710,MAESTRA!I:K,3,0)</f>
        <v>SUDADERA DAMA ALGODON TALLA L</v>
      </c>
      <c r="E710" s="5" t="s">
        <v>1461</v>
      </c>
      <c r="F710" s="39">
        <v>1.0</v>
      </c>
      <c r="G710" s="4">
        <v>43500.0</v>
      </c>
      <c r="H710" s="2">
        <f t="shared" si="1"/>
        <v>43500</v>
      </c>
      <c r="I710" s="2">
        <f t="shared" si="28"/>
        <v>87000</v>
      </c>
      <c r="J710" s="59">
        <f t="shared" si="22"/>
        <v>1</v>
      </c>
      <c r="K710" s="2">
        <f t="shared" si="23"/>
        <v>87000</v>
      </c>
      <c r="L710" s="1"/>
    </row>
    <row r="711">
      <c r="A711" s="70">
        <v>46190.0</v>
      </c>
      <c r="B711" s="1" t="s">
        <v>1462</v>
      </c>
      <c r="C711" s="1" t="str">
        <f>VLOOKUP(B711,MAESTRA!I:K,2,0)</f>
        <v>*4111632*</v>
      </c>
      <c r="D711" s="1" t="str">
        <f>VLOOKUP(B711,MAESTRA!I:K,3,0)</f>
        <v>SUDADERA DAMA ALGODON TALLA XL</v>
      </c>
      <c r="E711" s="5" t="s">
        <v>1461</v>
      </c>
      <c r="F711" s="39">
        <v>3.0</v>
      </c>
      <c r="G711" s="4">
        <v>43500.0</v>
      </c>
      <c r="H711" s="2">
        <f t="shared" si="1"/>
        <v>130500</v>
      </c>
      <c r="I711" s="2">
        <f t="shared" si="28"/>
        <v>87000</v>
      </c>
      <c r="J711" s="59">
        <f t="shared" si="22"/>
        <v>1</v>
      </c>
      <c r="K711" s="2">
        <f t="shared" si="23"/>
        <v>261000</v>
      </c>
      <c r="L711" s="1"/>
    </row>
    <row r="712">
      <c r="A712" s="73">
        <v>46193.0</v>
      </c>
      <c r="B712" s="74" t="s">
        <v>1451</v>
      </c>
      <c r="C712" s="74" t="str">
        <f>VLOOKUP(B712,MAESTRA!I:K,2,0)</f>
        <v>*40329425*</v>
      </c>
      <c r="D712" s="74" t="str">
        <f>VLOOKUP(B712,MAESTRA!I:K,3,0)</f>
        <v>CONJUNTO UNISEX PORTUGAL AAA VISITANTE 2026 TALLA M</v>
      </c>
      <c r="E712" s="75" t="s">
        <v>1098</v>
      </c>
      <c r="F712" s="76">
        <v>2.0</v>
      </c>
      <c r="G712" s="77">
        <v>35000.0</v>
      </c>
      <c r="H712" s="78">
        <f t="shared" si="1"/>
        <v>70000</v>
      </c>
      <c r="I712" s="78">
        <f t="shared" si="28"/>
        <v>70000</v>
      </c>
      <c r="J712" s="79">
        <f t="shared" si="22"/>
        <v>1</v>
      </c>
      <c r="K712" s="78">
        <f t="shared" si="23"/>
        <v>140000</v>
      </c>
      <c r="L712" s="74"/>
    </row>
    <row r="713">
      <c r="A713" s="73">
        <v>46193.0</v>
      </c>
      <c r="B713" s="74" t="s">
        <v>1463</v>
      </c>
      <c r="C713" s="74" t="str">
        <f>VLOOKUP(B713,MAESTRA!I:K,2,0)</f>
        <v>*40218723*</v>
      </c>
      <c r="D713" s="74" t="str">
        <f>VLOOKUP(B713,MAESTRA!I:K,3,0)</f>
        <v>CONJUNTO CABALLERO MEXICO AAA LOCAL TALLA L</v>
      </c>
      <c r="E713" s="75" t="s">
        <v>1098</v>
      </c>
      <c r="F713" s="76">
        <v>1.0</v>
      </c>
      <c r="G713" s="77">
        <v>35000.0</v>
      </c>
      <c r="H713" s="78">
        <f t="shared" si="1"/>
        <v>35000</v>
      </c>
      <c r="I713" s="78">
        <f t="shared" si="28"/>
        <v>70000</v>
      </c>
      <c r="J713" s="79">
        <f t="shared" si="22"/>
        <v>1</v>
      </c>
      <c r="K713" s="78">
        <f t="shared" si="23"/>
        <v>70000</v>
      </c>
      <c r="L713" s="74"/>
    </row>
    <row r="714">
      <c r="A714" s="73">
        <v>46193.0</v>
      </c>
      <c r="B714" s="74" t="s">
        <v>1464</v>
      </c>
      <c r="C714" s="74" t="str">
        <f>VLOOKUP(B714,MAESTRA!I:K,2,0)</f>
        <v>*25232932*</v>
      </c>
      <c r="D714" s="74" t="str">
        <f>VLOOKUP(B714,MAESTRA!I:K,3,0)</f>
        <v>CHAQUETAS CABALLERO COLUMBIA IMPORTADO TALLA XL</v>
      </c>
      <c r="E714" s="75" t="s">
        <v>1426</v>
      </c>
      <c r="F714" s="76">
        <v>1.0</v>
      </c>
      <c r="G714" s="77">
        <v>75000.0</v>
      </c>
      <c r="H714" s="78">
        <f t="shared" si="1"/>
        <v>75000</v>
      </c>
      <c r="I714" s="78">
        <f t="shared" si="28"/>
        <v>150000</v>
      </c>
      <c r="J714" s="79">
        <f t="shared" si="22"/>
        <v>1</v>
      </c>
      <c r="K714" s="78">
        <f t="shared" si="23"/>
        <v>150000</v>
      </c>
      <c r="L714" s="74"/>
    </row>
    <row r="715">
      <c r="A715" s="73">
        <v>46193.0</v>
      </c>
      <c r="B715" s="80" t="s">
        <v>990</v>
      </c>
      <c r="C715" s="74" t="str">
        <f>VLOOKUP(B715,MAESTRA!I:K,2,0)</f>
        <v>*123915*</v>
      </c>
      <c r="D715" s="74" t="str">
        <f>VLOOKUP(B715,MAESTRA!I:K,3,0)</f>
        <v>JEANS CABALLERO BAGGI TALLA 34</v>
      </c>
      <c r="E715" s="74" t="s">
        <v>979</v>
      </c>
      <c r="F715" s="81">
        <v>1.0</v>
      </c>
      <c r="G715" s="78">
        <v>55000.0</v>
      </c>
      <c r="H715" s="78">
        <f t="shared" si="1"/>
        <v>55000</v>
      </c>
      <c r="I715" s="78">
        <f t="shared" si="28"/>
        <v>110000</v>
      </c>
      <c r="J715" s="79">
        <f t="shared" si="22"/>
        <v>1</v>
      </c>
      <c r="K715" s="78">
        <f t="shared" si="23"/>
        <v>110000</v>
      </c>
      <c r="L715" s="74"/>
    </row>
    <row r="716">
      <c r="A716" s="73">
        <v>46193.0</v>
      </c>
      <c r="B716" s="80" t="s">
        <v>1112</v>
      </c>
      <c r="C716" s="74" t="str">
        <f>VLOOKUP(B716,MAESTRA!I:K,2,0)</f>
        <v>*25120023*</v>
      </c>
      <c r="D716" s="74" t="str">
        <f>VLOOKUP(B716,MAESTRA!I:K,3,0)</f>
        <v>CHAQUETAS DAMA OVEJERA CUERINA TALLA L</v>
      </c>
      <c r="E716" s="74" t="s">
        <v>1106</v>
      </c>
      <c r="F716" s="76">
        <v>2.0</v>
      </c>
      <c r="G716" s="78">
        <v>52000.0</v>
      </c>
      <c r="H716" s="78">
        <f t="shared" si="1"/>
        <v>104000</v>
      </c>
      <c r="I716" s="78">
        <f t="shared" si="28"/>
        <v>104000</v>
      </c>
      <c r="J716" s="79">
        <f t="shared" si="22"/>
        <v>1</v>
      </c>
      <c r="K716" s="78">
        <f t="shared" si="23"/>
        <v>208000</v>
      </c>
      <c r="L716" s="74"/>
    </row>
    <row r="717">
      <c r="A717" s="73">
        <v>46193.0</v>
      </c>
      <c r="B717" s="80" t="s">
        <v>1113</v>
      </c>
      <c r="C717" s="74" t="str">
        <f>VLOOKUP(B717,MAESTRA!I:K,2,0)</f>
        <v>*25120025*</v>
      </c>
      <c r="D717" s="74" t="str">
        <f>VLOOKUP(B717,MAESTRA!I:K,3,0)</f>
        <v>CHAQUETAS DAMA OVEJERA CUERINA TALLA M</v>
      </c>
      <c r="E717" s="74" t="s">
        <v>1106</v>
      </c>
      <c r="F717" s="76">
        <v>2.0</v>
      </c>
      <c r="G717" s="78">
        <v>52000.0</v>
      </c>
      <c r="H717" s="78">
        <f t="shared" si="1"/>
        <v>104000</v>
      </c>
      <c r="I717" s="78">
        <f t="shared" si="28"/>
        <v>104000</v>
      </c>
      <c r="J717" s="79">
        <f t="shared" si="22"/>
        <v>1</v>
      </c>
      <c r="K717" s="78">
        <f t="shared" si="23"/>
        <v>208000</v>
      </c>
      <c r="L717" s="74"/>
    </row>
    <row r="718">
      <c r="A718" s="73">
        <v>46193.0</v>
      </c>
      <c r="B718" s="80" t="s">
        <v>1110</v>
      </c>
      <c r="C718" s="74" t="str">
        <f>VLOOKUP(B718,MAESTRA!I:K,2,0)</f>
        <v>*25120027*</v>
      </c>
      <c r="D718" s="74" t="str">
        <f>VLOOKUP(B718,MAESTRA!I:K,3,0)</f>
        <v>CHAQUETAS DAMA OVEJERA CUERINA TALLA S</v>
      </c>
      <c r="E718" s="74" t="s">
        <v>1106</v>
      </c>
      <c r="F718" s="81">
        <v>1.0</v>
      </c>
      <c r="G718" s="78">
        <v>52000.0</v>
      </c>
      <c r="H718" s="78">
        <f t="shared" si="1"/>
        <v>52000</v>
      </c>
      <c r="I718" s="78">
        <f t="shared" si="28"/>
        <v>104000</v>
      </c>
      <c r="J718" s="79">
        <f t="shared" si="22"/>
        <v>1</v>
      </c>
      <c r="K718" s="78">
        <f t="shared" si="23"/>
        <v>104000</v>
      </c>
      <c r="L718" s="74"/>
    </row>
    <row r="719">
      <c r="A719" s="73">
        <v>46186.0</v>
      </c>
      <c r="B719" s="80" t="s">
        <v>1109</v>
      </c>
      <c r="C719" s="74" t="str">
        <f>VLOOKUP(B719,MAESTRA!I:K,2,0)</f>
        <v>*25124223*</v>
      </c>
      <c r="D719" s="74" t="str">
        <f>VLOOKUP(B719,MAESTRA!I:K,3,0)</f>
        <v>CHAQUETAS DAMA ROMBOS TALLA L</v>
      </c>
      <c r="E719" s="74" t="s">
        <v>1106</v>
      </c>
      <c r="F719" s="76">
        <v>2.0</v>
      </c>
      <c r="G719" s="78">
        <v>39000.0</v>
      </c>
      <c r="H719" s="78">
        <f t="shared" si="1"/>
        <v>78000</v>
      </c>
      <c r="I719" s="78">
        <f t="shared" si="28"/>
        <v>78000</v>
      </c>
      <c r="J719" s="79">
        <f t="shared" si="22"/>
        <v>1</v>
      </c>
      <c r="K719" s="78">
        <f t="shared" si="23"/>
        <v>156000</v>
      </c>
      <c r="L719" s="74"/>
    </row>
    <row r="720">
      <c r="A720" s="73">
        <v>46193.0</v>
      </c>
      <c r="B720" s="80" t="s">
        <v>1105</v>
      </c>
      <c r="C720" s="74" t="str">
        <f>VLOOKUP(B720,MAESTRA!I:K,2,0)</f>
        <v>*25124232*</v>
      </c>
      <c r="D720" s="74" t="str">
        <f>VLOOKUP(B720,MAESTRA!I:K,3,0)</f>
        <v>CHAQUETAS DAMA ROMBOS TALLA XL</v>
      </c>
      <c r="E720" s="74" t="s">
        <v>1106</v>
      </c>
      <c r="F720" s="81">
        <v>1.0</v>
      </c>
      <c r="G720" s="78">
        <v>39000.0</v>
      </c>
      <c r="H720" s="78">
        <f t="shared" si="1"/>
        <v>39000</v>
      </c>
      <c r="I720" s="78">
        <f t="shared" si="28"/>
        <v>78000</v>
      </c>
      <c r="J720" s="79">
        <f t="shared" si="22"/>
        <v>1</v>
      </c>
      <c r="K720" s="78">
        <f t="shared" si="23"/>
        <v>78000</v>
      </c>
      <c r="L720" s="74"/>
    </row>
    <row r="721">
      <c r="A721" s="73">
        <v>46193.0</v>
      </c>
      <c r="B721" s="52" t="s">
        <v>908</v>
      </c>
      <c r="C721" s="1" t="str">
        <f>VLOOKUP(B721,MAESTRA!I:K,2,0)</f>
        <v>*46100*</v>
      </c>
      <c r="D721" s="1" t="str">
        <f>VLOOKUP(B721,MAESTRA!I:K,3,0)</f>
        <v>SPLASH DAMA -</v>
      </c>
      <c r="E721" s="5" t="s">
        <v>906</v>
      </c>
      <c r="F721" s="39">
        <v>8.0</v>
      </c>
      <c r="G721" s="2">
        <v>8500.0</v>
      </c>
      <c r="H721" s="2">
        <f t="shared" si="1"/>
        <v>68000</v>
      </c>
      <c r="I721" s="2">
        <f t="shared" si="28"/>
        <v>17000</v>
      </c>
      <c r="J721" s="59">
        <f t="shared" si="22"/>
        <v>1</v>
      </c>
      <c r="K721" s="2">
        <f t="shared" si="23"/>
        <v>136000</v>
      </c>
      <c r="L721" s="1"/>
    </row>
    <row r="722">
      <c r="A722" s="73">
        <v>46193.0</v>
      </c>
      <c r="B722" s="1" t="s">
        <v>1465</v>
      </c>
      <c r="C722" s="1" t="str">
        <f>VLOOKUP(B722,MAESTRA!I:K,2,0)</f>
        <v>*4623010*</v>
      </c>
      <c r="D722" s="1" t="str">
        <f>VLOOKUP(B722,MAESTRA!I:K,3,0)</f>
        <v>SPLASH CABALLERO CAPSULA</v>
      </c>
      <c r="E722" s="5" t="s">
        <v>906</v>
      </c>
      <c r="F722" s="39">
        <v>1.0</v>
      </c>
      <c r="G722" s="4">
        <v>18000.0</v>
      </c>
      <c r="H722" s="2">
        <f t="shared" si="1"/>
        <v>18000</v>
      </c>
      <c r="I722" s="2">
        <f t="shared" si="28"/>
        <v>36000</v>
      </c>
      <c r="J722" s="59">
        <f t="shared" si="22"/>
        <v>1</v>
      </c>
      <c r="K722" s="2">
        <f t="shared" si="23"/>
        <v>36000</v>
      </c>
      <c r="L722" s="1"/>
    </row>
    <row r="723">
      <c r="A723" s="73">
        <v>46193.0</v>
      </c>
      <c r="B723" s="1" t="s">
        <v>1466</v>
      </c>
      <c r="C723" s="1" t="str">
        <f>VLOOKUP(B723,MAESTRA!I:K,2,0)</f>
        <v>*7213020*</v>
      </c>
      <c r="D723" s="1" t="str">
        <f>VLOOKUP(B723,MAESTRA!I:K,3,0)</f>
        <v>LAPIZ DAMA CEJAS</v>
      </c>
      <c r="E723" s="5" t="s">
        <v>906</v>
      </c>
      <c r="F723" s="39">
        <v>1.0</v>
      </c>
      <c r="G723" s="4">
        <v>4500.0</v>
      </c>
      <c r="H723" s="2">
        <f t="shared" si="1"/>
        <v>4500</v>
      </c>
      <c r="I723" s="2">
        <f t="shared" si="28"/>
        <v>9000</v>
      </c>
      <c r="J723" s="59">
        <f t="shared" si="22"/>
        <v>1</v>
      </c>
      <c r="K723" s="2">
        <f t="shared" si="23"/>
        <v>9000</v>
      </c>
      <c r="L723" s="1"/>
    </row>
    <row r="724">
      <c r="A724" s="73">
        <v>46190.0</v>
      </c>
      <c r="B724" s="1" t="s">
        <v>738</v>
      </c>
      <c r="C724" s="1" t="str">
        <f>VLOOKUP(B724,MAESTRA!I:K,2,0)</f>
        <v>*25215423*</v>
      </c>
      <c r="D724" s="1" t="str">
        <f>VLOOKUP(B724,MAESTRA!I:K,3,0)</f>
        <v>CHAQUETAS CABALLERO JEAN OVEJERA TALLA L</v>
      </c>
      <c r="E724" s="5" t="s">
        <v>969</v>
      </c>
      <c r="F724" s="39">
        <v>2.0</v>
      </c>
      <c r="G724" s="4">
        <v>55000.0</v>
      </c>
      <c r="H724" s="2">
        <f t="shared" si="1"/>
        <v>110000</v>
      </c>
      <c r="I724" s="2">
        <f t="shared" si="28"/>
        <v>110000</v>
      </c>
      <c r="J724" s="59">
        <f t="shared" si="22"/>
        <v>1</v>
      </c>
      <c r="K724" s="2">
        <f t="shared" si="23"/>
        <v>220000</v>
      </c>
      <c r="L724" s="1"/>
    </row>
    <row r="725">
      <c r="A725" s="73">
        <v>46190.0</v>
      </c>
      <c r="B725" s="1" t="s">
        <v>970</v>
      </c>
      <c r="C725" s="1" t="str">
        <f>VLOOKUP(B725,MAESTRA!I:K,2,0)</f>
        <v>*25215425*</v>
      </c>
      <c r="D725" s="1" t="str">
        <f>VLOOKUP(B725,MAESTRA!I:K,3,0)</f>
        <v>CHAQUETAS CABALLERO JEAN OVEJERA TALLA M</v>
      </c>
      <c r="E725" s="5" t="s">
        <v>969</v>
      </c>
      <c r="F725" s="39">
        <v>2.0</v>
      </c>
      <c r="G725" s="4">
        <v>55000.0</v>
      </c>
      <c r="H725" s="2">
        <f t="shared" si="1"/>
        <v>110000</v>
      </c>
      <c r="I725" s="2">
        <f t="shared" si="28"/>
        <v>110000</v>
      </c>
      <c r="J725" s="59">
        <f t="shared" si="22"/>
        <v>1</v>
      </c>
      <c r="K725" s="2">
        <f t="shared" si="23"/>
        <v>220000</v>
      </c>
      <c r="L725" s="1"/>
    </row>
    <row r="726">
      <c r="A726" s="73">
        <v>46190.0</v>
      </c>
      <c r="B726" s="1" t="s">
        <v>740</v>
      </c>
      <c r="C726" s="1" t="str">
        <f>VLOOKUP(B726,MAESTRA!I:K,2,0)</f>
        <v>*25215432*</v>
      </c>
      <c r="D726" s="1" t="str">
        <f>VLOOKUP(B726,MAESTRA!I:K,3,0)</f>
        <v>CHAQUETAS CABALLERO JEAN OVEJERA TALLA XL</v>
      </c>
      <c r="E726" s="5" t="s">
        <v>969</v>
      </c>
      <c r="F726" s="39">
        <v>2.0</v>
      </c>
      <c r="G726" s="4">
        <v>55000.0</v>
      </c>
      <c r="H726" s="2">
        <f t="shared" si="1"/>
        <v>110000</v>
      </c>
      <c r="I726" s="2">
        <f t="shared" si="28"/>
        <v>110000</v>
      </c>
      <c r="J726" s="59">
        <f t="shared" si="22"/>
        <v>1</v>
      </c>
      <c r="K726" s="2">
        <f t="shared" si="23"/>
        <v>220000</v>
      </c>
      <c r="L726" s="1"/>
    </row>
    <row r="727">
      <c r="A727" s="73">
        <v>46190.0</v>
      </c>
      <c r="B727" s="1" t="s">
        <v>975</v>
      </c>
      <c r="C727" s="1" t="str">
        <f>VLOOKUP(B727,MAESTRA!I:K,2,0)</f>
        <v>*25115425*</v>
      </c>
      <c r="D727" s="1" t="str">
        <f>VLOOKUP(B727,MAESTRA!I:K,3,0)</f>
        <v>CHAQUETAS DAMA JEAN OVEJERA TALLA M</v>
      </c>
      <c r="E727" s="5" t="s">
        <v>969</v>
      </c>
      <c r="F727" s="39">
        <v>1.0</v>
      </c>
      <c r="G727" s="4">
        <v>50000.0</v>
      </c>
      <c r="H727" s="2">
        <f t="shared" si="1"/>
        <v>50000</v>
      </c>
      <c r="I727" s="2">
        <f t="shared" si="28"/>
        <v>100000</v>
      </c>
      <c r="J727" s="59">
        <f t="shared" si="22"/>
        <v>1</v>
      </c>
      <c r="K727" s="2">
        <f t="shared" si="23"/>
        <v>100000</v>
      </c>
      <c r="L727" s="1"/>
    </row>
    <row r="728">
      <c r="A728" s="73">
        <v>46190.0</v>
      </c>
      <c r="B728" s="52" t="s">
        <v>973</v>
      </c>
      <c r="C728" s="1" t="str">
        <f>VLOOKUP(B728,MAESTRA!I:K,2,0)</f>
        <v>*25115432*</v>
      </c>
      <c r="D728" s="1" t="str">
        <f>VLOOKUP(B728,MAESTRA!I:K,3,0)</f>
        <v>CHAQUETAS DAMA JEAN OVEJERA TALLA XL</v>
      </c>
      <c r="E728" s="5" t="s">
        <v>969</v>
      </c>
      <c r="F728" s="39">
        <v>1.0</v>
      </c>
      <c r="G728" s="4">
        <v>50000.0</v>
      </c>
      <c r="H728" s="2">
        <f t="shared" si="1"/>
        <v>50000</v>
      </c>
      <c r="I728" s="2">
        <f t="shared" si="28"/>
        <v>100000</v>
      </c>
      <c r="J728" s="59">
        <f t="shared" si="22"/>
        <v>1</v>
      </c>
      <c r="K728" s="2">
        <f t="shared" si="23"/>
        <v>100000</v>
      </c>
      <c r="L728" s="1"/>
    </row>
    <row r="729">
      <c r="A729" s="73">
        <v>46193.0</v>
      </c>
      <c r="B729" s="1" t="s">
        <v>1467</v>
      </c>
      <c r="C729" s="1" t="str">
        <f>VLOOKUP(B729,MAESTRA!I:K,2,0)</f>
        <v>*25115532*</v>
      </c>
      <c r="D729" s="1" t="str">
        <f>VLOOKUP(B729,MAESTRA!I:K,3,0)</f>
        <v>CHAQUETAS DAMA JEAN TORERA OVEJERA TALLA XL</v>
      </c>
      <c r="E729" s="1" t="s">
        <v>969</v>
      </c>
      <c r="F729" s="57">
        <v>1.0</v>
      </c>
      <c r="G729" s="4">
        <v>45000.0</v>
      </c>
      <c r="H729" s="2">
        <f t="shared" si="1"/>
        <v>45000</v>
      </c>
      <c r="I729" s="2">
        <f t="shared" si="28"/>
        <v>90000</v>
      </c>
      <c r="J729" s="59">
        <f t="shared" si="22"/>
        <v>1</v>
      </c>
      <c r="K729" s="2">
        <f t="shared" si="23"/>
        <v>90000</v>
      </c>
      <c r="L729" s="1"/>
    </row>
    <row r="730">
      <c r="A730" s="73">
        <v>46193.0</v>
      </c>
      <c r="B730" s="1" t="s">
        <v>1468</v>
      </c>
      <c r="C730" s="1" t="str">
        <f>VLOOKUP(B730,MAESTRA!I:K,2,0)</f>
        <v>*25115523*</v>
      </c>
      <c r="D730" s="1" t="str">
        <f>VLOOKUP(B730,MAESTRA!I:K,3,0)</f>
        <v>CHAQUETAS DAMA JEAN TORERA OVEJERA TALLA L</v>
      </c>
      <c r="E730" s="1" t="s">
        <v>969</v>
      </c>
      <c r="F730" s="57">
        <v>1.0</v>
      </c>
      <c r="G730" s="4">
        <v>45000.0</v>
      </c>
      <c r="H730" s="2">
        <f t="shared" si="1"/>
        <v>45000</v>
      </c>
      <c r="I730" s="2">
        <f t="shared" si="28"/>
        <v>90000</v>
      </c>
      <c r="J730" s="59">
        <f t="shared" si="22"/>
        <v>1</v>
      </c>
      <c r="K730" s="2">
        <f t="shared" si="23"/>
        <v>90000</v>
      </c>
      <c r="L730" s="1"/>
    </row>
    <row r="731">
      <c r="A731" s="73">
        <v>46193.0</v>
      </c>
      <c r="B731" s="52" t="s">
        <v>834</v>
      </c>
      <c r="C731" s="1" t="str">
        <f>VLOOKUP(B731,MAESTRA!I:K,2,0)</f>
        <v>*42223714*</v>
      </c>
      <c r="D731" s="1" t="str">
        <f>VLOOKUP(B731,MAESTRA!I:K,3,0)</f>
        <v>DRILL CABALLERO RIBETE TALLA 32</v>
      </c>
      <c r="E731" s="5" t="s">
        <v>408</v>
      </c>
      <c r="F731" s="57">
        <v>2.0</v>
      </c>
      <c r="G731" s="2">
        <v>38000.0</v>
      </c>
      <c r="H731" s="2">
        <f t="shared" si="1"/>
        <v>76000</v>
      </c>
      <c r="I731" s="2">
        <f t="shared" si="28"/>
        <v>76000</v>
      </c>
      <c r="J731" s="59">
        <f t="shared" si="22"/>
        <v>1</v>
      </c>
      <c r="K731" s="2">
        <f t="shared" si="23"/>
        <v>152000</v>
      </c>
      <c r="L731" s="1"/>
    </row>
    <row r="732">
      <c r="A732" s="73">
        <v>46193.0</v>
      </c>
      <c r="B732" s="52" t="s">
        <v>836</v>
      </c>
      <c r="C732" s="1" t="str">
        <f>VLOOKUP(B732,MAESTRA!I:K,2,0)</f>
        <v>*42223715*</v>
      </c>
      <c r="D732" s="1" t="str">
        <f>VLOOKUP(B732,MAESTRA!I:K,3,0)</f>
        <v>DRILL CABALLERO RIBETE TALLA 34</v>
      </c>
      <c r="E732" s="5" t="s">
        <v>408</v>
      </c>
      <c r="F732" s="57">
        <v>2.0</v>
      </c>
      <c r="G732" s="2">
        <v>38000.0</v>
      </c>
      <c r="H732" s="2">
        <f t="shared" si="1"/>
        <v>76000</v>
      </c>
      <c r="I732" s="2">
        <f t="shared" si="28"/>
        <v>76000</v>
      </c>
      <c r="J732" s="59">
        <f t="shared" si="22"/>
        <v>1</v>
      </c>
      <c r="K732" s="2">
        <f t="shared" si="23"/>
        <v>152000</v>
      </c>
      <c r="L732" s="1"/>
    </row>
    <row r="733">
      <c r="A733" s="73">
        <v>46193.0</v>
      </c>
      <c r="B733" s="52" t="s">
        <v>1043</v>
      </c>
      <c r="C733" s="1" t="str">
        <f>VLOOKUP(B733,MAESTRA!I:K,2,0)</f>
        <v>*25221932*</v>
      </c>
      <c r="D733" s="1" t="str">
        <f>VLOOKUP(B733,MAESTRA!I:K,3,0)</f>
        <v>CHAQUETAS CABALLERO POLO SENCILLA TALLA XL</v>
      </c>
      <c r="E733" s="1" t="s">
        <v>1044</v>
      </c>
      <c r="F733" s="57">
        <v>1.0</v>
      </c>
      <c r="G733" s="2">
        <v>43000.0</v>
      </c>
      <c r="H733" s="2">
        <f t="shared" si="1"/>
        <v>43000</v>
      </c>
      <c r="I733" s="2">
        <v>90000.0</v>
      </c>
      <c r="J733" s="59">
        <f t="shared" si="22"/>
        <v>1.093023256</v>
      </c>
      <c r="K733" s="2">
        <f t="shared" si="23"/>
        <v>90000</v>
      </c>
      <c r="L733" s="1"/>
    </row>
    <row r="734">
      <c r="A734" s="73">
        <v>46193.0</v>
      </c>
      <c r="B734" s="1" t="s">
        <v>1469</v>
      </c>
      <c r="C734" s="1" t="str">
        <f>VLOOKUP(B734,MAESTRA!I:K,2,0)</f>
        <v>*25217534*</v>
      </c>
      <c r="D734" s="1" t="str">
        <f>VLOOKUP(B734,MAESTRA!I:K,3,0)</f>
        <v>CHAQUETAS CABALLERO LISA ACOLCHADA TALLA XXL</v>
      </c>
      <c r="E734" s="1" t="s">
        <v>1044</v>
      </c>
      <c r="F734" s="39">
        <v>1.0</v>
      </c>
      <c r="G734" s="2">
        <v>47000.0</v>
      </c>
      <c r="H734" s="2">
        <f t="shared" si="1"/>
        <v>47000</v>
      </c>
      <c r="I734" s="2">
        <f t="shared" ref="I734:I736" si="29">CEILING(G734*$I$1,1000)</f>
        <v>94000</v>
      </c>
      <c r="J734" s="59">
        <f t="shared" si="22"/>
        <v>1</v>
      </c>
      <c r="K734" s="2">
        <f t="shared" si="23"/>
        <v>94000</v>
      </c>
      <c r="L734" s="1"/>
    </row>
    <row r="735">
      <c r="A735" s="73">
        <v>46193.0</v>
      </c>
      <c r="B735" s="1" t="s">
        <v>1470</v>
      </c>
      <c r="C735" s="1" t="str">
        <f>VLOOKUP(B735,MAESTRA!I:K,2,0)</f>
        <v>*25230323*</v>
      </c>
      <c r="D735" s="1" t="str">
        <f>VLOOKUP(B735,MAESTRA!I:K,3,0)</f>
        <v>CHAQUETAS CABALLERO CORDON TALLA L</v>
      </c>
      <c r="E735" s="1" t="s">
        <v>1044</v>
      </c>
      <c r="F735" s="39">
        <v>1.0</v>
      </c>
      <c r="G735" s="4">
        <v>44000.0</v>
      </c>
      <c r="H735" s="2">
        <f t="shared" si="1"/>
        <v>44000</v>
      </c>
      <c r="I735" s="2">
        <f t="shared" si="29"/>
        <v>88000</v>
      </c>
      <c r="J735" s="59">
        <f t="shared" si="22"/>
        <v>1</v>
      </c>
      <c r="K735" s="2">
        <f t="shared" si="23"/>
        <v>88000</v>
      </c>
      <c r="L735" s="1"/>
    </row>
    <row r="736">
      <c r="A736" s="73">
        <v>46193.0</v>
      </c>
      <c r="B736" s="52" t="s">
        <v>1046</v>
      </c>
      <c r="C736" s="1" t="str">
        <f>VLOOKUP(B736,MAESTRA!I:K,2,0)</f>
        <v>*25217532*</v>
      </c>
      <c r="D736" s="1" t="str">
        <f>VLOOKUP(B736,MAESTRA!I:K,3,0)</f>
        <v>CHAQUETAS CABALLERO LISA ACOLCHADA TALLA XL</v>
      </c>
      <c r="E736" s="1" t="s">
        <v>1044</v>
      </c>
      <c r="F736" s="57">
        <v>1.0</v>
      </c>
      <c r="G736" s="2">
        <v>47000.0</v>
      </c>
      <c r="H736" s="2">
        <f t="shared" si="1"/>
        <v>47000</v>
      </c>
      <c r="I736" s="2">
        <f t="shared" si="29"/>
        <v>94000</v>
      </c>
      <c r="J736" s="59">
        <f t="shared" si="22"/>
        <v>1</v>
      </c>
      <c r="K736" s="2">
        <f t="shared" si="23"/>
        <v>94000</v>
      </c>
      <c r="L736" s="1"/>
    </row>
    <row r="737">
      <c r="A737" s="82">
        <v>46183.0</v>
      </c>
      <c r="B737" s="1" t="s">
        <v>1471</v>
      </c>
      <c r="C737" s="1" t="str">
        <f>VLOOKUP(B737,MAESTRA!I:K,2,0)</f>
        <v>*3811670*</v>
      </c>
      <c r="D737" s="1" t="str">
        <f>VLOOKUP(B737,MAESTRA!I:K,3,0)</f>
        <v>BODY DAMA LICRA</v>
      </c>
      <c r="E737" s="5" t="s">
        <v>1472</v>
      </c>
      <c r="F737" s="39">
        <v>1.0</v>
      </c>
      <c r="G737" s="4">
        <v>10000.0</v>
      </c>
      <c r="H737" s="2">
        <f t="shared" si="1"/>
        <v>10000</v>
      </c>
      <c r="I737" s="4">
        <v>25000.0</v>
      </c>
      <c r="J737" s="59">
        <f t="shared" si="22"/>
        <v>1.5</v>
      </c>
      <c r="K737" s="2">
        <f t="shared" si="23"/>
        <v>25000</v>
      </c>
      <c r="L737" s="1"/>
    </row>
    <row r="738">
      <c r="A738" s="82">
        <v>46183.0</v>
      </c>
      <c r="B738" s="1" t="s">
        <v>1473</v>
      </c>
      <c r="C738" s="1" t="str">
        <f>VLOOKUP(B738,MAESTRA!I:K,2,0)</f>
        <v>*613050*</v>
      </c>
      <c r="D738" s="1" t="str">
        <f>VLOOKUP(B738,MAESTRA!I:K,3,0)</f>
        <v>BLUSAS DAMA LICRADA CORTA CUELLO</v>
      </c>
      <c r="E738" s="5" t="s">
        <v>1472</v>
      </c>
      <c r="F738" s="39">
        <v>3.0</v>
      </c>
      <c r="G738" s="4">
        <v>10000.0</v>
      </c>
      <c r="H738" s="2">
        <f t="shared" si="1"/>
        <v>30000</v>
      </c>
      <c r="I738" s="4">
        <v>25000.0</v>
      </c>
      <c r="J738" s="59">
        <f t="shared" si="22"/>
        <v>1.5</v>
      </c>
      <c r="K738" s="2">
        <f t="shared" si="23"/>
        <v>75000</v>
      </c>
      <c r="L738" s="1"/>
    </row>
    <row r="739">
      <c r="A739" s="82">
        <v>46183.0</v>
      </c>
      <c r="B739" s="1" t="s">
        <v>1474</v>
      </c>
      <c r="C739" s="1" t="str">
        <f>VLOOKUP(B739,MAESTRA!I:K,2,0)</f>
        <v>*613060*</v>
      </c>
      <c r="D739" s="1" t="str">
        <f>VLOOKUP(B739,MAESTRA!I:K,3,0)</f>
        <v>BLUSAS DAMA LICRADA LARGA SIZA</v>
      </c>
      <c r="E739" s="5" t="s">
        <v>1472</v>
      </c>
      <c r="F739" s="39">
        <v>9.0</v>
      </c>
      <c r="G739" s="4">
        <v>10000.0</v>
      </c>
      <c r="H739" s="2">
        <f t="shared" si="1"/>
        <v>90000</v>
      </c>
      <c r="I739" s="4">
        <v>25000.0</v>
      </c>
      <c r="J739" s="59">
        <f t="shared" si="22"/>
        <v>1.5</v>
      </c>
      <c r="K739" s="2">
        <f t="shared" si="23"/>
        <v>225000</v>
      </c>
      <c r="L739" s="1"/>
    </row>
    <row r="740">
      <c r="A740" s="82">
        <v>46183.0</v>
      </c>
      <c r="B740" s="1" t="s">
        <v>1475</v>
      </c>
      <c r="C740" s="1" t="str">
        <f>VLOOKUP(B740,MAESTRA!I:K,2,0)</f>
        <v>*613070*</v>
      </c>
      <c r="D740" s="1" t="str">
        <f>VLOOKUP(B740,MAESTRA!I:K,3,0)</f>
        <v>BLUSAS DAMA LICRADA CORTA SIZA</v>
      </c>
      <c r="E740" s="5" t="s">
        <v>1472</v>
      </c>
      <c r="F740" s="39">
        <v>5.0</v>
      </c>
      <c r="G740" s="4">
        <v>10000.0</v>
      </c>
      <c r="H740" s="2">
        <f t="shared" si="1"/>
        <v>50000</v>
      </c>
      <c r="I740" s="4">
        <v>25000.0</v>
      </c>
      <c r="J740" s="59">
        <f t="shared" si="22"/>
        <v>1.5</v>
      </c>
      <c r="K740" s="2">
        <f t="shared" si="23"/>
        <v>125000</v>
      </c>
      <c r="L740" s="1"/>
    </row>
    <row r="741">
      <c r="A741" s="82">
        <v>46183.0</v>
      </c>
      <c r="B741" s="1" t="s">
        <v>1476</v>
      </c>
      <c r="C741" s="1" t="str">
        <f>VLOOKUP(B741,MAESTRA!I:K,2,0)</f>
        <v>*611710*</v>
      </c>
      <c r="D741" s="1" t="str">
        <f>VLOOKUP(B741,MAESTRA!I:K,3,0)</f>
        <v>BLUSAS DAMA LICRADA MANGA LARGA</v>
      </c>
      <c r="E741" s="5" t="s">
        <v>1472</v>
      </c>
      <c r="F741" s="39">
        <v>7.0</v>
      </c>
      <c r="G741" s="4">
        <v>10000.0</v>
      </c>
      <c r="H741" s="2">
        <f t="shared" si="1"/>
        <v>70000</v>
      </c>
      <c r="I741" s="4">
        <v>25000.0</v>
      </c>
      <c r="J741" s="59">
        <f t="shared" si="22"/>
        <v>1.5</v>
      </c>
      <c r="K741" s="2">
        <f t="shared" si="23"/>
        <v>175000</v>
      </c>
      <c r="L741" s="1"/>
    </row>
    <row r="742">
      <c r="A742" s="82">
        <v>46183.0</v>
      </c>
      <c r="B742" s="1" t="s">
        <v>1477</v>
      </c>
      <c r="C742" s="1" t="str">
        <f>VLOOKUP(B742,MAESTRA!I:K,2,0)</f>
        <v>*611700*</v>
      </c>
      <c r="D742" s="1" t="str">
        <f>VLOOKUP(B742,MAESTRA!I:K,3,0)</f>
        <v>BLUSAS DAMA LICRADA MANGA CORTA</v>
      </c>
      <c r="E742" s="5" t="s">
        <v>1472</v>
      </c>
      <c r="F742" s="39">
        <v>5.0</v>
      </c>
      <c r="G742" s="4">
        <v>10000.0</v>
      </c>
      <c r="H742" s="2">
        <f t="shared" si="1"/>
        <v>50000</v>
      </c>
      <c r="I742" s="4">
        <v>25000.0</v>
      </c>
      <c r="J742" s="59">
        <f t="shared" si="22"/>
        <v>1.5</v>
      </c>
      <c r="K742" s="2">
        <f t="shared" si="23"/>
        <v>125000</v>
      </c>
      <c r="L742" s="1"/>
    </row>
    <row r="743">
      <c r="A743" s="82">
        <v>46183.0</v>
      </c>
      <c r="B743" s="1" t="s">
        <v>1478</v>
      </c>
      <c r="C743" s="1" t="str">
        <f>VLOOKUP(B743,MAESTRA!I:K,2,0)</f>
        <v>*1112620*</v>
      </c>
      <c r="D743" s="1" t="str">
        <f>VLOOKUP(B743,MAESTRA!I:K,3,0)</f>
        <v>CAMISETAS DAMA TIPO GALLETA</v>
      </c>
      <c r="E743" s="5" t="s">
        <v>1472</v>
      </c>
      <c r="F743" s="39">
        <v>3.0</v>
      </c>
      <c r="G743" s="4">
        <v>10000.0</v>
      </c>
      <c r="H743" s="2">
        <f t="shared" si="1"/>
        <v>30000</v>
      </c>
      <c r="I743" s="4">
        <v>25000.0</v>
      </c>
      <c r="J743" s="59">
        <f t="shared" si="22"/>
        <v>1.5</v>
      </c>
      <c r="K743" s="2">
        <f t="shared" si="23"/>
        <v>75000</v>
      </c>
      <c r="L743" s="1"/>
    </row>
    <row r="744">
      <c r="A744" s="82">
        <v>46183.0</v>
      </c>
      <c r="B744" s="1" t="s">
        <v>1479</v>
      </c>
      <c r="C744" s="1" t="str">
        <f>VLOOKUP(B744,MAESTRA!I:K,2,0)</f>
        <v>*1113080*</v>
      </c>
      <c r="D744" s="1" t="str">
        <f>VLOOKUP(B744,MAESTRA!I:K,3,0)</f>
        <v>CAMISETAS DAMA ESTAMPADO LARGO</v>
      </c>
      <c r="E744" s="5" t="s">
        <v>1472</v>
      </c>
      <c r="F744" s="39">
        <v>3.0</v>
      </c>
      <c r="G744" s="4">
        <v>10000.0</v>
      </c>
      <c r="H744" s="2">
        <f t="shared" si="1"/>
        <v>30000</v>
      </c>
      <c r="I744" s="4">
        <v>25000.0</v>
      </c>
      <c r="J744" s="59">
        <f t="shared" si="22"/>
        <v>1.5</v>
      </c>
      <c r="K744" s="2">
        <f t="shared" si="23"/>
        <v>75000</v>
      </c>
      <c r="L744" s="1"/>
    </row>
    <row r="745">
      <c r="A745" s="82">
        <v>46183.0</v>
      </c>
      <c r="B745" s="1" t="s">
        <v>1480</v>
      </c>
      <c r="C745" s="1" t="str">
        <f>VLOOKUP(B745,MAESTRA!I:K,2,0)</f>
        <v>*1113090*</v>
      </c>
      <c r="D745" s="1" t="str">
        <f>VLOOKUP(B745,MAESTRA!I:K,3,0)</f>
        <v>CAMISETAS DAMA ESTAMPADO CORTA</v>
      </c>
      <c r="E745" s="5" t="s">
        <v>1472</v>
      </c>
      <c r="F745" s="39">
        <v>4.0</v>
      </c>
      <c r="G745" s="4">
        <v>10000.0</v>
      </c>
      <c r="H745" s="2">
        <f t="shared" si="1"/>
        <v>40000</v>
      </c>
      <c r="I745" s="4">
        <v>25000.0</v>
      </c>
      <c r="J745" s="59">
        <f t="shared" si="22"/>
        <v>1.5</v>
      </c>
      <c r="K745" s="2">
        <f t="shared" si="23"/>
        <v>100000</v>
      </c>
      <c r="L745" s="1"/>
    </row>
    <row r="746">
      <c r="A746" s="82">
        <v>46190.0</v>
      </c>
      <c r="B746" s="1" t="s">
        <v>1481</v>
      </c>
      <c r="C746" s="1" t="str">
        <f>VLOOKUP(B746,MAESTRA!I:K,2,0)</f>
        <v>*112925*</v>
      </c>
      <c r="D746" s="1" t="str">
        <f>VLOOKUP(B746,MAESTRA!I:K,3,0)</f>
        <v>JEANS DAMA BLANCO TALLA 14</v>
      </c>
      <c r="E746" s="5" t="s">
        <v>1482</v>
      </c>
      <c r="F746" s="39">
        <v>1.0</v>
      </c>
      <c r="G746" s="4">
        <v>50000.0</v>
      </c>
      <c r="H746" s="2">
        <f t="shared" si="1"/>
        <v>50000</v>
      </c>
      <c r="I746" s="2">
        <f t="shared" ref="I746:I748" si="30">CEILING(G746*$I$1,1000)</f>
        <v>100000</v>
      </c>
      <c r="J746" s="59">
        <f t="shared" si="22"/>
        <v>1</v>
      </c>
      <c r="K746" s="2">
        <f t="shared" si="23"/>
        <v>100000</v>
      </c>
      <c r="L746" s="1"/>
    </row>
    <row r="747">
      <c r="A747" s="82">
        <v>46190.0</v>
      </c>
      <c r="B747" s="1" t="s">
        <v>1483</v>
      </c>
      <c r="C747" s="1" t="str">
        <f>VLOOKUP(B747,MAESTRA!I:K,2,0)</f>
        <v>*112926*</v>
      </c>
      <c r="D747" s="1" t="str">
        <f>VLOOKUP(B747,MAESTRA!I:K,3,0)</f>
        <v>JEANS DAMA BLANCO TALLA 16</v>
      </c>
      <c r="E747" s="5" t="s">
        <v>1482</v>
      </c>
      <c r="F747" s="39">
        <v>1.0</v>
      </c>
      <c r="G747" s="4">
        <v>50000.0</v>
      </c>
      <c r="H747" s="2">
        <f t="shared" si="1"/>
        <v>50000</v>
      </c>
      <c r="I747" s="2">
        <f t="shared" si="30"/>
        <v>100000</v>
      </c>
      <c r="J747" s="59">
        <f t="shared" si="22"/>
        <v>1</v>
      </c>
      <c r="K747" s="2">
        <f t="shared" si="23"/>
        <v>100000</v>
      </c>
      <c r="L747" s="1"/>
    </row>
    <row r="748">
      <c r="A748" s="82">
        <v>46193.0</v>
      </c>
      <c r="B748" s="1" t="s">
        <v>1484</v>
      </c>
      <c r="C748" s="1" t="str">
        <f>VLOOKUP(B748,MAESTRA!I:K,2,0)</f>
        <v>*11231023*</v>
      </c>
      <c r="D748" s="1" t="str">
        <f>VLOOKUP(B748,MAESTRA!I:K,3,0)</f>
        <v>CAMISETAS CABALLERO COLOMBIA AAA AZUL TALLA L</v>
      </c>
      <c r="E748" s="5" t="s">
        <v>386</v>
      </c>
      <c r="F748" s="39">
        <v>36.0</v>
      </c>
      <c r="G748" s="4">
        <v>35000.0</v>
      </c>
      <c r="H748" s="2">
        <f t="shared" si="1"/>
        <v>1260000</v>
      </c>
      <c r="I748" s="2">
        <f t="shared" si="30"/>
        <v>70000</v>
      </c>
      <c r="J748" s="59">
        <f t="shared" si="22"/>
        <v>1</v>
      </c>
      <c r="K748" s="2">
        <f t="shared" si="23"/>
        <v>2520000</v>
      </c>
      <c r="L748" s="1"/>
    </row>
    <row r="749">
      <c r="A749" s="82">
        <v>46193.0</v>
      </c>
      <c r="B749" s="1" t="s">
        <v>1200</v>
      </c>
      <c r="C749" s="1" t="str">
        <f>VLOOKUP(B749,MAESTRA!I:K,2,0)</f>
        <v>*1128827*</v>
      </c>
      <c r="D749" s="1" t="str">
        <f>VLOOKUP(B749,MAESTRA!I:K,3,0)</f>
        <v>CAMISETAS CABALLERO COLOMBIA AAA AMARILLA TALLA S</v>
      </c>
      <c r="E749" s="5" t="s">
        <v>386</v>
      </c>
      <c r="F749" s="39">
        <v>24.0</v>
      </c>
      <c r="G749" s="4">
        <v>35000.0</v>
      </c>
      <c r="H749" s="2">
        <f t="shared" si="1"/>
        <v>840000</v>
      </c>
      <c r="I749" s="4">
        <v>60000.0</v>
      </c>
      <c r="J749" s="59">
        <f t="shared" si="22"/>
        <v>0.7142857143</v>
      </c>
      <c r="K749" s="2">
        <f t="shared" si="23"/>
        <v>1440000</v>
      </c>
      <c r="L749" s="1"/>
    </row>
    <row r="750">
      <c r="A750" s="82">
        <v>46193.0</v>
      </c>
      <c r="B750" s="1" t="s">
        <v>1191</v>
      </c>
      <c r="C750" s="1" t="str">
        <f>VLOOKUP(B750,MAESTRA!I:K,2,0)</f>
        <v>*1128723*</v>
      </c>
      <c r="D750" s="1" t="str">
        <f>VLOOKUP(B750,MAESTRA!I:K,3,0)</f>
        <v>CAMISETAS CABALLERO COLOMBIA 1.1 AMARILLA TALLA L</v>
      </c>
      <c r="E750" s="5" t="s">
        <v>386</v>
      </c>
      <c r="F750" s="39">
        <v>36.0</v>
      </c>
      <c r="G750" s="4">
        <v>35000.0</v>
      </c>
      <c r="H750" s="2">
        <f t="shared" si="1"/>
        <v>1260000</v>
      </c>
      <c r="I750" s="4">
        <v>70000.0</v>
      </c>
      <c r="J750" s="59">
        <f t="shared" si="22"/>
        <v>1</v>
      </c>
      <c r="K750" s="2">
        <f t="shared" si="23"/>
        <v>2520000</v>
      </c>
      <c r="L750" s="1"/>
    </row>
    <row r="751">
      <c r="A751" s="82">
        <v>46193.0</v>
      </c>
      <c r="B751" s="1" t="s">
        <v>1205</v>
      </c>
      <c r="C751" s="1" t="str">
        <f>VLOOKUP(B751,MAESTRA!I:K,2,0)</f>
        <v>*1118723*</v>
      </c>
      <c r="D751" s="1" t="str">
        <f>VLOOKUP(B751,MAESTRA!I:K,3,0)</f>
        <v>CAMISETAS DAMA COLOMBIA 1.1 AMARILLA TALLA L</v>
      </c>
      <c r="E751" s="5" t="s">
        <v>386</v>
      </c>
      <c r="F751" s="39">
        <v>12.0</v>
      </c>
      <c r="G751" s="4">
        <v>45000.0</v>
      </c>
      <c r="H751" s="2">
        <f t="shared" si="1"/>
        <v>540000</v>
      </c>
      <c r="I751" s="4">
        <v>70000.0</v>
      </c>
      <c r="J751" s="59">
        <f t="shared" si="22"/>
        <v>0.5555555556</v>
      </c>
      <c r="K751" s="2">
        <f t="shared" si="23"/>
        <v>840000</v>
      </c>
      <c r="L751" s="1"/>
    </row>
    <row r="752">
      <c r="A752" s="82">
        <v>46193.0</v>
      </c>
      <c r="B752" s="1" t="s">
        <v>1194</v>
      </c>
      <c r="C752" s="1" t="str">
        <f>VLOOKUP(B752,MAESTRA!I:K,2,0)</f>
        <v>*114887*</v>
      </c>
      <c r="D752" s="1" t="str">
        <f>VLOOKUP(B752,MAESTRA!I:K,3,0)</f>
        <v>CAMISETAS NIÑO COLOMBIA AAA AMARILLA TALLA 18</v>
      </c>
      <c r="E752" s="5" t="s">
        <v>386</v>
      </c>
      <c r="F752" s="39">
        <v>24.0</v>
      </c>
      <c r="G752" s="4">
        <v>33000.0</v>
      </c>
      <c r="H752" s="2">
        <f t="shared" si="1"/>
        <v>792000</v>
      </c>
      <c r="I752" s="4">
        <v>70000.0</v>
      </c>
      <c r="J752" s="59">
        <f t="shared" si="22"/>
        <v>1.121212121</v>
      </c>
      <c r="K752" s="2">
        <f t="shared" si="23"/>
        <v>1680000</v>
      </c>
      <c r="L752" s="1"/>
    </row>
    <row r="753">
      <c r="A753" s="82">
        <v>46193.0</v>
      </c>
      <c r="B753" s="1" t="s">
        <v>1485</v>
      </c>
      <c r="C753" s="1" t="str">
        <f>VLOOKUP(B753,MAESTRA!I:K,2,0)</f>
        <v>*11331127*</v>
      </c>
      <c r="D753" s="1" t="str">
        <f>VLOOKUP(B753,MAESTRA!I:K,3,0)</f>
        <v>CAMISETAS UNISEX COLOMBIA AAA POLO AMARILLA TALLA S</v>
      </c>
      <c r="E753" s="5" t="s">
        <v>386</v>
      </c>
      <c r="F753" s="39">
        <v>1.0</v>
      </c>
      <c r="G753" s="4">
        <v>29000.0</v>
      </c>
      <c r="H753" s="2">
        <f t="shared" si="1"/>
        <v>29000</v>
      </c>
      <c r="I753" s="2">
        <f t="shared" ref="I753:I758" si="31">CEILING(G753*$I$1,1000)</f>
        <v>58000</v>
      </c>
      <c r="J753" s="59">
        <f t="shared" si="22"/>
        <v>1</v>
      </c>
      <c r="K753" s="2">
        <f t="shared" si="23"/>
        <v>58000</v>
      </c>
      <c r="L753" s="1"/>
    </row>
    <row r="754">
      <c r="A754" s="82">
        <v>46193.0</v>
      </c>
      <c r="B754" s="1" t="s">
        <v>1486</v>
      </c>
      <c r="C754" s="1" t="str">
        <f>VLOOKUP(B754,MAESTRA!I:K,2,0)</f>
        <v>*11331125*</v>
      </c>
      <c r="D754" s="1" t="str">
        <f>VLOOKUP(B754,MAESTRA!I:K,3,0)</f>
        <v>CAMISETAS UNISEX COLOMBIA AAA POLO AMARILLA TALLA M</v>
      </c>
      <c r="E754" s="5" t="s">
        <v>386</v>
      </c>
      <c r="F754" s="39">
        <v>2.0</v>
      </c>
      <c r="G754" s="4">
        <v>29000.0</v>
      </c>
      <c r="H754" s="2">
        <f t="shared" si="1"/>
        <v>58000</v>
      </c>
      <c r="I754" s="2">
        <f t="shared" si="31"/>
        <v>58000</v>
      </c>
      <c r="J754" s="59">
        <f t="shared" si="22"/>
        <v>1</v>
      </c>
      <c r="K754" s="2">
        <f t="shared" si="23"/>
        <v>116000</v>
      </c>
      <c r="L754" s="1"/>
    </row>
    <row r="755">
      <c r="A755" s="82">
        <v>46193.0</v>
      </c>
      <c r="B755" s="1" t="s">
        <v>1487</v>
      </c>
      <c r="C755" s="1" t="str">
        <f>VLOOKUP(B755,MAESTRA!I:K,2,0)</f>
        <v>*11331123*</v>
      </c>
      <c r="D755" s="1" t="str">
        <f>VLOOKUP(B755,MAESTRA!I:K,3,0)</f>
        <v>CAMISETAS UNISEX COLOMBIA AAA POLO AMARILLA TALLA L</v>
      </c>
      <c r="E755" s="5" t="s">
        <v>386</v>
      </c>
      <c r="F755" s="39">
        <v>3.0</v>
      </c>
      <c r="G755" s="4">
        <v>29000.0</v>
      </c>
      <c r="H755" s="2">
        <f t="shared" si="1"/>
        <v>87000</v>
      </c>
      <c r="I755" s="2">
        <f t="shared" si="31"/>
        <v>58000</v>
      </c>
      <c r="J755" s="59">
        <f t="shared" si="22"/>
        <v>1</v>
      </c>
      <c r="K755" s="2">
        <f t="shared" si="23"/>
        <v>174000</v>
      </c>
      <c r="L755" s="1"/>
    </row>
    <row r="756">
      <c r="A756" s="82">
        <v>46193.0</v>
      </c>
      <c r="B756" s="1" t="s">
        <v>1488</v>
      </c>
      <c r="C756" s="1" t="str">
        <f>VLOOKUP(B756,MAESTRA!I:K,2,0)</f>
        <v>*11331132*</v>
      </c>
      <c r="D756" s="1" t="str">
        <f>VLOOKUP(B756,MAESTRA!I:K,3,0)</f>
        <v>CAMISETAS UNISEX COLOMBIA AAA POLO AMARILLA TALLA XL</v>
      </c>
      <c r="E756" s="5" t="s">
        <v>386</v>
      </c>
      <c r="F756" s="39">
        <v>2.0</v>
      </c>
      <c r="G756" s="4">
        <v>29000.0</v>
      </c>
      <c r="H756" s="2">
        <f t="shared" si="1"/>
        <v>58000</v>
      </c>
      <c r="I756" s="2">
        <f t="shared" si="31"/>
        <v>58000</v>
      </c>
      <c r="J756" s="59">
        <f t="shared" si="22"/>
        <v>1</v>
      </c>
      <c r="K756" s="2">
        <f t="shared" si="23"/>
        <v>116000</v>
      </c>
      <c r="L756" s="1"/>
    </row>
    <row r="757">
      <c r="A757" s="82">
        <v>46193.0</v>
      </c>
      <c r="B757" s="1" t="s">
        <v>1489</v>
      </c>
      <c r="C757" s="1" t="str">
        <f>VLOOKUP(B757,MAESTRA!I:K,2,0)</f>
        <v>*11331134*</v>
      </c>
      <c r="D757" s="1" t="str">
        <f>VLOOKUP(B757,MAESTRA!I:K,3,0)</f>
        <v>CAMISETAS UNISEX COLOMBIA AAA POLO AMARILLA TALLA XXL</v>
      </c>
      <c r="E757" s="5" t="s">
        <v>386</v>
      </c>
      <c r="F757" s="39">
        <v>2.0</v>
      </c>
      <c r="G757" s="4">
        <v>29000.0</v>
      </c>
      <c r="H757" s="2">
        <f t="shared" si="1"/>
        <v>58000</v>
      </c>
      <c r="I757" s="2">
        <f t="shared" si="31"/>
        <v>58000</v>
      </c>
      <c r="J757" s="59">
        <f t="shared" si="22"/>
        <v>1</v>
      </c>
      <c r="K757" s="2">
        <f t="shared" si="23"/>
        <v>116000</v>
      </c>
      <c r="L757" s="1"/>
    </row>
    <row r="758">
      <c r="A758" s="82">
        <v>46193.0</v>
      </c>
      <c r="B758" s="1" t="s">
        <v>1490</v>
      </c>
      <c r="C758" s="1" t="str">
        <f>VLOOKUP(B758,MAESTRA!I:K,2,0)</f>
        <v>*11331135*</v>
      </c>
      <c r="D758" s="1" t="str">
        <f>VLOOKUP(B758,MAESTRA!I:K,3,0)</f>
        <v>CAMISETAS UNISEX COLOMBIA AAA POLO AMARILLA TALLA XXXL</v>
      </c>
      <c r="E758" s="5" t="s">
        <v>386</v>
      </c>
      <c r="F758" s="39">
        <v>2.0</v>
      </c>
      <c r="G758" s="4">
        <v>29000.0</v>
      </c>
      <c r="H758" s="2">
        <f t="shared" si="1"/>
        <v>58000</v>
      </c>
      <c r="I758" s="2">
        <f t="shared" si="31"/>
        <v>58000</v>
      </c>
      <c r="J758" s="59">
        <f t="shared" si="22"/>
        <v>1</v>
      </c>
      <c r="K758" s="2">
        <f t="shared" si="23"/>
        <v>116000</v>
      </c>
      <c r="L758" s="1"/>
    </row>
    <row r="759">
      <c r="A759" s="82">
        <v>46193.0</v>
      </c>
      <c r="B759" s="1" t="s">
        <v>1491</v>
      </c>
      <c r="C759" s="1" t="str">
        <f>VLOOKUP(B759,MAESTRA!I:K,2,0)</f>
        <v>*11329627*</v>
      </c>
      <c r="D759" s="1" t="str">
        <f>VLOOKUP(B759,MAESTRA!I:K,3,0)</f>
        <v>CAMISETAS UNISEX COLOMBIA AAA POLO AZUL TALLA S</v>
      </c>
      <c r="E759" s="5" t="s">
        <v>386</v>
      </c>
      <c r="F759" s="39">
        <v>12.0</v>
      </c>
      <c r="G759" s="4">
        <v>29000.0</v>
      </c>
      <c r="H759" s="2">
        <f t="shared" si="1"/>
        <v>348000</v>
      </c>
      <c r="I759" s="4">
        <v>60000.0</v>
      </c>
      <c r="J759" s="59">
        <f t="shared" si="22"/>
        <v>1.068965517</v>
      </c>
      <c r="K759" s="2">
        <f t="shared" si="23"/>
        <v>720000</v>
      </c>
      <c r="L759" s="1"/>
    </row>
    <row r="760">
      <c r="A760" s="82">
        <v>46193.0</v>
      </c>
      <c r="B760" s="1" t="s">
        <v>1492</v>
      </c>
      <c r="C760" s="1" t="str">
        <f>VLOOKUP(B760,MAESTRA!I:K,2,0)</f>
        <v>*11131227*</v>
      </c>
      <c r="D760" s="1" t="str">
        <f>VLOOKUP(B760,MAESTRA!I:K,3,0)</f>
        <v>CAMISETAS DAMA COLOMBIA AAA AMARILLA MANGA LARGA TALLA S</v>
      </c>
      <c r="E760" s="5" t="s">
        <v>386</v>
      </c>
      <c r="F760" s="39">
        <v>12.0</v>
      </c>
      <c r="G760" s="4">
        <v>30000.0</v>
      </c>
      <c r="H760" s="2">
        <f t="shared" si="1"/>
        <v>360000</v>
      </c>
      <c r="I760" s="2">
        <f t="shared" ref="I760:I771" si="32">CEILING(G760*$I$1,1000)</f>
        <v>60000</v>
      </c>
      <c r="J760" s="59">
        <f t="shared" si="22"/>
        <v>1</v>
      </c>
      <c r="K760" s="2">
        <f t="shared" si="23"/>
        <v>720000</v>
      </c>
      <c r="L760" s="1"/>
    </row>
    <row r="761">
      <c r="A761" s="82">
        <v>46193.0</v>
      </c>
      <c r="B761" s="1" t="s">
        <v>1493</v>
      </c>
      <c r="C761" s="1" t="str">
        <f>VLOOKUP(B761,MAESTRA!I:K,2,0)</f>
        <v>*11231327*</v>
      </c>
      <c r="D761" s="1" t="str">
        <f>VLOOKUP(B761,MAESTRA!I:K,3,0)</f>
        <v>CAMISETAS CABALLERO COLOMBIA 1.1 BLANCA ENTRENAMIENTO TALLA S</v>
      </c>
      <c r="E761" s="5" t="s">
        <v>386</v>
      </c>
      <c r="F761" s="39">
        <v>8.0</v>
      </c>
      <c r="G761" s="4">
        <v>38000.0</v>
      </c>
      <c r="H761" s="2">
        <f t="shared" si="1"/>
        <v>304000</v>
      </c>
      <c r="I761" s="2">
        <f t="shared" si="32"/>
        <v>76000</v>
      </c>
      <c r="J761" s="59">
        <f t="shared" si="22"/>
        <v>1</v>
      </c>
      <c r="K761" s="2">
        <f t="shared" si="23"/>
        <v>608000</v>
      </c>
      <c r="L761" s="1"/>
    </row>
    <row r="762">
      <c r="A762" s="82">
        <v>46193.0</v>
      </c>
      <c r="B762" s="1" t="s">
        <v>1494</v>
      </c>
      <c r="C762" s="1" t="str">
        <f>VLOOKUP(B762,MAESTRA!I:K,2,0)</f>
        <v>*2323140*</v>
      </c>
      <c r="D762" s="1" t="str">
        <f>VLOOKUP(B762,MAESTRA!I:K,3,0)</f>
        <v>BILLETERAS CABALLERO BILLETERA ECONO PEQUE</v>
      </c>
      <c r="E762" s="5" t="s">
        <v>911</v>
      </c>
      <c r="F762" s="39">
        <v>1.0</v>
      </c>
      <c r="G762" s="4">
        <v>18000.0</v>
      </c>
      <c r="H762" s="2">
        <f t="shared" si="1"/>
        <v>18000</v>
      </c>
      <c r="I762" s="2">
        <f t="shared" si="32"/>
        <v>36000</v>
      </c>
      <c r="J762" s="59">
        <f t="shared" si="22"/>
        <v>1</v>
      </c>
      <c r="K762" s="2">
        <f t="shared" si="23"/>
        <v>36000</v>
      </c>
      <c r="L762" s="1"/>
    </row>
    <row r="763">
      <c r="A763" s="82">
        <v>46193.0</v>
      </c>
      <c r="B763" s="83" t="s">
        <v>1495</v>
      </c>
      <c r="C763" s="1" t="str">
        <f>VLOOKUP(B763,MAESTRA!I:K,2,0)</f>
        <v>*5023220*</v>
      </c>
      <c r="D763" s="1" t="str">
        <f>VLOOKUP(B763,MAESTRA!I:K,3,0)</f>
        <v>CINTURON+BILLETERA CABALLERO CAJA LOUIS VUITTON</v>
      </c>
      <c r="E763" s="5" t="s">
        <v>911</v>
      </c>
      <c r="F763" s="39">
        <v>1.0</v>
      </c>
      <c r="G763" s="4">
        <v>38000.0</v>
      </c>
      <c r="H763" s="2">
        <f t="shared" si="1"/>
        <v>38000</v>
      </c>
      <c r="I763" s="2">
        <f t="shared" si="32"/>
        <v>76000</v>
      </c>
      <c r="J763" s="59">
        <f t="shared" si="22"/>
        <v>1</v>
      </c>
      <c r="K763" s="2">
        <f t="shared" si="23"/>
        <v>76000</v>
      </c>
      <c r="L763" s="1"/>
    </row>
    <row r="764">
      <c r="A764" s="82">
        <v>46193.0</v>
      </c>
      <c r="B764" s="1" t="s">
        <v>1496</v>
      </c>
      <c r="C764" s="1" t="str">
        <f>VLOOKUP(B764,MAESTRA!I:K,2,0)</f>
        <v>*2221330*</v>
      </c>
      <c r="D764" s="1" t="str">
        <f>VLOOKUP(B764,MAESTRA!I:K,3,0)</f>
        <v>CORREAS CABALLERO FERREGAMO 1.1</v>
      </c>
      <c r="E764" s="5" t="s">
        <v>911</v>
      </c>
      <c r="F764" s="39">
        <v>1.0</v>
      </c>
      <c r="G764" s="4">
        <v>32000.0</v>
      </c>
      <c r="H764" s="2">
        <f t="shared" si="1"/>
        <v>32000</v>
      </c>
      <c r="I764" s="2">
        <f t="shared" si="32"/>
        <v>64000</v>
      </c>
      <c r="J764" s="59">
        <f t="shared" si="22"/>
        <v>1</v>
      </c>
      <c r="K764" s="2">
        <f t="shared" si="23"/>
        <v>64000</v>
      </c>
      <c r="L764" s="1"/>
    </row>
    <row r="765">
      <c r="A765" s="82">
        <v>46193.0</v>
      </c>
      <c r="B765" s="1" t="s">
        <v>1497</v>
      </c>
      <c r="C765" s="1" t="str">
        <f>VLOOKUP(B765,MAESTRA!I:K,2,0)</f>
        <v>*2313150*</v>
      </c>
      <c r="D765" s="1" t="str">
        <f>VLOOKUP(B765,MAESTRA!I:K,3,0)</f>
        <v>BILLETERAS DAMA BILLETERA MUJER</v>
      </c>
      <c r="E765" s="5" t="s">
        <v>911</v>
      </c>
      <c r="F765" s="39">
        <v>2.0</v>
      </c>
      <c r="G765" s="4">
        <v>13000.0</v>
      </c>
      <c r="H765" s="2">
        <f t="shared" si="1"/>
        <v>26000</v>
      </c>
      <c r="I765" s="2">
        <f t="shared" si="32"/>
        <v>26000</v>
      </c>
      <c r="J765" s="59">
        <f t="shared" si="22"/>
        <v>1</v>
      </c>
      <c r="K765" s="2">
        <f t="shared" si="23"/>
        <v>52000</v>
      </c>
      <c r="L765" s="1"/>
    </row>
    <row r="766">
      <c r="A766" s="82">
        <v>46193.0</v>
      </c>
      <c r="B766" s="1" t="s">
        <v>1498</v>
      </c>
      <c r="C766" s="1" t="str">
        <f>VLOOKUP(B766,MAESTRA!I:K,2,0)</f>
        <v>*2313230*</v>
      </c>
      <c r="D766" s="1" t="str">
        <f>VLOOKUP(B766,MAESTRA!I:K,3,0)</f>
        <v>BILLETERAS DAMA BILLETERA COACH REPLIC</v>
      </c>
      <c r="E766" s="5" t="s">
        <v>911</v>
      </c>
      <c r="F766" s="39">
        <v>1.0</v>
      </c>
      <c r="G766" s="4">
        <v>35000.0</v>
      </c>
      <c r="H766" s="2">
        <f t="shared" si="1"/>
        <v>35000</v>
      </c>
      <c r="I766" s="2">
        <f t="shared" si="32"/>
        <v>70000</v>
      </c>
      <c r="J766" s="59">
        <f t="shared" si="22"/>
        <v>1</v>
      </c>
      <c r="K766" s="2">
        <f t="shared" si="23"/>
        <v>70000</v>
      </c>
      <c r="L766" s="1"/>
    </row>
    <row r="767">
      <c r="A767" s="82">
        <v>46193.0</v>
      </c>
      <c r="B767" s="1" t="s">
        <v>1499</v>
      </c>
      <c r="C767" s="1" t="str">
        <f>VLOOKUP(B767,MAESTRA!I:K,2,0)</f>
        <v>*2313170*</v>
      </c>
      <c r="D767" s="1" t="str">
        <f>VLOOKUP(B767,MAESTRA!I:K,3,0)</f>
        <v>BILLETERAS DAMA BILLETERA BALTIK 2</v>
      </c>
      <c r="E767" s="5" t="s">
        <v>911</v>
      </c>
      <c r="F767" s="39">
        <v>1.0</v>
      </c>
      <c r="G767" s="4">
        <v>24000.0</v>
      </c>
      <c r="H767" s="2">
        <f t="shared" si="1"/>
        <v>24000</v>
      </c>
      <c r="I767" s="2">
        <f t="shared" si="32"/>
        <v>48000</v>
      </c>
      <c r="J767" s="59">
        <f t="shared" si="22"/>
        <v>1</v>
      </c>
      <c r="K767" s="2">
        <f t="shared" si="23"/>
        <v>48000</v>
      </c>
      <c r="L767" s="1"/>
    </row>
    <row r="768">
      <c r="A768" s="82">
        <v>46193.0</v>
      </c>
      <c r="B768" s="1" t="s">
        <v>1500</v>
      </c>
      <c r="C768" s="1" t="str">
        <f>VLOOKUP(B768,MAESTRA!I:K,2,0)</f>
        <v>*2313180*</v>
      </c>
      <c r="D768" s="1" t="str">
        <f>VLOOKUP(B768,MAESTRA!I:K,3,0)</f>
        <v>BILLETERAS DAMA BILLETERA PEQUE REPLIC</v>
      </c>
      <c r="E768" s="5" t="s">
        <v>911</v>
      </c>
      <c r="F768" s="39">
        <v>2.0</v>
      </c>
      <c r="G768" s="4">
        <v>27000.0</v>
      </c>
      <c r="H768" s="2">
        <f t="shared" si="1"/>
        <v>54000</v>
      </c>
      <c r="I768" s="2">
        <f t="shared" si="32"/>
        <v>54000</v>
      </c>
      <c r="J768" s="59">
        <f t="shared" si="22"/>
        <v>1</v>
      </c>
      <c r="K768" s="2">
        <f t="shared" si="23"/>
        <v>108000</v>
      </c>
      <c r="L768" s="1"/>
    </row>
    <row r="769">
      <c r="A769" s="82">
        <v>46193.0</v>
      </c>
      <c r="B769" s="1" t="s">
        <v>1501</v>
      </c>
      <c r="C769" s="1" t="str">
        <f>VLOOKUP(B769,MAESTRA!I:K,2,0)</f>
        <v>*2313190*</v>
      </c>
      <c r="D769" s="1" t="str">
        <f>VLOOKUP(B769,MAESTRA!I:K,3,0)</f>
        <v>BILLETERAS DAMA BILLETERA LOUIS VUITTON</v>
      </c>
      <c r="E769" s="5" t="s">
        <v>911</v>
      </c>
      <c r="F769" s="39">
        <v>1.0</v>
      </c>
      <c r="G769" s="4">
        <v>33000.0</v>
      </c>
      <c r="H769" s="2">
        <f t="shared" si="1"/>
        <v>33000</v>
      </c>
      <c r="I769" s="2">
        <f t="shared" si="32"/>
        <v>66000</v>
      </c>
      <c r="J769" s="59">
        <f t="shared" si="22"/>
        <v>1</v>
      </c>
      <c r="K769" s="2">
        <f t="shared" si="23"/>
        <v>66000</v>
      </c>
      <c r="L769" s="1"/>
    </row>
    <row r="770">
      <c r="A770" s="82">
        <v>46193.0</v>
      </c>
      <c r="B770" s="1" t="s">
        <v>1502</v>
      </c>
      <c r="C770" s="1" t="str">
        <f>VLOOKUP(B770,MAESTRA!I:K,2,0)</f>
        <v>*2313200*</v>
      </c>
      <c r="D770" s="1" t="str">
        <f>VLOOKUP(B770,MAESTRA!I:K,3,0)</f>
        <v>BILLETERAS DAMA BILLETERA KARL</v>
      </c>
      <c r="E770" s="5" t="s">
        <v>911</v>
      </c>
      <c r="F770" s="39">
        <v>1.0</v>
      </c>
      <c r="G770" s="4">
        <v>35000.0</v>
      </c>
      <c r="H770" s="2">
        <f t="shared" si="1"/>
        <v>35000</v>
      </c>
      <c r="I770" s="2">
        <f t="shared" si="32"/>
        <v>70000</v>
      </c>
      <c r="J770" s="59">
        <f t="shared" si="22"/>
        <v>1</v>
      </c>
      <c r="K770" s="2">
        <f t="shared" si="23"/>
        <v>70000</v>
      </c>
      <c r="L770" s="1"/>
    </row>
    <row r="771">
      <c r="A771" s="82">
        <v>46193.0</v>
      </c>
      <c r="B771" s="1" t="s">
        <v>698</v>
      </c>
      <c r="C771" s="1" t="str">
        <f>VLOOKUP(B771,MAESTRA!I:K,2,0)</f>
        <v>*2313210*</v>
      </c>
      <c r="D771" s="1" t="str">
        <f>VLOOKUP(B771,MAESTRA!I:K,3,0)</f>
        <v>BILLETERAS DAMA BILLETERA ECONO LARGA</v>
      </c>
      <c r="E771" s="5" t="s">
        <v>911</v>
      </c>
      <c r="F771" s="39">
        <v>2.0</v>
      </c>
      <c r="G771" s="4">
        <v>20000.0</v>
      </c>
      <c r="H771" s="2">
        <f t="shared" si="1"/>
        <v>40000</v>
      </c>
      <c r="I771" s="2">
        <f t="shared" si="32"/>
        <v>40000</v>
      </c>
      <c r="J771" s="59">
        <f t="shared" si="22"/>
        <v>1</v>
      </c>
      <c r="K771" s="2">
        <f t="shared" si="23"/>
        <v>80000</v>
      </c>
      <c r="L771" s="1"/>
    </row>
    <row r="772">
      <c r="A772" s="82">
        <v>46197.0</v>
      </c>
      <c r="B772" s="52" t="s">
        <v>1207</v>
      </c>
      <c r="C772" s="1" t="str">
        <f>VLOOKUP(B772,MAESTRA!I:K,2,0)</f>
        <v>*11215027*</v>
      </c>
      <c r="D772" s="1" t="str">
        <f>VLOOKUP(B772,MAESTRA!I:K,3,0)</f>
        <v>CAMISETAS CABALLERO ITALIA 90 TALLA S</v>
      </c>
      <c r="E772" s="5" t="s">
        <v>386</v>
      </c>
      <c r="F772" s="57">
        <v>1.0</v>
      </c>
      <c r="G772" s="4">
        <v>32000.0</v>
      </c>
      <c r="H772" s="2">
        <f t="shared" si="1"/>
        <v>32000</v>
      </c>
      <c r="I772" s="4">
        <v>70000.0</v>
      </c>
      <c r="J772" s="59">
        <f t="shared" si="22"/>
        <v>1.1875</v>
      </c>
      <c r="K772" s="2">
        <f t="shared" si="23"/>
        <v>70000</v>
      </c>
      <c r="L772" s="1"/>
    </row>
    <row r="773">
      <c r="A773" s="82">
        <v>46197.0</v>
      </c>
      <c r="B773" s="1" t="s">
        <v>1503</v>
      </c>
      <c r="C773" s="1" t="str">
        <f>VLOOKUP(B773,MAESTRA!I:K,2,0)</f>
        <v>*40411136*</v>
      </c>
      <c r="D773" s="1" t="str">
        <f>VLOOKUP(B773,MAESTRA!I:K,3,0)</f>
        <v>CONJUNTO NIÑO DE COLOMBIA TALLA 4</v>
      </c>
      <c r="E773" s="5" t="s">
        <v>1504</v>
      </c>
      <c r="F773" s="39">
        <v>1.0</v>
      </c>
      <c r="G773" s="4">
        <v>16000.0</v>
      </c>
      <c r="H773" s="2">
        <f t="shared" si="1"/>
        <v>16000</v>
      </c>
      <c r="I773" s="4">
        <v>35000.0</v>
      </c>
      <c r="J773" s="59">
        <f t="shared" si="22"/>
        <v>1.1875</v>
      </c>
      <c r="K773" s="2">
        <f t="shared" si="23"/>
        <v>35000</v>
      </c>
      <c r="L773" s="1"/>
    </row>
    <row r="774">
      <c r="A774" s="82">
        <v>46197.0</v>
      </c>
      <c r="B774" s="1" t="s">
        <v>1505</v>
      </c>
      <c r="C774" s="1" t="str">
        <f>VLOOKUP(B774,MAESTRA!I:K,2,0)</f>
        <v>*4041111*</v>
      </c>
      <c r="D774" s="1" t="str">
        <f>VLOOKUP(B774,MAESTRA!I:K,3,0)</f>
        <v>CONJUNTO NIÑO DE COLOMBIA TALLA 6</v>
      </c>
      <c r="E774" s="5" t="s">
        <v>1504</v>
      </c>
      <c r="F774" s="39">
        <v>1.0</v>
      </c>
      <c r="G774" s="4">
        <v>16000.0</v>
      </c>
      <c r="H774" s="2">
        <f t="shared" si="1"/>
        <v>16000</v>
      </c>
      <c r="I774" s="4">
        <v>35000.0</v>
      </c>
      <c r="J774" s="59">
        <f t="shared" si="22"/>
        <v>1.1875</v>
      </c>
      <c r="K774" s="2">
        <f t="shared" si="23"/>
        <v>35000</v>
      </c>
      <c r="L774" s="1"/>
    </row>
    <row r="775">
      <c r="A775" s="82">
        <v>46197.0</v>
      </c>
      <c r="B775" s="1" t="s">
        <v>1506</v>
      </c>
      <c r="C775" s="1" t="str">
        <f>VLOOKUP(B775,MAESTRA!I:K,2,0)</f>
        <v>*4041112*</v>
      </c>
      <c r="D775" s="1" t="str">
        <f>VLOOKUP(B775,MAESTRA!I:K,3,0)</f>
        <v>CONJUNTO NIÑO DE COLOMBIA TALLA 8</v>
      </c>
      <c r="E775" s="5" t="s">
        <v>1504</v>
      </c>
      <c r="F775" s="39">
        <v>1.0</v>
      </c>
      <c r="G775" s="4">
        <v>16000.0</v>
      </c>
      <c r="H775" s="2">
        <f t="shared" si="1"/>
        <v>16000</v>
      </c>
      <c r="I775" s="4">
        <v>35000.0</v>
      </c>
      <c r="J775" s="59">
        <f t="shared" si="22"/>
        <v>1.1875</v>
      </c>
      <c r="K775" s="2">
        <f t="shared" si="23"/>
        <v>35000</v>
      </c>
      <c r="L775" s="1"/>
    </row>
    <row r="776">
      <c r="A776" s="82">
        <v>46197.0</v>
      </c>
      <c r="B776" s="1" t="s">
        <v>1507</v>
      </c>
      <c r="C776" s="1" t="str">
        <f>VLOOKUP(B776,MAESTRA!I:K,2,0)</f>
        <v>*4041113*</v>
      </c>
      <c r="D776" s="1" t="str">
        <f>VLOOKUP(B776,MAESTRA!I:K,3,0)</f>
        <v>CONJUNTO NIÑO DE COLOMBIA TALLA 10</v>
      </c>
      <c r="E776" s="5" t="s">
        <v>1504</v>
      </c>
      <c r="F776" s="39">
        <v>1.0</v>
      </c>
      <c r="G776" s="4">
        <v>16000.0</v>
      </c>
      <c r="H776" s="2">
        <f t="shared" si="1"/>
        <v>16000</v>
      </c>
      <c r="I776" s="4">
        <v>35000.0</v>
      </c>
      <c r="J776" s="59">
        <f t="shared" si="22"/>
        <v>1.1875</v>
      </c>
      <c r="K776" s="2">
        <f t="shared" si="23"/>
        <v>35000</v>
      </c>
      <c r="L776" s="1"/>
    </row>
    <row r="777">
      <c r="A777" s="82">
        <v>46197.0</v>
      </c>
      <c r="B777" s="1" t="s">
        <v>1508</v>
      </c>
      <c r="C777" s="1" t="str">
        <f>VLOOKUP(B777,MAESTRA!I:K,2,0)</f>
        <v>*4041114*</v>
      </c>
      <c r="D777" s="1" t="str">
        <f>VLOOKUP(B777,MAESTRA!I:K,3,0)</f>
        <v>CONJUNTO NIÑO DE COLOMBIA TALLA 12</v>
      </c>
      <c r="E777" s="5" t="s">
        <v>1504</v>
      </c>
      <c r="F777" s="39">
        <v>1.0</v>
      </c>
      <c r="G777" s="4">
        <v>16000.0</v>
      </c>
      <c r="H777" s="2">
        <f t="shared" si="1"/>
        <v>16000</v>
      </c>
      <c r="I777" s="4">
        <v>35000.0</v>
      </c>
      <c r="J777" s="59">
        <f t="shared" si="22"/>
        <v>1.1875</v>
      </c>
      <c r="K777" s="2">
        <f t="shared" si="23"/>
        <v>35000</v>
      </c>
      <c r="L777" s="1"/>
    </row>
    <row r="778">
      <c r="A778" s="82">
        <v>46197.0</v>
      </c>
      <c r="B778" s="1" t="s">
        <v>1509</v>
      </c>
      <c r="C778" s="1" t="str">
        <f>VLOOKUP(B778,MAESTRA!I:K,2,0)</f>
        <v>*4041115*</v>
      </c>
      <c r="D778" s="1" t="str">
        <f>VLOOKUP(B778,MAESTRA!I:K,3,0)</f>
        <v>CONJUNTO NIÑO DE COLOMBIA TALLA 14</v>
      </c>
      <c r="E778" s="5" t="s">
        <v>1504</v>
      </c>
      <c r="F778" s="39">
        <v>1.0</v>
      </c>
      <c r="G778" s="4">
        <v>16000.0</v>
      </c>
      <c r="H778" s="2">
        <f t="shared" si="1"/>
        <v>16000</v>
      </c>
      <c r="I778" s="4">
        <v>35000.0</v>
      </c>
      <c r="J778" s="59">
        <f t="shared" si="22"/>
        <v>1.1875</v>
      </c>
      <c r="K778" s="2">
        <f t="shared" si="23"/>
        <v>35000</v>
      </c>
      <c r="L778" s="1"/>
    </row>
    <row r="779">
      <c r="A779" s="82">
        <v>46197.0</v>
      </c>
      <c r="B779" s="1" t="s">
        <v>1510</v>
      </c>
      <c r="C779" s="1" t="str">
        <f>VLOOKUP(B779,MAESTRA!I:K,2,0)</f>
        <v>*4041116*</v>
      </c>
      <c r="D779" s="1" t="str">
        <f>VLOOKUP(B779,MAESTRA!I:K,3,0)</f>
        <v>CONJUNTO NIÑO DE COLOMBIA TALLA 16</v>
      </c>
      <c r="E779" s="5" t="s">
        <v>1504</v>
      </c>
      <c r="F779" s="39">
        <v>1.0</v>
      </c>
      <c r="G779" s="4">
        <v>16000.0</v>
      </c>
      <c r="H779" s="2">
        <f t="shared" si="1"/>
        <v>16000</v>
      </c>
      <c r="I779" s="4">
        <v>35000.0</v>
      </c>
      <c r="J779" s="59">
        <f t="shared" si="22"/>
        <v>1.1875</v>
      </c>
      <c r="K779" s="2">
        <f t="shared" si="23"/>
        <v>35000</v>
      </c>
      <c r="L779" s="1"/>
    </row>
    <row r="780">
      <c r="A780" s="82">
        <v>46197.0</v>
      </c>
      <c r="B780" s="1" t="s">
        <v>1511</v>
      </c>
      <c r="C780" s="1" t="str">
        <f>VLOOKUP(B780,MAESTRA!I:K,2,0)</f>
        <v>*40311131*</v>
      </c>
      <c r="D780" s="1" t="str">
        <f>VLOOKUP(B780,MAESTRA!I:K,3,0)</f>
        <v>CONJUNTO UNISEX DE COLOMBIA TALLA VA</v>
      </c>
      <c r="E780" s="5" t="s">
        <v>1504</v>
      </c>
      <c r="F780" s="39">
        <v>6.0</v>
      </c>
      <c r="G780" s="4">
        <v>16000.0</v>
      </c>
      <c r="H780" s="2">
        <f t="shared" si="1"/>
        <v>96000</v>
      </c>
      <c r="I780" s="4">
        <v>35000.0</v>
      </c>
      <c r="J780" s="59">
        <f t="shared" si="22"/>
        <v>1.1875</v>
      </c>
      <c r="K780" s="2">
        <f t="shared" si="23"/>
        <v>210000</v>
      </c>
      <c r="L780" s="1"/>
    </row>
    <row r="781">
      <c r="A781" s="82">
        <v>46197.0</v>
      </c>
      <c r="B781" s="1" t="s">
        <v>1512</v>
      </c>
      <c r="C781" s="1" t="str">
        <f>VLOOKUP(B781,MAESTRA!I:K,2,0)</f>
        <v>*35312431*</v>
      </c>
      <c r="D781" s="1" t="str">
        <f>VLOOKUP(B781,MAESTRA!I:K,3,0)</f>
        <v>PANTALONETAS UNISEX ECONOMICA TALLA VA</v>
      </c>
      <c r="E781" s="5" t="s">
        <v>1504</v>
      </c>
      <c r="F781" s="39">
        <v>6.0</v>
      </c>
      <c r="G781" s="4">
        <v>9000.0</v>
      </c>
      <c r="H781" s="2">
        <f t="shared" si="1"/>
        <v>54000</v>
      </c>
      <c r="I781" s="4">
        <v>22000.0</v>
      </c>
      <c r="J781" s="59">
        <f t="shared" si="22"/>
        <v>1.444444444</v>
      </c>
      <c r="K781" s="2">
        <f t="shared" si="23"/>
        <v>132000</v>
      </c>
      <c r="L781" s="1"/>
    </row>
    <row r="782">
      <c r="A782" s="82">
        <v>46197.0</v>
      </c>
      <c r="B782" s="1" t="s">
        <v>770</v>
      </c>
      <c r="C782" s="1" t="str">
        <f>VLOOKUP(B782,MAESTRA!I:K,2,0)</f>
        <v>*26319423*</v>
      </c>
      <c r="D782" s="1" t="str">
        <f>VLOOKUP(B782,MAESTRA!I:K,3,0)</f>
        <v>BUSOS UNISEX MUNDIAL 2026 TALLA L</v>
      </c>
      <c r="E782" s="5" t="s">
        <v>1259</v>
      </c>
      <c r="F782" s="39">
        <v>2.0</v>
      </c>
      <c r="G782" s="4">
        <v>35000.0</v>
      </c>
      <c r="H782" s="2">
        <f t="shared" si="1"/>
        <v>70000</v>
      </c>
      <c r="I782" s="2">
        <f t="shared" ref="I782:I785" si="33">CEILING(G782*$I$1,1000)</f>
        <v>70000</v>
      </c>
      <c r="J782" s="59">
        <f t="shared" si="22"/>
        <v>1</v>
      </c>
      <c r="K782" s="2">
        <f t="shared" si="23"/>
        <v>140000</v>
      </c>
      <c r="L782" s="1"/>
    </row>
    <row r="783">
      <c r="A783" s="82">
        <v>46197.0</v>
      </c>
      <c r="B783" s="1" t="s">
        <v>774</v>
      </c>
      <c r="C783" s="1" t="str">
        <f>VLOOKUP(B783,MAESTRA!I:K,2,0)</f>
        <v>*26319427*</v>
      </c>
      <c r="D783" s="1" t="str">
        <f>VLOOKUP(B783,MAESTRA!I:K,3,0)</f>
        <v>BUSOS UNISEX MUNDIAL 2026 TALLA S</v>
      </c>
      <c r="E783" s="5" t="s">
        <v>1259</v>
      </c>
      <c r="F783" s="39">
        <v>1.0</v>
      </c>
      <c r="G783" s="4">
        <v>35000.0</v>
      </c>
      <c r="H783" s="2">
        <f t="shared" si="1"/>
        <v>35000</v>
      </c>
      <c r="I783" s="2">
        <f t="shared" si="33"/>
        <v>70000</v>
      </c>
      <c r="J783" s="59">
        <f t="shared" si="22"/>
        <v>1</v>
      </c>
      <c r="K783" s="2">
        <f t="shared" si="23"/>
        <v>70000</v>
      </c>
      <c r="L783" s="1"/>
    </row>
    <row r="784">
      <c r="A784" s="82">
        <v>46197.0</v>
      </c>
      <c r="B784" s="1" t="s">
        <v>776</v>
      </c>
      <c r="C784" s="1" t="str">
        <f>VLOOKUP(B784,MAESTRA!I:K,2,0)</f>
        <v>*26319434*</v>
      </c>
      <c r="D784" s="1" t="str">
        <f>VLOOKUP(B784,MAESTRA!I:K,3,0)</f>
        <v>BUSOS UNISEX MUNDIAL 2026 TALLA XXL</v>
      </c>
      <c r="E784" s="5" t="s">
        <v>1259</v>
      </c>
      <c r="F784" s="39">
        <v>2.0</v>
      </c>
      <c r="G784" s="4">
        <v>35000.0</v>
      </c>
      <c r="H784" s="2">
        <f t="shared" si="1"/>
        <v>70000</v>
      </c>
      <c r="I784" s="2">
        <f t="shared" si="33"/>
        <v>70000</v>
      </c>
      <c r="J784" s="59">
        <f t="shared" si="22"/>
        <v>1</v>
      </c>
      <c r="K784" s="2">
        <f t="shared" si="23"/>
        <v>140000</v>
      </c>
      <c r="L784" s="1"/>
    </row>
    <row r="785">
      <c r="A785" s="82">
        <v>46197.0</v>
      </c>
      <c r="B785" s="1" t="s">
        <v>1260</v>
      </c>
      <c r="C785" s="1" t="str">
        <f>VLOOKUP(B785,MAESTRA!I:K,2,0)</f>
        <v>*26319432*</v>
      </c>
      <c r="D785" s="1" t="str">
        <f>VLOOKUP(B785,MAESTRA!I:K,3,0)</f>
        <v>BUSOS UNISEX MUNDIAL 2026 TALLA XL</v>
      </c>
      <c r="E785" s="5" t="s">
        <v>1259</v>
      </c>
      <c r="F785" s="39">
        <v>2.0</v>
      </c>
      <c r="G785" s="4">
        <v>35000.0</v>
      </c>
      <c r="H785" s="2">
        <f t="shared" si="1"/>
        <v>70000</v>
      </c>
      <c r="I785" s="2">
        <f t="shared" si="33"/>
        <v>70000</v>
      </c>
      <c r="J785" s="59">
        <f t="shared" si="22"/>
        <v>1</v>
      </c>
      <c r="K785" s="2">
        <f t="shared" si="23"/>
        <v>140000</v>
      </c>
      <c r="L785" s="1"/>
    </row>
    <row r="786">
      <c r="A786" s="82">
        <v>46197.0</v>
      </c>
      <c r="B786" s="1" t="s">
        <v>678</v>
      </c>
      <c r="C786" s="1" t="str">
        <f>VLOOKUP(B786,MAESTRA!I:K,2,0)</f>
        <v>*1128727*</v>
      </c>
      <c r="D786" s="1" t="str">
        <f>VLOOKUP(B786,MAESTRA!I:K,3,0)</f>
        <v>CAMISETAS CABALLERO COLOMBIA 1.1 AMARILLA TALLA S</v>
      </c>
      <c r="E786" s="5" t="s">
        <v>386</v>
      </c>
      <c r="F786" s="39">
        <v>3.0</v>
      </c>
      <c r="G786" s="4">
        <v>35000.0</v>
      </c>
      <c r="H786" s="2">
        <f t="shared" si="1"/>
        <v>105000</v>
      </c>
      <c r="I786" s="4">
        <v>70000.0</v>
      </c>
      <c r="J786" s="59">
        <f t="shared" si="22"/>
        <v>1</v>
      </c>
      <c r="K786" s="2">
        <f t="shared" si="23"/>
        <v>210000</v>
      </c>
      <c r="L786" s="1"/>
    </row>
    <row r="787">
      <c r="A787" s="82">
        <v>46197.0</v>
      </c>
      <c r="B787" s="1" t="s">
        <v>676</v>
      </c>
      <c r="C787" s="1" t="str">
        <f>VLOOKUP(B787,MAESTRA!I:K,2,0)</f>
        <v>*1128725*</v>
      </c>
      <c r="D787" s="1" t="str">
        <f>VLOOKUP(B787,MAESTRA!I:K,3,0)</f>
        <v>CAMISETAS CABALLERO COLOMBIA 1.1 AMARILLA TALLA M</v>
      </c>
      <c r="E787" s="5" t="s">
        <v>386</v>
      </c>
      <c r="F787" s="39">
        <v>2.0</v>
      </c>
      <c r="G787" s="4">
        <v>35000.0</v>
      </c>
      <c r="H787" s="2">
        <f t="shared" si="1"/>
        <v>70000</v>
      </c>
      <c r="I787" s="4">
        <v>70000.0</v>
      </c>
      <c r="J787" s="59">
        <f t="shared" si="22"/>
        <v>1</v>
      </c>
      <c r="K787" s="2">
        <f t="shared" si="23"/>
        <v>140000</v>
      </c>
      <c r="L787" s="1"/>
    </row>
    <row r="788">
      <c r="A788" s="82">
        <v>46197.0</v>
      </c>
      <c r="B788" s="1" t="s">
        <v>1191</v>
      </c>
      <c r="C788" s="1" t="str">
        <f>VLOOKUP(B788,MAESTRA!I:K,2,0)</f>
        <v>*1128723*</v>
      </c>
      <c r="D788" s="1" t="str">
        <f>VLOOKUP(B788,MAESTRA!I:K,3,0)</f>
        <v>CAMISETAS CABALLERO COLOMBIA 1.1 AMARILLA TALLA L</v>
      </c>
      <c r="E788" s="5" t="s">
        <v>386</v>
      </c>
      <c r="F788" s="39">
        <v>3.0</v>
      </c>
      <c r="G788" s="4">
        <v>35000.0</v>
      </c>
      <c r="H788" s="2">
        <f t="shared" si="1"/>
        <v>105000</v>
      </c>
      <c r="I788" s="4">
        <v>70000.0</v>
      </c>
      <c r="J788" s="59">
        <f t="shared" si="22"/>
        <v>1</v>
      </c>
      <c r="K788" s="2">
        <f t="shared" si="23"/>
        <v>210000</v>
      </c>
      <c r="L788" s="1"/>
    </row>
    <row r="789">
      <c r="A789" s="82">
        <v>46197.0</v>
      </c>
      <c r="B789" s="1" t="s">
        <v>1193</v>
      </c>
      <c r="C789" s="1" t="str">
        <f>VLOOKUP(B789,MAESTRA!I:K,2,0)</f>
        <v>*1128734*</v>
      </c>
      <c r="D789" s="1" t="str">
        <f>VLOOKUP(B789,MAESTRA!I:K,3,0)</f>
        <v>CAMISETAS CABALLERO COLOMBIA 1.1 AMARILLA TALLA XXL</v>
      </c>
      <c r="E789" s="5" t="s">
        <v>386</v>
      </c>
      <c r="F789" s="39">
        <v>4.0</v>
      </c>
      <c r="G789" s="4">
        <v>35000.0</v>
      </c>
      <c r="H789" s="2">
        <f t="shared" si="1"/>
        <v>140000</v>
      </c>
      <c r="I789" s="4">
        <v>70000.0</v>
      </c>
      <c r="J789" s="59">
        <f t="shared" si="22"/>
        <v>1</v>
      </c>
      <c r="K789" s="2">
        <f t="shared" si="23"/>
        <v>280000</v>
      </c>
      <c r="L789" s="1"/>
    </row>
    <row r="790">
      <c r="A790" s="82">
        <v>46197.0</v>
      </c>
      <c r="B790" s="1" t="s">
        <v>636</v>
      </c>
      <c r="C790" s="1" t="str">
        <f>VLOOKUP(B790,MAESTRA!I:K,2,0)</f>
        <v>*11215023*</v>
      </c>
      <c r="D790" s="1" t="str">
        <f>VLOOKUP(B790,MAESTRA!I:K,3,0)</f>
        <v>CAMISETAS CABALLERO ITALIA 90 TALLA L</v>
      </c>
      <c r="E790" s="5" t="s">
        <v>386</v>
      </c>
      <c r="F790" s="39">
        <v>2.0</v>
      </c>
      <c r="G790" s="4">
        <v>32000.0</v>
      </c>
      <c r="H790" s="2">
        <f t="shared" si="1"/>
        <v>64000</v>
      </c>
      <c r="I790" s="4">
        <v>70000.0</v>
      </c>
      <c r="J790" s="59">
        <f t="shared" si="22"/>
        <v>1.1875</v>
      </c>
      <c r="K790" s="2">
        <f t="shared" si="23"/>
        <v>140000</v>
      </c>
      <c r="L790" s="1"/>
    </row>
    <row r="791">
      <c r="A791" s="82">
        <v>46197.0</v>
      </c>
      <c r="B791" s="1" t="s">
        <v>1208</v>
      </c>
      <c r="C791" s="1" t="str">
        <f>VLOOKUP(B791,MAESTRA!I:K,2,0)</f>
        <v>*11215025*</v>
      </c>
      <c r="D791" s="1" t="str">
        <f>VLOOKUP(B791,MAESTRA!I:K,3,0)</f>
        <v>CAMISETAS CABALLERO ITALIA 90 TALLA M</v>
      </c>
      <c r="E791" s="5" t="s">
        <v>386</v>
      </c>
      <c r="F791" s="39">
        <v>2.0</v>
      </c>
      <c r="G791" s="4">
        <v>32000.0</v>
      </c>
      <c r="H791" s="2">
        <f t="shared" si="1"/>
        <v>64000</v>
      </c>
      <c r="I791" s="4">
        <v>70000.0</v>
      </c>
      <c r="J791" s="59">
        <f t="shared" si="22"/>
        <v>1.1875</v>
      </c>
      <c r="K791" s="2">
        <f t="shared" si="23"/>
        <v>140000</v>
      </c>
      <c r="L791" s="1"/>
    </row>
    <row r="792">
      <c r="A792" s="82">
        <v>46197.0</v>
      </c>
      <c r="B792" s="1" t="s">
        <v>1207</v>
      </c>
      <c r="C792" s="1" t="str">
        <f>VLOOKUP(B792,MAESTRA!I:K,2,0)</f>
        <v>*11215027*</v>
      </c>
      <c r="D792" s="1" t="str">
        <f>VLOOKUP(B792,MAESTRA!I:K,3,0)</f>
        <v>CAMISETAS CABALLERO ITALIA 90 TALLA S</v>
      </c>
      <c r="E792" s="5" t="s">
        <v>386</v>
      </c>
      <c r="F792" s="39">
        <v>1.0</v>
      </c>
      <c r="G792" s="4">
        <v>32000.0</v>
      </c>
      <c r="H792" s="2">
        <f t="shared" si="1"/>
        <v>32000</v>
      </c>
      <c r="I792" s="4">
        <v>70000.0</v>
      </c>
      <c r="J792" s="59">
        <f t="shared" si="22"/>
        <v>1.1875</v>
      </c>
      <c r="K792" s="2">
        <f t="shared" si="23"/>
        <v>70000</v>
      </c>
      <c r="L792" s="1"/>
    </row>
    <row r="793">
      <c r="A793" s="82">
        <v>46197.0</v>
      </c>
      <c r="B793" s="1" t="s">
        <v>1209</v>
      </c>
      <c r="C793" s="1" t="str">
        <f>VLOOKUP(B793,MAESTRA!I:K,2,0)</f>
        <v>*11215032*</v>
      </c>
      <c r="D793" s="1" t="str">
        <f>VLOOKUP(B793,MAESTRA!I:K,3,0)</f>
        <v>CAMISETAS CABALLERO ITALIA 90 TALLA XL</v>
      </c>
      <c r="E793" s="5" t="s">
        <v>386</v>
      </c>
      <c r="F793" s="39">
        <v>1.0</v>
      </c>
      <c r="G793" s="4">
        <v>32000.0</v>
      </c>
      <c r="H793" s="2">
        <f t="shared" si="1"/>
        <v>32000</v>
      </c>
      <c r="I793" s="4">
        <v>70000.0</v>
      </c>
      <c r="J793" s="59">
        <f t="shared" si="22"/>
        <v>1.1875</v>
      </c>
      <c r="K793" s="2">
        <f t="shared" si="23"/>
        <v>70000</v>
      </c>
      <c r="L793" s="1"/>
    </row>
    <row r="794">
      <c r="A794" s="82">
        <v>46197.0</v>
      </c>
      <c r="B794" s="1" t="s">
        <v>1513</v>
      </c>
      <c r="C794" s="1" t="str">
        <f>VLOOKUP(B794,MAESTRA!I:K,2,0)</f>
        <v>*11329625*</v>
      </c>
      <c r="D794" s="1" t="str">
        <f>VLOOKUP(B794,MAESTRA!I:K,3,0)</f>
        <v>CAMISETAS UNISEX COLOMBIA AAA POLO AZUL TALLA M</v>
      </c>
      <c r="E794" s="5" t="s">
        <v>386</v>
      </c>
      <c r="F794" s="39">
        <v>2.0</v>
      </c>
      <c r="G794" s="4">
        <v>30000.0</v>
      </c>
      <c r="H794" s="2">
        <f t="shared" si="1"/>
        <v>60000</v>
      </c>
      <c r="I794" s="4">
        <v>65000.0</v>
      </c>
      <c r="J794" s="59">
        <f t="shared" si="22"/>
        <v>1.166666667</v>
      </c>
      <c r="K794" s="2">
        <f t="shared" si="23"/>
        <v>130000</v>
      </c>
      <c r="L794" s="1"/>
    </row>
    <row r="795">
      <c r="A795" s="82">
        <v>46197.0</v>
      </c>
      <c r="B795" s="1" t="s">
        <v>1514</v>
      </c>
      <c r="C795" s="1" t="str">
        <f>VLOOKUP(B795,MAESTRA!I:K,2,0)</f>
        <v>*11329623*</v>
      </c>
      <c r="D795" s="1" t="str">
        <f>VLOOKUP(B795,MAESTRA!I:K,3,0)</f>
        <v>CAMISETAS UNISEX COLOMBIA AAA POLO AZUL TALLA L</v>
      </c>
      <c r="E795" s="5" t="s">
        <v>386</v>
      </c>
      <c r="F795" s="39">
        <v>2.0</v>
      </c>
      <c r="G795" s="4">
        <v>30000.0</v>
      </c>
      <c r="H795" s="2">
        <f t="shared" si="1"/>
        <v>60000</v>
      </c>
      <c r="I795" s="4">
        <v>65000.0</v>
      </c>
      <c r="J795" s="59">
        <f t="shared" si="22"/>
        <v>1.166666667</v>
      </c>
      <c r="K795" s="2">
        <f t="shared" si="23"/>
        <v>130000</v>
      </c>
      <c r="L795" s="1"/>
    </row>
    <row r="796">
      <c r="A796" s="82">
        <v>46197.0</v>
      </c>
      <c r="B796" s="1" t="s">
        <v>1515</v>
      </c>
      <c r="C796" s="1" t="str">
        <f>VLOOKUP(B796,MAESTRA!I:K,2,0)</f>
        <v>*11329632*</v>
      </c>
      <c r="D796" s="1" t="str">
        <f>VLOOKUP(B796,MAESTRA!I:K,3,0)</f>
        <v>CAMISETAS UNISEX COLOMBIA AAA POLO AZUL TALLA XL</v>
      </c>
      <c r="E796" s="5" t="s">
        <v>386</v>
      </c>
      <c r="F796" s="39">
        <v>1.0</v>
      </c>
      <c r="G796" s="4">
        <v>30000.0</v>
      </c>
      <c r="H796" s="2">
        <f t="shared" si="1"/>
        <v>30000</v>
      </c>
      <c r="I796" s="4">
        <v>65000.0</v>
      </c>
      <c r="J796" s="59">
        <f t="shared" si="22"/>
        <v>1.166666667</v>
      </c>
      <c r="K796" s="2">
        <f t="shared" si="23"/>
        <v>65000</v>
      </c>
      <c r="L796" s="1"/>
    </row>
    <row r="797">
      <c r="A797" s="82">
        <v>46197.0</v>
      </c>
      <c r="B797" s="1" t="s">
        <v>1516</v>
      </c>
      <c r="C797" s="1" t="str">
        <f>VLOOKUP(B797,MAESTRA!I:K,2,0)</f>
        <v>*11329634*</v>
      </c>
      <c r="D797" s="1" t="str">
        <f>VLOOKUP(B797,MAESTRA!I:K,3,0)</f>
        <v>CAMISETAS UNISEX COLOMBIA AAA POLO AZUL TALLA XXL</v>
      </c>
      <c r="E797" s="5" t="s">
        <v>386</v>
      </c>
      <c r="F797" s="39">
        <v>1.0</v>
      </c>
      <c r="G797" s="4">
        <v>30000.0</v>
      </c>
      <c r="H797" s="2">
        <f t="shared" si="1"/>
        <v>30000</v>
      </c>
      <c r="I797" s="4">
        <v>65000.0</v>
      </c>
      <c r="J797" s="59">
        <f t="shared" si="22"/>
        <v>1.166666667</v>
      </c>
      <c r="K797" s="2">
        <f t="shared" si="23"/>
        <v>65000</v>
      </c>
      <c r="L797" s="1"/>
    </row>
    <row r="798">
      <c r="A798" s="82">
        <v>46197.0</v>
      </c>
      <c r="B798" s="1" t="s">
        <v>810</v>
      </c>
      <c r="C798" s="1" t="str">
        <f>VLOOKUP(B798,MAESTRA!I:K,2,0)</f>
        <v>*40333225*</v>
      </c>
      <c r="D798" s="1" t="str">
        <f>VLOOKUP(B798,MAESTRA!I:K,3,0)</f>
        <v>CONJUNTO UNISEX COLOMBIA AAA AZUL ENTRENAMIENTO TALLA M</v>
      </c>
      <c r="E798" s="5" t="s">
        <v>386</v>
      </c>
      <c r="F798" s="39">
        <v>4.0</v>
      </c>
      <c r="G798" s="4">
        <v>35000.0</v>
      </c>
      <c r="H798" s="2">
        <f t="shared" si="1"/>
        <v>140000</v>
      </c>
      <c r="I798" s="4">
        <v>75000.0</v>
      </c>
      <c r="J798" s="59">
        <f t="shared" si="22"/>
        <v>1.142857143</v>
      </c>
      <c r="K798" s="2">
        <f t="shared" si="23"/>
        <v>300000</v>
      </c>
      <c r="L798" s="1"/>
    </row>
    <row r="799">
      <c r="A799" s="82">
        <v>46197.0</v>
      </c>
      <c r="B799" s="1" t="s">
        <v>808</v>
      </c>
      <c r="C799" s="1" t="str">
        <f>VLOOKUP(B799,MAESTRA!I:K,2,0)</f>
        <v>*40333223*</v>
      </c>
      <c r="D799" s="1" t="str">
        <f>VLOOKUP(B799,MAESTRA!I:K,3,0)</f>
        <v>CONJUNTO UNISEX COLOMBIA AAA AZUL ENTRENAMIENTO TALLA L</v>
      </c>
      <c r="E799" s="5" t="s">
        <v>386</v>
      </c>
      <c r="F799" s="39">
        <v>3.0</v>
      </c>
      <c r="G799" s="4">
        <v>35000.0</v>
      </c>
      <c r="H799" s="2">
        <f t="shared" si="1"/>
        <v>105000</v>
      </c>
      <c r="I799" s="4">
        <v>75000.0</v>
      </c>
      <c r="J799" s="59">
        <f t="shared" si="22"/>
        <v>1.142857143</v>
      </c>
      <c r="K799" s="2">
        <f t="shared" si="23"/>
        <v>225000</v>
      </c>
      <c r="L799" s="1"/>
    </row>
    <row r="800">
      <c r="A800" s="82">
        <v>46197.0</v>
      </c>
      <c r="B800" s="1" t="s">
        <v>1517</v>
      </c>
      <c r="C800" s="1" t="str">
        <f>VLOOKUP(B800,MAESTRA!I:K,2,0)</f>
        <v>*40333232*</v>
      </c>
      <c r="D800" s="1" t="str">
        <f>VLOOKUP(B800,MAESTRA!I:K,3,0)</f>
        <v>CONJUNTO UNISEX COLOMBIA AAA AZUL ENTRENAMIENTO TALLA XL</v>
      </c>
      <c r="E800" s="5" t="s">
        <v>386</v>
      </c>
      <c r="F800" s="39">
        <v>3.0</v>
      </c>
      <c r="G800" s="4">
        <v>35000.0</v>
      </c>
      <c r="H800" s="2">
        <f t="shared" si="1"/>
        <v>105000</v>
      </c>
      <c r="I800" s="4">
        <v>75000.0</v>
      </c>
      <c r="J800" s="59">
        <f t="shared" si="22"/>
        <v>1.142857143</v>
      </c>
      <c r="K800" s="2">
        <f t="shared" si="23"/>
        <v>225000</v>
      </c>
      <c r="L800" s="1"/>
    </row>
    <row r="801">
      <c r="A801" s="82">
        <v>46197.0</v>
      </c>
      <c r="B801" s="1" t="s">
        <v>1518</v>
      </c>
      <c r="C801" s="1" t="str">
        <f>VLOOKUP(B801,MAESTRA!I:K,2,0)</f>
        <v>*11133337*</v>
      </c>
      <c r="D801" s="1" t="str">
        <f>VLOOKUP(B801,MAESTRA!I:K,3,0)</f>
        <v>CAMISETAS DAMA COLOMBIA AAA AZUL OSCURO ENTREVISTA TALLA XS</v>
      </c>
      <c r="E801" s="5" t="s">
        <v>386</v>
      </c>
      <c r="F801" s="39">
        <v>1.0</v>
      </c>
      <c r="G801" s="4">
        <v>29000.0</v>
      </c>
      <c r="H801" s="2">
        <f t="shared" si="1"/>
        <v>29000</v>
      </c>
      <c r="I801" s="4">
        <v>65000.0</v>
      </c>
      <c r="J801" s="59">
        <f t="shared" si="22"/>
        <v>1.24137931</v>
      </c>
      <c r="K801" s="2">
        <f t="shared" si="23"/>
        <v>65000</v>
      </c>
      <c r="L801" s="1"/>
    </row>
    <row r="802">
      <c r="A802" s="82">
        <v>46197.0</v>
      </c>
      <c r="B802" s="1" t="s">
        <v>1519</v>
      </c>
      <c r="C802" s="1" t="str">
        <f>VLOOKUP(B802,MAESTRA!I:K,2,0)</f>
        <v>*11133327*</v>
      </c>
      <c r="D802" s="1" t="str">
        <f>VLOOKUP(B802,MAESTRA!I:K,3,0)</f>
        <v>CAMISETAS DAMA COLOMBIA AAA AZUL OSCURO ENTREVISTA TALLA S</v>
      </c>
      <c r="E802" s="5" t="s">
        <v>386</v>
      </c>
      <c r="F802" s="39">
        <v>2.0</v>
      </c>
      <c r="G802" s="4">
        <v>29000.0</v>
      </c>
      <c r="H802" s="2">
        <f t="shared" si="1"/>
        <v>58000</v>
      </c>
      <c r="I802" s="4">
        <v>65000.0</v>
      </c>
      <c r="J802" s="59">
        <f t="shared" si="22"/>
        <v>1.24137931</v>
      </c>
      <c r="K802" s="2">
        <f t="shared" si="23"/>
        <v>130000</v>
      </c>
      <c r="L802" s="1"/>
    </row>
    <row r="803">
      <c r="A803" s="82">
        <v>46197.0</v>
      </c>
      <c r="B803" s="1" t="s">
        <v>634</v>
      </c>
      <c r="C803" s="1" t="str">
        <f>VLOOKUP(B803,MAESTRA!I:K,2,0)</f>
        <v>*11133325*</v>
      </c>
      <c r="D803" s="1" t="str">
        <f>VLOOKUP(B803,MAESTRA!I:K,3,0)</f>
        <v>CAMISETAS DAMA COLOMBIA AAA AZUL OSCURO ENTREVISTA TALLA M</v>
      </c>
      <c r="E803" s="5" t="s">
        <v>386</v>
      </c>
      <c r="F803" s="39">
        <v>2.0</v>
      </c>
      <c r="G803" s="4">
        <v>29000.0</v>
      </c>
      <c r="H803" s="2">
        <f t="shared" si="1"/>
        <v>58000</v>
      </c>
      <c r="I803" s="4">
        <v>65000.0</v>
      </c>
      <c r="J803" s="59">
        <f t="shared" si="22"/>
        <v>1.24137931</v>
      </c>
      <c r="K803" s="2">
        <f t="shared" si="23"/>
        <v>130000</v>
      </c>
      <c r="L803" s="1"/>
    </row>
    <row r="804">
      <c r="A804" s="82">
        <v>46197.0</v>
      </c>
      <c r="B804" s="1" t="s">
        <v>1520</v>
      </c>
      <c r="C804" s="1" t="str">
        <f>VLOOKUP(B804,MAESTRA!I:K,2,0)</f>
        <v>*11133323*</v>
      </c>
      <c r="D804" s="1" t="str">
        <f>VLOOKUP(B804,MAESTRA!I:K,3,0)</f>
        <v>CAMISETAS DAMA COLOMBIA AAA AZUL OSCURO ENTREVISTA TALLA L</v>
      </c>
      <c r="E804" s="5" t="s">
        <v>386</v>
      </c>
      <c r="F804" s="39">
        <v>2.0</v>
      </c>
      <c r="G804" s="4">
        <v>29000.0</v>
      </c>
      <c r="H804" s="2">
        <f t="shared" si="1"/>
        <v>58000</v>
      </c>
      <c r="I804" s="4">
        <v>65000.0</v>
      </c>
      <c r="J804" s="59">
        <f t="shared" si="22"/>
        <v>1.24137931</v>
      </c>
      <c r="K804" s="2">
        <f t="shared" si="23"/>
        <v>130000</v>
      </c>
      <c r="L804" s="1"/>
    </row>
    <row r="805">
      <c r="A805" s="82">
        <v>46197.0</v>
      </c>
      <c r="B805" s="1" t="s">
        <v>1521</v>
      </c>
      <c r="C805" s="1" t="str">
        <f>VLOOKUP(B805,MAESTRA!I:K,2,0)</f>
        <v>*11133332*</v>
      </c>
      <c r="D805" s="1" t="str">
        <f>VLOOKUP(B805,MAESTRA!I:K,3,0)</f>
        <v>CAMISETAS DAMA COLOMBIA AAA AZUL OSCURO ENTREVISTA TALLA XL</v>
      </c>
      <c r="E805" s="5" t="s">
        <v>386</v>
      </c>
      <c r="F805" s="39">
        <v>1.0</v>
      </c>
      <c r="G805" s="4">
        <v>29000.0</v>
      </c>
      <c r="H805" s="2">
        <f t="shared" si="1"/>
        <v>29000</v>
      </c>
      <c r="I805" s="4">
        <v>65000.0</v>
      </c>
      <c r="J805" s="59">
        <f t="shared" si="22"/>
        <v>1.24137931</v>
      </c>
      <c r="K805" s="2">
        <f t="shared" si="23"/>
        <v>65000</v>
      </c>
      <c r="L805" s="1"/>
    </row>
    <row r="806">
      <c r="A806" s="82">
        <v>46197.0</v>
      </c>
      <c r="B806" s="1" t="s">
        <v>1522</v>
      </c>
      <c r="C806" s="1" t="str">
        <f>VLOOKUP(B806,MAESTRA!I:K,2,0)</f>
        <v>*40333427*</v>
      </c>
      <c r="D806" s="1" t="str">
        <f>VLOOKUP(B806,MAESTRA!I:K,3,0)</f>
        <v>CONJUNTO UNISEX PARIS SAINT GERMAIN AAA LOCAL 2025-2026 TALLA S</v>
      </c>
      <c r="E806" s="5" t="s">
        <v>386</v>
      </c>
      <c r="F806" s="39">
        <v>1.0</v>
      </c>
      <c r="G806" s="4">
        <v>33000.0</v>
      </c>
      <c r="H806" s="2">
        <f t="shared" si="1"/>
        <v>33000</v>
      </c>
      <c r="I806" s="2">
        <f t="shared" ref="I806:I818" si="34">CEILING(G806*$I$1,1000)</f>
        <v>66000</v>
      </c>
      <c r="J806" s="59">
        <f t="shared" si="22"/>
        <v>1</v>
      </c>
      <c r="K806" s="2">
        <f t="shared" si="23"/>
        <v>66000</v>
      </c>
      <c r="L806" s="1"/>
    </row>
    <row r="807">
      <c r="A807" s="82">
        <v>46197.0</v>
      </c>
      <c r="B807" s="1" t="s">
        <v>1523</v>
      </c>
      <c r="C807" s="1" t="str">
        <f>VLOOKUP(B807,MAESTRA!I:K,2,0)</f>
        <v>*11333525*</v>
      </c>
      <c r="D807" s="1" t="str">
        <f>VLOOKUP(B807,MAESTRA!I:K,3,0)</f>
        <v>CAMISETAS UNISEX ARGENTINA 1.1 LOCAL 2026 TALLA M</v>
      </c>
      <c r="E807" s="5" t="s">
        <v>1449</v>
      </c>
      <c r="F807" s="39">
        <v>2.0</v>
      </c>
      <c r="G807" s="4">
        <v>55000.0</v>
      </c>
      <c r="H807" s="2">
        <f t="shared" si="1"/>
        <v>110000</v>
      </c>
      <c r="I807" s="2">
        <f t="shared" si="34"/>
        <v>110000</v>
      </c>
      <c r="J807" s="59">
        <f t="shared" si="22"/>
        <v>1</v>
      </c>
      <c r="K807" s="2">
        <f t="shared" si="23"/>
        <v>220000</v>
      </c>
      <c r="L807" s="1"/>
    </row>
    <row r="808">
      <c r="A808" s="82">
        <v>46197.0</v>
      </c>
      <c r="B808" s="1" t="s">
        <v>1524</v>
      </c>
      <c r="C808" s="1" t="str">
        <f>VLOOKUP(B808,MAESTRA!I:K,2,0)</f>
        <v>*11333532*</v>
      </c>
      <c r="D808" s="1" t="str">
        <f>VLOOKUP(B808,MAESTRA!I:K,3,0)</f>
        <v>CAMISETAS UNISEX ARGENTINA 1.1 LOCAL 2026 TALLA XL</v>
      </c>
      <c r="E808" s="5" t="s">
        <v>1449</v>
      </c>
      <c r="F808" s="39">
        <v>1.0</v>
      </c>
      <c r="G808" s="4">
        <v>55000.0</v>
      </c>
      <c r="H808" s="2">
        <f t="shared" si="1"/>
        <v>55000</v>
      </c>
      <c r="I808" s="2">
        <f t="shared" si="34"/>
        <v>110000</v>
      </c>
      <c r="J808" s="59">
        <f t="shared" si="22"/>
        <v>1</v>
      </c>
      <c r="K808" s="2">
        <f t="shared" si="23"/>
        <v>110000</v>
      </c>
      <c r="L808" s="1"/>
    </row>
    <row r="809">
      <c r="A809" s="82">
        <v>46197.0</v>
      </c>
      <c r="B809" s="1" t="s">
        <v>1525</v>
      </c>
      <c r="C809" s="1" t="str">
        <f>VLOOKUP(B809,MAESTRA!I:K,2,0)</f>
        <v>*11333625*</v>
      </c>
      <c r="D809" s="1" t="str">
        <f>VLOOKUP(B809,MAESTRA!I:K,3,0)</f>
        <v>CAMISETAS UNISEX MILLONARIOS 1.1 LOCAL 2026 TALLA M</v>
      </c>
      <c r="E809" s="5" t="s">
        <v>1449</v>
      </c>
      <c r="F809" s="39">
        <v>1.0</v>
      </c>
      <c r="G809" s="4">
        <v>55000.0</v>
      </c>
      <c r="H809" s="2">
        <f t="shared" si="1"/>
        <v>55000</v>
      </c>
      <c r="I809" s="2">
        <f t="shared" si="34"/>
        <v>110000</v>
      </c>
      <c r="J809" s="59">
        <f t="shared" si="22"/>
        <v>1</v>
      </c>
      <c r="K809" s="2">
        <f t="shared" si="23"/>
        <v>110000</v>
      </c>
      <c r="L809" s="1"/>
    </row>
    <row r="810">
      <c r="A810" s="82">
        <v>46197.0</v>
      </c>
      <c r="B810" s="1" t="s">
        <v>1526</v>
      </c>
      <c r="C810" s="1" t="str">
        <f>VLOOKUP(B810,MAESTRA!I:K,2,0)</f>
        <v>*40329527*</v>
      </c>
      <c r="D810" s="1" t="str">
        <f>VLOOKUP(B810,MAESTRA!I:K,3,0)</f>
        <v>CONJUNTO UNISEX COLOMBIA 1.1 POLO AZUL TALLA S</v>
      </c>
      <c r="E810" s="5" t="s">
        <v>1449</v>
      </c>
      <c r="F810" s="39">
        <v>2.0</v>
      </c>
      <c r="G810" s="4">
        <v>40000.0</v>
      </c>
      <c r="H810" s="2">
        <f t="shared" si="1"/>
        <v>80000</v>
      </c>
      <c r="I810" s="2">
        <f t="shared" si="34"/>
        <v>80000</v>
      </c>
      <c r="J810" s="59">
        <f t="shared" si="22"/>
        <v>1</v>
      </c>
      <c r="K810" s="2">
        <f t="shared" si="23"/>
        <v>160000</v>
      </c>
      <c r="L810" s="1"/>
    </row>
    <row r="811">
      <c r="A811" s="82">
        <v>46197.0</v>
      </c>
      <c r="B811" s="1" t="s">
        <v>1527</v>
      </c>
      <c r="C811" s="1" t="str">
        <f>VLOOKUP(B811,MAESTRA!I:K,2,0)</f>
        <v>*40329525*</v>
      </c>
      <c r="D811" s="1" t="str">
        <f>VLOOKUP(B811,MAESTRA!I:K,3,0)</f>
        <v>CONJUNTO UNISEX COLOMBIA 1.1 POLO AZUL TALLA M</v>
      </c>
      <c r="E811" s="5" t="s">
        <v>1449</v>
      </c>
      <c r="F811" s="39">
        <v>2.0</v>
      </c>
      <c r="G811" s="4">
        <v>40000.0</v>
      </c>
      <c r="H811" s="2">
        <f t="shared" si="1"/>
        <v>80000</v>
      </c>
      <c r="I811" s="2">
        <f t="shared" si="34"/>
        <v>80000</v>
      </c>
      <c r="J811" s="59">
        <f t="shared" si="22"/>
        <v>1</v>
      </c>
      <c r="K811" s="2">
        <f t="shared" si="23"/>
        <v>160000</v>
      </c>
      <c r="L811" s="1"/>
    </row>
    <row r="812">
      <c r="A812" s="82">
        <v>46197.0</v>
      </c>
      <c r="B812" s="1" t="s">
        <v>1454</v>
      </c>
      <c r="C812" s="1" t="str">
        <f>VLOOKUP(B812,MAESTRA!I:K,2,0)</f>
        <v>*40329532*</v>
      </c>
      <c r="D812" s="1" t="str">
        <f>VLOOKUP(B812,MAESTRA!I:K,3,0)</f>
        <v>CONJUNTO UNISEX COLOMBIA 1.1 POLO AZUL TALLA XL</v>
      </c>
      <c r="E812" s="5" t="s">
        <v>1449</v>
      </c>
      <c r="F812" s="39">
        <v>2.0</v>
      </c>
      <c r="G812" s="4">
        <v>40000.0</v>
      </c>
      <c r="H812" s="2">
        <f t="shared" si="1"/>
        <v>80000</v>
      </c>
      <c r="I812" s="2">
        <f t="shared" si="34"/>
        <v>80000</v>
      </c>
      <c r="J812" s="59">
        <f t="shared" si="22"/>
        <v>1</v>
      </c>
      <c r="K812" s="2">
        <f t="shared" si="23"/>
        <v>160000</v>
      </c>
      <c r="L812" s="1"/>
    </row>
    <row r="813">
      <c r="A813" s="82">
        <v>46197.0</v>
      </c>
      <c r="B813" s="1" t="s">
        <v>1455</v>
      </c>
      <c r="C813" s="1" t="str">
        <f>VLOOKUP(B813,MAESTRA!I:K,2,0)</f>
        <v>*40329534*</v>
      </c>
      <c r="D813" s="1" t="str">
        <f>VLOOKUP(B813,MAESTRA!I:K,3,0)</f>
        <v>CONJUNTO UNISEX COLOMBIA 1.1 POLO AZUL TALLA XXL</v>
      </c>
      <c r="E813" s="5" t="s">
        <v>1449</v>
      </c>
      <c r="F813" s="39">
        <v>1.0</v>
      </c>
      <c r="G813" s="4">
        <v>40000.0</v>
      </c>
      <c r="H813" s="2">
        <f t="shared" si="1"/>
        <v>40000</v>
      </c>
      <c r="I813" s="2">
        <f t="shared" si="34"/>
        <v>80000</v>
      </c>
      <c r="J813" s="59">
        <f t="shared" si="22"/>
        <v>1</v>
      </c>
      <c r="K813" s="2">
        <f t="shared" si="23"/>
        <v>80000</v>
      </c>
      <c r="L813" s="1"/>
    </row>
    <row r="814">
      <c r="A814" s="82">
        <v>46197.0</v>
      </c>
      <c r="B814" s="52" t="s">
        <v>1350</v>
      </c>
      <c r="C814" s="1" t="str">
        <f>VLOOKUP(B814,MAESTRA!I:K,2,0)</f>
        <v>*1215612*</v>
      </c>
      <c r="D814" s="1" t="str">
        <f>VLOOKUP(B814,MAESTRA!I:K,3,0)</f>
        <v>JEANS CABALLERO JOGGER TALLA 28</v>
      </c>
      <c r="E814" s="5" t="s">
        <v>408</v>
      </c>
      <c r="F814" s="39">
        <v>2.0</v>
      </c>
      <c r="G814" s="4">
        <v>35000.0</v>
      </c>
      <c r="H814" s="2">
        <f t="shared" si="1"/>
        <v>70000</v>
      </c>
      <c r="I814" s="2">
        <f t="shared" si="34"/>
        <v>70000</v>
      </c>
      <c r="J814" s="59">
        <f t="shared" si="22"/>
        <v>1</v>
      </c>
      <c r="K814" s="2">
        <f t="shared" si="23"/>
        <v>140000</v>
      </c>
      <c r="L814" s="1"/>
    </row>
    <row r="815">
      <c r="A815" s="82">
        <v>46197.0</v>
      </c>
      <c r="B815" s="52" t="s">
        <v>1351</v>
      </c>
      <c r="C815" s="1" t="str">
        <f>VLOOKUP(B815,MAESTRA!I:K,2,0)</f>
        <v>*1215613*</v>
      </c>
      <c r="D815" s="1" t="str">
        <f>VLOOKUP(B815,MAESTRA!I:K,3,0)</f>
        <v>JEANS CABALLERO JOGGER TALLA 30</v>
      </c>
      <c r="E815" s="5" t="s">
        <v>408</v>
      </c>
      <c r="F815" s="39">
        <v>2.0</v>
      </c>
      <c r="G815" s="4">
        <v>35000.0</v>
      </c>
      <c r="H815" s="2">
        <f t="shared" si="1"/>
        <v>70000</v>
      </c>
      <c r="I815" s="2">
        <f t="shared" si="34"/>
        <v>70000</v>
      </c>
      <c r="J815" s="59">
        <f t="shared" si="22"/>
        <v>1</v>
      </c>
      <c r="K815" s="2">
        <f t="shared" si="23"/>
        <v>140000</v>
      </c>
      <c r="L815" s="1"/>
    </row>
    <row r="816">
      <c r="A816" s="82">
        <v>46197.0</v>
      </c>
      <c r="B816" s="52" t="s">
        <v>1352</v>
      </c>
      <c r="C816" s="1" t="str">
        <f>VLOOKUP(B816,MAESTRA!I:K,2,0)</f>
        <v>*1215614*</v>
      </c>
      <c r="D816" s="1" t="str">
        <f>VLOOKUP(B816,MAESTRA!I:K,3,0)</f>
        <v>JEANS CABALLERO JOGGER TALLA 32</v>
      </c>
      <c r="E816" s="5" t="s">
        <v>408</v>
      </c>
      <c r="F816" s="39">
        <v>3.0</v>
      </c>
      <c r="G816" s="4">
        <v>35000.0</v>
      </c>
      <c r="H816" s="2">
        <f t="shared" si="1"/>
        <v>105000</v>
      </c>
      <c r="I816" s="2">
        <f t="shared" si="34"/>
        <v>70000</v>
      </c>
      <c r="J816" s="59">
        <f t="shared" si="22"/>
        <v>1</v>
      </c>
      <c r="K816" s="2">
        <f t="shared" si="23"/>
        <v>210000</v>
      </c>
      <c r="L816" s="1"/>
    </row>
    <row r="817">
      <c r="A817" s="82">
        <v>46197.0</v>
      </c>
      <c r="B817" s="52" t="s">
        <v>1353</v>
      </c>
      <c r="C817" s="1" t="str">
        <f>VLOOKUP(B817,MAESTRA!I:K,2,0)</f>
        <v>*1215615*</v>
      </c>
      <c r="D817" s="1" t="str">
        <f>VLOOKUP(B817,MAESTRA!I:K,3,0)</f>
        <v>JEANS CABALLERO JOGGER TALLA 34</v>
      </c>
      <c r="E817" s="5" t="s">
        <v>408</v>
      </c>
      <c r="F817" s="39">
        <v>3.0</v>
      </c>
      <c r="G817" s="4">
        <v>35000.0</v>
      </c>
      <c r="H817" s="2">
        <f t="shared" si="1"/>
        <v>105000</v>
      </c>
      <c r="I817" s="2">
        <f t="shared" si="34"/>
        <v>70000</v>
      </c>
      <c r="J817" s="59">
        <f t="shared" si="22"/>
        <v>1</v>
      </c>
      <c r="K817" s="2">
        <f t="shared" si="23"/>
        <v>210000</v>
      </c>
      <c r="L817" s="1"/>
    </row>
    <row r="818">
      <c r="A818" s="82">
        <v>46197.0</v>
      </c>
      <c r="B818" s="52" t="s">
        <v>1354</v>
      </c>
      <c r="C818" s="1" t="str">
        <f>VLOOKUP(B818,MAESTRA!I:K,2,0)</f>
        <v>*1215616*</v>
      </c>
      <c r="D818" s="1" t="str">
        <f>VLOOKUP(B818,MAESTRA!I:K,3,0)</f>
        <v>JEANS CABALLERO JOGGER TALLA 36</v>
      </c>
      <c r="E818" s="5" t="s">
        <v>408</v>
      </c>
      <c r="F818" s="39">
        <v>2.0</v>
      </c>
      <c r="G818" s="4">
        <v>35000.0</v>
      </c>
      <c r="H818" s="2">
        <f t="shared" si="1"/>
        <v>70000</v>
      </c>
      <c r="I818" s="2">
        <f t="shared" si="34"/>
        <v>70000</v>
      </c>
      <c r="J818" s="59">
        <f t="shared" si="22"/>
        <v>1</v>
      </c>
      <c r="K818" s="2">
        <f t="shared" si="23"/>
        <v>140000</v>
      </c>
      <c r="L818" s="1"/>
    </row>
    <row r="819">
      <c r="A819" s="82">
        <v>46197.0</v>
      </c>
      <c r="B819" s="1" t="s">
        <v>1528</v>
      </c>
      <c r="C819" s="1" t="str">
        <f>VLOOKUP(B819,MAESTRA!I:K,2,0)</f>
        <v>*213373*</v>
      </c>
      <c r="D819" s="1" t="str">
        <f>VLOOKUP(B819,MAESTRA!I:K,3,0)</f>
        <v>PANTALONES DAMA JOGGER CAMUFLADO TALLA 10</v>
      </c>
      <c r="E819" s="5" t="s">
        <v>408</v>
      </c>
      <c r="F819" s="39">
        <v>2.0</v>
      </c>
      <c r="G819" s="4">
        <v>45000.0</v>
      </c>
      <c r="H819" s="2">
        <f t="shared" si="1"/>
        <v>90000</v>
      </c>
      <c r="I819" s="2">
        <f t="shared" ref="I819:I822" si="35">CEILING(G819*$I$1,1000)+4000</f>
        <v>94000</v>
      </c>
      <c r="J819" s="59">
        <f t="shared" si="22"/>
        <v>1.088888889</v>
      </c>
      <c r="K819" s="2">
        <f t="shared" si="23"/>
        <v>188000</v>
      </c>
      <c r="L819" s="1"/>
    </row>
    <row r="820">
      <c r="A820" s="82">
        <v>46197.0</v>
      </c>
      <c r="B820" s="1" t="s">
        <v>1529</v>
      </c>
      <c r="C820" s="1" t="str">
        <f>VLOOKUP(B820,MAESTRA!I:K,2,0)</f>
        <v>*213374*</v>
      </c>
      <c r="D820" s="1" t="str">
        <f>VLOOKUP(B820,MAESTRA!I:K,3,0)</f>
        <v>PANTALONES DAMA JOGGER CAMUFLADO TALLA 12</v>
      </c>
      <c r="E820" s="5" t="s">
        <v>408</v>
      </c>
      <c r="F820" s="39">
        <v>2.0</v>
      </c>
      <c r="G820" s="4">
        <v>45000.0</v>
      </c>
      <c r="H820" s="2">
        <f t="shared" si="1"/>
        <v>90000</v>
      </c>
      <c r="I820" s="2">
        <f t="shared" si="35"/>
        <v>94000</v>
      </c>
      <c r="J820" s="59">
        <f t="shared" si="22"/>
        <v>1.088888889</v>
      </c>
      <c r="K820" s="2">
        <f t="shared" si="23"/>
        <v>188000</v>
      </c>
      <c r="L820" s="1"/>
    </row>
    <row r="821">
      <c r="A821" s="82">
        <v>46197.0</v>
      </c>
      <c r="B821" s="1" t="s">
        <v>1530</v>
      </c>
      <c r="C821" s="1" t="str">
        <f>VLOOKUP(B821,MAESTRA!I:K,2,0)</f>
        <v>*213375*</v>
      </c>
      <c r="D821" s="1" t="str">
        <f>VLOOKUP(B821,MAESTRA!I:K,3,0)</f>
        <v>PANTALONES DAMA JOGGER CAMUFLADO TALLA 14</v>
      </c>
      <c r="E821" s="5" t="s">
        <v>408</v>
      </c>
      <c r="F821" s="39">
        <v>2.0</v>
      </c>
      <c r="G821" s="4">
        <v>45000.0</v>
      </c>
      <c r="H821" s="2">
        <f t="shared" si="1"/>
        <v>90000</v>
      </c>
      <c r="I821" s="2">
        <f t="shared" si="35"/>
        <v>94000</v>
      </c>
      <c r="J821" s="59">
        <f t="shared" si="22"/>
        <v>1.088888889</v>
      </c>
      <c r="K821" s="2">
        <f t="shared" si="23"/>
        <v>188000</v>
      </c>
      <c r="L821" s="1"/>
    </row>
    <row r="822">
      <c r="A822" s="82">
        <v>46197.0</v>
      </c>
      <c r="B822" s="1" t="s">
        <v>1531</v>
      </c>
      <c r="C822" s="1" t="str">
        <f>VLOOKUP(B822,MAESTRA!I:K,2,0)</f>
        <v>*213376*</v>
      </c>
      <c r="D822" s="1" t="str">
        <f>VLOOKUP(B822,MAESTRA!I:K,3,0)</f>
        <v>PANTALONES DAMA JOGGER CAMUFLADO TALLA 16</v>
      </c>
      <c r="E822" s="5" t="s">
        <v>408</v>
      </c>
      <c r="F822" s="39">
        <v>2.0</v>
      </c>
      <c r="G822" s="4">
        <v>45000.0</v>
      </c>
      <c r="H822" s="2">
        <f t="shared" si="1"/>
        <v>90000</v>
      </c>
      <c r="I822" s="2">
        <f t="shared" si="35"/>
        <v>94000</v>
      </c>
      <c r="J822" s="59">
        <f t="shared" si="22"/>
        <v>1.088888889</v>
      </c>
      <c r="K822" s="2">
        <f t="shared" si="23"/>
        <v>188000</v>
      </c>
      <c r="L822" s="1"/>
    </row>
    <row r="823">
      <c r="A823" s="82">
        <v>46197.0</v>
      </c>
      <c r="B823" s="52" t="s">
        <v>1356</v>
      </c>
      <c r="C823" s="1" t="str">
        <f>VLOOKUP(B823,MAESTRA!I:K,2,0)</f>
        <v>*4226613*</v>
      </c>
      <c r="D823" s="1" t="str">
        <f>VLOOKUP(B823,MAESTRA!I:K,3,0)</f>
        <v>DRILL CABALLERO CAMUFLADO TALLA 30</v>
      </c>
      <c r="E823" s="5" t="s">
        <v>408</v>
      </c>
      <c r="F823" s="39">
        <v>1.0</v>
      </c>
      <c r="G823" s="4">
        <v>45000.0</v>
      </c>
      <c r="H823" s="2">
        <f t="shared" si="1"/>
        <v>45000</v>
      </c>
      <c r="I823" s="4">
        <v>90000.0</v>
      </c>
      <c r="J823" s="59">
        <f t="shared" si="22"/>
        <v>1</v>
      </c>
      <c r="K823" s="2">
        <f t="shared" si="23"/>
        <v>90000</v>
      </c>
      <c r="L823" s="1"/>
    </row>
    <row r="824">
      <c r="A824" s="82">
        <v>46197.0</v>
      </c>
      <c r="B824" s="52" t="s">
        <v>1357</v>
      </c>
      <c r="C824" s="1" t="str">
        <f>VLOOKUP(B824,MAESTRA!I:K,2,0)</f>
        <v>*4226614*</v>
      </c>
      <c r="D824" s="1" t="str">
        <f>VLOOKUP(B824,MAESTRA!I:K,3,0)</f>
        <v>DRILL CABALLERO CAMUFLADO TALLA 32</v>
      </c>
      <c r="E824" s="5" t="s">
        <v>408</v>
      </c>
      <c r="F824" s="39">
        <v>2.0</v>
      </c>
      <c r="G824" s="4">
        <v>45000.0</v>
      </c>
      <c r="H824" s="2">
        <f t="shared" si="1"/>
        <v>90000</v>
      </c>
      <c r="I824" s="4">
        <v>90000.0</v>
      </c>
      <c r="J824" s="59">
        <f t="shared" si="22"/>
        <v>1</v>
      </c>
      <c r="K824" s="2">
        <f t="shared" si="23"/>
        <v>180000</v>
      </c>
      <c r="L824" s="1"/>
    </row>
    <row r="825">
      <c r="A825" s="82">
        <v>46197.0</v>
      </c>
      <c r="B825" s="52" t="s">
        <v>1358</v>
      </c>
      <c r="C825" s="1" t="str">
        <f>VLOOKUP(B825,MAESTRA!I:K,2,0)</f>
        <v>*4226615*</v>
      </c>
      <c r="D825" s="1" t="str">
        <f>VLOOKUP(B825,MAESTRA!I:K,3,0)</f>
        <v>DRILL CABALLERO CAMUFLADO TALLA 34</v>
      </c>
      <c r="E825" s="5" t="s">
        <v>408</v>
      </c>
      <c r="F825" s="39">
        <v>4.0</v>
      </c>
      <c r="G825" s="4">
        <v>45000.0</v>
      </c>
      <c r="H825" s="2">
        <f t="shared" si="1"/>
        <v>180000</v>
      </c>
      <c r="I825" s="4">
        <v>90000.0</v>
      </c>
      <c r="J825" s="59">
        <f t="shared" si="22"/>
        <v>1</v>
      </c>
      <c r="K825" s="2">
        <f t="shared" si="23"/>
        <v>360000</v>
      </c>
      <c r="L825" s="1"/>
    </row>
    <row r="826">
      <c r="A826" s="82">
        <v>46197.0</v>
      </c>
      <c r="B826" s="52" t="s">
        <v>1361</v>
      </c>
      <c r="C826" s="1" t="str">
        <f>VLOOKUP(B826,MAESTRA!I:K,2,0)</f>
        <v>*127813*</v>
      </c>
      <c r="D826" s="1" t="str">
        <f>VLOOKUP(B826,MAESTRA!I:K,3,0)</f>
        <v>JEANS CABALLERO CLASICO TALLA 30</v>
      </c>
      <c r="E826" s="5" t="s">
        <v>408</v>
      </c>
      <c r="F826" s="39">
        <v>1.0</v>
      </c>
      <c r="G826" s="4">
        <v>35000.0</v>
      </c>
      <c r="H826" s="2">
        <f t="shared" si="1"/>
        <v>35000</v>
      </c>
      <c r="I826" s="2">
        <f>CEILING(G826*$I$1,1000)</f>
        <v>70000</v>
      </c>
      <c r="J826" s="59">
        <f t="shared" si="22"/>
        <v>1</v>
      </c>
      <c r="K826" s="2">
        <f t="shared" si="23"/>
        <v>70000</v>
      </c>
      <c r="L826" s="1"/>
    </row>
    <row r="827">
      <c r="A827" s="82">
        <v>46197.0</v>
      </c>
      <c r="B827" s="1" t="s">
        <v>668</v>
      </c>
      <c r="C827" s="1" t="str">
        <f>VLOOKUP(B827,MAESTRA!I:K,2,0)</f>
        <v>*112863*</v>
      </c>
      <c r="D827" s="1" t="str">
        <f>VLOOKUP(B827,MAESTRA!I:K,3,0)</f>
        <v>JEANS DAMA OVERSIZE XIOMARA TALLA 10</v>
      </c>
      <c r="E827" s="5" t="s">
        <v>409</v>
      </c>
      <c r="F827" s="39">
        <v>1.0</v>
      </c>
      <c r="G827" s="4">
        <v>54000.0</v>
      </c>
      <c r="H827" s="2">
        <f t="shared" si="1"/>
        <v>54000</v>
      </c>
      <c r="I827" s="2">
        <f t="shared" ref="I827:I828" si="36">CEILING(G827*$I$1,1000)+4000</f>
        <v>112000</v>
      </c>
      <c r="J827" s="59">
        <f t="shared" si="22"/>
        <v>1.074074074</v>
      </c>
      <c r="K827" s="2">
        <f t="shared" si="23"/>
        <v>112000</v>
      </c>
      <c r="L827" s="1"/>
    </row>
    <row r="828">
      <c r="A828" s="82">
        <v>46197.0</v>
      </c>
      <c r="B828" s="1" t="s">
        <v>670</v>
      </c>
      <c r="C828" s="1" t="str">
        <f>VLOOKUP(B828,MAESTRA!I:K,2,0)</f>
        <v>*112864*</v>
      </c>
      <c r="D828" s="1" t="str">
        <f>VLOOKUP(B828,MAESTRA!I:K,3,0)</f>
        <v>JEANS DAMA OVERSIZE XIOMARA TALLA 12</v>
      </c>
      <c r="E828" s="5" t="s">
        <v>409</v>
      </c>
      <c r="F828" s="39">
        <v>1.0</v>
      </c>
      <c r="G828" s="4">
        <v>54000.0</v>
      </c>
      <c r="H828" s="2">
        <f t="shared" si="1"/>
        <v>54000</v>
      </c>
      <c r="I828" s="2">
        <f t="shared" si="36"/>
        <v>112000</v>
      </c>
      <c r="J828" s="59">
        <f t="shared" si="22"/>
        <v>1.074074074</v>
      </c>
      <c r="K828" s="2">
        <f t="shared" si="23"/>
        <v>112000</v>
      </c>
      <c r="L828" s="1"/>
    </row>
    <row r="829">
      <c r="A829" s="82">
        <v>46197.0</v>
      </c>
      <c r="B829" s="1" t="s">
        <v>1532</v>
      </c>
      <c r="C829" s="1" t="str">
        <f>VLOOKUP(B829,MAESTRA!I:K,2,0)</f>
        <v>*25333827*</v>
      </c>
      <c r="D829" s="1" t="str">
        <f>VLOOKUP(B829,MAESTRA!I:K,3,0)</f>
        <v>CHAQUETAS UNISEX ROMPEVIENTOS AZUL CENTENARIO TALLA S</v>
      </c>
      <c r="E829" s="5" t="s">
        <v>1533</v>
      </c>
      <c r="F829" s="39">
        <v>1.0</v>
      </c>
      <c r="G829" s="4">
        <v>42000.0</v>
      </c>
      <c r="H829" s="2">
        <f t="shared" si="1"/>
        <v>42000</v>
      </c>
      <c r="I829" s="4">
        <v>100000.0</v>
      </c>
      <c r="J829" s="59">
        <f t="shared" si="22"/>
        <v>1.380952381</v>
      </c>
      <c r="K829" s="2">
        <f t="shared" si="23"/>
        <v>100000</v>
      </c>
      <c r="L829" s="1"/>
    </row>
    <row r="830">
      <c r="A830" s="82">
        <v>46197.0</v>
      </c>
      <c r="B830" s="1" t="s">
        <v>1534</v>
      </c>
      <c r="C830" s="1" t="str">
        <f>VLOOKUP(B830,MAESTRA!I:K,2,0)</f>
        <v>*25333825*</v>
      </c>
      <c r="D830" s="1" t="str">
        <f>VLOOKUP(B830,MAESTRA!I:K,3,0)</f>
        <v>CHAQUETAS UNISEX ROMPEVIENTOS AZUL CENTENARIO TALLA M</v>
      </c>
      <c r="E830" s="5" t="s">
        <v>1533</v>
      </c>
      <c r="F830" s="39">
        <v>1.0</v>
      </c>
      <c r="G830" s="4">
        <v>42000.0</v>
      </c>
      <c r="H830" s="2">
        <f t="shared" si="1"/>
        <v>42000</v>
      </c>
      <c r="I830" s="4">
        <v>100000.0</v>
      </c>
      <c r="J830" s="59">
        <f t="shared" si="22"/>
        <v>1.380952381</v>
      </c>
      <c r="K830" s="2">
        <f t="shared" si="23"/>
        <v>100000</v>
      </c>
      <c r="L830" s="1"/>
    </row>
    <row r="831">
      <c r="A831" s="82">
        <v>46197.0</v>
      </c>
      <c r="B831" s="1" t="s">
        <v>1535</v>
      </c>
      <c r="C831" s="1" t="str">
        <f>VLOOKUP(B831,MAESTRA!I:K,2,0)</f>
        <v>*25333823*</v>
      </c>
      <c r="D831" s="1" t="str">
        <f>VLOOKUP(B831,MAESTRA!I:K,3,0)</f>
        <v>CHAQUETAS UNISEX ROMPEVIENTOS AZUL CENTENARIO TALLA L</v>
      </c>
      <c r="E831" s="5" t="s">
        <v>1533</v>
      </c>
      <c r="F831" s="39">
        <v>1.0</v>
      </c>
      <c r="G831" s="4">
        <v>42000.0</v>
      </c>
      <c r="H831" s="2">
        <f t="shared" si="1"/>
        <v>42000</v>
      </c>
      <c r="I831" s="4">
        <v>100000.0</v>
      </c>
      <c r="J831" s="59">
        <f t="shared" si="22"/>
        <v>1.380952381</v>
      </c>
      <c r="K831" s="2">
        <f t="shared" si="23"/>
        <v>100000</v>
      </c>
      <c r="L831" s="1"/>
    </row>
    <row r="832">
      <c r="A832" s="82">
        <v>46197.0</v>
      </c>
      <c r="B832" s="1" t="s">
        <v>1536</v>
      </c>
      <c r="C832" s="1" t="str">
        <f>VLOOKUP(B832,MAESTRA!I:K,2,0)</f>
        <v>*25333832*</v>
      </c>
      <c r="D832" s="1" t="str">
        <f>VLOOKUP(B832,MAESTRA!I:K,3,0)</f>
        <v>CHAQUETAS UNISEX ROMPEVIENTOS AZUL CENTENARIO TALLA XL</v>
      </c>
      <c r="E832" s="5" t="s">
        <v>1533</v>
      </c>
      <c r="F832" s="39">
        <v>1.0</v>
      </c>
      <c r="G832" s="4">
        <v>42000.0</v>
      </c>
      <c r="H832" s="2">
        <f t="shared" si="1"/>
        <v>42000</v>
      </c>
      <c r="I832" s="4">
        <v>100000.0</v>
      </c>
      <c r="J832" s="59">
        <f t="shared" si="22"/>
        <v>1.380952381</v>
      </c>
      <c r="K832" s="2">
        <f t="shared" si="23"/>
        <v>100000</v>
      </c>
      <c r="L832" s="1"/>
    </row>
    <row r="833">
      <c r="A833" s="82">
        <v>46197.0</v>
      </c>
      <c r="B833" s="1" t="s">
        <v>756</v>
      </c>
      <c r="C833" s="1" t="str">
        <f>VLOOKUP(B833,MAESTRA!I:K,2,0)</f>
        <v>*25333927*</v>
      </c>
      <c r="D833" s="1" t="str">
        <f>VLOOKUP(B833,MAESTRA!I:K,3,0)</f>
        <v>CHAQUETAS UNISEX ROMPEVIENTOS  NEGRA COLOMBIA TALLA S</v>
      </c>
      <c r="E833" s="5" t="s">
        <v>1533</v>
      </c>
      <c r="F833" s="39">
        <v>1.0</v>
      </c>
      <c r="G833" s="4">
        <v>38000.0</v>
      </c>
      <c r="H833" s="2">
        <f t="shared" si="1"/>
        <v>38000</v>
      </c>
      <c r="I833" s="4">
        <v>100000.0</v>
      </c>
      <c r="J833" s="59">
        <f t="shared" si="22"/>
        <v>1.631578947</v>
      </c>
      <c r="K833" s="2">
        <f t="shared" si="23"/>
        <v>100000</v>
      </c>
      <c r="L833" s="1"/>
    </row>
    <row r="834">
      <c r="A834" s="82">
        <v>46197.0</v>
      </c>
      <c r="B834" s="1" t="s">
        <v>754</v>
      </c>
      <c r="C834" s="1" t="str">
        <f>VLOOKUP(B834,MAESTRA!I:K,2,0)</f>
        <v>*25333925*</v>
      </c>
      <c r="D834" s="1" t="str">
        <f>VLOOKUP(B834,MAESTRA!I:K,3,0)</f>
        <v>CHAQUETAS UNISEX ROMPEVIENTOS  NEGRA COLOMBIA TALLA M</v>
      </c>
      <c r="E834" s="5" t="s">
        <v>1533</v>
      </c>
      <c r="F834" s="39">
        <v>1.0</v>
      </c>
      <c r="G834" s="4">
        <v>38000.0</v>
      </c>
      <c r="H834" s="2">
        <f t="shared" si="1"/>
        <v>38000</v>
      </c>
      <c r="I834" s="4">
        <v>100000.0</v>
      </c>
      <c r="J834" s="59">
        <f t="shared" si="22"/>
        <v>1.631578947</v>
      </c>
      <c r="K834" s="2">
        <f t="shared" si="23"/>
        <v>100000</v>
      </c>
      <c r="L834" s="1"/>
    </row>
    <row r="835">
      <c r="A835" s="82">
        <v>46197.0</v>
      </c>
      <c r="B835" s="1" t="s">
        <v>752</v>
      </c>
      <c r="C835" s="1" t="str">
        <f>VLOOKUP(B835,MAESTRA!I:K,2,0)</f>
        <v>*25333923*</v>
      </c>
      <c r="D835" s="1" t="str">
        <f>VLOOKUP(B835,MAESTRA!I:K,3,0)</f>
        <v>CHAQUETAS UNISEX ROMPEVIENTOS  NEGRA COLOMBIA TALLA L</v>
      </c>
      <c r="E835" s="5" t="s">
        <v>1533</v>
      </c>
      <c r="F835" s="39">
        <v>1.0</v>
      </c>
      <c r="G835" s="4">
        <v>38000.0</v>
      </c>
      <c r="H835" s="2">
        <f t="shared" si="1"/>
        <v>38000</v>
      </c>
      <c r="I835" s="4">
        <v>100000.0</v>
      </c>
      <c r="J835" s="59">
        <f t="shared" si="22"/>
        <v>1.631578947</v>
      </c>
      <c r="K835" s="2">
        <f t="shared" si="23"/>
        <v>100000</v>
      </c>
      <c r="L835" s="1"/>
    </row>
    <row r="836">
      <c r="A836" s="82">
        <v>46197.0</v>
      </c>
      <c r="B836" s="1" t="s">
        <v>758</v>
      </c>
      <c r="C836" s="1" t="str">
        <f>VLOOKUP(B836,MAESTRA!I:K,2,0)</f>
        <v>*25333932*</v>
      </c>
      <c r="D836" s="1" t="str">
        <f>VLOOKUP(B836,MAESTRA!I:K,3,0)</f>
        <v>CHAQUETAS UNISEX ROMPEVIENTOS  NEGRA COLOMBIA TALLA XL</v>
      </c>
      <c r="E836" s="5" t="s">
        <v>1533</v>
      </c>
      <c r="F836" s="39">
        <v>1.0</v>
      </c>
      <c r="G836" s="4">
        <v>38000.0</v>
      </c>
      <c r="H836" s="2">
        <f t="shared" si="1"/>
        <v>38000</v>
      </c>
      <c r="I836" s="4">
        <v>100000.0</v>
      </c>
      <c r="J836" s="59">
        <f t="shared" si="22"/>
        <v>1.631578947</v>
      </c>
      <c r="K836" s="2">
        <f t="shared" si="23"/>
        <v>100000</v>
      </c>
      <c r="L836" s="1"/>
    </row>
    <row r="837">
      <c r="A837" s="82">
        <v>46197.0</v>
      </c>
      <c r="B837" s="1" t="s">
        <v>760</v>
      </c>
      <c r="C837" s="1" t="str">
        <f>VLOOKUP(B837,MAESTRA!I:K,2,0)</f>
        <v>*25333934*</v>
      </c>
      <c r="D837" s="1" t="str">
        <f>VLOOKUP(B837,MAESTRA!I:K,3,0)</f>
        <v>CHAQUETAS UNISEX ROMPEVIENTOS  NEGRA COLOMBIA TALLA XXL</v>
      </c>
      <c r="E837" s="5" t="s">
        <v>1533</v>
      </c>
      <c r="F837" s="39">
        <v>1.0</v>
      </c>
      <c r="G837" s="4">
        <v>38000.0</v>
      </c>
      <c r="H837" s="2">
        <f t="shared" si="1"/>
        <v>38000</v>
      </c>
      <c r="I837" s="4">
        <v>100000.0</v>
      </c>
      <c r="J837" s="59">
        <f t="shared" si="22"/>
        <v>1.631578947</v>
      </c>
      <c r="K837" s="2">
        <f t="shared" si="23"/>
        <v>100000</v>
      </c>
      <c r="L837" s="1"/>
    </row>
    <row r="838">
      <c r="A838" s="82">
        <v>46197.0</v>
      </c>
      <c r="B838" s="1" t="s">
        <v>1537</v>
      </c>
      <c r="C838" s="1" t="str">
        <f>VLOOKUP(B838,MAESTRA!I:K,2,0)</f>
        <v>*25334027*</v>
      </c>
      <c r="D838" s="1" t="str">
        <f>VLOOKUP(B838,MAESTRA!I:K,3,0)</f>
        <v>CHAQUETAS UNISEX ROMPEVIENTOS  ROJA COLOMBIA TALLA S</v>
      </c>
      <c r="E838" s="5" t="s">
        <v>1533</v>
      </c>
      <c r="F838" s="39">
        <v>1.0</v>
      </c>
      <c r="G838" s="4">
        <v>35000.0</v>
      </c>
      <c r="H838" s="2">
        <f t="shared" si="1"/>
        <v>35000</v>
      </c>
      <c r="I838" s="4">
        <v>100000.0</v>
      </c>
      <c r="J838" s="59">
        <f t="shared" si="22"/>
        <v>1.857142857</v>
      </c>
      <c r="K838" s="2">
        <f t="shared" si="23"/>
        <v>100000</v>
      </c>
      <c r="L838" s="1"/>
    </row>
    <row r="839">
      <c r="A839" s="82">
        <v>46197.0</v>
      </c>
      <c r="B839" s="1" t="s">
        <v>1538</v>
      </c>
      <c r="C839" s="1" t="str">
        <f>VLOOKUP(B839,MAESTRA!I:K,2,0)</f>
        <v>*25334025*</v>
      </c>
      <c r="D839" s="1" t="str">
        <f>VLOOKUP(B839,MAESTRA!I:K,3,0)</f>
        <v>CHAQUETAS UNISEX ROMPEVIENTOS  ROJA COLOMBIA TALLA M</v>
      </c>
      <c r="E839" s="5" t="s">
        <v>1533</v>
      </c>
      <c r="F839" s="39">
        <v>1.0</v>
      </c>
      <c r="G839" s="4">
        <v>35000.0</v>
      </c>
      <c r="H839" s="2">
        <f t="shared" si="1"/>
        <v>35000</v>
      </c>
      <c r="I839" s="4">
        <v>100000.0</v>
      </c>
      <c r="J839" s="59">
        <f t="shared" si="22"/>
        <v>1.857142857</v>
      </c>
      <c r="K839" s="2">
        <f t="shared" si="23"/>
        <v>100000</v>
      </c>
      <c r="L839" s="1"/>
    </row>
    <row r="840">
      <c r="A840" s="82">
        <v>46197.0</v>
      </c>
      <c r="B840" s="1" t="s">
        <v>1539</v>
      </c>
      <c r="C840" s="1" t="str">
        <f>VLOOKUP(B840,MAESTRA!I:K,2,0)</f>
        <v>*25334023*</v>
      </c>
      <c r="D840" s="1" t="str">
        <f>VLOOKUP(B840,MAESTRA!I:K,3,0)</f>
        <v>CHAQUETAS UNISEX ROMPEVIENTOS  ROJA COLOMBIA TALLA L</v>
      </c>
      <c r="E840" s="5" t="s">
        <v>1533</v>
      </c>
      <c r="F840" s="39">
        <v>1.0</v>
      </c>
      <c r="G840" s="4">
        <v>35000.0</v>
      </c>
      <c r="H840" s="2">
        <f t="shared" si="1"/>
        <v>35000</v>
      </c>
      <c r="I840" s="4">
        <v>100000.0</v>
      </c>
      <c r="J840" s="59">
        <f t="shared" si="22"/>
        <v>1.857142857</v>
      </c>
      <c r="K840" s="2">
        <f t="shared" si="23"/>
        <v>100000</v>
      </c>
      <c r="L840" s="1"/>
    </row>
    <row r="841">
      <c r="A841" s="82">
        <v>46197.0</v>
      </c>
      <c r="B841" s="1" t="s">
        <v>1540</v>
      </c>
      <c r="C841" s="1" t="str">
        <f>VLOOKUP(B841,MAESTRA!I:K,2,0)</f>
        <v>*25334032*</v>
      </c>
      <c r="D841" s="1" t="str">
        <f>VLOOKUP(B841,MAESTRA!I:K,3,0)</f>
        <v>CHAQUETAS UNISEX ROMPEVIENTOS  ROJA COLOMBIA TALLA XL</v>
      </c>
      <c r="E841" s="5" t="s">
        <v>1533</v>
      </c>
      <c r="F841" s="39">
        <v>1.0</v>
      </c>
      <c r="G841" s="4">
        <v>35000.0</v>
      </c>
      <c r="H841" s="2">
        <f t="shared" si="1"/>
        <v>35000</v>
      </c>
      <c r="I841" s="4">
        <v>100000.0</v>
      </c>
      <c r="J841" s="59">
        <f t="shared" si="22"/>
        <v>1.857142857</v>
      </c>
      <c r="K841" s="2">
        <f t="shared" si="23"/>
        <v>100000</v>
      </c>
      <c r="L841" s="1"/>
    </row>
    <row r="842">
      <c r="A842" s="82">
        <v>46197.0</v>
      </c>
      <c r="B842" s="52" t="s">
        <v>742</v>
      </c>
      <c r="C842" s="1" t="str">
        <f>VLOOKUP(B842,MAESTRA!I:K,2,0)</f>
        <v>*25221923*</v>
      </c>
      <c r="D842" s="1" t="str">
        <f>VLOOKUP(B842,MAESTRA!I:K,3,0)</f>
        <v>CHAQUETAS CABALLERO POLO SENCILLA TALLA L</v>
      </c>
      <c r="E842" s="5" t="s">
        <v>1042</v>
      </c>
      <c r="F842" s="39">
        <v>1.0</v>
      </c>
      <c r="G842" s="4">
        <v>43000.0</v>
      </c>
      <c r="H842" s="2">
        <f t="shared" si="1"/>
        <v>43000</v>
      </c>
      <c r="I842" s="2">
        <f>CEILING(G842*$I$1,1000)+4000</f>
        <v>90000</v>
      </c>
      <c r="J842" s="59">
        <f t="shared" si="22"/>
        <v>1.093023256</v>
      </c>
      <c r="K842" s="2">
        <f t="shared" si="23"/>
        <v>90000</v>
      </c>
      <c r="L842" s="1"/>
    </row>
    <row r="843">
      <c r="A843" s="82">
        <v>46197.0</v>
      </c>
      <c r="B843" s="1" t="s">
        <v>1051</v>
      </c>
      <c r="C843" s="1" t="str">
        <f>VLOOKUP(B843,MAESTRA!I:K,2,0)</f>
        <v>*252732*</v>
      </c>
      <c r="D843" s="1" t="str">
        <f>VLOOKUP(B843,MAESTRA!I:K,3,0)</f>
        <v>CHAQUETAS CABALLERO ABIERTA AIR TALLA XL</v>
      </c>
      <c r="E843" s="5" t="s">
        <v>405</v>
      </c>
      <c r="F843" s="39">
        <v>2.0</v>
      </c>
      <c r="G843" s="4">
        <v>36000.0</v>
      </c>
      <c r="H843" s="2">
        <f t="shared" si="1"/>
        <v>72000</v>
      </c>
      <c r="I843" s="2">
        <f t="shared" ref="I843:I849" si="37">CEILING(G843*$I$1,1000)</f>
        <v>72000</v>
      </c>
      <c r="J843" s="59">
        <f t="shared" si="22"/>
        <v>1</v>
      </c>
      <c r="K843" s="2">
        <f t="shared" si="23"/>
        <v>144000</v>
      </c>
      <c r="L843" s="1"/>
    </row>
    <row r="844">
      <c r="A844" s="82">
        <v>46197.0</v>
      </c>
      <c r="B844" s="1" t="s">
        <v>1052</v>
      </c>
      <c r="C844" s="1" t="str">
        <f>VLOOKUP(B844,MAESTRA!I:K,2,0)</f>
        <v>*25221630*</v>
      </c>
      <c r="D844" s="1" t="str">
        <f>VLOOKUP(B844,MAESTRA!I:K,3,0)</f>
        <v>CHAQUETAS CABALLERO POLO TALLA UN</v>
      </c>
      <c r="E844" s="5" t="s">
        <v>405</v>
      </c>
      <c r="F844" s="39">
        <v>3.0</v>
      </c>
      <c r="G844" s="4">
        <v>34000.0</v>
      </c>
      <c r="H844" s="2">
        <f t="shared" si="1"/>
        <v>102000</v>
      </c>
      <c r="I844" s="2">
        <f t="shared" si="37"/>
        <v>68000</v>
      </c>
      <c r="J844" s="59">
        <f t="shared" si="22"/>
        <v>1</v>
      </c>
      <c r="K844" s="2">
        <f t="shared" si="23"/>
        <v>204000</v>
      </c>
      <c r="L844" s="1"/>
    </row>
    <row r="845">
      <c r="A845" s="82">
        <v>46197.0</v>
      </c>
      <c r="B845" s="1" t="s">
        <v>748</v>
      </c>
      <c r="C845" s="1" t="str">
        <f>VLOOKUP(B845,MAESTRA!I:K,2,0)</f>
        <v>*2526825*</v>
      </c>
      <c r="D845" s="1" t="str">
        <f>VLOOKUP(B845,MAESTRA!I:K,3,0)</f>
        <v>CHAQUETAS CABALLERO CANGURO AIR TALLA M</v>
      </c>
      <c r="E845" s="5" t="s">
        <v>405</v>
      </c>
      <c r="F845" s="39">
        <v>2.0</v>
      </c>
      <c r="G845" s="4">
        <v>34000.0</v>
      </c>
      <c r="H845" s="2">
        <f t="shared" si="1"/>
        <v>68000</v>
      </c>
      <c r="I845" s="2">
        <f t="shared" si="37"/>
        <v>68000</v>
      </c>
      <c r="J845" s="59">
        <f t="shared" si="22"/>
        <v>1</v>
      </c>
      <c r="K845" s="2">
        <f t="shared" si="23"/>
        <v>136000</v>
      </c>
      <c r="L845" s="1"/>
    </row>
    <row r="846">
      <c r="A846" s="82">
        <v>46197.0</v>
      </c>
      <c r="B846" s="1" t="s">
        <v>746</v>
      </c>
      <c r="C846" s="1" t="str">
        <f>VLOOKUP(B846,MAESTRA!I:K,2,0)</f>
        <v>*2526823*</v>
      </c>
      <c r="D846" s="1" t="str">
        <f>VLOOKUP(B846,MAESTRA!I:K,3,0)</f>
        <v>CHAQUETAS CABALLERO CANGURO AIR TALLA L</v>
      </c>
      <c r="E846" s="5" t="s">
        <v>405</v>
      </c>
      <c r="F846" s="39">
        <v>3.0</v>
      </c>
      <c r="G846" s="4">
        <v>34000.0</v>
      </c>
      <c r="H846" s="2">
        <f t="shared" si="1"/>
        <v>102000</v>
      </c>
      <c r="I846" s="2">
        <f t="shared" si="37"/>
        <v>68000</v>
      </c>
      <c r="J846" s="59">
        <f t="shared" si="22"/>
        <v>1</v>
      </c>
      <c r="K846" s="2">
        <f t="shared" si="23"/>
        <v>204000</v>
      </c>
      <c r="L846" s="1"/>
    </row>
    <row r="847">
      <c r="A847" s="82">
        <v>46197.0</v>
      </c>
      <c r="B847" s="1" t="s">
        <v>750</v>
      </c>
      <c r="C847" s="1" t="str">
        <f>VLOOKUP(B847,MAESTRA!I:K,2,0)</f>
        <v>*2526833*</v>
      </c>
      <c r="D847" s="1" t="str">
        <f>VLOOKUP(B847,MAESTRA!I:K,3,0)</f>
        <v>CHAQUETAS CABALLERO CANGURO AIR TALLA XL </v>
      </c>
      <c r="E847" s="5" t="s">
        <v>405</v>
      </c>
      <c r="F847" s="39">
        <v>2.0</v>
      </c>
      <c r="G847" s="4">
        <v>34000.0</v>
      </c>
      <c r="H847" s="2">
        <f t="shared" si="1"/>
        <v>68000</v>
      </c>
      <c r="I847" s="2">
        <f t="shared" si="37"/>
        <v>68000</v>
      </c>
      <c r="J847" s="59">
        <f t="shared" si="22"/>
        <v>1</v>
      </c>
      <c r="K847" s="2">
        <f t="shared" si="23"/>
        <v>136000</v>
      </c>
      <c r="L847" s="1"/>
    </row>
    <row r="848">
      <c r="A848" s="82">
        <v>46197.0</v>
      </c>
      <c r="B848" s="1" t="s">
        <v>967</v>
      </c>
      <c r="C848" s="1" t="str">
        <f>VLOOKUP(B848,MAESTRA!I:K,2,0)</f>
        <v>*2113730*</v>
      </c>
      <c r="D848" s="1" t="str">
        <f>VLOOKUP(B848,MAESTRA!I:K,3,0)</f>
        <v>PANTALONES DAMA GAMUSA TALLA UN</v>
      </c>
      <c r="E848" s="5" t="s">
        <v>963</v>
      </c>
      <c r="F848" s="39">
        <v>4.0</v>
      </c>
      <c r="G848" s="4">
        <v>35000.0</v>
      </c>
      <c r="H848" s="2">
        <f t="shared" si="1"/>
        <v>140000</v>
      </c>
      <c r="I848" s="2">
        <f t="shared" si="37"/>
        <v>70000</v>
      </c>
      <c r="J848" s="59">
        <f t="shared" si="22"/>
        <v>1</v>
      </c>
      <c r="K848" s="2">
        <f t="shared" si="23"/>
        <v>280000</v>
      </c>
      <c r="L848" s="1"/>
    </row>
    <row r="849">
      <c r="A849" s="82">
        <v>46197.0</v>
      </c>
      <c r="B849" s="1" t="s">
        <v>968</v>
      </c>
      <c r="C849" s="1" t="str">
        <f>VLOOKUP(B849,MAESTRA!I:K,2,0)</f>
        <v>*2113732*</v>
      </c>
      <c r="D849" s="1" t="str">
        <f>VLOOKUP(B849,MAESTRA!I:K,3,0)</f>
        <v>PANTALONES DAMA GAMUSA TALLA XL</v>
      </c>
      <c r="E849" s="5" t="s">
        <v>963</v>
      </c>
      <c r="F849" s="39">
        <v>1.0</v>
      </c>
      <c r="G849" s="4">
        <v>35000.0</v>
      </c>
      <c r="H849" s="2">
        <f t="shared" si="1"/>
        <v>35000</v>
      </c>
      <c r="I849" s="2">
        <f t="shared" si="37"/>
        <v>70000</v>
      </c>
      <c r="J849" s="59">
        <f t="shared" si="22"/>
        <v>1</v>
      </c>
      <c r="K849" s="2">
        <f t="shared" si="23"/>
        <v>70000</v>
      </c>
      <c r="L849" s="1"/>
    </row>
    <row r="850">
      <c r="A850" s="82">
        <v>46197.0</v>
      </c>
      <c r="B850" s="1" t="s">
        <v>966</v>
      </c>
      <c r="C850" s="1" t="str">
        <f>VLOOKUP(B850,MAESTRA!I:K,2,0)</f>
        <v>*2124030*</v>
      </c>
      <c r="D850" s="1" t="str">
        <f>VLOOKUP(B850,MAESTRA!I:K,3,0)</f>
        <v>PANTALONES DAMA ROMA TALLA UN</v>
      </c>
      <c r="E850" s="5" t="s">
        <v>963</v>
      </c>
      <c r="F850" s="39">
        <v>2.0</v>
      </c>
      <c r="G850" s="4">
        <v>42000.0</v>
      </c>
      <c r="H850" s="2">
        <f t="shared" si="1"/>
        <v>84000</v>
      </c>
      <c r="I850" s="2">
        <f t="shared" ref="I850:I852" si="38">CEILING(G850*$I$1,1000)+4000</f>
        <v>88000</v>
      </c>
      <c r="J850" s="59">
        <f t="shared" si="22"/>
        <v>1.095238095</v>
      </c>
      <c r="K850" s="2">
        <f t="shared" si="23"/>
        <v>176000</v>
      </c>
      <c r="L850" s="1"/>
    </row>
    <row r="851">
      <c r="A851" s="82">
        <v>46197.0</v>
      </c>
      <c r="B851" s="1" t="s">
        <v>965</v>
      </c>
      <c r="C851" s="1" t="str">
        <f>VLOOKUP(B851,MAESTRA!I:K,2,0)</f>
        <v>*2124032*</v>
      </c>
      <c r="D851" s="1" t="str">
        <f>VLOOKUP(B851,MAESTRA!I:K,3,0)</f>
        <v>PANTALONES DAMA ROMA TALLA XL</v>
      </c>
      <c r="E851" s="5" t="s">
        <v>963</v>
      </c>
      <c r="F851" s="39">
        <v>1.0</v>
      </c>
      <c r="G851" s="4">
        <v>42000.0</v>
      </c>
      <c r="H851" s="2">
        <f t="shared" si="1"/>
        <v>42000</v>
      </c>
      <c r="I851" s="2">
        <f t="shared" si="38"/>
        <v>88000</v>
      </c>
      <c r="J851" s="59">
        <f t="shared" si="22"/>
        <v>1.095238095</v>
      </c>
      <c r="K851" s="2">
        <f t="shared" si="23"/>
        <v>88000</v>
      </c>
      <c r="L851" s="1"/>
    </row>
    <row r="852">
      <c r="A852" s="82">
        <v>46197.0</v>
      </c>
      <c r="B852" s="1" t="s">
        <v>1541</v>
      </c>
      <c r="C852" s="1" t="str">
        <f>VLOOKUP(B852,MAESTRA!I:K,2,0)</f>
        <v>*2134132*</v>
      </c>
      <c r="D852" s="1" t="str">
        <f>VLOOKUP(B852,MAESTRA!I:K,3,0)</f>
        <v>PANTALONES DAMA BOTA RECTA TALLA XL</v>
      </c>
      <c r="E852" s="5" t="s">
        <v>963</v>
      </c>
      <c r="F852" s="39">
        <v>1.0</v>
      </c>
      <c r="G852" s="4">
        <v>32000.0</v>
      </c>
      <c r="H852" s="2">
        <f t="shared" si="1"/>
        <v>32000</v>
      </c>
      <c r="I852" s="2">
        <f t="shared" si="38"/>
        <v>68000</v>
      </c>
      <c r="J852" s="59">
        <f t="shared" si="22"/>
        <v>1.125</v>
      </c>
      <c r="K852" s="2">
        <f t="shared" si="23"/>
        <v>68000</v>
      </c>
      <c r="L852" s="1"/>
    </row>
    <row r="853">
      <c r="A853" s="82">
        <v>46197.0</v>
      </c>
      <c r="B853" s="1" t="s">
        <v>690</v>
      </c>
      <c r="C853" s="1" t="str">
        <f>VLOOKUP(B853,MAESTRA!I:K,2,0)</f>
        <v>*11324923*</v>
      </c>
      <c r="D853" s="1" t="str">
        <f>VLOOKUP(B853,MAESTRA!I:K,3,0)</f>
        <v>CAMISETAS UNISEX SEDA FRÍA TALLA L</v>
      </c>
      <c r="E853" s="5" t="s">
        <v>1542</v>
      </c>
      <c r="F853" s="39">
        <v>4.0</v>
      </c>
      <c r="G853" s="4">
        <v>35000.0</v>
      </c>
      <c r="H853" s="2">
        <f t="shared" si="1"/>
        <v>140000</v>
      </c>
      <c r="I853" s="2">
        <f t="shared" ref="I853:I856" si="39">CEILING(G853*$I$1,1000)</f>
        <v>70000</v>
      </c>
      <c r="J853" s="59">
        <f t="shared" si="22"/>
        <v>1</v>
      </c>
      <c r="K853" s="2">
        <f t="shared" si="23"/>
        <v>280000</v>
      </c>
      <c r="L853" s="1"/>
    </row>
    <row r="854">
      <c r="A854" s="82">
        <v>46197.0</v>
      </c>
      <c r="B854" s="1" t="s">
        <v>1183</v>
      </c>
      <c r="C854" s="1" t="str">
        <f>VLOOKUP(B854,MAESTRA!I:K,2,0)</f>
        <v>*11324925*</v>
      </c>
      <c r="D854" s="1" t="str">
        <f>VLOOKUP(B854,MAESTRA!I:K,3,0)</f>
        <v>CAMISETAS UNISEX SEDA FRÍA TALLA M</v>
      </c>
      <c r="E854" s="5" t="s">
        <v>1542</v>
      </c>
      <c r="F854" s="39">
        <v>4.0</v>
      </c>
      <c r="G854" s="4">
        <v>35000.0</v>
      </c>
      <c r="H854" s="2">
        <f t="shared" si="1"/>
        <v>140000</v>
      </c>
      <c r="I854" s="2">
        <f t="shared" si="39"/>
        <v>70000</v>
      </c>
      <c r="J854" s="59">
        <f t="shared" si="22"/>
        <v>1</v>
      </c>
      <c r="K854" s="2">
        <f t="shared" si="23"/>
        <v>280000</v>
      </c>
      <c r="L854" s="1"/>
    </row>
    <row r="855">
      <c r="A855" s="82">
        <v>46197.0</v>
      </c>
      <c r="B855" s="1" t="s">
        <v>1182</v>
      </c>
      <c r="C855" s="1" t="str">
        <f>VLOOKUP(B855,MAESTRA!I:K,2,0)</f>
        <v>*11324927*</v>
      </c>
      <c r="D855" s="1" t="str">
        <f>VLOOKUP(B855,MAESTRA!I:K,3,0)</f>
        <v>CAMISETAS UNISEX SEDA FRÍA TALLA S</v>
      </c>
      <c r="E855" s="5" t="s">
        <v>1542</v>
      </c>
      <c r="F855" s="39">
        <v>4.0</v>
      </c>
      <c r="G855" s="4">
        <v>35000.0</v>
      </c>
      <c r="H855" s="2">
        <f t="shared" si="1"/>
        <v>140000</v>
      </c>
      <c r="I855" s="2">
        <f t="shared" si="39"/>
        <v>70000</v>
      </c>
      <c r="J855" s="59">
        <f t="shared" si="22"/>
        <v>1</v>
      </c>
      <c r="K855" s="2">
        <f t="shared" si="23"/>
        <v>280000</v>
      </c>
      <c r="L855" s="1"/>
    </row>
    <row r="856">
      <c r="A856" s="82">
        <v>46197.0</v>
      </c>
      <c r="B856" s="1" t="s">
        <v>1184</v>
      </c>
      <c r="C856" s="1" t="str">
        <f>VLOOKUP(B856,MAESTRA!I:K,2,0)</f>
        <v>*11324932*</v>
      </c>
      <c r="D856" s="1" t="str">
        <f>VLOOKUP(B856,MAESTRA!I:K,3,0)</f>
        <v>CAMISETAS UNISEX SEDA FRÍA TALLA XL</v>
      </c>
      <c r="E856" s="5" t="s">
        <v>1542</v>
      </c>
      <c r="F856" s="39">
        <v>5.0</v>
      </c>
      <c r="G856" s="4">
        <v>35000.0</v>
      </c>
      <c r="H856" s="2">
        <f t="shared" si="1"/>
        <v>175000</v>
      </c>
      <c r="I856" s="2">
        <f t="shared" si="39"/>
        <v>70000</v>
      </c>
      <c r="J856" s="59">
        <f t="shared" si="22"/>
        <v>1</v>
      </c>
      <c r="K856" s="2">
        <f t="shared" si="23"/>
        <v>350000</v>
      </c>
      <c r="L856" s="1"/>
    </row>
    <row r="857">
      <c r="A857" s="82">
        <v>46197.0</v>
      </c>
      <c r="B857" s="1" t="s">
        <v>1543</v>
      </c>
      <c r="C857" s="1" t="str">
        <f>VLOOKUP(B857,MAESTRA!I:K,2,0)</f>
        <v>*112927*</v>
      </c>
      <c r="D857" s="1" t="str">
        <f>VLOOKUP(B857,MAESTRA!I:K,3,0)</f>
        <v>JEANS DAMA BLANCO TALLA 18</v>
      </c>
      <c r="E857" s="5" t="s">
        <v>1544</v>
      </c>
      <c r="F857" s="39">
        <v>1.0</v>
      </c>
      <c r="G857" s="4">
        <v>45000.0</v>
      </c>
      <c r="H857" s="2">
        <f t="shared" si="1"/>
        <v>45000</v>
      </c>
      <c r="I857" s="2">
        <f>CEILING(G857*$I$1,1000)+4000</f>
        <v>94000</v>
      </c>
      <c r="J857" s="59">
        <f t="shared" si="22"/>
        <v>1.088888889</v>
      </c>
      <c r="K857" s="2">
        <f t="shared" si="23"/>
        <v>94000</v>
      </c>
      <c r="L857" s="1"/>
    </row>
    <row r="858">
      <c r="A858" s="82">
        <v>46197.0</v>
      </c>
      <c r="B858" s="1" t="s">
        <v>1081</v>
      </c>
      <c r="C858" s="1" t="str">
        <f>VLOOKUP(B858,MAESTRA!I:K,2,0)</f>
        <v>*26211524*</v>
      </c>
      <c r="D858" s="1" t="str">
        <f>VLOOKUP(B858,MAESTRA!I:K,3,0)</f>
        <v>BUSOS CABALLERO DEPORTIVO TALLA L-XL</v>
      </c>
      <c r="E858" s="5" t="s">
        <v>1069</v>
      </c>
      <c r="F858" s="39">
        <v>3.0</v>
      </c>
      <c r="G858" s="4">
        <v>16000.0</v>
      </c>
      <c r="H858" s="2">
        <f t="shared" si="1"/>
        <v>48000</v>
      </c>
      <c r="I858" s="4">
        <v>32000.0</v>
      </c>
      <c r="J858" s="59">
        <f t="shared" si="22"/>
        <v>1</v>
      </c>
      <c r="K858" s="2">
        <f t="shared" si="23"/>
        <v>96000</v>
      </c>
      <c r="L858" s="1"/>
    </row>
    <row r="859">
      <c r="A859" s="82">
        <v>46197.0</v>
      </c>
      <c r="B859" s="1" t="s">
        <v>1080</v>
      </c>
      <c r="C859" s="1" t="str">
        <f>VLOOKUP(B859,MAESTRA!I:K,2,0)</f>
        <v>*26211529*</v>
      </c>
      <c r="D859" s="1" t="str">
        <f>VLOOKUP(B859,MAESTRA!I:K,3,0)</f>
        <v>BUSOS CABALLERO DEPORTIVO TALLA SM</v>
      </c>
      <c r="E859" s="5" t="s">
        <v>1069</v>
      </c>
      <c r="F859" s="39">
        <v>5.0</v>
      </c>
      <c r="G859" s="4">
        <v>16000.0</v>
      </c>
      <c r="H859" s="2">
        <f t="shared" si="1"/>
        <v>80000</v>
      </c>
      <c r="I859" s="4">
        <v>32000.0</v>
      </c>
      <c r="J859" s="59">
        <f t="shared" si="22"/>
        <v>1</v>
      </c>
      <c r="K859" s="2">
        <f t="shared" si="23"/>
        <v>160000</v>
      </c>
      <c r="L859" s="1"/>
    </row>
    <row r="860">
      <c r="A860" s="82">
        <v>46197.0</v>
      </c>
      <c r="B860" s="1" t="s">
        <v>1121</v>
      </c>
      <c r="C860" s="1" t="str">
        <f>VLOOKUP(B860,MAESTRA!I:K,2,0)</f>
        <v>*35211328*</v>
      </c>
      <c r="D860" s="1" t="str">
        <f>VLOOKUP(B860,MAESTRA!I:K,3,0)</f>
        <v>PANTALONETAS CABALLERO DEPORTIVA TALLA S-M</v>
      </c>
      <c r="E860" s="5" t="s">
        <v>1069</v>
      </c>
      <c r="F860" s="39">
        <v>2.0</v>
      </c>
      <c r="G860" s="4">
        <v>22000.0</v>
      </c>
      <c r="H860" s="2">
        <f t="shared" si="1"/>
        <v>44000</v>
      </c>
      <c r="I860" s="4">
        <v>44000.0</v>
      </c>
      <c r="J860" s="59">
        <f t="shared" si="22"/>
        <v>1</v>
      </c>
      <c r="K860" s="2">
        <f t="shared" si="23"/>
        <v>88000</v>
      </c>
      <c r="L860" s="1"/>
    </row>
    <row r="861">
      <c r="A861" s="82">
        <v>46197.0</v>
      </c>
      <c r="B861" s="1" t="s">
        <v>1065</v>
      </c>
      <c r="C861" s="1" t="str">
        <f>VLOOKUP(B861,MAESTRA!I:K,2,0)</f>
        <v>*25127732*</v>
      </c>
      <c r="D861" s="1" t="str">
        <f>VLOOKUP(B861,MAESTRA!I:K,3,0)</f>
        <v>CHAQUETAS DAMA YOGA LICRA TALLA XL</v>
      </c>
      <c r="E861" s="5" t="s">
        <v>1057</v>
      </c>
      <c r="F861" s="39">
        <v>2.0</v>
      </c>
      <c r="G861" s="4">
        <v>20000.0</v>
      </c>
      <c r="H861" s="2">
        <f t="shared" si="1"/>
        <v>40000</v>
      </c>
      <c r="I861" s="4">
        <v>40000.0</v>
      </c>
      <c r="J861" s="59">
        <f t="shared" si="22"/>
        <v>1</v>
      </c>
      <c r="K861" s="2">
        <f t="shared" si="23"/>
        <v>80000</v>
      </c>
      <c r="L861" s="1"/>
    </row>
    <row r="862">
      <c r="A862" s="82">
        <v>46197.0</v>
      </c>
      <c r="B862" s="1" t="s">
        <v>1063</v>
      </c>
      <c r="C862" s="1" t="str">
        <f>VLOOKUP(B862,MAESTRA!I:K,2,0)</f>
        <v>*9124332*</v>
      </c>
      <c r="D862" s="1" t="str">
        <f>VLOOKUP(B862,MAESTRA!I:K,3,0)</f>
        <v>FALDAS DAMA ROTONDA TALLA XL</v>
      </c>
      <c r="E862" s="5" t="s">
        <v>1057</v>
      </c>
      <c r="F862" s="39">
        <v>2.0</v>
      </c>
      <c r="G862" s="4">
        <v>18000.0</v>
      </c>
      <c r="H862" s="2">
        <f t="shared" si="1"/>
        <v>36000</v>
      </c>
      <c r="I862" s="4">
        <v>32000.0</v>
      </c>
      <c r="J862" s="59">
        <f t="shared" si="22"/>
        <v>0.7777777778</v>
      </c>
      <c r="K862" s="2">
        <f t="shared" si="23"/>
        <v>64000</v>
      </c>
      <c r="L862" s="1"/>
    </row>
    <row r="863">
      <c r="A863" s="82">
        <v>46197.0</v>
      </c>
      <c r="B863" s="1" t="s">
        <v>1109</v>
      </c>
      <c r="C863" s="1" t="str">
        <f>VLOOKUP(B863,MAESTRA!I:K,2,0)</f>
        <v>*25124223*</v>
      </c>
      <c r="D863" s="1" t="str">
        <f>VLOOKUP(B863,MAESTRA!I:K,3,0)</f>
        <v>CHAQUETAS DAMA ROMBOS TALLA L</v>
      </c>
      <c r="E863" s="5" t="s">
        <v>1106</v>
      </c>
      <c r="F863" s="39">
        <v>1.0</v>
      </c>
      <c r="G863" s="4">
        <v>39000.0</v>
      </c>
      <c r="H863" s="2">
        <f t="shared" si="1"/>
        <v>39000</v>
      </c>
      <c r="I863" s="4">
        <v>78000.0</v>
      </c>
      <c r="J863" s="59">
        <f t="shared" si="22"/>
        <v>1</v>
      </c>
      <c r="K863" s="2">
        <f t="shared" si="23"/>
        <v>78000</v>
      </c>
      <c r="L863" s="1"/>
    </row>
    <row r="864">
      <c r="A864" s="82">
        <v>46197.0</v>
      </c>
      <c r="B864" s="1" t="s">
        <v>1545</v>
      </c>
      <c r="C864" s="1" t="str">
        <f>VLOOKUP(B864,MAESTRA!I:K,2,0)</f>
        <v>*25134225*</v>
      </c>
      <c r="D864" s="1" t="str">
        <f>VLOOKUP(B864,MAESTRA!I:K,3,0)</f>
        <v>CHAQUETAS DAMA GAMUZA CAUCHO TALLA M</v>
      </c>
      <c r="E864" s="5" t="s">
        <v>1106</v>
      </c>
      <c r="F864" s="39">
        <v>1.0</v>
      </c>
      <c r="G864" s="4">
        <v>40000.0</v>
      </c>
      <c r="H864" s="2">
        <f t="shared" si="1"/>
        <v>40000</v>
      </c>
      <c r="I864" s="2">
        <f t="shared" ref="I864:I869" si="40">CEILING(G864*$I$1,1000)+4000</f>
        <v>84000</v>
      </c>
      <c r="J864" s="59">
        <f t="shared" si="22"/>
        <v>1.1</v>
      </c>
      <c r="K864" s="2">
        <f t="shared" si="23"/>
        <v>84000</v>
      </c>
      <c r="L864" s="1"/>
    </row>
    <row r="865">
      <c r="A865" s="82">
        <v>46197.0</v>
      </c>
      <c r="B865" s="1" t="s">
        <v>1546</v>
      </c>
      <c r="C865" s="1" t="str">
        <f>VLOOKUP(B865,MAESTRA!I:K,2,0)</f>
        <v>*25134223*</v>
      </c>
      <c r="D865" s="1" t="str">
        <f>VLOOKUP(B865,MAESTRA!I:K,3,0)</f>
        <v>CHAQUETAS DAMA GAMUZA CAUCHO TALLA L</v>
      </c>
      <c r="E865" s="5" t="s">
        <v>1106</v>
      </c>
      <c r="F865" s="39">
        <v>1.0</v>
      </c>
      <c r="G865" s="4">
        <v>40000.0</v>
      </c>
      <c r="H865" s="2">
        <f t="shared" si="1"/>
        <v>40000</v>
      </c>
      <c r="I865" s="2">
        <f t="shared" si="40"/>
        <v>84000</v>
      </c>
      <c r="J865" s="59">
        <f t="shared" si="22"/>
        <v>1.1</v>
      </c>
      <c r="K865" s="2">
        <f t="shared" si="23"/>
        <v>84000</v>
      </c>
      <c r="L865" s="1"/>
    </row>
    <row r="866">
      <c r="A866" s="82">
        <v>46197.0</v>
      </c>
      <c r="B866" s="1" t="s">
        <v>1547</v>
      </c>
      <c r="C866" s="1" t="str">
        <f>VLOOKUP(B866,MAESTRA!I:K,2,0)</f>
        <v>*25134232*</v>
      </c>
      <c r="D866" s="1" t="str">
        <f>VLOOKUP(B866,MAESTRA!I:K,3,0)</f>
        <v>CHAQUETAS DAMA GAMUZA CAUCHO TALLA XL</v>
      </c>
      <c r="E866" s="5" t="s">
        <v>1106</v>
      </c>
      <c r="F866" s="39">
        <v>1.0</v>
      </c>
      <c r="G866" s="4">
        <v>40000.0</v>
      </c>
      <c r="H866" s="2">
        <f t="shared" si="1"/>
        <v>40000</v>
      </c>
      <c r="I866" s="2">
        <f t="shared" si="40"/>
        <v>84000</v>
      </c>
      <c r="J866" s="59">
        <f t="shared" si="22"/>
        <v>1.1</v>
      </c>
      <c r="K866" s="2">
        <f t="shared" si="23"/>
        <v>84000</v>
      </c>
      <c r="L866" s="1"/>
    </row>
    <row r="867">
      <c r="A867" s="82">
        <v>46197.0</v>
      </c>
      <c r="B867" s="1" t="s">
        <v>1548</v>
      </c>
      <c r="C867" s="1" t="str">
        <f>VLOOKUP(B867,MAESTRA!I:K,2,0)</f>
        <v>*25134325*</v>
      </c>
      <c r="D867" s="1" t="str">
        <f>VLOOKUP(B867,MAESTRA!I:K,3,0)</f>
        <v>CHAQUETAS DAMA FUCIONADA CUERINA OVEJERA TALLA M</v>
      </c>
      <c r="E867" s="5" t="s">
        <v>1106</v>
      </c>
      <c r="F867" s="39">
        <v>1.0</v>
      </c>
      <c r="G867" s="4">
        <v>60000.0</v>
      </c>
      <c r="H867" s="2">
        <f t="shared" si="1"/>
        <v>60000</v>
      </c>
      <c r="I867" s="2">
        <f t="shared" si="40"/>
        <v>124000</v>
      </c>
      <c r="J867" s="59">
        <f t="shared" si="22"/>
        <v>1.066666667</v>
      </c>
      <c r="K867" s="2">
        <f t="shared" si="23"/>
        <v>124000</v>
      </c>
      <c r="L867" s="1"/>
    </row>
    <row r="868">
      <c r="A868" s="82">
        <v>46197.0</v>
      </c>
      <c r="B868" s="1" t="s">
        <v>1549</v>
      </c>
      <c r="C868" s="1" t="str">
        <f>VLOOKUP(B868,MAESTRA!I:K,2,0)</f>
        <v>*25134323*</v>
      </c>
      <c r="D868" s="1" t="str">
        <f>VLOOKUP(B868,MAESTRA!I:K,3,0)</f>
        <v>CHAQUETAS DAMA FUCIONADA CUERINA OVEJERA TALLA L</v>
      </c>
      <c r="E868" s="5" t="s">
        <v>1106</v>
      </c>
      <c r="F868" s="39">
        <v>1.0</v>
      </c>
      <c r="G868" s="4">
        <v>60000.0</v>
      </c>
      <c r="H868" s="2">
        <f t="shared" si="1"/>
        <v>60000</v>
      </c>
      <c r="I868" s="2">
        <f t="shared" si="40"/>
        <v>124000</v>
      </c>
      <c r="J868" s="59">
        <f t="shared" si="22"/>
        <v>1.066666667</v>
      </c>
      <c r="K868" s="2">
        <f t="shared" si="23"/>
        <v>124000</v>
      </c>
      <c r="L868" s="1"/>
    </row>
    <row r="869">
      <c r="A869" s="82">
        <v>46197.0</v>
      </c>
      <c r="B869" s="1" t="s">
        <v>1550</v>
      </c>
      <c r="C869" s="1" t="str">
        <f>VLOOKUP(B869,MAESTRA!I:K,2,0)</f>
        <v>*25134332*</v>
      </c>
      <c r="D869" s="1" t="str">
        <f>VLOOKUP(B869,MAESTRA!I:K,3,0)</f>
        <v>CHAQUETAS DAMA FUCIONADA CUERINA OVEJERA TALLA XL</v>
      </c>
      <c r="E869" s="5" t="s">
        <v>1106</v>
      </c>
      <c r="F869" s="39">
        <v>1.0</v>
      </c>
      <c r="G869" s="4">
        <v>60000.0</v>
      </c>
      <c r="H869" s="2">
        <f t="shared" si="1"/>
        <v>60000</v>
      </c>
      <c r="I869" s="2">
        <f t="shared" si="40"/>
        <v>124000</v>
      </c>
      <c r="J869" s="59">
        <f t="shared" si="22"/>
        <v>1.066666667</v>
      </c>
      <c r="K869" s="2">
        <f t="shared" si="23"/>
        <v>124000</v>
      </c>
      <c r="L869" s="1"/>
    </row>
    <row r="870">
      <c r="A870" s="82">
        <v>46197.0</v>
      </c>
      <c r="B870" s="72" t="s">
        <v>776</v>
      </c>
      <c r="C870" s="1" t="str">
        <f>VLOOKUP(B870,MAESTRA!I:K,2,0)</f>
        <v>*26319434*</v>
      </c>
      <c r="D870" s="1" t="str">
        <f>VLOOKUP(B870,MAESTRA!I:K,3,0)</f>
        <v>BUSOS UNISEX MUNDIAL 2026 TALLA XXL</v>
      </c>
      <c r="E870" s="5" t="s">
        <v>1259</v>
      </c>
      <c r="F870" s="39">
        <v>2.0</v>
      </c>
      <c r="G870" s="4">
        <v>35000.0</v>
      </c>
      <c r="H870" s="2">
        <f t="shared" si="1"/>
        <v>70000</v>
      </c>
      <c r="I870" s="2">
        <f t="shared" ref="I870:I877" si="41">CEILING(G870*$I$1,1000)</f>
        <v>70000</v>
      </c>
      <c r="J870" s="59">
        <f t="shared" si="22"/>
        <v>1</v>
      </c>
      <c r="K870" s="2">
        <f t="shared" si="23"/>
        <v>140000</v>
      </c>
      <c r="L870" s="1"/>
    </row>
    <row r="871">
      <c r="A871" s="82">
        <v>46197.0</v>
      </c>
      <c r="B871" s="1" t="s">
        <v>774</v>
      </c>
      <c r="C871" s="1" t="str">
        <f>VLOOKUP(B871,MAESTRA!I:K,2,0)</f>
        <v>*26319427*</v>
      </c>
      <c r="D871" s="1" t="str">
        <f>VLOOKUP(B871,MAESTRA!I:K,3,0)</f>
        <v>BUSOS UNISEX MUNDIAL 2026 TALLA S</v>
      </c>
      <c r="E871" s="5" t="s">
        <v>1259</v>
      </c>
      <c r="F871" s="39">
        <v>2.0</v>
      </c>
      <c r="G871" s="4">
        <v>35000.0</v>
      </c>
      <c r="H871" s="2">
        <f t="shared" si="1"/>
        <v>70000</v>
      </c>
      <c r="I871" s="2">
        <f t="shared" si="41"/>
        <v>70000</v>
      </c>
      <c r="J871" s="59">
        <f t="shared" si="22"/>
        <v>1</v>
      </c>
      <c r="K871" s="2">
        <f t="shared" si="23"/>
        <v>140000</v>
      </c>
      <c r="L871" s="1"/>
    </row>
    <row r="872">
      <c r="A872" s="82">
        <v>46197.0</v>
      </c>
      <c r="B872" s="72" t="s">
        <v>770</v>
      </c>
      <c r="C872" s="1" t="str">
        <f>VLOOKUP(B872,MAESTRA!I:K,2,0)</f>
        <v>*26319423*</v>
      </c>
      <c r="D872" s="1" t="str">
        <f>VLOOKUP(B872,MAESTRA!I:K,3,0)</f>
        <v>BUSOS UNISEX MUNDIAL 2026 TALLA L</v>
      </c>
      <c r="E872" s="5" t="s">
        <v>1259</v>
      </c>
      <c r="F872" s="39">
        <v>2.0</v>
      </c>
      <c r="G872" s="4">
        <v>35000.0</v>
      </c>
      <c r="H872" s="2">
        <f t="shared" si="1"/>
        <v>70000</v>
      </c>
      <c r="I872" s="2">
        <f t="shared" si="41"/>
        <v>70000</v>
      </c>
      <c r="J872" s="59">
        <f t="shared" si="22"/>
        <v>1</v>
      </c>
      <c r="K872" s="2">
        <f t="shared" si="23"/>
        <v>140000</v>
      </c>
      <c r="L872" s="1"/>
    </row>
    <row r="873">
      <c r="A873" s="82">
        <v>46197.0</v>
      </c>
      <c r="B873" s="1" t="s">
        <v>1434</v>
      </c>
      <c r="C873" s="1" t="str">
        <f>VLOOKUP(B873,MAESTRA!I:K,2,0)</f>
        <v>*25114523*</v>
      </c>
      <c r="D873" s="1" t="str">
        <f>VLOOKUP(B873,MAESTRA!I:K,3,0)</f>
        <v>CHAQUETAS DAMA IMPERMEABLE TALLA L</v>
      </c>
      <c r="E873" s="5" t="s">
        <v>1435</v>
      </c>
      <c r="F873" s="39">
        <v>2.0</v>
      </c>
      <c r="G873" s="4">
        <v>45000.0</v>
      </c>
      <c r="H873" s="2">
        <f t="shared" si="1"/>
        <v>90000</v>
      </c>
      <c r="I873" s="2">
        <f t="shared" si="41"/>
        <v>90000</v>
      </c>
      <c r="J873" s="59">
        <f t="shared" si="22"/>
        <v>1</v>
      </c>
      <c r="K873" s="2">
        <f t="shared" si="23"/>
        <v>180000</v>
      </c>
      <c r="L873" s="1"/>
    </row>
    <row r="874">
      <c r="A874" s="82">
        <v>46197.0</v>
      </c>
      <c r="B874" s="1" t="s">
        <v>1036</v>
      </c>
      <c r="C874" s="1" t="str">
        <f>VLOOKUP(B874,MAESTRA!I:K,2,0)</f>
        <v>*11220223*</v>
      </c>
      <c r="D874" s="1" t="str">
        <f>VLOOKUP(B874,MAESTRA!I:K,3,0)</f>
        <v>CAMISETAS CABALLERO OVERSIZE TALLA L</v>
      </c>
      <c r="E874" s="5" t="s">
        <v>401</v>
      </c>
      <c r="F874" s="39">
        <v>4.0</v>
      </c>
      <c r="G874" s="4">
        <v>29000.0</v>
      </c>
      <c r="H874" s="2">
        <f t="shared" si="1"/>
        <v>116000</v>
      </c>
      <c r="I874" s="2">
        <f t="shared" si="41"/>
        <v>58000</v>
      </c>
      <c r="J874" s="59">
        <f t="shared" si="22"/>
        <v>1</v>
      </c>
      <c r="K874" s="2">
        <f t="shared" si="23"/>
        <v>232000</v>
      </c>
      <c r="L874" s="1"/>
    </row>
    <row r="875">
      <c r="A875" s="82">
        <v>46197.0</v>
      </c>
      <c r="B875" s="1" t="s">
        <v>1035</v>
      </c>
      <c r="C875" s="1" t="str">
        <f>VLOOKUP(B875,MAESTRA!I:K,2,0)</f>
        <v>*11220225*</v>
      </c>
      <c r="D875" s="1" t="str">
        <f>VLOOKUP(B875,MAESTRA!I:K,3,0)</f>
        <v>CAMISETAS CABALLERO OVERSIZE TALLA M</v>
      </c>
      <c r="E875" s="5" t="s">
        <v>401</v>
      </c>
      <c r="F875" s="39">
        <v>3.0</v>
      </c>
      <c r="G875" s="4">
        <v>29000.0</v>
      </c>
      <c r="H875" s="2">
        <f t="shared" si="1"/>
        <v>87000</v>
      </c>
      <c r="I875" s="2">
        <f t="shared" si="41"/>
        <v>58000</v>
      </c>
      <c r="J875" s="59">
        <f t="shared" si="22"/>
        <v>1</v>
      </c>
      <c r="K875" s="2">
        <f t="shared" si="23"/>
        <v>174000</v>
      </c>
      <c r="L875" s="1"/>
    </row>
    <row r="876">
      <c r="A876" s="82">
        <v>46197.0</v>
      </c>
      <c r="B876" s="1" t="s">
        <v>1034</v>
      </c>
      <c r="C876" s="1" t="str">
        <f>VLOOKUP(B876,MAESTRA!I:K,2,0)</f>
        <v>*11220227*</v>
      </c>
      <c r="D876" s="1" t="str">
        <f>VLOOKUP(B876,MAESTRA!I:K,3,0)</f>
        <v>CAMISETAS CABALLERO OVERSIZE TALLA S</v>
      </c>
      <c r="E876" s="5" t="s">
        <v>401</v>
      </c>
      <c r="F876" s="39">
        <v>2.0</v>
      </c>
      <c r="G876" s="4">
        <v>29000.0</v>
      </c>
      <c r="H876" s="2">
        <f t="shared" si="1"/>
        <v>58000</v>
      </c>
      <c r="I876" s="2">
        <f t="shared" si="41"/>
        <v>58000</v>
      </c>
      <c r="J876" s="59">
        <f t="shared" si="22"/>
        <v>1</v>
      </c>
      <c r="K876" s="2">
        <f t="shared" si="23"/>
        <v>116000</v>
      </c>
      <c r="L876" s="1"/>
    </row>
    <row r="877">
      <c r="A877" s="82">
        <v>46197.0</v>
      </c>
      <c r="B877" s="1" t="s">
        <v>1037</v>
      </c>
      <c r="C877" s="1" t="str">
        <f>VLOOKUP(B877,MAESTRA!I:K,2,0)</f>
        <v>*26110430*</v>
      </c>
      <c r="D877" s="1" t="str">
        <f>VLOOKUP(B877,MAESTRA!I:K,3,0)</f>
        <v>BUSOS DAMA CREMALLERA OVERSIZE TALLA UN</v>
      </c>
      <c r="E877" s="5" t="s">
        <v>401</v>
      </c>
      <c r="F877" s="39">
        <v>6.0</v>
      </c>
      <c r="G877" s="4">
        <v>36000.0</v>
      </c>
      <c r="H877" s="2">
        <f t="shared" si="1"/>
        <v>216000</v>
      </c>
      <c r="I877" s="2">
        <f t="shared" si="41"/>
        <v>72000</v>
      </c>
      <c r="J877" s="59">
        <f t="shared" si="22"/>
        <v>1</v>
      </c>
      <c r="K877" s="2">
        <f t="shared" si="23"/>
        <v>432000</v>
      </c>
      <c r="L877" s="1"/>
    </row>
    <row r="878">
      <c r="A878" s="82">
        <v>46197.0</v>
      </c>
      <c r="B878" s="1" t="s">
        <v>1551</v>
      </c>
      <c r="C878" s="1" t="str">
        <f>VLOOKUP(B878,MAESTRA!I:K,2,0)</f>
        <v>*25334427*</v>
      </c>
      <c r="D878" s="1" t="str">
        <f>VLOOKUP(B878,MAESTRA!I:K,3,0)</f>
        <v>CHAQUETAS UNISEX ROMPEVIENTOS AZUL COLOMBIA TALLA S</v>
      </c>
      <c r="E878" s="5" t="s">
        <v>1533</v>
      </c>
      <c r="F878" s="39">
        <v>1.0</v>
      </c>
      <c r="G878" s="4">
        <v>35000.0</v>
      </c>
      <c r="H878" s="2">
        <f t="shared" si="1"/>
        <v>35000</v>
      </c>
      <c r="I878" s="4">
        <v>100000.0</v>
      </c>
      <c r="J878" s="59">
        <f t="shared" si="22"/>
        <v>1.857142857</v>
      </c>
      <c r="K878" s="2">
        <f t="shared" si="23"/>
        <v>100000</v>
      </c>
      <c r="L878" s="1"/>
    </row>
    <row r="879">
      <c r="A879" s="82">
        <v>46197.0</v>
      </c>
      <c r="B879" s="1" t="s">
        <v>1552</v>
      </c>
      <c r="C879" s="1" t="str">
        <f>VLOOKUP(B879,MAESTRA!I:K,2,0)</f>
        <v>*25334425*</v>
      </c>
      <c r="D879" s="1" t="str">
        <f>VLOOKUP(B879,MAESTRA!I:K,3,0)</f>
        <v>CHAQUETAS UNISEX ROMPEVIENTOS AZUL COLOMBIA TALLA M</v>
      </c>
      <c r="E879" s="5" t="s">
        <v>1533</v>
      </c>
      <c r="F879" s="39">
        <v>1.0</v>
      </c>
      <c r="G879" s="4">
        <v>35000.0</v>
      </c>
      <c r="H879" s="2">
        <f t="shared" si="1"/>
        <v>35000</v>
      </c>
      <c r="I879" s="4">
        <v>100000.0</v>
      </c>
      <c r="J879" s="59">
        <f t="shared" si="22"/>
        <v>1.857142857</v>
      </c>
      <c r="K879" s="2">
        <f t="shared" si="23"/>
        <v>100000</v>
      </c>
      <c r="L879" s="1"/>
    </row>
    <row r="880">
      <c r="A880" s="82">
        <v>46197.0</v>
      </c>
      <c r="B880" s="1" t="s">
        <v>1553</v>
      </c>
      <c r="C880" s="1" t="str">
        <f>VLOOKUP(B880,MAESTRA!I:K,2,0)</f>
        <v>*25334423*</v>
      </c>
      <c r="D880" s="1" t="str">
        <f>VLOOKUP(B880,MAESTRA!I:K,3,0)</f>
        <v>CHAQUETAS UNISEX ROMPEVIENTOS AZUL COLOMBIA TALLA L</v>
      </c>
      <c r="E880" s="5" t="s">
        <v>1533</v>
      </c>
      <c r="F880" s="39">
        <v>1.0</v>
      </c>
      <c r="G880" s="4">
        <v>35000.0</v>
      </c>
      <c r="H880" s="2">
        <f t="shared" si="1"/>
        <v>35000</v>
      </c>
      <c r="I880" s="4">
        <v>100000.0</v>
      </c>
      <c r="J880" s="59">
        <f t="shared" si="22"/>
        <v>1.857142857</v>
      </c>
      <c r="K880" s="2">
        <f t="shared" si="23"/>
        <v>100000</v>
      </c>
      <c r="L880" s="1"/>
    </row>
    <row r="881">
      <c r="A881" s="82">
        <v>46197.0</v>
      </c>
      <c r="B881" s="1" t="s">
        <v>1554</v>
      </c>
      <c r="C881" s="1" t="str">
        <f>VLOOKUP(B881,MAESTRA!I:K,2,0)</f>
        <v>*25334432*</v>
      </c>
      <c r="D881" s="1" t="str">
        <f>VLOOKUP(B881,MAESTRA!I:K,3,0)</f>
        <v>CHAQUETAS UNISEX ROMPEVIENTOS AZUL COLOMBIA TALLA XL</v>
      </c>
      <c r="E881" s="5" t="s">
        <v>1533</v>
      </c>
      <c r="F881" s="39">
        <v>1.0</v>
      </c>
      <c r="G881" s="4">
        <v>35000.0</v>
      </c>
      <c r="H881" s="2">
        <f t="shared" si="1"/>
        <v>35000</v>
      </c>
      <c r="I881" s="4">
        <v>100000.0</v>
      </c>
      <c r="J881" s="59">
        <f t="shared" si="22"/>
        <v>1.857142857</v>
      </c>
      <c r="K881" s="2">
        <f t="shared" si="23"/>
        <v>100000</v>
      </c>
      <c r="L881" s="1"/>
    </row>
    <row r="882">
      <c r="A882" s="82">
        <v>46197.0</v>
      </c>
      <c r="B882" s="1" t="s">
        <v>756</v>
      </c>
      <c r="C882" s="1" t="str">
        <f>VLOOKUP(B882,MAESTRA!I:K,2,0)</f>
        <v>*25333927*</v>
      </c>
      <c r="D882" s="1" t="str">
        <f>VLOOKUP(B882,MAESTRA!I:K,3,0)</f>
        <v>CHAQUETAS UNISEX ROMPEVIENTOS  NEGRA COLOMBIA TALLA S</v>
      </c>
      <c r="E882" s="5" t="s">
        <v>1533</v>
      </c>
      <c r="F882" s="39">
        <v>1.0</v>
      </c>
      <c r="G882" s="4">
        <v>35000.0</v>
      </c>
      <c r="H882" s="2">
        <f t="shared" si="1"/>
        <v>35000</v>
      </c>
      <c r="I882" s="4">
        <v>100000.0</v>
      </c>
      <c r="J882" s="59">
        <f t="shared" si="22"/>
        <v>1.857142857</v>
      </c>
      <c r="K882" s="2">
        <f t="shared" si="23"/>
        <v>100000</v>
      </c>
      <c r="L882" s="1"/>
    </row>
    <row r="883">
      <c r="A883" s="82">
        <v>46197.0</v>
      </c>
      <c r="B883" s="1" t="s">
        <v>754</v>
      </c>
      <c r="C883" s="1" t="str">
        <f>VLOOKUP(B883,MAESTRA!I:K,2,0)</f>
        <v>*25333925*</v>
      </c>
      <c r="D883" s="1" t="str">
        <f>VLOOKUP(B883,MAESTRA!I:K,3,0)</f>
        <v>CHAQUETAS UNISEX ROMPEVIENTOS  NEGRA COLOMBIA TALLA M</v>
      </c>
      <c r="E883" s="5" t="s">
        <v>1533</v>
      </c>
      <c r="F883" s="39">
        <v>1.0</v>
      </c>
      <c r="G883" s="4">
        <v>35000.0</v>
      </c>
      <c r="H883" s="2">
        <f t="shared" si="1"/>
        <v>35000</v>
      </c>
      <c r="I883" s="4">
        <v>100000.0</v>
      </c>
      <c r="J883" s="59">
        <f t="shared" si="22"/>
        <v>1.857142857</v>
      </c>
      <c r="K883" s="2">
        <f t="shared" si="23"/>
        <v>100000</v>
      </c>
      <c r="L883" s="1"/>
    </row>
    <row r="884">
      <c r="A884" s="82">
        <v>46197.0</v>
      </c>
      <c r="B884" s="1" t="s">
        <v>752</v>
      </c>
      <c r="C884" s="1" t="str">
        <f>VLOOKUP(B884,MAESTRA!I:K,2,0)</f>
        <v>*25333923*</v>
      </c>
      <c r="D884" s="1" t="str">
        <f>VLOOKUP(B884,MAESTRA!I:K,3,0)</f>
        <v>CHAQUETAS UNISEX ROMPEVIENTOS  NEGRA COLOMBIA TALLA L</v>
      </c>
      <c r="E884" s="5" t="s">
        <v>1533</v>
      </c>
      <c r="F884" s="39">
        <v>1.0</v>
      </c>
      <c r="G884" s="4">
        <v>35000.0</v>
      </c>
      <c r="H884" s="2">
        <f t="shared" si="1"/>
        <v>35000</v>
      </c>
      <c r="I884" s="4">
        <v>100000.0</v>
      </c>
      <c r="J884" s="59">
        <f t="shared" si="22"/>
        <v>1.857142857</v>
      </c>
      <c r="K884" s="2">
        <f t="shared" si="23"/>
        <v>100000</v>
      </c>
      <c r="L884" s="1"/>
    </row>
    <row r="885">
      <c r="A885" s="82">
        <v>46197.0</v>
      </c>
      <c r="B885" s="1" t="s">
        <v>758</v>
      </c>
      <c r="C885" s="1" t="str">
        <f>VLOOKUP(B885,MAESTRA!I:K,2,0)</f>
        <v>*25333932*</v>
      </c>
      <c r="D885" s="1" t="str">
        <f>VLOOKUP(B885,MAESTRA!I:K,3,0)</f>
        <v>CHAQUETAS UNISEX ROMPEVIENTOS  NEGRA COLOMBIA TALLA XL</v>
      </c>
      <c r="E885" s="5" t="s">
        <v>1533</v>
      </c>
      <c r="F885" s="39">
        <v>1.0</v>
      </c>
      <c r="G885" s="4">
        <v>35000.0</v>
      </c>
      <c r="H885" s="2">
        <f t="shared" si="1"/>
        <v>35000</v>
      </c>
      <c r="I885" s="4">
        <v>100000.0</v>
      </c>
      <c r="J885" s="59">
        <f t="shared" si="22"/>
        <v>1.857142857</v>
      </c>
      <c r="K885" s="2">
        <f t="shared" si="23"/>
        <v>100000</v>
      </c>
      <c r="L885" s="1"/>
    </row>
    <row r="886">
      <c r="A886" s="82">
        <v>46197.0</v>
      </c>
      <c r="B886" s="1" t="s">
        <v>1429</v>
      </c>
      <c r="C886" s="1" t="str">
        <f>VLOOKUP(B886,MAESTRA!I:K,2,0)</f>
        <v>*25329025*</v>
      </c>
      <c r="D886" s="1" t="str">
        <f>VLOOKUP(B886,MAESTRA!I:K,3,0)</f>
        <v>CHAQUETAS UNISEX SELECCION COLOMBIA ENCAUCHETADA TALLA M</v>
      </c>
      <c r="E886" s="5" t="s">
        <v>1430</v>
      </c>
      <c r="F886" s="39">
        <v>1.0</v>
      </c>
      <c r="G886" s="4">
        <v>70000.0</v>
      </c>
      <c r="H886" s="2">
        <f t="shared" si="1"/>
        <v>70000</v>
      </c>
      <c r="I886" s="2">
        <f t="shared" ref="I886:I892" si="42">CEILING(G886*$I$1,1000)</f>
        <v>140000</v>
      </c>
      <c r="J886" s="59">
        <f t="shared" si="22"/>
        <v>1</v>
      </c>
      <c r="K886" s="2">
        <f t="shared" si="23"/>
        <v>140000</v>
      </c>
      <c r="L886" s="1"/>
    </row>
    <row r="887">
      <c r="A887" s="82">
        <v>46197.0</v>
      </c>
      <c r="B887" s="1" t="s">
        <v>1431</v>
      </c>
      <c r="C887" s="1" t="str">
        <f>VLOOKUP(B887,MAESTRA!I:K,2,0)</f>
        <v>*25329023*</v>
      </c>
      <c r="D887" s="1" t="str">
        <f>VLOOKUP(B887,MAESTRA!I:K,3,0)</f>
        <v>CHAQUETAS UNISEX SELECCION COLOMBIA ENCAUCHETADA TALLA L</v>
      </c>
      <c r="E887" s="5" t="s">
        <v>1430</v>
      </c>
      <c r="F887" s="39">
        <v>1.0</v>
      </c>
      <c r="G887" s="4">
        <v>70000.0</v>
      </c>
      <c r="H887" s="2">
        <f t="shared" si="1"/>
        <v>70000</v>
      </c>
      <c r="I887" s="2">
        <f t="shared" si="42"/>
        <v>140000</v>
      </c>
      <c r="J887" s="59">
        <f t="shared" si="22"/>
        <v>1</v>
      </c>
      <c r="K887" s="2">
        <f t="shared" si="23"/>
        <v>140000</v>
      </c>
      <c r="L887" s="1"/>
    </row>
    <row r="888">
      <c r="A888" s="82">
        <v>46197.0</v>
      </c>
      <c r="B888" s="1" t="s">
        <v>1432</v>
      </c>
      <c r="C888" s="1" t="str">
        <f>VLOOKUP(B888,MAESTRA!I:K,2,0)</f>
        <v>*25329032*</v>
      </c>
      <c r="D888" s="1" t="str">
        <f>VLOOKUP(B888,MAESTRA!I:K,3,0)</f>
        <v>CHAQUETAS UNISEX SELECCION COLOMBIA ENCAUCHETADA TALLA XL</v>
      </c>
      <c r="E888" s="5" t="s">
        <v>1430</v>
      </c>
      <c r="F888" s="39">
        <v>1.0</v>
      </c>
      <c r="G888" s="4">
        <v>70000.0</v>
      </c>
      <c r="H888" s="2">
        <f t="shared" si="1"/>
        <v>70000</v>
      </c>
      <c r="I888" s="2">
        <f t="shared" si="42"/>
        <v>140000</v>
      </c>
      <c r="J888" s="59">
        <f t="shared" si="22"/>
        <v>1</v>
      </c>
      <c r="K888" s="2">
        <f t="shared" si="23"/>
        <v>140000</v>
      </c>
      <c r="L888" s="1"/>
    </row>
    <row r="889">
      <c r="A889" s="82">
        <v>46197.0</v>
      </c>
      <c r="B889" s="52" t="s">
        <v>897</v>
      </c>
      <c r="C889" s="1" t="str">
        <f>VLOOKUP(B889,MAESTRA!I:K,2,0)</f>
        <v>*526614*</v>
      </c>
      <c r="D889" s="1" t="str">
        <f>VLOOKUP(B889,MAESTRA!I:K,3,0)</f>
        <v>BERMUDAS CABALLERO CAMUFLADO TALLA 32</v>
      </c>
      <c r="E889" s="5" t="s">
        <v>894</v>
      </c>
      <c r="F889" s="39">
        <v>2.0</v>
      </c>
      <c r="G889" s="4">
        <v>38000.0</v>
      </c>
      <c r="H889" s="2">
        <f t="shared" si="1"/>
        <v>76000</v>
      </c>
      <c r="I889" s="2">
        <f t="shared" si="42"/>
        <v>76000</v>
      </c>
      <c r="J889" s="59">
        <f t="shared" si="22"/>
        <v>1</v>
      </c>
      <c r="K889" s="2">
        <f t="shared" si="23"/>
        <v>152000</v>
      </c>
      <c r="L889" s="1"/>
    </row>
    <row r="890">
      <c r="A890" s="82">
        <v>46197.0</v>
      </c>
      <c r="B890" s="1" t="s">
        <v>766</v>
      </c>
      <c r="C890" s="1" t="str">
        <f>VLOOKUP(B890,MAESTRA!I:K,2,0)</f>
        <v>*26210825*</v>
      </c>
      <c r="D890" s="1" t="str">
        <f>VLOOKUP(B890,MAESTRA!I:K,3,0)</f>
        <v>BUSOS CABALLERO CUELLO REDONDO TALLA M</v>
      </c>
      <c r="E890" s="5" t="s">
        <v>1433</v>
      </c>
      <c r="F890" s="39">
        <v>3.0</v>
      </c>
      <c r="G890" s="4">
        <v>28000.0</v>
      </c>
      <c r="H890" s="2">
        <f t="shared" si="1"/>
        <v>84000</v>
      </c>
      <c r="I890" s="2">
        <f t="shared" si="42"/>
        <v>56000</v>
      </c>
      <c r="J890" s="59">
        <f t="shared" si="22"/>
        <v>1</v>
      </c>
      <c r="K890" s="2">
        <f t="shared" si="23"/>
        <v>168000</v>
      </c>
      <c r="L890" s="1"/>
    </row>
    <row r="891">
      <c r="A891" s="82">
        <v>46197.0</v>
      </c>
      <c r="B891" s="1" t="s">
        <v>764</v>
      </c>
      <c r="C891" s="1" t="str">
        <f>VLOOKUP(B891,MAESTRA!I:K,2,0)</f>
        <v>*26210823*</v>
      </c>
      <c r="D891" s="1" t="str">
        <f>VLOOKUP(B891,MAESTRA!I:K,3,0)</f>
        <v>BUSOS CABALLERO CUELLO REDONDO TALLA L</v>
      </c>
      <c r="E891" s="5" t="s">
        <v>1433</v>
      </c>
      <c r="F891" s="39">
        <v>3.0</v>
      </c>
      <c r="G891" s="4">
        <v>28000.0</v>
      </c>
      <c r="H891" s="2">
        <f t="shared" si="1"/>
        <v>84000</v>
      </c>
      <c r="I891" s="2">
        <f t="shared" si="42"/>
        <v>56000</v>
      </c>
      <c r="J891" s="59">
        <f t="shared" si="22"/>
        <v>1</v>
      </c>
      <c r="K891" s="2">
        <f t="shared" si="23"/>
        <v>168000</v>
      </c>
      <c r="L891" s="1"/>
    </row>
    <row r="892">
      <c r="A892" s="82">
        <v>46197.0</v>
      </c>
      <c r="B892" s="1" t="s">
        <v>768</v>
      </c>
      <c r="C892" s="1" t="str">
        <f>VLOOKUP(B892,MAESTRA!I:K,2,0)</f>
        <v>*26210832*</v>
      </c>
      <c r="D892" s="1" t="str">
        <f>VLOOKUP(B892,MAESTRA!I:K,3,0)</f>
        <v>BUSOS CABALLERO CUELLO REDONDO TALLA XL</v>
      </c>
      <c r="E892" s="5" t="s">
        <v>1433</v>
      </c>
      <c r="F892" s="39">
        <v>2.0</v>
      </c>
      <c r="G892" s="4">
        <v>28000.0</v>
      </c>
      <c r="H892" s="2">
        <f t="shared" si="1"/>
        <v>56000</v>
      </c>
      <c r="I892" s="2">
        <f t="shared" si="42"/>
        <v>56000</v>
      </c>
      <c r="J892" s="59">
        <f t="shared" si="22"/>
        <v>1</v>
      </c>
      <c r="K892" s="2">
        <f t="shared" si="23"/>
        <v>112000</v>
      </c>
      <c r="L892" s="1"/>
    </row>
    <row r="893">
      <c r="A893" s="82">
        <v>46197.0</v>
      </c>
      <c r="B893" s="1" t="s">
        <v>1030</v>
      </c>
      <c r="C893" s="1" t="str">
        <f>VLOOKUP(B893,MAESTRA!I:K,2,0)</f>
        <v>*2332832*</v>
      </c>
      <c r="D893" s="1" t="str">
        <f>VLOOKUP(B893,MAESTRA!I:K,3,0)</f>
        <v>PANTALONES UNISEX IMPERMEABLE BORDADO EQUIPOS TALLA XL</v>
      </c>
      <c r="E893" s="5" t="s">
        <v>404</v>
      </c>
      <c r="F893" s="39">
        <v>2.0</v>
      </c>
      <c r="G893" s="4">
        <v>20000.0</v>
      </c>
      <c r="H893" s="2">
        <f t="shared" si="1"/>
        <v>40000</v>
      </c>
      <c r="I893" s="4">
        <v>46000.0</v>
      </c>
      <c r="J893" s="59">
        <f t="shared" si="22"/>
        <v>1.3</v>
      </c>
      <c r="K893" s="2">
        <f t="shared" si="23"/>
        <v>92000</v>
      </c>
      <c r="L893" s="1"/>
    </row>
    <row r="894">
      <c r="A894" s="82">
        <v>46197.0</v>
      </c>
      <c r="B894" s="1" t="s">
        <v>1031</v>
      </c>
      <c r="C894" s="1" t="str">
        <f>VLOOKUP(B894,MAESTRA!I:K,2,0)</f>
        <v>*2332823*</v>
      </c>
      <c r="D894" s="1" t="str">
        <f>VLOOKUP(B894,MAESTRA!I:K,3,0)</f>
        <v>PANTALONES UNISEX IMPERMEABLE BORDADO EQUIPOS TALLA L</v>
      </c>
      <c r="E894" s="5" t="s">
        <v>404</v>
      </c>
      <c r="F894" s="39">
        <v>2.0</v>
      </c>
      <c r="G894" s="4">
        <v>20000.0</v>
      </c>
      <c r="H894" s="2">
        <f t="shared" si="1"/>
        <v>40000</v>
      </c>
      <c r="I894" s="4">
        <v>46000.0</v>
      </c>
      <c r="J894" s="59">
        <f t="shared" si="22"/>
        <v>1.3</v>
      </c>
      <c r="K894" s="2">
        <f t="shared" si="23"/>
        <v>92000</v>
      </c>
      <c r="L894" s="1"/>
    </row>
    <row r="895">
      <c r="A895" s="82">
        <v>46197.0</v>
      </c>
      <c r="B895" s="1" t="s">
        <v>1555</v>
      </c>
      <c r="C895" s="1" t="str">
        <f>VLOOKUP(B895,MAESTRA!I:K,2,0)</f>
        <v>*2334527*</v>
      </c>
      <c r="D895" s="1" t="str">
        <f>VLOOKUP(B895,MAESTRA!I:K,3,0)</f>
        <v>PANTALONES UNISEX ALGODON RESORTADO TALLA S</v>
      </c>
      <c r="E895" s="5" t="s">
        <v>1556</v>
      </c>
      <c r="F895" s="39">
        <v>2.0</v>
      </c>
      <c r="G895" s="4">
        <v>14000.0</v>
      </c>
      <c r="H895" s="2">
        <f t="shared" si="1"/>
        <v>28000</v>
      </c>
      <c r="I895" s="4">
        <v>32000.0</v>
      </c>
      <c r="J895" s="59">
        <f t="shared" si="22"/>
        <v>1.285714286</v>
      </c>
      <c r="K895" s="2">
        <f t="shared" si="23"/>
        <v>64000</v>
      </c>
      <c r="L895" s="1"/>
    </row>
    <row r="896">
      <c r="A896" s="82">
        <v>46197.0</v>
      </c>
      <c r="B896" s="1" t="s">
        <v>1557</v>
      </c>
      <c r="C896" s="1" t="str">
        <f>VLOOKUP(B896,MAESTRA!I:K,2,0)</f>
        <v>*2334525*</v>
      </c>
      <c r="D896" s="1" t="str">
        <f>VLOOKUP(B896,MAESTRA!I:K,3,0)</f>
        <v>PANTALONES UNISEX ALGODON RESORTADO TALLA M</v>
      </c>
      <c r="E896" s="5" t="s">
        <v>1556</v>
      </c>
      <c r="F896" s="39">
        <v>4.0</v>
      </c>
      <c r="G896" s="4">
        <v>14000.0</v>
      </c>
      <c r="H896" s="2">
        <f t="shared" si="1"/>
        <v>56000</v>
      </c>
      <c r="I896" s="4">
        <v>32000.0</v>
      </c>
      <c r="J896" s="59">
        <f t="shared" si="22"/>
        <v>1.285714286</v>
      </c>
      <c r="K896" s="2">
        <f t="shared" si="23"/>
        <v>128000</v>
      </c>
      <c r="L896" s="1"/>
    </row>
    <row r="897">
      <c r="A897" s="82">
        <v>46197.0</v>
      </c>
      <c r="B897" s="1" t="s">
        <v>1558</v>
      </c>
      <c r="C897" s="1" t="str">
        <f>VLOOKUP(B897,MAESTRA!I:K,2,0)</f>
        <v>*2334523*</v>
      </c>
      <c r="D897" s="1" t="str">
        <f>VLOOKUP(B897,MAESTRA!I:K,3,0)</f>
        <v>PANTALONES UNISEX ALGODON RESORTADO TALLA L</v>
      </c>
      <c r="E897" s="5" t="s">
        <v>1556</v>
      </c>
      <c r="F897" s="39">
        <v>5.0</v>
      </c>
      <c r="G897" s="4">
        <v>14000.0</v>
      </c>
      <c r="H897" s="2">
        <f t="shared" si="1"/>
        <v>70000</v>
      </c>
      <c r="I897" s="4">
        <v>32000.0</v>
      </c>
      <c r="J897" s="59">
        <f t="shared" si="22"/>
        <v>1.285714286</v>
      </c>
      <c r="K897" s="2">
        <f t="shared" si="23"/>
        <v>160000</v>
      </c>
      <c r="L897" s="1"/>
    </row>
    <row r="898">
      <c r="A898" s="82">
        <v>46197.0</v>
      </c>
      <c r="B898" s="1" t="s">
        <v>1559</v>
      </c>
      <c r="C898" s="1" t="str">
        <f>VLOOKUP(B898,MAESTRA!I:K,2,0)</f>
        <v>*2334532*</v>
      </c>
      <c r="D898" s="1" t="str">
        <f>VLOOKUP(B898,MAESTRA!I:K,3,0)</f>
        <v>PANTALONES UNISEX ALGODON RESORTADO TALLA XL</v>
      </c>
      <c r="E898" s="5" t="s">
        <v>1556</v>
      </c>
      <c r="F898" s="39">
        <v>4.0</v>
      </c>
      <c r="G898" s="4">
        <v>14000.0</v>
      </c>
      <c r="H898" s="2">
        <f t="shared" si="1"/>
        <v>56000</v>
      </c>
      <c r="I898" s="4">
        <v>32000.0</v>
      </c>
      <c r="J898" s="59">
        <f t="shared" si="22"/>
        <v>1.285714286</v>
      </c>
      <c r="K898" s="2">
        <f t="shared" si="23"/>
        <v>128000</v>
      </c>
      <c r="L898" s="1"/>
    </row>
    <row r="899">
      <c r="A899" s="82">
        <v>46197.0</v>
      </c>
      <c r="B899" s="1" t="s">
        <v>1560</v>
      </c>
      <c r="C899" s="1" t="str">
        <f>VLOOKUP(B899,MAESTRA!I:K,2,0)</f>
        <v>*25134625*</v>
      </c>
      <c r="D899" s="1" t="str">
        <f>VLOOKUP(B899,MAESTRA!I:K,3,0)</f>
        <v>CHAQUETAS DAMA COLUMBIA POLIESTER TALLA M</v>
      </c>
      <c r="E899" s="5" t="s">
        <v>1556</v>
      </c>
      <c r="F899" s="39">
        <v>3.0</v>
      </c>
      <c r="G899" s="4">
        <v>35000.0</v>
      </c>
      <c r="H899" s="2">
        <f t="shared" si="1"/>
        <v>105000</v>
      </c>
      <c r="I899" s="4">
        <v>78000.0</v>
      </c>
      <c r="J899" s="59">
        <f t="shared" si="22"/>
        <v>1.228571429</v>
      </c>
      <c r="K899" s="2">
        <f t="shared" si="23"/>
        <v>234000</v>
      </c>
      <c r="L899" s="1"/>
    </row>
    <row r="900">
      <c r="A900" s="82">
        <v>46197.0</v>
      </c>
      <c r="B900" s="1" t="s">
        <v>1561</v>
      </c>
      <c r="C900" s="1" t="str">
        <f>VLOOKUP(B900,MAESTRA!I:K,2,0)</f>
        <v>*25134623*</v>
      </c>
      <c r="D900" s="1" t="str">
        <f>VLOOKUP(B900,MAESTRA!I:K,3,0)</f>
        <v>CHAQUETAS DAMA COLUMBIA POLIESTER TALLA L</v>
      </c>
      <c r="E900" s="5" t="s">
        <v>1556</v>
      </c>
      <c r="F900" s="39">
        <v>1.0</v>
      </c>
      <c r="G900" s="4">
        <v>35000.0</v>
      </c>
      <c r="H900" s="2">
        <f t="shared" si="1"/>
        <v>35000</v>
      </c>
      <c r="I900" s="4">
        <v>78000.0</v>
      </c>
      <c r="J900" s="59">
        <f t="shared" si="22"/>
        <v>1.228571429</v>
      </c>
      <c r="K900" s="2">
        <f t="shared" si="23"/>
        <v>78000</v>
      </c>
      <c r="L900" s="1"/>
    </row>
    <row r="901">
      <c r="A901" s="82">
        <v>46197.0</v>
      </c>
      <c r="B901" s="1" t="s">
        <v>1562</v>
      </c>
      <c r="C901" s="1" t="str">
        <f>VLOOKUP(B901,MAESTRA!I:K,2,0)</f>
        <v>*25134632*</v>
      </c>
      <c r="D901" s="1" t="str">
        <f>VLOOKUP(B901,MAESTRA!I:K,3,0)</f>
        <v>CHAQUETAS DAMA COLUMBIA POLIESTER TALLA XL</v>
      </c>
      <c r="E901" s="5" t="s">
        <v>1556</v>
      </c>
      <c r="F901" s="39">
        <v>2.0</v>
      </c>
      <c r="G901" s="4">
        <v>35000.0</v>
      </c>
      <c r="H901" s="2">
        <f t="shared" si="1"/>
        <v>70000</v>
      </c>
      <c r="I901" s="4">
        <v>78000.0</v>
      </c>
      <c r="J901" s="59">
        <f t="shared" si="22"/>
        <v>1.228571429</v>
      </c>
      <c r="K901" s="2">
        <f t="shared" si="23"/>
        <v>156000</v>
      </c>
      <c r="L901" s="1"/>
    </row>
    <row r="902">
      <c r="A902" s="82">
        <v>46197.0</v>
      </c>
      <c r="B902" s="1" t="s">
        <v>1563</v>
      </c>
      <c r="C902" s="1" t="str">
        <f>VLOOKUP(B902,MAESTRA!I:K,2,0)</f>
        <v>*25234623*</v>
      </c>
      <c r="D902" s="1" t="str">
        <f>VLOOKUP(B902,MAESTRA!I:K,3,0)</f>
        <v>CHAQUETAS CABALLERO COLUMBIA POLIESTER TALLA L</v>
      </c>
      <c r="E902" s="5" t="s">
        <v>1556</v>
      </c>
      <c r="F902" s="39">
        <v>1.0</v>
      </c>
      <c r="G902" s="4">
        <v>40000.0</v>
      </c>
      <c r="H902" s="2">
        <f t="shared" si="1"/>
        <v>40000</v>
      </c>
      <c r="I902" s="4">
        <v>88000.0</v>
      </c>
      <c r="J902" s="59">
        <f t="shared" si="22"/>
        <v>1.2</v>
      </c>
      <c r="K902" s="2">
        <f t="shared" si="23"/>
        <v>88000</v>
      </c>
      <c r="L902" s="1"/>
    </row>
    <row r="903">
      <c r="A903" s="82">
        <v>46197.0</v>
      </c>
      <c r="B903" s="1" t="s">
        <v>1564</v>
      </c>
      <c r="C903" s="1" t="str">
        <f>VLOOKUP(B903,MAESTRA!I:K,2,0)</f>
        <v>*25234632*</v>
      </c>
      <c r="D903" s="1" t="str">
        <f>VLOOKUP(B903,MAESTRA!I:K,3,0)</f>
        <v>CHAQUETAS CABALLERO COLUMBIA POLIESTER TALLA XL</v>
      </c>
      <c r="E903" s="5" t="s">
        <v>1556</v>
      </c>
      <c r="F903" s="39">
        <v>2.0</v>
      </c>
      <c r="G903" s="4">
        <v>40000.0</v>
      </c>
      <c r="H903" s="2">
        <f t="shared" si="1"/>
        <v>80000</v>
      </c>
      <c r="I903" s="4">
        <v>88000.0</v>
      </c>
      <c r="J903" s="59">
        <f t="shared" si="22"/>
        <v>1.2</v>
      </c>
      <c r="K903" s="2">
        <f t="shared" si="23"/>
        <v>176000</v>
      </c>
      <c r="L903" s="1"/>
    </row>
    <row r="904">
      <c r="A904" s="82">
        <v>46197.0</v>
      </c>
      <c r="B904" s="1" t="s">
        <v>1171</v>
      </c>
      <c r="C904" s="1" t="str">
        <f>VLOOKUP(B904,MAESTRA!I:K,2,0)</f>
        <v>*2631823*</v>
      </c>
      <c r="D904" s="1" t="str">
        <f>VLOOKUP(B904,MAESTRA!I:K,3,0)</f>
        <v>BUSOS UNISEX ALGODON CAPOTA ESTAMPADO TALLA L</v>
      </c>
      <c r="E904" s="5" t="s">
        <v>1164</v>
      </c>
      <c r="F904" s="39">
        <v>3.0</v>
      </c>
      <c r="G904" s="4">
        <v>24000.0</v>
      </c>
      <c r="H904" s="2">
        <f t="shared" si="1"/>
        <v>72000</v>
      </c>
      <c r="I904" s="2">
        <f t="shared" ref="I904:I940" si="43">CEILING(G904*$I$1,1000)</f>
        <v>48000</v>
      </c>
      <c r="J904" s="59">
        <f t="shared" si="22"/>
        <v>1</v>
      </c>
      <c r="K904" s="2">
        <f t="shared" si="23"/>
        <v>144000</v>
      </c>
      <c r="L904" s="1"/>
    </row>
    <row r="905">
      <c r="A905" s="82">
        <v>46197.0</v>
      </c>
      <c r="B905" s="1" t="s">
        <v>1170</v>
      </c>
      <c r="C905" s="1" t="str">
        <f>VLOOKUP(B905,MAESTRA!I:K,2,0)</f>
        <v>*2631825*</v>
      </c>
      <c r="D905" s="1" t="str">
        <f>VLOOKUP(B905,MAESTRA!I:K,3,0)</f>
        <v>BUSOS UNISEX ALGODON CAPOTA ESTAMPADO TALLA M</v>
      </c>
      <c r="E905" s="5" t="s">
        <v>1164</v>
      </c>
      <c r="F905" s="39">
        <v>2.0</v>
      </c>
      <c r="G905" s="4">
        <v>24000.0</v>
      </c>
      <c r="H905" s="2">
        <f t="shared" si="1"/>
        <v>48000</v>
      </c>
      <c r="I905" s="2">
        <f t="shared" si="43"/>
        <v>48000</v>
      </c>
      <c r="J905" s="59">
        <f t="shared" si="22"/>
        <v>1</v>
      </c>
      <c r="K905" s="2">
        <f t="shared" si="23"/>
        <v>96000</v>
      </c>
      <c r="L905" s="1"/>
    </row>
    <row r="906">
      <c r="A906" s="82">
        <v>46197.0</v>
      </c>
      <c r="B906" s="1" t="s">
        <v>1169</v>
      </c>
      <c r="C906" s="1" t="str">
        <f>VLOOKUP(B906,MAESTRA!I:K,2,0)</f>
        <v>*2631827*</v>
      </c>
      <c r="D906" s="1" t="str">
        <f>VLOOKUP(B906,MAESTRA!I:K,3,0)</f>
        <v>BUSOS UNISEX ALGODON CAPOTA ESTAMPADO TALLA S</v>
      </c>
      <c r="E906" s="5" t="s">
        <v>1164</v>
      </c>
      <c r="F906" s="39">
        <v>3.0</v>
      </c>
      <c r="G906" s="4">
        <v>24000.0</v>
      </c>
      <c r="H906" s="2">
        <f t="shared" si="1"/>
        <v>72000</v>
      </c>
      <c r="I906" s="2">
        <f t="shared" si="43"/>
        <v>48000</v>
      </c>
      <c r="J906" s="59">
        <f t="shared" si="22"/>
        <v>1</v>
      </c>
      <c r="K906" s="2">
        <f t="shared" si="23"/>
        <v>144000</v>
      </c>
      <c r="L906" s="1"/>
    </row>
    <row r="907">
      <c r="A907" s="82">
        <v>46197.0</v>
      </c>
      <c r="B907" s="1" t="s">
        <v>1172</v>
      </c>
      <c r="C907" s="1" t="str">
        <f>VLOOKUP(B907,MAESTRA!I:K,2,0)</f>
        <v>*2631832*</v>
      </c>
      <c r="D907" s="1" t="str">
        <f>VLOOKUP(B907,MAESTRA!I:K,3,0)</f>
        <v>BUSOS UNISEX ALGODON CAPOTA ESTAMPADO TALLA XL</v>
      </c>
      <c r="E907" s="5" t="s">
        <v>1164</v>
      </c>
      <c r="F907" s="39">
        <v>2.0</v>
      </c>
      <c r="G907" s="4">
        <v>24000.0</v>
      </c>
      <c r="H907" s="2">
        <f t="shared" si="1"/>
        <v>48000</v>
      </c>
      <c r="I907" s="2">
        <f t="shared" si="43"/>
        <v>48000</v>
      </c>
      <c r="J907" s="59">
        <f t="shared" si="22"/>
        <v>1</v>
      </c>
      <c r="K907" s="2">
        <f t="shared" si="23"/>
        <v>96000</v>
      </c>
      <c r="L907" s="1"/>
    </row>
    <row r="908">
      <c r="A908" s="82">
        <v>46197.0</v>
      </c>
      <c r="B908" s="1" t="s">
        <v>1565</v>
      </c>
      <c r="C908" s="1" t="str">
        <f>VLOOKUP(B908,MAESTRA!I:K,2,0)</f>
        <v>*2631927*</v>
      </c>
      <c r="D908" s="1" t="str">
        <f>VLOOKUP(B908,MAESTRA!I:K,3,0)</f>
        <v>BUSOS UNISEX ALGODON CON CAPOTA ESTAMPADO CREMALLERA TALLA S</v>
      </c>
      <c r="E908" s="5" t="s">
        <v>1164</v>
      </c>
      <c r="F908" s="39">
        <v>3.0</v>
      </c>
      <c r="G908" s="4">
        <v>24000.0</v>
      </c>
      <c r="H908" s="2">
        <f t="shared" si="1"/>
        <v>72000</v>
      </c>
      <c r="I908" s="2">
        <f t="shared" si="43"/>
        <v>48000</v>
      </c>
      <c r="J908" s="59">
        <f t="shared" si="22"/>
        <v>1</v>
      </c>
      <c r="K908" s="2">
        <f t="shared" si="23"/>
        <v>144000</v>
      </c>
      <c r="L908" s="1"/>
    </row>
    <row r="909">
      <c r="A909" s="82">
        <v>46197.0</v>
      </c>
      <c r="B909" s="1" t="s">
        <v>1166</v>
      </c>
      <c r="C909" s="1" t="str">
        <f>VLOOKUP(B909,MAESTRA!I:K,2,0)</f>
        <v>*2631923*</v>
      </c>
      <c r="D909" s="1" t="str">
        <f>VLOOKUP(B909,MAESTRA!I:K,3,0)</f>
        <v>BUSOS UNISEX ALGODON CON CAPOTA ESTAMPADO CREMALLERA TALLA L</v>
      </c>
      <c r="E909" s="5" t="s">
        <v>1164</v>
      </c>
      <c r="F909" s="39">
        <v>4.0</v>
      </c>
      <c r="G909" s="4">
        <v>24000.0</v>
      </c>
      <c r="H909" s="2">
        <f t="shared" si="1"/>
        <v>96000</v>
      </c>
      <c r="I909" s="2">
        <f t="shared" si="43"/>
        <v>48000</v>
      </c>
      <c r="J909" s="59">
        <f t="shared" si="22"/>
        <v>1</v>
      </c>
      <c r="K909" s="2">
        <f t="shared" si="23"/>
        <v>192000</v>
      </c>
      <c r="L909" s="1"/>
    </row>
    <row r="910">
      <c r="A910" s="82">
        <v>46197.0</v>
      </c>
      <c r="B910" s="1" t="s">
        <v>1165</v>
      </c>
      <c r="C910" s="1" t="str">
        <f>VLOOKUP(B910,MAESTRA!I:K,2,0)</f>
        <v>*2631925*</v>
      </c>
      <c r="D910" s="1" t="str">
        <f>VLOOKUP(B910,MAESTRA!I:K,3,0)</f>
        <v>BUSOS UNISEX ALGODON CON CAPOTA ESTAMPADO CREMALLERA TALLA M</v>
      </c>
      <c r="E910" s="5" t="s">
        <v>1164</v>
      </c>
      <c r="F910" s="39">
        <v>3.0</v>
      </c>
      <c r="G910" s="4">
        <v>24000.0</v>
      </c>
      <c r="H910" s="2">
        <f t="shared" si="1"/>
        <v>72000</v>
      </c>
      <c r="I910" s="2">
        <f t="shared" si="43"/>
        <v>48000</v>
      </c>
      <c r="J910" s="59">
        <f t="shared" si="22"/>
        <v>1</v>
      </c>
      <c r="K910" s="2">
        <f t="shared" si="23"/>
        <v>144000</v>
      </c>
      <c r="L910" s="1"/>
    </row>
    <row r="911">
      <c r="A911" s="82">
        <v>46197.0</v>
      </c>
      <c r="B911" s="1" t="s">
        <v>1167</v>
      </c>
      <c r="C911" s="1" t="str">
        <f>VLOOKUP(B911,MAESTRA!I:K,2,0)</f>
        <v>*2631932*</v>
      </c>
      <c r="D911" s="1" t="str">
        <f>VLOOKUP(B911,MAESTRA!I:K,3,0)</f>
        <v>BUSOS UNISEX ALGODON CON CAPOTA ESTAMPADO CREMALLERA TALLA XL</v>
      </c>
      <c r="E911" s="5" t="s">
        <v>1164</v>
      </c>
      <c r="F911" s="39">
        <v>4.0</v>
      </c>
      <c r="G911" s="4">
        <v>24000.0</v>
      </c>
      <c r="H911" s="2">
        <f t="shared" si="1"/>
        <v>96000</v>
      </c>
      <c r="I911" s="2">
        <f t="shared" si="43"/>
        <v>48000</v>
      </c>
      <c r="J911" s="59">
        <f t="shared" si="22"/>
        <v>1</v>
      </c>
      <c r="K911" s="2">
        <f t="shared" si="23"/>
        <v>192000</v>
      </c>
      <c r="L911" s="1"/>
    </row>
    <row r="912">
      <c r="A912" s="82">
        <v>46197.0</v>
      </c>
      <c r="B912" s="1" t="s">
        <v>1168</v>
      </c>
      <c r="C912" s="1" t="str">
        <f>VLOOKUP(B912,MAESTRA!I:K,2,0)</f>
        <v>*2631934*</v>
      </c>
      <c r="D912" s="1" t="str">
        <f>VLOOKUP(B912,MAESTRA!I:K,3,0)</f>
        <v>BUSOS UNISEX ALGODON CON CAPOTA ESTAMPADO CREMALLERA TALLA XXL</v>
      </c>
      <c r="E912" s="5" t="s">
        <v>1164</v>
      </c>
      <c r="F912" s="39">
        <v>3.0</v>
      </c>
      <c r="G912" s="4">
        <v>24000.0</v>
      </c>
      <c r="H912" s="2">
        <f t="shared" si="1"/>
        <v>72000</v>
      </c>
      <c r="I912" s="2">
        <f t="shared" si="43"/>
        <v>48000</v>
      </c>
      <c r="J912" s="59">
        <f t="shared" si="22"/>
        <v>1</v>
      </c>
      <c r="K912" s="2">
        <f t="shared" si="23"/>
        <v>144000</v>
      </c>
      <c r="L912" s="1"/>
    </row>
    <row r="913">
      <c r="A913" s="82">
        <v>46197.0</v>
      </c>
      <c r="B913" s="1" t="s">
        <v>1175</v>
      </c>
      <c r="C913" s="1" t="str">
        <f>VLOOKUP(B913,MAESTRA!I:K,2,0)</f>
        <v>*2632123*</v>
      </c>
      <c r="D913" s="1" t="str">
        <f>VLOOKUP(B913,MAESTRA!I:K,3,0)</f>
        <v>BUSOS UNISEX ALGODON CUELLO REDONDO ESTAMPADO TALLA L</v>
      </c>
      <c r="E913" s="5" t="s">
        <v>1164</v>
      </c>
      <c r="F913" s="39">
        <v>3.0</v>
      </c>
      <c r="G913" s="4">
        <v>22000.0</v>
      </c>
      <c r="H913" s="2">
        <f t="shared" si="1"/>
        <v>66000</v>
      </c>
      <c r="I913" s="2">
        <f t="shared" si="43"/>
        <v>44000</v>
      </c>
      <c r="J913" s="59">
        <f t="shared" si="22"/>
        <v>1</v>
      </c>
      <c r="K913" s="2">
        <f t="shared" si="23"/>
        <v>132000</v>
      </c>
      <c r="L913" s="1"/>
    </row>
    <row r="914">
      <c r="A914" s="82">
        <v>46197.0</v>
      </c>
      <c r="B914" s="1" t="s">
        <v>1174</v>
      </c>
      <c r="C914" s="1" t="str">
        <f>VLOOKUP(B914,MAESTRA!I:K,2,0)</f>
        <v>*2632125*</v>
      </c>
      <c r="D914" s="1" t="str">
        <f>VLOOKUP(B914,MAESTRA!I:K,3,0)</f>
        <v>BUSOS UNISEX ALGODON CUELLO REDONDO ESTAMPADO TALLA M</v>
      </c>
      <c r="E914" s="5" t="s">
        <v>1164</v>
      </c>
      <c r="F914" s="39">
        <v>3.0</v>
      </c>
      <c r="G914" s="4">
        <v>22000.0</v>
      </c>
      <c r="H914" s="2">
        <f t="shared" si="1"/>
        <v>66000</v>
      </c>
      <c r="I914" s="2">
        <f t="shared" si="43"/>
        <v>44000</v>
      </c>
      <c r="J914" s="59">
        <f t="shared" si="22"/>
        <v>1</v>
      </c>
      <c r="K914" s="2">
        <f t="shared" si="23"/>
        <v>132000</v>
      </c>
      <c r="L914" s="1"/>
    </row>
    <row r="915">
      <c r="A915" s="82">
        <v>46197.0</v>
      </c>
      <c r="B915" s="1" t="s">
        <v>1173</v>
      </c>
      <c r="C915" s="1" t="str">
        <f>VLOOKUP(B915,MAESTRA!I:K,2,0)</f>
        <v>*2632127*</v>
      </c>
      <c r="D915" s="1" t="str">
        <f>VLOOKUP(B915,MAESTRA!I:K,3,0)</f>
        <v>BUSOS UNISEX ALGODON CUELLO REDONDO ESTAMPADO TALLA S</v>
      </c>
      <c r="E915" s="5" t="s">
        <v>1164</v>
      </c>
      <c r="F915" s="39">
        <v>2.0</v>
      </c>
      <c r="G915" s="4">
        <v>22000.0</v>
      </c>
      <c r="H915" s="2">
        <f t="shared" si="1"/>
        <v>44000</v>
      </c>
      <c r="I915" s="2">
        <f t="shared" si="43"/>
        <v>44000</v>
      </c>
      <c r="J915" s="59">
        <f t="shared" si="22"/>
        <v>1</v>
      </c>
      <c r="K915" s="2">
        <f t="shared" si="23"/>
        <v>88000</v>
      </c>
      <c r="L915" s="1"/>
    </row>
    <row r="916">
      <c r="A916" s="82">
        <v>46197.0</v>
      </c>
      <c r="B916" s="1" t="s">
        <v>1176</v>
      </c>
      <c r="C916" s="1" t="str">
        <f>VLOOKUP(B916,MAESTRA!I:K,2,0)</f>
        <v>*2632132*</v>
      </c>
      <c r="D916" s="1" t="str">
        <f>VLOOKUP(B916,MAESTRA!I:K,3,0)</f>
        <v>BUSOS UNISEX ALGODON CUELLO REDONDO ESTAMPADO TALLA XL</v>
      </c>
      <c r="E916" s="5" t="s">
        <v>1164</v>
      </c>
      <c r="F916" s="39">
        <v>3.0</v>
      </c>
      <c r="G916" s="4">
        <v>22000.0</v>
      </c>
      <c r="H916" s="2">
        <f t="shared" si="1"/>
        <v>66000</v>
      </c>
      <c r="I916" s="2">
        <f t="shared" si="43"/>
        <v>44000</v>
      </c>
      <c r="J916" s="59">
        <f t="shared" si="22"/>
        <v>1</v>
      </c>
      <c r="K916" s="2">
        <f t="shared" si="23"/>
        <v>132000</v>
      </c>
      <c r="L916" s="1"/>
    </row>
    <row r="917">
      <c r="A917" s="82">
        <v>46197.0</v>
      </c>
      <c r="B917" s="1" t="s">
        <v>1180</v>
      </c>
      <c r="C917" s="1" t="str">
        <f>VLOOKUP(B917,MAESTRA!I:K,2,0)</f>
        <v>*2632323*</v>
      </c>
      <c r="D917" s="1" t="str">
        <f>VLOOKUP(B917,MAESTRA!I:K,3,0)</f>
        <v>BUSOS UNISEX ALGODON SIN ESTAMPADO TALLA L</v>
      </c>
      <c r="E917" s="5" t="s">
        <v>1164</v>
      </c>
      <c r="F917" s="39">
        <v>2.0</v>
      </c>
      <c r="G917" s="4">
        <v>22000.0</v>
      </c>
      <c r="H917" s="2">
        <f t="shared" si="1"/>
        <v>44000</v>
      </c>
      <c r="I917" s="2">
        <f t="shared" si="43"/>
        <v>44000</v>
      </c>
      <c r="J917" s="59">
        <f t="shared" si="22"/>
        <v>1</v>
      </c>
      <c r="K917" s="2">
        <f t="shared" si="23"/>
        <v>88000</v>
      </c>
      <c r="L917" s="1"/>
    </row>
    <row r="918">
      <c r="A918" s="82">
        <v>46197.0</v>
      </c>
      <c r="B918" s="1" t="s">
        <v>1179</v>
      </c>
      <c r="C918" s="1" t="str">
        <f>VLOOKUP(B918,MAESTRA!I:K,2,0)</f>
        <v>*2632325*</v>
      </c>
      <c r="D918" s="1" t="str">
        <f>VLOOKUP(B918,MAESTRA!I:K,3,0)</f>
        <v>BUSOS UNISEX ALGODON SIN ESTAMPADO TALLA M</v>
      </c>
      <c r="E918" s="5" t="s">
        <v>1164</v>
      </c>
      <c r="F918" s="39">
        <v>2.0</v>
      </c>
      <c r="G918" s="4">
        <v>22000.0</v>
      </c>
      <c r="H918" s="2">
        <f t="shared" si="1"/>
        <v>44000</v>
      </c>
      <c r="I918" s="2">
        <f t="shared" si="43"/>
        <v>44000</v>
      </c>
      <c r="J918" s="59">
        <f t="shared" si="22"/>
        <v>1</v>
      </c>
      <c r="K918" s="2">
        <f t="shared" si="23"/>
        <v>88000</v>
      </c>
      <c r="L918" s="1"/>
    </row>
    <row r="919">
      <c r="A919" s="82">
        <v>46197.0</v>
      </c>
      <c r="B919" s="1" t="s">
        <v>1178</v>
      </c>
      <c r="C919" s="1" t="str">
        <f>VLOOKUP(B919,MAESTRA!I:K,2,0)</f>
        <v>*2632327*</v>
      </c>
      <c r="D919" s="1" t="str">
        <f>VLOOKUP(B919,MAESTRA!I:K,3,0)</f>
        <v>BUSOS UNISEX ALGODON SIN ESTAMPADO TALLA S</v>
      </c>
      <c r="E919" s="5" t="s">
        <v>1164</v>
      </c>
      <c r="F919" s="39">
        <v>2.0</v>
      </c>
      <c r="G919" s="4">
        <v>22000.0</v>
      </c>
      <c r="H919" s="2">
        <f t="shared" si="1"/>
        <v>44000</v>
      </c>
      <c r="I919" s="2">
        <f t="shared" si="43"/>
        <v>44000</v>
      </c>
      <c r="J919" s="59">
        <f t="shared" si="22"/>
        <v>1</v>
      </c>
      <c r="K919" s="2">
        <f t="shared" si="23"/>
        <v>88000</v>
      </c>
      <c r="L919" s="1"/>
    </row>
    <row r="920">
      <c r="A920" s="82">
        <v>46197.0</v>
      </c>
      <c r="B920" s="1" t="s">
        <v>1181</v>
      </c>
      <c r="C920" s="1" t="str">
        <f>VLOOKUP(B920,MAESTRA!I:K,2,0)</f>
        <v>*2632332*</v>
      </c>
      <c r="D920" s="1" t="str">
        <f>VLOOKUP(B920,MAESTRA!I:K,3,0)</f>
        <v>BUSOS UNISEX ALGODON SIN ESTAMPADO TALLA XL</v>
      </c>
      <c r="E920" s="5" t="s">
        <v>1164</v>
      </c>
      <c r="F920" s="39">
        <v>2.0</v>
      </c>
      <c r="G920" s="4">
        <v>22000.0</v>
      </c>
      <c r="H920" s="2">
        <f t="shared" si="1"/>
        <v>44000</v>
      </c>
      <c r="I920" s="2">
        <f t="shared" si="43"/>
        <v>44000</v>
      </c>
      <c r="J920" s="59">
        <f t="shared" si="22"/>
        <v>1</v>
      </c>
      <c r="K920" s="2">
        <f t="shared" si="23"/>
        <v>88000</v>
      </c>
      <c r="L920" s="1"/>
    </row>
    <row r="921">
      <c r="A921" s="82">
        <v>46197.0</v>
      </c>
      <c r="B921" s="72" t="s">
        <v>1566</v>
      </c>
      <c r="C921" s="1" t="str">
        <f>VLOOKUP(B921,MAESTRA!I:K,2,0)</f>
        <v>*11391*</v>
      </c>
      <c r="D921" s="1" t="str">
        <f>VLOOKUP(B921,MAESTRA!I:K,3,0)</f>
        <v>JEANS DAMA BAGGI TALLA 6</v>
      </c>
      <c r="E921" s="5" t="s">
        <v>979</v>
      </c>
      <c r="F921" s="39">
        <v>2.0</v>
      </c>
      <c r="G921" s="4">
        <v>55000.0</v>
      </c>
      <c r="H921" s="2">
        <f t="shared" si="1"/>
        <v>110000</v>
      </c>
      <c r="I921" s="2">
        <f t="shared" si="43"/>
        <v>110000</v>
      </c>
      <c r="J921" s="59">
        <f t="shared" si="22"/>
        <v>1</v>
      </c>
      <c r="K921" s="2">
        <f t="shared" si="23"/>
        <v>220000</v>
      </c>
      <c r="L921" s="1"/>
    </row>
    <row r="922">
      <c r="A922" s="73">
        <v>46204.0</v>
      </c>
      <c r="B922" s="1" t="s">
        <v>738</v>
      </c>
      <c r="C922" s="1" t="str">
        <f>VLOOKUP(B922,MAESTRA!I:K,2,0)</f>
        <v>*25215423*</v>
      </c>
      <c r="D922" s="1" t="str">
        <f>VLOOKUP(B922,MAESTRA!I:K,3,0)</f>
        <v>CHAQUETAS CABALLERO JEAN OVEJERA TALLA L</v>
      </c>
      <c r="E922" s="5" t="s">
        <v>969</v>
      </c>
      <c r="F922" s="39">
        <v>1.0</v>
      </c>
      <c r="G922" s="4">
        <v>55000.0</v>
      </c>
      <c r="H922" s="2">
        <f t="shared" si="1"/>
        <v>55000</v>
      </c>
      <c r="I922" s="2">
        <f t="shared" si="43"/>
        <v>110000</v>
      </c>
      <c r="J922" s="59">
        <f t="shared" si="22"/>
        <v>1</v>
      </c>
      <c r="K922" s="2">
        <f t="shared" si="23"/>
        <v>110000</v>
      </c>
      <c r="L922" s="1"/>
    </row>
    <row r="923">
      <c r="A923" s="73">
        <v>46204.0</v>
      </c>
      <c r="B923" s="1" t="s">
        <v>740</v>
      </c>
      <c r="C923" s="1" t="str">
        <f>VLOOKUP(B923,MAESTRA!I:K,2,0)</f>
        <v>*25215432*</v>
      </c>
      <c r="D923" s="1" t="str">
        <f>VLOOKUP(B923,MAESTRA!I:K,3,0)</f>
        <v>CHAQUETAS CABALLERO JEAN OVEJERA TALLA XL</v>
      </c>
      <c r="E923" s="5" t="s">
        <v>969</v>
      </c>
      <c r="F923" s="39">
        <v>1.0</v>
      </c>
      <c r="G923" s="4">
        <v>55000.0</v>
      </c>
      <c r="H923" s="2">
        <f t="shared" si="1"/>
        <v>55000</v>
      </c>
      <c r="I923" s="2">
        <f t="shared" si="43"/>
        <v>110000</v>
      </c>
      <c r="J923" s="59">
        <f t="shared" si="22"/>
        <v>1</v>
      </c>
      <c r="K923" s="2">
        <f t="shared" si="23"/>
        <v>110000</v>
      </c>
      <c r="L923" s="1"/>
    </row>
    <row r="924">
      <c r="A924" s="73">
        <v>46204.0</v>
      </c>
      <c r="B924" s="52" t="s">
        <v>860</v>
      </c>
      <c r="C924" s="1" t="str">
        <f>VLOOKUP(B924,MAESTRA!I:K,2,0)</f>
        <v>*8111230*</v>
      </c>
      <c r="D924" s="1" t="str">
        <f>VLOOKUP(B924,MAESTRA!I:K,3,0)</f>
        <v>VESTIDOS DAMA DE TIRAS TALLA UN</v>
      </c>
      <c r="E924" s="1" t="s">
        <v>942</v>
      </c>
      <c r="F924" s="39">
        <v>6.0</v>
      </c>
      <c r="G924" s="2">
        <v>35000.0</v>
      </c>
      <c r="H924" s="2">
        <f t="shared" si="1"/>
        <v>210000</v>
      </c>
      <c r="I924" s="2">
        <f t="shared" si="43"/>
        <v>70000</v>
      </c>
      <c r="J924" s="59">
        <f t="shared" si="22"/>
        <v>1</v>
      </c>
      <c r="K924" s="2">
        <f t="shared" si="23"/>
        <v>420000</v>
      </c>
      <c r="L924" s="1"/>
    </row>
    <row r="925">
      <c r="A925" s="73">
        <v>46204.0</v>
      </c>
      <c r="B925" s="84" t="s">
        <v>736</v>
      </c>
      <c r="C925" s="83" t="str">
        <f>VLOOKUP(B925,MAESTRA!I:K,2,0)</f>
        <v>*25215332*</v>
      </c>
      <c r="D925" s="83" t="str">
        <f>VLOOKUP(B925,MAESTRA!I:K,3,0)</f>
        <v>CHAQUETAS CABALLERO JEAN CLASICA TALLA XL</v>
      </c>
      <c r="E925" s="85" t="s">
        <v>969</v>
      </c>
      <c r="F925" s="86">
        <v>1.0</v>
      </c>
      <c r="G925" s="14">
        <v>50000.0</v>
      </c>
      <c r="H925" s="14">
        <f t="shared" si="1"/>
        <v>50000</v>
      </c>
      <c r="I925" s="14">
        <f t="shared" si="43"/>
        <v>100000</v>
      </c>
      <c r="J925" s="87">
        <f t="shared" si="22"/>
        <v>1</v>
      </c>
      <c r="K925" s="14">
        <f t="shared" si="23"/>
        <v>100000</v>
      </c>
      <c r="L925" s="88"/>
    </row>
    <row r="926">
      <c r="A926" s="73">
        <v>46204.0</v>
      </c>
      <c r="B926" s="84" t="s">
        <v>734</v>
      </c>
      <c r="C926" s="83" t="str">
        <f>VLOOKUP(B926,MAESTRA!I:K,2,0)</f>
        <v>*25215325*</v>
      </c>
      <c r="D926" s="83" t="str">
        <f>VLOOKUP(B926,MAESTRA!I:K,3,0)</f>
        <v>CHAQUETAS CABALLERO JEAN CLASICA TALLA M</v>
      </c>
      <c r="E926" s="85" t="s">
        <v>969</v>
      </c>
      <c r="F926" s="86">
        <v>1.0</v>
      </c>
      <c r="G926" s="14">
        <v>50000.0</v>
      </c>
      <c r="H926" s="14">
        <f t="shared" si="1"/>
        <v>50000</v>
      </c>
      <c r="I926" s="14">
        <f t="shared" si="43"/>
        <v>100000</v>
      </c>
      <c r="J926" s="87">
        <f t="shared" si="22"/>
        <v>1</v>
      </c>
      <c r="K926" s="14">
        <f t="shared" si="23"/>
        <v>100000</v>
      </c>
      <c r="L926" s="88"/>
    </row>
    <row r="927">
      <c r="A927" s="73">
        <v>46204.0</v>
      </c>
      <c r="B927" s="84" t="s">
        <v>732</v>
      </c>
      <c r="C927" s="83" t="str">
        <f>VLOOKUP(B927,MAESTRA!I:K,2,0)</f>
        <v>*25215323*</v>
      </c>
      <c r="D927" s="83" t="str">
        <f>VLOOKUP(B927,MAESTRA!I:K,3,0)</f>
        <v>CHAQUETAS CABALLERO JEAN CLASICA TALLA L</v>
      </c>
      <c r="E927" s="85" t="s">
        <v>969</v>
      </c>
      <c r="F927" s="86">
        <v>1.0</v>
      </c>
      <c r="G927" s="14">
        <v>50000.0</v>
      </c>
      <c r="H927" s="14">
        <f t="shared" si="1"/>
        <v>50000</v>
      </c>
      <c r="I927" s="14">
        <f t="shared" si="43"/>
        <v>100000</v>
      </c>
      <c r="J927" s="87">
        <f t="shared" si="22"/>
        <v>1</v>
      </c>
      <c r="K927" s="14">
        <f t="shared" si="23"/>
        <v>100000</v>
      </c>
      <c r="L927" s="88"/>
    </row>
    <row r="928">
      <c r="A928" s="73">
        <v>46204.0</v>
      </c>
      <c r="B928" s="72" t="s">
        <v>728</v>
      </c>
      <c r="C928" s="1" t="str">
        <f>VLOOKUP(B928,MAESTRA!I:K,2,0)</f>
        <v>*25115327*</v>
      </c>
      <c r="D928" s="1" t="str">
        <f>VLOOKUP(B928,MAESTRA!I:K,3,0)</f>
        <v>CHAQUETAS DAMA JEAN CLASICA TALLA S</v>
      </c>
      <c r="E928" s="5" t="s">
        <v>969</v>
      </c>
      <c r="F928" s="39">
        <v>1.0</v>
      </c>
      <c r="G928" s="4">
        <v>42000.0</v>
      </c>
      <c r="H928" s="2">
        <f t="shared" si="1"/>
        <v>42000</v>
      </c>
      <c r="I928" s="2">
        <f t="shared" si="43"/>
        <v>84000</v>
      </c>
      <c r="J928" s="59">
        <f t="shared" si="22"/>
        <v>1</v>
      </c>
      <c r="K928" s="2">
        <f t="shared" si="23"/>
        <v>84000</v>
      </c>
      <c r="L928" s="1"/>
    </row>
    <row r="929">
      <c r="A929" s="73">
        <v>46204.0</v>
      </c>
      <c r="B929" s="72" t="s">
        <v>730</v>
      </c>
      <c r="C929" s="1" t="str">
        <f>VLOOKUP(B929,MAESTRA!I:K,2,0)</f>
        <v>*25115427*</v>
      </c>
      <c r="D929" s="1" t="str">
        <f>VLOOKUP(B929,MAESTRA!I:K,3,0)</f>
        <v>CHAQUETAS DAMA JEAN OVEJERA TALLA S</v>
      </c>
      <c r="E929" s="5" t="s">
        <v>969</v>
      </c>
      <c r="F929" s="39">
        <v>1.0</v>
      </c>
      <c r="G929" s="4">
        <v>50000.0</v>
      </c>
      <c r="H929" s="2">
        <f t="shared" si="1"/>
        <v>50000</v>
      </c>
      <c r="I929" s="2">
        <f t="shared" si="43"/>
        <v>100000</v>
      </c>
      <c r="J929" s="59">
        <f t="shared" si="22"/>
        <v>1</v>
      </c>
      <c r="K929" s="2">
        <f t="shared" si="23"/>
        <v>100000</v>
      </c>
      <c r="L929" s="1"/>
    </row>
    <row r="930">
      <c r="A930" s="73">
        <v>46204.0</v>
      </c>
      <c r="B930" s="84" t="s">
        <v>640</v>
      </c>
      <c r="C930" s="83" t="str">
        <f>VLOOKUP(B930,MAESTRA!I:K,2,0)</f>
        <v>*11221827*</v>
      </c>
      <c r="D930" s="83" t="str">
        <f>VLOOKUP(B930,MAESTRA!I:K,3,0)</f>
        <v>CAMISETAS CABALLERO POLO SEDA FRIA TALLA S</v>
      </c>
      <c r="E930" s="85" t="s">
        <v>1007</v>
      </c>
      <c r="F930" s="86">
        <v>2.0</v>
      </c>
      <c r="G930" s="14">
        <v>24000.0</v>
      </c>
      <c r="H930" s="14">
        <f t="shared" si="1"/>
        <v>48000</v>
      </c>
      <c r="I930" s="14">
        <f t="shared" si="43"/>
        <v>48000</v>
      </c>
      <c r="J930" s="87">
        <f t="shared" si="22"/>
        <v>1</v>
      </c>
      <c r="K930" s="14">
        <f t="shared" si="23"/>
        <v>96000</v>
      </c>
      <c r="L930" s="88"/>
    </row>
    <row r="931">
      <c r="A931" s="73">
        <v>46204.0</v>
      </c>
      <c r="B931" s="84" t="s">
        <v>638</v>
      </c>
      <c r="C931" s="83" t="str">
        <f>VLOOKUP(B931,MAESTRA!I:K,2,0)</f>
        <v>*11221825*</v>
      </c>
      <c r="D931" s="83" t="str">
        <f>VLOOKUP(B931,MAESTRA!I:K,3,0)</f>
        <v>CAMISETAS CABALLERO POLO SEDA FRIA TALLA M</v>
      </c>
      <c r="E931" s="85" t="s">
        <v>1007</v>
      </c>
      <c r="F931" s="89">
        <v>3.0</v>
      </c>
      <c r="G931" s="14">
        <v>24000.0</v>
      </c>
      <c r="H931" s="14">
        <f t="shared" si="1"/>
        <v>72000</v>
      </c>
      <c r="I931" s="14">
        <f t="shared" si="43"/>
        <v>48000</v>
      </c>
      <c r="J931" s="87">
        <f t="shared" si="22"/>
        <v>1</v>
      </c>
      <c r="K931" s="14">
        <f t="shared" si="23"/>
        <v>144000</v>
      </c>
      <c r="L931" s="88"/>
    </row>
    <row r="932">
      <c r="A932" s="73">
        <v>46204.0</v>
      </c>
      <c r="B932" s="84" t="s">
        <v>642</v>
      </c>
      <c r="C932" s="83" t="str">
        <f>VLOOKUP(B932,MAESTRA!I:K,2,0)</f>
        <v>*11221832*</v>
      </c>
      <c r="D932" s="83" t="str">
        <f>VLOOKUP(B932,MAESTRA!I:K,3,0)</f>
        <v>CAMISETAS CABALLERO POLO SEDA FRIA TALLA XL</v>
      </c>
      <c r="E932" s="85" t="s">
        <v>1007</v>
      </c>
      <c r="F932" s="89">
        <v>3.0</v>
      </c>
      <c r="G932" s="14">
        <v>24000.0</v>
      </c>
      <c r="H932" s="14">
        <f t="shared" si="1"/>
        <v>72000</v>
      </c>
      <c r="I932" s="14">
        <f t="shared" si="43"/>
        <v>48000</v>
      </c>
      <c r="J932" s="87">
        <f t="shared" si="22"/>
        <v>1</v>
      </c>
      <c r="K932" s="14">
        <f t="shared" si="23"/>
        <v>144000</v>
      </c>
      <c r="L932" s="88"/>
    </row>
    <row r="933">
      <c r="A933" s="73">
        <v>46204.0</v>
      </c>
      <c r="B933" s="84" t="s">
        <v>650</v>
      </c>
      <c r="C933" s="83" t="str">
        <f>VLOOKUP(B933,MAESTRA!I:K,2,0)</f>
        <v>*11222032*</v>
      </c>
      <c r="D933" s="83" t="str">
        <f>VLOOKUP(B933,MAESTRA!I:K,3,0)</f>
        <v>CAMISETAS CABALLERO POLO TIPO GALLETA TALLA XL</v>
      </c>
      <c r="E933" s="85" t="s">
        <v>1007</v>
      </c>
      <c r="F933" s="86">
        <v>2.0</v>
      </c>
      <c r="G933" s="14">
        <v>25000.0</v>
      </c>
      <c r="H933" s="14">
        <f t="shared" si="1"/>
        <v>50000</v>
      </c>
      <c r="I933" s="14">
        <f t="shared" si="43"/>
        <v>50000</v>
      </c>
      <c r="J933" s="87">
        <f t="shared" si="22"/>
        <v>1</v>
      </c>
      <c r="K933" s="14">
        <f t="shared" si="23"/>
        <v>100000</v>
      </c>
      <c r="L933" s="88"/>
    </row>
    <row r="934">
      <c r="A934" s="73">
        <v>46204.0</v>
      </c>
      <c r="B934" s="84" t="s">
        <v>648</v>
      </c>
      <c r="C934" s="83" t="str">
        <f>VLOOKUP(B934,MAESTRA!I:K,2,0)</f>
        <v>*11222027*</v>
      </c>
      <c r="D934" s="83" t="str">
        <f>VLOOKUP(B934,MAESTRA!I:K,3,0)</f>
        <v>CAMISETAS CABALLERO POLO TIPO GALLETA TALLA S</v>
      </c>
      <c r="E934" s="85" t="s">
        <v>1007</v>
      </c>
      <c r="F934" s="86">
        <v>2.0</v>
      </c>
      <c r="G934" s="14">
        <v>25000.0</v>
      </c>
      <c r="H934" s="14">
        <f t="shared" si="1"/>
        <v>50000</v>
      </c>
      <c r="I934" s="14">
        <f t="shared" si="43"/>
        <v>50000</v>
      </c>
      <c r="J934" s="87">
        <f t="shared" si="22"/>
        <v>1</v>
      </c>
      <c r="K934" s="14">
        <f t="shared" si="23"/>
        <v>100000</v>
      </c>
      <c r="L934" s="88"/>
    </row>
    <row r="935">
      <c r="A935" s="73">
        <v>46204.0</v>
      </c>
      <c r="B935" s="84" t="s">
        <v>646</v>
      </c>
      <c r="C935" s="83" t="str">
        <f>VLOOKUP(B935,MAESTRA!I:K,2,0)</f>
        <v>*11222025*</v>
      </c>
      <c r="D935" s="83" t="str">
        <f>VLOOKUP(B935,MAESTRA!I:K,3,0)</f>
        <v>CAMISETAS CABALLERO POLO TIPO GALLETA TALLA M</v>
      </c>
      <c r="E935" s="85" t="s">
        <v>1007</v>
      </c>
      <c r="F935" s="89">
        <v>3.0</v>
      </c>
      <c r="G935" s="14">
        <v>25000.0</v>
      </c>
      <c r="H935" s="14">
        <f t="shared" si="1"/>
        <v>75000</v>
      </c>
      <c r="I935" s="14">
        <f t="shared" si="43"/>
        <v>50000</v>
      </c>
      <c r="J935" s="87">
        <f t="shared" si="22"/>
        <v>1</v>
      </c>
      <c r="K935" s="14">
        <f t="shared" si="23"/>
        <v>150000</v>
      </c>
      <c r="L935" s="88"/>
    </row>
    <row r="936">
      <c r="A936" s="73">
        <v>46204.0</v>
      </c>
      <c r="B936" s="84" t="s">
        <v>644</v>
      </c>
      <c r="C936" s="83" t="str">
        <f>VLOOKUP(B936,MAESTRA!I:K,2,0)</f>
        <v>*11222023*</v>
      </c>
      <c r="D936" s="83" t="str">
        <f>VLOOKUP(B936,MAESTRA!I:K,3,0)</f>
        <v>CAMISETAS CABALLERO POLO TIPO GALLETA TALLA L</v>
      </c>
      <c r="E936" s="85" t="s">
        <v>1007</v>
      </c>
      <c r="F936" s="89">
        <v>3.0</v>
      </c>
      <c r="G936" s="14">
        <v>25000.0</v>
      </c>
      <c r="H936" s="14">
        <f t="shared" si="1"/>
        <v>75000</v>
      </c>
      <c r="I936" s="14">
        <f t="shared" si="43"/>
        <v>50000</v>
      </c>
      <c r="J936" s="87">
        <f t="shared" si="22"/>
        <v>1</v>
      </c>
      <c r="K936" s="14">
        <f t="shared" si="23"/>
        <v>150000</v>
      </c>
      <c r="L936" s="88"/>
    </row>
    <row r="937">
      <c r="A937" s="73">
        <v>46204.0</v>
      </c>
      <c r="B937" s="84" t="s">
        <v>654</v>
      </c>
      <c r="C937" s="83" t="str">
        <f>VLOOKUP(B937,MAESTRA!I:K,2,0)</f>
        <v>*11229725*</v>
      </c>
      <c r="D937" s="83" t="str">
        <f>VLOOKUP(B937,MAESTRA!I:K,3,0)</f>
        <v>CAMISETAS CABALLERO POLO RAYAS TALLA M</v>
      </c>
      <c r="E937" s="85" t="s">
        <v>1007</v>
      </c>
      <c r="F937" s="86">
        <v>2.0</v>
      </c>
      <c r="G937" s="14">
        <v>21000.0</v>
      </c>
      <c r="H937" s="14">
        <f t="shared" si="1"/>
        <v>42000</v>
      </c>
      <c r="I937" s="14">
        <f t="shared" si="43"/>
        <v>42000</v>
      </c>
      <c r="J937" s="87">
        <f t="shared" si="22"/>
        <v>1</v>
      </c>
      <c r="K937" s="14">
        <f t="shared" si="23"/>
        <v>84000</v>
      </c>
      <c r="L937" s="88"/>
    </row>
    <row r="938">
      <c r="A938" s="73">
        <v>46204.0</v>
      </c>
      <c r="B938" s="84" t="s">
        <v>652</v>
      </c>
      <c r="C938" s="83" t="str">
        <f>VLOOKUP(B938,MAESTRA!I:K,2,0)</f>
        <v>*11229723*</v>
      </c>
      <c r="D938" s="83" t="str">
        <f>VLOOKUP(B938,MAESTRA!I:K,3,0)</f>
        <v>CAMISETAS CABALLERO POLO RAYAS TALLA L</v>
      </c>
      <c r="E938" s="85" t="s">
        <v>1007</v>
      </c>
      <c r="F938" s="89">
        <v>1.0</v>
      </c>
      <c r="G938" s="14">
        <v>21000.0</v>
      </c>
      <c r="H938" s="14">
        <f t="shared" si="1"/>
        <v>21000</v>
      </c>
      <c r="I938" s="14">
        <f t="shared" si="43"/>
        <v>42000</v>
      </c>
      <c r="J938" s="87">
        <f t="shared" si="22"/>
        <v>1</v>
      </c>
      <c r="K938" s="14">
        <f t="shared" si="23"/>
        <v>42000</v>
      </c>
      <c r="L938" s="88"/>
    </row>
    <row r="939">
      <c r="A939" s="73">
        <v>46204.0</v>
      </c>
      <c r="B939" s="84" t="s">
        <v>658</v>
      </c>
      <c r="C939" s="83" t="str">
        <f>VLOOKUP(B939,MAESTRA!I:K,2,0)</f>
        <v>*11229732*</v>
      </c>
      <c r="D939" s="83" t="str">
        <f>VLOOKUP(B939,MAESTRA!I:K,3,0)</f>
        <v>CAMISETAS CABALLERO POLO RAYAS TALLA XL</v>
      </c>
      <c r="E939" s="85" t="s">
        <v>1007</v>
      </c>
      <c r="F939" s="86">
        <v>2.0</v>
      </c>
      <c r="G939" s="14">
        <v>21000.0</v>
      </c>
      <c r="H939" s="14">
        <f t="shared" si="1"/>
        <v>42000</v>
      </c>
      <c r="I939" s="14">
        <f t="shared" si="43"/>
        <v>42000</v>
      </c>
      <c r="J939" s="87">
        <f t="shared" si="22"/>
        <v>1</v>
      </c>
      <c r="K939" s="14">
        <f t="shared" si="23"/>
        <v>84000</v>
      </c>
      <c r="L939" s="88"/>
    </row>
    <row r="940">
      <c r="A940" s="73">
        <v>46204.0</v>
      </c>
      <c r="B940" s="72" t="s">
        <v>656</v>
      </c>
      <c r="C940" s="1" t="str">
        <f>VLOOKUP(B940,MAESTRA!I:K,2,0)</f>
        <v>*11229727*</v>
      </c>
      <c r="D940" s="1" t="str">
        <f>VLOOKUP(B940,MAESTRA!I:K,3,0)</f>
        <v>CAMISETAS CABALLERO POLO RAYAS TALLA S</v>
      </c>
      <c r="E940" s="5" t="s">
        <v>1007</v>
      </c>
      <c r="F940" s="39">
        <v>2.0</v>
      </c>
      <c r="G940" s="4">
        <v>21000.0</v>
      </c>
      <c r="H940" s="2">
        <f t="shared" si="1"/>
        <v>42000</v>
      </c>
      <c r="I940" s="2">
        <f t="shared" si="43"/>
        <v>42000</v>
      </c>
      <c r="J940" s="59">
        <f t="shared" si="22"/>
        <v>1</v>
      </c>
      <c r="K940" s="2">
        <f t="shared" si="23"/>
        <v>84000</v>
      </c>
      <c r="L940" s="1"/>
    </row>
    <row r="941">
      <c r="A941" s="73">
        <v>46204.0</v>
      </c>
      <c r="B941" s="72" t="s">
        <v>854</v>
      </c>
      <c r="C941" s="1" t="str">
        <f>VLOOKUP(B941,MAESTRA!I:K,2,0)</f>
        <v>*7134730*</v>
      </c>
      <c r="D941" s="1" t="str">
        <f>VLOOKUP(B941,MAESTRA!I:K,3,0)</f>
        <v>TEJIDOS DAMA CON CINTA TALLA UN</v>
      </c>
      <c r="E941" s="5" t="s">
        <v>1085</v>
      </c>
      <c r="F941" s="39">
        <v>3.0</v>
      </c>
      <c r="G941" s="4">
        <v>32000.0</v>
      </c>
      <c r="H941" s="2">
        <f t="shared" si="1"/>
        <v>96000</v>
      </c>
      <c r="I941" s="4">
        <v>68000.0</v>
      </c>
      <c r="J941" s="59">
        <f t="shared" si="22"/>
        <v>1.125</v>
      </c>
      <c r="K941" s="2">
        <f t="shared" si="23"/>
        <v>204000</v>
      </c>
      <c r="L941" s="1"/>
    </row>
    <row r="942">
      <c r="A942" s="73">
        <v>46204.0</v>
      </c>
      <c r="B942" s="52" t="s">
        <v>802</v>
      </c>
      <c r="C942" s="1" t="str">
        <f>VLOOKUP(B942,MAESTRA!I:K,2,0)</f>
        <v>*39123130*</v>
      </c>
      <c r="D942" s="1" t="str">
        <f>VLOOKUP(B942,MAESTRA!I:K,3,0)</f>
        <v>SACO DAMA RAYAS COMBINADAS TALLA UN</v>
      </c>
      <c r="E942" s="5" t="s">
        <v>1085</v>
      </c>
      <c r="F942" s="39">
        <v>3.0</v>
      </c>
      <c r="G942" s="2">
        <v>20000.0</v>
      </c>
      <c r="H942" s="2">
        <f t="shared" si="1"/>
        <v>60000</v>
      </c>
      <c r="I942" s="2">
        <f t="shared" ref="I942:I943" si="44">CEILING(G942*$I$1,1000)</f>
        <v>40000</v>
      </c>
      <c r="J942" s="59">
        <f t="shared" si="22"/>
        <v>1</v>
      </c>
      <c r="K942" s="2">
        <f t="shared" si="23"/>
        <v>120000</v>
      </c>
      <c r="L942" s="1"/>
    </row>
    <row r="943">
      <c r="A943" s="73">
        <v>46204.0</v>
      </c>
      <c r="B943" s="72" t="s">
        <v>856</v>
      </c>
      <c r="C943" s="1" t="str">
        <f>VLOOKUP(B943,MAESTRA!I:K,2,0)</f>
        <v>*7134830*</v>
      </c>
      <c r="D943" s="1" t="str">
        <f>VLOOKUP(B943,MAESTRA!I:K,3,0)</f>
        <v>TEJIDOS DAMA ALETA TALLA UN</v>
      </c>
      <c r="E943" s="5" t="s">
        <v>1085</v>
      </c>
      <c r="F943" s="39">
        <v>2.0</v>
      </c>
      <c r="G943" s="4">
        <v>32000.0</v>
      </c>
      <c r="H943" s="2">
        <f t="shared" si="1"/>
        <v>64000</v>
      </c>
      <c r="I943" s="2">
        <f t="shared" si="44"/>
        <v>64000</v>
      </c>
      <c r="J943" s="59">
        <f t="shared" si="22"/>
        <v>1</v>
      </c>
      <c r="K943" s="2">
        <f t="shared" si="23"/>
        <v>128000</v>
      </c>
      <c r="L943" s="1"/>
    </row>
    <row r="944">
      <c r="A944" s="73">
        <v>46204.0</v>
      </c>
      <c r="B944" s="84" t="s">
        <v>804</v>
      </c>
      <c r="C944" s="83" t="str">
        <f>VLOOKUP(B944,MAESTRA!I:K,2,0)</f>
        <v>*39125830*</v>
      </c>
      <c r="D944" s="83" t="str">
        <f>VLOOKUP(B944,MAESTRA!I:K,3,0)</f>
        <v>SACO DAMA TEJIDO RAYAS TALLA UN</v>
      </c>
      <c r="E944" s="90" t="s">
        <v>1085</v>
      </c>
      <c r="F944" s="89">
        <v>2.0</v>
      </c>
      <c r="G944" s="91">
        <v>28000.0</v>
      </c>
      <c r="H944" s="14">
        <f t="shared" si="1"/>
        <v>56000</v>
      </c>
      <c r="I944" s="91">
        <v>59000.0</v>
      </c>
      <c r="J944" s="87">
        <f t="shared" si="22"/>
        <v>1.107142857</v>
      </c>
      <c r="K944" s="14">
        <f t="shared" si="23"/>
        <v>118000</v>
      </c>
      <c r="L944" s="88"/>
    </row>
    <row r="945">
      <c r="A945" s="73">
        <v>46204.0</v>
      </c>
      <c r="B945" s="84" t="s">
        <v>806</v>
      </c>
      <c r="C945" s="83" t="str">
        <f>VLOOKUP(B945,MAESTRA!I:K,2,0)</f>
        <v>*3919730*</v>
      </c>
      <c r="D945" s="83" t="str">
        <f>VLOOKUP(B945,MAESTRA!I:K,3,0)</f>
        <v>SACO DAMA CORAZON LOVE TALLA UN</v>
      </c>
      <c r="E945" s="90" t="s">
        <v>1085</v>
      </c>
      <c r="F945" s="86">
        <v>5.0</v>
      </c>
      <c r="G945" s="91">
        <v>28000.0</v>
      </c>
      <c r="H945" s="14">
        <f t="shared" si="1"/>
        <v>140000</v>
      </c>
      <c r="I945" s="91">
        <v>59000.0</v>
      </c>
      <c r="J945" s="87">
        <f t="shared" si="22"/>
        <v>1.107142857</v>
      </c>
      <c r="K945" s="14">
        <f t="shared" si="23"/>
        <v>295000</v>
      </c>
      <c r="L945" s="88"/>
    </row>
    <row r="946">
      <c r="A946" s="73">
        <v>46204.0</v>
      </c>
      <c r="B946" s="84" t="s">
        <v>816</v>
      </c>
      <c r="C946" s="83" t="str">
        <f>VLOOKUP(B946,MAESTRA!I:K,2,0)</f>
        <v>*4121623*</v>
      </c>
      <c r="D946" s="83" t="str">
        <f>VLOOKUP(B946,MAESTRA!I:K,3,0)</f>
        <v>SUDADERA CABALLERO ALGODON TALLA L</v>
      </c>
      <c r="E946" s="85" t="s">
        <v>1461</v>
      </c>
      <c r="F946" s="89">
        <v>3.0</v>
      </c>
      <c r="G946" s="91">
        <v>45000.0</v>
      </c>
      <c r="H946" s="14">
        <f t="shared" si="1"/>
        <v>135000</v>
      </c>
      <c r="I946" s="14">
        <v>88000.0</v>
      </c>
      <c r="J946" s="87">
        <f t="shared" si="22"/>
        <v>0.9555555556</v>
      </c>
      <c r="K946" s="14">
        <f t="shared" si="23"/>
        <v>264000</v>
      </c>
      <c r="L946" s="88"/>
    </row>
    <row r="947">
      <c r="A947" s="73">
        <v>46204.0</v>
      </c>
      <c r="B947" s="84" t="s">
        <v>818</v>
      </c>
      <c r="C947" s="83" t="str">
        <f>VLOOKUP(B947,MAESTRA!I:K,2,0)</f>
        <v>*4121632*</v>
      </c>
      <c r="D947" s="83" t="str">
        <f>VLOOKUP(B947,MAESTRA!I:K,3,0)</f>
        <v>SUDADERA CABALLERO ALGODON TALLA XL</v>
      </c>
      <c r="E947" s="85" t="s">
        <v>1461</v>
      </c>
      <c r="F947" s="86">
        <v>2.0</v>
      </c>
      <c r="G947" s="91">
        <v>45000.0</v>
      </c>
      <c r="H947" s="14">
        <f t="shared" si="1"/>
        <v>90000</v>
      </c>
      <c r="I947" s="14">
        <v>88000.0</v>
      </c>
      <c r="J947" s="87">
        <f t="shared" si="22"/>
        <v>0.9555555556</v>
      </c>
      <c r="K947" s="14">
        <f t="shared" si="23"/>
        <v>176000</v>
      </c>
      <c r="L947" s="88"/>
    </row>
    <row r="948">
      <c r="A948" s="73">
        <v>46204.0</v>
      </c>
      <c r="B948" s="84" t="s">
        <v>814</v>
      </c>
      <c r="C948" s="83" t="str">
        <f>VLOOKUP(B948,MAESTRA!I:K,2,0)</f>
        <v>*4111625*</v>
      </c>
      <c r="D948" s="83" t="str">
        <f>VLOOKUP(B948,MAESTRA!I:K,3,0)</f>
        <v>SUDADERA DAMA ALGODON TALLA M</v>
      </c>
      <c r="E948" s="85" t="s">
        <v>1461</v>
      </c>
      <c r="F948" s="89">
        <v>1.0</v>
      </c>
      <c r="G948" s="91">
        <v>40000.0</v>
      </c>
      <c r="H948" s="14">
        <f t="shared" si="1"/>
        <v>40000</v>
      </c>
      <c r="I948" s="91">
        <v>87000.0</v>
      </c>
      <c r="J948" s="87">
        <f t="shared" si="22"/>
        <v>1.175</v>
      </c>
      <c r="K948" s="14">
        <f t="shared" si="23"/>
        <v>87000</v>
      </c>
      <c r="L948" s="88"/>
    </row>
    <row r="949">
      <c r="A949" s="73">
        <v>46204.0</v>
      </c>
      <c r="B949" s="84" t="s">
        <v>812</v>
      </c>
      <c r="C949" s="83" t="str">
        <f>VLOOKUP(B949,MAESTRA!I:K,2,0)</f>
        <v>*4111623*</v>
      </c>
      <c r="D949" s="83" t="str">
        <f>VLOOKUP(B949,MAESTRA!I:K,3,0)</f>
        <v>SUDADERA DAMA ALGODON TALLA L</v>
      </c>
      <c r="E949" s="85" t="s">
        <v>1461</v>
      </c>
      <c r="F949" s="86">
        <v>1.0</v>
      </c>
      <c r="G949" s="91">
        <v>40000.0</v>
      </c>
      <c r="H949" s="14">
        <f t="shared" si="1"/>
        <v>40000</v>
      </c>
      <c r="I949" s="91">
        <v>87000.0</v>
      </c>
      <c r="J949" s="87">
        <f t="shared" si="22"/>
        <v>1.175</v>
      </c>
      <c r="K949" s="14">
        <f t="shared" si="23"/>
        <v>87000</v>
      </c>
      <c r="L949" s="88"/>
    </row>
    <row r="950">
      <c r="A950" s="73">
        <v>46204.0</v>
      </c>
      <c r="B950" s="52" t="s">
        <v>840</v>
      </c>
      <c r="C950" s="1" t="str">
        <f>VLOOKUP(B950,MAESTRA!I:K,2,0)</f>
        <v>*526615*</v>
      </c>
      <c r="D950" s="1" t="str">
        <f>VLOOKUP(B950,MAESTRA!I:K,3,0)</f>
        <v>BERMUDAS CABALLERO CAMUFLADO TALLA 34</v>
      </c>
      <c r="E950" s="1" t="s">
        <v>894</v>
      </c>
      <c r="F950" s="39">
        <v>2.0</v>
      </c>
      <c r="G950" s="2">
        <v>38000.0</v>
      </c>
      <c r="H950" s="2">
        <f t="shared" si="1"/>
        <v>76000</v>
      </c>
      <c r="I950" s="2">
        <f t="shared" ref="I950:I955" si="45">CEILING(G950*$I$1,1000)</f>
        <v>76000</v>
      </c>
      <c r="J950" s="59">
        <f t="shared" si="22"/>
        <v>1</v>
      </c>
      <c r="K950" s="2">
        <f t="shared" si="23"/>
        <v>152000</v>
      </c>
      <c r="L950" s="1"/>
    </row>
    <row r="951">
      <c r="A951" s="73">
        <v>46204.0</v>
      </c>
      <c r="B951" s="72" t="s">
        <v>842</v>
      </c>
      <c r="C951" s="1" t="str">
        <f>VLOOKUP(B951,MAESTRA!I:K,2,0)</f>
        <v>*6134930*</v>
      </c>
      <c r="D951" s="1" t="str">
        <f>VLOOKUP(B951,MAESTRA!I:K,3,0)</f>
        <v>BLUSAS DAMA ACANALADA MANGA LARGA TALLA UN</v>
      </c>
      <c r="E951" s="5" t="s">
        <v>1567</v>
      </c>
      <c r="F951" s="39">
        <v>5.0</v>
      </c>
      <c r="G951" s="4">
        <v>16000.0</v>
      </c>
      <c r="H951" s="2">
        <f t="shared" si="1"/>
        <v>80000</v>
      </c>
      <c r="I951" s="2">
        <f t="shared" si="45"/>
        <v>32000</v>
      </c>
      <c r="J951" s="59">
        <f t="shared" si="22"/>
        <v>1</v>
      </c>
      <c r="K951" s="2">
        <f t="shared" si="23"/>
        <v>160000</v>
      </c>
      <c r="L951" s="1"/>
    </row>
    <row r="952">
      <c r="A952" s="73">
        <v>46204.0</v>
      </c>
      <c r="B952" s="72" t="s">
        <v>844</v>
      </c>
      <c r="C952" s="1" t="str">
        <f>VLOOKUP(B952,MAESTRA!I:K,2,0)</f>
        <v>*6135030*</v>
      </c>
      <c r="D952" s="1" t="str">
        <f>VLOOKUP(B952,MAESTRA!I:K,3,0)</f>
        <v>BLUSAS DAMA ACANALADA MANGA LARGA BOMBACHA TALLA UN</v>
      </c>
      <c r="E952" s="5" t="s">
        <v>1567</v>
      </c>
      <c r="F952" s="39">
        <v>3.0</v>
      </c>
      <c r="G952" s="4">
        <v>16000.0</v>
      </c>
      <c r="H952" s="2">
        <f t="shared" si="1"/>
        <v>48000</v>
      </c>
      <c r="I952" s="2">
        <f t="shared" si="45"/>
        <v>32000</v>
      </c>
      <c r="J952" s="59">
        <f t="shared" si="22"/>
        <v>1</v>
      </c>
      <c r="K952" s="2">
        <f t="shared" si="23"/>
        <v>96000</v>
      </c>
      <c r="L952" s="1"/>
    </row>
    <row r="953">
      <c r="A953" s="73">
        <v>46204.0</v>
      </c>
      <c r="B953" s="72" t="s">
        <v>846</v>
      </c>
      <c r="C953" s="1" t="str">
        <f>VLOOKUP(B953,MAESTRA!I:K,2,0)</f>
        <v>*6135130*</v>
      </c>
      <c r="D953" s="1" t="str">
        <f>VLOOKUP(B953,MAESTRA!I:K,3,0)</f>
        <v>BLUSAS DAMA ACANALADA MANGA CORTA TALLA UN</v>
      </c>
      <c r="E953" s="5" t="s">
        <v>1567</v>
      </c>
      <c r="F953" s="39">
        <v>4.0</v>
      </c>
      <c r="G953" s="4">
        <v>15000.0</v>
      </c>
      <c r="H953" s="2">
        <f t="shared" si="1"/>
        <v>60000</v>
      </c>
      <c r="I953" s="2">
        <f t="shared" si="45"/>
        <v>30000</v>
      </c>
      <c r="J953" s="59">
        <f t="shared" si="22"/>
        <v>1</v>
      </c>
      <c r="K953" s="2">
        <f t="shared" si="23"/>
        <v>120000</v>
      </c>
      <c r="L953" s="1"/>
    </row>
    <row r="954">
      <c r="A954" s="73">
        <v>46204.0</v>
      </c>
      <c r="B954" s="72" t="s">
        <v>790</v>
      </c>
      <c r="C954" s="1" t="str">
        <f>VLOOKUP(B954,MAESTRA!I:K,2,0)</f>
        <v>*3037931*</v>
      </c>
      <c r="D954" s="1" t="str">
        <f>VLOOKUP(B954,MAESTRA!I:K,3,0)</f>
        <v>COLLAR UNISEX COLLAR 1 TALLA VA</v>
      </c>
      <c r="E954" s="5" t="s">
        <v>392</v>
      </c>
      <c r="F954" s="39">
        <v>3.0</v>
      </c>
      <c r="G954" s="4">
        <v>16000.0</v>
      </c>
      <c r="H954" s="2">
        <f t="shared" si="1"/>
        <v>48000</v>
      </c>
      <c r="I954" s="2">
        <f t="shared" si="45"/>
        <v>32000</v>
      </c>
      <c r="J954" s="59">
        <f t="shared" si="22"/>
        <v>1</v>
      </c>
      <c r="K954" s="2">
        <f t="shared" si="23"/>
        <v>96000</v>
      </c>
      <c r="L954" s="1"/>
    </row>
    <row r="955">
      <c r="A955" s="73">
        <v>46204.0</v>
      </c>
      <c r="B955" s="72" t="s">
        <v>794</v>
      </c>
      <c r="C955" s="1" t="str">
        <f>VLOOKUP(B955,MAESTRA!I:K,2,0)</f>
        <v>*3038431*</v>
      </c>
      <c r="D955" s="1" t="str">
        <f>VLOOKUP(B955,MAESTRA!I:K,3,0)</f>
        <v>COLLAR UNISEX COLLAR 6 TALLA VA</v>
      </c>
      <c r="E955" s="5" t="s">
        <v>392</v>
      </c>
      <c r="F955" s="39">
        <v>1.0</v>
      </c>
      <c r="G955" s="4">
        <v>11000.0</v>
      </c>
      <c r="H955" s="2">
        <f t="shared" si="1"/>
        <v>11000</v>
      </c>
      <c r="I955" s="2">
        <f t="shared" si="45"/>
        <v>22000</v>
      </c>
      <c r="J955" s="59">
        <f t="shared" si="22"/>
        <v>1</v>
      </c>
      <c r="K955" s="2">
        <f t="shared" si="23"/>
        <v>22000</v>
      </c>
      <c r="L955" s="1"/>
    </row>
    <row r="956">
      <c r="A956" s="73">
        <v>46204.0</v>
      </c>
      <c r="B956" s="84" t="s">
        <v>756</v>
      </c>
      <c r="C956" s="83" t="str">
        <f>VLOOKUP(B956,MAESTRA!I:K,2,0)</f>
        <v>*25333927*</v>
      </c>
      <c r="D956" s="83" t="str">
        <f>VLOOKUP(B956,MAESTRA!I:K,3,0)</f>
        <v>CHAQUETAS UNISEX ROMPEVIENTOS  NEGRA COLOMBIA TALLA S</v>
      </c>
      <c r="E956" s="85" t="s">
        <v>1533</v>
      </c>
      <c r="F956" s="89">
        <v>2.0</v>
      </c>
      <c r="G956" s="14">
        <v>38000.0</v>
      </c>
      <c r="H956" s="14">
        <f t="shared" si="1"/>
        <v>76000</v>
      </c>
      <c r="I956" s="14">
        <v>100000.0</v>
      </c>
      <c r="J956" s="87">
        <f t="shared" si="22"/>
        <v>1.631578947</v>
      </c>
      <c r="K956" s="14">
        <f t="shared" si="23"/>
        <v>200000</v>
      </c>
      <c r="L956" s="88"/>
    </row>
    <row r="957">
      <c r="A957" s="73">
        <v>46204.0</v>
      </c>
      <c r="B957" s="84" t="s">
        <v>754</v>
      </c>
      <c r="C957" s="83" t="str">
        <f>VLOOKUP(B957,MAESTRA!I:K,2,0)</f>
        <v>*25333925*</v>
      </c>
      <c r="D957" s="83" t="str">
        <f>VLOOKUP(B957,MAESTRA!I:K,3,0)</f>
        <v>CHAQUETAS UNISEX ROMPEVIENTOS  NEGRA COLOMBIA TALLA M</v>
      </c>
      <c r="E957" s="85" t="s">
        <v>1533</v>
      </c>
      <c r="F957" s="89">
        <v>2.0</v>
      </c>
      <c r="G957" s="14">
        <v>38000.0</v>
      </c>
      <c r="H957" s="14">
        <f t="shared" si="1"/>
        <v>76000</v>
      </c>
      <c r="I957" s="14">
        <v>100000.0</v>
      </c>
      <c r="J957" s="87">
        <f t="shared" si="22"/>
        <v>1.631578947</v>
      </c>
      <c r="K957" s="14">
        <f t="shared" si="23"/>
        <v>200000</v>
      </c>
      <c r="L957" s="88"/>
    </row>
    <row r="958">
      <c r="A958" s="73">
        <v>46204.0</v>
      </c>
      <c r="B958" s="84" t="s">
        <v>752</v>
      </c>
      <c r="C958" s="83" t="str">
        <f>VLOOKUP(B958,MAESTRA!I:K,2,0)</f>
        <v>*25333923*</v>
      </c>
      <c r="D958" s="83" t="str">
        <f>VLOOKUP(B958,MAESTRA!I:K,3,0)</f>
        <v>CHAQUETAS UNISEX ROMPEVIENTOS  NEGRA COLOMBIA TALLA L</v>
      </c>
      <c r="E958" s="85" t="s">
        <v>1533</v>
      </c>
      <c r="F958" s="89">
        <v>2.0</v>
      </c>
      <c r="G958" s="14">
        <v>38000.0</v>
      </c>
      <c r="H958" s="14">
        <f t="shared" si="1"/>
        <v>76000</v>
      </c>
      <c r="I958" s="14">
        <v>100000.0</v>
      </c>
      <c r="J958" s="87">
        <f t="shared" si="22"/>
        <v>1.631578947</v>
      </c>
      <c r="K958" s="14">
        <f t="shared" si="23"/>
        <v>200000</v>
      </c>
      <c r="L958" s="88"/>
    </row>
    <row r="959">
      <c r="A959" s="73">
        <v>46204.0</v>
      </c>
      <c r="B959" s="84" t="s">
        <v>758</v>
      </c>
      <c r="C959" s="83" t="str">
        <f>VLOOKUP(B959,MAESTRA!I:K,2,0)</f>
        <v>*25333932*</v>
      </c>
      <c r="D959" s="83" t="str">
        <f>VLOOKUP(B959,MAESTRA!I:K,3,0)</f>
        <v>CHAQUETAS UNISEX ROMPEVIENTOS  NEGRA COLOMBIA TALLA XL</v>
      </c>
      <c r="E959" s="85" t="s">
        <v>1533</v>
      </c>
      <c r="F959" s="89">
        <v>2.0</v>
      </c>
      <c r="G959" s="14">
        <v>38000.0</v>
      </c>
      <c r="H959" s="14">
        <f t="shared" si="1"/>
        <v>76000</v>
      </c>
      <c r="I959" s="14">
        <v>100000.0</v>
      </c>
      <c r="J959" s="87">
        <f t="shared" si="22"/>
        <v>1.631578947</v>
      </c>
      <c r="K959" s="14">
        <f t="shared" si="23"/>
        <v>200000</v>
      </c>
      <c r="L959" s="88"/>
    </row>
    <row r="960">
      <c r="A960" s="73">
        <v>46204.0</v>
      </c>
      <c r="B960" s="84" t="s">
        <v>760</v>
      </c>
      <c r="C960" s="83" t="str">
        <f>VLOOKUP(B960,MAESTRA!I:K,2,0)</f>
        <v>*25333934*</v>
      </c>
      <c r="D960" s="83" t="str">
        <f>VLOOKUP(B960,MAESTRA!I:K,3,0)</f>
        <v>CHAQUETAS UNISEX ROMPEVIENTOS  NEGRA COLOMBIA TALLA XXL</v>
      </c>
      <c r="E960" s="85" t="s">
        <v>1533</v>
      </c>
      <c r="F960" s="89">
        <v>2.0</v>
      </c>
      <c r="G960" s="91">
        <v>42000.0</v>
      </c>
      <c r="H960" s="14">
        <f t="shared" si="1"/>
        <v>84000</v>
      </c>
      <c r="I960" s="14">
        <v>100000.0</v>
      </c>
      <c r="J960" s="87">
        <f t="shared" si="22"/>
        <v>1.380952381</v>
      </c>
      <c r="K960" s="14">
        <f t="shared" si="23"/>
        <v>200000</v>
      </c>
      <c r="L960" s="88"/>
    </row>
    <row r="961">
      <c r="A961" s="73">
        <v>46204.0</v>
      </c>
      <c r="B961" s="72" t="s">
        <v>848</v>
      </c>
      <c r="C961" s="1" t="str">
        <f>VLOOKUP(B961,MAESTRA!I:K,2,0)</f>
        <v>*6135230*</v>
      </c>
      <c r="D961" s="1" t="str">
        <f>VLOOKUP(B961,MAESTRA!I:K,3,0)</f>
        <v>BLUSAS DAMA FLORES TALLA UN</v>
      </c>
      <c r="E961" s="5" t="s">
        <v>1568</v>
      </c>
      <c r="F961" s="39">
        <v>10.0</v>
      </c>
      <c r="G961" s="4">
        <v>20000.0</v>
      </c>
      <c r="H961" s="2">
        <f t="shared" si="1"/>
        <v>200000</v>
      </c>
      <c r="I961" s="4">
        <v>43000.0</v>
      </c>
      <c r="J961" s="59">
        <f t="shared" si="22"/>
        <v>1.15</v>
      </c>
      <c r="K961" s="2">
        <f t="shared" si="23"/>
        <v>430000</v>
      </c>
      <c r="L961" s="1"/>
    </row>
    <row r="962">
      <c r="A962" s="73">
        <v>46204.0</v>
      </c>
      <c r="B962" s="72" t="s">
        <v>850</v>
      </c>
      <c r="C962" s="1" t="str">
        <f>VLOOKUP(B962,MAESTRA!I:K,2,0)</f>
        <v>*6135330*</v>
      </c>
      <c r="D962" s="1" t="str">
        <f>VLOOKUP(B962,MAESTRA!I:K,3,0)</f>
        <v>BLUSAS DAMA UNICOLOR TALLA UN</v>
      </c>
      <c r="E962" s="5" t="s">
        <v>1568</v>
      </c>
      <c r="F962" s="39">
        <v>2.0</v>
      </c>
      <c r="G962" s="4">
        <v>20000.0</v>
      </c>
      <c r="H962" s="2">
        <f t="shared" si="1"/>
        <v>40000</v>
      </c>
      <c r="I962" s="4">
        <v>43000.0</v>
      </c>
      <c r="J962" s="59">
        <f t="shared" si="22"/>
        <v>1.15</v>
      </c>
      <c r="K962" s="2">
        <f t="shared" si="23"/>
        <v>86000</v>
      </c>
      <c r="L962" s="1"/>
    </row>
    <row r="963">
      <c r="A963" s="73">
        <v>46204.0</v>
      </c>
      <c r="B963" s="52" t="s">
        <v>792</v>
      </c>
      <c r="C963" s="1" t="str">
        <f>VLOOKUP(B963,MAESTRA!I:K,2,0)</f>
        <v>*3038231*</v>
      </c>
      <c r="D963" s="1" t="str">
        <f>VLOOKUP(B963,MAESTRA!I:K,3,0)</f>
        <v>COLLAR UNISEX COLLAR 4 TALLA VA</v>
      </c>
      <c r="E963" s="5" t="s">
        <v>392</v>
      </c>
      <c r="F963" s="39">
        <v>2.0</v>
      </c>
      <c r="G963" s="4">
        <v>14500.0</v>
      </c>
      <c r="H963" s="2">
        <f t="shared" si="1"/>
        <v>29000</v>
      </c>
      <c r="I963" s="2">
        <f t="shared" ref="I963:I965" si="46">CEILING(G963*$I$1,1000)</f>
        <v>29000</v>
      </c>
      <c r="J963" s="59">
        <f t="shared" si="22"/>
        <v>1</v>
      </c>
      <c r="K963" s="2">
        <f t="shared" si="23"/>
        <v>58000</v>
      </c>
      <c r="L963" s="1"/>
    </row>
    <row r="964">
      <c r="A964" s="73">
        <v>46204.0</v>
      </c>
      <c r="B964" s="52" t="s">
        <v>796</v>
      </c>
      <c r="C964" s="1" t="str">
        <f>VLOOKUP(B964,MAESTRA!I:K,2,0)</f>
        <v>*34323331*</v>
      </c>
      <c r="D964" s="1" t="str">
        <f>VLOOKUP(B964,MAESTRA!I:K,3,0)</f>
        <v>CANDONGAS UNISEX REDONDA 1 TALLA VA</v>
      </c>
      <c r="E964" s="5" t="s">
        <v>392</v>
      </c>
      <c r="F964" s="39">
        <v>3.0</v>
      </c>
      <c r="G964" s="4">
        <v>4500.0</v>
      </c>
      <c r="H964" s="2">
        <f t="shared" si="1"/>
        <v>13500</v>
      </c>
      <c r="I964" s="2">
        <f t="shared" si="46"/>
        <v>9000</v>
      </c>
      <c r="J964" s="59">
        <f t="shared" si="22"/>
        <v>1</v>
      </c>
      <c r="K964" s="2">
        <f t="shared" si="23"/>
        <v>27000</v>
      </c>
      <c r="L964" s="1"/>
    </row>
    <row r="965">
      <c r="A965" s="73">
        <v>46204.0</v>
      </c>
      <c r="B965" s="52" t="s">
        <v>798</v>
      </c>
      <c r="C965" s="1" t="str">
        <f>VLOOKUP(B965,MAESTRA!I:K,2,0)</f>
        <v>*34323531*</v>
      </c>
      <c r="D965" s="1" t="str">
        <f>VLOOKUP(B965,MAESTRA!I:K,3,0)</f>
        <v>CANDONGAS UNISEX REDONDA 3 TALLA VA</v>
      </c>
      <c r="E965" s="5" t="s">
        <v>392</v>
      </c>
      <c r="F965" s="39">
        <v>1.0</v>
      </c>
      <c r="G965" s="4">
        <v>5000.0</v>
      </c>
      <c r="H965" s="2">
        <f t="shared" si="1"/>
        <v>5000</v>
      </c>
      <c r="I965" s="2">
        <f t="shared" si="46"/>
        <v>10000</v>
      </c>
      <c r="J965" s="59">
        <f t="shared" si="22"/>
        <v>1</v>
      </c>
      <c r="K965" s="2">
        <f t="shared" si="23"/>
        <v>10000</v>
      </c>
      <c r="L965" s="1"/>
    </row>
    <row r="966">
      <c r="A966" s="73">
        <v>46204.0</v>
      </c>
      <c r="B966" s="84" t="s">
        <v>778</v>
      </c>
      <c r="C966" s="83" t="str">
        <f>VLOOKUP(B966,MAESTRA!I:K,2,0)</f>
        <v>*26320230*</v>
      </c>
      <c r="D966" s="83" t="str">
        <f>VLOOKUP(B966,MAESTRA!I:K,3,0)</f>
        <v>BUSOS UNISEX OVERSIZE TALLA UN</v>
      </c>
      <c r="E966" s="85" t="s">
        <v>401</v>
      </c>
      <c r="F966" s="89">
        <v>4.0</v>
      </c>
      <c r="G966" s="91">
        <v>40000.0</v>
      </c>
      <c r="H966" s="14">
        <f t="shared" si="1"/>
        <v>160000</v>
      </c>
      <c r="I966" s="91">
        <v>88000.0</v>
      </c>
      <c r="J966" s="87">
        <f t="shared" si="22"/>
        <v>1.2</v>
      </c>
      <c r="K966" s="14">
        <f t="shared" si="23"/>
        <v>352000</v>
      </c>
      <c r="L966" s="88"/>
    </row>
    <row r="967">
      <c r="A967" s="73">
        <v>46204.0</v>
      </c>
      <c r="B967" s="84" t="s">
        <v>770</v>
      </c>
      <c r="C967" s="83" t="str">
        <f>VLOOKUP(B967,MAESTRA!I:K,2,0)</f>
        <v>*26319423*</v>
      </c>
      <c r="D967" s="83" t="str">
        <f>VLOOKUP(B967,MAESTRA!I:K,3,0)</f>
        <v>BUSOS UNISEX MUNDIAL 2026 TALLA L</v>
      </c>
      <c r="E967" s="85" t="s">
        <v>1259</v>
      </c>
      <c r="F967" s="89">
        <v>3.0</v>
      </c>
      <c r="G967" s="14">
        <v>35000.0</v>
      </c>
      <c r="H967" s="14">
        <f t="shared" si="1"/>
        <v>105000</v>
      </c>
      <c r="I967" s="14">
        <f t="shared" ref="I967:I970" si="47">CEILING(G967*$I$1,1000)</f>
        <v>70000</v>
      </c>
      <c r="J967" s="87">
        <f t="shared" si="22"/>
        <v>1</v>
      </c>
      <c r="K967" s="14">
        <f t="shared" si="23"/>
        <v>210000</v>
      </c>
      <c r="L967" s="88"/>
    </row>
    <row r="968">
      <c r="A968" s="73">
        <v>46204.0</v>
      </c>
      <c r="B968" s="84" t="s">
        <v>774</v>
      </c>
      <c r="C968" s="83" t="str">
        <f>VLOOKUP(B968,MAESTRA!I:K,2,0)</f>
        <v>*26319427*</v>
      </c>
      <c r="D968" s="83" t="str">
        <f>VLOOKUP(B968,MAESTRA!I:K,3,0)</f>
        <v>BUSOS UNISEX MUNDIAL 2026 TALLA S</v>
      </c>
      <c r="E968" s="85" t="s">
        <v>1259</v>
      </c>
      <c r="F968" s="89">
        <v>3.0</v>
      </c>
      <c r="G968" s="14">
        <v>35000.0</v>
      </c>
      <c r="H968" s="14">
        <f t="shared" si="1"/>
        <v>105000</v>
      </c>
      <c r="I968" s="14">
        <f t="shared" si="47"/>
        <v>70000</v>
      </c>
      <c r="J968" s="87">
        <f t="shared" si="22"/>
        <v>1</v>
      </c>
      <c r="K968" s="14">
        <f t="shared" si="23"/>
        <v>210000</v>
      </c>
      <c r="L968" s="88"/>
    </row>
    <row r="969">
      <c r="A969" s="73">
        <v>46204.0</v>
      </c>
      <c r="B969" s="84" t="s">
        <v>776</v>
      </c>
      <c r="C969" s="83" t="str">
        <f>VLOOKUP(B969,MAESTRA!I:K,2,0)</f>
        <v>*26319434*</v>
      </c>
      <c r="D969" s="83" t="str">
        <f>VLOOKUP(B969,MAESTRA!I:K,3,0)</f>
        <v>BUSOS UNISEX MUNDIAL 2026 TALLA XXL</v>
      </c>
      <c r="E969" s="85" t="s">
        <v>1259</v>
      </c>
      <c r="F969" s="89">
        <v>4.0</v>
      </c>
      <c r="G969" s="14">
        <v>35000.0</v>
      </c>
      <c r="H969" s="14">
        <f t="shared" si="1"/>
        <v>140000</v>
      </c>
      <c r="I969" s="14">
        <f t="shared" si="47"/>
        <v>70000</v>
      </c>
      <c r="J969" s="87">
        <f t="shared" si="22"/>
        <v>1</v>
      </c>
      <c r="K969" s="14">
        <f t="shared" si="23"/>
        <v>280000</v>
      </c>
      <c r="L969" s="88"/>
    </row>
    <row r="970">
      <c r="A970" s="73">
        <v>46204.0</v>
      </c>
      <c r="B970" s="52" t="s">
        <v>772</v>
      </c>
      <c r="C970" s="1" t="str">
        <f>VLOOKUP(B970,MAESTRA!I:K,2,0)</f>
        <v>*26319425*</v>
      </c>
      <c r="D970" s="1" t="str">
        <f>VLOOKUP(B970,MAESTRA!I:K,3,0)</f>
        <v>BUSOS UNISEX MUNDIAL 2026 TALLA M</v>
      </c>
      <c r="E970" s="1" t="s">
        <v>1259</v>
      </c>
      <c r="F970" s="39">
        <v>5.0</v>
      </c>
      <c r="G970" s="2">
        <v>35000.0</v>
      </c>
      <c r="H970" s="2">
        <f t="shared" si="1"/>
        <v>175000</v>
      </c>
      <c r="I970" s="2">
        <f t="shared" si="47"/>
        <v>70000</v>
      </c>
      <c r="J970" s="59">
        <f t="shared" si="22"/>
        <v>1</v>
      </c>
      <c r="K970" s="2">
        <f t="shared" si="23"/>
        <v>350000</v>
      </c>
      <c r="L970" s="1"/>
    </row>
    <row r="971">
      <c r="A971" s="73">
        <v>46204.0</v>
      </c>
      <c r="B971" s="52" t="s">
        <v>762</v>
      </c>
      <c r="C971" s="1" t="str">
        <f>VLOOKUP(B971,MAESTRA!I:K,2,0)</f>
        <v>*2617030*</v>
      </c>
      <c r="D971" s="1" t="str">
        <f>VLOOKUP(B971,MAESTRA!I:K,3,0)</f>
        <v>BUSOS DAMA CAPOTA LANA TALLA UN</v>
      </c>
      <c r="E971" s="1" t="s">
        <v>1262</v>
      </c>
      <c r="F971" s="39">
        <v>6.0</v>
      </c>
      <c r="G971" s="2">
        <v>33000.0</v>
      </c>
      <c r="H971" s="2">
        <f t="shared" si="1"/>
        <v>198000</v>
      </c>
      <c r="I971" s="4">
        <v>68000.0</v>
      </c>
      <c r="J971" s="59">
        <f t="shared" si="22"/>
        <v>1.060606061</v>
      </c>
      <c r="K971" s="2">
        <f t="shared" si="23"/>
        <v>408000</v>
      </c>
      <c r="L971" s="1"/>
    </row>
    <row r="972">
      <c r="A972" s="73">
        <v>46204.0</v>
      </c>
      <c r="B972" s="72" t="s">
        <v>858</v>
      </c>
      <c r="C972" s="1" t="str">
        <f>VLOOKUP(B972,MAESTRA!I:K,2,0)</f>
        <v>*7135430*</v>
      </c>
      <c r="D972" s="1" t="str">
        <f>VLOOKUP(B972,MAESTRA!I:K,3,0)</f>
        <v>TEJIDOS DAMA CUELLO TORTUGA TALLA UN</v>
      </c>
      <c r="E972" s="5" t="s">
        <v>1262</v>
      </c>
      <c r="F972" s="39">
        <v>2.0</v>
      </c>
      <c r="G972" s="4">
        <v>25000.0</v>
      </c>
      <c r="H972" s="2">
        <f t="shared" si="1"/>
        <v>50000</v>
      </c>
      <c r="I972" s="4">
        <v>55000.0</v>
      </c>
      <c r="J972" s="59">
        <f t="shared" si="22"/>
        <v>1.2</v>
      </c>
      <c r="K972" s="2">
        <f t="shared" si="23"/>
        <v>110000</v>
      </c>
      <c r="L972" s="1"/>
    </row>
    <row r="973">
      <c r="A973" s="73">
        <v>46204.0</v>
      </c>
      <c r="B973" s="84" t="s">
        <v>748</v>
      </c>
      <c r="C973" s="83" t="str">
        <f>VLOOKUP(B973,MAESTRA!I:K,2,0)</f>
        <v>*2526825*</v>
      </c>
      <c r="D973" s="83" t="str">
        <f>VLOOKUP(B973,MAESTRA!I:K,3,0)</f>
        <v>CHAQUETAS CABALLERO CANGURO AIR TALLA M</v>
      </c>
      <c r="E973" s="90" t="s">
        <v>405</v>
      </c>
      <c r="F973" s="89">
        <v>1.0</v>
      </c>
      <c r="G973" s="14">
        <v>34000.0</v>
      </c>
      <c r="H973" s="14">
        <f t="shared" si="1"/>
        <v>34000</v>
      </c>
      <c r="I973" s="14">
        <f t="shared" ref="I973:I979" si="48">CEILING(G973*$I$1,1000)</f>
        <v>68000</v>
      </c>
      <c r="J973" s="87">
        <f t="shared" si="22"/>
        <v>1</v>
      </c>
      <c r="K973" s="14">
        <f t="shared" si="23"/>
        <v>68000</v>
      </c>
      <c r="L973" s="88"/>
    </row>
    <row r="974">
      <c r="A974" s="73">
        <v>46204.0</v>
      </c>
      <c r="B974" s="84" t="s">
        <v>746</v>
      </c>
      <c r="C974" s="83" t="str">
        <f>VLOOKUP(B974,MAESTRA!I:K,2,0)</f>
        <v>*2526823*</v>
      </c>
      <c r="D974" s="83" t="str">
        <f>VLOOKUP(B974,MAESTRA!I:K,3,0)</f>
        <v>CHAQUETAS CABALLERO CANGURO AIR TALLA L</v>
      </c>
      <c r="E974" s="90" t="s">
        <v>405</v>
      </c>
      <c r="F974" s="89">
        <v>4.0</v>
      </c>
      <c r="G974" s="14">
        <v>34000.0</v>
      </c>
      <c r="H974" s="14">
        <f t="shared" si="1"/>
        <v>136000</v>
      </c>
      <c r="I974" s="14">
        <f t="shared" si="48"/>
        <v>68000</v>
      </c>
      <c r="J974" s="87">
        <f t="shared" si="22"/>
        <v>1</v>
      </c>
      <c r="K974" s="14">
        <f t="shared" si="23"/>
        <v>272000</v>
      </c>
      <c r="L974" s="88"/>
    </row>
    <row r="975">
      <c r="A975" s="73">
        <v>46204.0</v>
      </c>
      <c r="B975" s="84" t="s">
        <v>750</v>
      </c>
      <c r="C975" s="83" t="str">
        <f>VLOOKUP(B975,MAESTRA!I:K,2,0)</f>
        <v>*2526833*</v>
      </c>
      <c r="D975" s="83" t="str">
        <f>VLOOKUP(B975,MAESTRA!I:K,3,0)</f>
        <v>CHAQUETAS CABALLERO CANGURO AIR TALLA XL </v>
      </c>
      <c r="E975" s="90" t="s">
        <v>405</v>
      </c>
      <c r="F975" s="89">
        <v>1.0</v>
      </c>
      <c r="G975" s="14">
        <v>34000.0</v>
      </c>
      <c r="H975" s="14">
        <f t="shared" si="1"/>
        <v>34000</v>
      </c>
      <c r="I975" s="14">
        <f t="shared" si="48"/>
        <v>68000</v>
      </c>
      <c r="J975" s="87">
        <f t="shared" si="22"/>
        <v>1</v>
      </c>
      <c r="K975" s="14">
        <f t="shared" si="23"/>
        <v>68000</v>
      </c>
      <c r="L975" s="88"/>
    </row>
    <row r="976">
      <c r="A976" s="73">
        <v>46204.0</v>
      </c>
      <c r="B976" s="84" t="s">
        <v>766</v>
      </c>
      <c r="C976" s="83" t="str">
        <f>VLOOKUP(B976,MAESTRA!I:K,2,0)</f>
        <v>*26210825*</v>
      </c>
      <c r="D976" s="83" t="str">
        <f>VLOOKUP(B976,MAESTRA!I:K,3,0)</f>
        <v>BUSOS CABALLERO CUELLO REDONDO TALLA M</v>
      </c>
      <c r="E976" s="85" t="s">
        <v>1433</v>
      </c>
      <c r="F976" s="89">
        <v>3.0</v>
      </c>
      <c r="G976" s="14">
        <v>28000.0</v>
      </c>
      <c r="H976" s="14">
        <f t="shared" si="1"/>
        <v>84000</v>
      </c>
      <c r="I976" s="14">
        <f t="shared" si="48"/>
        <v>56000</v>
      </c>
      <c r="J976" s="87">
        <f t="shared" si="22"/>
        <v>1</v>
      </c>
      <c r="K976" s="14">
        <f t="shared" si="23"/>
        <v>168000</v>
      </c>
      <c r="L976" s="88"/>
    </row>
    <row r="977">
      <c r="A977" s="73">
        <v>46204.0</v>
      </c>
      <c r="B977" s="84" t="s">
        <v>764</v>
      </c>
      <c r="C977" s="83" t="str">
        <f>VLOOKUP(B977,MAESTRA!I:K,2,0)</f>
        <v>*26210823*</v>
      </c>
      <c r="D977" s="83" t="str">
        <f>VLOOKUP(B977,MAESTRA!I:K,3,0)</f>
        <v>BUSOS CABALLERO CUELLO REDONDO TALLA L</v>
      </c>
      <c r="E977" s="85" t="s">
        <v>1433</v>
      </c>
      <c r="F977" s="86">
        <v>2.0</v>
      </c>
      <c r="G977" s="14">
        <v>28000.0</v>
      </c>
      <c r="H977" s="14">
        <f t="shared" si="1"/>
        <v>56000</v>
      </c>
      <c r="I977" s="14">
        <f t="shared" si="48"/>
        <v>56000</v>
      </c>
      <c r="J977" s="87">
        <f t="shared" si="22"/>
        <v>1</v>
      </c>
      <c r="K977" s="14">
        <f t="shared" si="23"/>
        <v>112000</v>
      </c>
      <c r="L977" s="88"/>
    </row>
    <row r="978">
      <c r="A978" s="73">
        <v>46204.0</v>
      </c>
      <c r="B978" s="84" t="s">
        <v>768</v>
      </c>
      <c r="C978" s="83" t="str">
        <f>VLOOKUP(B978,MAESTRA!I:K,2,0)</f>
        <v>*26210832*</v>
      </c>
      <c r="D978" s="83" t="str">
        <f>VLOOKUP(B978,MAESTRA!I:K,3,0)</f>
        <v>BUSOS CABALLERO CUELLO REDONDO TALLA XL</v>
      </c>
      <c r="E978" s="85" t="s">
        <v>1433</v>
      </c>
      <c r="F978" s="86">
        <v>2.0</v>
      </c>
      <c r="G978" s="14">
        <v>28000.0</v>
      </c>
      <c r="H978" s="14">
        <f t="shared" si="1"/>
        <v>56000</v>
      </c>
      <c r="I978" s="14">
        <f t="shared" si="48"/>
        <v>56000</v>
      </c>
      <c r="J978" s="87">
        <f t="shared" si="22"/>
        <v>1</v>
      </c>
      <c r="K978" s="14">
        <f t="shared" si="23"/>
        <v>112000</v>
      </c>
      <c r="L978" s="88"/>
    </row>
    <row r="979">
      <c r="A979" s="73">
        <v>46204.0</v>
      </c>
      <c r="B979" s="1" t="s">
        <v>690</v>
      </c>
      <c r="C979" s="1" t="str">
        <f>VLOOKUP(B979,MAESTRA!I:K,2,0)</f>
        <v>*11324923*</v>
      </c>
      <c r="D979" s="1" t="str">
        <f>VLOOKUP(B979,MAESTRA!I:K,3,0)</f>
        <v>CAMISETAS UNISEX SEDA FRÍA TALLA L</v>
      </c>
      <c r="E979" s="5" t="s">
        <v>1542</v>
      </c>
      <c r="F979" s="39">
        <v>1.0</v>
      </c>
      <c r="G979" s="4">
        <v>35000.0</v>
      </c>
      <c r="H979" s="2">
        <f t="shared" si="1"/>
        <v>35000</v>
      </c>
      <c r="I979" s="2">
        <f t="shared" si="48"/>
        <v>70000</v>
      </c>
      <c r="J979" s="59">
        <f t="shared" si="22"/>
        <v>1</v>
      </c>
      <c r="K979" s="2">
        <f t="shared" si="23"/>
        <v>70000</v>
      </c>
      <c r="L979" s="1"/>
    </row>
    <row r="980">
      <c r="A980" s="73">
        <v>46204.0</v>
      </c>
      <c r="B980" s="52" t="s">
        <v>688</v>
      </c>
      <c r="C980" s="1" t="str">
        <f>VLOOKUP(B980,MAESTRA!I:K,2,0)</f>
        <v>*1128825*</v>
      </c>
      <c r="D980" s="1" t="str">
        <f>VLOOKUP(B980,MAESTRA!I:K,3,0)</f>
        <v>CAMISETAS CABALLERO COLOMBIA AAA AMARILLA TALLA M</v>
      </c>
      <c r="E980" s="5" t="s">
        <v>386</v>
      </c>
      <c r="F980" s="39">
        <v>3.0</v>
      </c>
      <c r="G980" s="4">
        <v>30000.0</v>
      </c>
      <c r="H980" s="2">
        <f t="shared" si="1"/>
        <v>90000</v>
      </c>
      <c r="I980" s="4">
        <v>60000.0</v>
      </c>
      <c r="J980" s="59">
        <f t="shared" si="22"/>
        <v>1</v>
      </c>
      <c r="K980" s="2">
        <f t="shared" si="23"/>
        <v>180000</v>
      </c>
      <c r="L980" s="1"/>
    </row>
    <row r="981">
      <c r="A981" s="73">
        <v>46204.0</v>
      </c>
      <c r="B981" s="84" t="s">
        <v>810</v>
      </c>
      <c r="C981" s="83" t="str">
        <f>VLOOKUP(B981,MAESTRA!I:K,2,0)</f>
        <v>*40333225*</v>
      </c>
      <c r="D981" s="83" t="str">
        <f>VLOOKUP(B981,MAESTRA!I:K,3,0)</f>
        <v>CONJUNTO UNISEX COLOMBIA AAA AZUL ENTRENAMIENTO TALLA M</v>
      </c>
      <c r="E981" s="85" t="s">
        <v>386</v>
      </c>
      <c r="F981" s="89">
        <v>3.0</v>
      </c>
      <c r="G981" s="14">
        <v>35000.0</v>
      </c>
      <c r="H981" s="14">
        <f t="shared" si="1"/>
        <v>105000</v>
      </c>
      <c r="I981" s="14">
        <v>75000.0</v>
      </c>
      <c r="J981" s="87">
        <f t="shared" si="22"/>
        <v>1.142857143</v>
      </c>
      <c r="K981" s="14">
        <f t="shared" si="23"/>
        <v>225000</v>
      </c>
      <c r="L981" s="88"/>
    </row>
    <row r="982">
      <c r="A982" s="73">
        <v>46204.0</v>
      </c>
      <c r="B982" s="84" t="s">
        <v>808</v>
      </c>
      <c r="C982" s="83" t="str">
        <f>VLOOKUP(B982,MAESTRA!I:K,2,0)</f>
        <v>*40333223*</v>
      </c>
      <c r="D982" s="83" t="str">
        <f>VLOOKUP(B982,MAESTRA!I:K,3,0)</f>
        <v>CONJUNTO UNISEX COLOMBIA AAA AZUL ENTRENAMIENTO TALLA L</v>
      </c>
      <c r="E982" s="85" t="s">
        <v>386</v>
      </c>
      <c r="F982" s="89">
        <v>2.0</v>
      </c>
      <c r="G982" s="14">
        <v>35000.0</v>
      </c>
      <c r="H982" s="14">
        <f t="shared" si="1"/>
        <v>70000</v>
      </c>
      <c r="I982" s="14">
        <v>75000.0</v>
      </c>
      <c r="J982" s="87">
        <f t="shared" si="22"/>
        <v>1.142857143</v>
      </c>
      <c r="K982" s="14">
        <f t="shared" si="23"/>
        <v>150000</v>
      </c>
      <c r="L982" s="88"/>
    </row>
    <row r="983">
      <c r="A983" s="73">
        <v>46204.0</v>
      </c>
      <c r="B983" s="1" t="s">
        <v>634</v>
      </c>
      <c r="C983" s="1" t="str">
        <f>VLOOKUP(B983,MAESTRA!I:K,2,0)</f>
        <v>*11133325*</v>
      </c>
      <c r="D983" s="1" t="str">
        <f>VLOOKUP(B983,MAESTRA!I:K,3,0)</f>
        <v>CAMISETAS DAMA COLOMBIA AAA AZUL OSCURO ENTREVISTA TALLA M</v>
      </c>
      <c r="E983" s="5" t="s">
        <v>386</v>
      </c>
      <c r="F983" s="39">
        <v>2.0</v>
      </c>
      <c r="G983" s="4">
        <v>30000.0</v>
      </c>
      <c r="H983" s="2">
        <f t="shared" si="1"/>
        <v>60000</v>
      </c>
      <c r="I983" s="4">
        <v>60000.0</v>
      </c>
      <c r="J983" s="59">
        <f t="shared" si="22"/>
        <v>1</v>
      </c>
      <c r="K983" s="2">
        <f t="shared" si="23"/>
        <v>120000</v>
      </c>
      <c r="L983" s="1"/>
    </row>
    <row r="984">
      <c r="A984" s="73">
        <v>46204.0</v>
      </c>
      <c r="B984" s="52" t="s">
        <v>686</v>
      </c>
      <c r="C984" s="1" t="str">
        <f>VLOOKUP(B984,MAESTRA!I:K,2,0)</f>
        <v>*1128823*</v>
      </c>
      <c r="D984" s="1" t="str">
        <f>VLOOKUP(B984,MAESTRA!I:K,3,0)</f>
        <v>CAMISETAS CABALLERO COLOMBIA AAA AMARILLA TALLA L</v>
      </c>
      <c r="E984" s="5" t="s">
        <v>386</v>
      </c>
      <c r="F984" s="39">
        <v>6.0</v>
      </c>
      <c r="G984" s="4">
        <v>30000.0</v>
      </c>
      <c r="H984" s="2">
        <f t="shared" si="1"/>
        <v>180000</v>
      </c>
      <c r="I984" s="4">
        <v>60000.0</v>
      </c>
      <c r="J984" s="59">
        <f t="shared" si="22"/>
        <v>1</v>
      </c>
      <c r="K984" s="2">
        <f t="shared" si="23"/>
        <v>360000</v>
      </c>
      <c r="L984" s="1"/>
    </row>
    <row r="985">
      <c r="A985" s="73">
        <v>46204.0</v>
      </c>
      <c r="B985" s="1" t="s">
        <v>694</v>
      </c>
      <c r="C985" s="1" t="str">
        <f>VLOOKUP(B985,MAESTRA!I:K,2,0)</f>
        <v>*14335930*</v>
      </c>
      <c r="D985" s="1" t="str">
        <f>VLOOKUP(B985,MAESTRA!I:K,3,0)</f>
        <v>GORRAS UNISEX COLOMBIA 1,1 TALLA UN</v>
      </c>
      <c r="E985" s="1" t="s">
        <v>387</v>
      </c>
      <c r="F985" s="39">
        <v>5.0</v>
      </c>
      <c r="G985" s="4">
        <v>30000.0</v>
      </c>
      <c r="H985" s="2">
        <f t="shared" si="1"/>
        <v>150000</v>
      </c>
      <c r="I985" s="2">
        <f t="shared" ref="I985:I1015" si="49">CEILING(G985*$I$1,1000)</f>
        <v>60000</v>
      </c>
      <c r="J985" s="59">
        <f t="shared" si="22"/>
        <v>1</v>
      </c>
      <c r="K985" s="2">
        <f t="shared" si="23"/>
        <v>300000</v>
      </c>
      <c r="L985" s="1"/>
    </row>
    <row r="986">
      <c r="A986" s="73">
        <v>46204.0</v>
      </c>
      <c r="B986" s="52" t="s">
        <v>692</v>
      </c>
      <c r="C986" s="1" t="str">
        <f>VLOOKUP(B986,MAESTRA!I:K,2,0)</f>
        <v>*14327530*</v>
      </c>
      <c r="D986" s="1" t="str">
        <f>VLOOKUP(B986,MAESTRA!I:K,3,0)</f>
        <v>GORRAS UNISEX VARIOS TALLA UN</v>
      </c>
      <c r="E986" s="1" t="s">
        <v>387</v>
      </c>
      <c r="F986" s="39">
        <v>8.0</v>
      </c>
      <c r="G986" s="4">
        <v>15000.0</v>
      </c>
      <c r="H986" s="2">
        <f t="shared" si="1"/>
        <v>120000</v>
      </c>
      <c r="I986" s="2">
        <f t="shared" si="49"/>
        <v>30000</v>
      </c>
      <c r="J986" s="59">
        <f t="shared" si="22"/>
        <v>1</v>
      </c>
      <c r="K986" s="2">
        <f t="shared" si="23"/>
        <v>240000</v>
      </c>
      <c r="L986" s="1"/>
    </row>
    <row r="987">
      <c r="A987" s="73">
        <v>46204.0</v>
      </c>
      <c r="B987" s="52" t="s">
        <v>696</v>
      </c>
      <c r="C987" s="1" t="str">
        <f>VLOOKUP(B987,MAESTRA!I:K,2,0)</f>
        <v>*1438630*</v>
      </c>
      <c r="D987" s="1" t="str">
        <f>VLOOKUP(B987,MAESTRA!I:K,3,0)</f>
        <v>GORRAS UNISEX COLOMBIA TALLA UN</v>
      </c>
      <c r="E987" s="1" t="s">
        <v>387</v>
      </c>
      <c r="F987" s="39">
        <v>2.0</v>
      </c>
      <c r="G987" s="4">
        <v>25000.0</v>
      </c>
      <c r="H987" s="2">
        <f t="shared" si="1"/>
        <v>50000</v>
      </c>
      <c r="I987" s="2">
        <f t="shared" si="49"/>
        <v>50000</v>
      </c>
      <c r="J987" s="59">
        <f t="shared" si="22"/>
        <v>1</v>
      </c>
      <c r="K987" s="2">
        <f t="shared" si="23"/>
        <v>100000</v>
      </c>
      <c r="L987" s="1"/>
    </row>
    <row r="988">
      <c r="A988" s="73">
        <v>46204.0</v>
      </c>
      <c r="B988" s="84" t="s">
        <v>636</v>
      </c>
      <c r="C988" s="83" t="str">
        <f>VLOOKUP(B988,MAESTRA!I:K,2,0)</f>
        <v>*11215023*</v>
      </c>
      <c r="D988" s="83" t="str">
        <f>VLOOKUP(B988,MAESTRA!I:K,3,0)</f>
        <v>CAMISETAS CABALLERO ITALIA 90 TALLA L</v>
      </c>
      <c r="E988" s="85" t="s">
        <v>386</v>
      </c>
      <c r="F988" s="86">
        <v>2.0</v>
      </c>
      <c r="G988" s="91">
        <v>30000.0</v>
      </c>
      <c r="H988" s="14">
        <f t="shared" si="1"/>
        <v>60000</v>
      </c>
      <c r="I988" s="14">
        <f t="shared" si="49"/>
        <v>60000</v>
      </c>
      <c r="J988" s="87">
        <f t="shared" si="22"/>
        <v>1</v>
      </c>
      <c r="K988" s="14">
        <f t="shared" si="23"/>
        <v>120000</v>
      </c>
      <c r="L988" s="88"/>
    </row>
    <row r="989">
      <c r="A989" s="73">
        <v>46204.0</v>
      </c>
      <c r="B989" s="84" t="s">
        <v>706</v>
      </c>
      <c r="C989" s="83" t="str">
        <f>VLOOKUP(B989,MAESTRA!I:K,2,0)</f>
        <v>*2314532*</v>
      </c>
      <c r="D989" s="83" t="str">
        <f>VLOOKUP(B989,MAESTRA!I:K,3,0)</f>
        <v>PANTALONES UNISEX IMPERMEABLE TALLA XL</v>
      </c>
      <c r="E989" s="85" t="s">
        <v>404</v>
      </c>
      <c r="F989" s="92">
        <v>2.0</v>
      </c>
      <c r="G989" s="14">
        <v>16000.0</v>
      </c>
      <c r="H989" s="14">
        <f t="shared" si="1"/>
        <v>32000</v>
      </c>
      <c r="I989" s="14">
        <f t="shared" si="49"/>
        <v>32000</v>
      </c>
      <c r="J989" s="87">
        <f t="shared" si="22"/>
        <v>1</v>
      </c>
      <c r="K989" s="14">
        <f t="shared" si="23"/>
        <v>64000</v>
      </c>
      <c r="L989" s="88"/>
    </row>
    <row r="990">
      <c r="A990" s="73">
        <v>46204.0</v>
      </c>
      <c r="B990" s="93" t="s">
        <v>704</v>
      </c>
      <c r="C990" s="83" t="str">
        <f>VLOOKUP(B990,MAESTRA!I:K,2,0)</f>
        <v>*2314527*</v>
      </c>
      <c r="D990" s="83" t="str">
        <f>VLOOKUP(B990,MAESTRA!I:K,3,0)</f>
        <v>PANTALONES UNISEX IMPERMEABLE TALLA S</v>
      </c>
      <c r="E990" s="85" t="s">
        <v>404</v>
      </c>
      <c r="F990" s="92">
        <v>2.0</v>
      </c>
      <c r="G990" s="14">
        <v>16000.0</v>
      </c>
      <c r="H990" s="14">
        <f t="shared" si="1"/>
        <v>32000</v>
      </c>
      <c r="I990" s="14">
        <f t="shared" si="49"/>
        <v>32000</v>
      </c>
      <c r="J990" s="87">
        <f t="shared" si="22"/>
        <v>1</v>
      </c>
      <c r="K990" s="14">
        <f t="shared" si="23"/>
        <v>64000</v>
      </c>
      <c r="L990" s="88"/>
    </row>
    <row r="991">
      <c r="A991" s="73">
        <v>46204.0</v>
      </c>
      <c r="B991" s="84" t="s">
        <v>702</v>
      </c>
      <c r="C991" s="83" t="str">
        <f>VLOOKUP(B991,MAESTRA!I:K,2,0)</f>
        <v>*2314525*</v>
      </c>
      <c r="D991" s="83" t="str">
        <f>VLOOKUP(B991,MAESTRA!I:K,3,0)</f>
        <v>PANTALONES UNISEX IMPERMEABLE TALLA M</v>
      </c>
      <c r="E991" s="85" t="s">
        <v>404</v>
      </c>
      <c r="F991" s="92">
        <v>2.0</v>
      </c>
      <c r="G991" s="14">
        <v>16000.0</v>
      </c>
      <c r="H991" s="14">
        <f t="shared" si="1"/>
        <v>32000</v>
      </c>
      <c r="I991" s="14">
        <f t="shared" si="49"/>
        <v>32000</v>
      </c>
      <c r="J991" s="87">
        <f t="shared" si="22"/>
        <v>1</v>
      </c>
      <c r="K991" s="14">
        <f t="shared" si="23"/>
        <v>64000</v>
      </c>
      <c r="L991" s="88"/>
    </row>
    <row r="992">
      <c r="A992" s="73">
        <v>46204.0</v>
      </c>
      <c r="B992" s="84" t="s">
        <v>700</v>
      </c>
      <c r="C992" s="83" t="str">
        <f>VLOOKUP(B992,MAESTRA!I:K,2,0)</f>
        <v>*2314523*</v>
      </c>
      <c r="D992" s="83" t="str">
        <f>VLOOKUP(B992,MAESTRA!I:K,3,0)</f>
        <v>PANTALONES UNISEX IMPERMEABLE TALLA L</v>
      </c>
      <c r="E992" s="85" t="s">
        <v>404</v>
      </c>
      <c r="F992" s="92">
        <v>1.0</v>
      </c>
      <c r="G992" s="14">
        <v>16000.0</v>
      </c>
      <c r="H992" s="14">
        <f t="shared" si="1"/>
        <v>16000</v>
      </c>
      <c r="I992" s="14">
        <f t="shared" si="49"/>
        <v>32000</v>
      </c>
      <c r="J992" s="87">
        <f t="shared" si="22"/>
        <v>1</v>
      </c>
      <c r="K992" s="14">
        <f t="shared" si="23"/>
        <v>32000</v>
      </c>
      <c r="L992" s="88"/>
    </row>
    <row r="993">
      <c r="A993" s="73">
        <v>46204.0</v>
      </c>
      <c r="B993" s="93" t="s">
        <v>722</v>
      </c>
      <c r="C993" s="83" t="str">
        <f>VLOOKUP(B993,MAESTRA!I:K,2,0)</f>
        <v>*2327627*</v>
      </c>
      <c r="D993" s="83" t="str">
        <f>VLOOKUP(B993,MAESTRA!I:K,3,0)</f>
        <v>PANTALONES UNISEX VIOTO TALLA S</v>
      </c>
      <c r="E993" s="85" t="s">
        <v>404</v>
      </c>
      <c r="F993" s="92">
        <v>1.0</v>
      </c>
      <c r="G993" s="14">
        <v>16000.0</v>
      </c>
      <c r="H993" s="14">
        <f t="shared" si="1"/>
        <v>16000</v>
      </c>
      <c r="I993" s="14">
        <f t="shared" si="49"/>
        <v>32000</v>
      </c>
      <c r="J993" s="87">
        <f t="shared" si="22"/>
        <v>1</v>
      </c>
      <c r="K993" s="14">
        <f t="shared" si="23"/>
        <v>32000</v>
      </c>
      <c r="L993" s="88"/>
    </row>
    <row r="994">
      <c r="A994" s="73">
        <v>46204.0</v>
      </c>
      <c r="B994" s="84" t="s">
        <v>720</v>
      </c>
      <c r="C994" s="83" t="str">
        <f>VLOOKUP(B994,MAESTRA!I:K,2,0)</f>
        <v>*2327625*</v>
      </c>
      <c r="D994" s="83" t="str">
        <f>VLOOKUP(B994,MAESTRA!I:K,3,0)</f>
        <v>PANTALONES UNISEX VIOTO TALLA M</v>
      </c>
      <c r="E994" s="85" t="s">
        <v>404</v>
      </c>
      <c r="F994" s="94">
        <v>2.0</v>
      </c>
      <c r="G994" s="14">
        <v>16000.0</v>
      </c>
      <c r="H994" s="14">
        <f t="shared" si="1"/>
        <v>32000</v>
      </c>
      <c r="I994" s="14">
        <f t="shared" si="49"/>
        <v>32000</v>
      </c>
      <c r="J994" s="87">
        <f t="shared" si="22"/>
        <v>1</v>
      </c>
      <c r="K994" s="14">
        <f t="shared" si="23"/>
        <v>64000</v>
      </c>
      <c r="L994" s="88"/>
    </row>
    <row r="995">
      <c r="A995" s="73">
        <v>46204.0</v>
      </c>
      <c r="B995" s="84" t="s">
        <v>718</v>
      </c>
      <c r="C995" s="83" t="str">
        <f>VLOOKUP(B995,MAESTRA!I:K,2,0)</f>
        <v>*2327623*</v>
      </c>
      <c r="D995" s="83" t="str">
        <f>VLOOKUP(B995,MAESTRA!I:K,3,0)</f>
        <v>PANTALONES UNISEX VIOTO TALLA L</v>
      </c>
      <c r="E995" s="85" t="s">
        <v>404</v>
      </c>
      <c r="F995" s="94">
        <v>2.0</v>
      </c>
      <c r="G995" s="14">
        <v>16000.0</v>
      </c>
      <c r="H995" s="14">
        <f t="shared" si="1"/>
        <v>32000</v>
      </c>
      <c r="I995" s="14">
        <f t="shared" si="49"/>
        <v>32000</v>
      </c>
      <c r="J995" s="87">
        <f t="shared" si="22"/>
        <v>1</v>
      </c>
      <c r="K995" s="14">
        <f t="shared" si="23"/>
        <v>64000</v>
      </c>
      <c r="L995" s="88"/>
    </row>
    <row r="996">
      <c r="A996" s="73">
        <v>46204.0</v>
      </c>
      <c r="B996" s="84" t="s">
        <v>724</v>
      </c>
      <c r="C996" s="83" t="str">
        <f>VLOOKUP(B996,MAESTRA!I:K,2,0)</f>
        <v>*2327632*</v>
      </c>
      <c r="D996" s="83" t="str">
        <f>VLOOKUP(B996,MAESTRA!I:K,3,0)</f>
        <v>PANTALONES UNISEX VIOTO TALLA XL</v>
      </c>
      <c r="E996" s="85" t="s">
        <v>404</v>
      </c>
      <c r="F996" s="94">
        <v>2.0</v>
      </c>
      <c r="G996" s="14">
        <v>16000.0</v>
      </c>
      <c r="H996" s="14">
        <f t="shared" si="1"/>
        <v>32000</v>
      </c>
      <c r="I996" s="14">
        <f t="shared" si="49"/>
        <v>32000</v>
      </c>
      <c r="J996" s="87">
        <f t="shared" si="22"/>
        <v>1</v>
      </c>
      <c r="K996" s="14">
        <f t="shared" si="23"/>
        <v>64000</v>
      </c>
      <c r="L996" s="88"/>
    </row>
    <row r="997">
      <c r="A997" s="73">
        <v>46204.0</v>
      </c>
      <c r="B997" s="1" t="s">
        <v>726</v>
      </c>
      <c r="C997" s="1" t="str">
        <f>VLOOKUP(B997,MAESTRA!I:K,2,0)</f>
        <v>*2327634*</v>
      </c>
      <c r="D997" s="1" t="str">
        <f>VLOOKUP(B997,MAESTRA!I:K,3,0)</f>
        <v>PANTALONES UNISEX VIOTO TALLA XXL</v>
      </c>
      <c r="E997" s="5" t="s">
        <v>404</v>
      </c>
      <c r="F997" s="95">
        <v>1.0</v>
      </c>
      <c r="G997" s="4">
        <v>20000.0</v>
      </c>
      <c r="H997" s="2">
        <f t="shared" si="1"/>
        <v>20000</v>
      </c>
      <c r="I997" s="2">
        <f t="shared" si="49"/>
        <v>40000</v>
      </c>
      <c r="J997" s="59">
        <f t="shared" si="22"/>
        <v>1</v>
      </c>
      <c r="K997" s="2">
        <f t="shared" si="23"/>
        <v>40000</v>
      </c>
      <c r="L997" s="1"/>
    </row>
    <row r="998">
      <c r="A998" s="73">
        <v>46204.0</v>
      </c>
      <c r="B998" s="93" t="s">
        <v>712</v>
      </c>
      <c r="C998" s="83" t="str">
        <f>VLOOKUP(B998,MAESTRA!I:K,2,0)</f>
        <v>*231627*</v>
      </c>
      <c r="D998" s="83" t="str">
        <f>VLOOKUP(B998,MAESTRA!I:K,3,0)</f>
        <v>PANTALONES UNISEX ALGODON TALLA S</v>
      </c>
      <c r="E998" s="90" t="s">
        <v>404</v>
      </c>
      <c r="F998" s="92">
        <v>2.0</v>
      </c>
      <c r="G998" s="91">
        <v>16000.0</v>
      </c>
      <c r="H998" s="14">
        <f t="shared" si="1"/>
        <v>32000</v>
      </c>
      <c r="I998" s="14">
        <f t="shared" si="49"/>
        <v>32000</v>
      </c>
      <c r="J998" s="87">
        <f t="shared" si="22"/>
        <v>1</v>
      </c>
      <c r="K998" s="14">
        <f t="shared" si="23"/>
        <v>64000</v>
      </c>
      <c r="L998" s="88"/>
    </row>
    <row r="999">
      <c r="A999" s="73">
        <v>46204.0</v>
      </c>
      <c r="B999" s="84" t="s">
        <v>710</v>
      </c>
      <c r="C999" s="83" t="str">
        <f>VLOOKUP(B999,MAESTRA!I:K,2,0)</f>
        <v>*231625*</v>
      </c>
      <c r="D999" s="83" t="str">
        <f>VLOOKUP(B999,MAESTRA!I:K,3,0)</f>
        <v>PANTALONES UNISEX ALGODON TALLA M</v>
      </c>
      <c r="E999" s="85" t="s">
        <v>404</v>
      </c>
      <c r="F999" s="94">
        <v>2.0</v>
      </c>
      <c r="G999" s="14">
        <v>16000.0</v>
      </c>
      <c r="H999" s="14">
        <f t="shared" si="1"/>
        <v>32000</v>
      </c>
      <c r="I999" s="14">
        <f t="shared" si="49"/>
        <v>32000</v>
      </c>
      <c r="J999" s="87">
        <f t="shared" si="22"/>
        <v>1</v>
      </c>
      <c r="K999" s="14">
        <f t="shared" si="23"/>
        <v>64000</v>
      </c>
      <c r="L999" s="88"/>
    </row>
    <row r="1000">
      <c r="A1000" s="73">
        <v>46204.0</v>
      </c>
      <c r="B1000" s="84" t="s">
        <v>708</v>
      </c>
      <c r="C1000" s="83" t="str">
        <f>VLOOKUP(B1000,MAESTRA!I:K,2,0)</f>
        <v>*231623*</v>
      </c>
      <c r="D1000" s="83" t="str">
        <f>VLOOKUP(B1000,MAESTRA!I:K,3,0)</f>
        <v>PANTALONES UNISEX ALGODON TALLA L</v>
      </c>
      <c r="E1000" s="85" t="s">
        <v>404</v>
      </c>
      <c r="F1000" s="92">
        <v>4.0</v>
      </c>
      <c r="G1000" s="14">
        <v>16000.0</v>
      </c>
      <c r="H1000" s="14">
        <f t="shared" si="1"/>
        <v>64000</v>
      </c>
      <c r="I1000" s="14">
        <f t="shared" si="49"/>
        <v>32000</v>
      </c>
      <c r="J1000" s="87">
        <f t="shared" si="22"/>
        <v>1</v>
      </c>
      <c r="K1000" s="14">
        <f t="shared" si="23"/>
        <v>128000</v>
      </c>
      <c r="L1000" s="88"/>
    </row>
    <row r="1001">
      <c r="A1001" s="73">
        <v>46204.0</v>
      </c>
      <c r="B1001" s="84" t="s">
        <v>714</v>
      </c>
      <c r="C1001" s="83" t="str">
        <f>VLOOKUP(B1001,MAESTRA!I:K,2,0)</f>
        <v>*231632*</v>
      </c>
      <c r="D1001" s="83" t="str">
        <f>VLOOKUP(B1001,MAESTRA!I:K,3,0)</f>
        <v>PANTALONES UNISEX ALGODON TALLA XL</v>
      </c>
      <c r="E1001" s="85" t="s">
        <v>404</v>
      </c>
      <c r="F1001" s="92">
        <v>3.0</v>
      </c>
      <c r="G1001" s="14">
        <v>16000.0</v>
      </c>
      <c r="H1001" s="14">
        <f t="shared" si="1"/>
        <v>48000</v>
      </c>
      <c r="I1001" s="14">
        <f t="shared" si="49"/>
        <v>32000</v>
      </c>
      <c r="J1001" s="87">
        <f t="shared" si="22"/>
        <v>1</v>
      </c>
      <c r="K1001" s="14">
        <f t="shared" si="23"/>
        <v>96000</v>
      </c>
      <c r="L1001" s="88"/>
    </row>
    <row r="1002">
      <c r="A1002" s="73">
        <v>46204.0</v>
      </c>
      <c r="B1002" s="84" t="s">
        <v>716</v>
      </c>
      <c r="C1002" s="83" t="str">
        <f>VLOOKUP(B1002,MAESTRA!I:K,2,0)</f>
        <v>*231634*</v>
      </c>
      <c r="D1002" s="83" t="str">
        <f>VLOOKUP(B1002,MAESTRA!I:K,3,0)</f>
        <v>PANTALONES UNISEX ALGODON TALLA XXL</v>
      </c>
      <c r="E1002" s="85" t="s">
        <v>404</v>
      </c>
      <c r="F1002" s="94">
        <v>2.0</v>
      </c>
      <c r="G1002" s="14">
        <v>20000.0</v>
      </c>
      <c r="H1002" s="14">
        <f t="shared" si="1"/>
        <v>40000</v>
      </c>
      <c r="I1002" s="14">
        <f t="shared" si="49"/>
        <v>40000</v>
      </c>
      <c r="J1002" s="87">
        <f t="shared" si="22"/>
        <v>1</v>
      </c>
      <c r="K1002" s="14">
        <f t="shared" si="23"/>
        <v>80000</v>
      </c>
      <c r="L1002" s="88"/>
    </row>
    <row r="1003">
      <c r="A1003" s="73">
        <v>46204.0</v>
      </c>
      <c r="B1003" s="52" t="s">
        <v>782</v>
      </c>
      <c r="C1003" s="83" t="str">
        <f>VLOOKUP(B1003,MAESTRA!I:K,2,0)</f>
        <v>*2832831*</v>
      </c>
      <c r="D1003" s="83" t="str">
        <f>VLOOKUP(B1003,MAESTRA!I:K,3,0)</f>
        <v>ANILLOS UNISEX ANILLO 4 TALLA VA</v>
      </c>
      <c r="E1003" s="90" t="s">
        <v>392</v>
      </c>
      <c r="F1003" s="92">
        <v>4.0</v>
      </c>
      <c r="G1003" s="91">
        <v>8000.0</v>
      </c>
      <c r="H1003" s="14">
        <f t="shared" si="1"/>
        <v>32000</v>
      </c>
      <c r="I1003" s="14">
        <f t="shared" si="49"/>
        <v>16000</v>
      </c>
      <c r="J1003" s="87">
        <f t="shared" si="22"/>
        <v>1</v>
      </c>
      <c r="K1003" s="14">
        <f t="shared" si="23"/>
        <v>64000</v>
      </c>
      <c r="L1003" s="88"/>
    </row>
    <row r="1004">
      <c r="A1004" s="73">
        <v>46204.0</v>
      </c>
      <c r="B1004" s="52" t="s">
        <v>784</v>
      </c>
      <c r="C1004" s="83" t="str">
        <f>VLOOKUP(B1004,MAESTRA!I:K,2,0)</f>
        <v>*2832931*</v>
      </c>
      <c r="D1004" s="83" t="str">
        <f>VLOOKUP(B1004,MAESTRA!I:K,3,0)</f>
        <v>ANILLOS UNISEX ANILLO 5 TALLA VA</v>
      </c>
      <c r="E1004" s="90" t="s">
        <v>392</v>
      </c>
      <c r="F1004" s="89">
        <v>8.0</v>
      </c>
      <c r="G1004" s="91">
        <v>10500.0</v>
      </c>
      <c r="H1004" s="14">
        <f t="shared" si="1"/>
        <v>84000</v>
      </c>
      <c r="I1004" s="14">
        <f t="shared" si="49"/>
        <v>21000</v>
      </c>
      <c r="J1004" s="87">
        <f t="shared" si="22"/>
        <v>1</v>
      </c>
      <c r="K1004" s="14">
        <f t="shared" si="23"/>
        <v>168000</v>
      </c>
      <c r="L1004" s="88"/>
    </row>
    <row r="1005">
      <c r="A1005" s="73">
        <v>46204.0</v>
      </c>
      <c r="B1005" s="52" t="s">
        <v>780</v>
      </c>
      <c r="C1005" s="83" t="str">
        <f>VLOOKUP(B1005,MAESTRA!I:K,2,0)</f>
        <v>*2832631*</v>
      </c>
      <c r="D1005" s="83" t="str">
        <f>VLOOKUP(B1005,MAESTRA!I:K,3,0)</f>
        <v>ANILLOS UNISEX ANILLO 2 TALLA VA</v>
      </c>
      <c r="E1005" s="90" t="s">
        <v>392</v>
      </c>
      <c r="F1005" s="89">
        <v>3.0</v>
      </c>
      <c r="G1005" s="91">
        <v>6500.0</v>
      </c>
      <c r="H1005" s="14">
        <f t="shared" si="1"/>
        <v>19500</v>
      </c>
      <c r="I1005" s="14">
        <f t="shared" si="49"/>
        <v>13000</v>
      </c>
      <c r="J1005" s="87">
        <f t="shared" si="22"/>
        <v>1</v>
      </c>
      <c r="K1005" s="14">
        <f t="shared" si="23"/>
        <v>39000</v>
      </c>
      <c r="L1005" s="88"/>
    </row>
    <row r="1006">
      <c r="A1006" s="73">
        <v>46204.0</v>
      </c>
      <c r="B1006" s="72" t="s">
        <v>820</v>
      </c>
      <c r="C1006" s="83" t="str">
        <f>VLOOKUP(B1006,MAESTRA!I:K,2,0)</f>
        <v>*42215812*</v>
      </c>
      <c r="D1006" s="83" t="str">
        <f>VLOOKUP(B1006,MAESTRA!I:K,3,0)</f>
        <v>DRILL CABALLERO JUVENIL TALLA 28</v>
      </c>
      <c r="E1006" s="90" t="s">
        <v>408</v>
      </c>
      <c r="F1006" s="89">
        <v>1.0</v>
      </c>
      <c r="G1006" s="91">
        <v>35000.0</v>
      </c>
      <c r="H1006" s="14">
        <f t="shared" si="1"/>
        <v>35000</v>
      </c>
      <c r="I1006" s="14">
        <f t="shared" si="49"/>
        <v>70000</v>
      </c>
      <c r="J1006" s="87">
        <f t="shared" si="22"/>
        <v>1</v>
      </c>
      <c r="K1006" s="14">
        <f t="shared" si="23"/>
        <v>70000</v>
      </c>
      <c r="L1006" s="88"/>
    </row>
    <row r="1007">
      <c r="A1007" s="73">
        <v>46204.0</v>
      </c>
      <c r="B1007" s="52" t="s">
        <v>822</v>
      </c>
      <c r="C1007" s="83" t="str">
        <f>VLOOKUP(B1007,MAESTRA!I:K,2,0)</f>
        <v>*42215813*</v>
      </c>
      <c r="D1007" s="83" t="str">
        <f>VLOOKUP(B1007,MAESTRA!I:K,3,0)</f>
        <v>DRILL CABALLERO JUVENIL TALLA 30</v>
      </c>
      <c r="E1007" s="90" t="s">
        <v>408</v>
      </c>
      <c r="F1007" s="89">
        <v>4.0</v>
      </c>
      <c r="G1007" s="91">
        <v>35000.0</v>
      </c>
      <c r="H1007" s="14">
        <f t="shared" si="1"/>
        <v>140000</v>
      </c>
      <c r="I1007" s="14">
        <f t="shared" si="49"/>
        <v>70000</v>
      </c>
      <c r="J1007" s="87">
        <f t="shared" si="22"/>
        <v>1</v>
      </c>
      <c r="K1007" s="14">
        <f t="shared" si="23"/>
        <v>280000</v>
      </c>
      <c r="L1007" s="88"/>
    </row>
    <row r="1008">
      <c r="A1008" s="73">
        <v>46204.0</v>
      </c>
      <c r="B1008" s="52" t="s">
        <v>824</v>
      </c>
      <c r="C1008" s="83" t="str">
        <f>VLOOKUP(B1008,MAESTRA!I:K,2,0)</f>
        <v>*42215814*</v>
      </c>
      <c r="D1008" s="83" t="str">
        <f>VLOOKUP(B1008,MAESTRA!I:K,3,0)</f>
        <v>DRILL CABALLERO JUVENIL TALLA 32</v>
      </c>
      <c r="E1008" s="90" t="s">
        <v>408</v>
      </c>
      <c r="F1008" s="89">
        <v>4.0</v>
      </c>
      <c r="G1008" s="91">
        <v>35000.0</v>
      </c>
      <c r="H1008" s="14">
        <f t="shared" si="1"/>
        <v>140000</v>
      </c>
      <c r="I1008" s="14">
        <f t="shared" si="49"/>
        <v>70000</v>
      </c>
      <c r="J1008" s="87">
        <f t="shared" si="22"/>
        <v>1</v>
      </c>
      <c r="K1008" s="14">
        <f t="shared" si="23"/>
        <v>280000</v>
      </c>
      <c r="L1008" s="88"/>
    </row>
    <row r="1009">
      <c r="A1009" s="73">
        <v>46204.0</v>
      </c>
      <c r="B1009" s="52" t="s">
        <v>826</v>
      </c>
      <c r="C1009" s="83" t="str">
        <f>VLOOKUP(B1009,MAESTRA!I:K,2,0)</f>
        <v>*42215815*</v>
      </c>
      <c r="D1009" s="83" t="str">
        <f>VLOOKUP(B1009,MAESTRA!I:K,3,0)</f>
        <v>DRILL CABALLERO JUVENIL TALLA 34</v>
      </c>
      <c r="E1009" s="90" t="s">
        <v>408</v>
      </c>
      <c r="F1009" s="89">
        <v>4.0</v>
      </c>
      <c r="G1009" s="91">
        <v>35000.0</v>
      </c>
      <c r="H1009" s="14">
        <f t="shared" si="1"/>
        <v>140000</v>
      </c>
      <c r="I1009" s="14">
        <f t="shared" si="49"/>
        <v>70000</v>
      </c>
      <c r="J1009" s="87">
        <f t="shared" si="22"/>
        <v>1</v>
      </c>
      <c r="K1009" s="14">
        <f t="shared" si="23"/>
        <v>280000</v>
      </c>
      <c r="L1009" s="88"/>
    </row>
    <row r="1010">
      <c r="A1010" s="73">
        <v>46204.0</v>
      </c>
      <c r="B1010" s="52" t="s">
        <v>828</v>
      </c>
      <c r="C1010" s="83" t="str">
        <f>VLOOKUP(B1010,MAESTRA!I:K,2,0)</f>
        <v>*42215816*</v>
      </c>
      <c r="D1010" s="83" t="str">
        <f>VLOOKUP(B1010,MAESTRA!I:K,3,0)</f>
        <v>DRILL CABALLERO JUVENIL TALLA 36</v>
      </c>
      <c r="E1010" s="90" t="s">
        <v>408</v>
      </c>
      <c r="F1010" s="89">
        <v>1.0</v>
      </c>
      <c r="G1010" s="91">
        <v>35000.0</v>
      </c>
      <c r="H1010" s="14">
        <f t="shared" si="1"/>
        <v>35000</v>
      </c>
      <c r="I1010" s="14">
        <f t="shared" si="49"/>
        <v>70000</v>
      </c>
      <c r="J1010" s="87">
        <f t="shared" si="22"/>
        <v>1</v>
      </c>
      <c r="K1010" s="14">
        <f t="shared" si="23"/>
        <v>70000</v>
      </c>
      <c r="L1010" s="88"/>
    </row>
    <row r="1011">
      <c r="A1011" s="73">
        <v>46204.0</v>
      </c>
      <c r="B1011" s="72" t="s">
        <v>830</v>
      </c>
      <c r="C1011" s="83" t="str">
        <f>VLOOKUP(B1011,MAESTRA!I:K,2,0)</f>
        <v>*42223712*</v>
      </c>
      <c r="D1011" s="83" t="str">
        <f>VLOOKUP(B1011,MAESTRA!I:K,3,0)</f>
        <v>DRILL CABALLERO RIBETE TALLA 28</v>
      </c>
      <c r="E1011" s="90" t="s">
        <v>408</v>
      </c>
      <c r="F1011" s="89">
        <v>2.0</v>
      </c>
      <c r="G1011" s="91">
        <v>38000.0</v>
      </c>
      <c r="H1011" s="14">
        <f t="shared" si="1"/>
        <v>76000</v>
      </c>
      <c r="I1011" s="14">
        <f t="shared" si="49"/>
        <v>76000</v>
      </c>
      <c r="J1011" s="87">
        <f t="shared" si="22"/>
        <v>1</v>
      </c>
      <c r="K1011" s="14">
        <f t="shared" si="23"/>
        <v>152000</v>
      </c>
      <c r="L1011" s="88"/>
    </row>
    <row r="1012">
      <c r="A1012" s="73">
        <v>46204.0</v>
      </c>
      <c r="B1012" s="52" t="s">
        <v>832</v>
      </c>
      <c r="C1012" s="83" t="str">
        <f>VLOOKUP(B1012,MAESTRA!I:K,2,0)</f>
        <v>*42223713*</v>
      </c>
      <c r="D1012" s="83" t="str">
        <f>VLOOKUP(B1012,MAESTRA!I:K,3,0)</f>
        <v>DRILL CABALLERO RIBETE TALLA 30</v>
      </c>
      <c r="E1012" s="90" t="s">
        <v>408</v>
      </c>
      <c r="F1012" s="89">
        <v>3.0</v>
      </c>
      <c r="G1012" s="91">
        <v>38000.0</v>
      </c>
      <c r="H1012" s="14">
        <f t="shared" si="1"/>
        <v>114000</v>
      </c>
      <c r="I1012" s="14">
        <f t="shared" si="49"/>
        <v>76000</v>
      </c>
      <c r="J1012" s="87">
        <f t="shared" si="22"/>
        <v>1</v>
      </c>
      <c r="K1012" s="14">
        <f t="shared" si="23"/>
        <v>228000</v>
      </c>
      <c r="L1012" s="88"/>
    </row>
    <row r="1013">
      <c r="A1013" s="73">
        <v>46204.0</v>
      </c>
      <c r="B1013" s="52" t="s">
        <v>834</v>
      </c>
      <c r="C1013" s="83" t="str">
        <f>VLOOKUP(B1013,MAESTRA!I:K,2,0)</f>
        <v>*42223714*</v>
      </c>
      <c r="D1013" s="83" t="str">
        <f>VLOOKUP(B1013,MAESTRA!I:K,3,0)</f>
        <v>DRILL CABALLERO RIBETE TALLA 32</v>
      </c>
      <c r="E1013" s="90" t="s">
        <v>408</v>
      </c>
      <c r="F1013" s="89">
        <v>3.0</v>
      </c>
      <c r="G1013" s="91">
        <v>38000.0</v>
      </c>
      <c r="H1013" s="14">
        <f t="shared" si="1"/>
        <v>114000</v>
      </c>
      <c r="I1013" s="14">
        <f t="shared" si="49"/>
        <v>76000</v>
      </c>
      <c r="J1013" s="87">
        <f t="shared" si="22"/>
        <v>1</v>
      </c>
      <c r="K1013" s="14">
        <f t="shared" si="23"/>
        <v>228000</v>
      </c>
      <c r="L1013" s="88"/>
    </row>
    <row r="1014">
      <c r="A1014" s="73">
        <v>46204.0</v>
      </c>
      <c r="B1014" s="52" t="s">
        <v>836</v>
      </c>
      <c r="C1014" s="83" t="str">
        <f>VLOOKUP(B1014,MAESTRA!I:K,2,0)</f>
        <v>*42223715*</v>
      </c>
      <c r="D1014" s="83" t="str">
        <f>VLOOKUP(B1014,MAESTRA!I:K,3,0)</f>
        <v>DRILL CABALLERO RIBETE TALLA 34</v>
      </c>
      <c r="E1014" s="90" t="s">
        <v>408</v>
      </c>
      <c r="F1014" s="89">
        <v>3.0</v>
      </c>
      <c r="G1014" s="91">
        <v>38000.0</v>
      </c>
      <c r="H1014" s="14">
        <f t="shared" si="1"/>
        <v>114000</v>
      </c>
      <c r="I1014" s="14">
        <f t="shared" si="49"/>
        <v>76000</v>
      </c>
      <c r="J1014" s="87">
        <f t="shared" si="22"/>
        <v>1</v>
      </c>
      <c r="K1014" s="14">
        <f t="shared" si="23"/>
        <v>228000</v>
      </c>
      <c r="L1014" s="88"/>
    </row>
    <row r="1015">
      <c r="A1015" s="73">
        <v>46204.0</v>
      </c>
      <c r="B1015" s="52" t="s">
        <v>838</v>
      </c>
      <c r="C1015" s="83" t="str">
        <f>VLOOKUP(B1015,MAESTRA!I:K,2,0)</f>
        <v>*42223716*</v>
      </c>
      <c r="D1015" s="83" t="str">
        <f>VLOOKUP(B1015,MAESTRA!I:K,3,0)</f>
        <v>DRILL CABALLERO RIBETE TALLA 36</v>
      </c>
      <c r="E1015" s="90" t="s">
        <v>408</v>
      </c>
      <c r="F1015" s="89">
        <v>3.0</v>
      </c>
      <c r="G1015" s="91">
        <v>38000.0</v>
      </c>
      <c r="H1015" s="14">
        <f t="shared" si="1"/>
        <v>114000</v>
      </c>
      <c r="I1015" s="14">
        <f t="shared" si="49"/>
        <v>76000</v>
      </c>
      <c r="J1015" s="87">
        <f t="shared" si="22"/>
        <v>1</v>
      </c>
      <c r="K1015" s="14">
        <f t="shared" si="23"/>
        <v>228000</v>
      </c>
      <c r="L1015" s="88"/>
    </row>
    <row r="1016">
      <c r="A1016" s="73">
        <v>46204.0</v>
      </c>
      <c r="B1016" s="93" t="s">
        <v>630</v>
      </c>
      <c r="C1016" s="83" t="str">
        <f>VLOOKUP(B1016,MAESTRA!I:K,2,0)</f>
        <v>*10118125*</v>
      </c>
      <c r="D1016" s="83" t="str">
        <f>VLOOKUP(B1016,MAESTRA!I:K,3,0)</f>
        <v>CAMISAS DAMA MANGA LARGA TALLA M</v>
      </c>
      <c r="E1016" s="90" t="s">
        <v>1569</v>
      </c>
      <c r="F1016" s="89">
        <v>2.0</v>
      </c>
      <c r="G1016" s="91">
        <v>27000.0</v>
      </c>
      <c r="H1016" s="14">
        <f t="shared" si="1"/>
        <v>54000</v>
      </c>
      <c r="I1016" s="91">
        <v>57000.0</v>
      </c>
      <c r="J1016" s="87">
        <f t="shared" si="22"/>
        <v>1.111111111</v>
      </c>
      <c r="K1016" s="14">
        <f t="shared" si="23"/>
        <v>114000</v>
      </c>
      <c r="L1016" s="88"/>
    </row>
    <row r="1017">
      <c r="A1017" s="73">
        <v>46204.0</v>
      </c>
      <c r="B1017" s="93" t="s">
        <v>623</v>
      </c>
      <c r="C1017" s="83" t="str">
        <f>VLOOKUP(B1017,MAESTRA!I:K,2,0)</f>
        <v>*10118123*</v>
      </c>
      <c r="D1017" s="83" t="str">
        <f>VLOOKUP(B1017,MAESTRA!I:K,3,0)</f>
        <v>CAMISAS DAMA MANGA LARGA TALLA L</v>
      </c>
      <c r="E1017" s="90" t="s">
        <v>1569</v>
      </c>
      <c r="F1017" s="89">
        <v>2.0</v>
      </c>
      <c r="G1017" s="91">
        <v>27000.0</v>
      </c>
      <c r="H1017" s="14">
        <f t="shared" si="1"/>
        <v>54000</v>
      </c>
      <c r="I1017" s="91">
        <v>57000.0</v>
      </c>
      <c r="J1017" s="87">
        <f t="shared" si="22"/>
        <v>1.111111111</v>
      </c>
      <c r="K1017" s="14">
        <f t="shared" si="23"/>
        <v>114000</v>
      </c>
      <c r="L1017" s="88"/>
    </row>
    <row r="1018">
      <c r="A1018" s="73">
        <v>46204.0</v>
      </c>
      <c r="B1018" s="93" t="s">
        <v>632</v>
      </c>
      <c r="C1018" s="83" t="str">
        <f>VLOOKUP(B1018,MAESTRA!I:K,2,0)</f>
        <v>*10118132*</v>
      </c>
      <c r="D1018" s="83" t="str">
        <f>VLOOKUP(B1018,MAESTRA!I:K,3,0)</f>
        <v>CAMISAS DAMA MANGA LARGA TALLA XL</v>
      </c>
      <c r="E1018" s="90" t="s">
        <v>1569</v>
      </c>
      <c r="F1018" s="89">
        <v>3.0</v>
      </c>
      <c r="G1018" s="91">
        <v>27000.0</v>
      </c>
      <c r="H1018" s="14">
        <f t="shared" si="1"/>
        <v>81000</v>
      </c>
      <c r="I1018" s="91">
        <v>57000.0</v>
      </c>
      <c r="J1018" s="87">
        <f t="shared" si="22"/>
        <v>1.111111111</v>
      </c>
      <c r="K1018" s="14">
        <f t="shared" si="23"/>
        <v>171000</v>
      </c>
      <c r="L1018" s="88"/>
    </row>
    <row r="1019">
      <c r="A1019" s="73">
        <v>46204.0</v>
      </c>
      <c r="B1019" s="83" t="s">
        <v>800</v>
      </c>
      <c r="C1019" s="83" t="str">
        <f>VLOOKUP(B1019,MAESTRA!I:K,2,0)</f>
        <v>*38135530*</v>
      </c>
      <c r="D1019" s="83" t="str">
        <f>VLOOKUP(B1019,MAESTRA!I:K,3,0)</f>
        <v>BODY DAMA CARACOLA TALLA UN</v>
      </c>
      <c r="E1019" s="90" t="s">
        <v>1569</v>
      </c>
      <c r="F1019" s="89">
        <v>4.0</v>
      </c>
      <c r="G1019" s="91">
        <v>27000.0</v>
      </c>
      <c r="H1019" s="14">
        <f t="shared" si="1"/>
        <v>108000</v>
      </c>
      <c r="I1019" s="14">
        <f>CEILING(G1019*$I$1,1000)</f>
        <v>54000</v>
      </c>
      <c r="J1019" s="87">
        <f t="shared" si="22"/>
        <v>1</v>
      </c>
      <c r="K1019" s="14">
        <f t="shared" si="23"/>
        <v>216000</v>
      </c>
      <c r="L1019" s="88"/>
    </row>
    <row r="1020">
      <c r="A1020" s="73">
        <v>46204.0</v>
      </c>
      <c r="B1020" s="83" t="s">
        <v>852</v>
      </c>
      <c r="C1020" s="83" t="str">
        <f>VLOOKUP(B1020,MAESTRA!I:K,2,0)</f>
        <v>*6135630*</v>
      </c>
      <c r="D1020" s="83" t="str">
        <f>VLOOKUP(B1020,MAESTRA!I:K,3,0)</f>
        <v>BLUSAS DAMA V TALLA UN</v>
      </c>
      <c r="E1020" s="90" t="s">
        <v>1569</v>
      </c>
      <c r="F1020" s="89">
        <v>6.0</v>
      </c>
      <c r="G1020" s="91">
        <v>25000.0</v>
      </c>
      <c r="H1020" s="14">
        <f t="shared" si="1"/>
        <v>150000</v>
      </c>
      <c r="I1020" s="14">
        <f>CEILING(G1020*$I$1,1000)+4000</f>
        <v>54000</v>
      </c>
      <c r="J1020" s="87">
        <f t="shared" si="22"/>
        <v>1.16</v>
      </c>
      <c r="K1020" s="14">
        <f t="shared" si="23"/>
        <v>324000</v>
      </c>
      <c r="L1020" s="88"/>
    </row>
    <row r="1021">
      <c r="A1021" s="73">
        <v>46204.0</v>
      </c>
      <c r="B1021" s="84" t="s">
        <v>660</v>
      </c>
      <c r="C1021" s="83" t="str">
        <f>VLOOKUP(B1021,MAESTRA!I:K,2,0)</f>
        <v>*112841*</v>
      </c>
      <c r="D1021" s="83" t="str">
        <f>VLOOKUP(B1021,MAESTRA!I:K,3,0)</f>
        <v>JEANS DAMA OVERSIZE TACHES TALLA 6</v>
      </c>
      <c r="E1021" s="85" t="s">
        <v>409</v>
      </c>
      <c r="F1021" s="86">
        <v>1.0</v>
      </c>
      <c r="G1021" s="14">
        <v>55000.0</v>
      </c>
      <c r="H1021" s="14">
        <f t="shared" si="1"/>
        <v>55000</v>
      </c>
      <c r="I1021" s="14">
        <v>110000.0</v>
      </c>
      <c r="J1021" s="87">
        <f t="shared" si="22"/>
        <v>1</v>
      </c>
      <c r="K1021" s="14">
        <f t="shared" si="23"/>
        <v>110000</v>
      </c>
      <c r="L1021" s="88"/>
    </row>
    <row r="1022">
      <c r="A1022" s="73">
        <v>46204.0</v>
      </c>
      <c r="B1022" s="84" t="s">
        <v>662</v>
      </c>
      <c r="C1022" s="83" t="str">
        <f>VLOOKUP(B1022,MAESTRA!I:K,2,0)</f>
        <v>*112842*</v>
      </c>
      <c r="D1022" s="83" t="str">
        <f>VLOOKUP(B1022,MAESTRA!I:K,3,0)</f>
        <v>JEANS DAMA OVERSIZE TACHES TALLA 8</v>
      </c>
      <c r="E1022" s="85" t="s">
        <v>409</v>
      </c>
      <c r="F1022" s="86">
        <v>1.0</v>
      </c>
      <c r="G1022" s="14">
        <v>55000.0</v>
      </c>
      <c r="H1022" s="14">
        <f t="shared" si="1"/>
        <v>55000</v>
      </c>
      <c r="I1022" s="14">
        <v>110000.0</v>
      </c>
      <c r="J1022" s="87">
        <f t="shared" si="22"/>
        <v>1</v>
      </c>
      <c r="K1022" s="14">
        <f t="shared" si="23"/>
        <v>110000</v>
      </c>
      <c r="L1022" s="88"/>
    </row>
    <row r="1023">
      <c r="A1023" s="73">
        <v>46204.0</v>
      </c>
      <c r="B1023" s="84" t="s">
        <v>664</v>
      </c>
      <c r="C1023" s="83" t="str">
        <f>VLOOKUP(B1023,MAESTRA!I:K,2,0)</f>
        <v>*112844*</v>
      </c>
      <c r="D1023" s="83" t="str">
        <f>VLOOKUP(B1023,MAESTRA!I:K,3,0)</f>
        <v>JEANS DAMA OVERSIZE TACHES TALLA 12</v>
      </c>
      <c r="E1023" s="85" t="s">
        <v>409</v>
      </c>
      <c r="F1023" s="89">
        <v>1.0</v>
      </c>
      <c r="G1023" s="14">
        <v>55000.0</v>
      </c>
      <c r="H1023" s="14">
        <f t="shared" si="1"/>
        <v>55000</v>
      </c>
      <c r="I1023" s="14">
        <v>110000.0</v>
      </c>
      <c r="J1023" s="87">
        <f t="shared" si="22"/>
        <v>1</v>
      </c>
      <c r="K1023" s="14">
        <f t="shared" si="23"/>
        <v>110000</v>
      </c>
      <c r="L1023" s="88"/>
    </row>
    <row r="1024">
      <c r="A1024" s="73">
        <v>46204.0</v>
      </c>
      <c r="B1024" s="84" t="s">
        <v>666</v>
      </c>
      <c r="C1024" s="83" t="str">
        <f>VLOOKUP(B1024,MAESTRA!I:K,2,0)</f>
        <v>*112862*</v>
      </c>
      <c r="D1024" s="83" t="str">
        <f>VLOOKUP(B1024,MAESTRA!I:K,3,0)</f>
        <v>JEANS DAMA OVERSIZE XIOMARA TALLA 8</v>
      </c>
      <c r="E1024" s="85" t="s">
        <v>409</v>
      </c>
      <c r="F1024" s="89">
        <v>1.0</v>
      </c>
      <c r="G1024" s="14">
        <v>54000.0</v>
      </c>
      <c r="H1024" s="14">
        <f t="shared" si="1"/>
        <v>54000</v>
      </c>
      <c r="I1024" s="14">
        <v>110000.0</v>
      </c>
      <c r="J1024" s="87">
        <f t="shared" si="22"/>
        <v>1.037037037</v>
      </c>
      <c r="K1024" s="14">
        <f t="shared" si="23"/>
        <v>110000</v>
      </c>
      <c r="L1024" s="88"/>
    </row>
    <row r="1025">
      <c r="A1025" s="73">
        <v>46204.0</v>
      </c>
      <c r="B1025" s="84" t="s">
        <v>668</v>
      </c>
      <c r="C1025" s="83" t="str">
        <f>VLOOKUP(B1025,MAESTRA!I:K,2,0)</f>
        <v>*112863*</v>
      </c>
      <c r="D1025" s="83" t="str">
        <f>VLOOKUP(B1025,MAESTRA!I:K,3,0)</f>
        <v>JEANS DAMA OVERSIZE XIOMARA TALLA 10</v>
      </c>
      <c r="E1025" s="85" t="s">
        <v>409</v>
      </c>
      <c r="F1025" s="89">
        <v>1.0</v>
      </c>
      <c r="G1025" s="14">
        <v>54000.0</v>
      </c>
      <c r="H1025" s="14">
        <f t="shared" si="1"/>
        <v>54000</v>
      </c>
      <c r="I1025" s="14">
        <v>110000.0</v>
      </c>
      <c r="J1025" s="87">
        <f t="shared" si="22"/>
        <v>1.037037037</v>
      </c>
      <c r="K1025" s="14">
        <f t="shared" si="23"/>
        <v>110000</v>
      </c>
      <c r="L1025" s="88"/>
    </row>
    <row r="1026">
      <c r="A1026" s="73">
        <v>46204.0</v>
      </c>
      <c r="B1026" s="84" t="s">
        <v>670</v>
      </c>
      <c r="C1026" s="83" t="str">
        <f>VLOOKUP(B1026,MAESTRA!I:K,2,0)</f>
        <v>*112864*</v>
      </c>
      <c r="D1026" s="83" t="str">
        <f>VLOOKUP(B1026,MAESTRA!I:K,3,0)</f>
        <v>JEANS DAMA OVERSIZE XIOMARA TALLA 12</v>
      </c>
      <c r="E1026" s="85" t="s">
        <v>409</v>
      </c>
      <c r="F1026" s="89">
        <v>1.0</v>
      </c>
      <c r="G1026" s="91">
        <v>54000.0</v>
      </c>
      <c r="H1026" s="14">
        <f t="shared" si="1"/>
        <v>54000</v>
      </c>
      <c r="I1026" s="14">
        <v>110000.0</v>
      </c>
      <c r="J1026" s="87">
        <f t="shared" si="22"/>
        <v>1.037037037</v>
      </c>
      <c r="K1026" s="14">
        <f t="shared" si="23"/>
        <v>110000</v>
      </c>
      <c r="L1026" s="88"/>
    </row>
    <row r="1027">
      <c r="A1027" s="73">
        <v>46204.0</v>
      </c>
      <c r="B1027" s="84" t="s">
        <v>666</v>
      </c>
      <c r="C1027" s="83" t="str">
        <f>VLOOKUP(B1027,MAESTRA!I:K,2,0)</f>
        <v>*112862*</v>
      </c>
      <c r="D1027" s="83" t="str">
        <f>VLOOKUP(B1027,MAESTRA!I:K,3,0)</f>
        <v>JEANS DAMA OVERSIZE XIOMARA TALLA 8</v>
      </c>
      <c r="E1027" s="85" t="s">
        <v>409</v>
      </c>
      <c r="F1027" s="89">
        <v>2.0</v>
      </c>
      <c r="G1027" s="91">
        <v>58000.0</v>
      </c>
      <c r="H1027" s="14">
        <f t="shared" si="1"/>
        <v>116000</v>
      </c>
      <c r="I1027" s="14">
        <v>110000.0</v>
      </c>
      <c r="J1027" s="87">
        <f t="shared" si="22"/>
        <v>0.8965517241</v>
      </c>
      <c r="K1027" s="14">
        <f t="shared" si="23"/>
        <v>220000</v>
      </c>
      <c r="L1027" s="88"/>
    </row>
    <row r="1028">
      <c r="A1028" s="73">
        <v>46204.0</v>
      </c>
      <c r="B1028" s="84" t="s">
        <v>666</v>
      </c>
      <c r="C1028" s="83" t="str">
        <f>VLOOKUP(B1028,MAESTRA!I:K,2,0)</f>
        <v>*112862*</v>
      </c>
      <c r="D1028" s="83" t="str">
        <f>VLOOKUP(B1028,MAESTRA!I:K,3,0)</f>
        <v>JEANS DAMA OVERSIZE XIOMARA TALLA 8</v>
      </c>
      <c r="E1028" s="85" t="s">
        <v>409</v>
      </c>
      <c r="F1028" s="86">
        <v>1.0</v>
      </c>
      <c r="G1028" s="91">
        <v>58000.0</v>
      </c>
      <c r="H1028" s="14">
        <f t="shared" si="1"/>
        <v>58000</v>
      </c>
      <c r="I1028" s="14">
        <v>110000.0</v>
      </c>
      <c r="J1028" s="87">
        <f t="shared" si="22"/>
        <v>0.8965517241</v>
      </c>
      <c r="K1028" s="14">
        <f t="shared" si="23"/>
        <v>110000</v>
      </c>
      <c r="L1028" s="88"/>
    </row>
    <row r="1029">
      <c r="A1029" s="73">
        <v>46204.0</v>
      </c>
      <c r="B1029" s="84" t="s">
        <v>670</v>
      </c>
      <c r="C1029" s="83" t="str">
        <f>VLOOKUP(B1029,MAESTRA!I:K,2,0)</f>
        <v>*112864*</v>
      </c>
      <c r="D1029" s="83" t="str">
        <f>VLOOKUP(B1029,MAESTRA!I:K,3,0)</f>
        <v>JEANS DAMA OVERSIZE XIOMARA TALLA 12</v>
      </c>
      <c r="E1029" s="85" t="s">
        <v>409</v>
      </c>
      <c r="F1029" s="86">
        <v>1.0</v>
      </c>
      <c r="G1029" s="91">
        <v>58000.0</v>
      </c>
      <c r="H1029" s="14">
        <f t="shared" si="1"/>
        <v>58000</v>
      </c>
      <c r="I1029" s="14">
        <v>110000.0</v>
      </c>
      <c r="J1029" s="87">
        <f t="shared" si="22"/>
        <v>0.8965517241</v>
      </c>
      <c r="K1029" s="14">
        <f t="shared" si="23"/>
        <v>110000</v>
      </c>
      <c r="L1029" s="88"/>
    </row>
    <row r="1030">
      <c r="A1030" s="73">
        <v>46204.0</v>
      </c>
      <c r="B1030" s="84" t="s">
        <v>672</v>
      </c>
      <c r="C1030" s="83" t="str">
        <f>VLOOKUP(B1030,MAESTRA!I:K,2,0)</f>
        <v>*112871*</v>
      </c>
      <c r="D1030" s="83" t="str">
        <f>VLOOKUP(B1030,MAESTRA!I:K,3,0)</f>
        <v>JEANS DAMA OVERSIZE MACHI TALLA 6</v>
      </c>
      <c r="E1030" s="85" t="s">
        <v>409</v>
      </c>
      <c r="F1030" s="86">
        <v>1.0</v>
      </c>
      <c r="G1030" s="14">
        <v>58000.0</v>
      </c>
      <c r="H1030" s="14">
        <f t="shared" si="1"/>
        <v>58000</v>
      </c>
      <c r="I1030" s="14">
        <v>110000.0</v>
      </c>
      <c r="J1030" s="87">
        <f t="shared" si="22"/>
        <v>0.8965517241</v>
      </c>
      <c r="K1030" s="14">
        <f t="shared" si="23"/>
        <v>110000</v>
      </c>
      <c r="L1030" s="88"/>
    </row>
    <row r="1031">
      <c r="A1031" s="73">
        <v>46204.0</v>
      </c>
      <c r="B1031" s="84" t="s">
        <v>674</v>
      </c>
      <c r="C1031" s="83" t="str">
        <f>VLOOKUP(B1031,MAESTRA!I:K,2,0)</f>
        <v>*112872*</v>
      </c>
      <c r="D1031" s="83" t="str">
        <f>VLOOKUP(B1031,MAESTRA!I:K,3,0)</f>
        <v>JEANS DAMA OVERSIZE MACHI TALLA 8</v>
      </c>
      <c r="E1031" s="85" t="s">
        <v>409</v>
      </c>
      <c r="F1031" s="89">
        <v>2.0</v>
      </c>
      <c r="G1031" s="14">
        <v>58000.0</v>
      </c>
      <c r="H1031" s="14">
        <f t="shared" si="1"/>
        <v>116000</v>
      </c>
      <c r="I1031" s="14">
        <v>110000.0</v>
      </c>
      <c r="J1031" s="87">
        <f t="shared" si="22"/>
        <v>0.8965517241</v>
      </c>
      <c r="K1031" s="14">
        <f t="shared" si="23"/>
        <v>220000</v>
      </c>
      <c r="L1031" s="88"/>
    </row>
    <row r="1032">
      <c r="A1032" s="73">
        <v>46204.0</v>
      </c>
      <c r="B1032" s="84" t="s">
        <v>680</v>
      </c>
      <c r="C1032" s="83" t="str">
        <f>VLOOKUP(B1032,MAESTRA!I:K,2,0)</f>
        <v>*112873*</v>
      </c>
      <c r="D1032" s="83" t="str">
        <f>VLOOKUP(B1032,MAESTRA!I:K,3,0)</f>
        <v>JEANS DAMA OVERSIZE MACHI TALLA 10</v>
      </c>
      <c r="E1032" s="85" t="s">
        <v>409</v>
      </c>
      <c r="F1032" s="89">
        <v>3.0</v>
      </c>
      <c r="G1032" s="14">
        <v>58000.0</v>
      </c>
      <c r="H1032" s="14">
        <f t="shared" si="1"/>
        <v>174000</v>
      </c>
      <c r="I1032" s="14">
        <v>110000.0</v>
      </c>
      <c r="J1032" s="87">
        <f t="shared" si="22"/>
        <v>0.8965517241</v>
      </c>
      <c r="K1032" s="14">
        <f t="shared" si="23"/>
        <v>330000</v>
      </c>
      <c r="L1032" s="88"/>
    </row>
    <row r="1033">
      <c r="A1033" s="73">
        <v>46204.0</v>
      </c>
      <c r="B1033" s="84" t="s">
        <v>682</v>
      </c>
      <c r="C1033" s="83" t="str">
        <f>VLOOKUP(B1033,MAESTRA!I:K,2,0)</f>
        <v>*112874*</v>
      </c>
      <c r="D1033" s="83" t="str">
        <f>VLOOKUP(B1033,MAESTRA!I:K,3,0)</f>
        <v>JEANS DAMA OVERSIZE MACHI TALLA 12</v>
      </c>
      <c r="E1033" s="85" t="s">
        <v>409</v>
      </c>
      <c r="F1033" s="86">
        <v>1.0</v>
      </c>
      <c r="G1033" s="14">
        <v>58000.0</v>
      </c>
      <c r="H1033" s="14">
        <f t="shared" si="1"/>
        <v>58000</v>
      </c>
      <c r="I1033" s="14">
        <v>110000.0</v>
      </c>
      <c r="J1033" s="87">
        <f t="shared" si="22"/>
        <v>0.8965517241</v>
      </c>
      <c r="K1033" s="14">
        <f t="shared" si="23"/>
        <v>110000</v>
      </c>
      <c r="L1033" s="88"/>
    </row>
    <row r="1034">
      <c r="A1034" s="73">
        <v>46204.0</v>
      </c>
      <c r="B1034" s="84" t="s">
        <v>684</v>
      </c>
      <c r="C1034" s="83" t="str">
        <f>VLOOKUP(B1034,MAESTRA!I:K,2,0)</f>
        <v>*112875*</v>
      </c>
      <c r="D1034" s="83" t="str">
        <f>VLOOKUP(B1034,MAESTRA!I:K,3,0)</f>
        <v>JEANS DAMA OVERSIZE MACHI TALLA 14</v>
      </c>
      <c r="E1034" s="85" t="s">
        <v>409</v>
      </c>
      <c r="F1034" s="89">
        <v>2.0</v>
      </c>
      <c r="G1034" s="14">
        <v>58000.0</v>
      </c>
      <c r="H1034" s="14">
        <f t="shared" si="1"/>
        <v>116000</v>
      </c>
      <c r="I1034" s="14">
        <v>110000.0</v>
      </c>
      <c r="J1034" s="87">
        <f t="shared" si="22"/>
        <v>0.8965517241</v>
      </c>
      <c r="K1034" s="14">
        <f t="shared" si="23"/>
        <v>220000</v>
      </c>
      <c r="L1034" s="88"/>
    </row>
    <row r="1035">
      <c r="A1035" s="73">
        <v>46204.0</v>
      </c>
      <c r="B1035" s="83" t="s">
        <v>786</v>
      </c>
      <c r="C1035" s="83" t="str">
        <f>VLOOKUP(B1035,MAESTRA!I:K,2,0)</f>
        <v>*30335730*</v>
      </c>
      <c r="D1035" s="83" t="str">
        <f>VLOOKUP(B1035,MAESTRA!I:K,3,0)</f>
        <v>COLLAR UNISEX COLLAR DELGADO+DIJE TALLA UN</v>
      </c>
      <c r="E1035" s="90" t="s">
        <v>392</v>
      </c>
      <c r="F1035" s="89">
        <v>6.0</v>
      </c>
      <c r="G1035" s="91">
        <v>13500.0</v>
      </c>
      <c r="H1035" s="14">
        <f t="shared" si="1"/>
        <v>81000</v>
      </c>
      <c r="I1035" s="14">
        <f t="shared" ref="I1035:I1036" si="50">CEILING(G1035*$I$1,1000)</f>
        <v>27000</v>
      </c>
      <c r="J1035" s="87">
        <f t="shared" si="22"/>
        <v>1</v>
      </c>
      <c r="K1035" s="14">
        <f t="shared" si="23"/>
        <v>162000</v>
      </c>
      <c r="L1035" s="88"/>
    </row>
    <row r="1036">
      <c r="A1036" s="73">
        <v>46204.0</v>
      </c>
      <c r="B1036" s="83" t="s">
        <v>788</v>
      </c>
      <c r="C1036" s="83" t="str">
        <f>VLOOKUP(B1036,MAESTRA!I:K,2,0)</f>
        <v>*30335830*</v>
      </c>
      <c r="D1036" s="83" t="str">
        <f>VLOOKUP(B1036,MAESTRA!I:K,3,0)</f>
        <v>COLLAR UNISEX COLLAR GRUESO+DIJE TALLA UN</v>
      </c>
      <c r="E1036" s="90" t="s">
        <v>392</v>
      </c>
      <c r="F1036" s="89">
        <v>2.0</v>
      </c>
      <c r="G1036" s="91">
        <v>17500.0</v>
      </c>
      <c r="H1036" s="14">
        <f t="shared" si="1"/>
        <v>35000</v>
      </c>
      <c r="I1036" s="14">
        <f t="shared" si="50"/>
        <v>35000</v>
      </c>
      <c r="J1036" s="87">
        <f t="shared" si="22"/>
        <v>1</v>
      </c>
      <c r="K1036" s="14">
        <f t="shared" si="23"/>
        <v>70000</v>
      </c>
      <c r="L1036" s="88"/>
    </row>
    <row r="1037">
      <c r="A1037" s="73">
        <v>46204.0</v>
      </c>
      <c r="B1037" s="52" t="s">
        <v>742</v>
      </c>
      <c r="C1037" s="1" t="str">
        <f>VLOOKUP(B1037,MAESTRA!I:K,2,0)</f>
        <v>*25221923*</v>
      </c>
      <c r="D1037" s="1" t="str">
        <f>VLOOKUP(B1037,MAESTRA!I:K,3,0)</f>
        <v>CHAQUETAS CABALLERO POLO SENCILLA TALLA L</v>
      </c>
      <c r="E1037" s="1" t="s">
        <v>1042</v>
      </c>
      <c r="F1037" s="39">
        <v>2.0</v>
      </c>
      <c r="G1037" s="2">
        <v>43000.0</v>
      </c>
      <c r="H1037" s="2">
        <f t="shared" si="1"/>
        <v>86000</v>
      </c>
      <c r="I1037" s="2">
        <v>90000.0</v>
      </c>
      <c r="J1037" s="59">
        <f t="shared" si="22"/>
        <v>1.093023256</v>
      </c>
      <c r="K1037" s="2">
        <f t="shared" si="23"/>
        <v>180000</v>
      </c>
      <c r="L1037" s="1"/>
    </row>
    <row r="1038">
      <c r="A1038" s="73">
        <v>46204.0</v>
      </c>
      <c r="B1038" s="93" t="s">
        <v>744</v>
      </c>
      <c r="C1038" s="83" t="str">
        <f>VLOOKUP(B1038,MAESTRA!I:K,2,0)</f>
        <v>*25221927*</v>
      </c>
      <c r="D1038" s="83" t="str">
        <f>VLOOKUP(B1038,MAESTRA!I:K,3,0)</f>
        <v>CHAQUETAS CABALLERO POLO SENCILLA TALLA S</v>
      </c>
      <c r="E1038" s="90" t="s">
        <v>1042</v>
      </c>
      <c r="F1038" s="89">
        <v>2.0</v>
      </c>
      <c r="G1038" s="2">
        <v>43000.0</v>
      </c>
      <c r="H1038" s="14">
        <f t="shared" si="1"/>
        <v>86000</v>
      </c>
      <c r="I1038" s="2">
        <v>90000.0</v>
      </c>
      <c r="J1038" s="87">
        <f t="shared" si="22"/>
        <v>1.093023256</v>
      </c>
      <c r="K1038" s="14">
        <f t="shared" si="23"/>
        <v>180000</v>
      </c>
      <c r="L1038" s="88"/>
    </row>
    <row r="1039">
      <c r="A1039" s="73">
        <v>46204.0</v>
      </c>
      <c r="B1039" s="1" t="s">
        <v>698</v>
      </c>
      <c r="C1039" s="83" t="str">
        <f>VLOOKUP(B1039,MAESTRA!I:K,2,0)</f>
        <v>*2313210*</v>
      </c>
      <c r="D1039" s="83" t="str">
        <f>VLOOKUP(B1039,MAESTRA!I:K,3,0)</f>
        <v>BILLETERAS DAMA BILLETERA ECONO LARGA</v>
      </c>
      <c r="E1039" s="90" t="s">
        <v>911</v>
      </c>
      <c r="F1039" s="89">
        <v>1.0</v>
      </c>
      <c r="G1039" s="91">
        <v>20000.0</v>
      </c>
      <c r="H1039" s="14">
        <f t="shared" si="1"/>
        <v>20000</v>
      </c>
      <c r="I1039" s="14">
        <f t="shared" ref="I1039:I1500" si="51">CEILING(G1039*$I$1,1000)</f>
        <v>40000</v>
      </c>
      <c r="J1039" s="87">
        <f t="shared" si="22"/>
        <v>1</v>
      </c>
      <c r="K1039" s="14">
        <f t="shared" si="23"/>
        <v>40000</v>
      </c>
      <c r="L1039" s="88"/>
    </row>
    <row r="1040">
      <c r="A1040" s="73">
        <v>46204.0</v>
      </c>
      <c r="B1040" s="84" t="s">
        <v>678</v>
      </c>
      <c r="C1040" s="83" t="str">
        <f>VLOOKUP(B1040,MAESTRA!I:K,2,0)</f>
        <v>*1128727*</v>
      </c>
      <c r="D1040" s="83" t="str">
        <f>VLOOKUP(B1040,MAESTRA!I:K,3,0)</f>
        <v>CAMISETAS CABALLERO COLOMBIA 1.1 AMARILLA TALLA S</v>
      </c>
      <c r="E1040" s="85" t="s">
        <v>386</v>
      </c>
      <c r="F1040" s="89">
        <v>12.0</v>
      </c>
      <c r="G1040" s="91">
        <v>32000.0</v>
      </c>
      <c r="H1040" s="14">
        <f t="shared" si="1"/>
        <v>384000</v>
      </c>
      <c r="I1040" s="14">
        <f t="shared" si="51"/>
        <v>64000</v>
      </c>
      <c r="J1040" s="87">
        <f t="shared" si="22"/>
        <v>1</v>
      </c>
      <c r="K1040" s="14">
        <f t="shared" si="23"/>
        <v>768000</v>
      </c>
      <c r="L1040" s="88"/>
    </row>
    <row r="1041">
      <c r="A1041" s="73">
        <v>46204.0</v>
      </c>
      <c r="B1041" s="84" t="s">
        <v>676</v>
      </c>
      <c r="C1041" s="83" t="str">
        <f>VLOOKUP(B1041,MAESTRA!I:K,2,0)</f>
        <v>*1128725*</v>
      </c>
      <c r="D1041" s="83" t="str">
        <f>VLOOKUP(B1041,MAESTRA!I:K,3,0)</f>
        <v>CAMISETAS CABALLERO COLOMBIA 1.1 AMARILLA TALLA M</v>
      </c>
      <c r="E1041" s="85" t="s">
        <v>386</v>
      </c>
      <c r="F1041" s="89">
        <v>12.0</v>
      </c>
      <c r="G1041" s="91">
        <v>32000.0</v>
      </c>
      <c r="H1041" s="14">
        <f t="shared" si="1"/>
        <v>384000</v>
      </c>
      <c r="I1041" s="14">
        <f t="shared" si="51"/>
        <v>64000</v>
      </c>
      <c r="J1041" s="87">
        <f t="shared" si="22"/>
        <v>1</v>
      </c>
      <c r="K1041" s="14">
        <f t="shared" si="23"/>
        <v>768000</v>
      </c>
      <c r="L1041" s="88"/>
    </row>
    <row r="1042">
      <c r="A1042" s="73"/>
      <c r="B1042" s="84"/>
      <c r="C1042" s="83" t="str">
        <f>VLOOKUP(B1042,MAESTRA!I:K,2,0)</f>
        <v>#N/A</v>
      </c>
      <c r="D1042" s="83" t="str">
        <f>VLOOKUP(B1042,MAESTRA!I:K,3,0)</f>
        <v>#N/A</v>
      </c>
      <c r="E1042" s="85"/>
      <c r="F1042" s="86"/>
      <c r="G1042" s="14"/>
      <c r="H1042" s="14">
        <f t="shared" si="1"/>
        <v>0</v>
      </c>
      <c r="I1042" s="14">
        <f t="shared" si="51"/>
        <v>0</v>
      </c>
      <c r="J1042" s="87" t="str">
        <f t="shared" si="22"/>
        <v/>
      </c>
      <c r="K1042" s="14">
        <f t="shared" si="23"/>
        <v>0</v>
      </c>
      <c r="L1042" s="88"/>
    </row>
    <row r="1043">
      <c r="A1043" s="73"/>
      <c r="B1043" s="84"/>
      <c r="C1043" s="83" t="str">
        <f>VLOOKUP(B1043,MAESTRA!I:K,2,0)</f>
        <v>#N/A</v>
      </c>
      <c r="D1043" s="83" t="str">
        <f>VLOOKUP(B1043,MAESTRA!I:K,3,0)</f>
        <v>#N/A</v>
      </c>
      <c r="E1043" s="85"/>
      <c r="F1043" s="86"/>
      <c r="G1043" s="14"/>
      <c r="H1043" s="14">
        <f t="shared" si="1"/>
        <v>0</v>
      </c>
      <c r="I1043" s="14">
        <f t="shared" si="51"/>
        <v>0</v>
      </c>
      <c r="J1043" s="87" t="str">
        <f t="shared" si="22"/>
        <v/>
      </c>
      <c r="K1043" s="14">
        <f t="shared" si="23"/>
        <v>0</v>
      </c>
      <c r="L1043" s="88"/>
    </row>
    <row r="1044">
      <c r="A1044" s="73"/>
      <c r="B1044" s="84"/>
      <c r="C1044" s="83" t="str">
        <f>VLOOKUP(B1044,MAESTRA!I:K,2,0)</f>
        <v>#N/A</v>
      </c>
      <c r="D1044" s="83" t="str">
        <f>VLOOKUP(B1044,MAESTRA!I:K,3,0)</f>
        <v>#N/A</v>
      </c>
      <c r="E1044" s="85"/>
      <c r="F1044" s="86"/>
      <c r="G1044" s="14"/>
      <c r="H1044" s="14">
        <f t="shared" si="1"/>
        <v>0</v>
      </c>
      <c r="I1044" s="14">
        <f t="shared" si="51"/>
        <v>0</v>
      </c>
      <c r="J1044" s="87" t="str">
        <f t="shared" si="22"/>
        <v/>
      </c>
      <c r="K1044" s="14">
        <f t="shared" si="23"/>
        <v>0</v>
      </c>
      <c r="L1044" s="88"/>
    </row>
    <row r="1045">
      <c r="A1045" s="73"/>
      <c r="B1045" s="84"/>
      <c r="C1045" s="83" t="str">
        <f>VLOOKUP(B1045,MAESTRA!I:K,2,0)</f>
        <v>#N/A</v>
      </c>
      <c r="D1045" s="83" t="str">
        <f>VLOOKUP(B1045,MAESTRA!I:K,3,0)</f>
        <v>#N/A</v>
      </c>
      <c r="E1045" s="85"/>
      <c r="F1045" s="86"/>
      <c r="G1045" s="14"/>
      <c r="H1045" s="14">
        <f t="shared" si="1"/>
        <v>0</v>
      </c>
      <c r="I1045" s="14">
        <f t="shared" si="51"/>
        <v>0</v>
      </c>
      <c r="J1045" s="87" t="str">
        <f t="shared" si="22"/>
        <v/>
      </c>
      <c r="K1045" s="14">
        <f t="shared" si="23"/>
        <v>0</v>
      </c>
      <c r="L1045" s="88"/>
    </row>
    <row r="1046">
      <c r="A1046" s="73"/>
      <c r="B1046" s="84"/>
      <c r="C1046" s="83" t="str">
        <f>VLOOKUP(B1046,MAESTRA!I:K,2,0)</f>
        <v>#N/A</v>
      </c>
      <c r="D1046" s="83" t="str">
        <f>VLOOKUP(B1046,MAESTRA!I:K,3,0)</f>
        <v>#N/A</v>
      </c>
      <c r="E1046" s="85"/>
      <c r="F1046" s="86"/>
      <c r="G1046" s="14"/>
      <c r="H1046" s="14">
        <f t="shared" si="1"/>
        <v>0</v>
      </c>
      <c r="I1046" s="14">
        <f t="shared" si="51"/>
        <v>0</v>
      </c>
      <c r="J1046" s="87" t="str">
        <f t="shared" si="22"/>
        <v/>
      </c>
      <c r="K1046" s="14">
        <f t="shared" si="23"/>
        <v>0</v>
      </c>
      <c r="L1046" s="88"/>
    </row>
    <row r="1047">
      <c r="A1047" s="73"/>
      <c r="B1047" s="84"/>
      <c r="C1047" s="83" t="str">
        <f>VLOOKUP(B1047,MAESTRA!I:K,2,0)</f>
        <v>#N/A</v>
      </c>
      <c r="D1047" s="83" t="str">
        <f>VLOOKUP(B1047,MAESTRA!I:K,3,0)</f>
        <v>#N/A</v>
      </c>
      <c r="E1047" s="85"/>
      <c r="F1047" s="86"/>
      <c r="G1047" s="14"/>
      <c r="H1047" s="14">
        <f t="shared" si="1"/>
        <v>0</v>
      </c>
      <c r="I1047" s="14">
        <f t="shared" si="51"/>
        <v>0</v>
      </c>
      <c r="J1047" s="87" t="str">
        <f t="shared" si="22"/>
        <v/>
      </c>
      <c r="K1047" s="14">
        <f t="shared" si="23"/>
        <v>0</v>
      </c>
      <c r="L1047" s="88"/>
    </row>
    <row r="1048">
      <c r="A1048" s="73"/>
      <c r="B1048" s="84"/>
      <c r="C1048" s="83" t="str">
        <f>VLOOKUP(B1048,MAESTRA!I:K,2,0)</f>
        <v>#N/A</v>
      </c>
      <c r="D1048" s="83" t="str">
        <f>VLOOKUP(B1048,MAESTRA!I:K,3,0)</f>
        <v>#N/A</v>
      </c>
      <c r="E1048" s="85"/>
      <c r="F1048" s="86"/>
      <c r="G1048" s="14"/>
      <c r="H1048" s="14">
        <f t="shared" si="1"/>
        <v>0</v>
      </c>
      <c r="I1048" s="14">
        <f t="shared" si="51"/>
        <v>0</v>
      </c>
      <c r="J1048" s="87" t="str">
        <f t="shared" si="22"/>
        <v/>
      </c>
      <c r="K1048" s="14">
        <f t="shared" si="23"/>
        <v>0</v>
      </c>
      <c r="L1048" s="88"/>
    </row>
    <row r="1049">
      <c r="A1049" s="73"/>
      <c r="B1049" s="84"/>
      <c r="C1049" s="83" t="str">
        <f>VLOOKUP(B1049,MAESTRA!I:K,2,0)</f>
        <v>#N/A</v>
      </c>
      <c r="D1049" s="83" t="str">
        <f>VLOOKUP(B1049,MAESTRA!I:K,3,0)</f>
        <v>#N/A</v>
      </c>
      <c r="E1049" s="85"/>
      <c r="F1049" s="86"/>
      <c r="G1049" s="14"/>
      <c r="H1049" s="14">
        <f t="shared" si="1"/>
        <v>0</v>
      </c>
      <c r="I1049" s="14">
        <f t="shared" si="51"/>
        <v>0</v>
      </c>
      <c r="J1049" s="87" t="str">
        <f t="shared" si="22"/>
        <v/>
      </c>
      <c r="K1049" s="14">
        <f t="shared" si="23"/>
        <v>0</v>
      </c>
      <c r="L1049" s="88"/>
    </row>
    <row r="1050">
      <c r="A1050" s="73"/>
      <c r="B1050" s="84"/>
      <c r="C1050" s="83" t="str">
        <f>VLOOKUP(B1050,MAESTRA!I:K,2,0)</f>
        <v>#N/A</v>
      </c>
      <c r="D1050" s="83" t="str">
        <f>VLOOKUP(B1050,MAESTRA!I:K,3,0)</f>
        <v>#N/A</v>
      </c>
      <c r="E1050" s="85"/>
      <c r="F1050" s="86"/>
      <c r="G1050" s="14"/>
      <c r="H1050" s="14">
        <f t="shared" si="1"/>
        <v>0</v>
      </c>
      <c r="I1050" s="14">
        <f t="shared" si="51"/>
        <v>0</v>
      </c>
      <c r="J1050" s="87" t="str">
        <f t="shared" si="22"/>
        <v/>
      </c>
      <c r="K1050" s="14">
        <f t="shared" si="23"/>
        <v>0</v>
      </c>
      <c r="L1050" s="88"/>
    </row>
    <row r="1051">
      <c r="A1051" s="73"/>
      <c r="B1051" s="84"/>
      <c r="C1051" s="83" t="str">
        <f>VLOOKUP(B1051,MAESTRA!I:K,2,0)</f>
        <v>#N/A</v>
      </c>
      <c r="D1051" s="83" t="str">
        <f>VLOOKUP(B1051,MAESTRA!I:K,3,0)</f>
        <v>#N/A</v>
      </c>
      <c r="E1051" s="85"/>
      <c r="F1051" s="86"/>
      <c r="G1051" s="14"/>
      <c r="H1051" s="14">
        <f t="shared" si="1"/>
        <v>0</v>
      </c>
      <c r="I1051" s="14">
        <f t="shared" si="51"/>
        <v>0</v>
      </c>
      <c r="J1051" s="87" t="str">
        <f t="shared" si="22"/>
        <v/>
      </c>
      <c r="K1051" s="14">
        <f t="shared" si="23"/>
        <v>0</v>
      </c>
      <c r="L1051" s="88"/>
    </row>
    <row r="1052">
      <c r="A1052" s="73"/>
      <c r="B1052" s="84"/>
      <c r="C1052" s="83" t="str">
        <f>VLOOKUP(B1052,MAESTRA!I:K,2,0)</f>
        <v>#N/A</v>
      </c>
      <c r="D1052" s="83" t="str">
        <f>VLOOKUP(B1052,MAESTRA!I:K,3,0)</f>
        <v>#N/A</v>
      </c>
      <c r="E1052" s="85"/>
      <c r="F1052" s="86"/>
      <c r="G1052" s="14"/>
      <c r="H1052" s="14">
        <f t="shared" si="1"/>
        <v>0</v>
      </c>
      <c r="I1052" s="14">
        <f t="shared" si="51"/>
        <v>0</v>
      </c>
      <c r="J1052" s="87" t="str">
        <f t="shared" si="22"/>
        <v/>
      </c>
      <c r="K1052" s="14">
        <f t="shared" si="23"/>
        <v>0</v>
      </c>
      <c r="L1052" s="88"/>
    </row>
    <row r="1053">
      <c r="A1053" s="73"/>
      <c r="B1053" s="84"/>
      <c r="C1053" s="83" t="str">
        <f>VLOOKUP(B1053,MAESTRA!I:K,2,0)</f>
        <v>#N/A</v>
      </c>
      <c r="D1053" s="83" t="str">
        <f>VLOOKUP(B1053,MAESTRA!I:K,3,0)</f>
        <v>#N/A</v>
      </c>
      <c r="E1053" s="85"/>
      <c r="F1053" s="86"/>
      <c r="G1053" s="14"/>
      <c r="H1053" s="14">
        <f t="shared" si="1"/>
        <v>0</v>
      </c>
      <c r="I1053" s="14">
        <f t="shared" si="51"/>
        <v>0</v>
      </c>
      <c r="J1053" s="87" t="str">
        <f t="shared" si="22"/>
        <v/>
      </c>
      <c r="K1053" s="14">
        <f t="shared" si="23"/>
        <v>0</v>
      </c>
      <c r="L1053" s="88"/>
    </row>
    <row r="1054">
      <c r="A1054" s="73"/>
      <c r="B1054" s="84"/>
      <c r="C1054" s="83" t="str">
        <f>VLOOKUP(B1054,MAESTRA!I:K,2,0)</f>
        <v>#N/A</v>
      </c>
      <c r="D1054" s="83" t="str">
        <f>VLOOKUP(B1054,MAESTRA!I:K,3,0)</f>
        <v>#N/A</v>
      </c>
      <c r="E1054" s="85"/>
      <c r="F1054" s="86"/>
      <c r="G1054" s="14"/>
      <c r="H1054" s="14">
        <f t="shared" si="1"/>
        <v>0</v>
      </c>
      <c r="I1054" s="14">
        <f t="shared" si="51"/>
        <v>0</v>
      </c>
      <c r="J1054" s="87" t="str">
        <f t="shared" si="22"/>
        <v/>
      </c>
      <c r="K1054" s="14">
        <f t="shared" si="23"/>
        <v>0</v>
      </c>
      <c r="L1054" s="88"/>
    </row>
    <row r="1055">
      <c r="A1055" s="73"/>
      <c r="B1055" s="84"/>
      <c r="C1055" s="83" t="str">
        <f>VLOOKUP(B1055,MAESTRA!I:K,2,0)</f>
        <v>#N/A</v>
      </c>
      <c r="D1055" s="83" t="str">
        <f>VLOOKUP(B1055,MAESTRA!I:K,3,0)</f>
        <v>#N/A</v>
      </c>
      <c r="E1055" s="85"/>
      <c r="F1055" s="86"/>
      <c r="G1055" s="14"/>
      <c r="H1055" s="14">
        <f t="shared" si="1"/>
        <v>0</v>
      </c>
      <c r="I1055" s="14">
        <f t="shared" si="51"/>
        <v>0</v>
      </c>
      <c r="J1055" s="87" t="str">
        <f t="shared" si="22"/>
        <v/>
      </c>
      <c r="K1055" s="14">
        <f t="shared" si="23"/>
        <v>0</v>
      </c>
      <c r="L1055" s="88"/>
    </row>
    <row r="1056">
      <c r="A1056" s="73"/>
      <c r="B1056" s="84"/>
      <c r="C1056" s="83" t="str">
        <f>VLOOKUP(B1056,MAESTRA!I:K,2,0)</f>
        <v>#N/A</v>
      </c>
      <c r="D1056" s="83" t="str">
        <f>VLOOKUP(B1056,MAESTRA!I:K,3,0)</f>
        <v>#N/A</v>
      </c>
      <c r="E1056" s="85"/>
      <c r="F1056" s="86"/>
      <c r="G1056" s="14"/>
      <c r="H1056" s="14">
        <f t="shared" si="1"/>
        <v>0</v>
      </c>
      <c r="I1056" s="14">
        <f t="shared" si="51"/>
        <v>0</v>
      </c>
      <c r="J1056" s="87" t="str">
        <f t="shared" si="22"/>
        <v/>
      </c>
      <c r="K1056" s="14">
        <f t="shared" si="23"/>
        <v>0</v>
      </c>
      <c r="L1056" s="88"/>
    </row>
    <row r="1057">
      <c r="A1057" s="73"/>
      <c r="B1057" s="84"/>
      <c r="C1057" s="83" t="str">
        <f>VLOOKUP(B1057,MAESTRA!I:K,2,0)</f>
        <v>#N/A</v>
      </c>
      <c r="D1057" s="83" t="str">
        <f>VLOOKUP(B1057,MAESTRA!I:K,3,0)</f>
        <v>#N/A</v>
      </c>
      <c r="E1057" s="85"/>
      <c r="F1057" s="86"/>
      <c r="G1057" s="14"/>
      <c r="H1057" s="14">
        <f t="shared" si="1"/>
        <v>0</v>
      </c>
      <c r="I1057" s="14">
        <f t="shared" si="51"/>
        <v>0</v>
      </c>
      <c r="J1057" s="87" t="str">
        <f t="shared" si="22"/>
        <v/>
      </c>
      <c r="K1057" s="14">
        <f t="shared" si="23"/>
        <v>0</v>
      </c>
      <c r="L1057" s="88"/>
    </row>
    <row r="1058">
      <c r="A1058" s="73"/>
      <c r="B1058" s="84"/>
      <c r="C1058" s="83" t="str">
        <f>VLOOKUP(B1058,MAESTRA!I:K,2,0)</f>
        <v>#N/A</v>
      </c>
      <c r="D1058" s="83" t="str">
        <f>VLOOKUP(B1058,MAESTRA!I:K,3,0)</f>
        <v>#N/A</v>
      </c>
      <c r="E1058" s="85"/>
      <c r="F1058" s="86"/>
      <c r="G1058" s="14"/>
      <c r="H1058" s="14">
        <f t="shared" si="1"/>
        <v>0</v>
      </c>
      <c r="I1058" s="14">
        <f t="shared" si="51"/>
        <v>0</v>
      </c>
      <c r="J1058" s="87" t="str">
        <f t="shared" si="22"/>
        <v/>
      </c>
      <c r="K1058" s="14">
        <f t="shared" si="23"/>
        <v>0</v>
      </c>
      <c r="L1058" s="88"/>
    </row>
    <row r="1059">
      <c r="A1059" s="73"/>
      <c r="B1059" s="84"/>
      <c r="C1059" s="83" t="str">
        <f>VLOOKUP(B1059,MAESTRA!I:K,2,0)</f>
        <v>#N/A</v>
      </c>
      <c r="D1059" s="83" t="str">
        <f>VLOOKUP(B1059,MAESTRA!I:K,3,0)</f>
        <v>#N/A</v>
      </c>
      <c r="E1059" s="85"/>
      <c r="F1059" s="86"/>
      <c r="G1059" s="14"/>
      <c r="H1059" s="14">
        <f t="shared" si="1"/>
        <v>0</v>
      </c>
      <c r="I1059" s="14">
        <f t="shared" si="51"/>
        <v>0</v>
      </c>
      <c r="J1059" s="87" t="str">
        <f t="shared" si="22"/>
        <v/>
      </c>
      <c r="K1059" s="14">
        <f t="shared" si="23"/>
        <v>0</v>
      </c>
      <c r="L1059" s="88"/>
    </row>
    <row r="1060">
      <c r="A1060" s="73"/>
      <c r="B1060" s="84"/>
      <c r="C1060" s="83" t="str">
        <f>VLOOKUP(B1060,MAESTRA!I:K,2,0)</f>
        <v>#N/A</v>
      </c>
      <c r="D1060" s="83" t="str">
        <f>VLOOKUP(B1060,MAESTRA!I:K,3,0)</f>
        <v>#N/A</v>
      </c>
      <c r="E1060" s="85"/>
      <c r="F1060" s="86"/>
      <c r="G1060" s="14"/>
      <c r="H1060" s="14">
        <f t="shared" si="1"/>
        <v>0</v>
      </c>
      <c r="I1060" s="14">
        <f t="shared" si="51"/>
        <v>0</v>
      </c>
      <c r="J1060" s="87" t="str">
        <f t="shared" si="22"/>
        <v/>
      </c>
      <c r="K1060" s="14">
        <f t="shared" si="23"/>
        <v>0</v>
      </c>
      <c r="L1060" s="88"/>
    </row>
    <row r="1061">
      <c r="A1061" s="73"/>
      <c r="B1061" s="84"/>
      <c r="C1061" s="83" t="str">
        <f>VLOOKUP(B1061,MAESTRA!I:K,2,0)</f>
        <v>#N/A</v>
      </c>
      <c r="D1061" s="83" t="str">
        <f>VLOOKUP(B1061,MAESTRA!I:K,3,0)</f>
        <v>#N/A</v>
      </c>
      <c r="E1061" s="85"/>
      <c r="F1061" s="86"/>
      <c r="G1061" s="14"/>
      <c r="H1061" s="14">
        <f t="shared" si="1"/>
        <v>0</v>
      </c>
      <c r="I1061" s="14">
        <f t="shared" si="51"/>
        <v>0</v>
      </c>
      <c r="J1061" s="87" t="str">
        <f t="shared" si="22"/>
        <v/>
      </c>
      <c r="K1061" s="14">
        <f t="shared" si="23"/>
        <v>0</v>
      </c>
      <c r="L1061" s="88"/>
    </row>
    <row r="1062">
      <c r="A1062" s="73"/>
      <c r="B1062" s="84"/>
      <c r="C1062" s="83" t="str">
        <f>VLOOKUP(B1062,MAESTRA!I:K,2,0)</f>
        <v>#N/A</v>
      </c>
      <c r="D1062" s="83" t="str">
        <f>VLOOKUP(B1062,MAESTRA!I:K,3,0)</f>
        <v>#N/A</v>
      </c>
      <c r="E1062" s="85"/>
      <c r="F1062" s="86"/>
      <c r="G1062" s="14"/>
      <c r="H1062" s="14">
        <f t="shared" si="1"/>
        <v>0</v>
      </c>
      <c r="I1062" s="14">
        <f t="shared" si="51"/>
        <v>0</v>
      </c>
      <c r="J1062" s="87" t="str">
        <f t="shared" si="22"/>
        <v/>
      </c>
      <c r="K1062" s="14">
        <f t="shared" si="23"/>
        <v>0</v>
      </c>
      <c r="L1062" s="88"/>
    </row>
    <row r="1063">
      <c r="A1063" s="73"/>
      <c r="B1063" s="84"/>
      <c r="C1063" s="83" t="str">
        <f>VLOOKUP(B1063,MAESTRA!I:K,2,0)</f>
        <v>#N/A</v>
      </c>
      <c r="D1063" s="83" t="str">
        <f>VLOOKUP(B1063,MAESTRA!I:K,3,0)</f>
        <v>#N/A</v>
      </c>
      <c r="E1063" s="85"/>
      <c r="F1063" s="86"/>
      <c r="G1063" s="14"/>
      <c r="H1063" s="14">
        <f t="shared" si="1"/>
        <v>0</v>
      </c>
      <c r="I1063" s="14">
        <f t="shared" si="51"/>
        <v>0</v>
      </c>
      <c r="J1063" s="87" t="str">
        <f t="shared" si="22"/>
        <v/>
      </c>
      <c r="K1063" s="14">
        <f t="shared" si="23"/>
        <v>0</v>
      </c>
      <c r="L1063" s="88"/>
    </row>
    <row r="1064">
      <c r="A1064" s="73"/>
      <c r="B1064" s="84"/>
      <c r="C1064" s="83" t="str">
        <f>VLOOKUP(B1064,MAESTRA!I:K,2,0)</f>
        <v>#N/A</v>
      </c>
      <c r="D1064" s="83" t="str">
        <f>VLOOKUP(B1064,MAESTRA!I:K,3,0)</f>
        <v>#N/A</v>
      </c>
      <c r="E1064" s="85"/>
      <c r="F1064" s="86"/>
      <c r="G1064" s="14"/>
      <c r="H1064" s="14">
        <f t="shared" si="1"/>
        <v>0</v>
      </c>
      <c r="I1064" s="14">
        <f t="shared" si="51"/>
        <v>0</v>
      </c>
      <c r="J1064" s="87" t="str">
        <f t="shared" si="22"/>
        <v/>
      </c>
      <c r="K1064" s="14">
        <f t="shared" si="23"/>
        <v>0</v>
      </c>
      <c r="L1064" s="88"/>
    </row>
    <row r="1065">
      <c r="A1065" s="73"/>
      <c r="B1065" s="84"/>
      <c r="C1065" s="83" t="str">
        <f>VLOOKUP(B1065,MAESTRA!I:K,2,0)</f>
        <v>#N/A</v>
      </c>
      <c r="D1065" s="83" t="str">
        <f>VLOOKUP(B1065,MAESTRA!I:K,3,0)</f>
        <v>#N/A</v>
      </c>
      <c r="E1065" s="85"/>
      <c r="F1065" s="86"/>
      <c r="G1065" s="14"/>
      <c r="H1065" s="14">
        <f t="shared" si="1"/>
        <v>0</v>
      </c>
      <c r="I1065" s="14">
        <f t="shared" si="51"/>
        <v>0</v>
      </c>
      <c r="J1065" s="87" t="str">
        <f t="shared" si="22"/>
        <v/>
      </c>
      <c r="K1065" s="14">
        <f t="shared" si="23"/>
        <v>0</v>
      </c>
      <c r="L1065" s="88"/>
    </row>
    <row r="1066">
      <c r="A1066" s="73"/>
      <c r="B1066" s="84"/>
      <c r="C1066" s="83" t="str">
        <f>VLOOKUP(B1066,MAESTRA!I:K,2,0)</f>
        <v>#N/A</v>
      </c>
      <c r="D1066" s="83" t="str">
        <f>VLOOKUP(B1066,MAESTRA!I:K,3,0)</f>
        <v>#N/A</v>
      </c>
      <c r="E1066" s="85"/>
      <c r="F1066" s="86"/>
      <c r="G1066" s="14"/>
      <c r="H1066" s="14">
        <f t="shared" si="1"/>
        <v>0</v>
      </c>
      <c r="I1066" s="14">
        <f t="shared" si="51"/>
        <v>0</v>
      </c>
      <c r="J1066" s="87" t="str">
        <f t="shared" si="22"/>
        <v/>
      </c>
      <c r="K1066" s="14">
        <f t="shared" si="23"/>
        <v>0</v>
      </c>
      <c r="L1066" s="88"/>
    </row>
    <row r="1067">
      <c r="A1067" s="73"/>
      <c r="B1067" s="84"/>
      <c r="C1067" s="83" t="str">
        <f>VLOOKUP(B1067,MAESTRA!I:K,2,0)</f>
        <v>#N/A</v>
      </c>
      <c r="D1067" s="83" t="str">
        <f>VLOOKUP(B1067,MAESTRA!I:K,3,0)</f>
        <v>#N/A</v>
      </c>
      <c r="E1067" s="85"/>
      <c r="F1067" s="86"/>
      <c r="G1067" s="14"/>
      <c r="H1067" s="14">
        <f t="shared" si="1"/>
        <v>0</v>
      </c>
      <c r="I1067" s="14">
        <f t="shared" si="51"/>
        <v>0</v>
      </c>
      <c r="J1067" s="87" t="str">
        <f t="shared" si="22"/>
        <v/>
      </c>
      <c r="K1067" s="14">
        <f t="shared" si="23"/>
        <v>0</v>
      </c>
      <c r="L1067" s="88"/>
    </row>
    <row r="1068">
      <c r="A1068" s="73"/>
      <c r="B1068" s="84"/>
      <c r="C1068" s="83" t="str">
        <f>VLOOKUP(B1068,MAESTRA!I:K,2,0)</f>
        <v>#N/A</v>
      </c>
      <c r="D1068" s="83" t="str">
        <f>VLOOKUP(B1068,MAESTRA!I:K,3,0)</f>
        <v>#N/A</v>
      </c>
      <c r="E1068" s="85"/>
      <c r="F1068" s="86"/>
      <c r="G1068" s="14"/>
      <c r="H1068" s="14">
        <f t="shared" si="1"/>
        <v>0</v>
      </c>
      <c r="I1068" s="14">
        <f t="shared" si="51"/>
        <v>0</v>
      </c>
      <c r="J1068" s="87" t="str">
        <f t="shared" si="22"/>
        <v/>
      </c>
      <c r="K1068" s="14">
        <f t="shared" si="23"/>
        <v>0</v>
      </c>
      <c r="L1068" s="88"/>
    </row>
    <row r="1069">
      <c r="A1069" s="73"/>
      <c r="B1069" s="84"/>
      <c r="C1069" s="83" t="str">
        <f>VLOOKUP(B1069,MAESTRA!I:K,2,0)</f>
        <v>#N/A</v>
      </c>
      <c r="D1069" s="83" t="str">
        <f>VLOOKUP(B1069,MAESTRA!I:K,3,0)</f>
        <v>#N/A</v>
      </c>
      <c r="E1069" s="85"/>
      <c r="F1069" s="86"/>
      <c r="G1069" s="14"/>
      <c r="H1069" s="14">
        <f t="shared" si="1"/>
        <v>0</v>
      </c>
      <c r="I1069" s="14">
        <f t="shared" si="51"/>
        <v>0</v>
      </c>
      <c r="J1069" s="87" t="str">
        <f t="shared" si="22"/>
        <v/>
      </c>
      <c r="K1069" s="14">
        <f t="shared" si="23"/>
        <v>0</v>
      </c>
      <c r="L1069" s="88"/>
    </row>
    <row r="1070">
      <c r="A1070" s="73"/>
      <c r="B1070" s="84"/>
      <c r="C1070" s="83" t="str">
        <f>VLOOKUP(B1070,MAESTRA!I:K,2,0)</f>
        <v>#N/A</v>
      </c>
      <c r="D1070" s="83" t="str">
        <f>VLOOKUP(B1070,MAESTRA!I:K,3,0)</f>
        <v>#N/A</v>
      </c>
      <c r="E1070" s="85"/>
      <c r="F1070" s="86"/>
      <c r="G1070" s="14"/>
      <c r="H1070" s="14">
        <f t="shared" si="1"/>
        <v>0</v>
      </c>
      <c r="I1070" s="14">
        <f t="shared" si="51"/>
        <v>0</v>
      </c>
      <c r="J1070" s="87" t="str">
        <f t="shared" si="22"/>
        <v/>
      </c>
      <c r="K1070" s="14">
        <f t="shared" si="23"/>
        <v>0</v>
      </c>
      <c r="L1070" s="88"/>
    </row>
    <row r="1071">
      <c r="A1071" s="73"/>
      <c r="B1071" s="84"/>
      <c r="C1071" s="83" t="str">
        <f>VLOOKUP(B1071,MAESTRA!I:K,2,0)</f>
        <v>#N/A</v>
      </c>
      <c r="D1071" s="83" t="str">
        <f>VLOOKUP(B1071,MAESTRA!I:K,3,0)</f>
        <v>#N/A</v>
      </c>
      <c r="E1071" s="85"/>
      <c r="F1071" s="86"/>
      <c r="G1071" s="14"/>
      <c r="H1071" s="14">
        <f t="shared" si="1"/>
        <v>0</v>
      </c>
      <c r="I1071" s="14">
        <f t="shared" si="51"/>
        <v>0</v>
      </c>
      <c r="J1071" s="87" t="str">
        <f t="shared" si="22"/>
        <v/>
      </c>
      <c r="K1071" s="14">
        <f t="shared" si="23"/>
        <v>0</v>
      </c>
      <c r="L1071" s="88"/>
    </row>
    <row r="1072">
      <c r="A1072" s="73"/>
      <c r="B1072" s="84"/>
      <c r="C1072" s="83" t="str">
        <f>VLOOKUP(B1072,MAESTRA!I:K,2,0)</f>
        <v>#N/A</v>
      </c>
      <c r="D1072" s="83" t="str">
        <f>VLOOKUP(B1072,MAESTRA!I:K,3,0)</f>
        <v>#N/A</v>
      </c>
      <c r="E1072" s="85"/>
      <c r="F1072" s="86"/>
      <c r="G1072" s="14"/>
      <c r="H1072" s="14">
        <f t="shared" si="1"/>
        <v>0</v>
      </c>
      <c r="I1072" s="14">
        <f t="shared" si="51"/>
        <v>0</v>
      </c>
      <c r="J1072" s="87" t="str">
        <f t="shared" si="22"/>
        <v/>
      </c>
      <c r="K1072" s="14">
        <f t="shared" si="23"/>
        <v>0</v>
      </c>
      <c r="L1072" s="88"/>
    </row>
    <row r="1073">
      <c r="A1073" s="73"/>
      <c r="B1073" s="84"/>
      <c r="C1073" s="83" t="str">
        <f>VLOOKUP(B1073,MAESTRA!I:K,2,0)</f>
        <v>#N/A</v>
      </c>
      <c r="D1073" s="83" t="str">
        <f>VLOOKUP(B1073,MAESTRA!I:K,3,0)</f>
        <v>#N/A</v>
      </c>
      <c r="E1073" s="85"/>
      <c r="F1073" s="86"/>
      <c r="G1073" s="14"/>
      <c r="H1073" s="14">
        <f t="shared" si="1"/>
        <v>0</v>
      </c>
      <c r="I1073" s="14">
        <f t="shared" si="51"/>
        <v>0</v>
      </c>
      <c r="J1073" s="87" t="str">
        <f t="shared" si="22"/>
        <v/>
      </c>
      <c r="K1073" s="14">
        <f t="shared" si="23"/>
        <v>0</v>
      </c>
      <c r="L1073" s="88"/>
    </row>
    <row r="1074">
      <c r="A1074" s="73"/>
      <c r="B1074" s="84"/>
      <c r="C1074" s="83" t="str">
        <f>VLOOKUP(B1074,MAESTRA!I:K,2,0)</f>
        <v>#N/A</v>
      </c>
      <c r="D1074" s="83" t="str">
        <f>VLOOKUP(B1074,MAESTRA!I:K,3,0)</f>
        <v>#N/A</v>
      </c>
      <c r="E1074" s="85"/>
      <c r="F1074" s="86"/>
      <c r="G1074" s="14"/>
      <c r="H1074" s="14">
        <f t="shared" si="1"/>
        <v>0</v>
      </c>
      <c r="I1074" s="14">
        <f t="shared" si="51"/>
        <v>0</v>
      </c>
      <c r="J1074" s="87" t="str">
        <f t="shared" si="22"/>
        <v/>
      </c>
      <c r="K1074" s="14">
        <f t="shared" si="23"/>
        <v>0</v>
      </c>
      <c r="L1074" s="88"/>
    </row>
    <row r="1075">
      <c r="A1075" s="73"/>
      <c r="B1075" s="84"/>
      <c r="C1075" s="83" t="str">
        <f>VLOOKUP(B1075,MAESTRA!I:K,2,0)</f>
        <v>#N/A</v>
      </c>
      <c r="D1075" s="83" t="str">
        <f>VLOOKUP(B1075,MAESTRA!I:K,3,0)</f>
        <v>#N/A</v>
      </c>
      <c r="E1075" s="85"/>
      <c r="F1075" s="86"/>
      <c r="G1075" s="14"/>
      <c r="H1075" s="14">
        <f t="shared" si="1"/>
        <v>0</v>
      </c>
      <c r="I1075" s="14">
        <f t="shared" si="51"/>
        <v>0</v>
      </c>
      <c r="J1075" s="87" t="str">
        <f t="shared" si="22"/>
        <v/>
      </c>
      <c r="K1075" s="14">
        <f t="shared" si="23"/>
        <v>0</v>
      </c>
      <c r="L1075" s="88"/>
    </row>
    <row r="1076">
      <c r="A1076" s="73"/>
      <c r="B1076" s="84"/>
      <c r="C1076" s="83" t="str">
        <f>VLOOKUP(B1076,MAESTRA!I:K,2,0)</f>
        <v>#N/A</v>
      </c>
      <c r="D1076" s="83" t="str">
        <f>VLOOKUP(B1076,MAESTRA!I:K,3,0)</f>
        <v>#N/A</v>
      </c>
      <c r="E1076" s="85"/>
      <c r="F1076" s="86"/>
      <c r="G1076" s="14"/>
      <c r="H1076" s="14">
        <f t="shared" si="1"/>
        <v>0</v>
      </c>
      <c r="I1076" s="14">
        <f t="shared" si="51"/>
        <v>0</v>
      </c>
      <c r="J1076" s="87" t="str">
        <f t="shared" si="22"/>
        <v/>
      </c>
      <c r="K1076" s="14">
        <f t="shared" si="23"/>
        <v>0</v>
      </c>
      <c r="L1076" s="88"/>
    </row>
    <row r="1077">
      <c r="A1077" s="73"/>
      <c r="B1077" s="84"/>
      <c r="C1077" s="83" t="str">
        <f>VLOOKUP(B1077,MAESTRA!I:K,2,0)</f>
        <v>#N/A</v>
      </c>
      <c r="D1077" s="83" t="str">
        <f>VLOOKUP(B1077,MAESTRA!I:K,3,0)</f>
        <v>#N/A</v>
      </c>
      <c r="E1077" s="85"/>
      <c r="F1077" s="86"/>
      <c r="G1077" s="14"/>
      <c r="H1077" s="14">
        <f t="shared" si="1"/>
        <v>0</v>
      </c>
      <c r="I1077" s="14">
        <f t="shared" si="51"/>
        <v>0</v>
      </c>
      <c r="J1077" s="87" t="str">
        <f t="shared" si="22"/>
        <v/>
      </c>
      <c r="K1077" s="14">
        <f t="shared" si="23"/>
        <v>0</v>
      </c>
      <c r="L1077" s="88"/>
    </row>
    <row r="1078">
      <c r="A1078" s="73"/>
      <c r="B1078" s="84"/>
      <c r="C1078" s="83" t="str">
        <f>VLOOKUP(B1078,MAESTRA!I:K,2,0)</f>
        <v>#N/A</v>
      </c>
      <c r="D1078" s="83" t="str">
        <f>VLOOKUP(B1078,MAESTRA!I:K,3,0)</f>
        <v>#N/A</v>
      </c>
      <c r="E1078" s="85"/>
      <c r="F1078" s="86"/>
      <c r="G1078" s="14"/>
      <c r="H1078" s="14">
        <f t="shared" si="1"/>
        <v>0</v>
      </c>
      <c r="I1078" s="14">
        <f t="shared" si="51"/>
        <v>0</v>
      </c>
      <c r="J1078" s="87" t="str">
        <f t="shared" si="22"/>
        <v/>
      </c>
      <c r="K1078" s="14">
        <f t="shared" si="23"/>
        <v>0</v>
      </c>
      <c r="L1078" s="88"/>
    </row>
    <row r="1079">
      <c r="A1079" s="73"/>
      <c r="B1079" s="84"/>
      <c r="C1079" s="83" t="str">
        <f>VLOOKUP(B1079,MAESTRA!I:K,2,0)</f>
        <v>#N/A</v>
      </c>
      <c r="D1079" s="83" t="str">
        <f>VLOOKUP(B1079,MAESTRA!I:K,3,0)</f>
        <v>#N/A</v>
      </c>
      <c r="E1079" s="85"/>
      <c r="F1079" s="86"/>
      <c r="G1079" s="14"/>
      <c r="H1079" s="14">
        <f t="shared" si="1"/>
        <v>0</v>
      </c>
      <c r="I1079" s="14">
        <f t="shared" si="51"/>
        <v>0</v>
      </c>
      <c r="J1079" s="87" t="str">
        <f t="shared" si="22"/>
        <v/>
      </c>
      <c r="K1079" s="14">
        <f t="shared" si="23"/>
        <v>0</v>
      </c>
      <c r="L1079" s="88"/>
    </row>
    <row r="1080">
      <c r="A1080" s="73"/>
      <c r="B1080" s="84"/>
      <c r="C1080" s="83" t="str">
        <f>VLOOKUP(B1080,MAESTRA!I:K,2,0)</f>
        <v>#N/A</v>
      </c>
      <c r="D1080" s="83" t="str">
        <f>VLOOKUP(B1080,MAESTRA!I:K,3,0)</f>
        <v>#N/A</v>
      </c>
      <c r="E1080" s="85"/>
      <c r="F1080" s="86"/>
      <c r="G1080" s="14"/>
      <c r="H1080" s="14">
        <f t="shared" si="1"/>
        <v>0</v>
      </c>
      <c r="I1080" s="14">
        <f t="shared" si="51"/>
        <v>0</v>
      </c>
      <c r="J1080" s="87" t="str">
        <f t="shared" si="22"/>
        <v/>
      </c>
      <c r="K1080" s="14">
        <f t="shared" si="23"/>
        <v>0</v>
      </c>
      <c r="L1080" s="88"/>
    </row>
    <row r="1081">
      <c r="A1081" s="73"/>
      <c r="B1081" s="84"/>
      <c r="C1081" s="83" t="str">
        <f>VLOOKUP(B1081,MAESTRA!I:K,2,0)</f>
        <v>#N/A</v>
      </c>
      <c r="D1081" s="83" t="str">
        <f>VLOOKUP(B1081,MAESTRA!I:K,3,0)</f>
        <v>#N/A</v>
      </c>
      <c r="E1081" s="85"/>
      <c r="F1081" s="86"/>
      <c r="G1081" s="14"/>
      <c r="H1081" s="14">
        <f t="shared" si="1"/>
        <v>0</v>
      </c>
      <c r="I1081" s="14">
        <f t="shared" si="51"/>
        <v>0</v>
      </c>
      <c r="J1081" s="87" t="str">
        <f t="shared" si="22"/>
        <v/>
      </c>
      <c r="K1081" s="14">
        <f t="shared" si="23"/>
        <v>0</v>
      </c>
      <c r="L1081" s="88"/>
    </row>
    <row r="1082">
      <c r="A1082" s="73"/>
      <c r="B1082" s="84"/>
      <c r="C1082" s="83" t="str">
        <f>VLOOKUP(B1082,MAESTRA!I:K,2,0)</f>
        <v>#N/A</v>
      </c>
      <c r="D1082" s="83" t="str">
        <f>VLOOKUP(B1082,MAESTRA!I:K,3,0)</f>
        <v>#N/A</v>
      </c>
      <c r="E1082" s="85"/>
      <c r="F1082" s="86"/>
      <c r="G1082" s="14"/>
      <c r="H1082" s="14">
        <f t="shared" si="1"/>
        <v>0</v>
      </c>
      <c r="I1082" s="14">
        <f t="shared" si="51"/>
        <v>0</v>
      </c>
      <c r="J1082" s="87" t="str">
        <f t="shared" si="22"/>
        <v/>
      </c>
      <c r="K1082" s="14">
        <f t="shared" si="23"/>
        <v>0</v>
      </c>
      <c r="L1082" s="88"/>
    </row>
    <row r="1083">
      <c r="A1083" s="73"/>
      <c r="B1083" s="84"/>
      <c r="C1083" s="83" t="str">
        <f>VLOOKUP(B1083,MAESTRA!I:K,2,0)</f>
        <v>#N/A</v>
      </c>
      <c r="D1083" s="83" t="str">
        <f>VLOOKUP(B1083,MAESTRA!I:K,3,0)</f>
        <v>#N/A</v>
      </c>
      <c r="E1083" s="85"/>
      <c r="F1083" s="86"/>
      <c r="G1083" s="14"/>
      <c r="H1083" s="14">
        <f t="shared" si="1"/>
        <v>0</v>
      </c>
      <c r="I1083" s="14">
        <f t="shared" si="51"/>
        <v>0</v>
      </c>
      <c r="J1083" s="87" t="str">
        <f t="shared" si="22"/>
        <v/>
      </c>
      <c r="K1083" s="14">
        <f t="shared" si="23"/>
        <v>0</v>
      </c>
      <c r="L1083" s="88"/>
    </row>
    <row r="1084">
      <c r="A1084" s="73"/>
      <c r="B1084" s="84"/>
      <c r="C1084" s="83" t="str">
        <f>VLOOKUP(B1084,MAESTRA!I:K,2,0)</f>
        <v>#N/A</v>
      </c>
      <c r="D1084" s="83" t="str">
        <f>VLOOKUP(B1084,MAESTRA!I:K,3,0)</f>
        <v>#N/A</v>
      </c>
      <c r="E1084" s="85"/>
      <c r="F1084" s="86"/>
      <c r="G1084" s="14"/>
      <c r="H1084" s="14">
        <f t="shared" si="1"/>
        <v>0</v>
      </c>
      <c r="I1084" s="14">
        <f t="shared" si="51"/>
        <v>0</v>
      </c>
      <c r="J1084" s="87" t="str">
        <f t="shared" si="22"/>
        <v/>
      </c>
      <c r="K1084" s="14">
        <f t="shared" si="23"/>
        <v>0</v>
      </c>
      <c r="L1084" s="88"/>
    </row>
    <row r="1085">
      <c r="A1085" s="73"/>
      <c r="B1085" s="84"/>
      <c r="C1085" s="83" t="str">
        <f>VLOOKUP(B1085,MAESTRA!I:K,2,0)</f>
        <v>#N/A</v>
      </c>
      <c r="D1085" s="83" t="str">
        <f>VLOOKUP(B1085,MAESTRA!I:K,3,0)</f>
        <v>#N/A</v>
      </c>
      <c r="E1085" s="85"/>
      <c r="F1085" s="86"/>
      <c r="G1085" s="14"/>
      <c r="H1085" s="14">
        <f t="shared" si="1"/>
        <v>0</v>
      </c>
      <c r="I1085" s="14">
        <f t="shared" si="51"/>
        <v>0</v>
      </c>
      <c r="J1085" s="87" t="str">
        <f t="shared" si="22"/>
        <v/>
      </c>
      <c r="K1085" s="14">
        <f t="shared" si="23"/>
        <v>0</v>
      </c>
      <c r="L1085" s="88"/>
    </row>
    <row r="1086">
      <c r="A1086" s="73"/>
      <c r="B1086" s="84"/>
      <c r="C1086" s="83" t="str">
        <f>VLOOKUP(B1086,MAESTRA!I:K,2,0)</f>
        <v>#N/A</v>
      </c>
      <c r="D1086" s="83" t="str">
        <f>VLOOKUP(B1086,MAESTRA!I:K,3,0)</f>
        <v>#N/A</v>
      </c>
      <c r="E1086" s="85"/>
      <c r="F1086" s="86"/>
      <c r="G1086" s="14"/>
      <c r="H1086" s="14">
        <f t="shared" si="1"/>
        <v>0</v>
      </c>
      <c r="I1086" s="14">
        <f t="shared" si="51"/>
        <v>0</v>
      </c>
      <c r="J1086" s="87" t="str">
        <f t="shared" si="22"/>
        <v/>
      </c>
      <c r="K1086" s="14">
        <f t="shared" si="23"/>
        <v>0</v>
      </c>
      <c r="L1086" s="88"/>
    </row>
    <row r="1087">
      <c r="A1087" s="73"/>
      <c r="B1087" s="84"/>
      <c r="C1087" s="83" t="str">
        <f>VLOOKUP(B1087,MAESTRA!I:K,2,0)</f>
        <v>#N/A</v>
      </c>
      <c r="D1087" s="83" t="str">
        <f>VLOOKUP(B1087,MAESTRA!I:K,3,0)</f>
        <v>#N/A</v>
      </c>
      <c r="E1087" s="85"/>
      <c r="F1087" s="86"/>
      <c r="G1087" s="14"/>
      <c r="H1087" s="14">
        <f t="shared" si="1"/>
        <v>0</v>
      </c>
      <c r="I1087" s="14">
        <f t="shared" si="51"/>
        <v>0</v>
      </c>
      <c r="J1087" s="87" t="str">
        <f t="shared" si="22"/>
        <v/>
      </c>
      <c r="K1087" s="14">
        <f t="shared" si="23"/>
        <v>0</v>
      </c>
      <c r="L1087" s="88"/>
    </row>
    <row r="1088">
      <c r="A1088" s="73"/>
      <c r="B1088" s="84"/>
      <c r="C1088" s="83" t="str">
        <f>VLOOKUP(B1088,MAESTRA!I:K,2,0)</f>
        <v>#N/A</v>
      </c>
      <c r="D1088" s="83" t="str">
        <f>VLOOKUP(B1088,MAESTRA!I:K,3,0)</f>
        <v>#N/A</v>
      </c>
      <c r="E1088" s="85"/>
      <c r="F1088" s="86"/>
      <c r="G1088" s="14"/>
      <c r="H1088" s="14">
        <f t="shared" si="1"/>
        <v>0</v>
      </c>
      <c r="I1088" s="14">
        <f t="shared" si="51"/>
        <v>0</v>
      </c>
      <c r="J1088" s="87" t="str">
        <f t="shared" si="22"/>
        <v/>
      </c>
      <c r="K1088" s="14">
        <f t="shared" si="23"/>
        <v>0</v>
      </c>
      <c r="L1088" s="88"/>
    </row>
    <row r="1089">
      <c r="A1089" s="73"/>
      <c r="B1089" s="84"/>
      <c r="C1089" s="83" t="str">
        <f>VLOOKUP(B1089,MAESTRA!I:K,2,0)</f>
        <v>#N/A</v>
      </c>
      <c r="D1089" s="83" t="str">
        <f>VLOOKUP(B1089,MAESTRA!I:K,3,0)</f>
        <v>#N/A</v>
      </c>
      <c r="E1089" s="85"/>
      <c r="F1089" s="86"/>
      <c r="G1089" s="14"/>
      <c r="H1089" s="14">
        <f t="shared" si="1"/>
        <v>0</v>
      </c>
      <c r="I1089" s="14">
        <f t="shared" si="51"/>
        <v>0</v>
      </c>
      <c r="J1089" s="87" t="str">
        <f t="shared" si="22"/>
        <v/>
      </c>
      <c r="K1089" s="14">
        <f t="shared" si="23"/>
        <v>0</v>
      </c>
      <c r="L1089" s="88"/>
    </row>
    <row r="1090">
      <c r="A1090" s="73"/>
      <c r="B1090" s="84"/>
      <c r="C1090" s="83" t="str">
        <f>VLOOKUP(B1090,MAESTRA!I:K,2,0)</f>
        <v>#N/A</v>
      </c>
      <c r="D1090" s="83" t="str">
        <f>VLOOKUP(B1090,MAESTRA!I:K,3,0)</f>
        <v>#N/A</v>
      </c>
      <c r="E1090" s="85"/>
      <c r="F1090" s="86"/>
      <c r="G1090" s="14"/>
      <c r="H1090" s="14">
        <f t="shared" si="1"/>
        <v>0</v>
      </c>
      <c r="I1090" s="14">
        <f t="shared" si="51"/>
        <v>0</v>
      </c>
      <c r="J1090" s="87" t="str">
        <f t="shared" si="22"/>
        <v/>
      </c>
      <c r="K1090" s="14">
        <f t="shared" si="23"/>
        <v>0</v>
      </c>
      <c r="L1090" s="88"/>
    </row>
    <row r="1091">
      <c r="A1091" s="73"/>
      <c r="B1091" s="84"/>
      <c r="C1091" s="83" t="str">
        <f>VLOOKUP(B1091,MAESTRA!I:K,2,0)</f>
        <v>#N/A</v>
      </c>
      <c r="D1091" s="83" t="str">
        <f>VLOOKUP(B1091,MAESTRA!I:K,3,0)</f>
        <v>#N/A</v>
      </c>
      <c r="E1091" s="85"/>
      <c r="F1091" s="86"/>
      <c r="G1091" s="14"/>
      <c r="H1091" s="14">
        <f t="shared" si="1"/>
        <v>0</v>
      </c>
      <c r="I1091" s="14">
        <f t="shared" si="51"/>
        <v>0</v>
      </c>
      <c r="J1091" s="87" t="str">
        <f t="shared" si="22"/>
        <v/>
      </c>
      <c r="K1091" s="14">
        <f t="shared" si="23"/>
        <v>0</v>
      </c>
      <c r="L1091" s="88"/>
    </row>
    <row r="1092">
      <c r="A1092" s="73"/>
      <c r="B1092" s="84"/>
      <c r="C1092" s="83" t="str">
        <f>VLOOKUP(B1092,MAESTRA!I:K,2,0)</f>
        <v>#N/A</v>
      </c>
      <c r="D1092" s="83" t="str">
        <f>VLOOKUP(B1092,MAESTRA!I:K,3,0)</f>
        <v>#N/A</v>
      </c>
      <c r="E1092" s="85"/>
      <c r="F1092" s="86"/>
      <c r="G1092" s="14"/>
      <c r="H1092" s="14">
        <f t="shared" si="1"/>
        <v>0</v>
      </c>
      <c r="I1092" s="14">
        <f t="shared" si="51"/>
        <v>0</v>
      </c>
      <c r="J1092" s="87" t="str">
        <f t="shared" si="22"/>
        <v/>
      </c>
      <c r="K1092" s="14">
        <f t="shared" si="23"/>
        <v>0</v>
      </c>
      <c r="L1092" s="88"/>
    </row>
    <row r="1093">
      <c r="A1093" s="73"/>
      <c r="B1093" s="84"/>
      <c r="C1093" s="83" t="str">
        <f>VLOOKUP(B1093,MAESTRA!I:K,2,0)</f>
        <v>#N/A</v>
      </c>
      <c r="D1093" s="83" t="str">
        <f>VLOOKUP(B1093,MAESTRA!I:K,3,0)</f>
        <v>#N/A</v>
      </c>
      <c r="E1093" s="85"/>
      <c r="F1093" s="86"/>
      <c r="G1093" s="14"/>
      <c r="H1093" s="14">
        <f t="shared" si="1"/>
        <v>0</v>
      </c>
      <c r="I1093" s="14">
        <f t="shared" si="51"/>
        <v>0</v>
      </c>
      <c r="J1093" s="87" t="str">
        <f t="shared" si="22"/>
        <v/>
      </c>
      <c r="K1093" s="14">
        <f t="shared" si="23"/>
        <v>0</v>
      </c>
      <c r="L1093" s="88"/>
    </row>
    <row r="1094">
      <c r="A1094" s="73"/>
      <c r="B1094" s="84"/>
      <c r="C1094" s="83" t="str">
        <f>VLOOKUP(B1094,MAESTRA!I:K,2,0)</f>
        <v>#N/A</v>
      </c>
      <c r="D1094" s="83" t="str">
        <f>VLOOKUP(B1094,MAESTRA!I:K,3,0)</f>
        <v>#N/A</v>
      </c>
      <c r="E1094" s="85"/>
      <c r="F1094" s="86"/>
      <c r="G1094" s="14"/>
      <c r="H1094" s="14">
        <f t="shared" si="1"/>
        <v>0</v>
      </c>
      <c r="I1094" s="14">
        <f t="shared" si="51"/>
        <v>0</v>
      </c>
      <c r="J1094" s="87" t="str">
        <f t="shared" si="22"/>
        <v/>
      </c>
      <c r="K1094" s="14">
        <f t="shared" si="23"/>
        <v>0</v>
      </c>
      <c r="L1094" s="88"/>
    </row>
    <row r="1095">
      <c r="A1095" s="73"/>
      <c r="B1095" s="84"/>
      <c r="C1095" s="83" t="str">
        <f>VLOOKUP(B1095,MAESTRA!I:K,2,0)</f>
        <v>#N/A</v>
      </c>
      <c r="D1095" s="83" t="str">
        <f>VLOOKUP(B1095,MAESTRA!I:K,3,0)</f>
        <v>#N/A</v>
      </c>
      <c r="E1095" s="85"/>
      <c r="F1095" s="86"/>
      <c r="G1095" s="14"/>
      <c r="H1095" s="14">
        <f t="shared" si="1"/>
        <v>0</v>
      </c>
      <c r="I1095" s="14">
        <f t="shared" si="51"/>
        <v>0</v>
      </c>
      <c r="J1095" s="87" t="str">
        <f t="shared" si="22"/>
        <v/>
      </c>
      <c r="K1095" s="14">
        <f t="shared" si="23"/>
        <v>0</v>
      </c>
      <c r="L1095" s="88"/>
    </row>
    <row r="1096">
      <c r="A1096" s="73"/>
      <c r="B1096" s="84"/>
      <c r="C1096" s="83" t="str">
        <f>VLOOKUP(B1096,MAESTRA!I:K,2,0)</f>
        <v>#N/A</v>
      </c>
      <c r="D1096" s="83" t="str">
        <f>VLOOKUP(B1096,MAESTRA!I:K,3,0)</f>
        <v>#N/A</v>
      </c>
      <c r="E1096" s="85"/>
      <c r="F1096" s="86"/>
      <c r="G1096" s="14"/>
      <c r="H1096" s="14">
        <f t="shared" si="1"/>
        <v>0</v>
      </c>
      <c r="I1096" s="14">
        <f t="shared" si="51"/>
        <v>0</v>
      </c>
      <c r="J1096" s="87" t="str">
        <f t="shared" si="22"/>
        <v/>
      </c>
      <c r="K1096" s="14">
        <f t="shared" si="23"/>
        <v>0</v>
      </c>
      <c r="L1096" s="88"/>
    </row>
    <row r="1097">
      <c r="A1097" s="73"/>
      <c r="B1097" s="84"/>
      <c r="C1097" s="83" t="str">
        <f>VLOOKUP(B1097,MAESTRA!I:K,2,0)</f>
        <v>#N/A</v>
      </c>
      <c r="D1097" s="83" t="str">
        <f>VLOOKUP(B1097,MAESTRA!I:K,3,0)</f>
        <v>#N/A</v>
      </c>
      <c r="E1097" s="85"/>
      <c r="F1097" s="86"/>
      <c r="G1097" s="14"/>
      <c r="H1097" s="14">
        <f t="shared" si="1"/>
        <v>0</v>
      </c>
      <c r="I1097" s="14">
        <f t="shared" si="51"/>
        <v>0</v>
      </c>
      <c r="J1097" s="87" t="str">
        <f t="shared" si="22"/>
        <v/>
      </c>
      <c r="K1097" s="14">
        <f t="shared" si="23"/>
        <v>0</v>
      </c>
      <c r="L1097" s="88"/>
    </row>
    <row r="1098">
      <c r="A1098" s="73"/>
      <c r="B1098" s="84"/>
      <c r="C1098" s="83" t="str">
        <f>VLOOKUP(B1098,MAESTRA!I:K,2,0)</f>
        <v>#N/A</v>
      </c>
      <c r="D1098" s="83" t="str">
        <f>VLOOKUP(B1098,MAESTRA!I:K,3,0)</f>
        <v>#N/A</v>
      </c>
      <c r="E1098" s="85"/>
      <c r="F1098" s="86"/>
      <c r="G1098" s="14"/>
      <c r="H1098" s="14">
        <f t="shared" si="1"/>
        <v>0</v>
      </c>
      <c r="I1098" s="14">
        <f t="shared" si="51"/>
        <v>0</v>
      </c>
      <c r="J1098" s="87" t="str">
        <f t="shared" si="22"/>
        <v/>
      </c>
      <c r="K1098" s="14">
        <f t="shared" si="23"/>
        <v>0</v>
      </c>
      <c r="L1098" s="88"/>
    </row>
    <row r="1099">
      <c r="A1099" s="73"/>
      <c r="B1099" s="84"/>
      <c r="C1099" s="83" t="str">
        <f>VLOOKUP(B1099,MAESTRA!I:K,2,0)</f>
        <v>#N/A</v>
      </c>
      <c r="D1099" s="83" t="str">
        <f>VLOOKUP(B1099,MAESTRA!I:K,3,0)</f>
        <v>#N/A</v>
      </c>
      <c r="E1099" s="85"/>
      <c r="F1099" s="86"/>
      <c r="G1099" s="14"/>
      <c r="H1099" s="14">
        <f t="shared" si="1"/>
        <v>0</v>
      </c>
      <c r="I1099" s="14">
        <f t="shared" si="51"/>
        <v>0</v>
      </c>
      <c r="J1099" s="87" t="str">
        <f t="shared" si="22"/>
        <v/>
      </c>
      <c r="K1099" s="14">
        <f t="shared" si="23"/>
        <v>0</v>
      </c>
      <c r="L1099" s="88"/>
    </row>
    <row r="1100">
      <c r="A1100" s="73"/>
      <c r="B1100" s="84"/>
      <c r="C1100" s="83" t="str">
        <f>VLOOKUP(B1100,MAESTRA!I:K,2,0)</f>
        <v>#N/A</v>
      </c>
      <c r="D1100" s="83" t="str">
        <f>VLOOKUP(B1100,MAESTRA!I:K,3,0)</f>
        <v>#N/A</v>
      </c>
      <c r="E1100" s="85"/>
      <c r="F1100" s="86"/>
      <c r="G1100" s="14"/>
      <c r="H1100" s="14">
        <f t="shared" si="1"/>
        <v>0</v>
      </c>
      <c r="I1100" s="14">
        <f t="shared" si="51"/>
        <v>0</v>
      </c>
      <c r="J1100" s="87" t="str">
        <f t="shared" si="22"/>
        <v/>
      </c>
      <c r="K1100" s="14">
        <f t="shared" si="23"/>
        <v>0</v>
      </c>
      <c r="L1100" s="88"/>
    </row>
    <row r="1101">
      <c r="A1101" s="73"/>
      <c r="B1101" s="84"/>
      <c r="C1101" s="83" t="str">
        <f>VLOOKUP(B1101,MAESTRA!I:K,2,0)</f>
        <v>#N/A</v>
      </c>
      <c r="D1101" s="83" t="str">
        <f>VLOOKUP(B1101,MAESTRA!I:K,3,0)</f>
        <v>#N/A</v>
      </c>
      <c r="E1101" s="85"/>
      <c r="F1101" s="86"/>
      <c r="G1101" s="14"/>
      <c r="H1101" s="14">
        <f t="shared" si="1"/>
        <v>0</v>
      </c>
      <c r="I1101" s="14">
        <f t="shared" si="51"/>
        <v>0</v>
      </c>
      <c r="J1101" s="87" t="str">
        <f t="shared" si="22"/>
        <v/>
      </c>
      <c r="K1101" s="14">
        <f t="shared" si="23"/>
        <v>0</v>
      </c>
      <c r="L1101" s="88"/>
    </row>
    <row r="1102">
      <c r="A1102" s="73"/>
      <c r="B1102" s="84"/>
      <c r="C1102" s="83" t="str">
        <f>VLOOKUP(B1102,MAESTRA!I:K,2,0)</f>
        <v>#N/A</v>
      </c>
      <c r="D1102" s="83" t="str">
        <f>VLOOKUP(B1102,MAESTRA!I:K,3,0)</f>
        <v>#N/A</v>
      </c>
      <c r="E1102" s="85"/>
      <c r="F1102" s="86"/>
      <c r="G1102" s="14"/>
      <c r="H1102" s="14">
        <f t="shared" si="1"/>
        <v>0</v>
      </c>
      <c r="I1102" s="14">
        <f t="shared" si="51"/>
        <v>0</v>
      </c>
      <c r="J1102" s="87" t="str">
        <f t="shared" si="22"/>
        <v/>
      </c>
      <c r="K1102" s="14">
        <f t="shared" si="23"/>
        <v>0</v>
      </c>
      <c r="L1102" s="88"/>
    </row>
    <row r="1103">
      <c r="A1103" s="73"/>
      <c r="B1103" s="84"/>
      <c r="C1103" s="83" t="str">
        <f>VLOOKUP(B1103,MAESTRA!I:K,2,0)</f>
        <v>#N/A</v>
      </c>
      <c r="D1103" s="83" t="str">
        <f>VLOOKUP(B1103,MAESTRA!I:K,3,0)</f>
        <v>#N/A</v>
      </c>
      <c r="E1103" s="85"/>
      <c r="F1103" s="86"/>
      <c r="G1103" s="14"/>
      <c r="H1103" s="14">
        <f t="shared" si="1"/>
        <v>0</v>
      </c>
      <c r="I1103" s="14">
        <f t="shared" si="51"/>
        <v>0</v>
      </c>
      <c r="J1103" s="87" t="str">
        <f t="shared" si="22"/>
        <v/>
      </c>
      <c r="K1103" s="14">
        <f t="shared" si="23"/>
        <v>0</v>
      </c>
      <c r="L1103" s="88"/>
    </row>
    <row r="1104">
      <c r="A1104" s="73"/>
      <c r="B1104" s="84"/>
      <c r="C1104" s="83" t="str">
        <f>VLOOKUP(B1104,MAESTRA!I:K,2,0)</f>
        <v>#N/A</v>
      </c>
      <c r="D1104" s="83" t="str">
        <f>VLOOKUP(B1104,MAESTRA!I:K,3,0)</f>
        <v>#N/A</v>
      </c>
      <c r="E1104" s="85"/>
      <c r="F1104" s="86"/>
      <c r="G1104" s="14"/>
      <c r="H1104" s="14">
        <f t="shared" si="1"/>
        <v>0</v>
      </c>
      <c r="I1104" s="14">
        <f t="shared" si="51"/>
        <v>0</v>
      </c>
      <c r="J1104" s="87" t="str">
        <f t="shared" si="22"/>
        <v/>
      </c>
      <c r="K1104" s="14">
        <f t="shared" si="23"/>
        <v>0</v>
      </c>
      <c r="L1104" s="88"/>
    </row>
    <row r="1105">
      <c r="A1105" s="73"/>
      <c r="B1105" s="84"/>
      <c r="C1105" s="83" t="str">
        <f>VLOOKUP(B1105,MAESTRA!I:K,2,0)</f>
        <v>#N/A</v>
      </c>
      <c r="D1105" s="83" t="str">
        <f>VLOOKUP(B1105,MAESTRA!I:K,3,0)</f>
        <v>#N/A</v>
      </c>
      <c r="E1105" s="85"/>
      <c r="F1105" s="86"/>
      <c r="G1105" s="14"/>
      <c r="H1105" s="14">
        <f t="shared" si="1"/>
        <v>0</v>
      </c>
      <c r="I1105" s="14">
        <f t="shared" si="51"/>
        <v>0</v>
      </c>
      <c r="J1105" s="87" t="str">
        <f t="shared" si="22"/>
        <v/>
      </c>
      <c r="K1105" s="14">
        <f t="shared" si="23"/>
        <v>0</v>
      </c>
      <c r="L1105" s="88"/>
    </row>
    <row r="1106">
      <c r="A1106" s="73"/>
      <c r="B1106" s="84"/>
      <c r="C1106" s="83" t="str">
        <f>VLOOKUP(B1106,MAESTRA!I:K,2,0)</f>
        <v>#N/A</v>
      </c>
      <c r="D1106" s="83" t="str">
        <f>VLOOKUP(B1106,MAESTRA!I:K,3,0)</f>
        <v>#N/A</v>
      </c>
      <c r="E1106" s="85"/>
      <c r="F1106" s="86"/>
      <c r="G1106" s="14"/>
      <c r="H1106" s="14">
        <f t="shared" si="1"/>
        <v>0</v>
      </c>
      <c r="I1106" s="14">
        <f t="shared" si="51"/>
        <v>0</v>
      </c>
      <c r="J1106" s="87" t="str">
        <f t="shared" si="22"/>
        <v/>
      </c>
      <c r="K1106" s="14">
        <f t="shared" si="23"/>
        <v>0</v>
      </c>
      <c r="L1106" s="88"/>
    </row>
    <row r="1107">
      <c r="A1107" s="73"/>
      <c r="B1107" s="84"/>
      <c r="C1107" s="83" t="str">
        <f>VLOOKUP(B1107,MAESTRA!I:K,2,0)</f>
        <v>#N/A</v>
      </c>
      <c r="D1107" s="83" t="str">
        <f>VLOOKUP(B1107,MAESTRA!I:K,3,0)</f>
        <v>#N/A</v>
      </c>
      <c r="E1107" s="85"/>
      <c r="F1107" s="86"/>
      <c r="G1107" s="14"/>
      <c r="H1107" s="14">
        <f t="shared" si="1"/>
        <v>0</v>
      </c>
      <c r="I1107" s="14">
        <f t="shared" si="51"/>
        <v>0</v>
      </c>
      <c r="J1107" s="87" t="str">
        <f t="shared" si="22"/>
        <v/>
      </c>
      <c r="K1107" s="14">
        <f t="shared" si="23"/>
        <v>0</v>
      </c>
      <c r="L1107" s="88"/>
    </row>
    <row r="1108">
      <c r="A1108" s="73"/>
      <c r="B1108" s="84"/>
      <c r="C1108" s="83" t="str">
        <f>VLOOKUP(B1108,MAESTRA!I:K,2,0)</f>
        <v>#N/A</v>
      </c>
      <c r="D1108" s="83" t="str">
        <f>VLOOKUP(B1108,MAESTRA!I:K,3,0)</f>
        <v>#N/A</v>
      </c>
      <c r="E1108" s="85"/>
      <c r="F1108" s="86"/>
      <c r="G1108" s="14"/>
      <c r="H1108" s="14">
        <f t="shared" si="1"/>
        <v>0</v>
      </c>
      <c r="I1108" s="14">
        <f t="shared" si="51"/>
        <v>0</v>
      </c>
      <c r="J1108" s="87" t="str">
        <f t="shared" si="22"/>
        <v/>
      </c>
      <c r="K1108" s="14">
        <f t="shared" si="23"/>
        <v>0</v>
      </c>
      <c r="L1108" s="88"/>
    </row>
    <row r="1109">
      <c r="A1109" s="73"/>
      <c r="B1109" s="84"/>
      <c r="C1109" s="83" t="str">
        <f>VLOOKUP(B1109,MAESTRA!I:K,2,0)</f>
        <v>#N/A</v>
      </c>
      <c r="D1109" s="83" t="str">
        <f>VLOOKUP(B1109,MAESTRA!I:K,3,0)</f>
        <v>#N/A</v>
      </c>
      <c r="E1109" s="85"/>
      <c r="F1109" s="86"/>
      <c r="G1109" s="14"/>
      <c r="H1109" s="14">
        <f t="shared" si="1"/>
        <v>0</v>
      </c>
      <c r="I1109" s="14">
        <f t="shared" si="51"/>
        <v>0</v>
      </c>
      <c r="J1109" s="87" t="str">
        <f t="shared" si="22"/>
        <v/>
      </c>
      <c r="K1109" s="14">
        <f t="shared" si="23"/>
        <v>0</v>
      </c>
      <c r="L1109" s="88"/>
    </row>
    <row r="1110">
      <c r="A1110" s="73"/>
      <c r="B1110" s="84"/>
      <c r="C1110" s="83" t="str">
        <f>VLOOKUP(B1110,MAESTRA!I:K,2,0)</f>
        <v>#N/A</v>
      </c>
      <c r="D1110" s="83" t="str">
        <f>VLOOKUP(B1110,MAESTRA!I:K,3,0)</f>
        <v>#N/A</v>
      </c>
      <c r="E1110" s="85"/>
      <c r="F1110" s="86"/>
      <c r="G1110" s="14"/>
      <c r="H1110" s="14">
        <f t="shared" si="1"/>
        <v>0</v>
      </c>
      <c r="I1110" s="14">
        <f t="shared" si="51"/>
        <v>0</v>
      </c>
      <c r="J1110" s="87" t="str">
        <f t="shared" si="22"/>
        <v/>
      </c>
      <c r="K1110" s="14">
        <f t="shared" si="23"/>
        <v>0</v>
      </c>
      <c r="L1110" s="88"/>
    </row>
    <row r="1111">
      <c r="A1111" s="73"/>
      <c r="B1111" s="84"/>
      <c r="C1111" s="83" t="str">
        <f>VLOOKUP(B1111,MAESTRA!I:K,2,0)</f>
        <v>#N/A</v>
      </c>
      <c r="D1111" s="83" t="str">
        <f>VLOOKUP(B1111,MAESTRA!I:K,3,0)</f>
        <v>#N/A</v>
      </c>
      <c r="E1111" s="85"/>
      <c r="F1111" s="86"/>
      <c r="G1111" s="14"/>
      <c r="H1111" s="14">
        <f t="shared" si="1"/>
        <v>0</v>
      </c>
      <c r="I1111" s="14">
        <f t="shared" si="51"/>
        <v>0</v>
      </c>
      <c r="J1111" s="87" t="str">
        <f t="shared" si="22"/>
        <v/>
      </c>
      <c r="K1111" s="14">
        <f t="shared" si="23"/>
        <v>0</v>
      </c>
      <c r="L1111" s="88"/>
    </row>
    <row r="1112">
      <c r="A1112" s="73"/>
      <c r="B1112" s="84"/>
      <c r="C1112" s="83" t="str">
        <f>VLOOKUP(B1112,MAESTRA!I:K,2,0)</f>
        <v>#N/A</v>
      </c>
      <c r="D1112" s="83" t="str">
        <f>VLOOKUP(B1112,MAESTRA!I:K,3,0)</f>
        <v>#N/A</v>
      </c>
      <c r="E1112" s="85"/>
      <c r="F1112" s="86"/>
      <c r="G1112" s="14"/>
      <c r="H1112" s="14">
        <f t="shared" si="1"/>
        <v>0</v>
      </c>
      <c r="I1112" s="14">
        <f t="shared" si="51"/>
        <v>0</v>
      </c>
      <c r="J1112" s="87" t="str">
        <f t="shared" si="22"/>
        <v/>
      </c>
      <c r="K1112" s="14">
        <f t="shared" si="23"/>
        <v>0</v>
      </c>
      <c r="L1112" s="88"/>
    </row>
    <row r="1113">
      <c r="A1113" s="73"/>
      <c r="B1113" s="84"/>
      <c r="C1113" s="83" t="str">
        <f>VLOOKUP(B1113,MAESTRA!I:K,2,0)</f>
        <v>#N/A</v>
      </c>
      <c r="D1113" s="83" t="str">
        <f>VLOOKUP(B1113,MAESTRA!I:K,3,0)</f>
        <v>#N/A</v>
      </c>
      <c r="E1113" s="85"/>
      <c r="F1113" s="86"/>
      <c r="G1113" s="14"/>
      <c r="H1113" s="14">
        <f t="shared" si="1"/>
        <v>0</v>
      </c>
      <c r="I1113" s="14">
        <f t="shared" si="51"/>
        <v>0</v>
      </c>
      <c r="J1113" s="87" t="str">
        <f t="shared" si="22"/>
        <v/>
      </c>
      <c r="K1113" s="14">
        <f t="shared" si="23"/>
        <v>0</v>
      </c>
      <c r="L1113" s="88"/>
    </row>
    <row r="1114">
      <c r="A1114" s="73"/>
      <c r="B1114" s="84"/>
      <c r="C1114" s="83" t="str">
        <f>VLOOKUP(B1114,MAESTRA!I:K,2,0)</f>
        <v>#N/A</v>
      </c>
      <c r="D1114" s="83" t="str">
        <f>VLOOKUP(B1114,MAESTRA!I:K,3,0)</f>
        <v>#N/A</v>
      </c>
      <c r="E1114" s="85"/>
      <c r="F1114" s="86"/>
      <c r="G1114" s="14"/>
      <c r="H1114" s="14">
        <f t="shared" si="1"/>
        <v>0</v>
      </c>
      <c r="I1114" s="14">
        <f t="shared" si="51"/>
        <v>0</v>
      </c>
      <c r="J1114" s="87" t="str">
        <f t="shared" si="22"/>
        <v/>
      </c>
      <c r="K1114" s="14">
        <f t="shared" si="23"/>
        <v>0</v>
      </c>
      <c r="L1114" s="88"/>
    </row>
    <row r="1115">
      <c r="A1115" s="73"/>
      <c r="B1115" s="84"/>
      <c r="C1115" s="83" t="str">
        <f>VLOOKUP(B1115,MAESTRA!I:K,2,0)</f>
        <v>#N/A</v>
      </c>
      <c r="D1115" s="83" t="str">
        <f>VLOOKUP(B1115,MAESTRA!I:K,3,0)</f>
        <v>#N/A</v>
      </c>
      <c r="E1115" s="85"/>
      <c r="F1115" s="86"/>
      <c r="G1115" s="14"/>
      <c r="H1115" s="14">
        <f t="shared" si="1"/>
        <v>0</v>
      </c>
      <c r="I1115" s="14">
        <f t="shared" si="51"/>
        <v>0</v>
      </c>
      <c r="J1115" s="87" t="str">
        <f t="shared" si="22"/>
        <v/>
      </c>
      <c r="K1115" s="14">
        <f t="shared" si="23"/>
        <v>0</v>
      </c>
      <c r="L1115" s="88"/>
    </row>
    <row r="1116">
      <c r="A1116" s="73"/>
      <c r="B1116" s="84"/>
      <c r="C1116" s="83" t="str">
        <f>VLOOKUP(B1116,MAESTRA!I:K,2,0)</f>
        <v>#N/A</v>
      </c>
      <c r="D1116" s="83" t="str">
        <f>VLOOKUP(B1116,MAESTRA!I:K,3,0)</f>
        <v>#N/A</v>
      </c>
      <c r="E1116" s="85"/>
      <c r="F1116" s="86"/>
      <c r="G1116" s="14"/>
      <c r="H1116" s="14">
        <f t="shared" si="1"/>
        <v>0</v>
      </c>
      <c r="I1116" s="14">
        <f t="shared" si="51"/>
        <v>0</v>
      </c>
      <c r="J1116" s="87" t="str">
        <f t="shared" si="22"/>
        <v/>
      </c>
      <c r="K1116" s="14">
        <f t="shared" si="23"/>
        <v>0</v>
      </c>
      <c r="L1116" s="88"/>
    </row>
    <row r="1117">
      <c r="A1117" s="73"/>
      <c r="B1117" s="84"/>
      <c r="C1117" s="83" t="str">
        <f>VLOOKUP(B1117,MAESTRA!I:K,2,0)</f>
        <v>#N/A</v>
      </c>
      <c r="D1117" s="83" t="str">
        <f>VLOOKUP(B1117,MAESTRA!I:K,3,0)</f>
        <v>#N/A</v>
      </c>
      <c r="E1117" s="85"/>
      <c r="F1117" s="86"/>
      <c r="G1117" s="14"/>
      <c r="H1117" s="14">
        <f t="shared" si="1"/>
        <v>0</v>
      </c>
      <c r="I1117" s="14">
        <f t="shared" si="51"/>
        <v>0</v>
      </c>
      <c r="J1117" s="87" t="str">
        <f t="shared" si="22"/>
        <v/>
      </c>
      <c r="K1117" s="14">
        <f t="shared" si="23"/>
        <v>0</v>
      </c>
      <c r="L1117" s="88"/>
    </row>
    <row r="1118">
      <c r="A1118" s="73"/>
      <c r="B1118" s="84"/>
      <c r="C1118" s="83" t="str">
        <f>VLOOKUP(B1118,MAESTRA!I:K,2,0)</f>
        <v>#N/A</v>
      </c>
      <c r="D1118" s="83" t="str">
        <f>VLOOKUP(B1118,MAESTRA!I:K,3,0)</f>
        <v>#N/A</v>
      </c>
      <c r="E1118" s="85"/>
      <c r="F1118" s="86"/>
      <c r="G1118" s="14"/>
      <c r="H1118" s="14">
        <f t="shared" si="1"/>
        <v>0</v>
      </c>
      <c r="I1118" s="14">
        <f t="shared" si="51"/>
        <v>0</v>
      </c>
      <c r="J1118" s="87" t="str">
        <f t="shared" si="22"/>
        <v/>
      </c>
      <c r="K1118" s="14">
        <f t="shared" si="23"/>
        <v>0</v>
      </c>
      <c r="L1118" s="88"/>
    </row>
    <row r="1119">
      <c r="A1119" s="73"/>
      <c r="B1119" s="84"/>
      <c r="C1119" s="83" t="str">
        <f>VLOOKUP(B1119,MAESTRA!I:K,2,0)</f>
        <v>#N/A</v>
      </c>
      <c r="D1119" s="83" t="str">
        <f>VLOOKUP(B1119,MAESTRA!I:K,3,0)</f>
        <v>#N/A</v>
      </c>
      <c r="E1119" s="85"/>
      <c r="F1119" s="86"/>
      <c r="G1119" s="14"/>
      <c r="H1119" s="14">
        <f t="shared" si="1"/>
        <v>0</v>
      </c>
      <c r="I1119" s="14">
        <f t="shared" si="51"/>
        <v>0</v>
      </c>
      <c r="J1119" s="87" t="str">
        <f t="shared" si="22"/>
        <v/>
      </c>
      <c r="K1119" s="14">
        <f t="shared" si="23"/>
        <v>0</v>
      </c>
      <c r="L1119" s="88"/>
    </row>
    <row r="1120">
      <c r="A1120" s="73"/>
      <c r="B1120" s="84"/>
      <c r="C1120" s="83" t="str">
        <f>VLOOKUP(B1120,MAESTRA!I:K,2,0)</f>
        <v>#N/A</v>
      </c>
      <c r="D1120" s="83" t="str">
        <f>VLOOKUP(B1120,MAESTRA!I:K,3,0)</f>
        <v>#N/A</v>
      </c>
      <c r="E1120" s="85"/>
      <c r="F1120" s="86"/>
      <c r="G1120" s="14"/>
      <c r="H1120" s="14">
        <f t="shared" si="1"/>
        <v>0</v>
      </c>
      <c r="I1120" s="14">
        <f t="shared" si="51"/>
        <v>0</v>
      </c>
      <c r="J1120" s="87" t="str">
        <f t="shared" si="22"/>
        <v/>
      </c>
      <c r="K1120" s="14">
        <f t="shared" si="23"/>
        <v>0</v>
      </c>
      <c r="L1120" s="88"/>
    </row>
    <row r="1121">
      <c r="A1121" s="73"/>
      <c r="B1121" s="84"/>
      <c r="C1121" s="83" t="str">
        <f>VLOOKUP(B1121,MAESTRA!I:K,2,0)</f>
        <v>#N/A</v>
      </c>
      <c r="D1121" s="83" t="str">
        <f>VLOOKUP(B1121,MAESTRA!I:K,3,0)</f>
        <v>#N/A</v>
      </c>
      <c r="E1121" s="85"/>
      <c r="F1121" s="86"/>
      <c r="G1121" s="14"/>
      <c r="H1121" s="14">
        <f t="shared" si="1"/>
        <v>0</v>
      </c>
      <c r="I1121" s="14">
        <f t="shared" si="51"/>
        <v>0</v>
      </c>
      <c r="J1121" s="87" t="str">
        <f t="shared" si="22"/>
        <v/>
      </c>
      <c r="K1121" s="14">
        <f t="shared" si="23"/>
        <v>0</v>
      </c>
      <c r="L1121" s="88"/>
    </row>
    <row r="1122">
      <c r="A1122" s="73"/>
      <c r="B1122" s="84"/>
      <c r="C1122" s="83" t="str">
        <f>VLOOKUP(B1122,MAESTRA!I:K,2,0)</f>
        <v>#N/A</v>
      </c>
      <c r="D1122" s="83" t="str">
        <f>VLOOKUP(B1122,MAESTRA!I:K,3,0)</f>
        <v>#N/A</v>
      </c>
      <c r="E1122" s="85"/>
      <c r="F1122" s="86"/>
      <c r="G1122" s="14"/>
      <c r="H1122" s="14">
        <f t="shared" si="1"/>
        <v>0</v>
      </c>
      <c r="I1122" s="14">
        <f t="shared" si="51"/>
        <v>0</v>
      </c>
      <c r="J1122" s="87" t="str">
        <f t="shared" si="22"/>
        <v/>
      </c>
      <c r="K1122" s="14">
        <f t="shared" si="23"/>
        <v>0</v>
      </c>
      <c r="L1122" s="88"/>
    </row>
    <row r="1123">
      <c r="A1123" s="73"/>
      <c r="B1123" s="84"/>
      <c r="C1123" s="83" t="str">
        <f>VLOOKUP(B1123,MAESTRA!I:K,2,0)</f>
        <v>#N/A</v>
      </c>
      <c r="D1123" s="83" t="str">
        <f>VLOOKUP(B1123,MAESTRA!I:K,3,0)</f>
        <v>#N/A</v>
      </c>
      <c r="E1123" s="85"/>
      <c r="F1123" s="86"/>
      <c r="G1123" s="14"/>
      <c r="H1123" s="14">
        <f t="shared" si="1"/>
        <v>0</v>
      </c>
      <c r="I1123" s="14">
        <f t="shared" si="51"/>
        <v>0</v>
      </c>
      <c r="J1123" s="87" t="str">
        <f t="shared" si="22"/>
        <v/>
      </c>
      <c r="K1123" s="14">
        <f t="shared" si="23"/>
        <v>0</v>
      </c>
      <c r="L1123" s="88"/>
    </row>
    <row r="1124">
      <c r="A1124" s="73"/>
      <c r="B1124" s="84"/>
      <c r="C1124" s="83" t="str">
        <f>VLOOKUP(B1124,MAESTRA!I:K,2,0)</f>
        <v>#N/A</v>
      </c>
      <c r="D1124" s="83" t="str">
        <f>VLOOKUP(B1124,MAESTRA!I:K,3,0)</f>
        <v>#N/A</v>
      </c>
      <c r="E1124" s="85"/>
      <c r="F1124" s="86"/>
      <c r="G1124" s="14"/>
      <c r="H1124" s="14">
        <f t="shared" si="1"/>
        <v>0</v>
      </c>
      <c r="I1124" s="14">
        <f t="shared" si="51"/>
        <v>0</v>
      </c>
      <c r="J1124" s="87" t="str">
        <f t="shared" si="22"/>
        <v/>
      </c>
      <c r="K1124" s="14">
        <f t="shared" si="23"/>
        <v>0</v>
      </c>
      <c r="L1124" s="88"/>
    </row>
    <row r="1125">
      <c r="A1125" s="73"/>
      <c r="B1125" s="84"/>
      <c r="C1125" s="83" t="str">
        <f>VLOOKUP(B1125,MAESTRA!I:K,2,0)</f>
        <v>#N/A</v>
      </c>
      <c r="D1125" s="83" t="str">
        <f>VLOOKUP(B1125,MAESTRA!I:K,3,0)</f>
        <v>#N/A</v>
      </c>
      <c r="E1125" s="85"/>
      <c r="F1125" s="86"/>
      <c r="G1125" s="14"/>
      <c r="H1125" s="14">
        <f t="shared" si="1"/>
        <v>0</v>
      </c>
      <c r="I1125" s="14">
        <f t="shared" si="51"/>
        <v>0</v>
      </c>
      <c r="J1125" s="87" t="str">
        <f t="shared" si="22"/>
        <v/>
      </c>
      <c r="K1125" s="14">
        <f t="shared" si="23"/>
        <v>0</v>
      </c>
      <c r="L1125" s="88"/>
    </row>
    <row r="1126">
      <c r="A1126" s="73"/>
      <c r="B1126" s="84"/>
      <c r="C1126" s="83" t="str">
        <f>VLOOKUP(B1126,MAESTRA!I:K,2,0)</f>
        <v>#N/A</v>
      </c>
      <c r="D1126" s="83" t="str">
        <f>VLOOKUP(B1126,MAESTRA!I:K,3,0)</f>
        <v>#N/A</v>
      </c>
      <c r="E1126" s="85"/>
      <c r="F1126" s="86"/>
      <c r="G1126" s="14"/>
      <c r="H1126" s="14">
        <f t="shared" si="1"/>
        <v>0</v>
      </c>
      <c r="I1126" s="14">
        <f t="shared" si="51"/>
        <v>0</v>
      </c>
      <c r="J1126" s="87" t="str">
        <f t="shared" si="22"/>
        <v/>
      </c>
      <c r="K1126" s="14">
        <f t="shared" si="23"/>
        <v>0</v>
      </c>
      <c r="L1126" s="88"/>
    </row>
    <row r="1127">
      <c r="A1127" s="73"/>
      <c r="B1127" s="84"/>
      <c r="C1127" s="83" t="str">
        <f>VLOOKUP(B1127,MAESTRA!I:K,2,0)</f>
        <v>#N/A</v>
      </c>
      <c r="D1127" s="83" t="str">
        <f>VLOOKUP(B1127,MAESTRA!I:K,3,0)</f>
        <v>#N/A</v>
      </c>
      <c r="E1127" s="85"/>
      <c r="F1127" s="86"/>
      <c r="G1127" s="14"/>
      <c r="H1127" s="14">
        <f t="shared" si="1"/>
        <v>0</v>
      </c>
      <c r="I1127" s="14">
        <f t="shared" si="51"/>
        <v>0</v>
      </c>
      <c r="J1127" s="87" t="str">
        <f t="shared" si="22"/>
        <v/>
      </c>
      <c r="K1127" s="14">
        <f t="shared" si="23"/>
        <v>0</v>
      </c>
      <c r="L1127" s="88"/>
    </row>
    <row r="1128">
      <c r="A1128" s="73"/>
      <c r="B1128" s="84"/>
      <c r="C1128" s="83" t="str">
        <f>VLOOKUP(B1128,MAESTRA!I:K,2,0)</f>
        <v>#N/A</v>
      </c>
      <c r="D1128" s="83" t="str">
        <f>VLOOKUP(B1128,MAESTRA!I:K,3,0)</f>
        <v>#N/A</v>
      </c>
      <c r="E1128" s="85"/>
      <c r="F1128" s="86"/>
      <c r="G1128" s="14"/>
      <c r="H1128" s="14">
        <f t="shared" si="1"/>
        <v>0</v>
      </c>
      <c r="I1128" s="14">
        <f t="shared" si="51"/>
        <v>0</v>
      </c>
      <c r="J1128" s="87" t="str">
        <f t="shared" si="22"/>
        <v/>
      </c>
      <c r="K1128" s="14">
        <f t="shared" si="23"/>
        <v>0</v>
      </c>
      <c r="L1128" s="88"/>
    </row>
    <row r="1129">
      <c r="A1129" s="73"/>
      <c r="B1129" s="84"/>
      <c r="C1129" s="83" t="str">
        <f>VLOOKUP(B1129,MAESTRA!I:K,2,0)</f>
        <v>#N/A</v>
      </c>
      <c r="D1129" s="83" t="str">
        <f>VLOOKUP(B1129,MAESTRA!I:K,3,0)</f>
        <v>#N/A</v>
      </c>
      <c r="E1129" s="85"/>
      <c r="F1129" s="86"/>
      <c r="G1129" s="14"/>
      <c r="H1129" s="14">
        <f t="shared" si="1"/>
        <v>0</v>
      </c>
      <c r="I1129" s="14">
        <f t="shared" si="51"/>
        <v>0</v>
      </c>
      <c r="J1129" s="87" t="str">
        <f t="shared" si="22"/>
        <v/>
      </c>
      <c r="K1129" s="14">
        <f t="shared" si="23"/>
        <v>0</v>
      </c>
      <c r="L1129" s="88"/>
    </row>
    <row r="1130">
      <c r="A1130" s="73"/>
      <c r="B1130" s="84"/>
      <c r="C1130" s="83" t="str">
        <f>VLOOKUP(B1130,MAESTRA!I:K,2,0)</f>
        <v>#N/A</v>
      </c>
      <c r="D1130" s="83" t="str">
        <f>VLOOKUP(B1130,MAESTRA!I:K,3,0)</f>
        <v>#N/A</v>
      </c>
      <c r="E1130" s="85"/>
      <c r="F1130" s="86"/>
      <c r="G1130" s="14"/>
      <c r="H1130" s="14">
        <f t="shared" si="1"/>
        <v>0</v>
      </c>
      <c r="I1130" s="14">
        <f t="shared" si="51"/>
        <v>0</v>
      </c>
      <c r="J1130" s="87" t="str">
        <f t="shared" si="22"/>
        <v/>
      </c>
      <c r="K1130" s="14">
        <f t="shared" si="23"/>
        <v>0</v>
      </c>
      <c r="L1130" s="88"/>
    </row>
    <row r="1131">
      <c r="A1131" s="73"/>
      <c r="B1131" s="84"/>
      <c r="C1131" s="83" t="str">
        <f>VLOOKUP(B1131,MAESTRA!I:K,2,0)</f>
        <v>#N/A</v>
      </c>
      <c r="D1131" s="83" t="str">
        <f>VLOOKUP(B1131,MAESTRA!I:K,3,0)</f>
        <v>#N/A</v>
      </c>
      <c r="E1131" s="85"/>
      <c r="F1131" s="86"/>
      <c r="G1131" s="14"/>
      <c r="H1131" s="14">
        <f t="shared" si="1"/>
        <v>0</v>
      </c>
      <c r="I1131" s="14">
        <f t="shared" si="51"/>
        <v>0</v>
      </c>
      <c r="J1131" s="87" t="str">
        <f t="shared" si="22"/>
        <v/>
      </c>
      <c r="K1131" s="14">
        <f t="shared" si="23"/>
        <v>0</v>
      </c>
      <c r="L1131" s="88"/>
    </row>
    <row r="1132">
      <c r="A1132" s="73"/>
      <c r="B1132" s="84"/>
      <c r="C1132" s="83" t="str">
        <f>VLOOKUP(B1132,MAESTRA!I:K,2,0)</f>
        <v>#N/A</v>
      </c>
      <c r="D1132" s="83" t="str">
        <f>VLOOKUP(B1132,MAESTRA!I:K,3,0)</f>
        <v>#N/A</v>
      </c>
      <c r="E1132" s="85"/>
      <c r="F1132" s="86"/>
      <c r="G1132" s="14"/>
      <c r="H1132" s="14">
        <f t="shared" si="1"/>
        <v>0</v>
      </c>
      <c r="I1132" s="14">
        <f t="shared" si="51"/>
        <v>0</v>
      </c>
      <c r="J1132" s="87" t="str">
        <f t="shared" si="22"/>
        <v/>
      </c>
      <c r="K1132" s="14">
        <f t="shared" si="23"/>
        <v>0</v>
      </c>
      <c r="L1132" s="88"/>
    </row>
    <row r="1133">
      <c r="A1133" s="73"/>
      <c r="B1133" s="84"/>
      <c r="C1133" s="83" t="str">
        <f>VLOOKUP(B1133,MAESTRA!I:K,2,0)</f>
        <v>#N/A</v>
      </c>
      <c r="D1133" s="83" t="str">
        <f>VLOOKUP(B1133,MAESTRA!I:K,3,0)</f>
        <v>#N/A</v>
      </c>
      <c r="E1133" s="85"/>
      <c r="F1133" s="86"/>
      <c r="G1133" s="14"/>
      <c r="H1133" s="14">
        <f t="shared" si="1"/>
        <v>0</v>
      </c>
      <c r="I1133" s="14">
        <f t="shared" si="51"/>
        <v>0</v>
      </c>
      <c r="J1133" s="87" t="str">
        <f t="shared" si="22"/>
        <v/>
      </c>
      <c r="K1133" s="14">
        <f t="shared" si="23"/>
        <v>0</v>
      </c>
      <c r="L1133" s="88"/>
    </row>
    <row r="1134">
      <c r="A1134" s="73"/>
      <c r="B1134" s="84"/>
      <c r="C1134" s="83" t="str">
        <f>VLOOKUP(B1134,MAESTRA!I:K,2,0)</f>
        <v>#N/A</v>
      </c>
      <c r="D1134" s="83" t="str">
        <f>VLOOKUP(B1134,MAESTRA!I:K,3,0)</f>
        <v>#N/A</v>
      </c>
      <c r="E1134" s="85"/>
      <c r="F1134" s="86"/>
      <c r="G1134" s="14"/>
      <c r="H1134" s="14">
        <f t="shared" si="1"/>
        <v>0</v>
      </c>
      <c r="I1134" s="14">
        <f t="shared" si="51"/>
        <v>0</v>
      </c>
      <c r="J1134" s="87" t="str">
        <f t="shared" si="22"/>
        <v/>
      </c>
      <c r="K1134" s="14">
        <f t="shared" si="23"/>
        <v>0</v>
      </c>
      <c r="L1134" s="88"/>
    </row>
    <row r="1135">
      <c r="A1135" s="73"/>
      <c r="B1135" s="84"/>
      <c r="C1135" s="83" t="str">
        <f>VLOOKUP(B1135,MAESTRA!I:K,2,0)</f>
        <v>#N/A</v>
      </c>
      <c r="D1135" s="83" t="str">
        <f>VLOOKUP(B1135,MAESTRA!I:K,3,0)</f>
        <v>#N/A</v>
      </c>
      <c r="E1135" s="85"/>
      <c r="F1135" s="86"/>
      <c r="G1135" s="14"/>
      <c r="H1135" s="14">
        <f t="shared" si="1"/>
        <v>0</v>
      </c>
      <c r="I1135" s="14">
        <f t="shared" si="51"/>
        <v>0</v>
      </c>
      <c r="J1135" s="87" t="str">
        <f t="shared" si="22"/>
        <v/>
      </c>
      <c r="K1135" s="14">
        <f t="shared" si="23"/>
        <v>0</v>
      </c>
      <c r="L1135" s="88"/>
    </row>
    <row r="1136">
      <c r="A1136" s="73"/>
      <c r="B1136" s="84"/>
      <c r="C1136" s="83" t="str">
        <f>VLOOKUP(B1136,MAESTRA!I:K,2,0)</f>
        <v>#N/A</v>
      </c>
      <c r="D1136" s="83" t="str">
        <f>VLOOKUP(B1136,MAESTRA!I:K,3,0)</f>
        <v>#N/A</v>
      </c>
      <c r="E1136" s="85"/>
      <c r="F1136" s="86"/>
      <c r="G1136" s="14"/>
      <c r="H1136" s="14">
        <f t="shared" si="1"/>
        <v>0</v>
      </c>
      <c r="I1136" s="14">
        <f t="shared" si="51"/>
        <v>0</v>
      </c>
      <c r="J1136" s="87" t="str">
        <f t="shared" si="22"/>
        <v/>
      </c>
      <c r="K1136" s="14">
        <f t="shared" si="23"/>
        <v>0</v>
      </c>
      <c r="L1136" s="88"/>
    </row>
    <row r="1137">
      <c r="A1137" s="73"/>
      <c r="B1137" s="84"/>
      <c r="C1137" s="83" t="str">
        <f>VLOOKUP(B1137,MAESTRA!I:K,2,0)</f>
        <v>#N/A</v>
      </c>
      <c r="D1137" s="83" t="str">
        <f>VLOOKUP(B1137,MAESTRA!I:K,3,0)</f>
        <v>#N/A</v>
      </c>
      <c r="E1137" s="85"/>
      <c r="F1137" s="86"/>
      <c r="G1137" s="14"/>
      <c r="H1137" s="14">
        <f t="shared" si="1"/>
        <v>0</v>
      </c>
      <c r="I1137" s="14">
        <f t="shared" si="51"/>
        <v>0</v>
      </c>
      <c r="J1137" s="87" t="str">
        <f t="shared" si="22"/>
        <v/>
      </c>
      <c r="K1137" s="14">
        <f t="shared" si="23"/>
        <v>0</v>
      </c>
      <c r="L1137" s="88"/>
    </row>
    <row r="1138">
      <c r="A1138" s="73"/>
      <c r="B1138" s="84"/>
      <c r="C1138" s="83" t="str">
        <f>VLOOKUP(B1138,MAESTRA!I:K,2,0)</f>
        <v>#N/A</v>
      </c>
      <c r="D1138" s="83" t="str">
        <f>VLOOKUP(B1138,MAESTRA!I:K,3,0)</f>
        <v>#N/A</v>
      </c>
      <c r="E1138" s="85"/>
      <c r="F1138" s="86"/>
      <c r="G1138" s="14"/>
      <c r="H1138" s="14">
        <f t="shared" si="1"/>
        <v>0</v>
      </c>
      <c r="I1138" s="14">
        <f t="shared" si="51"/>
        <v>0</v>
      </c>
      <c r="J1138" s="87" t="str">
        <f t="shared" si="22"/>
        <v/>
      </c>
      <c r="K1138" s="14">
        <f t="shared" si="23"/>
        <v>0</v>
      </c>
      <c r="L1138" s="88"/>
    </row>
    <row r="1139">
      <c r="A1139" s="73"/>
      <c r="B1139" s="84"/>
      <c r="C1139" s="83" t="str">
        <f>VLOOKUP(B1139,MAESTRA!I:K,2,0)</f>
        <v>#N/A</v>
      </c>
      <c r="D1139" s="83" t="str">
        <f>VLOOKUP(B1139,MAESTRA!I:K,3,0)</f>
        <v>#N/A</v>
      </c>
      <c r="E1139" s="85"/>
      <c r="F1139" s="86"/>
      <c r="G1139" s="14"/>
      <c r="H1139" s="14">
        <f t="shared" si="1"/>
        <v>0</v>
      </c>
      <c r="I1139" s="14">
        <f t="shared" si="51"/>
        <v>0</v>
      </c>
      <c r="J1139" s="87" t="str">
        <f t="shared" si="22"/>
        <v/>
      </c>
      <c r="K1139" s="14">
        <f t="shared" si="23"/>
        <v>0</v>
      </c>
      <c r="L1139" s="88"/>
    </row>
    <row r="1140">
      <c r="A1140" s="73"/>
      <c r="B1140" s="84"/>
      <c r="C1140" s="83" t="str">
        <f>VLOOKUP(B1140,MAESTRA!I:K,2,0)</f>
        <v>#N/A</v>
      </c>
      <c r="D1140" s="83" t="str">
        <f>VLOOKUP(B1140,MAESTRA!I:K,3,0)</f>
        <v>#N/A</v>
      </c>
      <c r="E1140" s="85"/>
      <c r="F1140" s="86"/>
      <c r="G1140" s="14"/>
      <c r="H1140" s="14">
        <f t="shared" si="1"/>
        <v>0</v>
      </c>
      <c r="I1140" s="14">
        <f t="shared" si="51"/>
        <v>0</v>
      </c>
      <c r="J1140" s="87" t="str">
        <f t="shared" si="22"/>
        <v/>
      </c>
      <c r="K1140" s="14">
        <f t="shared" si="23"/>
        <v>0</v>
      </c>
      <c r="L1140" s="88"/>
    </row>
    <row r="1141">
      <c r="A1141" s="73"/>
      <c r="B1141" s="84"/>
      <c r="C1141" s="83" t="str">
        <f>VLOOKUP(B1141,MAESTRA!I:K,2,0)</f>
        <v>#N/A</v>
      </c>
      <c r="D1141" s="83" t="str">
        <f>VLOOKUP(B1141,MAESTRA!I:K,3,0)</f>
        <v>#N/A</v>
      </c>
      <c r="E1141" s="85"/>
      <c r="F1141" s="86"/>
      <c r="G1141" s="14"/>
      <c r="H1141" s="14">
        <f t="shared" si="1"/>
        <v>0</v>
      </c>
      <c r="I1141" s="14">
        <f t="shared" si="51"/>
        <v>0</v>
      </c>
      <c r="J1141" s="87" t="str">
        <f t="shared" si="22"/>
        <v/>
      </c>
      <c r="K1141" s="14">
        <f t="shared" si="23"/>
        <v>0</v>
      </c>
      <c r="L1141" s="88"/>
    </row>
    <row r="1142">
      <c r="A1142" s="73"/>
      <c r="B1142" s="84"/>
      <c r="C1142" s="83" t="str">
        <f>VLOOKUP(B1142,MAESTRA!I:K,2,0)</f>
        <v>#N/A</v>
      </c>
      <c r="D1142" s="83" t="str">
        <f>VLOOKUP(B1142,MAESTRA!I:K,3,0)</f>
        <v>#N/A</v>
      </c>
      <c r="E1142" s="85"/>
      <c r="F1142" s="86"/>
      <c r="G1142" s="14"/>
      <c r="H1142" s="14">
        <f t="shared" si="1"/>
        <v>0</v>
      </c>
      <c r="I1142" s="14">
        <f t="shared" si="51"/>
        <v>0</v>
      </c>
      <c r="J1142" s="87" t="str">
        <f t="shared" si="22"/>
        <v/>
      </c>
      <c r="K1142" s="14">
        <f t="shared" si="23"/>
        <v>0</v>
      </c>
      <c r="L1142" s="88"/>
    </row>
    <row r="1143">
      <c r="A1143" s="73"/>
      <c r="B1143" s="84"/>
      <c r="C1143" s="83" t="str">
        <f>VLOOKUP(B1143,MAESTRA!I:K,2,0)</f>
        <v>#N/A</v>
      </c>
      <c r="D1143" s="83" t="str">
        <f>VLOOKUP(B1143,MAESTRA!I:K,3,0)</f>
        <v>#N/A</v>
      </c>
      <c r="E1143" s="85"/>
      <c r="F1143" s="86"/>
      <c r="G1143" s="14"/>
      <c r="H1143" s="14">
        <f t="shared" si="1"/>
        <v>0</v>
      </c>
      <c r="I1143" s="14">
        <f t="shared" si="51"/>
        <v>0</v>
      </c>
      <c r="J1143" s="87" t="str">
        <f t="shared" si="22"/>
        <v/>
      </c>
      <c r="K1143" s="14">
        <f t="shared" si="23"/>
        <v>0</v>
      </c>
      <c r="L1143" s="88"/>
    </row>
    <row r="1144">
      <c r="A1144" s="73"/>
      <c r="B1144" s="84"/>
      <c r="C1144" s="83" t="str">
        <f>VLOOKUP(B1144,MAESTRA!I:K,2,0)</f>
        <v>#N/A</v>
      </c>
      <c r="D1144" s="83" t="str">
        <f>VLOOKUP(B1144,MAESTRA!I:K,3,0)</f>
        <v>#N/A</v>
      </c>
      <c r="E1144" s="85"/>
      <c r="F1144" s="86"/>
      <c r="G1144" s="14"/>
      <c r="H1144" s="14">
        <f t="shared" si="1"/>
        <v>0</v>
      </c>
      <c r="I1144" s="14">
        <f t="shared" si="51"/>
        <v>0</v>
      </c>
      <c r="J1144" s="87" t="str">
        <f t="shared" si="22"/>
        <v/>
      </c>
      <c r="K1144" s="14">
        <f t="shared" si="23"/>
        <v>0</v>
      </c>
      <c r="L1144" s="88"/>
    </row>
    <row r="1145">
      <c r="A1145" s="73"/>
      <c r="B1145" s="84"/>
      <c r="C1145" s="83" t="str">
        <f>VLOOKUP(B1145,MAESTRA!I:K,2,0)</f>
        <v>#N/A</v>
      </c>
      <c r="D1145" s="83" t="str">
        <f>VLOOKUP(B1145,MAESTRA!I:K,3,0)</f>
        <v>#N/A</v>
      </c>
      <c r="E1145" s="85"/>
      <c r="F1145" s="86"/>
      <c r="G1145" s="14"/>
      <c r="H1145" s="14">
        <f t="shared" si="1"/>
        <v>0</v>
      </c>
      <c r="I1145" s="14">
        <f t="shared" si="51"/>
        <v>0</v>
      </c>
      <c r="J1145" s="87" t="str">
        <f t="shared" si="22"/>
        <v/>
      </c>
      <c r="K1145" s="14">
        <f t="shared" si="23"/>
        <v>0</v>
      </c>
      <c r="L1145" s="88"/>
    </row>
    <row r="1146">
      <c r="A1146" s="73"/>
      <c r="B1146" s="84"/>
      <c r="C1146" s="83" t="str">
        <f>VLOOKUP(B1146,MAESTRA!I:K,2,0)</f>
        <v>#N/A</v>
      </c>
      <c r="D1146" s="83" t="str">
        <f>VLOOKUP(B1146,MAESTRA!I:K,3,0)</f>
        <v>#N/A</v>
      </c>
      <c r="E1146" s="85"/>
      <c r="F1146" s="86"/>
      <c r="G1146" s="14"/>
      <c r="H1146" s="14">
        <f t="shared" si="1"/>
        <v>0</v>
      </c>
      <c r="I1146" s="14">
        <f t="shared" si="51"/>
        <v>0</v>
      </c>
      <c r="J1146" s="87" t="str">
        <f t="shared" si="22"/>
        <v/>
      </c>
      <c r="K1146" s="14">
        <f t="shared" si="23"/>
        <v>0</v>
      </c>
      <c r="L1146" s="88"/>
    </row>
    <row r="1147">
      <c r="A1147" s="73"/>
      <c r="B1147" s="84"/>
      <c r="C1147" s="83" t="str">
        <f>VLOOKUP(B1147,MAESTRA!I:K,2,0)</f>
        <v>#N/A</v>
      </c>
      <c r="D1147" s="83" t="str">
        <f>VLOOKUP(B1147,MAESTRA!I:K,3,0)</f>
        <v>#N/A</v>
      </c>
      <c r="E1147" s="85"/>
      <c r="F1147" s="86"/>
      <c r="G1147" s="14"/>
      <c r="H1147" s="14">
        <f t="shared" si="1"/>
        <v>0</v>
      </c>
      <c r="I1147" s="14">
        <f t="shared" si="51"/>
        <v>0</v>
      </c>
      <c r="J1147" s="87" t="str">
        <f t="shared" si="22"/>
        <v/>
      </c>
      <c r="K1147" s="14">
        <f t="shared" si="23"/>
        <v>0</v>
      </c>
      <c r="L1147" s="88"/>
    </row>
    <row r="1148">
      <c r="A1148" s="73"/>
      <c r="B1148" s="84"/>
      <c r="C1148" s="83" t="str">
        <f>VLOOKUP(B1148,MAESTRA!I:K,2,0)</f>
        <v>#N/A</v>
      </c>
      <c r="D1148" s="83" t="str">
        <f>VLOOKUP(B1148,MAESTRA!I:K,3,0)</f>
        <v>#N/A</v>
      </c>
      <c r="E1148" s="85"/>
      <c r="F1148" s="86"/>
      <c r="G1148" s="14"/>
      <c r="H1148" s="14">
        <f t="shared" si="1"/>
        <v>0</v>
      </c>
      <c r="I1148" s="14">
        <f t="shared" si="51"/>
        <v>0</v>
      </c>
      <c r="J1148" s="87" t="str">
        <f t="shared" si="22"/>
        <v/>
      </c>
      <c r="K1148" s="14">
        <f t="shared" si="23"/>
        <v>0</v>
      </c>
      <c r="L1148" s="88"/>
    </row>
    <row r="1149">
      <c r="A1149" s="73"/>
      <c r="B1149" s="84"/>
      <c r="C1149" s="83" t="str">
        <f>VLOOKUP(B1149,MAESTRA!I:K,2,0)</f>
        <v>#N/A</v>
      </c>
      <c r="D1149" s="83" t="str">
        <f>VLOOKUP(B1149,MAESTRA!I:K,3,0)</f>
        <v>#N/A</v>
      </c>
      <c r="E1149" s="85"/>
      <c r="F1149" s="86"/>
      <c r="G1149" s="14"/>
      <c r="H1149" s="14">
        <f t="shared" si="1"/>
        <v>0</v>
      </c>
      <c r="I1149" s="14">
        <f t="shared" si="51"/>
        <v>0</v>
      </c>
      <c r="J1149" s="87" t="str">
        <f t="shared" si="22"/>
        <v/>
      </c>
      <c r="K1149" s="14">
        <f t="shared" si="23"/>
        <v>0</v>
      </c>
      <c r="L1149" s="88"/>
    </row>
    <row r="1150">
      <c r="A1150" s="73"/>
      <c r="B1150" s="84"/>
      <c r="C1150" s="83" t="str">
        <f>VLOOKUP(B1150,MAESTRA!I:K,2,0)</f>
        <v>#N/A</v>
      </c>
      <c r="D1150" s="83" t="str">
        <f>VLOOKUP(B1150,MAESTRA!I:K,3,0)</f>
        <v>#N/A</v>
      </c>
      <c r="E1150" s="85"/>
      <c r="F1150" s="86"/>
      <c r="G1150" s="14"/>
      <c r="H1150" s="14">
        <f t="shared" si="1"/>
        <v>0</v>
      </c>
      <c r="I1150" s="14">
        <f t="shared" si="51"/>
        <v>0</v>
      </c>
      <c r="J1150" s="87" t="str">
        <f t="shared" si="22"/>
        <v/>
      </c>
      <c r="K1150" s="14">
        <f t="shared" si="23"/>
        <v>0</v>
      </c>
      <c r="L1150" s="88"/>
    </row>
    <row r="1151">
      <c r="A1151" s="73"/>
      <c r="B1151" s="84"/>
      <c r="C1151" s="83" t="str">
        <f>VLOOKUP(B1151,MAESTRA!I:K,2,0)</f>
        <v>#N/A</v>
      </c>
      <c r="D1151" s="83" t="str">
        <f>VLOOKUP(B1151,MAESTRA!I:K,3,0)</f>
        <v>#N/A</v>
      </c>
      <c r="E1151" s="85"/>
      <c r="F1151" s="86"/>
      <c r="G1151" s="14"/>
      <c r="H1151" s="14">
        <f t="shared" si="1"/>
        <v>0</v>
      </c>
      <c r="I1151" s="14">
        <f t="shared" si="51"/>
        <v>0</v>
      </c>
      <c r="J1151" s="87" t="str">
        <f t="shared" si="22"/>
        <v/>
      </c>
      <c r="K1151" s="14">
        <f t="shared" si="23"/>
        <v>0</v>
      </c>
      <c r="L1151" s="88"/>
    </row>
    <row r="1152">
      <c r="A1152" s="73"/>
      <c r="B1152" s="84"/>
      <c r="C1152" s="83" t="str">
        <f>VLOOKUP(B1152,MAESTRA!I:K,2,0)</f>
        <v>#N/A</v>
      </c>
      <c r="D1152" s="83" t="str">
        <f>VLOOKUP(B1152,MAESTRA!I:K,3,0)</f>
        <v>#N/A</v>
      </c>
      <c r="E1152" s="85"/>
      <c r="F1152" s="86"/>
      <c r="G1152" s="14"/>
      <c r="H1152" s="14">
        <f t="shared" si="1"/>
        <v>0</v>
      </c>
      <c r="I1152" s="14">
        <f t="shared" si="51"/>
        <v>0</v>
      </c>
      <c r="J1152" s="87" t="str">
        <f t="shared" si="22"/>
        <v/>
      </c>
      <c r="K1152" s="14">
        <f t="shared" si="23"/>
        <v>0</v>
      </c>
      <c r="L1152" s="88"/>
    </row>
    <row r="1153">
      <c r="A1153" s="73"/>
      <c r="B1153" s="84"/>
      <c r="C1153" s="83" t="str">
        <f>VLOOKUP(B1153,MAESTRA!I:K,2,0)</f>
        <v>#N/A</v>
      </c>
      <c r="D1153" s="83" t="str">
        <f>VLOOKUP(B1153,MAESTRA!I:K,3,0)</f>
        <v>#N/A</v>
      </c>
      <c r="E1153" s="85"/>
      <c r="F1153" s="86"/>
      <c r="G1153" s="14"/>
      <c r="H1153" s="14">
        <f t="shared" si="1"/>
        <v>0</v>
      </c>
      <c r="I1153" s="14">
        <f t="shared" si="51"/>
        <v>0</v>
      </c>
      <c r="J1153" s="87" t="str">
        <f t="shared" si="22"/>
        <v/>
      </c>
      <c r="K1153" s="14">
        <f t="shared" si="23"/>
        <v>0</v>
      </c>
      <c r="L1153" s="88"/>
    </row>
    <row r="1154">
      <c r="A1154" s="73"/>
      <c r="B1154" s="84"/>
      <c r="C1154" s="83" t="str">
        <f>VLOOKUP(B1154,MAESTRA!I:K,2,0)</f>
        <v>#N/A</v>
      </c>
      <c r="D1154" s="83" t="str">
        <f>VLOOKUP(B1154,MAESTRA!I:K,3,0)</f>
        <v>#N/A</v>
      </c>
      <c r="E1154" s="85"/>
      <c r="F1154" s="86"/>
      <c r="G1154" s="14"/>
      <c r="H1154" s="14">
        <f t="shared" si="1"/>
        <v>0</v>
      </c>
      <c r="I1154" s="14">
        <f t="shared" si="51"/>
        <v>0</v>
      </c>
      <c r="J1154" s="87" t="str">
        <f t="shared" si="22"/>
        <v/>
      </c>
      <c r="K1154" s="14">
        <f t="shared" si="23"/>
        <v>0</v>
      </c>
      <c r="L1154" s="88"/>
    </row>
    <row r="1155">
      <c r="A1155" s="73"/>
      <c r="B1155" s="84"/>
      <c r="C1155" s="83" t="str">
        <f>VLOOKUP(B1155,MAESTRA!I:K,2,0)</f>
        <v>#N/A</v>
      </c>
      <c r="D1155" s="83" t="str">
        <f>VLOOKUP(B1155,MAESTRA!I:K,3,0)</f>
        <v>#N/A</v>
      </c>
      <c r="E1155" s="85"/>
      <c r="F1155" s="86"/>
      <c r="G1155" s="14"/>
      <c r="H1155" s="14">
        <f t="shared" si="1"/>
        <v>0</v>
      </c>
      <c r="I1155" s="14">
        <f t="shared" si="51"/>
        <v>0</v>
      </c>
      <c r="J1155" s="87" t="str">
        <f t="shared" si="22"/>
        <v/>
      </c>
      <c r="K1155" s="14">
        <f t="shared" si="23"/>
        <v>0</v>
      </c>
      <c r="L1155" s="88"/>
    </row>
    <row r="1156">
      <c r="A1156" s="73"/>
      <c r="B1156" s="84"/>
      <c r="C1156" s="83" t="str">
        <f>VLOOKUP(B1156,MAESTRA!I:K,2,0)</f>
        <v>#N/A</v>
      </c>
      <c r="D1156" s="83" t="str">
        <f>VLOOKUP(B1156,MAESTRA!I:K,3,0)</f>
        <v>#N/A</v>
      </c>
      <c r="E1156" s="85"/>
      <c r="F1156" s="86"/>
      <c r="G1156" s="14"/>
      <c r="H1156" s="14">
        <f t="shared" si="1"/>
        <v>0</v>
      </c>
      <c r="I1156" s="14">
        <f t="shared" si="51"/>
        <v>0</v>
      </c>
      <c r="J1156" s="87" t="str">
        <f t="shared" si="22"/>
        <v/>
      </c>
      <c r="K1156" s="14">
        <f t="shared" si="23"/>
        <v>0</v>
      </c>
      <c r="L1156" s="88"/>
    </row>
    <row r="1157">
      <c r="A1157" s="73"/>
      <c r="B1157" s="84"/>
      <c r="C1157" s="83" t="str">
        <f>VLOOKUP(B1157,MAESTRA!I:K,2,0)</f>
        <v>#N/A</v>
      </c>
      <c r="D1157" s="83" t="str">
        <f>VLOOKUP(B1157,MAESTRA!I:K,3,0)</f>
        <v>#N/A</v>
      </c>
      <c r="E1157" s="85"/>
      <c r="F1157" s="86"/>
      <c r="G1157" s="14"/>
      <c r="H1157" s="14">
        <f t="shared" si="1"/>
        <v>0</v>
      </c>
      <c r="I1157" s="14">
        <f t="shared" si="51"/>
        <v>0</v>
      </c>
      <c r="J1157" s="87" t="str">
        <f t="shared" si="22"/>
        <v/>
      </c>
      <c r="K1157" s="14">
        <f t="shared" si="23"/>
        <v>0</v>
      </c>
      <c r="L1157" s="88"/>
    </row>
    <row r="1158">
      <c r="A1158" s="73"/>
      <c r="B1158" s="84"/>
      <c r="C1158" s="83" t="str">
        <f>VLOOKUP(B1158,MAESTRA!I:K,2,0)</f>
        <v>#N/A</v>
      </c>
      <c r="D1158" s="83" t="str">
        <f>VLOOKUP(B1158,MAESTRA!I:K,3,0)</f>
        <v>#N/A</v>
      </c>
      <c r="E1158" s="85"/>
      <c r="F1158" s="86"/>
      <c r="G1158" s="14"/>
      <c r="H1158" s="14">
        <f t="shared" si="1"/>
        <v>0</v>
      </c>
      <c r="I1158" s="14">
        <f t="shared" si="51"/>
        <v>0</v>
      </c>
      <c r="J1158" s="87" t="str">
        <f t="shared" si="22"/>
        <v/>
      </c>
      <c r="K1158" s="14">
        <f t="shared" si="23"/>
        <v>0</v>
      </c>
      <c r="L1158" s="88"/>
    </row>
    <row r="1159">
      <c r="A1159" s="73"/>
      <c r="B1159" s="84"/>
      <c r="C1159" s="83" t="str">
        <f>VLOOKUP(B1159,MAESTRA!I:K,2,0)</f>
        <v>#N/A</v>
      </c>
      <c r="D1159" s="83" t="str">
        <f>VLOOKUP(B1159,MAESTRA!I:K,3,0)</f>
        <v>#N/A</v>
      </c>
      <c r="E1159" s="85"/>
      <c r="F1159" s="86"/>
      <c r="G1159" s="14"/>
      <c r="H1159" s="14">
        <f t="shared" si="1"/>
        <v>0</v>
      </c>
      <c r="I1159" s="14">
        <f t="shared" si="51"/>
        <v>0</v>
      </c>
      <c r="J1159" s="87" t="str">
        <f t="shared" si="22"/>
        <v/>
      </c>
      <c r="K1159" s="14">
        <f t="shared" si="23"/>
        <v>0</v>
      </c>
      <c r="L1159" s="88"/>
    </row>
    <row r="1160">
      <c r="A1160" s="73"/>
      <c r="B1160" s="84"/>
      <c r="C1160" s="83" t="str">
        <f>VLOOKUP(B1160,MAESTRA!I:K,2,0)</f>
        <v>#N/A</v>
      </c>
      <c r="D1160" s="83" t="str">
        <f>VLOOKUP(B1160,MAESTRA!I:K,3,0)</f>
        <v>#N/A</v>
      </c>
      <c r="E1160" s="85"/>
      <c r="F1160" s="86"/>
      <c r="G1160" s="14"/>
      <c r="H1160" s="14">
        <f t="shared" si="1"/>
        <v>0</v>
      </c>
      <c r="I1160" s="14">
        <f t="shared" si="51"/>
        <v>0</v>
      </c>
      <c r="J1160" s="87" t="str">
        <f t="shared" si="22"/>
        <v/>
      </c>
      <c r="K1160" s="14">
        <f t="shared" si="23"/>
        <v>0</v>
      </c>
      <c r="L1160" s="88"/>
    </row>
    <row r="1161">
      <c r="A1161" s="73"/>
      <c r="B1161" s="84"/>
      <c r="C1161" s="83" t="str">
        <f>VLOOKUP(B1161,MAESTRA!I:K,2,0)</f>
        <v>#N/A</v>
      </c>
      <c r="D1161" s="83" t="str">
        <f>VLOOKUP(B1161,MAESTRA!I:K,3,0)</f>
        <v>#N/A</v>
      </c>
      <c r="E1161" s="85"/>
      <c r="F1161" s="86"/>
      <c r="G1161" s="14"/>
      <c r="H1161" s="14">
        <f t="shared" si="1"/>
        <v>0</v>
      </c>
      <c r="I1161" s="14">
        <f t="shared" si="51"/>
        <v>0</v>
      </c>
      <c r="J1161" s="87" t="str">
        <f t="shared" si="22"/>
        <v/>
      </c>
      <c r="K1161" s="14">
        <f t="shared" si="23"/>
        <v>0</v>
      </c>
      <c r="L1161" s="88"/>
    </row>
    <row r="1162">
      <c r="A1162" s="73"/>
      <c r="B1162" s="84"/>
      <c r="C1162" s="83" t="str">
        <f>VLOOKUP(B1162,MAESTRA!I:K,2,0)</f>
        <v>#N/A</v>
      </c>
      <c r="D1162" s="83" t="str">
        <f>VLOOKUP(B1162,MAESTRA!I:K,3,0)</f>
        <v>#N/A</v>
      </c>
      <c r="E1162" s="85"/>
      <c r="F1162" s="86"/>
      <c r="G1162" s="14"/>
      <c r="H1162" s="14">
        <f t="shared" si="1"/>
        <v>0</v>
      </c>
      <c r="I1162" s="14">
        <f t="shared" si="51"/>
        <v>0</v>
      </c>
      <c r="J1162" s="87" t="str">
        <f t="shared" si="22"/>
        <v/>
      </c>
      <c r="K1162" s="14">
        <f t="shared" si="23"/>
        <v>0</v>
      </c>
      <c r="L1162" s="88"/>
    </row>
    <row r="1163">
      <c r="A1163" s="73"/>
      <c r="B1163" s="84"/>
      <c r="C1163" s="83" t="str">
        <f>VLOOKUP(B1163,MAESTRA!I:K,2,0)</f>
        <v>#N/A</v>
      </c>
      <c r="D1163" s="83" t="str">
        <f>VLOOKUP(B1163,MAESTRA!I:K,3,0)</f>
        <v>#N/A</v>
      </c>
      <c r="E1163" s="85"/>
      <c r="F1163" s="86"/>
      <c r="G1163" s="14"/>
      <c r="H1163" s="14">
        <f t="shared" si="1"/>
        <v>0</v>
      </c>
      <c r="I1163" s="14">
        <f t="shared" si="51"/>
        <v>0</v>
      </c>
      <c r="J1163" s="87" t="str">
        <f t="shared" si="22"/>
        <v/>
      </c>
      <c r="K1163" s="14">
        <f t="shared" si="23"/>
        <v>0</v>
      </c>
      <c r="L1163" s="88"/>
    </row>
    <row r="1164">
      <c r="A1164" s="73"/>
      <c r="B1164" s="84"/>
      <c r="C1164" s="83" t="str">
        <f>VLOOKUP(B1164,MAESTRA!I:K,2,0)</f>
        <v>#N/A</v>
      </c>
      <c r="D1164" s="83" t="str">
        <f>VLOOKUP(B1164,MAESTRA!I:K,3,0)</f>
        <v>#N/A</v>
      </c>
      <c r="E1164" s="85"/>
      <c r="F1164" s="86"/>
      <c r="G1164" s="14"/>
      <c r="H1164" s="14">
        <f t="shared" si="1"/>
        <v>0</v>
      </c>
      <c r="I1164" s="14">
        <f t="shared" si="51"/>
        <v>0</v>
      </c>
      <c r="J1164" s="87" t="str">
        <f t="shared" si="22"/>
        <v/>
      </c>
      <c r="K1164" s="14">
        <f t="shared" si="23"/>
        <v>0</v>
      </c>
      <c r="L1164" s="88"/>
    </row>
    <row r="1165">
      <c r="A1165" s="73"/>
      <c r="B1165" s="84"/>
      <c r="C1165" s="83" t="str">
        <f>VLOOKUP(B1165,MAESTRA!I:K,2,0)</f>
        <v>#N/A</v>
      </c>
      <c r="D1165" s="83" t="str">
        <f>VLOOKUP(B1165,MAESTRA!I:K,3,0)</f>
        <v>#N/A</v>
      </c>
      <c r="E1165" s="85"/>
      <c r="F1165" s="86"/>
      <c r="G1165" s="14"/>
      <c r="H1165" s="14">
        <f t="shared" si="1"/>
        <v>0</v>
      </c>
      <c r="I1165" s="14">
        <f t="shared" si="51"/>
        <v>0</v>
      </c>
      <c r="J1165" s="87" t="str">
        <f t="shared" si="22"/>
        <v/>
      </c>
      <c r="K1165" s="14">
        <f t="shared" si="23"/>
        <v>0</v>
      </c>
      <c r="L1165" s="88"/>
    </row>
    <row r="1166">
      <c r="A1166" s="73"/>
      <c r="B1166" s="84"/>
      <c r="C1166" s="83" t="str">
        <f>VLOOKUP(B1166,MAESTRA!I:K,2,0)</f>
        <v>#N/A</v>
      </c>
      <c r="D1166" s="83" t="str">
        <f>VLOOKUP(B1166,MAESTRA!I:K,3,0)</f>
        <v>#N/A</v>
      </c>
      <c r="E1166" s="85"/>
      <c r="F1166" s="86"/>
      <c r="G1166" s="14"/>
      <c r="H1166" s="14">
        <f t="shared" si="1"/>
        <v>0</v>
      </c>
      <c r="I1166" s="14">
        <f t="shared" si="51"/>
        <v>0</v>
      </c>
      <c r="J1166" s="87" t="str">
        <f t="shared" si="22"/>
        <v/>
      </c>
      <c r="K1166" s="14">
        <f t="shared" si="23"/>
        <v>0</v>
      </c>
      <c r="L1166" s="88"/>
    </row>
    <row r="1167">
      <c r="A1167" s="73"/>
      <c r="B1167" s="84"/>
      <c r="C1167" s="83" t="str">
        <f>VLOOKUP(B1167,MAESTRA!I:K,2,0)</f>
        <v>#N/A</v>
      </c>
      <c r="D1167" s="83" t="str">
        <f>VLOOKUP(B1167,MAESTRA!I:K,3,0)</f>
        <v>#N/A</v>
      </c>
      <c r="E1167" s="85"/>
      <c r="F1167" s="86"/>
      <c r="G1167" s="14"/>
      <c r="H1167" s="14">
        <f t="shared" si="1"/>
        <v>0</v>
      </c>
      <c r="I1167" s="14">
        <f t="shared" si="51"/>
        <v>0</v>
      </c>
      <c r="J1167" s="87" t="str">
        <f t="shared" si="22"/>
        <v/>
      </c>
      <c r="K1167" s="14">
        <f t="shared" si="23"/>
        <v>0</v>
      </c>
      <c r="L1167" s="88"/>
    </row>
    <row r="1168">
      <c r="A1168" s="73"/>
      <c r="B1168" s="84"/>
      <c r="C1168" s="83" t="str">
        <f>VLOOKUP(B1168,MAESTRA!I:K,2,0)</f>
        <v>#N/A</v>
      </c>
      <c r="D1168" s="83" t="str">
        <f>VLOOKUP(B1168,MAESTRA!I:K,3,0)</f>
        <v>#N/A</v>
      </c>
      <c r="E1168" s="85"/>
      <c r="F1168" s="86"/>
      <c r="G1168" s="14"/>
      <c r="H1168" s="14">
        <f t="shared" si="1"/>
        <v>0</v>
      </c>
      <c r="I1168" s="14">
        <f t="shared" si="51"/>
        <v>0</v>
      </c>
      <c r="J1168" s="87" t="str">
        <f t="shared" si="22"/>
        <v/>
      </c>
      <c r="K1168" s="14">
        <f t="shared" si="23"/>
        <v>0</v>
      </c>
      <c r="L1168" s="88"/>
    </row>
    <row r="1169">
      <c r="A1169" s="73"/>
      <c r="B1169" s="84"/>
      <c r="C1169" s="83" t="str">
        <f>VLOOKUP(B1169,MAESTRA!I:K,2,0)</f>
        <v>#N/A</v>
      </c>
      <c r="D1169" s="83" t="str">
        <f>VLOOKUP(B1169,MAESTRA!I:K,3,0)</f>
        <v>#N/A</v>
      </c>
      <c r="E1169" s="85"/>
      <c r="F1169" s="86"/>
      <c r="G1169" s="14"/>
      <c r="H1169" s="14">
        <f t="shared" si="1"/>
        <v>0</v>
      </c>
      <c r="I1169" s="14">
        <f t="shared" si="51"/>
        <v>0</v>
      </c>
      <c r="J1169" s="87" t="str">
        <f t="shared" si="22"/>
        <v/>
      </c>
      <c r="K1169" s="14">
        <f t="shared" si="23"/>
        <v>0</v>
      </c>
      <c r="L1169" s="88"/>
    </row>
    <row r="1170">
      <c r="A1170" s="73"/>
      <c r="B1170" s="84"/>
      <c r="C1170" s="83" t="str">
        <f>VLOOKUP(B1170,MAESTRA!I:K,2,0)</f>
        <v>#N/A</v>
      </c>
      <c r="D1170" s="83" t="str">
        <f>VLOOKUP(B1170,MAESTRA!I:K,3,0)</f>
        <v>#N/A</v>
      </c>
      <c r="E1170" s="85"/>
      <c r="F1170" s="86"/>
      <c r="G1170" s="14"/>
      <c r="H1170" s="14">
        <f t="shared" si="1"/>
        <v>0</v>
      </c>
      <c r="I1170" s="14">
        <f t="shared" si="51"/>
        <v>0</v>
      </c>
      <c r="J1170" s="87" t="str">
        <f t="shared" si="22"/>
        <v/>
      </c>
      <c r="K1170" s="14">
        <f t="shared" si="23"/>
        <v>0</v>
      </c>
      <c r="L1170" s="88"/>
    </row>
    <row r="1171">
      <c r="A1171" s="73"/>
      <c r="B1171" s="84"/>
      <c r="C1171" s="83" t="str">
        <f>VLOOKUP(B1171,MAESTRA!I:K,2,0)</f>
        <v>#N/A</v>
      </c>
      <c r="D1171" s="83" t="str">
        <f>VLOOKUP(B1171,MAESTRA!I:K,3,0)</f>
        <v>#N/A</v>
      </c>
      <c r="E1171" s="85"/>
      <c r="F1171" s="86"/>
      <c r="G1171" s="14"/>
      <c r="H1171" s="14">
        <f t="shared" si="1"/>
        <v>0</v>
      </c>
      <c r="I1171" s="14">
        <f t="shared" si="51"/>
        <v>0</v>
      </c>
      <c r="J1171" s="87" t="str">
        <f t="shared" si="22"/>
        <v/>
      </c>
      <c r="K1171" s="14">
        <f t="shared" si="23"/>
        <v>0</v>
      </c>
      <c r="L1171" s="88"/>
    </row>
    <row r="1172">
      <c r="A1172" s="73"/>
      <c r="B1172" s="84"/>
      <c r="C1172" s="83" t="str">
        <f>VLOOKUP(B1172,MAESTRA!I:K,2,0)</f>
        <v>#N/A</v>
      </c>
      <c r="D1172" s="83" t="str">
        <f>VLOOKUP(B1172,MAESTRA!I:K,3,0)</f>
        <v>#N/A</v>
      </c>
      <c r="E1172" s="85"/>
      <c r="F1172" s="86"/>
      <c r="G1172" s="14"/>
      <c r="H1172" s="14">
        <f t="shared" si="1"/>
        <v>0</v>
      </c>
      <c r="I1172" s="14">
        <f t="shared" si="51"/>
        <v>0</v>
      </c>
      <c r="J1172" s="87" t="str">
        <f t="shared" si="22"/>
        <v/>
      </c>
      <c r="K1172" s="14">
        <f t="shared" si="23"/>
        <v>0</v>
      </c>
      <c r="L1172" s="88"/>
    </row>
    <row r="1173">
      <c r="A1173" s="73"/>
      <c r="B1173" s="84"/>
      <c r="C1173" s="83" t="str">
        <f>VLOOKUP(B1173,MAESTRA!I:K,2,0)</f>
        <v>#N/A</v>
      </c>
      <c r="D1173" s="83" t="str">
        <f>VLOOKUP(B1173,MAESTRA!I:K,3,0)</f>
        <v>#N/A</v>
      </c>
      <c r="E1173" s="85"/>
      <c r="F1173" s="86"/>
      <c r="G1173" s="14"/>
      <c r="H1173" s="14">
        <f t="shared" si="1"/>
        <v>0</v>
      </c>
      <c r="I1173" s="14">
        <f t="shared" si="51"/>
        <v>0</v>
      </c>
      <c r="J1173" s="87" t="str">
        <f t="shared" si="22"/>
        <v/>
      </c>
      <c r="K1173" s="14">
        <f t="shared" si="23"/>
        <v>0</v>
      </c>
      <c r="L1173" s="88"/>
    </row>
    <row r="1174">
      <c r="A1174" s="73"/>
      <c r="B1174" s="84"/>
      <c r="C1174" s="83" t="str">
        <f>VLOOKUP(B1174,MAESTRA!I:K,2,0)</f>
        <v>#N/A</v>
      </c>
      <c r="D1174" s="83" t="str">
        <f>VLOOKUP(B1174,MAESTRA!I:K,3,0)</f>
        <v>#N/A</v>
      </c>
      <c r="E1174" s="85"/>
      <c r="F1174" s="86"/>
      <c r="G1174" s="14"/>
      <c r="H1174" s="14">
        <f t="shared" si="1"/>
        <v>0</v>
      </c>
      <c r="I1174" s="14">
        <f t="shared" si="51"/>
        <v>0</v>
      </c>
      <c r="J1174" s="87" t="str">
        <f t="shared" si="22"/>
        <v/>
      </c>
      <c r="K1174" s="14">
        <f t="shared" si="23"/>
        <v>0</v>
      </c>
      <c r="L1174" s="88"/>
    </row>
    <row r="1175">
      <c r="A1175" s="73"/>
      <c r="B1175" s="84"/>
      <c r="C1175" s="83" t="str">
        <f>VLOOKUP(B1175,MAESTRA!I:K,2,0)</f>
        <v>#N/A</v>
      </c>
      <c r="D1175" s="83" t="str">
        <f>VLOOKUP(B1175,MAESTRA!I:K,3,0)</f>
        <v>#N/A</v>
      </c>
      <c r="E1175" s="85"/>
      <c r="F1175" s="86"/>
      <c r="G1175" s="14"/>
      <c r="H1175" s="14">
        <f t="shared" si="1"/>
        <v>0</v>
      </c>
      <c r="I1175" s="14">
        <f t="shared" si="51"/>
        <v>0</v>
      </c>
      <c r="J1175" s="87" t="str">
        <f t="shared" si="22"/>
        <v/>
      </c>
      <c r="K1175" s="14">
        <f t="shared" si="23"/>
        <v>0</v>
      </c>
      <c r="L1175" s="88"/>
    </row>
    <row r="1176">
      <c r="A1176" s="73"/>
      <c r="B1176" s="84"/>
      <c r="C1176" s="83" t="str">
        <f>VLOOKUP(B1176,MAESTRA!I:K,2,0)</f>
        <v>#N/A</v>
      </c>
      <c r="D1176" s="83" t="str">
        <f>VLOOKUP(B1176,MAESTRA!I:K,3,0)</f>
        <v>#N/A</v>
      </c>
      <c r="E1176" s="85"/>
      <c r="F1176" s="86"/>
      <c r="G1176" s="14"/>
      <c r="H1176" s="14">
        <f t="shared" si="1"/>
        <v>0</v>
      </c>
      <c r="I1176" s="14">
        <f t="shared" si="51"/>
        <v>0</v>
      </c>
      <c r="J1176" s="87" t="str">
        <f t="shared" si="22"/>
        <v/>
      </c>
      <c r="K1176" s="14">
        <f t="shared" si="23"/>
        <v>0</v>
      </c>
      <c r="L1176" s="88"/>
    </row>
    <row r="1177">
      <c r="A1177" s="73"/>
      <c r="B1177" s="84"/>
      <c r="C1177" s="83" t="str">
        <f>VLOOKUP(B1177,MAESTRA!I:K,2,0)</f>
        <v>#N/A</v>
      </c>
      <c r="D1177" s="83" t="str">
        <f>VLOOKUP(B1177,MAESTRA!I:K,3,0)</f>
        <v>#N/A</v>
      </c>
      <c r="E1177" s="85"/>
      <c r="F1177" s="86"/>
      <c r="G1177" s="14"/>
      <c r="H1177" s="14">
        <f t="shared" si="1"/>
        <v>0</v>
      </c>
      <c r="I1177" s="14">
        <f t="shared" si="51"/>
        <v>0</v>
      </c>
      <c r="J1177" s="87" t="str">
        <f t="shared" si="22"/>
        <v/>
      </c>
      <c r="K1177" s="14">
        <f t="shared" si="23"/>
        <v>0</v>
      </c>
      <c r="L1177" s="88"/>
    </row>
    <row r="1178">
      <c r="A1178" s="73"/>
      <c r="B1178" s="84"/>
      <c r="C1178" s="83" t="str">
        <f>VLOOKUP(B1178,MAESTRA!I:K,2,0)</f>
        <v>#N/A</v>
      </c>
      <c r="D1178" s="83" t="str">
        <f>VLOOKUP(B1178,MAESTRA!I:K,3,0)</f>
        <v>#N/A</v>
      </c>
      <c r="E1178" s="85"/>
      <c r="F1178" s="86"/>
      <c r="G1178" s="14"/>
      <c r="H1178" s="14">
        <f t="shared" si="1"/>
        <v>0</v>
      </c>
      <c r="I1178" s="14">
        <f t="shared" si="51"/>
        <v>0</v>
      </c>
      <c r="J1178" s="87" t="str">
        <f t="shared" si="22"/>
        <v/>
      </c>
      <c r="K1178" s="14">
        <f t="shared" si="23"/>
        <v>0</v>
      </c>
      <c r="L1178" s="88"/>
    </row>
    <row r="1179">
      <c r="A1179" s="73"/>
      <c r="B1179" s="84"/>
      <c r="C1179" s="83" t="str">
        <f>VLOOKUP(B1179,MAESTRA!I:K,2,0)</f>
        <v>#N/A</v>
      </c>
      <c r="D1179" s="83" t="str">
        <f>VLOOKUP(B1179,MAESTRA!I:K,3,0)</f>
        <v>#N/A</v>
      </c>
      <c r="E1179" s="85"/>
      <c r="F1179" s="86"/>
      <c r="G1179" s="14"/>
      <c r="H1179" s="14">
        <f t="shared" si="1"/>
        <v>0</v>
      </c>
      <c r="I1179" s="14">
        <f t="shared" si="51"/>
        <v>0</v>
      </c>
      <c r="J1179" s="87" t="str">
        <f t="shared" si="22"/>
        <v/>
      </c>
      <c r="K1179" s="14">
        <f t="shared" si="23"/>
        <v>0</v>
      </c>
      <c r="L1179" s="88"/>
    </row>
    <row r="1180">
      <c r="A1180" s="73"/>
      <c r="B1180" s="84"/>
      <c r="C1180" s="83" t="str">
        <f>VLOOKUP(B1180,MAESTRA!I:K,2,0)</f>
        <v>#N/A</v>
      </c>
      <c r="D1180" s="83" t="str">
        <f>VLOOKUP(B1180,MAESTRA!I:K,3,0)</f>
        <v>#N/A</v>
      </c>
      <c r="E1180" s="85"/>
      <c r="F1180" s="86"/>
      <c r="G1180" s="14"/>
      <c r="H1180" s="14">
        <f t="shared" si="1"/>
        <v>0</v>
      </c>
      <c r="I1180" s="14">
        <f t="shared" si="51"/>
        <v>0</v>
      </c>
      <c r="J1180" s="87" t="str">
        <f t="shared" si="22"/>
        <v/>
      </c>
      <c r="K1180" s="14">
        <f t="shared" si="23"/>
        <v>0</v>
      </c>
      <c r="L1180" s="88"/>
    </row>
    <row r="1181">
      <c r="A1181" s="73"/>
      <c r="B1181" s="84"/>
      <c r="C1181" s="83" t="str">
        <f>VLOOKUP(B1181,MAESTRA!I:K,2,0)</f>
        <v>#N/A</v>
      </c>
      <c r="D1181" s="83" t="str">
        <f>VLOOKUP(B1181,MAESTRA!I:K,3,0)</f>
        <v>#N/A</v>
      </c>
      <c r="E1181" s="85"/>
      <c r="F1181" s="86"/>
      <c r="G1181" s="14"/>
      <c r="H1181" s="14">
        <f t="shared" si="1"/>
        <v>0</v>
      </c>
      <c r="I1181" s="14">
        <f t="shared" si="51"/>
        <v>0</v>
      </c>
      <c r="J1181" s="87" t="str">
        <f t="shared" si="22"/>
        <v/>
      </c>
      <c r="K1181" s="14">
        <f t="shared" si="23"/>
        <v>0</v>
      </c>
      <c r="L1181" s="88"/>
    </row>
    <row r="1182">
      <c r="A1182" s="73"/>
      <c r="B1182" s="84"/>
      <c r="C1182" s="83" t="str">
        <f>VLOOKUP(B1182,MAESTRA!I:K,2,0)</f>
        <v>#N/A</v>
      </c>
      <c r="D1182" s="83" t="str">
        <f>VLOOKUP(B1182,MAESTRA!I:K,3,0)</f>
        <v>#N/A</v>
      </c>
      <c r="E1182" s="85"/>
      <c r="F1182" s="86"/>
      <c r="G1182" s="14"/>
      <c r="H1182" s="14">
        <f t="shared" si="1"/>
        <v>0</v>
      </c>
      <c r="I1182" s="14">
        <f t="shared" si="51"/>
        <v>0</v>
      </c>
      <c r="J1182" s="87" t="str">
        <f t="shared" si="22"/>
        <v/>
      </c>
      <c r="K1182" s="14">
        <f t="shared" si="23"/>
        <v>0</v>
      </c>
      <c r="L1182" s="88"/>
    </row>
    <row r="1183">
      <c r="A1183" s="73"/>
      <c r="B1183" s="84"/>
      <c r="C1183" s="83" t="str">
        <f>VLOOKUP(B1183,MAESTRA!I:K,2,0)</f>
        <v>#N/A</v>
      </c>
      <c r="D1183" s="83" t="str">
        <f>VLOOKUP(B1183,MAESTRA!I:K,3,0)</f>
        <v>#N/A</v>
      </c>
      <c r="E1183" s="85"/>
      <c r="F1183" s="86"/>
      <c r="G1183" s="14"/>
      <c r="H1183" s="14">
        <f t="shared" si="1"/>
        <v>0</v>
      </c>
      <c r="I1183" s="14">
        <f t="shared" si="51"/>
        <v>0</v>
      </c>
      <c r="J1183" s="87" t="str">
        <f t="shared" si="22"/>
        <v/>
      </c>
      <c r="K1183" s="14">
        <f t="shared" si="23"/>
        <v>0</v>
      </c>
      <c r="L1183" s="88"/>
    </row>
    <row r="1184">
      <c r="A1184" s="73"/>
      <c r="B1184" s="84"/>
      <c r="C1184" s="83" t="str">
        <f>VLOOKUP(B1184,MAESTRA!I:K,2,0)</f>
        <v>#N/A</v>
      </c>
      <c r="D1184" s="83" t="str">
        <f>VLOOKUP(B1184,MAESTRA!I:K,3,0)</f>
        <v>#N/A</v>
      </c>
      <c r="E1184" s="85"/>
      <c r="F1184" s="86"/>
      <c r="G1184" s="14"/>
      <c r="H1184" s="14">
        <f t="shared" si="1"/>
        <v>0</v>
      </c>
      <c r="I1184" s="14">
        <f t="shared" si="51"/>
        <v>0</v>
      </c>
      <c r="J1184" s="87" t="str">
        <f t="shared" si="22"/>
        <v/>
      </c>
      <c r="K1184" s="14">
        <f t="shared" si="23"/>
        <v>0</v>
      </c>
      <c r="L1184" s="88"/>
    </row>
    <row r="1185">
      <c r="A1185" s="73"/>
      <c r="B1185" s="84"/>
      <c r="C1185" s="83" t="str">
        <f>VLOOKUP(B1185,MAESTRA!I:K,2,0)</f>
        <v>#N/A</v>
      </c>
      <c r="D1185" s="83" t="str">
        <f>VLOOKUP(B1185,MAESTRA!I:K,3,0)</f>
        <v>#N/A</v>
      </c>
      <c r="E1185" s="85"/>
      <c r="F1185" s="86"/>
      <c r="G1185" s="14"/>
      <c r="H1185" s="14">
        <f t="shared" si="1"/>
        <v>0</v>
      </c>
      <c r="I1185" s="14">
        <f t="shared" si="51"/>
        <v>0</v>
      </c>
      <c r="J1185" s="87" t="str">
        <f t="shared" si="22"/>
        <v/>
      </c>
      <c r="K1185" s="14">
        <f t="shared" si="23"/>
        <v>0</v>
      </c>
      <c r="L1185" s="88"/>
    </row>
    <row r="1186">
      <c r="A1186" s="73"/>
      <c r="B1186" s="84"/>
      <c r="C1186" s="83" t="str">
        <f>VLOOKUP(B1186,MAESTRA!I:K,2,0)</f>
        <v>#N/A</v>
      </c>
      <c r="D1186" s="83" t="str">
        <f>VLOOKUP(B1186,MAESTRA!I:K,3,0)</f>
        <v>#N/A</v>
      </c>
      <c r="E1186" s="85"/>
      <c r="F1186" s="86"/>
      <c r="G1186" s="14"/>
      <c r="H1186" s="14">
        <f t="shared" si="1"/>
        <v>0</v>
      </c>
      <c r="I1186" s="14">
        <f t="shared" si="51"/>
        <v>0</v>
      </c>
      <c r="J1186" s="87" t="str">
        <f t="shared" si="22"/>
        <v/>
      </c>
      <c r="K1186" s="14">
        <f t="shared" si="23"/>
        <v>0</v>
      </c>
      <c r="L1186" s="88"/>
    </row>
    <row r="1187">
      <c r="A1187" s="73"/>
      <c r="B1187" s="84"/>
      <c r="C1187" s="83" t="str">
        <f>VLOOKUP(B1187,MAESTRA!I:K,2,0)</f>
        <v>#N/A</v>
      </c>
      <c r="D1187" s="83" t="str">
        <f>VLOOKUP(B1187,MAESTRA!I:K,3,0)</f>
        <v>#N/A</v>
      </c>
      <c r="E1187" s="85"/>
      <c r="F1187" s="86"/>
      <c r="G1187" s="14"/>
      <c r="H1187" s="14">
        <f t="shared" si="1"/>
        <v>0</v>
      </c>
      <c r="I1187" s="14">
        <f t="shared" si="51"/>
        <v>0</v>
      </c>
      <c r="J1187" s="87" t="str">
        <f t="shared" si="22"/>
        <v/>
      </c>
      <c r="K1187" s="14">
        <f t="shared" si="23"/>
        <v>0</v>
      </c>
      <c r="L1187" s="88"/>
    </row>
    <row r="1188">
      <c r="A1188" s="73"/>
      <c r="B1188" s="84"/>
      <c r="C1188" s="83" t="str">
        <f>VLOOKUP(B1188,MAESTRA!I:K,2,0)</f>
        <v>#N/A</v>
      </c>
      <c r="D1188" s="83" t="str">
        <f>VLOOKUP(B1188,MAESTRA!I:K,3,0)</f>
        <v>#N/A</v>
      </c>
      <c r="E1188" s="85"/>
      <c r="F1188" s="86"/>
      <c r="G1188" s="14"/>
      <c r="H1188" s="14">
        <f t="shared" si="1"/>
        <v>0</v>
      </c>
      <c r="I1188" s="14">
        <f t="shared" si="51"/>
        <v>0</v>
      </c>
      <c r="J1188" s="87" t="str">
        <f t="shared" si="22"/>
        <v/>
      </c>
      <c r="K1188" s="14">
        <f t="shared" si="23"/>
        <v>0</v>
      </c>
      <c r="L1188" s="88"/>
    </row>
    <row r="1189">
      <c r="A1189" s="73"/>
      <c r="B1189" s="84"/>
      <c r="C1189" s="83" t="str">
        <f>VLOOKUP(B1189,MAESTRA!I:K,2,0)</f>
        <v>#N/A</v>
      </c>
      <c r="D1189" s="83" t="str">
        <f>VLOOKUP(B1189,MAESTRA!I:K,3,0)</f>
        <v>#N/A</v>
      </c>
      <c r="E1189" s="85"/>
      <c r="F1189" s="86"/>
      <c r="G1189" s="14"/>
      <c r="H1189" s="14">
        <f t="shared" si="1"/>
        <v>0</v>
      </c>
      <c r="I1189" s="14">
        <f t="shared" si="51"/>
        <v>0</v>
      </c>
      <c r="J1189" s="87" t="str">
        <f t="shared" si="22"/>
        <v/>
      </c>
      <c r="K1189" s="14">
        <f t="shared" si="23"/>
        <v>0</v>
      </c>
      <c r="L1189" s="88"/>
    </row>
    <row r="1190">
      <c r="A1190" s="73"/>
      <c r="B1190" s="84"/>
      <c r="C1190" s="83" t="str">
        <f>VLOOKUP(B1190,MAESTRA!I:K,2,0)</f>
        <v>#N/A</v>
      </c>
      <c r="D1190" s="83" t="str">
        <f>VLOOKUP(B1190,MAESTRA!I:K,3,0)</f>
        <v>#N/A</v>
      </c>
      <c r="E1190" s="85"/>
      <c r="F1190" s="86"/>
      <c r="G1190" s="14"/>
      <c r="H1190" s="14">
        <f t="shared" si="1"/>
        <v>0</v>
      </c>
      <c r="I1190" s="14">
        <f t="shared" si="51"/>
        <v>0</v>
      </c>
      <c r="J1190" s="87" t="str">
        <f t="shared" si="22"/>
        <v/>
      </c>
      <c r="K1190" s="14">
        <f t="shared" si="23"/>
        <v>0</v>
      </c>
      <c r="L1190" s="88"/>
    </row>
    <row r="1191">
      <c r="A1191" s="73"/>
      <c r="B1191" s="84"/>
      <c r="C1191" s="83" t="str">
        <f>VLOOKUP(B1191,MAESTRA!I:K,2,0)</f>
        <v>#N/A</v>
      </c>
      <c r="D1191" s="83" t="str">
        <f>VLOOKUP(B1191,MAESTRA!I:K,3,0)</f>
        <v>#N/A</v>
      </c>
      <c r="E1191" s="85"/>
      <c r="F1191" s="86"/>
      <c r="G1191" s="14"/>
      <c r="H1191" s="14">
        <f t="shared" si="1"/>
        <v>0</v>
      </c>
      <c r="I1191" s="14">
        <f t="shared" si="51"/>
        <v>0</v>
      </c>
      <c r="J1191" s="87" t="str">
        <f t="shared" si="22"/>
        <v/>
      </c>
      <c r="K1191" s="14">
        <f t="shared" si="23"/>
        <v>0</v>
      </c>
      <c r="L1191" s="88"/>
    </row>
    <row r="1192">
      <c r="A1192" s="73"/>
      <c r="B1192" s="84"/>
      <c r="C1192" s="83" t="str">
        <f>VLOOKUP(B1192,MAESTRA!I:K,2,0)</f>
        <v>#N/A</v>
      </c>
      <c r="D1192" s="83" t="str">
        <f>VLOOKUP(B1192,MAESTRA!I:K,3,0)</f>
        <v>#N/A</v>
      </c>
      <c r="E1192" s="85"/>
      <c r="F1192" s="86"/>
      <c r="G1192" s="14"/>
      <c r="H1192" s="14">
        <f t="shared" si="1"/>
        <v>0</v>
      </c>
      <c r="I1192" s="14">
        <f t="shared" si="51"/>
        <v>0</v>
      </c>
      <c r="J1192" s="87" t="str">
        <f t="shared" si="22"/>
        <v/>
      </c>
      <c r="K1192" s="14">
        <f t="shared" si="23"/>
        <v>0</v>
      </c>
      <c r="L1192" s="88"/>
    </row>
    <row r="1193">
      <c r="A1193" s="73"/>
      <c r="B1193" s="84"/>
      <c r="C1193" s="83" t="str">
        <f>VLOOKUP(B1193,MAESTRA!I:K,2,0)</f>
        <v>#N/A</v>
      </c>
      <c r="D1193" s="83" t="str">
        <f>VLOOKUP(B1193,MAESTRA!I:K,3,0)</f>
        <v>#N/A</v>
      </c>
      <c r="E1193" s="85"/>
      <c r="F1193" s="86"/>
      <c r="G1193" s="14"/>
      <c r="H1193" s="14">
        <f t="shared" si="1"/>
        <v>0</v>
      </c>
      <c r="I1193" s="14">
        <f t="shared" si="51"/>
        <v>0</v>
      </c>
      <c r="J1193" s="87" t="str">
        <f t="shared" si="22"/>
        <v/>
      </c>
      <c r="K1193" s="14">
        <f t="shared" si="23"/>
        <v>0</v>
      </c>
      <c r="L1193" s="88"/>
    </row>
    <row r="1194">
      <c r="A1194" s="73"/>
      <c r="B1194" s="84"/>
      <c r="C1194" s="83" t="str">
        <f>VLOOKUP(B1194,MAESTRA!I:K,2,0)</f>
        <v>#N/A</v>
      </c>
      <c r="D1194" s="83" t="str">
        <f>VLOOKUP(B1194,MAESTRA!I:K,3,0)</f>
        <v>#N/A</v>
      </c>
      <c r="E1194" s="85"/>
      <c r="F1194" s="86"/>
      <c r="G1194" s="14"/>
      <c r="H1194" s="14">
        <f t="shared" si="1"/>
        <v>0</v>
      </c>
      <c r="I1194" s="14">
        <f t="shared" si="51"/>
        <v>0</v>
      </c>
      <c r="J1194" s="87" t="str">
        <f t="shared" si="22"/>
        <v/>
      </c>
      <c r="K1194" s="14">
        <f t="shared" si="23"/>
        <v>0</v>
      </c>
      <c r="L1194" s="88"/>
    </row>
    <row r="1195">
      <c r="A1195" s="73"/>
      <c r="B1195" s="84"/>
      <c r="C1195" s="83" t="str">
        <f>VLOOKUP(B1195,MAESTRA!I:K,2,0)</f>
        <v>#N/A</v>
      </c>
      <c r="D1195" s="83" t="str">
        <f>VLOOKUP(B1195,MAESTRA!I:K,3,0)</f>
        <v>#N/A</v>
      </c>
      <c r="E1195" s="85"/>
      <c r="F1195" s="86"/>
      <c r="G1195" s="14"/>
      <c r="H1195" s="14">
        <f t="shared" si="1"/>
        <v>0</v>
      </c>
      <c r="I1195" s="14">
        <f t="shared" si="51"/>
        <v>0</v>
      </c>
      <c r="J1195" s="87" t="str">
        <f t="shared" si="22"/>
        <v/>
      </c>
      <c r="K1195" s="14">
        <f t="shared" si="23"/>
        <v>0</v>
      </c>
      <c r="L1195" s="88"/>
    </row>
    <row r="1196">
      <c r="A1196" s="73"/>
      <c r="B1196" s="84"/>
      <c r="C1196" s="83" t="str">
        <f>VLOOKUP(B1196,MAESTRA!I:K,2,0)</f>
        <v>#N/A</v>
      </c>
      <c r="D1196" s="83" t="str">
        <f>VLOOKUP(B1196,MAESTRA!I:K,3,0)</f>
        <v>#N/A</v>
      </c>
      <c r="E1196" s="85"/>
      <c r="F1196" s="86"/>
      <c r="G1196" s="14"/>
      <c r="H1196" s="14">
        <f t="shared" si="1"/>
        <v>0</v>
      </c>
      <c r="I1196" s="14">
        <f t="shared" si="51"/>
        <v>0</v>
      </c>
      <c r="J1196" s="87" t="str">
        <f t="shared" si="22"/>
        <v/>
      </c>
      <c r="K1196" s="14">
        <f t="shared" si="23"/>
        <v>0</v>
      </c>
      <c r="L1196" s="88"/>
    </row>
    <row r="1197">
      <c r="A1197" s="73"/>
      <c r="B1197" s="84"/>
      <c r="C1197" s="83" t="str">
        <f>VLOOKUP(B1197,MAESTRA!I:K,2,0)</f>
        <v>#N/A</v>
      </c>
      <c r="D1197" s="83" t="str">
        <f>VLOOKUP(B1197,MAESTRA!I:K,3,0)</f>
        <v>#N/A</v>
      </c>
      <c r="E1197" s="85"/>
      <c r="F1197" s="86"/>
      <c r="G1197" s="14"/>
      <c r="H1197" s="14">
        <f t="shared" si="1"/>
        <v>0</v>
      </c>
      <c r="I1197" s="14">
        <f t="shared" si="51"/>
        <v>0</v>
      </c>
      <c r="J1197" s="87" t="str">
        <f t="shared" si="22"/>
        <v/>
      </c>
      <c r="K1197" s="14">
        <f t="shared" si="23"/>
        <v>0</v>
      </c>
      <c r="L1197" s="88"/>
    </row>
    <row r="1198">
      <c r="A1198" s="73"/>
      <c r="B1198" s="84"/>
      <c r="C1198" s="83" t="str">
        <f>VLOOKUP(B1198,MAESTRA!I:K,2,0)</f>
        <v>#N/A</v>
      </c>
      <c r="D1198" s="83" t="str">
        <f>VLOOKUP(B1198,MAESTRA!I:K,3,0)</f>
        <v>#N/A</v>
      </c>
      <c r="E1198" s="85"/>
      <c r="F1198" s="86"/>
      <c r="G1198" s="14"/>
      <c r="H1198" s="14">
        <f t="shared" si="1"/>
        <v>0</v>
      </c>
      <c r="I1198" s="14">
        <f t="shared" si="51"/>
        <v>0</v>
      </c>
      <c r="J1198" s="87" t="str">
        <f t="shared" si="22"/>
        <v/>
      </c>
      <c r="K1198" s="14">
        <f t="shared" si="23"/>
        <v>0</v>
      </c>
      <c r="L1198" s="88"/>
    </row>
    <row r="1199">
      <c r="A1199" s="73"/>
      <c r="B1199" s="84"/>
      <c r="C1199" s="83" t="str">
        <f>VLOOKUP(B1199,MAESTRA!I:K,2,0)</f>
        <v>#N/A</v>
      </c>
      <c r="D1199" s="83" t="str">
        <f>VLOOKUP(B1199,MAESTRA!I:K,3,0)</f>
        <v>#N/A</v>
      </c>
      <c r="E1199" s="85"/>
      <c r="F1199" s="86"/>
      <c r="G1199" s="14"/>
      <c r="H1199" s="14">
        <f t="shared" si="1"/>
        <v>0</v>
      </c>
      <c r="I1199" s="14">
        <f t="shared" si="51"/>
        <v>0</v>
      </c>
      <c r="J1199" s="87" t="str">
        <f t="shared" si="22"/>
        <v/>
      </c>
      <c r="K1199" s="14">
        <f t="shared" si="23"/>
        <v>0</v>
      </c>
      <c r="L1199" s="88"/>
    </row>
    <row r="1200">
      <c r="A1200" s="73"/>
      <c r="B1200" s="84"/>
      <c r="C1200" s="83" t="str">
        <f>VLOOKUP(B1200,MAESTRA!I:K,2,0)</f>
        <v>#N/A</v>
      </c>
      <c r="D1200" s="83" t="str">
        <f>VLOOKUP(B1200,MAESTRA!I:K,3,0)</f>
        <v>#N/A</v>
      </c>
      <c r="E1200" s="85"/>
      <c r="F1200" s="86"/>
      <c r="G1200" s="14"/>
      <c r="H1200" s="14">
        <f t="shared" si="1"/>
        <v>0</v>
      </c>
      <c r="I1200" s="14">
        <f t="shared" si="51"/>
        <v>0</v>
      </c>
      <c r="J1200" s="87" t="str">
        <f t="shared" si="22"/>
        <v/>
      </c>
      <c r="K1200" s="14">
        <f t="shared" si="23"/>
        <v>0</v>
      </c>
      <c r="L1200" s="88"/>
    </row>
    <row r="1201">
      <c r="A1201" s="73"/>
      <c r="B1201" s="84"/>
      <c r="C1201" s="83" t="str">
        <f>VLOOKUP(B1201,MAESTRA!I:K,2,0)</f>
        <v>#N/A</v>
      </c>
      <c r="D1201" s="83" t="str">
        <f>VLOOKUP(B1201,MAESTRA!I:K,3,0)</f>
        <v>#N/A</v>
      </c>
      <c r="E1201" s="85"/>
      <c r="F1201" s="86"/>
      <c r="G1201" s="14"/>
      <c r="H1201" s="14">
        <f t="shared" si="1"/>
        <v>0</v>
      </c>
      <c r="I1201" s="14">
        <f t="shared" si="51"/>
        <v>0</v>
      </c>
      <c r="J1201" s="87" t="str">
        <f t="shared" si="22"/>
        <v/>
      </c>
      <c r="K1201" s="14">
        <f t="shared" si="23"/>
        <v>0</v>
      </c>
      <c r="L1201" s="88"/>
    </row>
    <row r="1202">
      <c r="A1202" s="73"/>
      <c r="B1202" s="84"/>
      <c r="C1202" s="83" t="str">
        <f>VLOOKUP(B1202,MAESTRA!I:K,2,0)</f>
        <v>#N/A</v>
      </c>
      <c r="D1202" s="83" t="str">
        <f>VLOOKUP(B1202,MAESTRA!I:K,3,0)</f>
        <v>#N/A</v>
      </c>
      <c r="E1202" s="85"/>
      <c r="F1202" s="86"/>
      <c r="G1202" s="14"/>
      <c r="H1202" s="14">
        <f t="shared" si="1"/>
        <v>0</v>
      </c>
      <c r="I1202" s="14">
        <f t="shared" si="51"/>
        <v>0</v>
      </c>
      <c r="J1202" s="87" t="str">
        <f t="shared" si="22"/>
        <v/>
      </c>
      <c r="K1202" s="14">
        <f t="shared" si="23"/>
        <v>0</v>
      </c>
      <c r="L1202" s="88"/>
    </row>
    <row r="1203">
      <c r="A1203" s="73"/>
      <c r="B1203" s="84"/>
      <c r="C1203" s="83" t="str">
        <f>VLOOKUP(B1203,MAESTRA!I:K,2,0)</f>
        <v>#N/A</v>
      </c>
      <c r="D1203" s="83" t="str">
        <f>VLOOKUP(B1203,MAESTRA!I:K,3,0)</f>
        <v>#N/A</v>
      </c>
      <c r="E1203" s="85"/>
      <c r="F1203" s="86"/>
      <c r="G1203" s="14"/>
      <c r="H1203" s="14">
        <f t="shared" si="1"/>
        <v>0</v>
      </c>
      <c r="I1203" s="14">
        <f t="shared" si="51"/>
        <v>0</v>
      </c>
      <c r="J1203" s="87" t="str">
        <f t="shared" si="22"/>
        <v/>
      </c>
      <c r="K1203" s="14">
        <f t="shared" si="23"/>
        <v>0</v>
      </c>
      <c r="L1203" s="88"/>
    </row>
    <row r="1204">
      <c r="A1204" s="73"/>
      <c r="B1204" s="84"/>
      <c r="C1204" s="83" t="str">
        <f>VLOOKUP(B1204,MAESTRA!I:K,2,0)</f>
        <v>#N/A</v>
      </c>
      <c r="D1204" s="83" t="str">
        <f>VLOOKUP(B1204,MAESTRA!I:K,3,0)</f>
        <v>#N/A</v>
      </c>
      <c r="E1204" s="85"/>
      <c r="F1204" s="86"/>
      <c r="G1204" s="14"/>
      <c r="H1204" s="14">
        <f t="shared" si="1"/>
        <v>0</v>
      </c>
      <c r="I1204" s="14">
        <f t="shared" si="51"/>
        <v>0</v>
      </c>
      <c r="J1204" s="87" t="str">
        <f t="shared" si="22"/>
        <v/>
      </c>
      <c r="K1204" s="14">
        <f t="shared" si="23"/>
        <v>0</v>
      </c>
      <c r="L1204" s="88"/>
    </row>
    <row r="1205">
      <c r="A1205" s="73"/>
      <c r="B1205" s="84"/>
      <c r="C1205" s="83" t="str">
        <f>VLOOKUP(B1205,MAESTRA!I:K,2,0)</f>
        <v>#N/A</v>
      </c>
      <c r="D1205" s="83" t="str">
        <f>VLOOKUP(B1205,MAESTRA!I:K,3,0)</f>
        <v>#N/A</v>
      </c>
      <c r="E1205" s="85"/>
      <c r="F1205" s="86"/>
      <c r="G1205" s="14"/>
      <c r="H1205" s="14">
        <f t="shared" si="1"/>
        <v>0</v>
      </c>
      <c r="I1205" s="14">
        <f t="shared" si="51"/>
        <v>0</v>
      </c>
      <c r="J1205" s="87" t="str">
        <f t="shared" si="22"/>
        <v/>
      </c>
      <c r="K1205" s="14">
        <f t="shared" si="23"/>
        <v>0</v>
      </c>
      <c r="L1205" s="88"/>
    </row>
    <row r="1206">
      <c r="A1206" s="73"/>
      <c r="B1206" s="84"/>
      <c r="C1206" s="83" t="str">
        <f>VLOOKUP(B1206,MAESTRA!I:K,2,0)</f>
        <v>#N/A</v>
      </c>
      <c r="D1206" s="83" t="str">
        <f>VLOOKUP(B1206,MAESTRA!I:K,3,0)</f>
        <v>#N/A</v>
      </c>
      <c r="E1206" s="85"/>
      <c r="F1206" s="86"/>
      <c r="G1206" s="14"/>
      <c r="H1206" s="14">
        <f t="shared" si="1"/>
        <v>0</v>
      </c>
      <c r="I1206" s="14">
        <f t="shared" si="51"/>
        <v>0</v>
      </c>
      <c r="J1206" s="87" t="str">
        <f t="shared" si="22"/>
        <v/>
      </c>
      <c r="K1206" s="14">
        <f t="shared" si="23"/>
        <v>0</v>
      </c>
      <c r="L1206" s="88"/>
    </row>
    <row r="1207">
      <c r="A1207" s="73"/>
      <c r="B1207" s="84"/>
      <c r="C1207" s="83" t="str">
        <f>VLOOKUP(B1207,MAESTRA!I:K,2,0)</f>
        <v>#N/A</v>
      </c>
      <c r="D1207" s="83" t="str">
        <f>VLOOKUP(B1207,MAESTRA!I:K,3,0)</f>
        <v>#N/A</v>
      </c>
      <c r="E1207" s="85"/>
      <c r="F1207" s="86"/>
      <c r="G1207" s="14"/>
      <c r="H1207" s="14">
        <f t="shared" si="1"/>
        <v>0</v>
      </c>
      <c r="I1207" s="14">
        <f t="shared" si="51"/>
        <v>0</v>
      </c>
      <c r="J1207" s="87" t="str">
        <f t="shared" si="22"/>
        <v/>
      </c>
      <c r="K1207" s="14">
        <f t="shared" si="23"/>
        <v>0</v>
      </c>
      <c r="L1207" s="88"/>
    </row>
    <row r="1208">
      <c r="A1208" s="73"/>
      <c r="B1208" s="84"/>
      <c r="C1208" s="83" t="str">
        <f>VLOOKUP(B1208,MAESTRA!I:K,2,0)</f>
        <v>#N/A</v>
      </c>
      <c r="D1208" s="83" t="str">
        <f>VLOOKUP(B1208,MAESTRA!I:K,3,0)</f>
        <v>#N/A</v>
      </c>
      <c r="E1208" s="85"/>
      <c r="F1208" s="86"/>
      <c r="G1208" s="14"/>
      <c r="H1208" s="14">
        <f t="shared" si="1"/>
        <v>0</v>
      </c>
      <c r="I1208" s="14">
        <f t="shared" si="51"/>
        <v>0</v>
      </c>
      <c r="J1208" s="87" t="str">
        <f t="shared" si="22"/>
        <v/>
      </c>
      <c r="K1208" s="14">
        <f t="shared" si="23"/>
        <v>0</v>
      </c>
      <c r="L1208" s="88"/>
    </row>
    <row r="1209">
      <c r="A1209" s="73"/>
      <c r="B1209" s="84"/>
      <c r="C1209" s="83" t="str">
        <f>VLOOKUP(B1209,MAESTRA!I:K,2,0)</f>
        <v>#N/A</v>
      </c>
      <c r="D1209" s="83" t="str">
        <f>VLOOKUP(B1209,MAESTRA!I:K,3,0)</f>
        <v>#N/A</v>
      </c>
      <c r="E1209" s="85"/>
      <c r="F1209" s="86"/>
      <c r="G1209" s="14"/>
      <c r="H1209" s="14">
        <f t="shared" si="1"/>
        <v>0</v>
      </c>
      <c r="I1209" s="14">
        <f t="shared" si="51"/>
        <v>0</v>
      </c>
      <c r="J1209" s="87" t="str">
        <f t="shared" si="22"/>
        <v/>
      </c>
      <c r="K1209" s="14">
        <f t="shared" si="23"/>
        <v>0</v>
      </c>
      <c r="L1209" s="88"/>
    </row>
    <row r="1210">
      <c r="A1210" s="73"/>
      <c r="B1210" s="84"/>
      <c r="C1210" s="83" t="str">
        <f>VLOOKUP(B1210,MAESTRA!I:K,2,0)</f>
        <v>#N/A</v>
      </c>
      <c r="D1210" s="83" t="str">
        <f>VLOOKUP(B1210,MAESTRA!I:K,3,0)</f>
        <v>#N/A</v>
      </c>
      <c r="E1210" s="85"/>
      <c r="F1210" s="86"/>
      <c r="G1210" s="14"/>
      <c r="H1210" s="14">
        <f t="shared" si="1"/>
        <v>0</v>
      </c>
      <c r="I1210" s="14">
        <f t="shared" si="51"/>
        <v>0</v>
      </c>
      <c r="J1210" s="87" t="str">
        <f t="shared" si="22"/>
        <v/>
      </c>
      <c r="K1210" s="14">
        <f t="shared" si="23"/>
        <v>0</v>
      </c>
      <c r="L1210" s="88"/>
    </row>
    <row r="1211">
      <c r="A1211" s="73"/>
      <c r="B1211" s="84"/>
      <c r="C1211" s="83" t="str">
        <f>VLOOKUP(B1211,MAESTRA!I:K,2,0)</f>
        <v>#N/A</v>
      </c>
      <c r="D1211" s="83" t="str">
        <f>VLOOKUP(B1211,MAESTRA!I:K,3,0)</f>
        <v>#N/A</v>
      </c>
      <c r="E1211" s="85"/>
      <c r="F1211" s="86"/>
      <c r="G1211" s="14"/>
      <c r="H1211" s="14">
        <f t="shared" si="1"/>
        <v>0</v>
      </c>
      <c r="I1211" s="14">
        <f t="shared" si="51"/>
        <v>0</v>
      </c>
      <c r="J1211" s="87" t="str">
        <f t="shared" si="22"/>
        <v/>
      </c>
      <c r="K1211" s="14">
        <f t="shared" si="23"/>
        <v>0</v>
      </c>
      <c r="L1211" s="88"/>
    </row>
    <row r="1212">
      <c r="A1212" s="73"/>
      <c r="B1212" s="84"/>
      <c r="C1212" s="83" t="str">
        <f>VLOOKUP(B1212,MAESTRA!I:K,2,0)</f>
        <v>#N/A</v>
      </c>
      <c r="D1212" s="83" t="str">
        <f>VLOOKUP(B1212,MAESTRA!I:K,3,0)</f>
        <v>#N/A</v>
      </c>
      <c r="E1212" s="85"/>
      <c r="F1212" s="86"/>
      <c r="G1212" s="14"/>
      <c r="H1212" s="14">
        <f t="shared" si="1"/>
        <v>0</v>
      </c>
      <c r="I1212" s="14">
        <f t="shared" si="51"/>
        <v>0</v>
      </c>
      <c r="J1212" s="87" t="str">
        <f t="shared" si="22"/>
        <v/>
      </c>
      <c r="K1212" s="14">
        <f t="shared" si="23"/>
        <v>0</v>
      </c>
      <c r="L1212" s="88"/>
    </row>
    <row r="1213">
      <c r="A1213" s="73"/>
      <c r="B1213" s="84"/>
      <c r="C1213" s="83" t="str">
        <f>VLOOKUP(B1213,MAESTRA!I:K,2,0)</f>
        <v>#N/A</v>
      </c>
      <c r="D1213" s="83" t="str">
        <f>VLOOKUP(B1213,MAESTRA!I:K,3,0)</f>
        <v>#N/A</v>
      </c>
      <c r="E1213" s="85"/>
      <c r="F1213" s="86"/>
      <c r="G1213" s="14"/>
      <c r="H1213" s="14">
        <f t="shared" si="1"/>
        <v>0</v>
      </c>
      <c r="I1213" s="14">
        <f t="shared" si="51"/>
        <v>0</v>
      </c>
      <c r="J1213" s="87" t="str">
        <f t="shared" si="22"/>
        <v/>
      </c>
      <c r="K1213" s="14">
        <f t="shared" si="23"/>
        <v>0</v>
      </c>
      <c r="L1213" s="88"/>
    </row>
    <row r="1214">
      <c r="A1214" s="73"/>
      <c r="B1214" s="84"/>
      <c r="C1214" s="83" t="str">
        <f>VLOOKUP(B1214,MAESTRA!I:K,2,0)</f>
        <v>#N/A</v>
      </c>
      <c r="D1214" s="83" t="str">
        <f>VLOOKUP(B1214,MAESTRA!I:K,3,0)</f>
        <v>#N/A</v>
      </c>
      <c r="E1214" s="85"/>
      <c r="F1214" s="86"/>
      <c r="G1214" s="14"/>
      <c r="H1214" s="14">
        <f t="shared" si="1"/>
        <v>0</v>
      </c>
      <c r="I1214" s="14">
        <f t="shared" si="51"/>
        <v>0</v>
      </c>
      <c r="J1214" s="87" t="str">
        <f t="shared" si="22"/>
        <v/>
      </c>
      <c r="K1214" s="14">
        <f t="shared" si="23"/>
        <v>0</v>
      </c>
      <c r="L1214" s="88"/>
    </row>
    <row r="1215">
      <c r="A1215" s="73"/>
      <c r="B1215" s="84"/>
      <c r="C1215" s="83" t="str">
        <f>VLOOKUP(B1215,MAESTRA!I:K,2,0)</f>
        <v>#N/A</v>
      </c>
      <c r="D1215" s="83" t="str">
        <f>VLOOKUP(B1215,MAESTRA!I:K,3,0)</f>
        <v>#N/A</v>
      </c>
      <c r="E1215" s="85"/>
      <c r="F1215" s="86"/>
      <c r="G1215" s="14"/>
      <c r="H1215" s="14">
        <f t="shared" si="1"/>
        <v>0</v>
      </c>
      <c r="I1215" s="14">
        <f t="shared" si="51"/>
        <v>0</v>
      </c>
      <c r="J1215" s="87" t="str">
        <f t="shared" si="22"/>
        <v/>
      </c>
      <c r="K1215" s="14">
        <f t="shared" si="23"/>
        <v>0</v>
      </c>
      <c r="L1215" s="88"/>
    </row>
    <row r="1216">
      <c r="A1216" s="73"/>
      <c r="B1216" s="84"/>
      <c r="C1216" s="83" t="str">
        <f>VLOOKUP(B1216,MAESTRA!I:K,2,0)</f>
        <v>#N/A</v>
      </c>
      <c r="D1216" s="83" t="str">
        <f>VLOOKUP(B1216,MAESTRA!I:K,3,0)</f>
        <v>#N/A</v>
      </c>
      <c r="E1216" s="85"/>
      <c r="F1216" s="86"/>
      <c r="G1216" s="14"/>
      <c r="H1216" s="14">
        <f t="shared" si="1"/>
        <v>0</v>
      </c>
      <c r="I1216" s="14">
        <f t="shared" si="51"/>
        <v>0</v>
      </c>
      <c r="J1216" s="87" t="str">
        <f t="shared" si="22"/>
        <v/>
      </c>
      <c r="K1216" s="14">
        <f t="shared" si="23"/>
        <v>0</v>
      </c>
      <c r="L1216" s="88"/>
    </row>
    <row r="1217">
      <c r="A1217" s="73"/>
      <c r="B1217" s="84"/>
      <c r="C1217" s="83" t="str">
        <f>VLOOKUP(B1217,MAESTRA!I:K,2,0)</f>
        <v>#N/A</v>
      </c>
      <c r="D1217" s="83" t="str">
        <f>VLOOKUP(B1217,MAESTRA!I:K,3,0)</f>
        <v>#N/A</v>
      </c>
      <c r="E1217" s="85"/>
      <c r="F1217" s="86"/>
      <c r="G1217" s="14"/>
      <c r="H1217" s="14">
        <f t="shared" si="1"/>
        <v>0</v>
      </c>
      <c r="I1217" s="14">
        <f t="shared" si="51"/>
        <v>0</v>
      </c>
      <c r="J1217" s="87" t="str">
        <f t="shared" si="22"/>
        <v/>
      </c>
      <c r="K1217" s="14">
        <f t="shared" si="23"/>
        <v>0</v>
      </c>
      <c r="L1217" s="88"/>
    </row>
    <row r="1218">
      <c r="A1218" s="73"/>
      <c r="B1218" s="84"/>
      <c r="C1218" s="83" t="str">
        <f>VLOOKUP(B1218,MAESTRA!I:K,2,0)</f>
        <v>#N/A</v>
      </c>
      <c r="D1218" s="83" t="str">
        <f>VLOOKUP(B1218,MAESTRA!I:K,3,0)</f>
        <v>#N/A</v>
      </c>
      <c r="E1218" s="85"/>
      <c r="F1218" s="86"/>
      <c r="G1218" s="14"/>
      <c r="H1218" s="14">
        <f t="shared" si="1"/>
        <v>0</v>
      </c>
      <c r="I1218" s="14">
        <f t="shared" si="51"/>
        <v>0</v>
      </c>
      <c r="J1218" s="87" t="str">
        <f t="shared" si="22"/>
        <v/>
      </c>
      <c r="K1218" s="14">
        <f t="shared" si="23"/>
        <v>0</v>
      </c>
      <c r="L1218" s="88"/>
    </row>
    <row r="1219">
      <c r="A1219" s="73"/>
      <c r="B1219" s="84"/>
      <c r="C1219" s="83" t="str">
        <f>VLOOKUP(B1219,MAESTRA!I:K,2,0)</f>
        <v>#N/A</v>
      </c>
      <c r="D1219" s="83" t="str">
        <f>VLOOKUP(B1219,MAESTRA!I:K,3,0)</f>
        <v>#N/A</v>
      </c>
      <c r="E1219" s="85"/>
      <c r="F1219" s="86"/>
      <c r="G1219" s="14"/>
      <c r="H1219" s="14">
        <f t="shared" si="1"/>
        <v>0</v>
      </c>
      <c r="I1219" s="14">
        <f t="shared" si="51"/>
        <v>0</v>
      </c>
      <c r="J1219" s="87" t="str">
        <f t="shared" si="22"/>
        <v/>
      </c>
      <c r="K1219" s="14">
        <f t="shared" si="23"/>
        <v>0</v>
      </c>
      <c r="L1219" s="88"/>
    </row>
    <row r="1220">
      <c r="A1220" s="73"/>
      <c r="B1220" s="84"/>
      <c r="C1220" s="83" t="str">
        <f>VLOOKUP(B1220,MAESTRA!I:K,2,0)</f>
        <v>#N/A</v>
      </c>
      <c r="D1220" s="83" t="str">
        <f>VLOOKUP(B1220,MAESTRA!I:K,3,0)</f>
        <v>#N/A</v>
      </c>
      <c r="E1220" s="85"/>
      <c r="F1220" s="86"/>
      <c r="G1220" s="14"/>
      <c r="H1220" s="14">
        <f t="shared" si="1"/>
        <v>0</v>
      </c>
      <c r="I1220" s="14">
        <f t="shared" si="51"/>
        <v>0</v>
      </c>
      <c r="J1220" s="87" t="str">
        <f t="shared" si="22"/>
        <v/>
      </c>
      <c r="K1220" s="14">
        <f t="shared" si="23"/>
        <v>0</v>
      </c>
      <c r="L1220" s="88"/>
    </row>
    <row r="1221">
      <c r="A1221" s="73"/>
      <c r="B1221" s="84"/>
      <c r="C1221" s="83" t="str">
        <f>VLOOKUP(B1221,MAESTRA!I:K,2,0)</f>
        <v>#N/A</v>
      </c>
      <c r="D1221" s="83" t="str">
        <f>VLOOKUP(B1221,MAESTRA!I:K,3,0)</f>
        <v>#N/A</v>
      </c>
      <c r="E1221" s="85"/>
      <c r="F1221" s="86"/>
      <c r="G1221" s="14"/>
      <c r="H1221" s="14">
        <f t="shared" si="1"/>
        <v>0</v>
      </c>
      <c r="I1221" s="14">
        <f t="shared" si="51"/>
        <v>0</v>
      </c>
      <c r="J1221" s="87" t="str">
        <f t="shared" si="22"/>
        <v/>
      </c>
      <c r="K1221" s="14">
        <f t="shared" si="23"/>
        <v>0</v>
      </c>
      <c r="L1221" s="88"/>
    </row>
    <row r="1222">
      <c r="A1222" s="73"/>
      <c r="B1222" s="84"/>
      <c r="C1222" s="83" t="str">
        <f>VLOOKUP(B1222,MAESTRA!I:K,2,0)</f>
        <v>#N/A</v>
      </c>
      <c r="D1222" s="83" t="str">
        <f>VLOOKUP(B1222,MAESTRA!I:K,3,0)</f>
        <v>#N/A</v>
      </c>
      <c r="E1222" s="85"/>
      <c r="F1222" s="86"/>
      <c r="G1222" s="14"/>
      <c r="H1222" s="14">
        <f t="shared" si="1"/>
        <v>0</v>
      </c>
      <c r="I1222" s="14">
        <f t="shared" si="51"/>
        <v>0</v>
      </c>
      <c r="J1222" s="87" t="str">
        <f t="shared" si="22"/>
        <v/>
      </c>
      <c r="K1222" s="14">
        <f t="shared" si="23"/>
        <v>0</v>
      </c>
      <c r="L1222" s="88"/>
    </row>
    <row r="1223">
      <c r="A1223" s="73"/>
      <c r="B1223" s="84"/>
      <c r="C1223" s="83" t="str">
        <f>VLOOKUP(B1223,MAESTRA!I:K,2,0)</f>
        <v>#N/A</v>
      </c>
      <c r="D1223" s="83" t="str">
        <f>VLOOKUP(B1223,MAESTRA!I:K,3,0)</f>
        <v>#N/A</v>
      </c>
      <c r="E1223" s="85"/>
      <c r="F1223" s="86"/>
      <c r="G1223" s="14"/>
      <c r="H1223" s="14">
        <f t="shared" si="1"/>
        <v>0</v>
      </c>
      <c r="I1223" s="14">
        <f t="shared" si="51"/>
        <v>0</v>
      </c>
      <c r="J1223" s="87" t="str">
        <f t="shared" si="22"/>
        <v/>
      </c>
      <c r="K1223" s="14">
        <f t="shared" si="23"/>
        <v>0</v>
      </c>
      <c r="L1223" s="88"/>
    </row>
    <row r="1224">
      <c r="A1224" s="73"/>
      <c r="B1224" s="84"/>
      <c r="C1224" s="83" t="str">
        <f>VLOOKUP(B1224,MAESTRA!I:K,2,0)</f>
        <v>#N/A</v>
      </c>
      <c r="D1224" s="83" t="str">
        <f>VLOOKUP(B1224,MAESTRA!I:K,3,0)</f>
        <v>#N/A</v>
      </c>
      <c r="E1224" s="85"/>
      <c r="F1224" s="86"/>
      <c r="G1224" s="14"/>
      <c r="H1224" s="14">
        <f t="shared" si="1"/>
        <v>0</v>
      </c>
      <c r="I1224" s="14">
        <f t="shared" si="51"/>
        <v>0</v>
      </c>
      <c r="J1224" s="87" t="str">
        <f t="shared" si="22"/>
        <v/>
      </c>
      <c r="K1224" s="14">
        <f t="shared" si="23"/>
        <v>0</v>
      </c>
      <c r="L1224" s="88"/>
    </row>
    <row r="1225">
      <c r="A1225" s="73"/>
      <c r="B1225" s="84"/>
      <c r="C1225" s="83" t="str">
        <f>VLOOKUP(B1225,MAESTRA!I:K,2,0)</f>
        <v>#N/A</v>
      </c>
      <c r="D1225" s="83" t="str">
        <f>VLOOKUP(B1225,MAESTRA!I:K,3,0)</f>
        <v>#N/A</v>
      </c>
      <c r="E1225" s="85"/>
      <c r="F1225" s="86"/>
      <c r="G1225" s="14"/>
      <c r="H1225" s="14">
        <f t="shared" si="1"/>
        <v>0</v>
      </c>
      <c r="I1225" s="14">
        <f t="shared" si="51"/>
        <v>0</v>
      </c>
      <c r="J1225" s="87" t="str">
        <f t="shared" si="22"/>
        <v/>
      </c>
      <c r="K1225" s="14">
        <f t="shared" si="23"/>
        <v>0</v>
      </c>
      <c r="L1225" s="88"/>
    </row>
    <row r="1226">
      <c r="A1226" s="73"/>
      <c r="B1226" s="84"/>
      <c r="C1226" s="83" t="str">
        <f>VLOOKUP(B1226,MAESTRA!I:K,2,0)</f>
        <v>#N/A</v>
      </c>
      <c r="D1226" s="83" t="str">
        <f>VLOOKUP(B1226,MAESTRA!I:K,3,0)</f>
        <v>#N/A</v>
      </c>
      <c r="E1226" s="85"/>
      <c r="F1226" s="86"/>
      <c r="G1226" s="14"/>
      <c r="H1226" s="14">
        <f t="shared" si="1"/>
        <v>0</v>
      </c>
      <c r="I1226" s="14">
        <f t="shared" si="51"/>
        <v>0</v>
      </c>
      <c r="J1226" s="87" t="str">
        <f t="shared" si="22"/>
        <v/>
      </c>
      <c r="K1226" s="14">
        <f t="shared" si="23"/>
        <v>0</v>
      </c>
      <c r="L1226" s="88"/>
    </row>
    <row r="1227">
      <c r="A1227" s="73"/>
      <c r="B1227" s="84"/>
      <c r="C1227" s="83" t="str">
        <f>VLOOKUP(B1227,MAESTRA!I:K,2,0)</f>
        <v>#N/A</v>
      </c>
      <c r="D1227" s="83" t="str">
        <f>VLOOKUP(B1227,MAESTRA!I:K,3,0)</f>
        <v>#N/A</v>
      </c>
      <c r="E1227" s="85"/>
      <c r="F1227" s="86"/>
      <c r="G1227" s="14"/>
      <c r="H1227" s="14">
        <f t="shared" si="1"/>
        <v>0</v>
      </c>
      <c r="I1227" s="14">
        <f t="shared" si="51"/>
        <v>0</v>
      </c>
      <c r="J1227" s="87" t="str">
        <f t="shared" si="22"/>
        <v/>
      </c>
      <c r="K1227" s="14">
        <f t="shared" si="23"/>
        <v>0</v>
      </c>
      <c r="L1227" s="88"/>
    </row>
    <row r="1228">
      <c r="A1228" s="73"/>
      <c r="B1228" s="84"/>
      <c r="C1228" s="83" t="str">
        <f>VLOOKUP(B1228,MAESTRA!I:K,2,0)</f>
        <v>#N/A</v>
      </c>
      <c r="D1228" s="83" t="str">
        <f>VLOOKUP(B1228,MAESTRA!I:K,3,0)</f>
        <v>#N/A</v>
      </c>
      <c r="E1228" s="85"/>
      <c r="F1228" s="86"/>
      <c r="G1228" s="14"/>
      <c r="H1228" s="14">
        <f t="shared" si="1"/>
        <v>0</v>
      </c>
      <c r="I1228" s="14">
        <f t="shared" si="51"/>
        <v>0</v>
      </c>
      <c r="J1228" s="87" t="str">
        <f t="shared" si="22"/>
        <v/>
      </c>
      <c r="K1228" s="14">
        <f t="shared" si="23"/>
        <v>0</v>
      </c>
      <c r="L1228" s="88"/>
    </row>
    <row r="1229">
      <c r="A1229" s="73"/>
      <c r="B1229" s="84"/>
      <c r="C1229" s="83" t="str">
        <f>VLOOKUP(B1229,MAESTRA!I:K,2,0)</f>
        <v>#N/A</v>
      </c>
      <c r="D1229" s="83" t="str">
        <f>VLOOKUP(B1229,MAESTRA!I:K,3,0)</f>
        <v>#N/A</v>
      </c>
      <c r="E1229" s="85"/>
      <c r="F1229" s="86"/>
      <c r="G1229" s="14"/>
      <c r="H1229" s="14">
        <f t="shared" si="1"/>
        <v>0</v>
      </c>
      <c r="I1229" s="14">
        <f t="shared" si="51"/>
        <v>0</v>
      </c>
      <c r="J1229" s="87" t="str">
        <f t="shared" si="22"/>
        <v/>
      </c>
      <c r="K1229" s="14">
        <f t="shared" si="23"/>
        <v>0</v>
      </c>
      <c r="L1229" s="88"/>
    </row>
    <row r="1230">
      <c r="A1230" s="73"/>
      <c r="B1230" s="84"/>
      <c r="C1230" s="83" t="str">
        <f>VLOOKUP(B1230,MAESTRA!I:K,2,0)</f>
        <v>#N/A</v>
      </c>
      <c r="D1230" s="83" t="str">
        <f>VLOOKUP(B1230,MAESTRA!I:K,3,0)</f>
        <v>#N/A</v>
      </c>
      <c r="E1230" s="85"/>
      <c r="F1230" s="86"/>
      <c r="G1230" s="14"/>
      <c r="H1230" s="14">
        <f t="shared" si="1"/>
        <v>0</v>
      </c>
      <c r="I1230" s="14">
        <f t="shared" si="51"/>
        <v>0</v>
      </c>
      <c r="J1230" s="87" t="str">
        <f t="shared" si="22"/>
        <v/>
      </c>
      <c r="K1230" s="14">
        <f t="shared" si="23"/>
        <v>0</v>
      </c>
      <c r="L1230" s="88"/>
    </row>
    <row r="1231">
      <c r="A1231" s="73"/>
      <c r="B1231" s="84"/>
      <c r="C1231" s="83" t="str">
        <f>VLOOKUP(B1231,MAESTRA!I:K,2,0)</f>
        <v>#N/A</v>
      </c>
      <c r="D1231" s="83" t="str">
        <f>VLOOKUP(B1231,MAESTRA!I:K,3,0)</f>
        <v>#N/A</v>
      </c>
      <c r="E1231" s="85"/>
      <c r="F1231" s="86"/>
      <c r="G1231" s="14"/>
      <c r="H1231" s="14">
        <f t="shared" si="1"/>
        <v>0</v>
      </c>
      <c r="I1231" s="14">
        <f t="shared" si="51"/>
        <v>0</v>
      </c>
      <c r="J1231" s="87" t="str">
        <f t="shared" si="22"/>
        <v/>
      </c>
      <c r="K1231" s="14">
        <f t="shared" si="23"/>
        <v>0</v>
      </c>
      <c r="L1231" s="88"/>
    </row>
    <row r="1232">
      <c r="A1232" s="73"/>
      <c r="B1232" s="84"/>
      <c r="C1232" s="83" t="str">
        <f>VLOOKUP(B1232,MAESTRA!I:K,2,0)</f>
        <v>#N/A</v>
      </c>
      <c r="D1232" s="83" t="str">
        <f>VLOOKUP(B1232,MAESTRA!I:K,3,0)</f>
        <v>#N/A</v>
      </c>
      <c r="E1232" s="85"/>
      <c r="F1232" s="86"/>
      <c r="G1232" s="14"/>
      <c r="H1232" s="14">
        <f t="shared" si="1"/>
        <v>0</v>
      </c>
      <c r="I1232" s="14">
        <f t="shared" si="51"/>
        <v>0</v>
      </c>
      <c r="J1232" s="87" t="str">
        <f t="shared" si="22"/>
        <v/>
      </c>
      <c r="K1232" s="14">
        <f t="shared" si="23"/>
        <v>0</v>
      </c>
      <c r="L1232" s="88"/>
    </row>
    <row r="1233">
      <c r="A1233" s="73"/>
      <c r="B1233" s="84"/>
      <c r="C1233" s="83" t="str">
        <f>VLOOKUP(B1233,MAESTRA!I:K,2,0)</f>
        <v>#N/A</v>
      </c>
      <c r="D1233" s="83" t="str">
        <f>VLOOKUP(B1233,MAESTRA!I:K,3,0)</f>
        <v>#N/A</v>
      </c>
      <c r="E1233" s="85"/>
      <c r="F1233" s="86"/>
      <c r="G1233" s="14"/>
      <c r="H1233" s="14">
        <f t="shared" si="1"/>
        <v>0</v>
      </c>
      <c r="I1233" s="14">
        <f t="shared" si="51"/>
        <v>0</v>
      </c>
      <c r="J1233" s="87" t="str">
        <f t="shared" si="22"/>
        <v/>
      </c>
      <c r="K1233" s="14">
        <f t="shared" si="23"/>
        <v>0</v>
      </c>
      <c r="L1233" s="88"/>
    </row>
    <row r="1234">
      <c r="A1234" s="73"/>
      <c r="B1234" s="84"/>
      <c r="C1234" s="83" t="str">
        <f>VLOOKUP(B1234,MAESTRA!I:K,2,0)</f>
        <v>#N/A</v>
      </c>
      <c r="D1234" s="83" t="str">
        <f>VLOOKUP(B1234,MAESTRA!I:K,3,0)</f>
        <v>#N/A</v>
      </c>
      <c r="E1234" s="85"/>
      <c r="F1234" s="86"/>
      <c r="G1234" s="14"/>
      <c r="H1234" s="14">
        <f t="shared" si="1"/>
        <v>0</v>
      </c>
      <c r="I1234" s="14">
        <f t="shared" si="51"/>
        <v>0</v>
      </c>
      <c r="J1234" s="87" t="str">
        <f t="shared" si="22"/>
        <v/>
      </c>
      <c r="K1234" s="14">
        <f t="shared" si="23"/>
        <v>0</v>
      </c>
      <c r="L1234" s="88"/>
    </row>
    <row r="1235">
      <c r="A1235" s="73"/>
      <c r="B1235" s="84"/>
      <c r="C1235" s="83" t="str">
        <f>VLOOKUP(B1235,MAESTRA!I:K,2,0)</f>
        <v>#N/A</v>
      </c>
      <c r="D1235" s="83" t="str">
        <f>VLOOKUP(B1235,MAESTRA!I:K,3,0)</f>
        <v>#N/A</v>
      </c>
      <c r="E1235" s="85"/>
      <c r="F1235" s="86"/>
      <c r="G1235" s="14"/>
      <c r="H1235" s="14">
        <f t="shared" si="1"/>
        <v>0</v>
      </c>
      <c r="I1235" s="14">
        <f t="shared" si="51"/>
        <v>0</v>
      </c>
      <c r="J1235" s="87" t="str">
        <f t="shared" si="22"/>
        <v/>
      </c>
      <c r="K1235" s="14">
        <f t="shared" si="23"/>
        <v>0</v>
      </c>
      <c r="L1235" s="88"/>
    </row>
    <row r="1236">
      <c r="A1236" s="73"/>
      <c r="B1236" s="84"/>
      <c r="C1236" s="83" t="str">
        <f>VLOOKUP(B1236,MAESTRA!I:K,2,0)</f>
        <v>#N/A</v>
      </c>
      <c r="D1236" s="83" t="str">
        <f>VLOOKUP(B1236,MAESTRA!I:K,3,0)</f>
        <v>#N/A</v>
      </c>
      <c r="E1236" s="85"/>
      <c r="F1236" s="86"/>
      <c r="G1236" s="14"/>
      <c r="H1236" s="14">
        <f t="shared" si="1"/>
        <v>0</v>
      </c>
      <c r="I1236" s="14">
        <f t="shared" si="51"/>
        <v>0</v>
      </c>
      <c r="J1236" s="87" t="str">
        <f t="shared" si="22"/>
        <v/>
      </c>
      <c r="K1236" s="14">
        <f t="shared" si="23"/>
        <v>0</v>
      </c>
      <c r="L1236" s="88"/>
    </row>
    <row r="1237">
      <c r="A1237" s="73"/>
      <c r="B1237" s="84"/>
      <c r="C1237" s="83" t="str">
        <f>VLOOKUP(B1237,MAESTRA!I:K,2,0)</f>
        <v>#N/A</v>
      </c>
      <c r="D1237" s="83" t="str">
        <f>VLOOKUP(B1237,MAESTRA!I:K,3,0)</f>
        <v>#N/A</v>
      </c>
      <c r="E1237" s="85"/>
      <c r="F1237" s="86"/>
      <c r="G1237" s="14"/>
      <c r="H1237" s="14">
        <f t="shared" si="1"/>
        <v>0</v>
      </c>
      <c r="I1237" s="14">
        <f t="shared" si="51"/>
        <v>0</v>
      </c>
      <c r="J1237" s="87" t="str">
        <f t="shared" si="22"/>
        <v/>
      </c>
      <c r="K1237" s="14">
        <f t="shared" si="23"/>
        <v>0</v>
      </c>
      <c r="L1237" s="88"/>
    </row>
    <row r="1238">
      <c r="A1238" s="73"/>
      <c r="B1238" s="84"/>
      <c r="C1238" s="83" t="str">
        <f>VLOOKUP(B1238,MAESTRA!I:K,2,0)</f>
        <v>#N/A</v>
      </c>
      <c r="D1238" s="83" t="str">
        <f>VLOOKUP(B1238,MAESTRA!I:K,3,0)</f>
        <v>#N/A</v>
      </c>
      <c r="E1238" s="85"/>
      <c r="F1238" s="86"/>
      <c r="G1238" s="14"/>
      <c r="H1238" s="14">
        <f t="shared" si="1"/>
        <v>0</v>
      </c>
      <c r="I1238" s="14">
        <f t="shared" si="51"/>
        <v>0</v>
      </c>
      <c r="J1238" s="87" t="str">
        <f t="shared" si="22"/>
        <v/>
      </c>
      <c r="K1238" s="14">
        <f t="shared" si="23"/>
        <v>0</v>
      </c>
      <c r="L1238" s="88"/>
    </row>
    <row r="1239">
      <c r="A1239" s="73"/>
      <c r="B1239" s="84"/>
      <c r="C1239" s="83" t="str">
        <f>VLOOKUP(B1239,MAESTRA!I:K,2,0)</f>
        <v>#N/A</v>
      </c>
      <c r="D1239" s="83" t="str">
        <f>VLOOKUP(B1239,MAESTRA!I:K,3,0)</f>
        <v>#N/A</v>
      </c>
      <c r="E1239" s="85"/>
      <c r="F1239" s="86"/>
      <c r="G1239" s="14"/>
      <c r="H1239" s="14">
        <f t="shared" si="1"/>
        <v>0</v>
      </c>
      <c r="I1239" s="14">
        <f t="shared" si="51"/>
        <v>0</v>
      </c>
      <c r="J1239" s="87" t="str">
        <f t="shared" si="22"/>
        <v/>
      </c>
      <c r="K1239" s="14">
        <f t="shared" si="23"/>
        <v>0</v>
      </c>
      <c r="L1239" s="88"/>
    </row>
    <row r="1240">
      <c r="A1240" s="73"/>
      <c r="B1240" s="84"/>
      <c r="C1240" s="83" t="str">
        <f>VLOOKUP(B1240,MAESTRA!I:K,2,0)</f>
        <v>#N/A</v>
      </c>
      <c r="D1240" s="83" t="str">
        <f>VLOOKUP(B1240,MAESTRA!I:K,3,0)</f>
        <v>#N/A</v>
      </c>
      <c r="E1240" s="85"/>
      <c r="F1240" s="86"/>
      <c r="G1240" s="14"/>
      <c r="H1240" s="14">
        <f t="shared" si="1"/>
        <v>0</v>
      </c>
      <c r="I1240" s="14">
        <f t="shared" si="51"/>
        <v>0</v>
      </c>
      <c r="J1240" s="87" t="str">
        <f t="shared" si="22"/>
        <v/>
      </c>
      <c r="K1240" s="14">
        <f t="shared" si="23"/>
        <v>0</v>
      </c>
      <c r="L1240" s="88"/>
    </row>
    <row r="1241">
      <c r="A1241" s="73"/>
      <c r="B1241" s="84"/>
      <c r="C1241" s="83" t="str">
        <f>VLOOKUP(B1241,MAESTRA!I:K,2,0)</f>
        <v>#N/A</v>
      </c>
      <c r="D1241" s="83" t="str">
        <f>VLOOKUP(B1241,MAESTRA!I:K,3,0)</f>
        <v>#N/A</v>
      </c>
      <c r="E1241" s="85"/>
      <c r="F1241" s="86"/>
      <c r="G1241" s="14"/>
      <c r="H1241" s="14">
        <f t="shared" si="1"/>
        <v>0</v>
      </c>
      <c r="I1241" s="14">
        <f t="shared" si="51"/>
        <v>0</v>
      </c>
      <c r="J1241" s="87" t="str">
        <f t="shared" si="22"/>
        <v/>
      </c>
      <c r="K1241" s="14">
        <f t="shared" si="23"/>
        <v>0</v>
      </c>
      <c r="L1241" s="88"/>
    </row>
    <row r="1242">
      <c r="A1242" s="73"/>
      <c r="B1242" s="84"/>
      <c r="C1242" s="83" t="str">
        <f>VLOOKUP(B1242,MAESTRA!I:K,2,0)</f>
        <v>#N/A</v>
      </c>
      <c r="D1242" s="83" t="str">
        <f>VLOOKUP(B1242,MAESTRA!I:K,3,0)</f>
        <v>#N/A</v>
      </c>
      <c r="E1242" s="85"/>
      <c r="F1242" s="86"/>
      <c r="G1242" s="14"/>
      <c r="H1242" s="14">
        <f t="shared" si="1"/>
        <v>0</v>
      </c>
      <c r="I1242" s="14">
        <f t="shared" si="51"/>
        <v>0</v>
      </c>
      <c r="J1242" s="87" t="str">
        <f t="shared" si="22"/>
        <v/>
      </c>
      <c r="K1242" s="14">
        <f t="shared" si="23"/>
        <v>0</v>
      </c>
      <c r="L1242" s="88"/>
    </row>
    <row r="1243">
      <c r="A1243" s="73"/>
      <c r="B1243" s="84"/>
      <c r="C1243" s="83" t="str">
        <f>VLOOKUP(B1243,MAESTRA!I:K,2,0)</f>
        <v>#N/A</v>
      </c>
      <c r="D1243" s="83" t="str">
        <f>VLOOKUP(B1243,MAESTRA!I:K,3,0)</f>
        <v>#N/A</v>
      </c>
      <c r="E1243" s="85"/>
      <c r="F1243" s="86"/>
      <c r="G1243" s="14"/>
      <c r="H1243" s="14">
        <f t="shared" si="1"/>
        <v>0</v>
      </c>
      <c r="I1243" s="14">
        <f t="shared" si="51"/>
        <v>0</v>
      </c>
      <c r="J1243" s="87" t="str">
        <f t="shared" si="22"/>
        <v/>
      </c>
      <c r="K1243" s="14">
        <f t="shared" si="23"/>
        <v>0</v>
      </c>
      <c r="L1243" s="88"/>
    </row>
    <row r="1244">
      <c r="A1244" s="73"/>
      <c r="B1244" s="84"/>
      <c r="C1244" s="83" t="str">
        <f>VLOOKUP(B1244,MAESTRA!I:K,2,0)</f>
        <v>#N/A</v>
      </c>
      <c r="D1244" s="83" t="str">
        <f>VLOOKUP(B1244,MAESTRA!I:K,3,0)</f>
        <v>#N/A</v>
      </c>
      <c r="E1244" s="85"/>
      <c r="F1244" s="86"/>
      <c r="G1244" s="14"/>
      <c r="H1244" s="14">
        <f t="shared" si="1"/>
        <v>0</v>
      </c>
      <c r="I1244" s="14">
        <f t="shared" si="51"/>
        <v>0</v>
      </c>
      <c r="J1244" s="87" t="str">
        <f t="shared" si="22"/>
        <v/>
      </c>
      <c r="K1244" s="14">
        <f t="shared" si="23"/>
        <v>0</v>
      </c>
      <c r="L1244" s="88"/>
    </row>
    <row r="1245">
      <c r="A1245" s="73"/>
      <c r="B1245" s="84"/>
      <c r="C1245" s="83" t="str">
        <f>VLOOKUP(B1245,MAESTRA!I:K,2,0)</f>
        <v>#N/A</v>
      </c>
      <c r="D1245" s="83" t="str">
        <f>VLOOKUP(B1245,MAESTRA!I:K,3,0)</f>
        <v>#N/A</v>
      </c>
      <c r="E1245" s="85"/>
      <c r="F1245" s="86"/>
      <c r="G1245" s="14"/>
      <c r="H1245" s="14">
        <f t="shared" si="1"/>
        <v>0</v>
      </c>
      <c r="I1245" s="14">
        <f t="shared" si="51"/>
        <v>0</v>
      </c>
      <c r="J1245" s="87" t="str">
        <f t="shared" si="22"/>
        <v/>
      </c>
      <c r="K1245" s="14">
        <f t="shared" si="23"/>
        <v>0</v>
      </c>
      <c r="L1245" s="88"/>
    </row>
    <row r="1246">
      <c r="A1246" s="73"/>
      <c r="B1246" s="84"/>
      <c r="C1246" s="83" t="str">
        <f>VLOOKUP(B1246,MAESTRA!I:K,2,0)</f>
        <v>#N/A</v>
      </c>
      <c r="D1246" s="83" t="str">
        <f>VLOOKUP(B1246,MAESTRA!I:K,3,0)</f>
        <v>#N/A</v>
      </c>
      <c r="E1246" s="85"/>
      <c r="F1246" s="86"/>
      <c r="G1246" s="14"/>
      <c r="H1246" s="14">
        <f t="shared" si="1"/>
        <v>0</v>
      </c>
      <c r="I1246" s="14">
        <f t="shared" si="51"/>
        <v>0</v>
      </c>
      <c r="J1246" s="87" t="str">
        <f t="shared" si="22"/>
        <v/>
      </c>
      <c r="K1246" s="14">
        <f t="shared" si="23"/>
        <v>0</v>
      </c>
      <c r="L1246" s="88"/>
    </row>
    <row r="1247">
      <c r="A1247" s="73"/>
      <c r="B1247" s="84"/>
      <c r="C1247" s="83" t="str">
        <f>VLOOKUP(B1247,MAESTRA!I:K,2,0)</f>
        <v>#N/A</v>
      </c>
      <c r="D1247" s="83" t="str">
        <f>VLOOKUP(B1247,MAESTRA!I:K,3,0)</f>
        <v>#N/A</v>
      </c>
      <c r="E1247" s="85"/>
      <c r="F1247" s="86"/>
      <c r="G1247" s="14"/>
      <c r="H1247" s="14">
        <f t="shared" si="1"/>
        <v>0</v>
      </c>
      <c r="I1247" s="14">
        <f t="shared" si="51"/>
        <v>0</v>
      </c>
      <c r="J1247" s="87" t="str">
        <f t="shared" si="22"/>
        <v/>
      </c>
      <c r="K1247" s="14">
        <f t="shared" si="23"/>
        <v>0</v>
      </c>
      <c r="L1247" s="88"/>
    </row>
    <row r="1248">
      <c r="A1248" s="73"/>
      <c r="B1248" s="84"/>
      <c r="C1248" s="83" t="str">
        <f>VLOOKUP(B1248,MAESTRA!I:K,2,0)</f>
        <v>#N/A</v>
      </c>
      <c r="D1248" s="83" t="str">
        <f>VLOOKUP(B1248,MAESTRA!I:K,3,0)</f>
        <v>#N/A</v>
      </c>
      <c r="E1248" s="85"/>
      <c r="F1248" s="86"/>
      <c r="G1248" s="14"/>
      <c r="H1248" s="14">
        <f t="shared" si="1"/>
        <v>0</v>
      </c>
      <c r="I1248" s="14">
        <f t="shared" si="51"/>
        <v>0</v>
      </c>
      <c r="J1248" s="87" t="str">
        <f t="shared" si="22"/>
        <v/>
      </c>
      <c r="K1248" s="14">
        <f t="shared" si="23"/>
        <v>0</v>
      </c>
      <c r="L1248" s="88"/>
    </row>
    <row r="1249">
      <c r="A1249" s="73"/>
      <c r="B1249" s="84"/>
      <c r="C1249" s="83" t="str">
        <f>VLOOKUP(B1249,MAESTRA!I:K,2,0)</f>
        <v>#N/A</v>
      </c>
      <c r="D1249" s="83" t="str">
        <f>VLOOKUP(B1249,MAESTRA!I:K,3,0)</f>
        <v>#N/A</v>
      </c>
      <c r="E1249" s="85"/>
      <c r="F1249" s="86"/>
      <c r="G1249" s="14"/>
      <c r="H1249" s="14">
        <f t="shared" si="1"/>
        <v>0</v>
      </c>
      <c r="I1249" s="14">
        <f t="shared" si="51"/>
        <v>0</v>
      </c>
      <c r="J1249" s="87" t="str">
        <f t="shared" si="22"/>
        <v/>
      </c>
      <c r="K1249" s="14">
        <f t="shared" si="23"/>
        <v>0</v>
      </c>
      <c r="L1249" s="88"/>
    </row>
    <row r="1250">
      <c r="A1250" s="73"/>
      <c r="B1250" s="84"/>
      <c r="C1250" s="83" t="str">
        <f>VLOOKUP(B1250,MAESTRA!I:K,2,0)</f>
        <v>#N/A</v>
      </c>
      <c r="D1250" s="83" t="str">
        <f>VLOOKUP(B1250,MAESTRA!I:K,3,0)</f>
        <v>#N/A</v>
      </c>
      <c r="E1250" s="85"/>
      <c r="F1250" s="86"/>
      <c r="G1250" s="14"/>
      <c r="H1250" s="14">
        <f t="shared" si="1"/>
        <v>0</v>
      </c>
      <c r="I1250" s="14">
        <f t="shared" si="51"/>
        <v>0</v>
      </c>
      <c r="J1250" s="87" t="str">
        <f t="shared" si="22"/>
        <v/>
      </c>
      <c r="K1250" s="14">
        <f t="shared" si="23"/>
        <v>0</v>
      </c>
      <c r="L1250" s="88"/>
    </row>
    <row r="1251">
      <c r="A1251" s="73"/>
      <c r="B1251" s="84"/>
      <c r="C1251" s="83" t="str">
        <f>VLOOKUP(B1251,MAESTRA!I:K,2,0)</f>
        <v>#N/A</v>
      </c>
      <c r="D1251" s="83" t="str">
        <f>VLOOKUP(B1251,MAESTRA!I:K,3,0)</f>
        <v>#N/A</v>
      </c>
      <c r="E1251" s="85"/>
      <c r="F1251" s="86"/>
      <c r="G1251" s="14"/>
      <c r="H1251" s="14">
        <f t="shared" si="1"/>
        <v>0</v>
      </c>
      <c r="I1251" s="14">
        <f t="shared" si="51"/>
        <v>0</v>
      </c>
      <c r="J1251" s="87" t="str">
        <f t="shared" si="22"/>
        <v/>
      </c>
      <c r="K1251" s="14">
        <f t="shared" si="23"/>
        <v>0</v>
      </c>
      <c r="L1251" s="88"/>
    </row>
    <row r="1252">
      <c r="A1252" s="73"/>
      <c r="B1252" s="84"/>
      <c r="C1252" s="83" t="str">
        <f>VLOOKUP(B1252,MAESTRA!I:K,2,0)</f>
        <v>#N/A</v>
      </c>
      <c r="D1252" s="83" t="str">
        <f>VLOOKUP(B1252,MAESTRA!I:K,3,0)</f>
        <v>#N/A</v>
      </c>
      <c r="E1252" s="85"/>
      <c r="F1252" s="86"/>
      <c r="G1252" s="14"/>
      <c r="H1252" s="14">
        <f t="shared" si="1"/>
        <v>0</v>
      </c>
      <c r="I1252" s="14">
        <f t="shared" si="51"/>
        <v>0</v>
      </c>
      <c r="J1252" s="87" t="str">
        <f t="shared" si="22"/>
        <v/>
      </c>
      <c r="K1252" s="14">
        <f t="shared" si="23"/>
        <v>0</v>
      </c>
      <c r="L1252" s="88"/>
    </row>
    <row r="1253">
      <c r="A1253" s="73"/>
      <c r="B1253" s="84"/>
      <c r="C1253" s="83" t="str">
        <f>VLOOKUP(B1253,MAESTRA!I:K,2,0)</f>
        <v>#N/A</v>
      </c>
      <c r="D1253" s="83" t="str">
        <f>VLOOKUP(B1253,MAESTRA!I:K,3,0)</f>
        <v>#N/A</v>
      </c>
      <c r="E1253" s="85"/>
      <c r="F1253" s="86"/>
      <c r="G1253" s="14"/>
      <c r="H1253" s="14">
        <f t="shared" si="1"/>
        <v>0</v>
      </c>
      <c r="I1253" s="14">
        <f t="shared" si="51"/>
        <v>0</v>
      </c>
      <c r="J1253" s="87" t="str">
        <f t="shared" si="22"/>
        <v/>
      </c>
      <c r="K1253" s="14">
        <f t="shared" si="23"/>
        <v>0</v>
      </c>
      <c r="L1253" s="88"/>
    </row>
    <row r="1254">
      <c r="A1254" s="73"/>
      <c r="B1254" s="84"/>
      <c r="C1254" s="83" t="str">
        <f>VLOOKUP(B1254,MAESTRA!I:K,2,0)</f>
        <v>#N/A</v>
      </c>
      <c r="D1254" s="83" t="str">
        <f>VLOOKUP(B1254,MAESTRA!I:K,3,0)</f>
        <v>#N/A</v>
      </c>
      <c r="E1254" s="85"/>
      <c r="F1254" s="86"/>
      <c r="G1254" s="14"/>
      <c r="H1254" s="14">
        <f t="shared" si="1"/>
        <v>0</v>
      </c>
      <c r="I1254" s="14">
        <f t="shared" si="51"/>
        <v>0</v>
      </c>
      <c r="J1254" s="87" t="str">
        <f t="shared" si="22"/>
        <v/>
      </c>
      <c r="K1254" s="14">
        <f t="shared" si="23"/>
        <v>0</v>
      </c>
      <c r="L1254" s="88"/>
    </row>
    <row r="1255">
      <c r="A1255" s="73"/>
      <c r="B1255" s="84"/>
      <c r="C1255" s="83" t="str">
        <f>VLOOKUP(B1255,MAESTRA!I:K,2,0)</f>
        <v>#N/A</v>
      </c>
      <c r="D1255" s="83" t="str">
        <f>VLOOKUP(B1255,MAESTRA!I:K,3,0)</f>
        <v>#N/A</v>
      </c>
      <c r="E1255" s="85"/>
      <c r="F1255" s="86"/>
      <c r="G1255" s="14"/>
      <c r="H1255" s="14">
        <f t="shared" si="1"/>
        <v>0</v>
      </c>
      <c r="I1255" s="14">
        <f t="shared" si="51"/>
        <v>0</v>
      </c>
      <c r="J1255" s="87" t="str">
        <f t="shared" si="22"/>
        <v/>
      </c>
      <c r="K1255" s="14">
        <f t="shared" si="23"/>
        <v>0</v>
      </c>
      <c r="L1255" s="88"/>
    </row>
    <row r="1256">
      <c r="A1256" s="73"/>
      <c r="B1256" s="84"/>
      <c r="C1256" s="83" t="str">
        <f>VLOOKUP(B1256,MAESTRA!I:K,2,0)</f>
        <v>#N/A</v>
      </c>
      <c r="D1256" s="83" t="str">
        <f>VLOOKUP(B1256,MAESTRA!I:K,3,0)</f>
        <v>#N/A</v>
      </c>
      <c r="E1256" s="85"/>
      <c r="F1256" s="86"/>
      <c r="G1256" s="14"/>
      <c r="H1256" s="14">
        <f t="shared" si="1"/>
        <v>0</v>
      </c>
      <c r="I1256" s="14">
        <f t="shared" si="51"/>
        <v>0</v>
      </c>
      <c r="J1256" s="87" t="str">
        <f t="shared" si="22"/>
        <v/>
      </c>
      <c r="K1256" s="14">
        <f t="shared" si="23"/>
        <v>0</v>
      </c>
      <c r="L1256" s="88"/>
    </row>
    <row r="1257">
      <c r="A1257" s="73"/>
      <c r="B1257" s="84"/>
      <c r="C1257" s="83" t="str">
        <f>VLOOKUP(B1257,MAESTRA!I:K,2,0)</f>
        <v>#N/A</v>
      </c>
      <c r="D1257" s="83" t="str">
        <f>VLOOKUP(B1257,MAESTRA!I:K,3,0)</f>
        <v>#N/A</v>
      </c>
      <c r="E1257" s="85"/>
      <c r="F1257" s="86"/>
      <c r="G1257" s="14"/>
      <c r="H1257" s="14">
        <f t="shared" si="1"/>
        <v>0</v>
      </c>
      <c r="I1257" s="14">
        <f t="shared" si="51"/>
        <v>0</v>
      </c>
      <c r="J1257" s="87" t="str">
        <f t="shared" si="22"/>
        <v/>
      </c>
      <c r="K1257" s="14">
        <f t="shared" si="23"/>
        <v>0</v>
      </c>
      <c r="L1257" s="88"/>
    </row>
    <row r="1258">
      <c r="A1258" s="73"/>
      <c r="B1258" s="84"/>
      <c r="C1258" s="83" t="str">
        <f>VLOOKUP(B1258,MAESTRA!I:K,2,0)</f>
        <v>#N/A</v>
      </c>
      <c r="D1258" s="83" t="str">
        <f>VLOOKUP(B1258,MAESTRA!I:K,3,0)</f>
        <v>#N/A</v>
      </c>
      <c r="E1258" s="85"/>
      <c r="F1258" s="86"/>
      <c r="G1258" s="14"/>
      <c r="H1258" s="14">
        <f t="shared" si="1"/>
        <v>0</v>
      </c>
      <c r="I1258" s="14">
        <f t="shared" si="51"/>
        <v>0</v>
      </c>
      <c r="J1258" s="87" t="str">
        <f t="shared" si="22"/>
        <v/>
      </c>
      <c r="K1258" s="14">
        <f t="shared" si="23"/>
        <v>0</v>
      </c>
      <c r="L1258" s="88"/>
    </row>
    <row r="1259">
      <c r="A1259" s="73"/>
      <c r="B1259" s="84"/>
      <c r="C1259" s="83" t="str">
        <f>VLOOKUP(B1259,MAESTRA!I:K,2,0)</f>
        <v>#N/A</v>
      </c>
      <c r="D1259" s="83" t="str">
        <f>VLOOKUP(B1259,MAESTRA!I:K,3,0)</f>
        <v>#N/A</v>
      </c>
      <c r="E1259" s="85"/>
      <c r="F1259" s="86"/>
      <c r="G1259" s="14"/>
      <c r="H1259" s="14">
        <f t="shared" si="1"/>
        <v>0</v>
      </c>
      <c r="I1259" s="14">
        <f t="shared" si="51"/>
        <v>0</v>
      </c>
      <c r="J1259" s="87" t="str">
        <f t="shared" si="22"/>
        <v/>
      </c>
      <c r="K1259" s="14">
        <f t="shared" si="23"/>
        <v>0</v>
      </c>
      <c r="L1259" s="88"/>
    </row>
    <row r="1260">
      <c r="A1260" s="73"/>
      <c r="B1260" s="84"/>
      <c r="C1260" s="83" t="str">
        <f>VLOOKUP(B1260,MAESTRA!I:K,2,0)</f>
        <v>#N/A</v>
      </c>
      <c r="D1260" s="83" t="str">
        <f>VLOOKUP(B1260,MAESTRA!I:K,3,0)</f>
        <v>#N/A</v>
      </c>
      <c r="E1260" s="85"/>
      <c r="F1260" s="86"/>
      <c r="G1260" s="14"/>
      <c r="H1260" s="14">
        <f t="shared" si="1"/>
        <v>0</v>
      </c>
      <c r="I1260" s="14">
        <f t="shared" si="51"/>
        <v>0</v>
      </c>
      <c r="J1260" s="87" t="str">
        <f t="shared" si="22"/>
        <v/>
      </c>
      <c r="K1260" s="14">
        <f t="shared" si="23"/>
        <v>0</v>
      </c>
      <c r="L1260" s="88"/>
    </row>
    <row r="1261">
      <c r="A1261" s="73"/>
      <c r="B1261" s="84"/>
      <c r="C1261" s="83" t="str">
        <f>VLOOKUP(B1261,MAESTRA!I:K,2,0)</f>
        <v>#N/A</v>
      </c>
      <c r="D1261" s="83" t="str">
        <f>VLOOKUP(B1261,MAESTRA!I:K,3,0)</f>
        <v>#N/A</v>
      </c>
      <c r="E1261" s="85"/>
      <c r="F1261" s="86"/>
      <c r="G1261" s="14"/>
      <c r="H1261" s="14">
        <f t="shared" si="1"/>
        <v>0</v>
      </c>
      <c r="I1261" s="14">
        <f t="shared" si="51"/>
        <v>0</v>
      </c>
      <c r="J1261" s="87" t="str">
        <f t="shared" si="22"/>
        <v/>
      </c>
      <c r="K1261" s="14">
        <f t="shared" si="23"/>
        <v>0</v>
      </c>
      <c r="L1261" s="88"/>
    </row>
    <row r="1262">
      <c r="A1262" s="73"/>
      <c r="B1262" s="84"/>
      <c r="C1262" s="83" t="str">
        <f>VLOOKUP(B1262,MAESTRA!I:K,2,0)</f>
        <v>#N/A</v>
      </c>
      <c r="D1262" s="83" t="str">
        <f>VLOOKUP(B1262,MAESTRA!I:K,3,0)</f>
        <v>#N/A</v>
      </c>
      <c r="E1262" s="85"/>
      <c r="F1262" s="86"/>
      <c r="G1262" s="14"/>
      <c r="H1262" s="14">
        <f t="shared" si="1"/>
        <v>0</v>
      </c>
      <c r="I1262" s="14">
        <f t="shared" si="51"/>
        <v>0</v>
      </c>
      <c r="J1262" s="87" t="str">
        <f t="shared" si="22"/>
        <v/>
      </c>
      <c r="K1262" s="14">
        <f t="shared" si="23"/>
        <v>0</v>
      </c>
      <c r="L1262" s="88"/>
    </row>
    <row r="1263">
      <c r="A1263" s="73"/>
      <c r="B1263" s="84"/>
      <c r="C1263" s="83" t="str">
        <f>VLOOKUP(B1263,MAESTRA!I:K,2,0)</f>
        <v>#N/A</v>
      </c>
      <c r="D1263" s="83" t="str">
        <f>VLOOKUP(B1263,MAESTRA!I:K,3,0)</f>
        <v>#N/A</v>
      </c>
      <c r="E1263" s="85"/>
      <c r="F1263" s="86"/>
      <c r="G1263" s="14"/>
      <c r="H1263" s="14">
        <f t="shared" si="1"/>
        <v>0</v>
      </c>
      <c r="I1263" s="14">
        <f t="shared" si="51"/>
        <v>0</v>
      </c>
      <c r="J1263" s="87" t="str">
        <f t="shared" si="22"/>
        <v/>
      </c>
      <c r="K1263" s="14">
        <f t="shared" si="23"/>
        <v>0</v>
      </c>
      <c r="L1263" s="88"/>
    </row>
    <row r="1264">
      <c r="A1264" s="73"/>
      <c r="B1264" s="84"/>
      <c r="C1264" s="83" t="str">
        <f>VLOOKUP(B1264,MAESTRA!I:K,2,0)</f>
        <v>#N/A</v>
      </c>
      <c r="D1264" s="83" t="str">
        <f>VLOOKUP(B1264,MAESTRA!I:K,3,0)</f>
        <v>#N/A</v>
      </c>
      <c r="E1264" s="85"/>
      <c r="F1264" s="86"/>
      <c r="G1264" s="14"/>
      <c r="H1264" s="14">
        <f t="shared" si="1"/>
        <v>0</v>
      </c>
      <c r="I1264" s="14">
        <f t="shared" si="51"/>
        <v>0</v>
      </c>
      <c r="J1264" s="87" t="str">
        <f t="shared" si="22"/>
        <v/>
      </c>
      <c r="K1264" s="14">
        <f t="shared" si="23"/>
        <v>0</v>
      </c>
      <c r="L1264" s="88"/>
    </row>
    <row r="1265">
      <c r="A1265" s="73"/>
      <c r="B1265" s="84"/>
      <c r="C1265" s="83" t="str">
        <f>VLOOKUP(B1265,MAESTRA!I:K,2,0)</f>
        <v>#N/A</v>
      </c>
      <c r="D1265" s="83" t="str">
        <f>VLOOKUP(B1265,MAESTRA!I:K,3,0)</f>
        <v>#N/A</v>
      </c>
      <c r="E1265" s="85"/>
      <c r="F1265" s="86"/>
      <c r="G1265" s="14"/>
      <c r="H1265" s="14">
        <f t="shared" si="1"/>
        <v>0</v>
      </c>
      <c r="I1265" s="14">
        <f t="shared" si="51"/>
        <v>0</v>
      </c>
      <c r="J1265" s="87" t="str">
        <f t="shared" si="22"/>
        <v/>
      </c>
      <c r="K1265" s="14">
        <f t="shared" si="23"/>
        <v>0</v>
      </c>
      <c r="L1265" s="88"/>
    </row>
    <row r="1266">
      <c r="A1266" s="73"/>
      <c r="B1266" s="84"/>
      <c r="C1266" s="83" t="str">
        <f>VLOOKUP(B1266,MAESTRA!I:K,2,0)</f>
        <v>#N/A</v>
      </c>
      <c r="D1266" s="83" t="str">
        <f>VLOOKUP(B1266,MAESTRA!I:K,3,0)</f>
        <v>#N/A</v>
      </c>
      <c r="E1266" s="85"/>
      <c r="F1266" s="86"/>
      <c r="G1266" s="14"/>
      <c r="H1266" s="14">
        <f t="shared" si="1"/>
        <v>0</v>
      </c>
      <c r="I1266" s="14">
        <f t="shared" si="51"/>
        <v>0</v>
      </c>
      <c r="J1266" s="87" t="str">
        <f t="shared" si="22"/>
        <v/>
      </c>
      <c r="K1266" s="14">
        <f t="shared" si="23"/>
        <v>0</v>
      </c>
      <c r="L1266" s="88"/>
    </row>
    <row r="1267">
      <c r="A1267" s="73"/>
      <c r="B1267" s="84"/>
      <c r="C1267" s="83" t="str">
        <f>VLOOKUP(B1267,MAESTRA!I:K,2,0)</f>
        <v>#N/A</v>
      </c>
      <c r="D1267" s="83" t="str">
        <f>VLOOKUP(B1267,MAESTRA!I:K,3,0)</f>
        <v>#N/A</v>
      </c>
      <c r="E1267" s="85"/>
      <c r="F1267" s="86"/>
      <c r="G1267" s="14"/>
      <c r="H1267" s="14">
        <f t="shared" si="1"/>
        <v>0</v>
      </c>
      <c r="I1267" s="14">
        <f t="shared" si="51"/>
        <v>0</v>
      </c>
      <c r="J1267" s="87" t="str">
        <f t="shared" si="22"/>
        <v/>
      </c>
      <c r="K1267" s="14">
        <f t="shared" si="23"/>
        <v>0</v>
      </c>
      <c r="L1267" s="88"/>
    </row>
    <row r="1268">
      <c r="A1268" s="73"/>
      <c r="B1268" s="84"/>
      <c r="C1268" s="83" t="str">
        <f>VLOOKUP(B1268,MAESTRA!I:K,2,0)</f>
        <v>#N/A</v>
      </c>
      <c r="D1268" s="83" t="str">
        <f>VLOOKUP(B1268,MAESTRA!I:K,3,0)</f>
        <v>#N/A</v>
      </c>
      <c r="E1268" s="85"/>
      <c r="F1268" s="86"/>
      <c r="G1268" s="14"/>
      <c r="H1268" s="14">
        <f t="shared" si="1"/>
        <v>0</v>
      </c>
      <c r="I1268" s="14">
        <f t="shared" si="51"/>
        <v>0</v>
      </c>
      <c r="J1268" s="87" t="str">
        <f t="shared" si="22"/>
        <v/>
      </c>
      <c r="K1268" s="14">
        <f t="shared" si="23"/>
        <v>0</v>
      </c>
      <c r="L1268" s="88"/>
    </row>
    <row r="1269">
      <c r="A1269" s="73"/>
      <c r="B1269" s="84"/>
      <c r="C1269" s="83" t="str">
        <f>VLOOKUP(B1269,MAESTRA!I:K,2,0)</f>
        <v>#N/A</v>
      </c>
      <c r="D1269" s="83" t="str">
        <f>VLOOKUP(B1269,MAESTRA!I:K,3,0)</f>
        <v>#N/A</v>
      </c>
      <c r="E1269" s="85"/>
      <c r="F1269" s="86"/>
      <c r="G1269" s="14"/>
      <c r="H1269" s="14">
        <f t="shared" si="1"/>
        <v>0</v>
      </c>
      <c r="I1269" s="14">
        <f t="shared" si="51"/>
        <v>0</v>
      </c>
      <c r="J1269" s="87" t="str">
        <f t="shared" si="22"/>
        <v/>
      </c>
      <c r="K1269" s="14">
        <f t="shared" si="23"/>
        <v>0</v>
      </c>
      <c r="L1269" s="88"/>
    </row>
    <row r="1270">
      <c r="A1270" s="73"/>
      <c r="B1270" s="84"/>
      <c r="C1270" s="83" t="str">
        <f>VLOOKUP(B1270,MAESTRA!I:K,2,0)</f>
        <v>#N/A</v>
      </c>
      <c r="D1270" s="83" t="str">
        <f>VLOOKUP(B1270,MAESTRA!I:K,3,0)</f>
        <v>#N/A</v>
      </c>
      <c r="E1270" s="85"/>
      <c r="F1270" s="86"/>
      <c r="G1270" s="14"/>
      <c r="H1270" s="14">
        <f t="shared" si="1"/>
        <v>0</v>
      </c>
      <c r="I1270" s="14">
        <f t="shared" si="51"/>
        <v>0</v>
      </c>
      <c r="J1270" s="87" t="str">
        <f t="shared" si="22"/>
        <v/>
      </c>
      <c r="K1270" s="14">
        <f t="shared" si="23"/>
        <v>0</v>
      </c>
      <c r="L1270" s="88"/>
    </row>
    <row r="1271">
      <c r="A1271" s="73"/>
      <c r="B1271" s="84"/>
      <c r="C1271" s="83" t="str">
        <f>VLOOKUP(B1271,MAESTRA!I:K,2,0)</f>
        <v>#N/A</v>
      </c>
      <c r="D1271" s="83" t="str">
        <f>VLOOKUP(B1271,MAESTRA!I:K,3,0)</f>
        <v>#N/A</v>
      </c>
      <c r="E1271" s="85"/>
      <c r="F1271" s="86"/>
      <c r="G1271" s="14"/>
      <c r="H1271" s="14">
        <f t="shared" si="1"/>
        <v>0</v>
      </c>
      <c r="I1271" s="14">
        <f t="shared" si="51"/>
        <v>0</v>
      </c>
      <c r="J1271" s="87" t="str">
        <f t="shared" si="22"/>
        <v/>
      </c>
      <c r="K1271" s="14">
        <f t="shared" si="23"/>
        <v>0</v>
      </c>
      <c r="L1271" s="88"/>
    </row>
    <row r="1272">
      <c r="A1272" s="73"/>
      <c r="B1272" s="84"/>
      <c r="C1272" s="83" t="str">
        <f>VLOOKUP(B1272,MAESTRA!I:K,2,0)</f>
        <v>#N/A</v>
      </c>
      <c r="D1272" s="83" t="str">
        <f>VLOOKUP(B1272,MAESTRA!I:K,3,0)</f>
        <v>#N/A</v>
      </c>
      <c r="E1272" s="85"/>
      <c r="F1272" s="86"/>
      <c r="G1272" s="14"/>
      <c r="H1272" s="14">
        <f t="shared" si="1"/>
        <v>0</v>
      </c>
      <c r="I1272" s="14">
        <f t="shared" si="51"/>
        <v>0</v>
      </c>
      <c r="J1272" s="87" t="str">
        <f t="shared" si="22"/>
        <v/>
      </c>
      <c r="K1272" s="14">
        <f t="shared" si="23"/>
        <v>0</v>
      </c>
      <c r="L1272" s="88"/>
    </row>
    <row r="1273">
      <c r="A1273" s="73"/>
      <c r="B1273" s="84"/>
      <c r="C1273" s="83" t="str">
        <f>VLOOKUP(B1273,MAESTRA!I:K,2,0)</f>
        <v>#N/A</v>
      </c>
      <c r="D1273" s="83" t="str">
        <f>VLOOKUP(B1273,MAESTRA!I:K,3,0)</f>
        <v>#N/A</v>
      </c>
      <c r="E1273" s="85"/>
      <c r="F1273" s="86"/>
      <c r="G1273" s="14"/>
      <c r="H1273" s="14">
        <f t="shared" si="1"/>
        <v>0</v>
      </c>
      <c r="I1273" s="14">
        <f t="shared" si="51"/>
        <v>0</v>
      </c>
      <c r="J1273" s="87" t="str">
        <f t="shared" si="22"/>
        <v/>
      </c>
      <c r="K1273" s="14">
        <f t="shared" si="23"/>
        <v>0</v>
      </c>
      <c r="L1273" s="88"/>
    </row>
    <row r="1274">
      <c r="A1274" s="73"/>
      <c r="B1274" s="84"/>
      <c r="C1274" s="83" t="str">
        <f>VLOOKUP(B1274,MAESTRA!I:K,2,0)</f>
        <v>#N/A</v>
      </c>
      <c r="D1274" s="83" t="str">
        <f>VLOOKUP(B1274,MAESTRA!I:K,3,0)</f>
        <v>#N/A</v>
      </c>
      <c r="E1274" s="85"/>
      <c r="F1274" s="86"/>
      <c r="G1274" s="14"/>
      <c r="H1274" s="14">
        <f t="shared" si="1"/>
        <v>0</v>
      </c>
      <c r="I1274" s="14">
        <f t="shared" si="51"/>
        <v>0</v>
      </c>
      <c r="J1274" s="87" t="str">
        <f t="shared" si="22"/>
        <v/>
      </c>
      <c r="K1274" s="14">
        <f t="shared" si="23"/>
        <v>0</v>
      </c>
      <c r="L1274" s="88"/>
    </row>
    <row r="1275">
      <c r="A1275" s="73"/>
      <c r="B1275" s="84"/>
      <c r="C1275" s="83" t="str">
        <f>VLOOKUP(B1275,MAESTRA!I:K,2,0)</f>
        <v>#N/A</v>
      </c>
      <c r="D1275" s="83" t="str">
        <f>VLOOKUP(B1275,MAESTRA!I:K,3,0)</f>
        <v>#N/A</v>
      </c>
      <c r="E1275" s="85"/>
      <c r="F1275" s="86"/>
      <c r="G1275" s="14"/>
      <c r="H1275" s="14">
        <f t="shared" si="1"/>
        <v>0</v>
      </c>
      <c r="I1275" s="14">
        <f t="shared" si="51"/>
        <v>0</v>
      </c>
      <c r="J1275" s="87" t="str">
        <f t="shared" si="22"/>
        <v/>
      </c>
      <c r="K1275" s="14">
        <f t="shared" si="23"/>
        <v>0</v>
      </c>
      <c r="L1275" s="88"/>
    </row>
    <row r="1276">
      <c r="A1276" s="73"/>
      <c r="B1276" s="84"/>
      <c r="C1276" s="83" t="str">
        <f>VLOOKUP(B1276,MAESTRA!I:K,2,0)</f>
        <v>#N/A</v>
      </c>
      <c r="D1276" s="83" t="str">
        <f>VLOOKUP(B1276,MAESTRA!I:K,3,0)</f>
        <v>#N/A</v>
      </c>
      <c r="E1276" s="85"/>
      <c r="F1276" s="86"/>
      <c r="G1276" s="14"/>
      <c r="H1276" s="14">
        <f t="shared" si="1"/>
        <v>0</v>
      </c>
      <c r="I1276" s="14">
        <f t="shared" si="51"/>
        <v>0</v>
      </c>
      <c r="J1276" s="87" t="str">
        <f t="shared" si="22"/>
        <v/>
      </c>
      <c r="K1276" s="14">
        <f t="shared" si="23"/>
        <v>0</v>
      </c>
      <c r="L1276" s="88"/>
    </row>
    <row r="1277">
      <c r="A1277" s="73"/>
      <c r="B1277" s="84"/>
      <c r="C1277" s="83" t="str">
        <f>VLOOKUP(B1277,MAESTRA!I:K,2,0)</f>
        <v>#N/A</v>
      </c>
      <c r="D1277" s="83" t="str">
        <f>VLOOKUP(B1277,MAESTRA!I:K,3,0)</f>
        <v>#N/A</v>
      </c>
      <c r="E1277" s="85"/>
      <c r="F1277" s="86"/>
      <c r="G1277" s="14"/>
      <c r="H1277" s="14">
        <f t="shared" si="1"/>
        <v>0</v>
      </c>
      <c r="I1277" s="14">
        <f t="shared" si="51"/>
        <v>0</v>
      </c>
      <c r="J1277" s="87" t="str">
        <f t="shared" si="22"/>
        <v/>
      </c>
      <c r="K1277" s="14">
        <f t="shared" si="23"/>
        <v>0</v>
      </c>
      <c r="L1277" s="88"/>
    </row>
    <row r="1278">
      <c r="A1278" s="73"/>
      <c r="B1278" s="84"/>
      <c r="C1278" s="83" t="str">
        <f>VLOOKUP(B1278,MAESTRA!I:K,2,0)</f>
        <v>#N/A</v>
      </c>
      <c r="D1278" s="83" t="str">
        <f>VLOOKUP(B1278,MAESTRA!I:K,3,0)</f>
        <v>#N/A</v>
      </c>
      <c r="E1278" s="85"/>
      <c r="F1278" s="86"/>
      <c r="G1278" s="14"/>
      <c r="H1278" s="14">
        <f t="shared" si="1"/>
        <v>0</v>
      </c>
      <c r="I1278" s="14">
        <f t="shared" si="51"/>
        <v>0</v>
      </c>
      <c r="J1278" s="87" t="str">
        <f t="shared" si="22"/>
        <v/>
      </c>
      <c r="K1278" s="14">
        <f t="shared" si="23"/>
        <v>0</v>
      </c>
      <c r="L1278" s="88"/>
    </row>
    <row r="1279">
      <c r="A1279" s="73"/>
      <c r="B1279" s="84"/>
      <c r="C1279" s="83" t="str">
        <f>VLOOKUP(B1279,MAESTRA!I:K,2,0)</f>
        <v>#N/A</v>
      </c>
      <c r="D1279" s="83" t="str">
        <f>VLOOKUP(B1279,MAESTRA!I:K,3,0)</f>
        <v>#N/A</v>
      </c>
      <c r="E1279" s="85"/>
      <c r="F1279" s="86"/>
      <c r="G1279" s="14"/>
      <c r="H1279" s="14">
        <f t="shared" si="1"/>
        <v>0</v>
      </c>
      <c r="I1279" s="14">
        <f t="shared" si="51"/>
        <v>0</v>
      </c>
      <c r="J1279" s="87" t="str">
        <f t="shared" si="22"/>
        <v/>
      </c>
      <c r="K1279" s="14">
        <f t="shared" si="23"/>
        <v>0</v>
      </c>
      <c r="L1279" s="88"/>
    </row>
    <row r="1280">
      <c r="A1280" s="73"/>
      <c r="B1280" s="84"/>
      <c r="C1280" s="83" t="str">
        <f>VLOOKUP(B1280,MAESTRA!I:K,2,0)</f>
        <v>#N/A</v>
      </c>
      <c r="D1280" s="83" t="str">
        <f>VLOOKUP(B1280,MAESTRA!I:K,3,0)</f>
        <v>#N/A</v>
      </c>
      <c r="E1280" s="85"/>
      <c r="F1280" s="86"/>
      <c r="G1280" s="14"/>
      <c r="H1280" s="14">
        <f t="shared" si="1"/>
        <v>0</v>
      </c>
      <c r="I1280" s="14">
        <f t="shared" si="51"/>
        <v>0</v>
      </c>
      <c r="J1280" s="87" t="str">
        <f t="shared" si="22"/>
        <v/>
      </c>
      <c r="K1280" s="14">
        <f t="shared" si="23"/>
        <v>0</v>
      </c>
      <c r="L1280" s="88"/>
    </row>
    <row r="1281">
      <c r="A1281" s="73"/>
      <c r="B1281" s="84"/>
      <c r="C1281" s="83" t="str">
        <f>VLOOKUP(B1281,MAESTRA!I:K,2,0)</f>
        <v>#N/A</v>
      </c>
      <c r="D1281" s="83" t="str">
        <f>VLOOKUP(B1281,MAESTRA!I:K,3,0)</f>
        <v>#N/A</v>
      </c>
      <c r="E1281" s="85"/>
      <c r="F1281" s="86"/>
      <c r="G1281" s="14"/>
      <c r="H1281" s="14">
        <f t="shared" si="1"/>
        <v>0</v>
      </c>
      <c r="I1281" s="14">
        <f t="shared" si="51"/>
        <v>0</v>
      </c>
      <c r="J1281" s="87" t="str">
        <f t="shared" si="22"/>
        <v/>
      </c>
      <c r="K1281" s="14">
        <f t="shared" si="23"/>
        <v>0</v>
      </c>
      <c r="L1281" s="88"/>
    </row>
    <row r="1282">
      <c r="A1282" s="73"/>
      <c r="B1282" s="84"/>
      <c r="C1282" s="83" t="str">
        <f>VLOOKUP(B1282,MAESTRA!I:K,2,0)</f>
        <v>#N/A</v>
      </c>
      <c r="D1282" s="83" t="str">
        <f>VLOOKUP(B1282,MAESTRA!I:K,3,0)</f>
        <v>#N/A</v>
      </c>
      <c r="E1282" s="85"/>
      <c r="F1282" s="86"/>
      <c r="G1282" s="14"/>
      <c r="H1282" s="14">
        <f t="shared" si="1"/>
        <v>0</v>
      </c>
      <c r="I1282" s="14">
        <f t="shared" si="51"/>
        <v>0</v>
      </c>
      <c r="J1282" s="87" t="str">
        <f t="shared" si="22"/>
        <v/>
      </c>
      <c r="K1282" s="14">
        <f t="shared" si="23"/>
        <v>0</v>
      </c>
      <c r="L1282" s="88"/>
    </row>
    <row r="1283">
      <c r="A1283" s="73"/>
      <c r="B1283" s="84"/>
      <c r="C1283" s="83" t="str">
        <f>VLOOKUP(B1283,MAESTRA!I:K,2,0)</f>
        <v>#N/A</v>
      </c>
      <c r="D1283" s="83" t="str">
        <f>VLOOKUP(B1283,MAESTRA!I:K,3,0)</f>
        <v>#N/A</v>
      </c>
      <c r="E1283" s="85"/>
      <c r="F1283" s="86"/>
      <c r="G1283" s="14"/>
      <c r="H1283" s="14">
        <f t="shared" si="1"/>
        <v>0</v>
      </c>
      <c r="I1283" s="14">
        <f t="shared" si="51"/>
        <v>0</v>
      </c>
      <c r="J1283" s="87" t="str">
        <f t="shared" si="22"/>
        <v/>
      </c>
      <c r="K1283" s="14">
        <f t="shared" si="23"/>
        <v>0</v>
      </c>
      <c r="L1283" s="88"/>
    </row>
    <row r="1284">
      <c r="A1284" s="73"/>
      <c r="B1284" s="84"/>
      <c r="C1284" s="83" t="str">
        <f>VLOOKUP(B1284,MAESTRA!I:K,2,0)</f>
        <v>#N/A</v>
      </c>
      <c r="D1284" s="83" t="str">
        <f>VLOOKUP(B1284,MAESTRA!I:K,3,0)</f>
        <v>#N/A</v>
      </c>
      <c r="E1284" s="85"/>
      <c r="F1284" s="86"/>
      <c r="G1284" s="14"/>
      <c r="H1284" s="14">
        <f t="shared" si="1"/>
        <v>0</v>
      </c>
      <c r="I1284" s="14">
        <f t="shared" si="51"/>
        <v>0</v>
      </c>
      <c r="J1284" s="87" t="str">
        <f t="shared" si="22"/>
        <v/>
      </c>
      <c r="K1284" s="14">
        <f t="shared" si="23"/>
        <v>0</v>
      </c>
      <c r="L1284" s="88"/>
    </row>
    <row r="1285">
      <c r="A1285" s="73"/>
      <c r="B1285" s="84"/>
      <c r="C1285" s="83" t="str">
        <f>VLOOKUP(B1285,MAESTRA!I:K,2,0)</f>
        <v>#N/A</v>
      </c>
      <c r="D1285" s="83" t="str">
        <f>VLOOKUP(B1285,MAESTRA!I:K,3,0)</f>
        <v>#N/A</v>
      </c>
      <c r="E1285" s="85"/>
      <c r="F1285" s="86"/>
      <c r="G1285" s="14"/>
      <c r="H1285" s="14">
        <f t="shared" si="1"/>
        <v>0</v>
      </c>
      <c r="I1285" s="14">
        <f t="shared" si="51"/>
        <v>0</v>
      </c>
      <c r="J1285" s="87" t="str">
        <f t="shared" si="22"/>
        <v/>
      </c>
      <c r="K1285" s="14">
        <f t="shared" si="23"/>
        <v>0</v>
      </c>
      <c r="L1285" s="88"/>
    </row>
    <row r="1286">
      <c r="A1286" s="73"/>
      <c r="B1286" s="84"/>
      <c r="C1286" s="83" t="str">
        <f>VLOOKUP(B1286,MAESTRA!I:K,2,0)</f>
        <v>#N/A</v>
      </c>
      <c r="D1286" s="83" t="str">
        <f>VLOOKUP(B1286,MAESTRA!I:K,3,0)</f>
        <v>#N/A</v>
      </c>
      <c r="E1286" s="85"/>
      <c r="F1286" s="86"/>
      <c r="G1286" s="14"/>
      <c r="H1286" s="14">
        <f t="shared" si="1"/>
        <v>0</v>
      </c>
      <c r="I1286" s="14">
        <f t="shared" si="51"/>
        <v>0</v>
      </c>
      <c r="J1286" s="87" t="str">
        <f t="shared" si="22"/>
        <v/>
      </c>
      <c r="K1286" s="14">
        <f t="shared" si="23"/>
        <v>0</v>
      </c>
      <c r="L1286" s="88"/>
    </row>
    <row r="1287">
      <c r="A1287" s="73"/>
      <c r="B1287" s="84"/>
      <c r="C1287" s="83" t="str">
        <f>VLOOKUP(B1287,MAESTRA!I:K,2,0)</f>
        <v>#N/A</v>
      </c>
      <c r="D1287" s="83" t="str">
        <f>VLOOKUP(B1287,MAESTRA!I:K,3,0)</f>
        <v>#N/A</v>
      </c>
      <c r="E1287" s="85"/>
      <c r="F1287" s="86"/>
      <c r="G1287" s="14"/>
      <c r="H1287" s="14">
        <f t="shared" si="1"/>
        <v>0</v>
      </c>
      <c r="I1287" s="14">
        <f t="shared" si="51"/>
        <v>0</v>
      </c>
      <c r="J1287" s="87" t="str">
        <f t="shared" si="22"/>
        <v/>
      </c>
      <c r="K1287" s="14">
        <f t="shared" si="23"/>
        <v>0</v>
      </c>
      <c r="L1287" s="88"/>
    </row>
    <row r="1288">
      <c r="A1288" s="73"/>
      <c r="B1288" s="84"/>
      <c r="C1288" s="83" t="str">
        <f>VLOOKUP(B1288,MAESTRA!I:K,2,0)</f>
        <v>#N/A</v>
      </c>
      <c r="D1288" s="83" t="str">
        <f>VLOOKUP(B1288,MAESTRA!I:K,3,0)</f>
        <v>#N/A</v>
      </c>
      <c r="E1288" s="85"/>
      <c r="F1288" s="86"/>
      <c r="G1288" s="14"/>
      <c r="H1288" s="14">
        <f t="shared" si="1"/>
        <v>0</v>
      </c>
      <c r="I1288" s="14">
        <f t="shared" si="51"/>
        <v>0</v>
      </c>
      <c r="J1288" s="87" t="str">
        <f t="shared" si="22"/>
        <v/>
      </c>
      <c r="K1288" s="14">
        <f t="shared" si="23"/>
        <v>0</v>
      </c>
      <c r="L1288" s="88"/>
    </row>
    <row r="1289">
      <c r="A1289" s="73"/>
      <c r="B1289" s="84"/>
      <c r="C1289" s="83" t="str">
        <f>VLOOKUP(B1289,MAESTRA!I:K,2,0)</f>
        <v>#N/A</v>
      </c>
      <c r="D1289" s="83" t="str">
        <f>VLOOKUP(B1289,MAESTRA!I:K,3,0)</f>
        <v>#N/A</v>
      </c>
      <c r="E1289" s="85"/>
      <c r="F1289" s="86"/>
      <c r="G1289" s="14"/>
      <c r="H1289" s="14">
        <f t="shared" si="1"/>
        <v>0</v>
      </c>
      <c r="I1289" s="14">
        <f t="shared" si="51"/>
        <v>0</v>
      </c>
      <c r="J1289" s="87" t="str">
        <f t="shared" si="22"/>
        <v/>
      </c>
      <c r="K1289" s="14">
        <f t="shared" si="23"/>
        <v>0</v>
      </c>
      <c r="L1289" s="88"/>
    </row>
    <row r="1290">
      <c r="A1290" s="73"/>
      <c r="B1290" s="84"/>
      <c r="C1290" s="83" t="str">
        <f>VLOOKUP(B1290,MAESTRA!I:K,2,0)</f>
        <v>#N/A</v>
      </c>
      <c r="D1290" s="83" t="str">
        <f>VLOOKUP(B1290,MAESTRA!I:K,3,0)</f>
        <v>#N/A</v>
      </c>
      <c r="E1290" s="85"/>
      <c r="F1290" s="86"/>
      <c r="G1290" s="14"/>
      <c r="H1290" s="14">
        <f t="shared" si="1"/>
        <v>0</v>
      </c>
      <c r="I1290" s="14">
        <f t="shared" si="51"/>
        <v>0</v>
      </c>
      <c r="J1290" s="87" t="str">
        <f t="shared" si="22"/>
        <v/>
      </c>
      <c r="K1290" s="14">
        <f t="shared" si="23"/>
        <v>0</v>
      </c>
      <c r="L1290" s="88"/>
    </row>
    <row r="1291">
      <c r="A1291" s="73"/>
      <c r="B1291" s="84"/>
      <c r="C1291" s="83" t="str">
        <f>VLOOKUP(B1291,MAESTRA!I:K,2,0)</f>
        <v>#N/A</v>
      </c>
      <c r="D1291" s="83" t="str">
        <f>VLOOKUP(B1291,MAESTRA!I:K,3,0)</f>
        <v>#N/A</v>
      </c>
      <c r="E1291" s="85"/>
      <c r="F1291" s="86"/>
      <c r="G1291" s="14"/>
      <c r="H1291" s="14">
        <f t="shared" si="1"/>
        <v>0</v>
      </c>
      <c r="I1291" s="14">
        <f t="shared" si="51"/>
        <v>0</v>
      </c>
      <c r="J1291" s="87" t="str">
        <f t="shared" si="22"/>
        <v/>
      </c>
      <c r="K1291" s="14">
        <f t="shared" si="23"/>
        <v>0</v>
      </c>
      <c r="L1291" s="88"/>
    </row>
    <row r="1292">
      <c r="A1292" s="73"/>
      <c r="B1292" s="84"/>
      <c r="C1292" s="83" t="str">
        <f>VLOOKUP(B1292,MAESTRA!I:K,2,0)</f>
        <v>#N/A</v>
      </c>
      <c r="D1292" s="83" t="str">
        <f>VLOOKUP(B1292,MAESTRA!I:K,3,0)</f>
        <v>#N/A</v>
      </c>
      <c r="E1292" s="85"/>
      <c r="F1292" s="86"/>
      <c r="G1292" s="14"/>
      <c r="H1292" s="14">
        <f t="shared" si="1"/>
        <v>0</v>
      </c>
      <c r="I1292" s="14">
        <f t="shared" si="51"/>
        <v>0</v>
      </c>
      <c r="J1292" s="87" t="str">
        <f t="shared" si="22"/>
        <v/>
      </c>
      <c r="K1292" s="14">
        <f t="shared" si="23"/>
        <v>0</v>
      </c>
      <c r="L1292" s="88"/>
    </row>
    <row r="1293">
      <c r="A1293" s="73"/>
      <c r="B1293" s="84"/>
      <c r="C1293" s="83" t="str">
        <f>VLOOKUP(B1293,MAESTRA!I:K,2,0)</f>
        <v>#N/A</v>
      </c>
      <c r="D1293" s="83" t="str">
        <f>VLOOKUP(B1293,MAESTRA!I:K,3,0)</f>
        <v>#N/A</v>
      </c>
      <c r="E1293" s="85"/>
      <c r="F1293" s="86"/>
      <c r="G1293" s="14"/>
      <c r="H1293" s="14">
        <f t="shared" si="1"/>
        <v>0</v>
      </c>
      <c r="I1293" s="14">
        <f t="shared" si="51"/>
        <v>0</v>
      </c>
      <c r="J1293" s="87" t="str">
        <f t="shared" si="22"/>
        <v/>
      </c>
      <c r="K1293" s="14">
        <f t="shared" si="23"/>
        <v>0</v>
      </c>
      <c r="L1293" s="88"/>
    </row>
    <row r="1294">
      <c r="A1294" s="73"/>
      <c r="B1294" s="84"/>
      <c r="C1294" s="83" t="str">
        <f>VLOOKUP(B1294,MAESTRA!I:K,2,0)</f>
        <v>#N/A</v>
      </c>
      <c r="D1294" s="83" t="str">
        <f>VLOOKUP(B1294,MAESTRA!I:K,3,0)</f>
        <v>#N/A</v>
      </c>
      <c r="E1294" s="85"/>
      <c r="F1294" s="86"/>
      <c r="G1294" s="14"/>
      <c r="H1294" s="14">
        <f t="shared" si="1"/>
        <v>0</v>
      </c>
      <c r="I1294" s="14">
        <f t="shared" si="51"/>
        <v>0</v>
      </c>
      <c r="J1294" s="87" t="str">
        <f t="shared" si="22"/>
        <v/>
      </c>
      <c r="K1294" s="14">
        <f t="shared" si="23"/>
        <v>0</v>
      </c>
      <c r="L1294" s="88"/>
    </row>
    <row r="1295">
      <c r="A1295" s="73"/>
      <c r="B1295" s="84"/>
      <c r="C1295" s="83" t="str">
        <f>VLOOKUP(B1295,MAESTRA!I:K,2,0)</f>
        <v>#N/A</v>
      </c>
      <c r="D1295" s="83" t="str">
        <f>VLOOKUP(B1295,MAESTRA!I:K,3,0)</f>
        <v>#N/A</v>
      </c>
      <c r="E1295" s="85"/>
      <c r="F1295" s="86"/>
      <c r="G1295" s="14"/>
      <c r="H1295" s="14">
        <f t="shared" si="1"/>
        <v>0</v>
      </c>
      <c r="I1295" s="14">
        <f t="shared" si="51"/>
        <v>0</v>
      </c>
      <c r="J1295" s="87" t="str">
        <f t="shared" si="22"/>
        <v/>
      </c>
      <c r="K1295" s="14">
        <f t="shared" si="23"/>
        <v>0</v>
      </c>
      <c r="L1295" s="88"/>
    </row>
    <row r="1296">
      <c r="A1296" s="73"/>
      <c r="B1296" s="84"/>
      <c r="C1296" s="83" t="str">
        <f>VLOOKUP(B1296,MAESTRA!I:K,2,0)</f>
        <v>#N/A</v>
      </c>
      <c r="D1296" s="83" t="str">
        <f>VLOOKUP(B1296,MAESTRA!I:K,3,0)</f>
        <v>#N/A</v>
      </c>
      <c r="E1296" s="85"/>
      <c r="F1296" s="86"/>
      <c r="G1296" s="14"/>
      <c r="H1296" s="14">
        <f t="shared" si="1"/>
        <v>0</v>
      </c>
      <c r="I1296" s="14">
        <f t="shared" si="51"/>
        <v>0</v>
      </c>
      <c r="J1296" s="87" t="str">
        <f t="shared" si="22"/>
        <v/>
      </c>
      <c r="K1296" s="14">
        <f t="shared" si="23"/>
        <v>0</v>
      </c>
      <c r="L1296" s="88"/>
    </row>
    <row r="1297">
      <c r="A1297" s="73"/>
      <c r="B1297" s="84"/>
      <c r="C1297" s="83" t="str">
        <f>VLOOKUP(B1297,MAESTRA!I:K,2,0)</f>
        <v>#N/A</v>
      </c>
      <c r="D1297" s="83" t="str">
        <f>VLOOKUP(B1297,MAESTRA!I:K,3,0)</f>
        <v>#N/A</v>
      </c>
      <c r="E1297" s="85"/>
      <c r="F1297" s="86"/>
      <c r="G1297" s="14"/>
      <c r="H1297" s="14">
        <f t="shared" si="1"/>
        <v>0</v>
      </c>
      <c r="I1297" s="14">
        <f t="shared" si="51"/>
        <v>0</v>
      </c>
      <c r="J1297" s="87" t="str">
        <f t="shared" si="22"/>
        <v/>
      </c>
      <c r="K1297" s="14">
        <f t="shared" si="23"/>
        <v>0</v>
      </c>
      <c r="L1297" s="88"/>
    </row>
    <row r="1298">
      <c r="A1298" s="73"/>
      <c r="B1298" s="84"/>
      <c r="C1298" s="83" t="str">
        <f>VLOOKUP(B1298,MAESTRA!I:K,2,0)</f>
        <v>#N/A</v>
      </c>
      <c r="D1298" s="83" t="str">
        <f>VLOOKUP(B1298,MAESTRA!I:K,3,0)</f>
        <v>#N/A</v>
      </c>
      <c r="E1298" s="85"/>
      <c r="F1298" s="86"/>
      <c r="G1298" s="14"/>
      <c r="H1298" s="14">
        <f t="shared" si="1"/>
        <v>0</v>
      </c>
      <c r="I1298" s="14">
        <f t="shared" si="51"/>
        <v>0</v>
      </c>
      <c r="J1298" s="87" t="str">
        <f t="shared" si="22"/>
        <v/>
      </c>
      <c r="K1298" s="14">
        <f t="shared" si="23"/>
        <v>0</v>
      </c>
      <c r="L1298" s="88"/>
    </row>
    <row r="1299">
      <c r="A1299" s="73"/>
      <c r="B1299" s="84"/>
      <c r="C1299" s="83" t="str">
        <f>VLOOKUP(B1299,MAESTRA!I:K,2,0)</f>
        <v>#N/A</v>
      </c>
      <c r="D1299" s="83" t="str">
        <f>VLOOKUP(B1299,MAESTRA!I:K,3,0)</f>
        <v>#N/A</v>
      </c>
      <c r="E1299" s="85"/>
      <c r="F1299" s="86"/>
      <c r="G1299" s="14"/>
      <c r="H1299" s="14">
        <f t="shared" si="1"/>
        <v>0</v>
      </c>
      <c r="I1299" s="14">
        <f t="shared" si="51"/>
        <v>0</v>
      </c>
      <c r="J1299" s="87" t="str">
        <f t="shared" si="22"/>
        <v/>
      </c>
      <c r="K1299" s="14">
        <f t="shared" si="23"/>
        <v>0</v>
      </c>
      <c r="L1299" s="88"/>
    </row>
    <row r="1300">
      <c r="A1300" s="73"/>
      <c r="B1300" s="84"/>
      <c r="C1300" s="83" t="str">
        <f>VLOOKUP(B1300,MAESTRA!I:K,2,0)</f>
        <v>#N/A</v>
      </c>
      <c r="D1300" s="83" t="str">
        <f>VLOOKUP(B1300,MAESTRA!I:K,3,0)</f>
        <v>#N/A</v>
      </c>
      <c r="E1300" s="85"/>
      <c r="F1300" s="86"/>
      <c r="G1300" s="14"/>
      <c r="H1300" s="14">
        <f t="shared" si="1"/>
        <v>0</v>
      </c>
      <c r="I1300" s="14">
        <f t="shared" si="51"/>
        <v>0</v>
      </c>
      <c r="J1300" s="87" t="str">
        <f t="shared" si="22"/>
        <v/>
      </c>
      <c r="K1300" s="14">
        <f t="shared" si="23"/>
        <v>0</v>
      </c>
      <c r="L1300" s="88"/>
    </row>
    <row r="1301">
      <c r="A1301" s="73"/>
      <c r="B1301" s="84"/>
      <c r="C1301" s="83" t="str">
        <f>VLOOKUP(B1301,MAESTRA!I:K,2,0)</f>
        <v>#N/A</v>
      </c>
      <c r="D1301" s="83" t="str">
        <f>VLOOKUP(B1301,MAESTRA!I:K,3,0)</f>
        <v>#N/A</v>
      </c>
      <c r="E1301" s="85"/>
      <c r="F1301" s="86"/>
      <c r="G1301" s="14"/>
      <c r="H1301" s="14">
        <f t="shared" si="1"/>
        <v>0</v>
      </c>
      <c r="I1301" s="14">
        <f t="shared" si="51"/>
        <v>0</v>
      </c>
      <c r="J1301" s="87" t="str">
        <f t="shared" si="22"/>
        <v/>
      </c>
      <c r="K1301" s="14">
        <f t="shared" si="23"/>
        <v>0</v>
      </c>
      <c r="L1301" s="88"/>
    </row>
    <row r="1302">
      <c r="A1302" s="73"/>
      <c r="B1302" s="84"/>
      <c r="C1302" s="83" t="str">
        <f>VLOOKUP(B1302,MAESTRA!I:K,2,0)</f>
        <v>#N/A</v>
      </c>
      <c r="D1302" s="83" t="str">
        <f>VLOOKUP(B1302,MAESTRA!I:K,3,0)</f>
        <v>#N/A</v>
      </c>
      <c r="E1302" s="85"/>
      <c r="F1302" s="86"/>
      <c r="G1302" s="14"/>
      <c r="H1302" s="14">
        <f t="shared" si="1"/>
        <v>0</v>
      </c>
      <c r="I1302" s="14">
        <f t="shared" si="51"/>
        <v>0</v>
      </c>
      <c r="J1302" s="87" t="str">
        <f t="shared" si="22"/>
        <v/>
      </c>
      <c r="K1302" s="14">
        <f t="shared" si="23"/>
        <v>0</v>
      </c>
      <c r="L1302" s="88"/>
    </row>
    <row r="1303">
      <c r="A1303" s="73"/>
      <c r="B1303" s="84"/>
      <c r="C1303" s="83" t="str">
        <f>VLOOKUP(B1303,MAESTRA!I:K,2,0)</f>
        <v>#N/A</v>
      </c>
      <c r="D1303" s="83" t="str">
        <f>VLOOKUP(B1303,MAESTRA!I:K,3,0)</f>
        <v>#N/A</v>
      </c>
      <c r="E1303" s="85"/>
      <c r="F1303" s="86"/>
      <c r="G1303" s="14"/>
      <c r="H1303" s="14">
        <f t="shared" si="1"/>
        <v>0</v>
      </c>
      <c r="I1303" s="14">
        <f t="shared" si="51"/>
        <v>0</v>
      </c>
      <c r="J1303" s="87" t="str">
        <f t="shared" si="22"/>
        <v/>
      </c>
      <c r="K1303" s="14">
        <f t="shared" si="23"/>
        <v>0</v>
      </c>
      <c r="L1303" s="88"/>
    </row>
    <row r="1304">
      <c r="A1304" s="73"/>
      <c r="B1304" s="84"/>
      <c r="C1304" s="83" t="str">
        <f>VLOOKUP(B1304,MAESTRA!I:K,2,0)</f>
        <v>#N/A</v>
      </c>
      <c r="D1304" s="83" t="str">
        <f>VLOOKUP(B1304,MAESTRA!I:K,3,0)</f>
        <v>#N/A</v>
      </c>
      <c r="E1304" s="85"/>
      <c r="F1304" s="86"/>
      <c r="G1304" s="14"/>
      <c r="H1304" s="14">
        <f t="shared" si="1"/>
        <v>0</v>
      </c>
      <c r="I1304" s="14">
        <f t="shared" si="51"/>
        <v>0</v>
      </c>
      <c r="J1304" s="87" t="str">
        <f t="shared" si="22"/>
        <v/>
      </c>
      <c r="K1304" s="14">
        <f t="shared" si="23"/>
        <v>0</v>
      </c>
      <c r="L1304" s="88"/>
    </row>
    <row r="1305">
      <c r="A1305" s="73"/>
      <c r="B1305" s="84"/>
      <c r="C1305" s="83" t="str">
        <f>VLOOKUP(B1305,MAESTRA!I:K,2,0)</f>
        <v>#N/A</v>
      </c>
      <c r="D1305" s="83" t="str">
        <f>VLOOKUP(B1305,MAESTRA!I:K,3,0)</f>
        <v>#N/A</v>
      </c>
      <c r="E1305" s="85"/>
      <c r="F1305" s="86"/>
      <c r="G1305" s="14"/>
      <c r="H1305" s="14">
        <f t="shared" si="1"/>
        <v>0</v>
      </c>
      <c r="I1305" s="14">
        <f t="shared" si="51"/>
        <v>0</v>
      </c>
      <c r="J1305" s="87" t="str">
        <f t="shared" si="22"/>
        <v/>
      </c>
      <c r="K1305" s="14">
        <f t="shared" si="23"/>
        <v>0</v>
      </c>
      <c r="L1305" s="88"/>
    </row>
    <row r="1306">
      <c r="A1306" s="73"/>
      <c r="B1306" s="84"/>
      <c r="C1306" s="83" t="str">
        <f>VLOOKUP(B1306,MAESTRA!I:K,2,0)</f>
        <v>#N/A</v>
      </c>
      <c r="D1306" s="83" t="str">
        <f>VLOOKUP(B1306,MAESTRA!I:K,3,0)</f>
        <v>#N/A</v>
      </c>
      <c r="E1306" s="85"/>
      <c r="F1306" s="86"/>
      <c r="G1306" s="14"/>
      <c r="H1306" s="14">
        <f t="shared" si="1"/>
        <v>0</v>
      </c>
      <c r="I1306" s="14">
        <f t="shared" si="51"/>
        <v>0</v>
      </c>
      <c r="J1306" s="87" t="str">
        <f t="shared" si="22"/>
        <v/>
      </c>
      <c r="K1306" s="14">
        <f t="shared" si="23"/>
        <v>0</v>
      </c>
      <c r="L1306" s="88"/>
    </row>
    <row r="1307">
      <c r="A1307" s="73"/>
      <c r="B1307" s="84"/>
      <c r="C1307" s="83" t="str">
        <f>VLOOKUP(B1307,MAESTRA!I:K,2,0)</f>
        <v>#N/A</v>
      </c>
      <c r="D1307" s="83" t="str">
        <f>VLOOKUP(B1307,MAESTRA!I:K,3,0)</f>
        <v>#N/A</v>
      </c>
      <c r="E1307" s="85"/>
      <c r="F1307" s="86"/>
      <c r="G1307" s="14"/>
      <c r="H1307" s="14">
        <f t="shared" si="1"/>
        <v>0</v>
      </c>
      <c r="I1307" s="14">
        <f t="shared" si="51"/>
        <v>0</v>
      </c>
      <c r="J1307" s="87" t="str">
        <f t="shared" si="22"/>
        <v/>
      </c>
      <c r="K1307" s="14">
        <f t="shared" si="23"/>
        <v>0</v>
      </c>
      <c r="L1307" s="88"/>
    </row>
    <row r="1308">
      <c r="A1308" s="73"/>
      <c r="B1308" s="84"/>
      <c r="C1308" s="83" t="str">
        <f>VLOOKUP(B1308,MAESTRA!I:K,2,0)</f>
        <v>#N/A</v>
      </c>
      <c r="D1308" s="83" t="str">
        <f>VLOOKUP(B1308,MAESTRA!I:K,3,0)</f>
        <v>#N/A</v>
      </c>
      <c r="E1308" s="85"/>
      <c r="F1308" s="86"/>
      <c r="G1308" s="14"/>
      <c r="H1308" s="14">
        <f t="shared" si="1"/>
        <v>0</v>
      </c>
      <c r="I1308" s="14">
        <f t="shared" si="51"/>
        <v>0</v>
      </c>
      <c r="J1308" s="87" t="str">
        <f t="shared" si="22"/>
        <v/>
      </c>
      <c r="K1308" s="14">
        <f t="shared" si="23"/>
        <v>0</v>
      </c>
      <c r="L1308" s="88"/>
    </row>
    <row r="1309">
      <c r="A1309" s="73"/>
      <c r="B1309" s="84"/>
      <c r="C1309" s="83" t="str">
        <f>VLOOKUP(B1309,MAESTRA!I:K,2,0)</f>
        <v>#N/A</v>
      </c>
      <c r="D1309" s="83" t="str">
        <f>VLOOKUP(B1309,MAESTRA!I:K,3,0)</f>
        <v>#N/A</v>
      </c>
      <c r="E1309" s="85"/>
      <c r="F1309" s="86"/>
      <c r="G1309" s="14"/>
      <c r="H1309" s="14">
        <f t="shared" si="1"/>
        <v>0</v>
      </c>
      <c r="I1309" s="14">
        <f t="shared" si="51"/>
        <v>0</v>
      </c>
      <c r="J1309" s="87" t="str">
        <f t="shared" si="22"/>
        <v/>
      </c>
      <c r="K1309" s="14">
        <f t="shared" si="23"/>
        <v>0</v>
      </c>
      <c r="L1309" s="88"/>
    </row>
    <row r="1310">
      <c r="A1310" s="73"/>
      <c r="B1310" s="84"/>
      <c r="C1310" s="83" t="str">
        <f>VLOOKUP(B1310,MAESTRA!I:K,2,0)</f>
        <v>#N/A</v>
      </c>
      <c r="D1310" s="83" t="str">
        <f>VLOOKUP(B1310,MAESTRA!I:K,3,0)</f>
        <v>#N/A</v>
      </c>
      <c r="E1310" s="85"/>
      <c r="F1310" s="86"/>
      <c r="G1310" s="14"/>
      <c r="H1310" s="14">
        <f t="shared" si="1"/>
        <v>0</v>
      </c>
      <c r="I1310" s="14">
        <f t="shared" si="51"/>
        <v>0</v>
      </c>
      <c r="J1310" s="87" t="str">
        <f t="shared" si="22"/>
        <v/>
      </c>
      <c r="K1310" s="14">
        <f t="shared" si="23"/>
        <v>0</v>
      </c>
      <c r="L1310" s="88"/>
    </row>
    <row r="1311">
      <c r="A1311" s="73"/>
      <c r="B1311" s="84"/>
      <c r="C1311" s="83" t="str">
        <f>VLOOKUP(B1311,MAESTRA!I:K,2,0)</f>
        <v>#N/A</v>
      </c>
      <c r="D1311" s="83" t="str">
        <f>VLOOKUP(B1311,MAESTRA!I:K,3,0)</f>
        <v>#N/A</v>
      </c>
      <c r="E1311" s="85"/>
      <c r="F1311" s="86"/>
      <c r="G1311" s="14"/>
      <c r="H1311" s="14">
        <f t="shared" si="1"/>
        <v>0</v>
      </c>
      <c r="I1311" s="14">
        <f t="shared" si="51"/>
        <v>0</v>
      </c>
      <c r="J1311" s="87" t="str">
        <f t="shared" si="22"/>
        <v/>
      </c>
      <c r="K1311" s="14">
        <f t="shared" si="23"/>
        <v>0</v>
      </c>
      <c r="L1311" s="88"/>
    </row>
    <row r="1312">
      <c r="A1312" s="73"/>
      <c r="B1312" s="84"/>
      <c r="C1312" s="83" t="str">
        <f>VLOOKUP(B1312,MAESTRA!I:K,2,0)</f>
        <v>#N/A</v>
      </c>
      <c r="D1312" s="83" t="str">
        <f>VLOOKUP(B1312,MAESTRA!I:K,3,0)</f>
        <v>#N/A</v>
      </c>
      <c r="E1312" s="85"/>
      <c r="F1312" s="86"/>
      <c r="G1312" s="14"/>
      <c r="H1312" s="14">
        <f t="shared" si="1"/>
        <v>0</v>
      </c>
      <c r="I1312" s="14">
        <f t="shared" si="51"/>
        <v>0</v>
      </c>
      <c r="J1312" s="87" t="str">
        <f t="shared" si="22"/>
        <v/>
      </c>
      <c r="K1312" s="14">
        <f t="shared" si="23"/>
        <v>0</v>
      </c>
      <c r="L1312" s="88"/>
    </row>
    <row r="1313">
      <c r="A1313" s="73"/>
      <c r="B1313" s="84"/>
      <c r="C1313" s="83" t="str">
        <f>VLOOKUP(B1313,MAESTRA!I:K,2,0)</f>
        <v>#N/A</v>
      </c>
      <c r="D1313" s="83" t="str">
        <f>VLOOKUP(B1313,MAESTRA!I:K,3,0)</f>
        <v>#N/A</v>
      </c>
      <c r="E1313" s="85"/>
      <c r="F1313" s="86"/>
      <c r="G1313" s="14"/>
      <c r="H1313" s="14">
        <f t="shared" si="1"/>
        <v>0</v>
      </c>
      <c r="I1313" s="14">
        <f t="shared" si="51"/>
        <v>0</v>
      </c>
      <c r="J1313" s="87" t="str">
        <f t="shared" si="22"/>
        <v/>
      </c>
      <c r="K1313" s="14">
        <f t="shared" si="23"/>
        <v>0</v>
      </c>
      <c r="L1313" s="88"/>
    </row>
    <row r="1314">
      <c r="A1314" s="73"/>
      <c r="B1314" s="84"/>
      <c r="C1314" s="83" t="str">
        <f>VLOOKUP(B1314,MAESTRA!I:K,2,0)</f>
        <v>#N/A</v>
      </c>
      <c r="D1314" s="83" t="str">
        <f>VLOOKUP(B1314,MAESTRA!I:K,3,0)</f>
        <v>#N/A</v>
      </c>
      <c r="E1314" s="85"/>
      <c r="F1314" s="86"/>
      <c r="G1314" s="14"/>
      <c r="H1314" s="14">
        <f t="shared" si="1"/>
        <v>0</v>
      </c>
      <c r="I1314" s="14">
        <f t="shared" si="51"/>
        <v>0</v>
      </c>
      <c r="J1314" s="87" t="str">
        <f t="shared" si="22"/>
        <v/>
      </c>
      <c r="K1314" s="14">
        <f t="shared" si="23"/>
        <v>0</v>
      </c>
      <c r="L1314" s="88"/>
    </row>
    <row r="1315">
      <c r="A1315" s="73"/>
      <c r="B1315" s="84"/>
      <c r="C1315" s="83" t="str">
        <f>VLOOKUP(B1315,MAESTRA!I:K,2,0)</f>
        <v>#N/A</v>
      </c>
      <c r="D1315" s="83" t="str">
        <f>VLOOKUP(B1315,MAESTRA!I:K,3,0)</f>
        <v>#N/A</v>
      </c>
      <c r="E1315" s="85"/>
      <c r="F1315" s="86"/>
      <c r="G1315" s="14"/>
      <c r="H1315" s="14">
        <f t="shared" si="1"/>
        <v>0</v>
      </c>
      <c r="I1315" s="14">
        <f t="shared" si="51"/>
        <v>0</v>
      </c>
      <c r="J1315" s="87" t="str">
        <f t="shared" si="22"/>
        <v/>
      </c>
      <c r="K1315" s="14">
        <f t="shared" si="23"/>
        <v>0</v>
      </c>
      <c r="L1315" s="88"/>
    </row>
    <row r="1316">
      <c r="A1316" s="73"/>
      <c r="B1316" s="84"/>
      <c r="C1316" s="83" t="str">
        <f>VLOOKUP(B1316,MAESTRA!I:K,2,0)</f>
        <v>#N/A</v>
      </c>
      <c r="D1316" s="83" t="str">
        <f>VLOOKUP(B1316,MAESTRA!I:K,3,0)</f>
        <v>#N/A</v>
      </c>
      <c r="E1316" s="85"/>
      <c r="F1316" s="86"/>
      <c r="G1316" s="14"/>
      <c r="H1316" s="14">
        <f t="shared" si="1"/>
        <v>0</v>
      </c>
      <c r="I1316" s="14">
        <f t="shared" si="51"/>
        <v>0</v>
      </c>
      <c r="J1316" s="87" t="str">
        <f t="shared" si="22"/>
        <v/>
      </c>
      <c r="K1316" s="14">
        <f t="shared" si="23"/>
        <v>0</v>
      </c>
      <c r="L1316" s="88"/>
    </row>
    <row r="1317">
      <c r="A1317" s="73"/>
      <c r="B1317" s="84"/>
      <c r="C1317" s="83" t="str">
        <f>VLOOKUP(B1317,MAESTRA!I:K,2,0)</f>
        <v>#N/A</v>
      </c>
      <c r="D1317" s="83" t="str">
        <f>VLOOKUP(B1317,MAESTRA!I:K,3,0)</f>
        <v>#N/A</v>
      </c>
      <c r="E1317" s="85"/>
      <c r="F1317" s="86"/>
      <c r="G1317" s="14"/>
      <c r="H1317" s="14">
        <f t="shared" si="1"/>
        <v>0</v>
      </c>
      <c r="I1317" s="14">
        <f t="shared" si="51"/>
        <v>0</v>
      </c>
      <c r="J1317" s="87" t="str">
        <f t="shared" si="22"/>
        <v/>
      </c>
      <c r="K1317" s="14">
        <f t="shared" si="23"/>
        <v>0</v>
      </c>
      <c r="L1317" s="88"/>
    </row>
    <row r="1318">
      <c r="A1318" s="73"/>
      <c r="B1318" s="84"/>
      <c r="C1318" s="83" t="str">
        <f>VLOOKUP(B1318,MAESTRA!I:K,2,0)</f>
        <v>#N/A</v>
      </c>
      <c r="D1318" s="83" t="str">
        <f>VLOOKUP(B1318,MAESTRA!I:K,3,0)</f>
        <v>#N/A</v>
      </c>
      <c r="E1318" s="85"/>
      <c r="F1318" s="86"/>
      <c r="G1318" s="14"/>
      <c r="H1318" s="14">
        <f t="shared" si="1"/>
        <v>0</v>
      </c>
      <c r="I1318" s="14">
        <f t="shared" si="51"/>
        <v>0</v>
      </c>
      <c r="J1318" s="87" t="str">
        <f t="shared" si="22"/>
        <v/>
      </c>
      <c r="K1318" s="14">
        <f t="shared" si="23"/>
        <v>0</v>
      </c>
      <c r="L1318" s="88"/>
    </row>
    <row r="1319">
      <c r="A1319" s="73"/>
      <c r="B1319" s="84"/>
      <c r="C1319" s="83" t="str">
        <f>VLOOKUP(B1319,MAESTRA!I:K,2,0)</f>
        <v>#N/A</v>
      </c>
      <c r="D1319" s="83" t="str">
        <f>VLOOKUP(B1319,MAESTRA!I:K,3,0)</f>
        <v>#N/A</v>
      </c>
      <c r="E1319" s="85"/>
      <c r="F1319" s="86"/>
      <c r="G1319" s="14"/>
      <c r="H1319" s="14">
        <f t="shared" si="1"/>
        <v>0</v>
      </c>
      <c r="I1319" s="14">
        <f t="shared" si="51"/>
        <v>0</v>
      </c>
      <c r="J1319" s="87" t="str">
        <f t="shared" si="22"/>
        <v/>
      </c>
      <c r="K1319" s="14">
        <f t="shared" si="23"/>
        <v>0</v>
      </c>
      <c r="L1319" s="88"/>
    </row>
    <row r="1320">
      <c r="A1320" s="73"/>
      <c r="B1320" s="84"/>
      <c r="C1320" s="83" t="str">
        <f>VLOOKUP(B1320,MAESTRA!I:K,2,0)</f>
        <v>#N/A</v>
      </c>
      <c r="D1320" s="83" t="str">
        <f>VLOOKUP(B1320,MAESTRA!I:K,3,0)</f>
        <v>#N/A</v>
      </c>
      <c r="E1320" s="85"/>
      <c r="F1320" s="86"/>
      <c r="G1320" s="14"/>
      <c r="H1320" s="14">
        <f t="shared" si="1"/>
        <v>0</v>
      </c>
      <c r="I1320" s="14">
        <f t="shared" si="51"/>
        <v>0</v>
      </c>
      <c r="J1320" s="87" t="str">
        <f t="shared" si="22"/>
        <v/>
      </c>
      <c r="K1320" s="14">
        <f t="shared" si="23"/>
        <v>0</v>
      </c>
      <c r="L1320" s="88"/>
    </row>
    <row r="1321">
      <c r="A1321" s="73"/>
      <c r="B1321" s="84"/>
      <c r="C1321" s="83" t="str">
        <f>VLOOKUP(B1321,MAESTRA!I:K,2,0)</f>
        <v>#N/A</v>
      </c>
      <c r="D1321" s="83" t="str">
        <f>VLOOKUP(B1321,MAESTRA!I:K,3,0)</f>
        <v>#N/A</v>
      </c>
      <c r="E1321" s="85"/>
      <c r="F1321" s="86"/>
      <c r="G1321" s="14"/>
      <c r="H1321" s="14">
        <f t="shared" si="1"/>
        <v>0</v>
      </c>
      <c r="I1321" s="14">
        <f t="shared" si="51"/>
        <v>0</v>
      </c>
      <c r="J1321" s="87" t="str">
        <f t="shared" si="22"/>
        <v/>
      </c>
      <c r="K1321" s="14">
        <f t="shared" si="23"/>
        <v>0</v>
      </c>
      <c r="L1321" s="88"/>
    </row>
    <row r="1322">
      <c r="A1322" s="73"/>
      <c r="B1322" s="84"/>
      <c r="C1322" s="83" t="str">
        <f>VLOOKUP(B1322,MAESTRA!I:K,2,0)</f>
        <v>#N/A</v>
      </c>
      <c r="D1322" s="83" t="str">
        <f>VLOOKUP(B1322,MAESTRA!I:K,3,0)</f>
        <v>#N/A</v>
      </c>
      <c r="E1322" s="85"/>
      <c r="F1322" s="86"/>
      <c r="G1322" s="14"/>
      <c r="H1322" s="14">
        <f t="shared" si="1"/>
        <v>0</v>
      </c>
      <c r="I1322" s="14">
        <f t="shared" si="51"/>
        <v>0</v>
      </c>
      <c r="J1322" s="87" t="str">
        <f t="shared" si="22"/>
        <v/>
      </c>
      <c r="K1322" s="14">
        <f t="shared" si="23"/>
        <v>0</v>
      </c>
      <c r="L1322" s="88"/>
    </row>
    <row r="1323">
      <c r="A1323" s="73"/>
      <c r="B1323" s="84"/>
      <c r="C1323" s="83" t="str">
        <f>VLOOKUP(B1323,MAESTRA!I:K,2,0)</f>
        <v>#N/A</v>
      </c>
      <c r="D1323" s="83" t="str">
        <f>VLOOKUP(B1323,MAESTRA!I:K,3,0)</f>
        <v>#N/A</v>
      </c>
      <c r="E1323" s="85"/>
      <c r="F1323" s="86"/>
      <c r="G1323" s="14"/>
      <c r="H1323" s="14">
        <f t="shared" si="1"/>
        <v>0</v>
      </c>
      <c r="I1323" s="14">
        <f t="shared" si="51"/>
        <v>0</v>
      </c>
      <c r="J1323" s="87" t="str">
        <f t="shared" si="22"/>
        <v/>
      </c>
      <c r="K1323" s="14">
        <f t="shared" si="23"/>
        <v>0</v>
      </c>
      <c r="L1323" s="88"/>
    </row>
    <row r="1324">
      <c r="A1324" s="73"/>
      <c r="B1324" s="84"/>
      <c r="C1324" s="83" t="str">
        <f>VLOOKUP(B1324,MAESTRA!I:K,2,0)</f>
        <v>#N/A</v>
      </c>
      <c r="D1324" s="83" t="str">
        <f>VLOOKUP(B1324,MAESTRA!I:K,3,0)</f>
        <v>#N/A</v>
      </c>
      <c r="E1324" s="85"/>
      <c r="F1324" s="86"/>
      <c r="G1324" s="14"/>
      <c r="H1324" s="14">
        <f t="shared" si="1"/>
        <v>0</v>
      </c>
      <c r="I1324" s="14">
        <f t="shared" si="51"/>
        <v>0</v>
      </c>
      <c r="J1324" s="87" t="str">
        <f t="shared" si="22"/>
        <v/>
      </c>
      <c r="K1324" s="14">
        <f t="shared" si="23"/>
        <v>0</v>
      </c>
      <c r="L1324" s="88"/>
    </row>
    <row r="1325">
      <c r="A1325" s="73"/>
      <c r="B1325" s="84"/>
      <c r="C1325" s="83" t="str">
        <f>VLOOKUP(B1325,MAESTRA!I:K,2,0)</f>
        <v>#N/A</v>
      </c>
      <c r="D1325" s="83" t="str">
        <f>VLOOKUP(B1325,MAESTRA!I:K,3,0)</f>
        <v>#N/A</v>
      </c>
      <c r="E1325" s="85"/>
      <c r="F1325" s="86"/>
      <c r="G1325" s="14"/>
      <c r="H1325" s="14">
        <f t="shared" si="1"/>
        <v>0</v>
      </c>
      <c r="I1325" s="14">
        <f t="shared" si="51"/>
        <v>0</v>
      </c>
      <c r="J1325" s="87" t="str">
        <f t="shared" si="22"/>
        <v/>
      </c>
      <c r="K1325" s="14">
        <f t="shared" si="23"/>
        <v>0</v>
      </c>
      <c r="L1325" s="88"/>
    </row>
    <row r="1326">
      <c r="A1326" s="73"/>
      <c r="B1326" s="84"/>
      <c r="C1326" s="83" t="str">
        <f>VLOOKUP(B1326,MAESTRA!I:K,2,0)</f>
        <v>#N/A</v>
      </c>
      <c r="D1326" s="83" t="str">
        <f>VLOOKUP(B1326,MAESTRA!I:K,3,0)</f>
        <v>#N/A</v>
      </c>
      <c r="E1326" s="85"/>
      <c r="F1326" s="86"/>
      <c r="G1326" s="14"/>
      <c r="H1326" s="14">
        <f t="shared" si="1"/>
        <v>0</v>
      </c>
      <c r="I1326" s="14">
        <f t="shared" si="51"/>
        <v>0</v>
      </c>
      <c r="J1326" s="87" t="str">
        <f t="shared" si="22"/>
        <v/>
      </c>
      <c r="K1326" s="14">
        <f t="shared" si="23"/>
        <v>0</v>
      </c>
      <c r="L1326" s="88"/>
    </row>
    <row r="1327">
      <c r="A1327" s="73"/>
      <c r="B1327" s="84"/>
      <c r="C1327" s="83" t="str">
        <f>VLOOKUP(B1327,MAESTRA!I:K,2,0)</f>
        <v>#N/A</v>
      </c>
      <c r="D1327" s="83" t="str">
        <f>VLOOKUP(B1327,MAESTRA!I:K,3,0)</f>
        <v>#N/A</v>
      </c>
      <c r="E1327" s="85"/>
      <c r="F1327" s="86"/>
      <c r="G1327" s="14"/>
      <c r="H1327" s="14">
        <f t="shared" si="1"/>
        <v>0</v>
      </c>
      <c r="I1327" s="14">
        <f t="shared" si="51"/>
        <v>0</v>
      </c>
      <c r="J1327" s="87" t="str">
        <f t="shared" si="22"/>
        <v/>
      </c>
      <c r="K1327" s="14">
        <f t="shared" si="23"/>
        <v>0</v>
      </c>
      <c r="L1327" s="88"/>
    </row>
    <row r="1328">
      <c r="A1328" s="73"/>
      <c r="B1328" s="84"/>
      <c r="C1328" s="83" t="str">
        <f>VLOOKUP(B1328,MAESTRA!I:K,2,0)</f>
        <v>#N/A</v>
      </c>
      <c r="D1328" s="83" t="str">
        <f>VLOOKUP(B1328,MAESTRA!I:K,3,0)</f>
        <v>#N/A</v>
      </c>
      <c r="E1328" s="85"/>
      <c r="F1328" s="86"/>
      <c r="G1328" s="14"/>
      <c r="H1328" s="14">
        <f t="shared" si="1"/>
        <v>0</v>
      </c>
      <c r="I1328" s="14">
        <f t="shared" si="51"/>
        <v>0</v>
      </c>
      <c r="J1328" s="87" t="str">
        <f t="shared" si="22"/>
        <v/>
      </c>
      <c r="K1328" s="14">
        <f t="shared" si="23"/>
        <v>0</v>
      </c>
      <c r="L1328" s="88"/>
    </row>
    <row r="1329">
      <c r="A1329" s="73"/>
      <c r="B1329" s="84"/>
      <c r="C1329" s="83" t="str">
        <f>VLOOKUP(B1329,MAESTRA!I:K,2,0)</f>
        <v>#N/A</v>
      </c>
      <c r="D1329" s="83" t="str">
        <f>VLOOKUP(B1329,MAESTRA!I:K,3,0)</f>
        <v>#N/A</v>
      </c>
      <c r="E1329" s="85"/>
      <c r="F1329" s="86"/>
      <c r="G1329" s="14"/>
      <c r="H1329" s="14">
        <f t="shared" si="1"/>
        <v>0</v>
      </c>
      <c r="I1329" s="14">
        <f t="shared" si="51"/>
        <v>0</v>
      </c>
      <c r="J1329" s="87" t="str">
        <f t="shared" si="22"/>
        <v/>
      </c>
      <c r="K1329" s="14">
        <f t="shared" si="23"/>
        <v>0</v>
      </c>
      <c r="L1329" s="88"/>
    </row>
    <row r="1330">
      <c r="A1330" s="73"/>
      <c r="B1330" s="84"/>
      <c r="C1330" s="83" t="str">
        <f>VLOOKUP(B1330,MAESTRA!I:K,2,0)</f>
        <v>#N/A</v>
      </c>
      <c r="D1330" s="83" t="str">
        <f>VLOOKUP(B1330,MAESTRA!I:K,3,0)</f>
        <v>#N/A</v>
      </c>
      <c r="E1330" s="85"/>
      <c r="F1330" s="86"/>
      <c r="G1330" s="14"/>
      <c r="H1330" s="14">
        <f t="shared" si="1"/>
        <v>0</v>
      </c>
      <c r="I1330" s="14">
        <f t="shared" si="51"/>
        <v>0</v>
      </c>
      <c r="J1330" s="87" t="str">
        <f t="shared" si="22"/>
        <v/>
      </c>
      <c r="K1330" s="14">
        <f t="shared" si="23"/>
        <v>0</v>
      </c>
      <c r="L1330" s="88"/>
    </row>
    <row r="1331">
      <c r="A1331" s="73"/>
      <c r="B1331" s="84"/>
      <c r="C1331" s="83" t="str">
        <f>VLOOKUP(B1331,MAESTRA!I:K,2,0)</f>
        <v>#N/A</v>
      </c>
      <c r="D1331" s="83" t="str">
        <f>VLOOKUP(B1331,MAESTRA!I:K,3,0)</f>
        <v>#N/A</v>
      </c>
      <c r="E1331" s="85"/>
      <c r="F1331" s="86"/>
      <c r="G1331" s="14"/>
      <c r="H1331" s="14">
        <f t="shared" si="1"/>
        <v>0</v>
      </c>
      <c r="I1331" s="14">
        <f t="shared" si="51"/>
        <v>0</v>
      </c>
      <c r="J1331" s="87" t="str">
        <f t="shared" si="22"/>
        <v/>
      </c>
      <c r="K1331" s="14">
        <f t="shared" si="23"/>
        <v>0</v>
      </c>
      <c r="L1331" s="88"/>
    </row>
    <row r="1332">
      <c r="A1332" s="73"/>
      <c r="B1332" s="84"/>
      <c r="C1332" s="83" t="str">
        <f>VLOOKUP(B1332,MAESTRA!I:K,2,0)</f>
        <v>#N/A</v>
      </c>
      <c r="D1332" s="83" t="str">
        <f>VLOOKUP(B1332,MAESTRA!I:K,3,0)</f>
        <v>#N/A</v>
      </c>
      <c r="E1332" s="85"/>
      <c r="F1332" s="86"/>
      <c r="G1332" s="14"/>
      <c r="H1332" s="14">
        <f t="shared" si="1"/>
        <v>0</v>
      </c>
      <c r="I1332" s="14">
        <f t="shared" si="51"/>
        <v>0</v>
      </c>
      <c r="J1332" s="87" t="str">
        <f t="shared" si="22"/>
        <v/>
      </c>
      <c r="K1332" s="14">
        <f t="shared" si="23"/>
        <v>0</v>
      </c>
      <c r="L1332" s="88"/>
    </row>
    <row r="1333">
      <c r="A1333" s="73"/>
      <c r="B1333" s="84"/>
      <c r="C1333" s="83" t="str">
        <f>VLOOKUP(B1333,MAESTRA!I:K,2,0)</f>
        <v>#N/A</v>
      </c>
      <c r="D1333" s="83" t="str">
        <f>VLOOKUP(B1333,MAESTRA!I:K,3,0)</f>
        <v>#N/A</v>
      </c>
      <c r="E1333" s="85"/>
      <c r="F1333" s="86"/>
      <c r="G1333" s="14"/>
      <c r="H1333" s="14">
        <f t="shared" si="1"/>
        <v>0</v>
      </c>
      <c r="I1333" s="14">
        <f t="shared" si="51"/>
        <v>0</v>
      </c>
      <c r="J1333" s="87" t="str">
        <f t="shared" si="22"/>
        <v/>
      </c>
      <c r="K1333" s="14">
        <f t="shared" si="23"/>
        <v>0</v>
      </c>
      <c r="L1333" s="88"/>
    </row>
    <row r="1334">
      <c r="A1334" s="73"/>
      <c r="B1334" s="84"/>
      <c r="C1334" s="83" t="str">
        <f>VLOOKUP(B1334,MAESTRA!I:K,2,0)</f>
        <v>#N/A</v>
      </c>
      <c r="D1334" s="83" t="str">
        <f>VLOOKUP(B1334,MAESTRA!I:K,3,0)</f>
        <v>#N/A</v>
      </c>
      <c r="E1334" s="85"/>
      <c r="F1334" s="86"/>
      <c r="G1334" s="14"/>
      <c r="H1334" s="14">
        <f t="shared" si="1"/>
        <v>0</v>
      </c>
      <c r="I1334" s="14">
        <f t="shared" si="51"/>
        <v>0</v>
      </c>
      <c r="J1334" s="87" t="str">
        <f t="shared" si="22"/>
        <v/>
      </c>
      <c r="K1334" s="14">
        <f t="shared" si="23"/>
        <v>0</v>
      </c>
      <c r="L1334" s="88"/>
    </row>
    <row r="1335">
      <c r="A1335" s="73"/>
      <c r="B1335" s="84"/>
      <c r="C1335" s="83" t="str">
        <f>VLOOKUP(B1335,MAESTRA!I:K,2,0)</f>
        <v>#N/A</v>
      </c>
      <c r="D1335" s="83" t="str">
        <f>VLOOKUP(B1335,MAESTRA!I:K,3,0)</f>
        <v>#N/A</v>
      </c>
      <c r="E1335" s="85"/>
      <c r="F1335" s="86"/>
      <c r="G1335" s="14"/>
      <c r="H1335" s="14">
        <f t="shared" si="1"/>
        <v>0</v>
      </c>
      <c r="I1335" s="14">
        <f t="shared" si="51"/>
        <v>0</v>
      </c>
      <c r="J1335" s="87" t="str">
        <f t="shared" si="22"/>
        <v/>
      </c>
      <c r="K1335" s="14">
        <f t="shared" si="23"/>
        <v>0</v>
      </c>
      <c r="L1335" s="88"/>
    </row>
    <row r="1336">
      <c r="A1336" s="73"/>
      <c r="B1336" s="84"/>
      <c r="C1336" s="83" t="str">
        <f>VLOOKUP(B1336,MAESTRA!I:K,2,0)</f>
        <v>#N/A</v>
      </c>
      <c r="D1336" s="83" t="str">
        <f>VLOOKUP(B1336,MAESTRA!I:K,3,0)</f>
        <v>#N/A</v>
      </c>
      <c r="E1336" s="85"/>
      <c r="F1336" s="86"/>
      <c r="G1336" s="14"/>
      <c r="H1336" s="14">
        <f t="shared" si="1"/>
        <v>0</v>
      </c>
      <c r="I1336" s="14">
        <f t="shared" si="51"/>
        <v>0</v>
      </c>
      <c r="J1336" s="87" t="str">
        <f t="shared" si="22"/>
        <v/>
      </c>
      <c r="K1336" s="14">
        <f t="shared" si="23"/>
        <v>0</v>
      </c>
      <c r="L1336" s="88"/>
    </row>
    <row r="1337">
      <c r="A1337" s="73"/>
      <c r="B1337" s="84"/>
      <c r="C1337" s="83" t="str">
        <f>VLOOKUP(B1337,MAESTRA!I:K,2,0)</f>
        <v>#N/A</v>
      </c>
      <c r="D1337" s="83" t="str">
        <f>VLOOKUP(B1337,MAESTRA!I:K,3,0)</f>
        <v>#N/A</v>
      </c>
      <c r="E1337" s="85"/>
      <c r="F1337" s="86"/>
      <c r="G1337" s="14"/>
      <c r="H1337" s="14">
        <f t="shared" si="1"/>
        <v>0</v>
      </c>
      <c r="I1337" s="14">
        <f t="shared" si="51"/>
        <v>0</v>
      </c>
      <c r="J1337" s="87" t="str">
        <f t="shared" si="22"/>
        <v/>
      </c>
      <c r="K1337" s="14">
        <f t="shared" si="23"/>
        <v>0</v>
      </c>
      <c r="L1337" s="88"/>
    </row>
    <row r="1338">
      <c r="A1338" s="73"/>
      <c r="B1338" s="84"/>
      <c r="C1338" s="83" t="str">
        <f>VLOOKUP(B1338,MAESTRA!I:K,2,0)</f>
        <v>#N/A</v>
      </c>
      <c r="D1338" s="83" t="str">
        <f>VLOOKUP(B1338,MAESTRA!I:K,3,0)</f>
        <v>#N/A</v>
      </c>
      <c r="E1338" s="85"/>
      <c r="F1338" s="86"/>
      <c r="G1338" s="14"/>
      <c r="H1338" s="14">
        <f t="shared" si="1"/>
        <v>0</v>
      </c>
      <c r="I1338" s="14">
        <f t="shared" si="51"/>
        <v>0</v>
      </c>
      <c r="J1338" s="87" t="str">
        <f t="shared" si="22"/>
        <v/>
      </c>
      <c r="K1338" s="14">
        <f t="shared" si="23"/>
        <v>0</v>
      </c>
      <c r="L1338" s="88"/>
    </row>
    <row r="1339">
      <c r="A1339" s="73"/>
      <c r="B1339" s="84"/>
      <c r="C1339" s="83" t="str">
        <f>VLOOKUP(B1339,MAESTRA!I:K,2,0)</f>
        <v>#N/A</v>
      </c>
      <c r="D1339" s="83" t="str">
        <f>VLOOKUP(B1339,MAESTRA!I:K,3,0)</f>
        <v>#N/A</v>
      </c>
      <c r="E1339" s="85"/>
      <c r="F1339" s="86"/>
      <c r="G1339" s="14"/>
      <c r="H1339" s="14">
        <f t="shared" si="1"/>
        <v>0</v>
      </c>
      <c r="I1339" s="14">
        <f t="shared" si="51"/>
        <v>0</v>
      </c>
      <c r="J1339" s="87" t="str">
        <f t="shared" si="22"/>
        <v/>
      </c>
      <c r="K1339" s="14">
        <f t="shared" si="23"/>
        <v>0</v>
      </c>
      <c r="L1339" s="88"/>
    </row>
    <row r="1340">
      <c r="A1340" s="73"/>
      <c r="B1340" s="84"/>
      <c r="C1340" s="83" t="str">
        <f>VLOOKUP(B1340,MAESTRA!I:K,2,0)</f>
        <v>#N/A</v>
      </c>
      <c r="D1340" s="83" t="str">
        <f>VLOOKUP(B1340,MAESTRA!I:K,3,0)</f>
        <v>#N/A</v>
      </c>
      <c r="E1340" s="85"/>
      <c r="F1340" s="86"/>
      <c r="G1340" s="14"/>
      <c r="H1340" s="14">
        <f t="shared" si="1"/>
        <v>0</v>
      </c>
      <c r="I1340" s="14">
        <f t="shared" si="51"/>
        <v>0</v>
      </c>
      <c r="J1340" s="87" t="str">
        <f t="shared" si="22"/>
        <v/>
      </c>
      <c r="K1340" s="14">
        <f t="shared" si="23"/>
        <v>0</v>
      </c>
      <c r="L1340" s="88"/>
    </row>
    <row r="1341">
      <c r="A1341" s="73"/>
      <c r="B1341" s="84"/>
      <c r="C1341" s="83" t="str">
        <f>VLOOKUP(B1341,MAESTRA!I:K,2,0)</f>
        <v>#N/A</v>
      </c>
      <c r="D1341" s="83" t="str">
        <f>VLOOKUP(B1341,MAESTRA!I:K,3,0)</f>
        <v>#N/A</v>
      </c>
      <c r="E1341" s="85"/>
      <c r="F1341" s="86"/>
      <c r="G1341" s="14"/>
      <c r="H1341" s="14">
        <f t="shared" si="1"/>
        <v>0</v>
      </c>
      <c r="I1341" s="14">
        <f t="shared" si="51"/>
        <v>0</v>
      </c>
      <c r="J1341" s="87" t="str">
        <f t="shared" si="22"/>
        <v/>
      </c>
      <c r="K1341" s="14">
        <f t="shared" si="23"/>
        <v>0</v>
      </c>
      <c r="L1341" s="88"/>
    </row>
    <row r="1342">
      <c r="A1342" s="73"/>
      <c r="B1342" s="84"/>
      <c r="C1342" s="83" t="str">
        <f>VLOOKUP(B1342,MAESTRA!I:K,2,0)</f>
        <v>#N/A</v>
      </c>
      <c r="D1342" s="83" t="str">
        <f>VLOOKUP(B1342,MAESTRA!I:K,3,0)</f>
        <v>#N/A</v>
      </c>
      <c r="E1342" s="85"/>
      <c r="F1342" s="86"/>
      <c r="G1342" s="14"/>
      <c r="H1342" s="14">
        <f t="shared" si="1"/>
        <v>0</v>
      </c>
      <c r="I1342" s="14">
        <f t="shared" si="51"/>
        <v>0</v>
      </c>
      <c r="J1342" s="87" t="str">
        <f t="shared" si="22"/>
        <v/>
      </c>
      <c r="K1342" s="14">
        <f t="shared" si="23"/>
        <v>0</v>
      </c>
      <c r="L1342" s="88"/>
    </row>
    <row r="1343">
      <c r="A1343" s="73"/>
      <c r="B1343" s="84"/>
      <c r="C1343" s="83" t="str">
        <f>VLOOKUP(B1343,MAESTRA!I:K,2,0)</f>
        <v>#N/A</v>
      </c>
      <c r="D1343" s="83" t="str">
        <f>VLOOKUP(B1343,MAESTRA!I:K,3,0)</f>
        <v>#N/A</v>
      </c>
      <c r="E1343" s="85"/>
      <c r="F1343" s="86"/>
      <c r="G1343" s="14"/>
      <c r="H1343" s="14">
        <f t="shared" si="1"/>
        <v>0</v>
      </c>
      <c r="I1343" s="14">
        <f t="shared" si="51"/>
        <v>0</v>
      </c>
      <c r="J1343" s="87" t="str">
        <f t="shared" si="22"/>
        <v/>
      </c>
      <c r="K1343" s="14">
        <f t="shared" si="23"/>
        <v>0</v>
      </c>
      <c r="L1343" s="88"/>
    </row>
    <row r="1344">
      <c r="A1344" s="73"/>
      <c r="B1344" s="84"/>
      <c r="C1344" s="83" t="str">
        <f>VLOOKUP(B1344,MAESTRA!I:K,2,0)</f>
        <v>#N/A</v>
      </c>
      <c r="D1344" s="83" t="str">
        <f>VLOOKUP(B1344,MAESTRA!I:K,3,0)</f>
        <v>#N/A</v>
      </c>
      <c r="E1344" s="85"/>
      <c r="F1344" s="86"/>
      <c r="G1344" s="14"/>
      <c r="H1344" s="14">
        <f t="shared" si="1"/>
        <v>0</v>
      </c>
      <c r="I1344" s="14">
        <f t="shared" si="51"/>
        <v>0</v>
      </c>
      <c r="J1344" s="87" t="str">
        <f t="shared" si="22"/>
        <v/>
      </c>
      <c r="K1344" s="14">
        <f t="shared" si="23"/>
        <v>0</v>
      </c>
      <c r="L1344" s="88"/>
    </row>
    <row r="1345">
      <c r="A1345" s="73"/>
      <c r="B1345" s="84"/>
      <c r="C1345" s="83" t="str">
        <f>VLOOKUP(B1345,MAESTRA!I:K,2,0)</f>
        <v>#N/A</v>
      </c>
      <c r="D1345" s="83" t="str">
        <f>VLOOKUP(B1345,MAESTRA!I:K,3,0)</f>
        <v>#N/A</v>
      </c>
      <c r="E1345" s="85"/>
      <c r="F1345" s="86"/>
      <c r="G1345" s="14"/>
      <c r="H1345" s="14">
        <f t="shared" si="1"/>
        <v>0</v>
      </c>
      <c r="I1345" s="14">
        <f t="shared" si="51"/>
        <v>0</v>
      </c>
      <c r="J1345" s="87" t="str">
        <f t="shared" si="22"/>
        <v/>
      </c>
      <c r="K1345" s="14">
        <f t="shared" si="23"/>
        <v>0</v>
      </c>
      <c r="L1345" s="88"/>
    </row>
    <row r="1346">
      <c r="A1346" s="73"/>
      <c r="B1346" s="84"/>
      <c r="C1346" s="83" t="str">
        <f>VLOOKUP(B1346,MAESTRA!I:K,2,0)</f>
        <v>#N/A</v>
      </c>
      <c r="D1346" s="83" t="str">
        <f>VLOOKUP(B1346,MAESTRA!I:K,3,0)</f>
        <v>#N/A</v>
      </c>
      <c r="E1346" s="85"/>
      <c r="F1346" s="86"/>
      <c r="G1346" s="14"/>
      <c r="H1346" s="14">
        <f t="shared" si="1"/>
        <v>0</v>
      </c>
      <c r="I1346" s="14">
        <f t="shared" si="51"/>
        <v>0</v>
      </c>
      <c r="J1346" s="87" t="str">
        <f t="shared" si="22"/>
        <v/>
      </c>
      <c r="K1346" s="14">
        <f t="shared" si="23"/>
        <v>0</v>
      </c>
      <c r="L1346" s="88"/>
    </row>
    <row r="1347">
      <c r="A1347" s="73"/>
      <c r="B1347" s="84"/>
      <c r="C1347" s="83" t="str">
        <f>VLOOKUP(B1347,MAESTRA!I:K,2,0)</f>
        <v>#N/A</v>
      </c>
      <c r="D1347" s="83" t="str">
        <f>VLOOKUP(B1347,MAESTRA!I:K,3,0)</f>
        <v>#N/A</v>
      </c>
      <c r="E1347" s="85"/>
      <c r="F1347" s="86"/>
      <c r="G1347" s="14"/>
      <c r="H1347" s="14">
        <f t="shared" si="1"/>
        <v>0</v>
      </c>
      <c r="I1347" s="14">
        <f t="shared" si="51"/>
        <v>0</v>
      </c>
      <c r="J1347" s="87" t="str">
        <f t="shared" si="22"/>
        <v/>
      </c>
      <c r="K1347" s="14">
        <f t="shared" si="23"/>
        <v>0</v>
      </c>
      <c r="L1347" s="88"/>
    </row>
    <row r="1348">
      <c r="A1348" s="73"/>
      <c r="B1348" s="84"/>
      <c r="C1348" s="83" t="str">
        <f>VLOOKUP(B1348,MAESTRA!I:K,2,0)</f>
        <v>#N/A</v>
      </c>
      <c r="D1348" s="83" t="str">
        <f>VLOOKUP(B1348,MAESTRA!I:K,3,0)</f>
        <v>#N/A</v>
      </c>
      <c r="E1348" s="85"/>
      <c r="F1348" s="86"/>
      <c r="G1348" s="14"/>
      <c r="H1348" s="14">
        <f t="shared" si="1"/>
        <v>0</v>
      </c>
      <c r="I1348" s="14">
        <f t="shared" si="51"/>
        <v>0</v>
      </c>
      <c r="J1348" s="87" t="str">
        <f t="shared" si="22"/>
        <v/>
      </c>
      <c r="K1348" s="14">
        <f t="shared" si="23"/>
        <v>0</v>
      </c>
      <c r="L1348" s="88"/>
    </row>
    <row r="1349">
      <c r="A1349" s="73"/>
      <c r="B1349" s="84"/>
      <c r="C1349" s="83" t="str">
        <f>VLOOKUP(B1349,MAESTRA!I:K,2,0)</f>
        <v>#N/A</v>
      </c>
      <c r="D1349" s="83" t="str">
        <f>VLOOKUP(B1349,MAESTRA!I:K,3,0)</f>
        <v>#N/A</v>
      </c>
      <c r="E1349" s="85"/>
      <c r="F1349" s="86"/>
      <c r="G1349" s="14"/>
      <c r="H1349" s="14">
        <f t="shared" si="1"/>
        <v>0</v>
      </c>
      <c r="I1349" s="14">
        <f t="shared" si="51"/>
        <v>0</v>
      </c>
      <c r="J1349" s="87" t="str">
        <f t="shared" si="22"/>
        <v/>
      </c>
      <c r="K1349" s="14">
        <f t="shared" si="23"/>
        <v>0</v>
      </c>
      <c r="L1349" s="88"/>
    </row>
    <row r="1350">
      <c r="A1350" s="73"/>
      <c r="B1350" s="84"/>
      <c r="C1350" s="83" t="str">
        <f>VLOOKUP(B1350,MAESTRA!I:K,2,0)</f>
        <v>#N/A</v>
      </c>
      <c r="D1350" s="83" t="str">
        <f>VLOOKUP(B1350,MAESTRA!I:K,3,0)</f>
        <v>#N/A</v>
      </c>
      <c r="E1350" s="85"/>
      <c r="F1350" s="86"/>
      <c r="G1350" s="14"/>
      <c r="H1350" s="14">
        <f t="shared" si="1"/>
        <v>0</v>
      </c>
      <c r="I1350" s="14">
        <f t="shared" si="51"/>
        <v>0</v>
      </c>
      <c r="J1350" s="87" t="str">
        <f t="shared" si="22"/>
        <v/>
      </c>
      <c r="K1350" s="14">
        <f t="shared" si="23"/>
        <v>0</v>
      </c>
      <c r="L1350" s="88"/>
    </row>
    <row r="1351">
      <c r="A1351" s="73"/>
      <c r="B1351" s="84"/>
      <c r="C1351" s="83" t="str">
        <f>VLOOKUP(B1351,MAESTRA!I:K,2,0)</f>
        <v>#N/A</v>
      </c>
      <c r="D1351" s="83" t="str">
        <f>VLOOKUP(B1351,MAESTRA!I:K,3,0)</f>
        <v>#N/A</v>
      </c>
      <c r="E1351" s="85"/>
      <c r="F1351" s="86"/>
      <c r="G1351" s="14"/>
      <c r="H1351" s="14">
        <f t="shared" si="1"/>
        <v>0</v>
      </c>
      <c r="I1351" s="14">
        <f t="shared" si="51"/>
        <v>0</v>
      </c>
      <c r="J1351" s="87" t="str">
        <f t="shared" si="22"/>
        <v/>
      </c>
      <c r="K1351" s="14">
        <f t="shared" si="23"/>
        <v>0</v>
      </c>
      <c r="L1351" s="88"/>
    </row>
    <row r="1352">
      <c r="A1352" s="73"/>
      <c r="B1352" s="84"/>
      <c r="C1352" s="83" t="str">
        <f>VLOOKUP(B1352,MAESTRA!I:K,2,0)</f>
        <v>#N/A</v>
      </c>
      <c r="D1352" s="83" t="str">
        <f>VLOOKUP(B1352,MAESTRA!I:K,3,0)</f>
        <v>#N/A</v>
      </c>
      <c r="E1352" s="85"/>
      <c r="F1352" s="86"/>
      <c r="G1352" s="14"/>
      <c r="H1352" s="14">
        <f t="shared" si="1"/>
        <v>0</v>
      </c>
      <c r="I1352" s="14">
        <f t="shared" si="51"/>
        <v>0</v>
      </c>
      <c r="J1352" s="87" t="str">
        <f t="shared" si="22"/>
        <v/>
      </c>
      <c r="K1352" s="14">
        <f t="shared" si="23"/>
        <v>0</v>
      </c>
      <c r="L1352" s="88"/>
    </row>
    <row r="1353">
      <c r="A1353" s="73"/>
      <c r="B1353" s="84"/>
      <c r="C1353" s="83" t="str">
        <f>VLOOKUP(B1353,MAESTRA!I:K,2,0)</f>
        <v>#N/A</v>
      </c>
      <c r="D1353" s="83" t="str">
        <f>VLOOKUP(B1353,MAESTRA!I:K,3,0)</f>
        <v>#N/A</v>
      </c>
      <c r="E1353" s="85"/>
      <c r="F1353" s="86"/>
      <c r="G1353" s="14"/>
      <c r="H1353" s="14">
        <f t="shared" si="1"/>
        <v>0</v>
      </c>
      <c r="I1353" s="14">
        <f t="shared" si="51"/>
        <v>0</v>
      </c>
      <c r="J1353" s="87" t="str">
        <f t="shared" si="22"/>
        <v/>
      </c>
      <c r="K1353" s="14">
        <f t="shared" si="23"/>
        <v>0</v>
      </c>
      <c r="L1353" s="88"/>
    </row>
    <row r="1354">
      <c r="A1354" s="73"/>
      <c r="B1354" s="84"/>
      <c r="C1354" s="83" t="str">
        <f>VLOOKUP(B1354,MAESTRA!I:K,2,0)</f>
        <v>#N/A</v>
      </c>
      <c r="D1354" s="83" t="str">
        <f>VLOOKUP(B1354,MAESTRA!I:K,3,0)</f>
        <v>#N/A</v>
      </c>
      <c r="E1354" s="85"/>
      <c r="F1354" s="86"/>
      <c r="G1354" s="14"/>
      <c r="H1354" s="14">
        <f t="shared" si="1"/>
        <v>0</v>
      </c>
      <c r="I1354" s="14">
        <f t="shared" si="51"/>
        <v>0</v>
      </c>
      <c r="J1354" s="87" t="str">
        <f t="shared" si="22"/>
        <v/>
      </c>
      <c r="K1354" s="14">
        <f t="shared" si="23"/>
        <v>0</v>
      </c>
      <c r="L1354" s="88"/>
    </row>
    <row r="1355">
      <c r="A1355" s="73"/>
      <c r="B1355" s="84"/>
      <c r="C1355" s="83" t="str">
        <f>VLOOKUP(B1355,MAESTRA!I:K,2,0)</f>
        <v>#N/A</v>
      </c>
      <c r="D1355" s="83" t="str">
        <f>VLOOKUP(B1355,MAESTRA!I:K,3,0)</f>
        <v>#N/A</v>
      </c>
      <c r="E1355" s="85"/>
      <c r="F1355" s="86"/>
      <c r="G1355" s="14"/>
      <c r="H1355" s="14">
        <f t="shared" si="1"/>
        <v>0</v>
      </c>
      <c r="I1355" s="14">
        <f t="shared" si="51"/>
        <v>0</v>
      </c>
      <c r="J1355" s="87" t="str">
        <f t="shared" si="22"/>
        <v/>
      </c>
      <c r="K1355" s="14">
        <f t="shared" si="23"/>
        <v>0</v>
      </c>
      <c r="L1355" s="88"/>
    </row>
    <row r="1356">
      <c r="A1356" s="73"/>
      <c r="B1356" s="84"/>
      <c r="C1356" s="83" t="str">
        <f>VLOOKUP(B1356,MAESTRA!I:K,2,0)</f>
        <v>#N/A</v>
      </c>
      <c r="D1356" s="83" t="str">
        <f>VLOOKUP(B1356,MAESTRA!I:K,3,0)</f>
        <v>#N/A</v>
      </c>
      <c r="E1356" s="85"/>
      <c r="F1356" s="86"/>
      <c r="G1356" s="14"/>
      <c r="H1356" s="14">
        <f t="shared" si="1"/>
        <v>0</v>
      </c>
      <c r="I1356" s="14">
        <f t="shared" si="51"/>
        <v>0</v>
      </c>
      <c r="J1356" s="87" t="str">
        <f t="shared" si="22"/>
        <v/>
      </c>
      <c r="K1356" s="14">
        <f t="shared" si="23"/>
        <v>0</v>
      </c>
      <c r="L1356" s="88"/>
    </row>
    <row r="1357">
      <c r="A1357" s="73"/>
      <c r="B1357" s="84"/>
      <c r="C1357" s="83" t="str">
        <f>VLOOKUP(B1357,MAESTRA!I:K,2,0)</f>
        <v>#N/A</v>
      </c>
      <c r="D1357" s="83" t="str">
        <f>VLOOKUP(B1357,MAESTRA!I:K,3,0)</f>
        <v>#N/A</v>
      </c>
      <c r="E1357" s="85"/>
      <c r="F1357" s="86"/>
      <c r="G1357" s="14"/>
      <c r="H1357" s="14">
        <f t="shared" si="1"/>
        <v>0</v>
      </c>
      <c r="I1357" s="14">
        <f t="shared" si="51"/>
        <v>0</v>
      </c>
      <c r="J1357" s="87" t="str">
        <f t="shared" si="22"/>
        <v/>
      </c>
      <c r="K1357" s="14">
        <f t="shared" si="23"/>
        <v>0</v>
      </c>
      <c r="L1357" s="88"/>
    </row>
    <row r="1358">
      <c r="A1358" s="73"/>
      <c r="B1358" s="84"/>
      <c r="C1358" s="83" t="str">
        <f>VLOOKUP(B1358,MAESTRA!I:K,2,0)</f>
        <v>#N/A</v>
      </c>
      <c r="D1358" s="83" t="str">
        <f>VLOOKUP(B1358,MAESTRA!I:K,3,0)</f>
        <v>#N/A</v>
      </c>
      <c r="E1358" s="85"/>
      <c r="F1358" s="86"/>
      <c r="G1358" s="14"/>
      <c r="H1358" s="14">
        <f t="shared" si="1"/>
        <v>0</v>
      </c>
      <c r="I1358" s="14">
        <f t="shared" si="51"/>
        <v>0</v>
      </c>
      <c r="J1358" s="87" t="str">
        <f t="shared" si="22"/>
        <v/>
      </c>
      <c r="K1358" s="14">
        <f t="shared" si="23"/>
        <v>0</v>
      </c>
      <c r="L1358" s="88"/>
    </row>
    <row r="1359">
      <c r="A1359" s="73"/>
      <c r="B1359" s="84"/>
      <c r="C1359" s="83" t="str">
        <f>VLOOKUP(B1359,MAESTRA!I:K,2,0)</f>
        <v>#N/A</v>
      </c>
      <c r="D1359" s="83" t="str">
        <f>VLOOKUP(B1359,MAESTRA!I:K,3,0)</f>
        <v>#N/A</v>
      </c>
      <c r="E1359" s="85"/>
      <c r="F1359" s="86"/>
      <c r="G1359" s="14"/>
      <c r="H1359" s="14">
        <f t="shared" si="1"/>
        <v>0</v>
      </c>
      <c r="I1359" s="14">
        <f t="shared" si="51"/>
        <v>0</v>
      </c>
      <c r="J1359" s="87" t="str">
        <f t="shared" si="22"/>
        <v/>
      </c>
      <c r="K1359" s="14">
        <f t="shared" si="23"/>
        <v>0</v>
      </c>
      <c r="L1359" s="88"/>
    </row>
    <row r="1360">
      <c r="A1360" s="73"/>
      <c r="B1360" s="84"/>
      <c r="C1360" s="83" t="str">
        <f>VLOOKUP(B1360,MAESTRA!I:K,2,0)</f>
        <v>#N/A</v>
      </c>
      <c r="D1360" s="83" t="str">
        <f>VLOOKUP(B1360,MAESTRA!I:K,3,0)</f>
        <v>#N/A</v>
      </c>
      <c r="E1360" s="85"/>
      <c r="F1360" s="86"/>
      <c r="G1360" s="14"/>
      <c r="H1360" s="14">
        <f t="shared" si="1"/>
        <v>0</v>
      </c>
      <c r="I1360" s="14">
        <f t="shared" si="51"/>
        <v>0</v>
      </c>
      <c r="J1360" s="87" t="str">
        <f t="shared" si="22"/>
        <v/>
      </c>
      <c r="K1360" s="14">
        <f t="shared" si="23"/>
        <v>0</v>
      </c>
      <c r="L1360" s="88"/>
    </row>
    <row r="1361">
      <c r="A1361" s="73"/>
      <c r="B1361" s="84"/>
      <c r="C1361" s="83" t="str">
        <f>VLOOKUP(B1361,MAESTRA!I:K,2,0)</f>
        <v>#N/A</v>
      </c>
      <c r="D1361" s="83" t="str">
        <f>VLOOKUP(B1361,MAESTRA!I:K,3,0)</f>
        <v>#N/A</v>
      </c>
      <c r="E1361" s="85"/>
      <c r="F1361" s="86"/>
      <c r="G1361" s="14"/>
      <c r="H1361" s="14">
        <f t="shared" si="1"/>
        <v>0</v>
      </c>
      <c r="I1361" s="14">
        <f t="shared" si="51"/>
        <v>0</v>
      </c>
      <c r="J1361" s="87" t="str">
        <f t="shared" si="22"/>
        <v/>
      </c>
      <c r="K1361" s="14">
        <f t="shared" si="23"/>
        <v>0</v>
      </c>
      <c r="L1361" s="88"/>
    </row>
    <row r="1362">
      <c r="A1362" s="73"/>
      <c r="B1362" s="84"/>
      <c r="C1362" s="83" t="str">
        <f>VLOOKUP(B1362,MAESTRA!I:K,2,0)</f>
        <v>#N/A</v>
      </c>
      <c r="D1362" s="83" t="str">
        <f>VLOOKUP(B1362,MAESTRA!I:K,3,0)</f>
        <v>#N/A</v>
      </c>
      <c r="E1362" s="85"/>
      <c r="F1362" s="86"/>
      <c r="G1362" s="14"/>
      <c r="H1362" s="14">
        <f t="shared" si="1"/>
        <v>0</v>
      </c>
      <c r="I1362" s="14">
        <f t="shared" si="51"/>
        <v>0</v>
      </c>
      <c r="J1362" s="87" t="str">
        <f t="shared" si="22"/>
        <v/>
      </c>
      <c r="K1362" s="14">
        <f t="shared" si="23"/>
        <v>0</v>
      </c>
      <c r="L1362" s="88"/>
    </row>
    <row r="1363">
      <c r="A1363" s="73"/>
      <c r="B1363" s="84"/>
      <c r="C1363" s="83" t="str">
        <f>VLOOKUP(B1363,MAESTRA!I:K,2,0)</f>
        <v>#N/A</v>
      </c>
      <c r="D1363" s="83" t="str">
        <f>VLOOKUP(B1363,MAESTRA!I:K,3,0)</f>
        <v>#N/A</v>
      </c>
      <c r="E1363" s="85"/>
      <c r="F1363" s="86"/>
      <c r="G1363" s="14"/>
      <c r="H1363" s="14">
        <f t="shared" si="1"/>
        <v>0</v>
      </c>
      <c r="I1363" s="14">
        <f t="shared" si="51"/>
        <v>0</v>
      </c>
      <c r="J1363" s="87" t="str">
        <f t="shared" si="22"/>
        <v/>
      </c>
      <c r="K1363" s="14">
        <f t="shared" si="23"/>
        <v>0</v>
      </c>
      <c r="L1363" s="88"/>
    </row>
    <row r="1364">
      <c r="A1364" s="73"/>
      <c r="B1364" s="84"/>
      <c r="C1364" s="83" t="str">
        <f>VLOOKUP(B1364,MAESTRA!I:K,2,0)</f>
        <v>#N/A</v>
      </c>
      <c r="D1364" s="83" t="str">
        <f>VLOOKUP(B1364,MAESTRA!I:K,3,0)</f>
        <v>#N/A</v>
      </c>
      <c r="E1364" s="85"/>
      <c r="F1364" s="86"/>
      <c r="G1364" s="14"/>
      <c r="H1364" s="14">
        <f t="shared" si="1"/>
        <v>0</v>
      </c>
      <c r="I1364" s="14">
        <f t="shared" si="51"/>
        <v>0</v>
      </c>
      <c r="J1364" s="87" t="str">
        <f t="shared" si="22"/>
        <v/>
      </c>
      <c r="K1364" s="14">
        <f t="shared" si="23"/>
        <v>0</v>
      </c>
      <c r="L1364" s="88"/>
    </row>
    <row r="1365">
      <c r="A1365" s="73"/>
      <c r="B1365" s="84"/>
      <c r="C1365" s="83" t="str">
        <f>VLOOKUP(B1365,MAESTRA!I:K,2,0)</f>
        <v>#N/A</v>
      </c>
      <c r="D1365" s="83" t="str">
        <f>VLOOKUP(B1365,MAESTRA!I:K,3,0)</f>
        <v>#N/A</v>
      </c>
      <c r="E1365" s="85"/>
      <c r="F1365" s="86"/>
      <c r="G1365" s="14"/>
      <c r="H1365" s="14">
        <f t="shared" si="1"/>
        <v>0</v>
      </c>
      <c r="I1365" s="14">
        <f t="shared" si="51"/>
        <v>0</v>
      </c>
      <c r="J1365" s="87" t="str">
        <f t="shared" si="22"/>
        <v/>
      </c>
      <c r="K1365" s="14">
        <f t="shared" si="23"/>
        <v>0</v>
      </c>
      <c r="L1365" s="88"/>
    </row>
    <row r="1366">
      <c r="A1366" s="73"/>
      <c r="B1366" s="84"/>
      <c r="C1366" s="83" t="str">
        <f>VLOOKUP(B1366,MAESTRA!I:K,2,0)</f>
        <v>#N/A</v>
      </c>
      <c r="D1366" s="83" t="str">
        <f>VLOOKUP(B1366,MAESTRA!I:K,3,0)</f>
        <v>#N/A</v>
      </c>
      <c r="E1366" s="85"/>
      <c r="F1366" s="86"/>
      <c r="G1366" s="14"/>
      <c r="H1366" s="14">
        <f t="shared" si="1"/>
        <v>0</v>
      </c>
      <c r="I1366" s="14">
        <f t="shared" si="51"/>
        <v>0</v>
      </c>
      <c r="J1366" s="87" t="str">
        <f t="shared" si="22"/>
        <v/>
      </c>
      <c r="K1366" s="14">
        <f t="shared" si="23"/>
        <v>0</v>
      </c>
      <c r="L1366" s="88"/>
    </row>
    <row r="1367">
      <c r="A1367" s="73"/>
      <c r="B1367" s="84"/>
      <c r="C1367" s="83" t="str">
        <f>VLOOKUP(B1367,MAESTRA!I:K,2,0)</f>
        <v>#N/A</v>
      </c>
      <c r="D1367" s="83" t="str">
        <f>VLOOKUP(B1367,MAESTRA!I:K,3,0)</f>
        <v>#N/A</v>
      </c>
      <c r="E1367" s="85"/>
      <c r="F1367" s="86"/>
      <c r="G1367" s="14"/>
      <c r="H1367" s="14">
        <f t="shared" si="1"/>
        <v>0</v>
      </c>
      <c r="I1367" s="14">
        <f t="shared" si="51"/>
        <v>0</v>
      </c>
      <c r="J1367" s="87" t="str">
        <f t="shared" si="22"/>
        <v/>
      </c>
      <c r="K1367" s="14">
        <f t="shared" si="23"/>
        <v>0</v>
      </c>
      <c r="L1367" s="88"/>
    </row>
    <row r="1368">
      <c r="A1368" s="73"/>
      <c r="B1368" s="84"/>
      <c r="C1368" s="83" t="str">
        <f>VLOOKUP(B1368,MAESTRA!I:K,2,0)</f>
        <v>#N/A</v>
      </c>
      <c r="D1368" s="83" t="str">
        <f>VLOOKUP(B1368,MAESTRA!I:K,3,0)</f>
        <v>#N/A</v>
      </c>
      <c r="E1368" s="85"/>
      <c r="F1368" s="86"/>
      <c r="G1368" s="14"/>
      <c r="H1368" s="14">
        <f t="shared" si="1"/>
        <v>0</v>
      </c>
      <c r="I1368" s="14">
        <f t="shared" si="51"/>
        <v>0</v>
      </c>
      <c r="J1368" s="87" t="str">
        <f t="shared" si="22"/>
        <v/>
      </c>
      <c r="K1368" s="14">
        <f t="shared" si="23"/>
        <v>0</v>
      </c>
      <c r="L1368" s="88"/>
    </row>
    <row r="1369">
      <c r="A1369" s="73"/>
      <c r="B1369" s="84"/>
      <c r="C1369" s="83" t="str">
        <f>VLOOKUP(B1369,MAESTRA!I:K,2,0)</f>
        <v>#N/A</v>
      </c>
      <c r="D1369" s="83" t="str">
        <f>VLOOKUP(B1369,MAESTRA!I:K,3,0)</f>
        <v>#N/A</v>
      </c>
      <c r="E1369" s="85"/>
      <c r="F1369" s="86"/>
      <c r="G1369" s="14"/>
      <c r="H1369" s="14">
        <f t="shared" si="1"/>
        <v>0</v>
      </c>
      <c r="I1369" s="14">
        <f t="shared" si="51"/>
        <v>0</v>
      </c>
      <c r="J1369" s="87" t="str">
        <f t="shared" si="22"/>
        <v/>
      </c>
      <c r="K1369" s="14">
        <f t="shared" si="23"/>
        <v>0</v>
      </c>
      <c r="L1369" s="88"/>
    </row>
    <row r="1370">
      <c r="A1370" s="73"/>
      <c r="B1370" s="84"/>
      <c r="C1370" s="83" t="str">
        <f>VLOOKUP(B1370,MAESTRA!I:K,2,0)</f>
        <v>#N/A</v>
      </c>
      <c r="D1370" s="83" t="str">
        <f>VLOOKUP(B1370,MAESTRA!I:K,3,0)</f>
        <v>#N/A</v>
      </c>
      <c r="E1370" s="85"/>
      <c r="F1370" s="86"/>
      <c r="G1370" s="14"/>
      <c r="H1370" s="14">
        <f t="shared" si="1"/>
        <v>0</v>
      </c>
      <c r="I1370" s="14">
        <f t="shared" si="51"/>
        <v>0</v>
      </c>
      <c r="J1370" s="87" t="str">
        <f t="shared" si="22"/>
        <v/>
      </c>
      <c r="K1370" s="14">
        <f t="shared" si="23"/>
        <v>0</v>
      </c>
      <c r="L1370" s="88"/>
    </row>
    <row r="1371">
      <c r="A1371" s="73"/>
      <c r="B1371" s="84"/>
      <c r="C1371" s="83" t="str">
        <f>VLOOKUP(B1371,MAESTRA!I:K,2,0)</f>
        <v>#N/A</v>
      </c>
      <c r="D1371" s="83" t="str">
        <f>VLOOKUP(B1371,MAESTRA!I:K,3,0)</f>
        <v>#N/A</v>
      </c>
      <c r="E1371" s="85"/>
      <c r="F1371" s="86"/>
      <c r="G1371" s="14"/>
      <c r="H1371" s="14">
        <f t="shared" si="1"/>
        <v>0</v>
      </c>
      <c r="I1371" s="14">
        <f t="shared" si="51"/>
        <v>0</v>
      </c>
      <c r="J1371" s="87" t="str">
        <f t="shared" si="22"/>
        <v/>
      </c>
      <c r="K1371" s="14">
        <f t="shared" si="23"/>
        <v>0</v>
      </c>
      <c r="L1371" s="88"/>
    </row>
    <row r="1372">
      <c r="A1372" s="73"/>
      <c r="B1372" s="84"/>
      <c r="C1372" s="83" t="str">
        <f>VLOOKUP(B1372,MAESTRA!I:K,2,0)</f>
        <v>#N/A</v>
      </c>
      <c r="D1372" s="83" t="str">
        <f>VLOOKUP(B1372,MAESTRA!I:K,3,0)</f>
        <v>#N/A</v>
      </c>
      <c r="E1372" s="85"/>
      <c r="F1372" s="86"/>
      <c r="G1372" s="14"/>
      <c r="H1372" s="14">
        <f t="shared" si="1"/>
        <v>0</v>
      </c>
      <c r="I1372" s="14">
        <f t="shared" si="51"/>
        <v>0</v>
      </c>
      <c r="J1372" s="87" t="str">
        <f t="shared" si="22"/>
        <v/>
      </c>
      <c r="K1372" s="14">
        <f t="shared" si="23"/>
        <v>0</v>
      </c>
      <c r="L1372" s="88"/>
    </row>
    <row r="1373">
      <c r="A1373" s="73"/>
      <c r="B1373" s="84"/>
      <c r="C1373" s="83" t="str">
        <f>VLOOKUP(B1373,MAESTRA!I:K,2,0)</f>
        <v>#N/A</v>
      </c>
      <c r="D1373" s="83" t="str">
        <f>VLOOKUP(B1373,MAESTRA!I:K,3,0)</f>
        <v>#N/A</v>
      </c>
      <c r="E1373" s="85"/>
      <c r="F1373" s="86"/>
      <c r="G1373" s="14"/>
      <c r="H1373" s="14">
        <f t="shared" si="1"/>
        <v>0</v>
      </c>
      <c r="I1373" s="14">
        <f t="shared" si="51"/>
        <v>0</v>
      </c>
      <c r="J1373" s="87" t="str">
        <f t="shared" si="22"/>
        <v/>
      </c>
      <c r="K1373" s="14">
        <f t="shared" si="23"/>
        <v>0</v>
      </c>
      <c r="L1373" s="88"/>
    </row>
    <row r="1374">
      <c r="A1374" s="73"/>
      <c r="B1374" s="84"/>
      <c r="C1374" s="83" t="str">
        <f>VLOOKUP(B1374,MAESTRA!I:K,2,0)</f>
        <v>#N/A</v>
      </c>
      <c r="D1374" s="83" t="str">
        <f>VLOOKUP(B1374,MAESTRA!I:K,3,0)</f>
        <v>#N/A</v>
      </c>
      <c r="E1374" s="85"/>
      <c r="F1374" s="86"/>
      <c r="G1374" s="14"/>
      <c r="H1374" s="14">
        <f t="shared" si="1"/>
        <v>0</v>
      </c>
      <c r="I1374" s="14">
        <f t="shared" si="51"/>
        <v>0</v>
      </c>
      <c r="J1374" s="87" t="str">
        <f t="shared" si="22"/>
        <v/>
      </c>
      <c r="K1374" s="14">
        <f t="shared" si="23"/>
        <v>0</v>
      </c>
      <c r="L1374" s="88"/>
    </row>
    <row r="1375">
      <c r="A1375" s="73"/>
      <c r="B1375" s="84"/>
      <c r="C1375" s="83" t="str">
        <f>VLOOKUP(B1375,MAESTRA!I:K,2,0)</f>
        <v>#N/A</v>
      </c>
      <c r="D1375" s="83" t="str">
        <f>VLOOKUP(B1375,MAESTRA!I:K,3,0)</f>
        <v>#N/A</v>
      </c>
      <c r="E1375" s="85"/>
      <c r="F1375" s="86"/>
      <c r="G1375" s="14"/>
      <c r="H1375" s="14">
        <f t="shared" si="1"/>
        <v>0</v>
      </c>
      <c r="I1375" s="14">
        <f t="shared" si="51"/>
        <v>0</v>
      </c>
      <c r="J1375" s="87" t="str">
        <f t="shared" si="22"/>
        <v/>
      </c>
      <c r="K1375" s="14">
        <f t="shared" si="23"/>
        <v>0</v>
      </c>
      <c r="L1375" s="88"/>
    </row>
    <row r="1376">
      <c r="A1376" s="73"/>
      <c r="B1376" s="84"/>
      <c r="C1376" s="83" t="str">
        <f>VLOOKUP(B1376,MAESTRA!I:K,2,0)</f>
        <v>#N/A</v>
      </c>
      <c r="D1376" s="83" t="str">
        <f>VLOOKUP(B1376,MAESTRA!I:K,3,0)</f>
        <v>#N/A</v>
      </c>
      <c r="E1376" s="85"/>
      <c r="F1376" s="86"/>
      <c r="G1376" s="14"/>
      <c r="H1376" s="14">
        <f t="shared" si="1"/>
        <v>0</v>
      </c>
      <c r="I1376" s="14">
        <f t="shared" si="51"/>
        <v>0</v>
      </c>
      <c r="J1376" s="87" t="str">
        <f t="shared" si="22"/>
        <v/>
      </c>
      <c r="K1376" s="14">
        <f t="shared" si="23"/>
        <v>0</v>
      </c>
      <c r="L1376" s="88"/>
    </row>
    <row r="1377">
      <c r="A1377" s="73"/>
      <c r="B1377" s="84"/>
      <c r="C1377" s="83" t="str">
        <f>VLOOKUP(B1377,MAESTRA!I:K,2,0)</f>
        <v>#N/A</v>
      </c>
      <c r="D1377" s="83" t="str">
        <f>VLOOKUP(B1377,MAESTRA!I:K,3,0)</f>
        <v>#N/A</v>
      </c>
      <c r="E1377" s="85"/>
      <c r="F1377" s="86"/>
      <c r="G1377" s="14"/>
      <c r="H1377" s="14">
        <f t="shared" si="1"/>
        <v>0</v>
      </c>
      <c r="I1377" s="14">
        <f t="shared" si="51"/>
        <v>0</v>
      </c>
      <c r="J1377" s="87" t="str">
        <f t="shared" si="22"/>
        <v/>
      </c>
      <c r="K1377" s="14">
        <f t="shared" si="23"/>
        <v>0</v>
      </c>
      <c r="L1377" s="88"/>
    </row>
    <row r="1378">
      <c r="A1378" s="73"/>
      <c r="B1378" s="84"/>
      <c r="C1378" s="83" t="str">
        <f>VLOOKUP(B1378,MAESTRA!I:K,2,0)</f>
        <v>#N/A</v>
      </c>
      <c r="D1378" s="83" t="str">
        <f>VLOOKUP(B1378,MAESTRA!I:K,3,0)</f>
        <v>#N/A</v>
      </c>
      <c r="E1378" s="85"/>
      <c r="F1378" s="86"/>
      <c r="G1378" s="14"/>
      <c r="H1378" s="14">
        <f t="shared" si="1"/>
        <v>0</v>
      </c>
      <c r="I1378" s="14">
        <f t="shared" si="51"/>
        <v>0</v>
      </c>
      <c r="J1378" s="87" t="str">
        <f t="shared" si="22"/>
        <v/>
      </c>
      <c r="K1378" s="14">
        <f t="shared" si="23"/>
        <v>0</v>
      </c>
      <c r="L1378" s="88"/>
    </row>
    <row r="1379">
      <c r="A1379" s="73"/>
      <c r="B1379" s="84"/>
      <c r="C1379" s="83" t="str">
        <f>VLOOKUP(B1379,MAESTRA!I:K,2,0)</f>
        <v>#N/A</v>
      </c>
      <c r="D1379" s="83" t="str">
        <f>VLOOKUP(B1379,MAESTRA!I:K,3,0)</f>
        <v>#N/A</v>
      </c>
      <c r="E1379" s="85"/>
      <c r="F1379" s="86"/>
      <c r="G1379" s="14"/>
      <c r="H1379" s="14">
        <f t="shared" si="1"/>
        <v>0</v>
      </c>
      <c r="I1379" s="14">
        <f t="shared" si="51"/>
        <v>0</v>
      </c>
      <c r="J1379" s="87" t="str">
        <f t="shared" si="22"/>
        <v/>
      </c>
      <c r="K1379" s="14">
        <f t="shared" si="23"/>
        <v>0</v>
      </c>
      <c r="L1379" s="88"/>
    </row>
    <row r="1380">
      <c r="A1380" s="73"/>
      <c r="B1380" s="84"/>
      <c r="C1380" s="83" t="str">
        <f>VLOOKUP(B1380,MAESTRA!I:K,2,0)</f>
        <v>#N/A</v>
      </c>
      <c r="D1380" s="83" t="str">
        <f>VLOOKUP(B1380,MAESTRA!I:K,3,0)</f>
        <v>#N/A</v>
      </c>
      <c r="E1380" s="85"/>
      <c r="F1380" s="86"/>
      <c r="G1380" s="14"/>
      <c r="H1380" s="14">
        <f t="shared" si="1"/>
        <v>0</v>
      </c>
      <c r="I1380" s="14">
        <f t="shared" si="51"/>
        <v>0</v>
      </c>
      <c r="J1380" s="87" t="str">
        <f t="shared" si="22"/>
        <v/>
      </c>
      <c r="K1380" s="14">
        <f t="shared" si="23"/>
        <v>0</v>
      </c>
      <c r="L1380" s="88"/>
    </row>
    <row r="1381">
      <c r="A1381" s="73"/>
      <c r="B1381" s="84"/>
      <c r="C1381" s="83" t="str">
        <f>VLOOKUP(B1381,MAESTRA!I:K,2,0)</f>
        <v>#N/A</v>
      </c>
      <c r="D1381" s="83" t="str">
        <f>VLOOKUP(B1381,MAESTRA!I:K,3,0)</f>
        <v>#N/A</v>
      </c>
      <c r="E1381" s="85"/>
      <c r="F1381" s="86"/>
      <c r="G1381" s="14"/>
      <c r="H1381" s="14">
        <f t="shared" si="1"/>
        <v>0</v>
      </c>
      <c r="I1381" s="14">
        <f t="shared" si="51"/>
        <v>0</v>
      </c>
      <c r="J1381" s="87" t="str">
        <f t="shared" si="22"/>
        <v/>
      </c>
      <c r="K1381" s="14">
        <f t="shared" si="23"/>
        <v>0</v>
      </c>
      <c r="L1381" s="88"/>
    </row>
    <row r="1382">
      <c r="A1382" s="73"/>
      <c r="B1382" s="84"/>
      <c r="C1382" s="83" t="str">
        <f>VLOOKUP(B1382,MAESTRA!I:K,2,0)</f>
        <v>#N/A</v>
      </c>
      <c r="D1382" s="83" t="str">
        <f>VLOOKUP(B1382,MAESTRA!I:K,3,0)</f>
        <v>#N/A</v>
      </c>
      <c r="E1382" s="85"/>
      <c r="F1382" s="86"/>
      <c r="G1382" s="14"/>
      <c r="H1382" s="14">
        <f t="shared" si="1"/>
        <v>0</v>
      </c>
      <c r="I1382" s="14">
        <f t="shared" si="51"/>
        <v>0</v>
      </c>
      <c r="J1382" s="87" t="str">
        <f t="shared" si="22"/>
        <v/>
      </c>
      <c r="K1382" s="14">
        <f t="shared" si="23"/>
        <v>0</v>
      </c>
      <c r="L1382" s="88"/>
    </row>
    <row r="1383">
      <c r="A1383" s="73"/>
      <c r="B1383" s="84"/>
      <c r="C1383" s="83" t="str">
        <f>VLOOKUP(B1383,MAESTRA!I:K,2,0)</f>
        <v>#N/A</v>
      </c>
      <c r="D1383" s="83" t="str">
        <f>VLOOKUP(B1383,MAESTRA!I:K,3,0)</f>
        <v>#N/A</v>
      </c>
      <c r="E1383" s="85"/>
      <c r="F1383" s="86"/>
      <c r="G1383" s="14"/>
      <c r="H1383" s="14">
        <f t="shared" si="1"/>
        <v>0</v>
      </c>
      <c r="I1383" s="14">
        <f t="shared" si="51"/>
        <v>0</v>
      </c>
      <c r="J1383" s="87" t="str">
        <f t="shared" si="22"/>
        <v/>
      </c>
      <c r="K1383" s="14">
        <f t="shared" si="23"/>
        <v>0</v>
      </c>
      <c r="L1383" s="88"/>
    </row>
    <row r="1384">
      <c r="A1384" s="73"/>
      <c r="B1384" s="84"/>
      <c r="C1384" s="83" t="str">
        <f>VLOOKUP(B1384,MAESTRA!I:K,2,0)</f>
        <v>#N/A</v>
      </c>
      <c r="D1384" s="83" t="str">
        <f>VLOOKUP(B1384,MAESTRA!I:K,3,0)</f>
        <v>#N/A</v>
      </c>
      <c r="E1384" s="85"/>
      <c r="F1384" s="86"/>
      <c r="G1384" s="14"/>
      <c r="H1384" s="14">
        <f t="shared" si="1"/>
        <v>0</v>
      </c>
      <c r="I1384" s="14">
        <f t="shared" si="51"/>
        <v>0</v>
      </c>
      <c r="J1384" s="87" t="str">
        <f t="shared" si="22"/>
        <v/>
      </c>
      <c r="K1384" s="14">
        <f t="shared" si="23"/>
        <v>0</v>
      </c>
      <c r="L1384" s="88"/>
    </row>
    <row r="1385">
      <c r="A1385" s="73"/>
      <c r="B1385" s="84"/>
      <c r="C1385" s="83" t="str">
        <f>VLOOKUP(B1385,MAESTRA!I:K,2,0)</f>
        <v>#N/A</v>
      </c>
      <c r="D1385" s="83" t="str">
        <f>VLOOKUP(B1385,MAESTRA!I:K,3,0)</f>
        <v>#N/A</v>
      </c>
      <c r="E1385" s="85"/>
      <c r="F1385" s="86"/>
      <c r="G1385" s="14"/>
      <c r="H1385" s="14">
        <f t="shared" si="1"/>
        <v>0</v>
      </c>
      <c r="I1385" s="14">
        <f t="shared" si="51"/>
        <v>0</v>
      </c>
      <c r="J1385" s="87" t="str">
        <f t="shared" si="22"/>
        <v/>
      </c>
      <c r="K1385" s="14">
        <f t="shared" si="23"/>
        <v>0</v>
      </c>
      <c r="L1385" s="88"/>
    </row>
    <row r="1386">
      <c r="A1386" s="73"/>
      <c r="B1386" s="84"/>
      <c r="C1386" s="83" t="str">
        <f>VLOOKUP(B1386,MAESTRA!I:K,2,0)</f>
        <v>#N/A</v>
      </c>
      <c r="D1386" s="83" t="str">
        <f>VLOOKUP(B1386,MAESTRA!I:K,3,0)</f>
        <v>#N/A</v>
      </c>
      <c r="E1386" s="85"/>
      <c r="F1386" s="86"/>
      <c r="G1386" s="14"/>
      <c r="H1386" s="14">
        <f t="shared" si="1"/>
        <v>0</v>
      </c>
      <c r="I1386" s="14">
        <f t="shared" si="51"/>
        <v>0</v>
      </c>
      <c r="J1386" s="87" t="str">
        <f t="shared" si="22"/>
        <v/>
      </c>
      <c r="K1386" s="14">
        <f t="shared" si="23"/>
        <v>0</v>
      </c>
      <c r="L1386" s="88"/>
    </row>
    <row r="1387">
      <c r="A1387" s="73"/>
      <c r="B1387" s="84"/>
      <c r="C1387" s="83" t="str">
        <f>VLOOKUP(B1387,MAESTRA!I:K,2,0)</f>
        <v>#N/A</v>
      </c>
      <c r="D1387" s="83" t="str">
        <f>VLOOKUP(B1387,MAESTRA!I:K,3,0)</f>
        <v>#N/A</v>
      </c>
      <c r="E1387" s="85"/>
      <c r="F1387" s="86"/>
      <c r="G1387" s="14"/>
      <c r="H1387" s="14">
        <f t="shared" si="1"/>
        <v>0</v>
      </c>
      <c r="I1387" s="14">
        <f t="shared" si="51"/>
        <v>0</v>
      </c>
      <c r="J1387" s="87" t="str">
        <f t="shared" si="22"/>
        <v/>
      </c>
      <c r="K1387" s="14">
        <f t="shared" si="23"/>
        <v>0</v>
      </c>
      <c r="L1387" s="88"/>
    </row>
    <row r="1388">
      <c r="A1388" s="73"/>
      <c r="B1388" s="84"/>
      <c r="C1388" s="83" t="str">
        <f>VLOOKUP(B1388,MAESTRA!I:K,2,0)</f>
        <v>#N/A</v>
      </c>
      <c r="D1388" s="83" t="str">
        <f>VLOOKUP(B1388,MAESTRA!I:K,3,0)</f>
        <v>#N/A</v>
      </c>
      <c r="E1388" s="85"/>
      <c r="F1388" s="86"/>
      <c r="G1388" s="14"/>
      <c r="H1388" s="14">
        <f t="shared" si="1"/>
        <v>0</v>
      </c>
      <c r="I1388" s="14">
        <f t="shared" si="51"/>
        <v>0</v>
      </c>
      <c r="J1388" s="87" t="str">
        <f t="shared" si="22"/>
        <v/>
      </c>
      <c r="K1388" s="14">
        <f t="shared" si="23"/>
        <v>0</v>
      </c>
      <c r="L1388" s="88"/>
    </row>
    <row r="1389">
      <c r="A1389" s="73"/>
      <c r="B1389" s="84"/>
      <c r="C1389" s="83" t="str">
        <f>VLOOKUP(B1389,MAESTRA!I:K,2,0)</f>
        <v>#N/A</v>
      </c>
      <c r="D1389" s="83" t="str">
        <f>VLOOKUP(B1389,MAESTRA!I:K,3,0)</f>
        <v>#N/A</v>
      </c>
      <c r="E1389" s="85"/>
      <c r="F1389" s="86"/>
      <c r="G1389" s="14"/>
      <c r="H1389" s="14">
        <f t="shared" si="1"/>
        <v>0</v>
      </c>
      <c r="I1389" s="14">
        <f t="shared" si="51"/>
        <v>0</v>
      </c>
      <c r="J1389" s="87" t="str">
        <f t="shared" si="22"/>
        <v/>
      </c>
      <c r="K1389" s="14">
        <f t="shared" si="23"/>
        <v>0</v>
      </c>
      <c r="L1389" s="88"/>
    </row>
    <row r="1390">
      <c r="A1390" s="73"/>
      <c r="B1390" s="84"/>
      <c r="C1390" s="83" t="str">
        <f>VLOOKUP(B1390,MAESTRA!I:K,2,0)</f>
        <v>#N/A</v>
      </c>
      <c r="D1390" s="83" t="str">
        <f>VLOOKUP(B1390,MAESTRA!I:K,3,0)</f>
        <v>#N/A</v>
      </c>
      <c r="E1390" s="85"/>
      <c r="F1390" s="86"/>
      <c r="G1390" s="14"/>
      <c r="H1390" s="14">
        <f t="shared" si="1"/>
        <v>0</v>
      </c>
      <c r="I1390" s="14">
        <f t="shared" si="51"/>
        <v>0</v>
      </c>
      <c r="J1390" s="87" t="str">
        <f t="shared" si="22"/>
        <v/>
      </c>
      <c r="K1390" s="14">
        <f t="shared" si="23"/>
        <v>0</v>
      </c>
      <c r="L1390" s="88"/>
    </row>
    <row r="1391">
      <c r="A1391" s="73"/>
      <c r="B1391" s="84"/>
      <c r="C1391" s="83" t="str">
        <f>VLOOKUP(B1391,MAESTRA!I:K,2,0)</f>
        <v>#N/A</v>
      </c>
      <c r="D1391" s="83" t="str">
        <f>VLOOKUP(B1391,MAESTRA!I:K,3,0)</f>
        <v>#N/A</v>
      </c>
      <c r="E1391" s="85"/>
      <c r="F1391" s="86"/>
      <c r="G1391" s="14"/>
      <c r="H1391" s="14">
        <f t="shared" si="1"/>
        <v>0</v>
      </c>
      <c r="I1391" s="14">
        <f t="shared" si="51"/>
        <v>0</v>
      </c>
      <c r="J1391" s="87" t="str">
        <f t="shared" si="22"/>
        <v/>
      </c>
      <c r="K1391" s="14">
        <f t="shared" si="23"/>
        <v>0</v>
      </c>
      <c r="L1391" s="88"/>
    </row>
    <row r="1392">
      <c r="A1392" s="73"/>
      <c r="B1392" s="84"/>
      <c r="C1392" s="83" t="str">
        <f>VLOOKUP(B1392,MAESTRA!I:K,2,0)</f>
        <v>#N/A</v>
      </c>
      <c r="D1392" s="83" t="str">
        <f>VLOOKUP(B1392,MAESTRA!I:K,3,0)</f>
        <v>#N/A</v>
      </c>
      <c r="E1392" s="85"/>
      <c r="F1392" s="86"/>
      <c r="G1392" s="14"/>
      <c r="H1392" s="14">
        <f t="shared" si="1"/>
        <v>0</v>
      </c>
      <c r="I1392" s="14">
        <f t="shared" si="51"/>
        <v>0</v>
      </c>
      <c r="J1392" s="87" t="str">
        <f t="shared" si="22"/>
        <v/>
      </c>
      <c r="K1392" s="14">
        <f t="shared" si="23"/>
        <v>0</v>
      </c>
      <c r="L1392" s="88"/>
    </row>
    <row r="1393">
      <c r="A1393" s="73"/>
      <c r="B1393" s="84"/>
      <c r="C1393" s="83" t="str">
        <f>VLOOKUP(B1393,MAESTRA!I:K,2,0)</f>
        <v>#N/A</v>
      </c>
      <c r="D1393" s="83" t="str">
        <f>VLOOKUP(B1393,MAESTRA!I:K,3,0)</f>
        <v>#N/A</v>
      </c>
      <c r="E1393" s="85"/>
      <c r="F1393" s="86"/>
      <c r="G1393" s="14"/>
      <c r="H1393" s="14">
        <f t="shared" si="1"/>
        <v>0</v>
      </c>
      <c r="I1393" s="14">
        <f t="shared" si="51"/>
        <v>0</v>
      </c>
      <c r="J1393" s="87" t="str">
        <f t="shared" si="22"/>
        <v/>
      </c>
      <c r="K1393" s="14">
        <f t="shared" si="23"/>
        <v>0</v>
      </c>
      <c r="L1393" s="88"/>
    </row>
    <row r="1394">
      <c r="A1394" s="73"/>
      <c r="B1394" s="84"/>
      <c r="C1394" s="83" t="str">
        <f>VLOOKUP(B1394,MAESTRA!I:K,2,0)</f>
        <v>#N/A</v>
      </c>
      <c r="D1394" s="83" t="str">
        <f>VLOOKUP(B1394,MAESTRA!I:K,3,0)</f>
        <v>#N/A</v>
      </c>
      <c r="E1394" s="85"/>
      <c r="F1394" s="86"/>
      <c r="G1394" s="14"/>
      <c r="H1394" s="14">
        <f t="shared" si="1"/>
        <v>0</v>
      </c>
      <c r="I1394" s="14">
        <f t="shared" si="51"/>
        <v>0</v>
      </c>
      <c r="J1394" s="87" t="str">
        <f t="shared" si="22"/>
        <v/>
      </c>
      <c r="K1394" s="14">
        <f t="shared" si="23"/>
        <v>0</v>
      </c>
      <c r="L1394" s="88"/>
    </row>
    <row r="1395">
      <c r="A1395" s="73"/>
      <c r="B1395" s="84"/>
      <c r="C1395" s="83" t="str">
        <f>VLOOKUP(B1395,MAESTRA!I:K,2,0)</f>
        <v>#N/A</v>
      </c>
      <c r="D1395" s="83" t="str">
        <f>VLOOKUP(B1395,MAESTRA!I:K,3,0)</f>
        <v>#N/A</v>
      </c>
      <c r="E1395" s="85"/>
      <c r="F1395" s="86"/>
      <c r="G1395" s="14"/>
      <c r="H1395" s="14">
        <f t="shared" si="1"/>
        <v>0</v>
      </c>
      <c r="I1395" s="14">
        <f t="shared" si="51"/>
        <v>0</v>
      </c>
      <c r="J1395" s="87" t="str">
        <f t="shared" si="22"/>
        <v/>
      </c>
      <c r="K1395" s="14">
        <f t="shared" si="23"/>
        <v>0</v>
      </c>
      <c r="L1395" s="88"/>
    </row>
    <row r="1396">
      <c r="A1396" s="73"/>
      <c r="B1396" s="84"/>
      <c r="C1396" s="83" t="str">
        <f>VLOOKUP(B1396,MAESTRA!I:K,2,0)</f>
        <v>#N/A</v>
      </c>
      <c r="D1396" s="83" t="str">
        <f>VLOOKUP(B1396,MAESTRA!I:K,3,0)</f>
        <v>#N/A</v>
      </c>
      <c r="E1396" s="85"/>
      <c r="F1396" s="86"/>
      <c r="G1396" s="14"/>
      <c r="H1396" s="14">
        <f t="shared" si="1"/>
        <v>0</v>
      </c>
      <c r="I1396" s="14">
        <f t="shared" si="51"/>
        <v>0</v>
      </c>
      <c r="J1396" s="87" t="str">
        <f t="shared" si="22"/>
        <v/>
      </c>
      <c r="K1396" s="14">
        <f t="shared" si="23"/>
        <v>0</v>
      </c>
      <c r="L1396" s="88"/>
    </row>
    <row r="1397">
      <c r="A1397" s="73"/>
      <c r="B1397" s="84"/>
      <c r="C1397" s="83" t="str">
        <f>VLOOKUP(B1397,MAESTRA!I:K,2,0)</f>
        <v>#N/A</v>
      </c>
      <c r="D1397" s="83" t="str">
        <f>VLOOKUP(B1397,MAESTRA!I:K,3,0)</f>
        <v>#N/A</v>
      </c>
      <c r="E1397" s="85"/>
      <c r="F1397" s="86"/>
      <c r="G1397" s="14"/>
      <c r="H1397" s="14">
        <f t="shared" si="1"/>
        <v>0</v>
      </c>
      <c r="I1397" s="14">
        <f t="shared" si="51"/>
        <v>0</v>
      </c>
      <c r="J1397" s="87" t="str">
        <f t="shared" si="22"/>
        <v/>
      </c>
      <c r="K1397" s="14">
        <f t="shared" si="23"/>
        <v>0</v>
      </c>
      <c r="L1397" s="88"/>
    </row>
    <row r="1398">
      <c r="A1398" s="73"/>
      <c r="B1398" s="84"/>
      <c r="C1398" s="83" t="str">
        <f>VLOOKUP(B1398,MAESTRA!I:K,2,0)</f>
        <v>#N/A</v>
      </c>
      <c r="D1398" s="83" t="str">
        <f>VLOOKUP(B1398,MAESTRA!I:K,3,0)</f>
        <v>#N/A</v>
      </c>
      <c r="E1398" s="85"/>
      <c r="F1398" s="86"/>
      <c r="G1398" s="14"/>
      <c r="H1398" s="14">
        <f t="shared" si="1"/>
        <v>0</v>
      </c>
      <c r="I1398" s="14">
        <f t="shared" si="51"/>
        <v>0</v>
      </c>
      <c r="J1398" s="87" t="str">
        <f t="shared" si="22"/>
        <v/>
      </c>
      <c r="K1398" s="14">
        <f t="shared" si="23"/>
        <v>0</v>
      </c>
      <c r="L1398" s="88"/>
    </row>
    <row r="1399">
      <c r="A1399" s="73"/>
      <c r="B1399" s="84"/>
      <c r="C1399" s="83" t="str">
        <f>VLOOKUP(B1399,MAESTRA!I:K,2,0)</f>
        <v>#N/A</v>
      </c>
      <c r="D1399" s="83" t="str">
        <f>VLOOKUP(B1399,MAESTRA!I:K,3,0)</f>
        <v>#N/A</v>
      </c>
      <c r="E1399" s="85"/>
      <c r="F1399" s="86"/>
      <c r="G1399" s="14"/>
      <c r="H1399" s="14">
        <f t="shared" si="1"/>
        <v>0</v>
      </c>
      <c r="I1399" s="14">
        <f t="shared" si="51"/>
        <v>0</v>
      </c>
      <c r="J1399" s="87" t="str">
        <f t="shared" si="22"/>
        <v/>
      </c>
      <c r="K1399" s="14">
        <f t="shared" si="23"/>
        <v>0</v>
      </c>
      <c r="L1399" s="88"/>
    </row>
    <row r="1400">
      <c r="A1400" s="73"/>
      <c r="B1400" s="84"/>
      <c r="C1400" s="83" t="str">
        <f>VLOOKUP(B1400,MAESTRA!I:K,2,0)</f>
        <v>#N/A</v>
      </c>
      <c r="D1400" s="83" t="str">
        <f>VLOOKUP(B1400,MAESTRA!I:K,3,0)</f>
        <v>#N/A</v>
      </c>
      <c r="E1400" s="85"/>
      <c r="F1400" s="86"/>
      <c r="G1400" s="14"/>
      <c r="H1400" s="14">
        <f t="shared" si="1"/>
        <v>0</v>
      </c>
      <c r="I1400" s="14">
        <f t="shared" si="51"/>
        <v>0</v>
      </c>
      <c r="J1400" s="87" t="str">
        <f t="shared" si="22"/>
        <v/>
      </c>
      <c r="K1400" s="14">
        <f t="shared" si="23"/>
        <v>0</v>
      </c>
      <c r="L1400" s="88"/>
    </row>
    <row r="1401">
      <c r="A1401" s="73"/>
      <c r="B1401" s="84"/>
      <c r="C1401" s="83" t="str">
        <f>VLOOKUP(B1401,MAESTRA!I:K,2,0)</f>
        <v>#N/A</v>
      </c>
      <c r="D1401" s="83" t="str">
        <f>VLOOKUP(B1401,MAESTRA!I:K,3,0)</f>
        <v>#N/A</v>
      </c>
      <c r="E1401" s="85"/>
      <c r="F1401" s="86"/>
      <c r="G1401" s="14"/>
      <c r="H1401" s="14">
        <f t="shared" si="1"/>
        <v>0</v>
      </c>
      <c r="I1401" s="14">
        <f t="shared" si="51"/>
        <v>0</v>
      </c>
      <c r="J1401" s="87" t="str">
        <f t="shared" si="22"/>
        <v/>
      </c>
      <c r="K1401" s="14">
        <f t="shared" si="23"/>
        <v>0</v>
      </c>
      <c r="L1401" s="88"/>
    </row>
    <row r="1402">
      <c r="A1402" s="73"/>
      <c r="B1402" s="84"/>
      <c r="C1402" s="83" t="str">
        <f>VLOOKUP(B1402,MAESTRA!I:K,2,0)</f>
        <v>#N/A</v>
      </c>
      <c r="D1402" s="83" t="str">
        <f>VLOOKUP(B1402,MAESTRA!I:K,3,0)</f>
        <v>#N/A</v>
      </c>
      <c r="E1402" s="85"/>
      <c r="F1402" s="86"/>
      <c r="G1402" s="14"/>
      <c r="H1402" s="14">
        <f t="shared" si="1"/>
        <v>0</v>
      </c>
      <c r="I1402" s="14">
        <f t="shared" si="51"/>
        <v>0</v>
      </c>
      <c r="J1402" s="87" t="str">
        <f t="shared" si="22"/>
        <v/>
      </c>
      <c r="K1402" s="14">
        <f t="shared" si="23"/>
        <v>0</v>
      </c>
      <c r="L1402" s="88"/>
    </row>
    <row r="1403">
      <c r="A1403" s="73"/>
      <c r="B1403" s="84"/>
      <c r="C1403" s="83" t="str">
        <f>VLOOKUP(B1403,MAESTRA!I:K,2,0)</f>
        <v>#N/A</v>
      </c>
      <c r="D1403" s="83" t="str">
        <f>VLOOKUP(B1403,MAESTRA!I:K,3,0)</f>
        <v>#N/A</v>
      </c>
      <c r="E1403" s="85"/>
      <c r="F1403" s="86"/>
      <c r="G1403" s="14"/>
      <c r="H1403" s="14">
        <f t="shared" si="1"/>
        <v>0</v>
      </c>
      <c r="I1403" s="14">
        <f t="shared" si="51"/>
        <v>0</v>
      </c>
      <c r="J1403" s="87" t="str">
        <f t="shared" si="22"/>
        <v/>
      </c>
      <c r="K1403" s="14">
        <f t="shared" si="23"/>
        <v>0</v>
      </c>
      <c r="L1403" s="88"/>
    </row>
    <row r="1404">
      <c r="A1404" s="73"/>
      <c r="B1404" s="84"/>
      <c r="C1404" s="83" t="str">
        <f>VLOOKUP(B1404,MAESTRA!I:K,2,0)</f>
        <v>#N/A</v>
      </c>
      <c r="D1404" s="83" t="str">
        <f>VLOOKUP(B1404,MAESTRA!I:K,3,0)</f>
        <v>#N/A</v>
      </c>
      <c r="E1404" s="85"/>
      <c r="F1404" s="86"/>
      <c r="G1404" s="14"/>
      <c r="H1404" s="14">
        <f t="shared" si="1"/>
        <v>0</v>
      </c>
      <c r="I1404" s="14">
        <f t="shared" si="51"/>
        <v>0</v>
      </c>
      <c r="J1404" s="87" t="str">
        <f t="shared" si="22"/>
        <v/>
      </c>
      <c r="K1404" s="14">
        <f t="shared" si="23"/>
        <v>0</v>
      </c>
      <c r="L1404" s="88"/>
    </row>
    <row r="1405">
      <c r="A1405" s="73"/>
      <c r="B1405" s="84"/>
      <c r="C1405" s="83" t="str">
        <f>VLOOKUP(B1405,MAESTRA!I:K,2,0)</f>
        <v>#N/A</v>
      </c>
      <c r="D1405" s="83" t="str">
        <f>VLOOKUP(B1405,MAESTRA!I:K,3,0)</f>
        <v>#N/A</v>
      </c>
      <c r="E1405" s="85"/>
      <c r="F1405" s="86"/>
      <c r="G1405" s="14"/>
      <c r="H1405" s="14">
        <f t="shared" si="1"/>
        <v>0</v>
      </c>
      <c r="I1405" s="14">
        <f t="shared" si="51"/>
        <v>0</v>
      </c>
      <c r="J1405" s="87" t="str">
        <f t="shared" si="22"/>
        <v/>
      </c>
      <c r="K1405" s="14">
        <f t="shared" si="23"/>
        <v>0</v>
      </c>
      <c r="L1405" s="88"/>
    </row>
    <row r="1406">
      <c r="A1406" s="73"/>
      <c r="B1406" s="84"/>
      <c r="C1406" s="83" t="str">
        <f>VLOOKUP(B1406,MAESTRA!I:K,2,0)</f>
        <v>#N/A</v>
      </c>
      <c r="D1406" s="83" t="str">
        <f>VLOOKUP(B1406,MAESTRA!I:K,3,0)</f>
        <v>#N/A</v>
      </c>
      <c r="E1406" s="85"/>
      <c r="F1406" s="86"/>
      <c r="G1406" s="14"/>
      <c r="H1406" s="14">
        <f t="shared" si="1"/>
        <v>0</v>
      </c>
      <c r="I1406" s="14">
        <f t="shared" si="51"/>
        <v>0</v>
      </c>
      <c r="J1406" s="87" t="str">
        <f t="shared" si="22"/>
        <v/>
      </c>
      <c r="K1406" s="14">
        <f t="shared" si="23"/>
        <v>0</v>
      </c>
      <c r="L1406" s="88"/>
    </row>
    <row r="1407">
      <c r="A1407" s="73"/>
      <c r="B1407" s="84"/>
      <c r="C1407" s="83" t="str">
        <f>VLOOKUP(B1407,MAESTRA!I:K,2,0)</f>
        <v>#N/A</v>
      </c>
      <c r="D1407" s="83" t="str">
        <f>VLOOKUP(B1407,MAESTRA!I:K,3,0)</f>
        <v>#N/A</v>
      </c>
      <c r="E1407" s="85"/>
      <c r="F1407" s="86"/>
      <c r="G1407" s="14"/>
      <c r="H1407" s="14">
        <f t="shared" si="1"/>
        <v>0</v>
      </c>
      <c r="I1407" s="14">
        <f t="shared" si="51"/>
        <v>0</v>
      </c>
      <c r="J1407" s="87" t="str">
        <f t="shared" si="22"/>
        <v/>
      </c>
      <c r="K1407" s="14">
        <f t="shared" si="23"/>
        <v>0</v>
      </c>
      <c r="L1407" s="88"/>
    </row>
    <row r="1408">
      <c r="A1408" s="73"/>
      <c r="B1408" s="84"/>
      <c r="C1408" s="83" t="str">
        <f>VLOOKUP(B1408,MAESTRA!I:K,2,0)</f>
        <v>#N/A</v>
      </c>
      <c r="D1408" s="83" t="str">
        <f>VLOOKUP(B1408,MAESTRA!I:K,3,0)</f>
        <v>#N/A</v>
      </c>
      <c r="E1408" s="85"/>
      <c r="F1408" s="86"/>
      <c r="G1408" s="14"/>
      <c r="H1408" s="14">
        <f t="shared" si="1"/>
        <v>0</v>
      </c>
      <c r="I1408" s="14">
        <f t="shared" si="51"/>
        <v>0</v>
      </c>
      <c r="J1408" s="87" t="str">
        <f t="shared" si="22"/>
        <v/>
      </c>
      <c r="K1408" s="14">
        <f t="shared" si="23"/>
        <v>0</v>
      </c>
      <c r="L1408" s="88"/>
    </row>
    <row r="1409">
      <c r="A1409" s="73"/>
      <c r="B1409" s="84"/>
      <c r="C1409" s="83" t="str">
        <f>VLOOKUP(B1409,MAESTRA!I:K,2,0)</f>
        <v>#N/A</v>
      </c>
      <c r="D1409" s="83" t="str">
        <f>VLOOKUP(B1409,MAESTRA!I:K,3,0)</f>
        <v>#N/A</v>
      </c>
      <c r="E1409" s="85"/>
      <c r="F1409" s="86"/>
      <c r="G1409" s="14"/>
      <c r="H1409" s="14">
        <f t="shared" si="1"/>
        <v>0</v>
      </c>
      <c r="I1409" s="14">
        <f t="shared" si="51"/>
        <v>0</v>
      </c>
      <c r="J1409" s="87" t="str">
        <f t="shared" si="22"/>
        <v/>
      </c>
      <c r="K1409" s="14">
        <f t="shared" si="23"/>
        <v>0</v>
      </c>
      <c r="L1409" s="88"/>
    </row>
    <row r="1410">
      <c r="A1410" s="73"/>
      <c r="B1410" s="84"/>
      <c r="C1410" s="83" t="str">
        <f>VLOOKUP(B1410,MAESTRA!I:K,2,0)</f>
        <v>#N/A</v>
      </c>
      <c r="D1410" s="83" t="str">
        <f>VLOOKUP(B1410,MAESTRA!I:K,3,0)</f>
        <v>#N/A</v>
      </c>
      <c r="E1410" s="85"/>
      <c r="F1410" s="86"/>
      <c r="G1410" s="14"/>
      <c r="H1410" s="14">
        <f t="shared" si="1"/>
        <v>0</v>
      </c>
      <c r="I1410" s="14">
        <f t="shared" si="51"/>
        <v>0</v>
      </c>
      <c r="J1410" s="87" t="str">
        <f t="shared" si="22"/>
        <v/>
      </c>
      <c r="K1410" s="14">
        <f t="shared" si="23"/>
        <v>0</v>
      </c>
      <c r="L1410" s="88"/>
    </row>
    <row r="1411">
      <c r="A1411" s="73"/>
      <c r="B1411" s="84"/>
      <c r="C1411" s="83" t="str">
        <f>VLOOKUP(B1411,MAESTRA!I:K,2,0)</f>
        <v>#N/A</v>
      </c>
      <c r="D1411" s="83" t="str">
        <f>VLOOKUP(B1411,MAESTRA!I:K,3,0)</f>
        <v>#N/A</v>
      </c>
      <c r="E1411" s="85"/>
      <c r="F1411" s="86"/>
      <c r="G1411" s="14"/>
      <c r="H1411" s="14">
        <f t="shared" si="1"/>
        <v>0</v>
      </c>
      <c r="I1411" s="14">
        <f t="shared" si="51"/>
        <v>0</v>
      </c>
      <c r="J1411" s="87" t="str">
        <f t="shared" si="22"/>
        <v/>
      </c>
      <c r="K1411" s="14">
        <f t="shared" si="23"/>
        <v>0</v>
      </c>
      <c r="L1411" s="88"/>
    </row>
    <row r="1412">
      <c r="A1412" s="73"/>
      <c r="B1412" s="84"/>
      <c r="C1412" s="83" t="str">
        <f>VLOOKUP(B1412,MAESTRA!I:K,2,0)</f>
        <v>#N/A</v>
      </c>
      <c r="D1412" s="83" t="str">
        <f>VLOOKUP(B1412,MAESTRA!I:K,3,0)</f>
        <v>#N/A</v>
      </c>
      <c r="E1412" s="85"/>
      <c r="F1412" s="86"/>
      <c r="G1412" s="14"/>
      <c r="H1412" s="14">
        <f t="shared" si="1"/>
        <v>0</v>
      </c>
      <c r="I1412" s="14">
        <f t="shared" si="51"/>
        <v>0</v>
      </c>
      <c r="J1412" s="87" t="str">
        <f t="shared" si="22"/>
        <v/>
      </c>
      <c r="K1412" s="14">
        <f t="shared" si="23"/>
        <v>0</v>
      </c>
      <c r="L1412" s="88"/>
    </row>
    <row r="1413">
      <c r="A1413" s="73"/>
      <c r="B1413" s="84"/>
      <c r="C1413" s="83" t="str">
        <f>VLOOKUP(B1413,MAESTRA!I:K,2,0)</f>
        <v>#N/A</v>
      </c>
      <c r="D1413" s="83" t="str">
        <f>VLOOKUP(B1413,MAESTRA!I:K,3,0)</f>
        <v>#N/A</v>
      </c>
      <c r="E1413" s="85"/>
      <c r="F1413" s="86"/>
      <c r="G1413" s="14"/>
      <c r="H1413" s="14">
        <f t="shared" si="1"/>
        <v>0</v>
      </c>
      <c r="I1413" s="14">
        <f t="shared" si="51"/>
        <v>0</v>
      </c>
      <c r="J1413" s="87" t="str">
        <f t="shared" si="22"/>
        <v/>
      </c>
      <c r="K1413" s="14">
        <f t="shared" si="23"/>
        <v>0</v>
      </c>
      <c r="L1413" s="88"/>
    </row>
    <row r="1414">
      <c r="A1414" s="73"/>
      <c r="B1414" s="84"/>
      <c r="C1414" s="83" t="str">
        <f>VLOOKUP(B1414,MAESTRA!I:K,2,0)</f>
        <v>#N/A</v>
      </c>
      <c r="D1414" s="83" t="str">
        <f>VLOOKUP(B1414,MAESTRA!I:K,3,0)</f>
        <v>#N/A</v>
      </c>
      <c r="E1414" s="85"/>
      <c r="F1414" s="86"/>
      <c r="G1414" s="14"/>
      <c r="H1414" s="14">
        <f t="shared" si="1"/>
        <v>0</v>
      </c>
      <c r="I1414" s="14">
        <f t="shared" si="51"/>
        <v>0</v>
      </c>
      <c r="J1414" s="87" t="str">
        <f t="shared" si="22"/>
        <v/>
      </c>
      <c r="K1414" s="14">
        <f t="shared" si="23"/>
        <v>0</v>
      </c>
      <c r="L1414" s="88"/>
    </row>
    <row r="1415">
      <c r="A1415" s="73"/>
      <c r="B1415" s="84"/>
      <c r="C1415" s="83" t="str">
        <f>VLOOKUP(B1415,MAESTRA!I:K,2,0)</f>
        <v>#N/A</v>
      </c>
      <c r="D1415" s="83" t="str">
        <f>VLOOKUP(B1415,MAESTRA!I:K,3,0)</f>
        <v>#N/A</v>
      </c>
      <c r="E1415" s="85"/>
      <c r="F1415" s="86"/>
      <c r="G1415" s="14"/>
      <c r="H1415" s="14">
        <f t="shared" si="1"/>
        <v>0</v>
      </c>
      <c r="I1415" s="14">
        <f t="shared" si="51"/>
        <v>0</v>
      </c>
      <c r="J1415" s="87" t="str">
        <f t="shared" si="22"/>
        <v/>
      </c>
      <c r="K1415" s="14">
        <f t="shared" si="23"/>
        <v>0</v>
      </c>
      <c r="L1415" s="88"/>
    </row>
    <row r="1416">
      <c r="A1416" s="73"/>
      <c r="B1416" s="84"/>
      <c r="C1416" s="83" t="str">
        <f>VLOOKUP(B1416,MAESTRA!I:K,2,0)</f>
        <v>#N/A</v>
      </c>
      <c r="D1416" s="83" t="str">
        <f>VLOOKUP(B1416,MAESTRA!I:K,3,0)</f>
        <v>#N/A</v>
      </c>
      <c r="E1416" s="85"/>
      <c r="F1416" s="86"/>
      <c r="G1416" s="14"/>
      <c r="H1416" s="14">
        <f t="shared" si="1"/>
        <v>0</v>
      </c>
      <c r="I1416" s="14">
        <f t="shared" si="51"/>
        <v>0</v>
      </c>
      <c r="J1416" s="87" t="str">
        <f t="shared" si="22"/>
        <v/>
      </c>
      <c r="K1416" s="14">
        <f t="shared" si="23"/>
        <v>0</v>
      </c>
      <c r="L1416" s="88"/>
    </row>
    <row r="1417">
      <c r="A1417" s="73"/>
      <c r="B1417" s="84"/>
      <c r="C1417" s="83" t="str">
        <f>VLOOKUP(B1417,MAESTRA!I:K,2,0)</f>
        <v>#N/A</v>
      </c>
      <c r="D1417" s="83" t="str">
        <f>VLOOKUP(B1417,MAESTRA!I:K,3,0)</f>
        <v>#N/A</v>
      </c>
      <c r="E1417" s="85"/>
      <c r="F1417" s="86"/>
      <c r="G1417" s="14"/>
      <c r="H1417" s="14">
        <f t="shared" si="1"/>
        <v>0</v>
      </c>
      <c r="I1417" s="14">
        <f t="shared" si="51"/>
        <v>0</v>
      </c>
      <c r="J1417" s="87" t="str">
        <f t="shared" si="22"/>
        <v/>
      </c>
      <c r="K1417" s="14">
        <f t="shared" si="23"/>
        <v>0</v>
      </c>
      <c r="L1417" s="88"/>
    </row>
    <row r="1418">
      <c r="A1418" s="73"/>
      <c r="B1418" s="84"/>
      <c r="C1418" s="83" t="str">
        <f>VLOOKUP(B1418,MAESTRA!I:K,2,0)</f>
        <v>#N/A</v>
      </c>
      <c r="D1418" s="83" t="str">
        <f>VLOOKUP(B1418,MAESTRA!I:K,3,0)</f>
        <v>#N/A</v>
      </c>
      <c r="E1418" s="85"/>
      <c r="F1418" s="86"/>
      <c r="G1418" s="14"/>
      <c r="H1418" s="14">
        <f t="shared" si="1"/>
        <v>0</v>
      </c>
      <c r="I1418" s="14">
        <f t="shared" si="51"/>
        <v>0</v>
      </c>
      <c r="J1418" s="87" t="str">
        <f t="shared" si="22"/>
        <v/>
      </c>
      <c r="K1418" s="14">
        <f t="shared" si="23"/>
        <v>0</v>
      </c>
      <c r="L1418" s="88"/>
    </row>
    <row r="1419">
      <c r="A1419" s="73"/>
      <c r="B1419" s="84"/>
      <c r="C1419" s="83" t="str">
        <f>VLOOKUP(B1419,MAESTRA!I:K,2,0)</f>
        <v>#N/A</v>
      </c>
      <c r="D1419" s="83" t="str">
        <f>VLOOKUP(B1419,MAESTRA!I:K,3,0)</f>
        <v>#N/A</v>
      </c>
      <c r="E1419" s="85"/>
      <c r="F1419" s="86"/>
      <c r="G1419" s="14"/>
      <c r="H1419" s="14">
        <f t="shared" si="1"/>
        <v>0</v>
      </c>
      <c r="I1419" s="14">
        <f t="shared" si="51"/>
        <v>0</v>
      </c>
      <c r="J1419" s="87" t="str">
        <f t="shared" si="22"/>
        <v/>
      </c>
      <c r="K1419" s="14">
        <f t="shared" si="23"/>
        <v>0</v>
      </c>
      <c r="L1419" s="88"/>
    </row>
    <row r="1420">
      <c r="A1420" s="73"/>
      <c r="B1420" s="84"/>
      <c r="C1420" s="83" t="str">
        <f>VLOOKUP(B1420,MAESTRA!I:K,2,0)</f>
        <v>#N/A</v>
      </c>
      <c r="D1420" s="83" t="str">
        <f>VLOOKUP(B1420,MAESTRA!I:K,3,0)</f>
        <v>#N/A</v>
      </c>
      <c r="E1420" s="85"/>
      <c r="F1420" s="86"/>
      <c r="G1420" s="14"/>
      <c r="H1420" s="14">
        <f t="shared" si="1"/>
        <v>0</v>
      </c>
      <c r="I1420" s="14">
        <f t="shared" si="51"/>
        <v>0</v>
      </c>
      <c r="J1420" s="87" t="str">
        <f t="shared" si="22"/>
        <v/>
      </c>
      <c r="K1420" s="14">
        <f t="shared" si="23"/>
        <v>0</v>
      </c>
      <c r="L1420" s="88"/>
    </row>
    <row r="1421">
      <c r="A1421" s="73"/>
      <c r="B1421" s="84"/>
      <c r="C1421" s="83" t="str">
        <f>VLOOKUP(B1421,MAESTRA!I:K,2,0)</f>
        <v>#N/A</v>
      </c>
      <c r="D1421" s="83" t="str">
        <f>VLOOKUP(B1421,MAESTRA!I:K,3,0)</f>
        <v>#N/A</v>
      </c>
      <c r="E1421" s="85"/>
      <c r="F1421" s="86"/>
      <c r="G1421" s="14"/>
      <c r="H1421" s="14">
        <f t="shared" si="1"/>
        <v>0</v>
      </c>
      <c r="I1421" s="14">
        <f t="shared" si="51"/>
        <v>0</v>
      </c>
      <c r="J1421" s="87" t="str">
        <f t="shared" si="22"/>
        <v/>
      </c>
      <c r="K1421" s="14">
        <f t="shared" si="23"/>
        <v>0</v>
      </c>
      <c r="L1421" s="88"/>
    </row>
    <row r="1422">
      <c r="A1422" s="73"/>
      <c r="B1422" s="84"/>
      <c r="C1422" s="83" t="str">
        <f>VLOOKUP(B1422,MAESTRA!I:K,2,0)</f>
        <v>#N/A</v>
      </c>
      <c r="D1422" s="83" t="str">
        <f>VLOOKUP(B1422,MAESTRA!I:K,3,0)</f>
        <v>#N/A</v>
      </c>
      <c r="E1422" s="85"/>
      <c r="F1422" s="86"/>
      <c r="G1422" s="14"/>
      <c r="H1422" s="14">
        <f t="shared" si="1"/>
        <v>0</v>
      </c>
      <c r="I1422" s="14">
        <f t="shared" si="51"/>
        <v>0</v>
      </c>
      <c r="J1422" s="87" t="str">
        <f t="shared" si="22"/>
        <v/>
      </c>
      <c r="K1422" s="14">
        <f t="shared" si="23"/>
        <v>0</v>
      </c>
      <c r="L1422" s="88"/>
    </row>
    <row r="1423">
      <c r="A1423" s="73"/>
      <c r="B1423" s="84"/>
      <c r="C1423" s="83" t="str">
        <f>VLOOKUP(B1423,MAESTRA!I:K,2,0)</f>
        <v>#N/A</v>
      </c>
      <c r="D1423" s="83" t="str">
        <f>VLOOKUP(B1423,MAESTRA!I:K,3,0)</f>
        <v>#N/A</v>
      </c>
      <c r="E1423" s="85"/>
      <c r="F1423" s="86"/>
      <c r="G1423" s="14"/>
      <c r="H1423" s="14">
        <f t="shared" si="1"/>
        <v>0</v>
      </c>
      <c r="I1423" s="14">
        <f t="shared" si="51"/>
        <v>0</v>
      </c>
      <c r="J1423" s="87" t="str">
        <f t="shared" si="22"/>
        <v/>
      </c>
      <c r="K1423" s="14">
        <f t="shared" si="23"/>
        <v>0</v>
      </c>
      <c r="L1423" s="88"/>
    </row>
    <row r="1424">
      <c r="A1424" s="73"/>
      <c r="B1424" s="84"/>
      <c r="C1424" s="83" t="str">
        <f>VLOOKUP(B1424,MAESTRA!I:K,2,0)</f>
        <v>#N/A</v>
      </c>
      <c r="D1424" s="83" t="str">
        <f>VLOOKUP(B1424,MAESTRA!I:K,3,0)</f>
        <v>#N/A</v>
      </c>
      <c r="E1424" s="85"/>
      <c r="F1424" s="86"/>
      <c r="G1424" s="14"/>
      <c r="H1424" s="14">
        <f t="shared" si="1"/>
        <v>0</v>
      </c>
      <c r="I1424" s="14">
        <f t="shared" si="51"/>
        <v>0</v>
      </c>
      <c r="J1424" s="87" t="str">
        <f t="shared" si="22"/>
        <v/>
      </c>
      <c r="K1424" s="14">
        <f t="shared" si="23"/>
        <v>0</v>
      </c>
      <c r="L1424" s="88"/>
    </row>
    <row r="1425">
      <c r="A1425" s="73"/>
      <c r="B1425" s="84"/>
      <c r="C1425" s="83" t="str">
        <f>VLOOKUP(B1425,MAESTRA!I:K,2,0)</f>
        <v>#N/A</v>
      </c>
      <c r="D1425" s="83" t="str">
        <f>VLOOKUP(B1425,MAESTRA!I:K,3,0)</f>
        <v>#N/A</v>
      </c>
      <c r="E1425" s="85"/>
      <c r="F1425" s="86"/>
      <c r="G1425" s="14"/>
      <c r="H1425" s="14">
        <f t="shared" si="1"/>
        <v>0</v>
      </c>
      <c r="I1425" s="14">
        <f t="shared" si="51"/>
        <v>0</v>
      </c>
      <c r="J1425" s="87" t="str">
        <f t="shared" si="22"/>
        <v/>
      </c>
      <c r="K1425" s="14">
        <f t="shared" si="23"/>
        <v>0</v>
      </c>
      <c r="L1425" s="88"/>
    </row>
    <row r="1426">
      <c r="A1426" s="73"/>
      <c r="B1426" s="84"/>
      <c r="C1426" s="83" t="str">
        <f>VLOOKUP(B1426,MAESTRA!I:K,2,0)</f>
        <v>#N/A</v>
      </c>
      <c r="D1426" s="83" t="str">
        <f>VLOOKUP(B1426,MAESTRA!I:K,3,0)</f>
        <v>#N/A</v>
      </c>
      <c r="E1426" s="85"/>
      <c r="F1426" s="86"/>
      <c r="G1426" s="14"/>
      <c r="H1426" s="14">
        <f t="shared" si="1"/>
        <v>0</v>
      </c>
      <c r="I1426" s="14">
        <f t="shared" si="51"/>
        <v>0</v>
      </c>
      <c r="J1426" s="87" t="str">
        <f t="shared" si="22"/>
        <v/>
      </c>
      <c r="K1426" s="14">
        <f t="shared" si="23"/>
        <v>0</v>
      </c>
      <c r="L1426" s="88"/>
    </row>
    <row r="1427">
      <c r="A1427" s="73"/>
      <c r="B1427" s="84"/>
      <c r="C1427" s="83" t="str">
        <f>VLOOKUP(B1427,MAESTRA!I:K,2,0)</f>
        <v>#N/A</v>
      </c>
      <c r="D1427" s="83" t="str">
        <f>VLOOKUP(B1427,MAESTRA!I:K,3,0)</f>
        <v>#N/A</v>
      </c>
      <c r="E1427" s="85"/>
      <c r="F1427" s="86"/>
      <c r="G1427" s="14"/>
      <c r="H1427" s="14">
        <f t="shared" si="1"/>
        <v>0</v>
      </c>
      <c r="I1427" s="14">
        <f t="shared" si="51"/>
        <v>0</v>
      </c>
      <c r="J1427" s="87" t="str">
        <f t="shared" si="22"/>
        <v/>
      </c>
      <c r="K1427" s="14">
        <f t="shared" si="23"/>
        <v>0</v>
      </c>
      <c r="L1427" s="88"/>
    </row>
    <row r="1428">
      <c r="A1428" s="73"/>
      <c r="B1428" s="84"/>
      <c r="C1428" s="83" t="str">
        <f>VLOOKUP(B1428,MAESTRA!I:K,2,0)</f>
        <v>#N/A</v>
      </c>
      <c r="D1428" s="83" t="str">
        <f>VLOOKUP(B1428,MAESTRA!I:K,3,0)</f>
        <v>#N/A</v>
      </c>
      <c r="E1428" s="85"/>
      <c r="F1428" s="86"/>
      <c r="G1428" s="14"/>
      <c r="H1428" s="14">
        <f t="shared" si="1"/>
        <v>0</v>
      </c>
      <c r="I1428" s="14">
        <f t="shared" si="51"/>
        <v>0</v>
      </c>
      <c r="J1428" s="87" t="str">
        <f t="shared" si="22"/>
        <v/>
      </c>
      <c r="K1428" s="14">
        <f t="shared" si="23"/>
        <v>0</v>
      </c>
      <c r="L1428" s="88"/>
    </row>
    <row r="1429">
      <c r="A1429" s="73"/>
      <c r="B1429" s="84"/>
      <c r="C1429" s="83" t="str">
        <f>VLOOKUP(B1429,MAESTRA!I:K,2,0)</f>
        <v>#N/A</v>
      </c>
      <c r="D1429" s="83" t="str">
        <f>VLOOKUP(B1429,MAESTRA!I:K,3,0)</f>
        <v>#N/A</v>
      </c>
      <c r="E1429" s="85"/>
      <c r="F1429" s="86"/>
      <c r="G1429" s="14"/>
      <c r="H1429" s="14">
        <f t="shared" si="1"/>
        <v>0</v>
      </c>
      <c r="I1429" s="14">
        <f t="shared" si="51"/>
        <v>0</v>
      </c>
      <c r="J1429" s="87" t="str">
        <f t="shared" si="22"/>
        <v/>
      </c>
      <c r="K1429" s="14">
        <f t="shared" si="23"/>
        <v>0</v>
      </c>
      <c r="L1429" s="88"/>
    </row>
    <row r="1430">
      <c r="A1430" s="73"/>
      <c r="B1430" s="84"/>
      <c r="C1430" s="83" t="str">
        <f>VLOOKUP(B1430,MAESTRA!I:K,2,0)</f>
        <v>#N/A</v>
      </c>
      <c r="D1430" s="83" t="str">
        <f>VLOOKUP(B1430,MAESTRA!I:K,3,0)</f>
        <v>#N/A</v>
      </c>
      <c r="E1430" s="85"/>
      <c r="F1430" s="86"/>
      <c r="G1430" s="14"/>
      <c r="H1430" s="14">
        <f t="shared" si="1"/>
        <v>0</v>
      </c>
      <c r="I1430" s="14">
        <f t="shared" si="51"/>
        <v>0</v>
      </c>
      <c r="J1430" s="87" t="str">
        <f t="shared" si="22"/>
        <v/>
      </c>
      <c r="K1430" s="14">
        <f t="shared" si="23"/>
        <v>0</v>
      </c>
      <c r="L1430" s="88"/>
    </row>
    <row r="1431">
      <c r="A1431" s="73"/>
      <c r="B1431" s="84"/>
      <c r="C1431" s="83" t="str">
        <f>VLOOKUP(B1431,MAESTRA!I:K,2,0)</f>
        <v>#N/A</v>
      </c>
      <c r="D1431" s="83" t="str">
        <f>VLOOKUP(B1431,MAESTRA!I:K,3,0)</f>
        <v>#N/A</v>
      </c>
      <c r="E1431" s="85"/>
      <c r="F1431" s="86"/>
      <c r="G1431" s="14"/>
      <c r="H1431" s="14">
        <f t="shared" si="1"/>
        <v>0</v>
      </c>
      <c r="I1431" s="14">
        <f t="shared" si="51"/>
        <v>0</v>
      </c>
      <c r="J1431" s="87" t="str">
        <f t="shared" si="22"/>
        <v/>
      </c>
      <c r="K1431" s="14">
        <f t="shared" si="23"/>
        <v>0</v>
      </c>
      <c r="L1431" s="88"/>
    </row>
    <row r="1432">
      <c r="A1432" s="73"/>
      <c r="B1432" s="84"/>
      <c r="C1432" s="83" t="str">
        <f>VLOOKUP(B1432,MAESTRA!I:K,2,0)</f>
        <v>#N/A</v>
      </c>
      <c r="D1432" s="83" t="str">
        <f>VLOOKUP(B1432,MAESTRA!I:K,3,0)</f>
        <v>#N/A</v>
      </c>
      <c r="E1432" s="85"/>
      <c r="F1432" s="86"/>
      <c r="G1432" s="14"/>
      <c r="H1432" s="14">
        <f t="shared" si="1"/>
        <v>0</v>
      </c>
      <c r="I1432" s="14">
        <f t="shared" si="51"/>
        <v>0</v>
      </c>
      <c r="J1432" s="87" t="str">
        <f t="shared" si="22"/>
        <v/>
      </c>
      <c r="K1432" s="14">
        <f t="shared" si="23"/>
        <v>0</v>
      </c>
      <c r="L1432" s="88"/>
    </row>
    <row r="1433">
      <c r="A1433" s="73"/>
      <c r="B1433" s="84"/>
      <c r="C1433" s="83" t="str">
        <f>VLOOKUP(B1433,MAESTRA!I:K,2,0)</f>
        <v>#N/A</v>
      </c>
      <c r="D1433" s="83" t="str">
        <f>VLOOKUP(B1433,MAESTRA!I:K,3,0)</f>
        <v>#N/A</v>
      </c>
      <c r="E1433" s="85"/>
      <c r="F1433" s="86"/>
      <c r="G1433" s="14"/>
      <c r="H1433" s="14">
        <f t="shared" si="1"/>
        <v>0</v>
      </c>
      <c r="I1433" s="14">
        <f t="shared" si="51"/>
        <v>0</v>
      </c>
      <c r="J1433" s="87" t="str">
        <f t="shared" si="22"/>
        <v/>
      </c>
      <c r="K1433" s="14">
        <f t="shared" si="23"/>
        <v>0</v>
      </c>
      <c r="L1433" s="88"/>
    </row>
    <row r="1434">
      <c r="A1434" s="73"/>
      <c r="B1434" s="84"/>
      <c r="C1434" s="83" t="str">
        <f>VLOOKUP(B1434,MAESTRA!I:K,2,0)</f>
        <v>#N/A</v>
      </c>
      <c r="D1434" s="83" t="str">
        <f>VLOOKUP(B1434,MAESTRA!I:K,3,0)</f>
        <v>#N/A</v>
      </c>
      <c r="E1434" s="85"/>
      <c r="F1434" s="86"/>
      <c r="G1434" s="14"/>
      <c r="H1434" s="14">
        <f t="shared" si="1"/>
        <v>0</v>
      </c>
      <c r="I1434" s="14">
        <f t="shared" si="51"/>
        <v>0</v>
      </c>
      <c r="J1434" s="87" t="str">
        <f t="shared" si="22"/>
        <v/>
      </c>
      <c r="K1434" s="14">
        <f t="shared" si="23"/>
        <v>0</v>
      </c>
      <c r="L1434" s="88"/>
    </row>
    <row r="1435">
      <c r="A1435" s="73"/>
      <c r="B1435" s="84"/>
      <c r="C1435" s="83" t="str">
        <f>VLOOKUP(B1435,MAESTRA!I:K,2,0)</f>
        <v>#N/A</v>
      </c>
      <c r="D1435" s="83" t="str">
        <f>VLOOKUP(B1435,MAESTRA!I:K,3,0)</f>
        <v>#N/A</v>
      </c>
      <c r="E1435" s="85"/>
      <c r="F1435" s="86"/>
      <c r="G1435" s="14"/>
      <c r="H1435" s="14">
        <f t="shared" si="1"/>
        <v>0</v>
      </c>
      <c r="I1435" s="14">
        <f t="shared" si="51"/>
        <v>0</v>
      </c>
      <c r="J1435" s="87" t="str">
        <f t="shared" si="22"/>
        <v/>
      </c>
      <c r="K1435" s="14">
        <f t="shared" si="23"/>
        <v>0</v>
      </c>
      <c r="L1435" s="88"/>
    </row>
    <row r="1436">
      <c r="A1436" s="73"/>
      <c r="B1436" s="84"/>
      <c r="C1436" s="83" t="str">
        <f>VLOOKUP(B1436,MAESTRA!I:K,2,0)</f>
        <v>#N/A</v>
      </c>
      <c r="D1436" s="83" t="str">
        <f>VLOOKUP(B1436,MAESTRA!I:K,3,0)</f>
        <v>#N/A</v>
      </c>
      <c r="E1436" s="85"/>
      <c r="F1436" s="86"/>
      <c r="G1436" s="14"/>
      <c r="H1436" s="14">
        <f t="shared" si="1"/>
        <v>0</v>
      </c>
      <c r="I1436" s="14">
        <f t="shared" si="51"/>
        <v>0</v>
      </c>
      <c r="J1436" s="87" t="str">
        <f t="shared" si="22"/>
        <v/>
      </c>
      <c r="K1436" s="14">
        <f t="shared" si="23"/>
        <v>0</v>
      </c>
      <c r="L1436" s="88"/>
    </row>
    <row r="1437">
      <c r="A1437" s="73"/>
      <c r="B1437" s="84"/>
      <c r="C1437" s="83" t="str">
        <f>VLOOKUP(B1437,MAESTRA!I:K,2,0)</f>
        <v>#N/A</v>
      </c>
      <c r="D1437" s="83" t="str">
        <f>VLOOKUP(B1437,MAESTRA!I:K,3,0)</f>
        <v>#N/A</v>
      </c>
      <c r="E1437" s="85"/>
      <c r="F1437" s="86"/>
      <c r="G1437" s="14"/>
      <c r="H1437" s="14">
        <f t="shared" si="1"/>
        <v>0</v>
      </c>
      <c r="I1437" s="14">
        <f t="shared" si="51"/>
        <v>0</v>
      </c>
      <c r="J1437" s="87" t="str">
        <f t="shared" si="22"/>
        <v/>
      </c>
      <c r="K1437" s="14">
        <f t="shared" si="23"/>
        <v>0</v>
      </c>
      <c r="L1437" s="88"/>
    </row>
    <row r="1438">
      <c r="A1438" s="73"/>
      <c r="B1438" s="84"/>
      <c r="C1438" s="83" t="str">
        <f>VLOOKUP(B1438,MAESTRA!I:K,2,0)</f>
        <v>#N/A</v>
      </c>
      <c r="D1438" s="83" t="str">
        <f>VLOOKUP(B1438,MAESTRA!I:K,3,0)</f>
        <v>#N/A</v>
      </c>
      <c r="E1438" s="85"/>
      <c r="F1438" s="86"/>
      <c r="G1438" s="14"/>
      <c r="H1438" s="14">
        <f t="shared" si="1"/>
        <v>0</v>
      </c>
      <c r="I1438" s="14">
        <f t="shared" si="51"/>
        <v>0</v>
      </c>
      <c r="J1438" s="87" t="str">
        <f t="shared" si="22"/>
        <v/>
      </c>
      <c r="K1438" s="14">
        <f t="shared" si="23"/>
        <v>0</v>
      </c>
      <c r="L1438" s="88"/>
    </row>
    <row r="1439">
      <c r="A1439" s="73"/>
      <c r="B1439" s="84"/>
      <c r="C1439" s="83" t="str">
        <f>VLOOKUP(B1439,MAESTRA!I:K,2,0)</f>
        <v>#N/A</v>
      </c>
      <c r="D1439" s="83" t="str">
        <f>VLOOKUP(B1439,MAESTRA!I:K,3,0)</f>
        <v>#N/A</v>
      </c>
      <c r="E1439" s="85"/>
      <c r="F1439" s="86"/>
      <c r="G1439" s="14"/>
      <c r="H1439" s="14">
        <f t="shared" si="1"/>
        <v>0</v>
      </c>
      <c r="I1439" s="14">
        <f t="shared" si="51"/>
        <v>0</v>
      </c>
      <c r="J1439" s="87" t="str">
        <f t="shared" si="22"/>
        <v/>
      </c>
      <c r="K1439" s="14">
        <f t="shared" si="23"/>
        <v>0</v>
      </c>
      <c r="L1439" s="88"/>
    </row>
    <row r="1440">
      <c r="A1440" s="73"/>
      <c r="B1440" s="84"/>
      <c r="C1440" s="83" t="str">
        <f>VLOOKUP(B1440,MAESTRA!I:K,2,0)</f>
        <v>#N/A</v>
      </c>
      <c r="D1440" s="83" t="str">
        <f>VLOOKUP(B1440,MAESTRA!I:K,3,0)</f>
        <v>#N/A</v>
      </c>
      <c r="E1440" s="85"/>
      <c r="F1440" s="86"/>
      <c r="G1440" s="14"/>
      <c r="H1440" s="14">
        <f t="shared" si="1"/>
        <v>0</v>
      </c>
      <c r="I1440" s="14">
        <f t="shared" si="51"/>
        <v>0</v>
      </c>
      <c r="J1440" s="87" t="str">
        <f t="shared" si="22"/>
        <v/>
      </c>
      <c r="K1440" s="14">
        <f t="shared" si="23"/>
        <v>0</v>
      </c>
      <c r="L1440" s="88"/>
    </row>
    <row r="1441">
      <c r="A1441" s="73"/>
      <c r="B1441" s="84"/>
      <c r="C1441" s="83" t="str">
        <f>VLOOKUP(B1441,MAESTRA!I:K,2,0)</f>
        <v>#N/A</v>
      </c>
      <c r="D1441" s="83" t="str">
        <f>VLOOKUP(B1441,MAESTRA!I:K,3,0)</f>
        <v>#N/A</v>
      </c>
      <c r="E1441" s="85"/>
      <c r="F1441" s="86"/>
      <c r="G1441" s="14"/>
      <c r="H1441" s="14">
        <f t="shared" si="1"/>
        <v>0</v>
      </c>
      <c r="I1441" s="14">
        <f t="shared" si="51"/>
        <v>0</v>
      </c>
      <c r="J1441" s="87" t="str">
        <f t="shared" si="22"/>
        <v/>
      </c>
      <c r="K1441" s="14">
        <f t="shared" si="23"/>
        <v>0</v>
      </c>
      <c r="L1441" s="88"/>
    </row>
    <row r="1442">
      <c r="A1442" s="73"/>
      <c r="B1442" s="84"/>
      <c r="C1442" s="83" t="str">
        <f>VLOOKUP(B1442,MAESTRA!I:K,2,0)</f>
        <v>#N/A</v>
      </c>
      <c r="D1442" s="83" t="str">
        <f>VLOOKUP(B1442,MAESTRA!I:K,3,0)</f>
        <v>#N/A</v>
      </c>
      <c r="E1442" s="85"/>
      <c r="F1442" s="86"/>
      <c r="G1442" s="14"/>
      <c r="H1442" s="14">
        <f t="shared" si="1"/>
        <v>0</v>
      </c>
      <c r="I1442" s="14">
        <f t="shared" si="51"/>
        <v>0</v>
      </c>
      <c r="J1442" s="87" t="str">
        <f t="shared" si="22"/>
        <v/>
      </c>
      <c r="K1442" s="14">
        <f t="shared" si="23"/>
        <v>0</v>
      </c>
      <c r="L1442" s="88"/>
    </row>
    <row r="1443">
      <c r="A1443" s="73"/>
      <c r="B1443" s="84"/>
      <c r="C1443" s="83" t="str">
        <f>VLOOKUP(B1443,MAESTRA!I:K,2,0)</f>
        <v>#N/A</v>
      </c>
      <c r="D1443" s="83" t="str">
        <f>VLOOKUP(B1443,MAESTRA!I:K,3,0)</f>
        <v>#N/A</v>
      </c>
      <c r="E1443" s="85"/>
      <c r="F1443" s="86"/>
      <c r="G1443" s="14"/>
      <c r="H1443" s="14">
        <f t="shared" si="1"/>
        <v>0</v>
      </c>
      <c r="I1443" s="14">
        <f t="shared" si="51"/>
        <v>0</v>
      </c>
      <c r="J1443" s="87" t="str">
        <f t="shared" si="22"/>
        <v/>
      </c>
      <c r="K1443" s="14">
        <f t="shared" si="23"/>
        <v>0</v>
      </c>
      <c r="L1443" s="88"/>
    </row>
    <row r="1444">
      <c r="A1444" s="73"/>
      <c r="B1444" s="84"/>
      <c r="C1444" s="83" t="str">
        <f>VLOOKUP(B1444,MAESTRA!I:K,2,0)</f>
        <v>#N/A</v>
      </c>
      <c r="D1444" s="83" t="str">
        <f>VLOOKUP(B1444,MAESTRA!I:K,3,0)</f>
        <v>#N/A</v>
      </c>
      <c r="E1444" s="85"/>
      <c r="F1444" s="86"/>
      <c r="G1444" s="14"/>
      <c r="H1444" s="14">
        <f t="shared" si="1"/>
        <v>0</v>
      </c>
      <c r="I1444" s="14">
        <f t="shared" si="51"/>
        <v>0</v>
      </c>
      <c r="J1444" s="87" t="str">
        <f t="shared" si="22"/>
        <v/>
      </c>
      <c r="K1444" s="14">
        <f t="shared" si="23"/>
        <v>0</v>
      </c>
      <c r="L1444" s="88"/>
    </row>
    <row r="1445">
      <c r="A1445" s="73"/>
      <c r="B1445" s="84"/>
      <c r="C1445" s="83" t="str">
        <f>VLOOKUP(B1445,MAESTRA!I:K,2,0)</f>
        <v>#N/A</v>
      </c>
      <c r="D1445" s="83" t="str">
        <f>VLOOKUP(B1445,MAESTRA!I:K,3,0)</f>
        <v>#N/A</v>
      </c>
      <c r="E1445" s="85"/>
      <c r="F1445" s="86"/>
      <c r="G1445" s="14"/>
      <c r="H1445" s="14">
        <f t="shared" si="1"/>
        <v>0</v>
      </c>
      <c r="I1445" s="14">
        <f t="shared" si="51"/>
        <v>0</v>
      </c>
      <c r="J1445" s="87" t="str">
        <f t="shared" si="22"/>
        <v/>
      </c>
      <c r="K1445" s="14">
        <f t="shared" si="23"/>
        <v>0</v>
      </c>
      <c r="L1445" s="88"/>
    </row>
    <row r="1446">
      <c r="A1446" s="73"/>
      <c r="B1446" s="84"/>
      <c r="C1446" s="83" t="str">
        <f>VLOOKUP(B1446,MAESTRA!I:K,2,0)</f>
        <v>#N/A</v>
      </c>
      <c r="D1446" s="83" t="str">
        <f>VLOOKUP(B1446,MAESTRA!I:K,3,0)</f>
        <v>#N/A</v>
      </c>
      <c r="E1446" s="85"/>
      <c r="F1446" s="86"/>
      <c r="G1446" s="14"/>
      <c r="H1446" s="14">
        <f t="shared" si="1"/>
        <v>0</v>
      </c>
      <c r="I1446" s="14">
        <f t="shared" si="51"/>
        <v>0</v>
      </c>
      <c r="J1446" s="87" t="str">
        <f t="shared" si="22"/>
        <v/>
      </c>
      <c r="K1446" s="14">
        <f t="shared" si="23"/>
        <v>0</v>
      </c>
      <c r="L1446" s="88"/>
    </row>
    <row r="1447">
      <c r="A1447" s="73"/>
      <c r="B1447" s="84"/>
      <c r="C1447" s="83" t="str">
        <f>VLOOKUP(B1447,MAESTRA!I:K,2,0)</f>
        <v>#N/A</v>
      </c>
      <c r="D1447" s="83" t="str">
        <f>VLOOKUP(B1447,MAESTRA!I:K,3,0)</f>
        <v>#N/A</v>
      </c>
      <c r="E1447" s="85"/>
      <c r="F1447" s="86"/>
      <c r="G1447" s="14"/>
      <c r="H1447" s="14">
        <f t="shared" si="1"/>
        <v>0</v>
      </c>
      <c r="I1447" s="14">
        <f t="shared" si="51"/>
        <v>0</v>
      </c>
      <c r="J1447" s="87" t="str">
        <f t="shared" si="22"/>
        <v/>
      </c>
      <c r="K1447" s="14">
        <f t="shared" si="23"/>
        <v>0</v>
      </c>
      <c r="L1447" s="88"/>
    </row>
    <row r="1448">
      <c r="A1448" s="73"/>
      <c r="B1448" s="84"/>
      <c r="C1448" s="83" t="str">
        <f>VLOOKUP(B1448,MAESTRA!I:K,2,0)</f>
        <v>#N/A</v>
      </c>
      <c r="D1448" s="83" t="str">
        <f>VLOOKUP(B1448,MAESTRA!I:K,3,0)</f>
        <v>#N/A</v>
      </c>
      <c r="E1448" s="85"/>
      <c r="F1448" s="86"/>
      <c r="G1448" s="14"/>
      <c r="H1448" s="14">
        <f t="shared" si="1"/>
        <v>0</v>
      </c>
      <c r="I1448" s="14">
        <f t="shared" si="51"/>
        <v>0</v>
      </c>
      <c r="J1448" s="87" t="str">
        <f t="shared" si="22"/>
        <v/>
      </c>
      <c r="K1448" s="14">
        <f t="shared" si="23"/>
        <v>0</v>
      </c>
      <c r="L1448" s="88"/>
    </row>
    <row r="1449">
      <c r="A1449" s="73"/>
      <c r="B1449" s="84"/>
      <c r="C1449" s="83" t="str">
        <f>VLOOKUP(B1449,MAESTRA!I:K,2,0)</f>
        <v>#N/A</v>
      </c>
      <c r="D1449" s="83" t="str">
        <f>VLOOKUP(B1449,MAESTRA!I:K,3,0)</f>
        <v>#N/A</v>
      </c>
      <c r="E1449" s="85"/>
      <c r="F1449" s="86"/>
      <c r="G1449" s="14"/>
      <c r="H1449" s="14">
        <f t="shared" si="1"/>
        <v>0</v>
      </c>
      <c r="I1449" s="14">
        <f t="shared" si="51"/>
        <v>0</v>
      </c>
      <c r="J1449" s="87" t="str">
        <f t="shared" si="22"/>
        <v/>
      </c>
      <c r="K1449" s="14">
        <f t="shared" si="23"/>
        <v>0</v>
      </c>
      <c r="L1449" s="88"/>
    </row>
    <row r="1450">
      <c r="A1450" s="73"/>
      <c r="B1450" s="84"/>
      <c r="C1450" s="83" t="str">
        <f>VLOOKUP(B1450,MAESTRA!I:K,2,0)</f>
        <v>#N/A</v>
      </c>
      <c r="D1450" s="83" t="str">
        <f>VLOOKUP(B1450,MAESTRA!I:K,3,0)</f>
        <v>#N/A</v>
      </c>
      <c r="E1450" s="85"/>
      <c r="F1450" s="86"/>
      <c r="G1450" s="14"/>
      <c r="H1450" s="14">
        <f t="shared" si="1"/>
        <v>0</v>
      </c>
      <c r="I1450" s="14">
        <f t="shared" si="51"/>
        <v>0</v>
      </c>
      <c r="J1450" s="87" t="str">
        <f t="shared" si="22"/>
        <v/>
      </c>
      <c r="K1450" s="14">
        <f t="shared" si="23"/>
        <v>0</v>
      </c>
      <c r="L1450" s="88"/>
    </row>
    <row r="1451">
      <c r="A1451" s="73"/>
      <c r="B1451" s="84"/>
      <c r="C1451" s="83" t="str">
        <f>VLOOKUP(B1451,MAESTRA!I:K,2,0)</f>
        <v>#N/A</v>
      </c>
      <c r="D1451" s="83" t="str">
        <f>VLOOKUP(B1451,MAESTRA!I:K,3,0)</f>
        <v>#N/A</v>
      </c>
      <c r="E1451" s="85"/>
      <c r="F1451" s="86"/>
      <c r="G1451" s="14"/>
      <c r="H1451" s="14">
        <f t="shared" si="1"/>
        <v>0</v>
      </c>
      <c r="I1451" s="14">
        <f t="shared" si="51"/>
        <v>0</v>
      </c>
      <c r="J1451" s="87" t="str">
        <f t="shared" si="22"/>
        <v/>
      </c>
      <c r="K1451" s="14">
        <f t="shared" si="23"/>
        <v>0</v>
      </c>
      <c r="L1451" s="88"/>
    </row>
    <row r="1452">
      <c r="A1452" s="73"/>
      <c r="B1452" s="84"/>
      <c r="C1452" s="83" t="str">
        <f>VLOOKUP(B1452,MAESTRA!I:K,2,0)</f>
        <v>#N/A</v>
      </c>
      <c r="D1452" s="83" t="str">
        <f>VLOOKUP(B1452,MAESTRA!I:K,3,0)</f>
        <v>#N/A</v>
      </c>
      <c r="E1452" s="85"/>
      <c r="F1452" s="86"/>
      <c r="G1452" s="14"/>
      <c r="H1452" s="14">
        <f t="shared" si="1"/>
        <v>0</v>
      </c>
      <c r="I1452" s="14">
        <f t="shared" si="51"/>
        <v>0</v>
      </c>
      <c r="J1452" s="87" t="str">
        <f t="shared" si="22"/>
        <v/>
      </c>
      <c r="K1452" s="14">
        <f t="shared" si="23"/>
        <v>0</v>
      </c>
      <c r="L1452" s="88"/>
    </row>
    <row r="1453">
      <c r="A1453" s="73"/>
      <c r="B1453" s="84"/>
      <c r="C1453" s="83" t="str">
        <f>VLOOKUP(B1453,MAESTRA!I:K,2,0)</f>
        <v>#N/A</v>
      </c>
      <c r="D1453" s="83" t="str">
        <f>VLOOKUP(B1453,MAESTRA!I:K,3,0)</f>
        <v>#N/A</v>
      </c>
      <c r="E1453" s="85"/>
      <c r="F1453" s="86"/>
      <c r="G1453" s="14"/>
      <c r="H1453" s="14">
        <f t="shared" si="1"/>
        <v>0</v>
      </c>
      <c r="I1453" s="14">
        <f t="shared" si="51"/>
        <v>0</v>
      </c>
      <c r="J1453" s="87" t="str">
        <f t="shared" si="22"/>
        <v/>
      </c>
      <c r="K1453" s="14">
        <f t="shared" si="23"/>
        <v>0</v>
      </c>
      <c r="L1453" s="88"/>
    </row>
    <row r="1454">
      <c r="A1454" s="73"/>
      <c r="B1454" s="84"/>
      <c r="C1454" s="83" t="str">
        <f>VLOOKUP(B1454,MAESTRA!I:K,2,0)</f>
        <v>#N/A</v>
      </c>
      <c r="D1454" s="83" t="str">
        <f>VLOOKUP(B1454,MAESTRA!I:K,3,0)</f>
        <v>#N/A</v>
      </c>
      <c r="E1454" s="85"/>
      <c r="F1454" s="86"/>
      <c r="G1454" s="14"/>
      <c r="H1454" s="14">
        <f t="shared" si="1"/>
        <v>0</v>
      </c>
      <c r="I1454" s="14">
        <f t="shared" si="51"/>
        <v>0</v>
      </c>
      <c r="J1454" s="87" t="str">
        <f t="shared" si="22"/>
        <v/>
      </c>
      <c r="K1454" s="14">
        <f t="shared" si="23"/>
        <v>0</v>
      </c>
      <c r="L1454" s="88"/>
    </row>
    <row r="1455">
      <c r="A1455" s="73"/>
      <c r="B1455" s="84"/>
      <c r="C1455" s="83" t="str">
        <f>VLOOKUP(B1455,MAESTRA!I:K,2,0)</f>
        <v>#N/A</v>
      </c>
      <c r="D1455" s="83" t="str">
        <f>VLOOKUP(B1455,MAESTRA!I:K,3,0)</f>
        <v>#N/A</v>
      </c>
      <c r="E1455" s="85"/>
      <c r="F1455" s="86"/>
      <c r="G1455" s="14"/>
      <c r="H1455" s="14">
        <f t="shared" si="1"/>
        <v>0</v>
      </c>
      <c r="I1455" s="14">
        <f t="shared" si="51"/>
        <v>0</v>
      </c>
      <c r="J1455" s="87" t="str">
        <f t="shared" si="22"/>
        <v/>
      </c>
      <c r="K1455" s="14">
        <f t="shared" si="23"/>
        <v>0</v>
      </c>
      <c r="L1455" s="88"/>
    </row>
    <row r="1456">
      <c r="A1456" s="73"/>
      <c r="B1456" s="84"/>
      <c r="C1456" s="83" t="str">
        <f>VLOOKUP(B1456,MAESTRA!I:K,2,0)</f>
        <v>#N/A</v>
      </c>
      <c r="D1456" s="83" t="str">
        <f>VLOOKUP(B1456,MAESTRA!I:K,3,0)</f>
        <v>#N/A</v>
      </c>
      <c r="E1456" s="85"/>
      <c r="F1456" s="86"/>
      <c r="G1456" s="14"/>
      <c r="H1456" s="14">
        <f t="shared" si="1"/>
        <v>0</v>
      </c>
      <c r="I1456" s="14">
        <f t="shared" si="51"/>
        <v>0</v>
      </c>
      <c r="J1456" s="87" t="str">
        <f t="shared" si="22"/>
        <v/>
      </c>
      <c r="K1456" s="14">
        <f t="shared" si="23"/>
        <v>0</v>
      </c>
      <c r="L1456" s="88"/>
    </row>
    <row r="1457">
      <c r="A1457" s="73"/>
      <c r="B1457" s="84"/>
      <c r="C1457" s="83" t="str">
        <f>VLOOKUP(B1457,MAESTRA!I:K,2,0)</f>
        <v>#N/A</v>
      </c>
      <c r="D1457" s="83" t="str">
        <f>VLOOKUP(B1457,MAESTRA!I:K,3,0)</f>
        <v>#N/A</v>
      </c>
      <c r="E1457" s="85"/>
      <c r="F1457" s="86"/>
      <c r="G1457" s="14"/>
      <c r="H1457" s="14">
        <f t="shared" si="1"/>
        <v>0</v>
      </c>
      <c r="I1457" s="14">
        <f t="shared" si="51"/>
        <v>0</v>
      </c>
      <c r="J1457" s="87" t="str">
        <f t="shared" si="22"/>
        <v/>
      </c>
      <c r="K1457" s="14">
        <f t="shared" si="23"/>
        <v>0</v>
      </c>
      <c r="L1457" s="88"/>
    </row>
    <row r="1458">
      <c r="A1458" s="73"/>
      <c r="B1458" s="84"/>
      <c r="C1458" s="83" t="str">
        <f>VLOOKUP(B1458,MAESTRA!I:K,2,0)</f>
        <v>#N/A</v>
      </c>
      <c r="D1458" s="83" t="str">
        <f>VLOOKUP(B1458,MAESTRA!I:K,3,0)</f>
        <v>#N/A</v>
      </c>
      <c r="E1458" s="85"/>
      <c r="F1458" s="86"/>
      <c r="G1458" s="14"/>
      <c r="H1458" s="14">
        <f t="shared" si="1"/>
        <v>0</v>
      </c>
      <c r="I1458" s="14">
        <f t="shared" si="51"/>
        <v>0</v>
      </c>
      <c r="J1458" s="87" t="str">
        <f t="shared" si="22"/>
        <v/>
      </c>
      <c r="K1458" s="14">
        <f t="shared" si="23"/>
        <v>0</v>
      </c>
      <c r="L1458" s="88"/>
    </row>
    <row r="1459">
      <c r="A1459" s="73"/>
      <c r="B1459" s="84"/>
      <c r="C1459" s="83" t="str">
        <f>VLOOKUP(B1459,MAESTRA!I:K,2,0)</f>
        <v>#N/A</v>
      </c>
      <c r="D1459" s="83" t="str">
        <f>VLOOKUP(B1459,MAESTRA!I:K,3,0)</f>
        <v>#N/A</v>
      </c>
      <c r="E1459" s="85"/>
      <c r="F1459" s="86"/>
      <c r="G1459" s="14"/>
      <c r="H1459" s="14">
        <f t="shared" si="1"/>
        <v>0</v>
      </c>
      <c r="I1459" s="14">
        <f t="shared" si="51"/>
        <v>0</v>
      </c>
      <c r="J1459" s="87" t="str">
        <f t="shared" si="22"/>
        <v/>
      </c>
      <c r="K1459" s="14">
        <f t="shared" si="23"/>
        <v>0</v>
      </c>
      <c r="L1459" s="88"/>
    </row>
    <row r="1460">
      <c r="A1460" s="73"/>
      <c r="B1460" s="84"/>
      <c r="C1460" s="83" t="str">
        <f>VLOOKUP(B1460,MAESTRA!I:K,2,0)</f>
        <v>#N/A</v>
      </c>
      <c r="D1460" s="83" t="str">
        <f>VLOOKUP(B1460,MAESTRA!I:K,3,0)</f>
        <v>#N/A</v>
      </c>
      <c r="E1460" s="85"/>
      <c r="F1460" s="86"/>
      <c r="G1460" s="14"/>
      <c r="H1460" s="14">
        <f t="shared" si="1"/>
        <v>0</v>
      </c>
      <c r="I1460" s="14">
        <f t="shared" si="51"/>
        <v>0</v>
      </c>
      <c r="J1460" s="87" t="str">
        <f t="shared" si="22"/>
        <v/>
      </c>
      <c r="K1460" s="14">
        <f t="shared" si="23"/>
        <v>0</v>
      </c>
      <c r="L1460" s="88"/>
    </row>
    <row r="1461">
      <c r="A1461" s="73"/>
      <c r="B1461" s="84"/>
      <c r="C1461" s="83" t="str">
        <f>VLOOKUP(B1461,MAESTRA!I:K,2,0)</f>
        <v>#N/A</v>
      </c>
      <c r="D1461" s="83" t="str">
        <f>VLOOKUP(B1461,MAESTRA!I:K,3,0)</f>
        <v>#N/A</v>
      </c>
      <c r="E1461" s="85"/>
      <c r="F1461" s="86"/>
      <c r="G1461" s="14"/>
      <c r="H1461" s="14">
        <f t="shared" si="1"/>
        <v>0</v>
      </c>
      <c r="I1461" s="14">
        <f t="shared" si="51"/>
        <v>0</v>
      </c>
      <c r="J1461" s="87" t="str">
        <f t="shared" si="22"/>
        <v/>
      </c>
      <c r="K1461" s="14">
        <f t="shared" si="23"/>
        <v>0</v>
      </c>
      <c r="L1461" s="88"/>
    </row>
    <row r="1462">
      <c r="A1462" s="73"/>
      <c r="B1462" s="84"/>
      <c r="C1462" s="83" t="str">
        <f>VLOOKUP(B1462,MAESTRA!I:K,2,0)</f>
        <v>#N/A</v>
      </c>
      <c r="D1462" s="83" t="str">
        <f>VLOOKUP(B1462,MAESTRA!I:K,3,0)</f>
        <v>#N/A</v>
      </c>
      <c r="E1462" s="85"/>
      <c r="F1462" s="86"/>
      <c r="G1462" s="14"/>
      <c r="H1462" s="14">
        <f t="shared" si="1"/>
        <v>0</v>
      </c>
      <c r="I1462" s="14">
        <f t="shared" si="51"/>
        <v>0</v>
      </c>
      <c r="J1462" s="87" t="str">
        <f t="shared" si="22"/>
        <v/>
      </c>
      <c r="K1462" s="14">
        <f t="shared" si="23"/>
        <v>0</v>
      </c>
      <c r="L1462" s="88"/>
    </row>
    <row r="1463">
      <c r="A1463" s="73"/>
      <c r="B1463" s="84"/>
      <c r="C1463" s="83" t="str">
        <f>VLOOKUP(B1463,MAESTRA!I:K,2,0)</f>
        <v>#N/A</v>
      </c>
      <c r="D1463" s="83" t="str">
        <f>VLOOKUP(B1463,MAESTRA!I:K,3,0)</f>
        <v>#N/A</v>
      </c>
      <c r="E1463" s="85"/>
      <c r="F1463" s="86"/>
      <c r="G1463" s="14"/>
      <c r="H1463" s="14">
        <f t="shared" si="1"/>
        <v>0</v>
      </c>
      <c r="I1463" s="14">
        <f t="shared" si="51"/>
        <v>0</v>
      </c>
      <c r="J1463" s="87" t="str">
        <f t="shared" si="22"/>
        <v/>
      </c>
      <c r="K1463" s="14">
        <f t="shared" si="23"/>
        <v>0</v>
      </c>
      <c r="L1463" s="88"/>
    </row>
    <row r="1464">
      <c r="A1464" s="73"/>
      <c r="B1464" s="84"/>
      <c r="C1464" s="83" t="str">
        <f>VLOOKUP(B1464,MAESTRA!I:K,2,0)</f>
        <v>#N/A</v>
      </c>
      <c r="D1464" s="83" t="str">
        <f>VLOOKUP(B1464,MAESTRA!I:K,3,0)</f>
        <v>#N/A</v>
      </c>
      <c r="E1464" s="85"/>
      <c r="F1464" s="86"/>
      <c r="G1464" s="14"/>
      <c r="H1464" s="14">
        <f t="shared" si="1"/>
        <v>0</v>
      </c>
      <c r="I1464" s="14">
        <f t="shared" si="51"/>
        <v>0</v>
      </c>
      <c r="J1464" s="87" t="str">
        <f t="shared" si="22"/>
        <v/>
      </c>
      <c r="K1464" s="14">
        <f t="shared" si="23"/>
        <v>0</v>
      </c>
      <c r="L1464" s="88"/>
    </row>
    <row r="1465">
      <c r="A1465" s="73"/>
      <c r="B1465" s="84"/>
      <c r="C1465" s="83" t="str">
        <f>VLOOKUP(B1465,MAESTRA!I:K,2,0)</f>
        <v>#N/A</v>
      </c>
      <c r="D1465" s="83" t="str">
        <f>VLOOKUP(B1465,MAESTRA!I:K,3,0)</f>
        <v>#N/A</v>
      </c>
      <c r="E1465" s="85"/>
      <c r="F1465" s="86"/>
      <c r="G1465" s="14"/>
      <c r="H1465" s="14">
        <f t="shared" si="1"/>
        <v>0</v>
      </c>
      <c r="I1465" s="14">
        <f t="shared" si="51"/>
        <v>0</v>
      </c>
      <c r="J1465" s="87" t="str">
        <f t="shared" si="22"/>
        <v/>
      </c>
      <c r="K1465" s="14">
        <f t="shared" si="23"/>
        <v>0</v>
      </c>
      <c r="L1465" s="88"/>
    </row>
    <row r="1466">
      <c r="A1466" s="73"/>
      <c r="B1466" s="84"/>
      <c r="C1466" s="83" t="str">
        <f>VLOOKUP(B1466,MAESTRA!I:K,2,0)</f>
        <v>#N/A</v>
      </c>
      <c r="D1466" s="83" t="str">
        <f>VLOOKUP(B1466,MAESTRA!I:K,3,0)</f>
        <v>#N/A</v>
      </c>
      <c r="E1466" s="85"/>
      <c r="F1466" s="86"/>
      <c r="G1466" s="14"/>
      <c r="H1466" s="14">
        <f t="shared" si="1"/>
        <v>0</v>
      </c>
      <c r="I1466" s="14">
        <f t="shared" si="51"/>
        <v>0</v>
      </c>
      <c r="J1466" s="87" t="str">
        <f t="shared" si="22"/>
        <v/>
      </c>
      <c r="K1466" s="14">
        <f t="shared" si="23"/>
        <v>0</v>
      </c>
      <c r="L1466" s="88"/>
    </row>
    <row r="1467">
      <c r="A1467" s="73"/>
      <c r="B1467" s="84"/>
      <c r="C1467" s="83" t="str">
        <f>VLOOKUP(B1467,MAESTRA!I:K,2,0)</f>
        <v>#N/A</v>
      </c>
      <c r="D1467" s="83" t="str">
        <f>VLOOKUP(B1467,MAESTRA!I:K,3,0)</f>
        <v>#N/A</v>
      </c>
      <c r="E1467" s="85"/>
      <c r="F1467" s="86"/>
      <c r="G1467" s="14"/>
      <c r="H1467" s="14">
        <f t="shared" si="1"/>
        <v>0</v>
      </c>
      <c r="I1467" s="14">
        <f t="shared" si="51"/>
        <v>0</v>
      </c>
      <c r="J1467" s="87" t="str">
        <f t="shared" si="22"/>
        <v/>
      </c>
      <c r="K1467" s="14">
        <f t="shared" si="23"/>
        <v>0</v>
      </c>
      <c r="L1467" s="88"/>
    </row>
    <row r="1468">
      <c r="A1468" s="73"/>
      <c r="B1468" s="84"/>
      <c r="C1468" s="83" t="str">
        <f>VLOOKUP(B1468,MAESTRA!I:K,2,0)</f>
        <v>#N/A</v>
      </c>
      <c r="D1468" s="83" t="str">
        <f>VLOOKUP(B1468,MAESTRA!I:K,3,0)</f>
        <v>#N/A</v>
      </c>
      <c r="E1468" s="85"/>
      <c r="F1468" s="86"/>
      <c r="G1468" s="14"/>
      <c r="H1468" s="14">
        <f t="shared" si="1"/>
        <v>0</v>
      </c>
      <c r="I1468" s="14">
        <f t="shared" si="51"/>
        <v>0</v>
      </c>
      <c r="J1468" s="87" t="str">
        <f t="shared" si="22"/>
        <v/>
      </c>
      <c r="K1468" s="14">
        <f t="shared" si="23"/>
        <v>0</v>
      </c>
      <c r="L1468" s="88"/>
    </row>
    <row r="1469">
      <c r="A1469" s="73"/>
      <c r="B1469" s="84"/>
      <c r="C1469" s="83" t="str">
        <f>VLOOKUP(B1469,MAESTRA!I:K,2,0)</f>
        <v>#N/A</v>
      </c>
      <c r="D1469" s="83" t="str">
        <f>VLOOKUP(B1469,MAESTRA!I:K,3,0)</f>
        <v>#N/A</v>
      </c>
      <c r="E1469" s="85"/>
      <c r="F1469" s="86"/>
      <c r="G1469" s="14"/>
      <c r="H1469" s="14">
        <f t="shared" si="1"/>
        <v>0</v>
      </c>
      <c r="I1469" s="14">
        <f t="shared" si="51"/>
        <v>0</v>
      </c>
      <c r="J1469" s="87" t="str">
        <f t="shared" si="22"/>
        <v/>
      </c>
      <c r="K1469" s="14">
        <f t="shared" si="23"/>
        <v>0</v>
      </c>
      <c r="L1469" s="88"/>
    </row>
    <row r="1470">
      <c r="A1470" s="73"/>
      <c r="B1470" s="84"/>
      <c r="C1470" s="83" t="str">
        <f>VLOOKUP(B1470,MAESTRA!I:K,2,0)</f>
        <v>#N/A</v>
      </c>
      <c r="D1470" s="83" t="str">
        <f>VLOOKUP(B1470,MAESTRA!I:K,3,0)</f>
        <v>#N/A</v>
      </c>
      <c r="E1470" s="85"/>
      <c r="F1470" s="86"/>
      <c r="G1470" s="14"/>
      <c r="H1470" s="14">
        <f t="shared" si="1"/>
        <v>0</v>
      </c>
      <c r="I1470" s="14">
        <f t="shared" si="51"/>
        <v>0</v>
      </c>
      <c r="J1470" s="87" t="str">
        <f t="shared" si="22"/>
        <v/>
      </c>
      <c r="K1470" s="14">
        <f t="shared" si="23"/>
        <v>0</v>
      </c>
      <c r="L1470" s="88"/>
    </row>
    <row r="1471">
      <c r="A1471" s="73"/>
      <c r="B1471" s="84"/>
      <c r="C1471" s="83" t="str">
        <f>VLOOKUP(B1471,MAESTRA!I:K,2,0)</f>
        <v>#N/A</v>
      </c>
      <c r="D1471" s="83" t="str">
        <f>VLOOKUP(B1471,MAESTRA!I:K,3,0)</f>
        <v>#N/A</v>
      </c>
      <c r="E1471" s="85"/>
      <c r="F1471" s="86"/>
      <c r="G1471" s="14"/>
      <c r="H1471" s="14">
        <f t="shared" si="1"/>
        <v>0</v>
      </c>
      <c r="I1471" s="14">
        <f t="shared" si="51"/>
        <v>0</v>
      </c>
      <c r="J1471" s="87" t="str">
        <f t="shared" si="22"/>
        <v/>
      </c>
      <c r="K1471" s="14">
        <f t="shared" si="23"/>
        <v>0</v>
      </c>
      <c r="L1471" s="88"/>
    </row>
    <row r="1472">
      <c r="A1472" s="73"/>
      <c r="B1472" s="84"/>
      <c r="C1472" s="83" t="str">
        <f>VLOOKUP(B1472,MAESTRA!I:K,2,0)</f>
        <v>#N/A</v>
      </c>
      <c r="D1472" s="83" t="str">
        <f>VLOOKUP(B1472,MAESTRA!I:K,3,0)</f>
        <v>#N/A</v>
      </c>
      <c r="E1472" s="85"/>
      <c r="F1472" s="86"/>
      <c r="G1472" s="14"/>
      <c r="H1472" s="14">
        <f t="shared" si="1"/>
        <v>0</v>
      </c>
      <c r="I1472" s="14">
        <f t="shared" si="51"/>
        <v>0</v>
      </c>
      <c r="J1472" s="87" t="str">
        <f t="shared" si="22"/>
        <v/>
      </c>
      <c r="K1472" s="14">
        <f t="shared" si="23"/>
        <v>0</v>
      </c>
      <c r="L1472" s="88"/>
    </row>
    <row r="1473">
      <c r="A1473" s="73"/>
      <c r="B1473" s="84"/>
      <c r="C1473" s="83" t="str">
        <f>VLOOKUP(B1473,MAESTRA!I:K,2,0)</f>
        <v>#N/A</v>
      </c>
      <c r="D1473" s="83" t="str">
        <f>VLOOKUP(B1473,MAESTRA!I:K,3,0)</f>
        <v>#N/A</v>
      </c>
      <c r="E1473" s="85"/>
      <c r="F1473" s="86"/>
      <c r="G1473" s="14"/>
      <c r="H1473" s="14">
        <f t="shared" si="1"/>
        <v>0</v>
      </c>
      <c r="I1473" s="14">
        <f t="shared" si="51"/>
        <v>0</v>
      </c>
      <c r="J1473" s="87" t="str">
        <f t="shared" si="22"/>
        <v/>
      </c>
      <c r="K1473" s="14">
        <f t="shared" si="23"/>
        <v>0</v>
      </c>
      <c r="L1473" s="88"/>
    </row>
    <row r="1474">
      <c r="A1474" s="73"/>
      <c r="B1474" s="84"/>
      <c r="C1474" s="83" t="str">
        <f>VLOOKUP(B1474,MAESTRA!I:K,2,0)</f>
        <v>#N/A</v>
      </c>
      <c r="D1474" s="83" t="str">
        <f>VLOOKUP(B1474,MAESTRA!I:K,3,0)</f>
        <v>#N/A</v>
      </c>
      <c r="E1474" s="85"/>
      <c r="F1474" s="86"/>
      <c r="G1474" s="14"/>
      <c r="H1474" s="14">
        <f t="shared" si="1"/>
        <v>0</v>
      </c>
      <c r="I1474" s="14">
        <f t="shared" si="51"/>
        <v>0</v>
      </c>
      <c r="J1474" s="87" t="str">
        <f t="shared" si="22"/>
        <v/>
      </c>
      <c r="K1474" s="14">
        <f t="shared" si="23"/>
        <v>0</v>
      </c>
      <c r="L1474" s="88"/>
    </row>
    <row r="1475">
      <c r="A1475" s="73"/>
      <c r="B1475" s="84"/>
      <c r="C1475" s="83" t="str">
        <f>VLOOKUP(B1475,MAESTRA!I:K,2,0)</f>
        <v>#N/A</v>
      </c>
      <c r="D1475" s="83" t="str">
        <f>VLOOKUP(B1475,MAESTRA!I:K,3,0)</f>
        <v>#N/A</v>
      </c>
      <c r="E1475" s="85"/>
      <c r="F1475" s="86"/>
      <c r="G1475" s="14"/>
      <c r="H1475" s="14">
        <f t="shared" si="1"/>
        <v>0</v>
      </c>
      <c r="I1475" s="14">
        <f t="shared" si="51"/>
        <v>0</v>
      </c>
      <c r="J1475" s="87" t="str">
        <f t="shared" si="22"/>
        <v/>
      </c>
      <c r="K1475" s="14">
        <f t="shared" si="23"/>
        <v>0</v>
      </c>
      <c r="L1475" s="88"/>
    </row>
    <row r="1476">
      <c r="A1476" s="73"/>
      <c r="B1476" s="84"/>
      <c r="C1476" s="83" t="str">
        <f>VLOOKUP(B1476,MAESTRA!I:K,2,0)</f>
        <v>#N/A</v>
      </c>
      <c r="D1476" s="83" t="str">
        <f>VLOOKUP(B1476,MAESTRA!I:K,3,0)</f>
        <v>#N/A</v>
      </c>
      <c r="E1476" s="85"/>
      <c r="F1476" s="86"/>
      <c r="G1476" s="14"/>
      <c r="H1476" s="14">
        <f t="shared" si="1"/>
        <v>0</v>
      </c>
      <c r="I1476" s="14">
        <f t="shared" si="51"/>
        <v>0</v>
      </c>
      <c r="J1476" s="87" t="str">
        <f t="shared" si="22"/>
        <v/>
      </c>
      <c r="K1476" s="14">
        <f t="shared" si="23"/>
        <v>0</v>
      </c>
      <c r="L1476" s="88"/>
    </row>
    <row r="1477">
      <c r="A1477" s="73"/>
      <c r="B1477" s="84"/>
      <c r="C1477" s="83" t="str">
        <f>VLOOKUP(B1477,MAESTRA!I:K,2,0)</f>
        <v>#N/A</v>
      </c>
      <c r="D1477" s="83" t="str">
        <f>VLOOKUP(B1477,MAESTRA!I:K,3,0)</f>
        <v>#N/A</v>
      </c>
      <c r="E1477" s="85"/>
      <c r="F1477" s="86"/>
      <c r="G1477" s="14"/>
      <c r="H1477" s="14">
        <f t="shared" si="1"/>
        <v>0</v>
      </c>
      <c r="I1477" s="14">
        <f t="shared" si="51"/>
        <v>0</v>
      </c>
      <c r="J1477" s="87" t="str">
        <f t="shared" si="22"/>
        <v/>
      </c>
      <c r="K1477" s="14">
        <f t="shared" si="23"/>
        <v>0</v>
      </c>
      <c r="L1477" s="88"/>
    </row>
    <row r="1478">
      <c r="A1478" s="73"/>
      <c r="B1478" s="84"/>
      <c r="C1478" s="83" t="str">
        <f>VLOOKUP(B1478,MAESTRA!I:K,2,0)</f>
        <v>#N/A</v>
      </c>
      <c r="D1478" s="83" t="str">
        <f>VLOOKUP(B1478,MAESTRA!I:K,3,0)</f>
        <v>#N/A</v>
      </c>
      <c r="E1478" s="85"/>
      <c r="F1478" s="86"/>
      <c r="G1478" s="14"/>
      <c r="H1478" s="14">
        <f t="shared" si="1"/>
        <v>0</v>
      </c>
      <c r="I1478" s="14">
        <f t="shared" si="51"/>
        <v>0</v>
      </c>
      <c r="J1478" s="87" t="str">
        <f t="shared" si="22"/>
        <v/>
      </c>
      <c r="K1478" s="14">
        <f t="shared" si="23"/>
        <v>0</v>
      </c>
      <c r="L1478" s="88"/>
    </row>
    <row r="1479">
      <c r="A1479" s="73"/>
      <c r="B1479" s="84"/>
      <c r="C1479" s="83" t="str">
        <f>VLOOKUP(B1479,MAESTRA!I:K,2,0)</f>
        <v>#N/A</v>
      </c>
      <c r="D1479" s="83" t="str">
        <f>VLOOKUP(B1479,MAESTRA!I:K,3,0)</f>
        <v>#N/A</v>
      </c>
      <c r="E1479" s="85"/>
      <c r="F1479" s="86"/>
      <c r="G1479" s="14"/>
      <c r="H1479" s="14">
        <f t="shared" si="1"/>
        <v>0</v>
      </c>
      <c r="I1479" s="14">
        <f t="shared" si="51"/>
        <v>0</v>
      </c>
      <c r="J1479" s="87" t="str">
        <f t="shared" si="22"/>
        <v/>
      </c>
      <c r="K1479" s="14">
        <f t="shared" si="23"/>
        <v>0</v>
      </c>
      <c r="L1479" s="88"/>
    </row>
    <row r="1480">
      <c r="A1480" s="73"/>
      <c r="B1480" s="84"/>
      <c r="C1480" s="83" t="str">
        <f>VLOOKUP(B1480,MAESTRA!I:K,2,0)</f>
        <v>#N/A</v>
      </c>
      <c r="D1480" s="83" t="str">
        <f>VLOOKUP(B1480,MAESTRA!I:K,3,0)</f>
        <v>#N/A</v>
      </c>
      <c r="E1480" s="85"/>
      <c r="F1480" s="86"/>
      <c r="G1480" s="14"/>
      <c r="H1480" s="14">
        <f t="shared" si="1"/>
        <v>0</v>
      </c>
      <c r="I1480" s="14">
        <f t="shared" si="51"/>
        <v>0</v>
      </c>
      <c r="J1480" s="87" t="str">
        <f t="shared" si="22"/>
        <v/>
      </c>
      <c r="K1480" s="14">
        <f t="shared" si="23"/>
        <v>0</v>
      </c>
      <c r="L1480" s="88"/>
    </row>
    <row r="1481">
      <c r="A1481" s="73"/>
      <c r="B1481" s="84"/>
      <c r="C1481" s="83" t="str">
        <f>VLOOKUP(B1481,MAESTRA!I:K,2,0)</f>
        <v>#N/A</v>
      </c>
      <c r="D1481" s="83" t="str">
        <f>VLOOKUP(B1481,MAESTRA!I:K,3,0)</f>
        <v>#N/A</v>
      </c>
      <c r="E1481" s="85"/>
      <c r="F1481" s="86"/>
      <c r="G1481" s="14"/>
      <c r="H1481" s="14">
        <f t="shared" si="1"/>
        <v>0</v>
      </c>
      <c r="I1481" s="14">
        <f t="shared" si="51"/>
        <v>0</v>
      </c>
      <c r="J1481" s="87" t="str">
        <f t="shared" si="22"/>
        <v/>
      </c>
      <c r="K1481" s="14">
        <f t="shared" si="23"/>
        <v>0</v>
      </c>
      <c r="L1481" s="88"/>
    </row>
    <row r="1482">
      <c r="A1482" s="73"/>
      <c r="B1482" s="84"/>
      <c r="C1482" s="83" t="str">
        <f>VLOOKUP(B1482,MAESTRA!I:K,2,0)</f>
        <v>#N/A</v>
      </c>
      <c r="D1482" s="83" t="str">
        <f>VLOOKUP(B1482,MAESTRA!I:K,3,0)</f>
        <v>#N/A</v>
      </c>
      <c r="E1482" s="85"/>
      <c r="F1482" s="86"/>
      <c r="G1482" s="14"/>
      <c r="H1482" s="14">
        <f t="shared" si="1"/>
        <v>0</v>
      </c>
      <c r="I1482" s="14">
        <f t="shared" si="51"/>
        <v>0</v>
      </c>
      <c r="J1482" s="87" t="str">
        <f t="shared" si="22"/>
        <v/>
      </c>
      <c r="K1482" s="14">
        <f t="shared" si="23"/>
        <v>0</v>
      </c>
      <c r="L1482" s="88"/>
    </row>
    <row r="1483">
      <c r="A1483" s="73"/>
      <c r="B1483" s="84"/>
      <c r="C1483" s="83" t="str">
        <f>VLOOKUP(B1483,MAESTRA!I:K,2,0)</f>
        <v>#N/A</v>
      </c>
      <c r="D1483" s="83" t="str">
        <f>VLOOKUP(B1483,MAESTRA!I:K,3,0)</f>
        <v>#N/A</v>
      </c>
      <c r="E1483" s="85"/>
      <c r="F1483" s="86"/>
      <c r="G1483" s="14"/>
      <c r="H1483" s="14">
        <f t="shared" si="1"/>
        <v>0</v>
      </c>
      <c r="I1483" s="14">
        <f t="shared" si="51"/>
        <v>0</v>
      </c>
      <c r="J1483" s="87" t="str">
        <f t="shared" si="22"/>
        <v/>
      </c>
      <c r="K1483" s="14">
        <f t="shared" si="23"/>
        <v>0</v>
      </c>
      <c r="L1483" s="88"/>
    </row>
    <row r="1484">
      <c r="A1484" s="73"/>
      <c r="B1484" s="84"/>
      <c r="C1484" s="83" t="str">
        <f>VLOOKUP(B1484,MAESTRA!I:K,2,0)</f>
        <v>#N/A</v>
      </c>
      <c r="D1484" s="83" t="str">
        <f>VLOOKUP(B1484,MAESTRA!I:K,3,0)</f>
        <v>#N/A</v>
      </c>
      <c r="E1484" s="85"/>
      <c r="F1484" s="86"/>
      <c r="G1484" s="14"/>
      <c r="H1484" s="14">
        <f t="shared" si="1"/>
        <v>0</v>
      </c>
      <c r="I1484" s="14">
        <f t="shared" si="51"/>
        <v>0</v>
      </c>
      <c r="J1484" s="87" t="str">
        <f t="shared" si="22"/>
        <v/>
      </c>
      <c r="K1484" s="14">
        <f t="shared" si="23"/>
        <v>0</v>
      </c>
      <c r="L1484" s="88"/>
    </row>
    <row r="1485">
      <c r="A1485" s="73"/>
      <c r="B1485" s="84"/>
      <c r="C1485" s="83" t="str">
        <f>VLOOKUP(B1485,MAESTRA!I:K,2,0)</f>
        <v>#N/A</v>
      </c>
      <c r="D1485" s="83" t="str">
        <f>VLOOKUP(B1485,MAESTRA!I:K,3,0)</f>
        <v>#N/A</v>
      </c>
      <c r="E1485" s="85"/>
      <c r="F1485" s="86"/>
      <c r="G1485" s="14"/>
      <c r="H1485" s="14">
        <f t="shared" si="1"/>
        <v>0</v>
      </c>
      <c r="I1485" s="14">
        <f t="shared" si="51"/>
        <v>0</v>
      </c>
      <c r="J1485" s="87" t="str">
        <f t="shared" si="22"/>
        <v/>
      </c>
      <c r="K1485" s="14">
        <f t="shared" si="23"/>
        <v>0</v>
      </c>
      <c r="L1485" s="88"/>
    </row>
    <row r="1486">
      <c r="A1486" s="73"/>
      <c r="B1486" s="84"/>
      <c r="C1486" s="83" t="str">
        <f>VLOOKUP(B1486,MAESTRA!I:K,2,0)</f>
        <v>#N/A</v>
      </c>
      <c r="D1486" s="83" t="str">
        <f>VLOOKUP(B1486,MAESTRA!I:K,3,0)</f>
        <v>#N/A</v>
      </c>
      <c r="E1486" s="85"/>
      <c r="F1486" s="86"/>
      <c r="G1486" s="14"/>
      <c r="H1486" s="14">
        <f t="shared" si="1"/>
        <v>0</v>
      </c>
      <c r="I1486" s="14">
        <f t="shared" si="51"/>
        <v>0</v>
      </c>
      <c r="J1486" s="87" t="str">
        <f t="shared" si="22"/>
        <v/>
      </c>
      <c r="K1486" s="14">
        <f t="shared" si="23"/>
        <v>0</v>
      </c>
      <c r="L1486" s="88"/>
    </row>
    <row r="1487">
      <c r="A1487" s="73"/>
      <c r="B1487" s="84"/>
      <c r="C1487" s="83" t="str">
        <f>VLOOKUP(B1487,MAESTRA!I:K,2,0)</f>
        <v>#N/A</v>
      </c>
      <c r="D1487" s="83" t="str">
        <f>VLOOKUP(B1487,MAESTRA!I:K,3,0)</f>
        <v>#N/A</v>
      </c>
      <c r="E1487" s="85"/>
      <c r="F1487" s="86"/>
      <c r="G1487" s="14"/>
      <c r="H1487" s="14">
        <f t="shared" si="1"/>
        <v>0</v>
      </c>
      <c r="I1487" s="14">
        <f t="shared" si="51"/>
        <v>0</v>
      </c>
      <c r="J1487" s="87" t="str">
        <f t="shared" si="22"/>
        <v/>
      </c>
      <c r="K1487" s="14">
        <f t="shared" si="23"/>
        <v>0</v>
      </c>
      <c r="L1487" s="88"/>
    </row>
    <row r="1488">
      <c r="A1488" s="73"/>
      <c r="B1488" s="84"/>
      <c r="C1488" s="83" t="str">
        <f>VLOOKUP(B1488,MAESTRA!I:K,2,0)</f>
        <v>#N/A</v>
      </c>
      <c r="D1488" s="83" t="str">
        <f>VLOOKUP(B1488,MAESTRA!I:K,3,0)</f>
        <v>#N/A</v>
      </c>
      <c r="E1488" s="85"/>
      <c r="F1488" s="86"/>
      <c r="G1488" s="14"/>
      <c r="H1488" s="14">
        <f t="shared" si="1"/>
        <v>0</v>
      </c>
      <c r="I1488" s="14">
        <f t="shared" si="51"/>
        <v>0</v>
      </c>
      <c r="J1488" s="87" t="str">
        <f t="shared" si="22"/>
        <v/>
      </c>
      <c r="K1488" s="14">
        <f t="shared" si="23"/>
        <v>0</v>
      </c>
      <c r="L1488" s="88"/>
    </row>
    <row r="1489">
      <c r="A1489" s="73"/>
      <c r="B1489" s="84"/>
      <c r="C1489" s="83" t="str">
        <f>VLOOKUP(B1489,MAESTRA!I:K,2,0)</f>
        <v>#N/A</v>
      </c>
      <c r="D1489" s="83" t="str">
        <f>VLOOKUP(B1489,MAESTRA!I:K,3,0)</f>
        <v>#N/A</v>
      </c>
      <c r="E1489" s="85"/>
      <c r="F1489" s="86"/>
      <c r="G1489" s="14"/>
      <c r="H1489" s="14">
        <f t="shared" si="1"/>
        <v>0</v>
      </c>
      <c r="I1489" s="14">
        <f t="shared" si="51"/>
        <v>0</v>
      </c>
      <c r="J1489" s="87" t="str">
        <f t="shared" si="22"/>
        <v/>
      </c>
      <c r="K1489" s="14">
        <f t="shared" si="23"/>
        <v>0</v>
      </c>
      <c r="L1489" s="88"/>
    </row>
    <row r="1490">
      <c r="A1490" s="73"/>
      <c r="B1490" s="84"/>
      <c r="C1490" s="83" t="str">
        <f>VLOOKUP(B1490,MAESTRA!I:K,2,0)</f>
        <v>#N/A</v>
      </c>
      <c r="D1490" s="83" t="str">
        <f>VLOOKUP(B1490,MAESTRA!I:K,3,0)</f>
        <v>#N/A</v>
      </c>
      <c r="E1490" s="85"/>
      <c r="F1490" s="86"/>
      <c r="G1490" s="14"/>
      <c r="H1490" s="14">
        <f t="shared" si="1"/>
        <v>0</v>
      </c>
      <c r="I1490" s="14">
        <f t="shared" si="51"/>
        <v>0</v>
      </c>
      <c r="J1490" s="87" t="str">
        <f t="shared" si="22"/>
        <v/>
      </c>
      <c r="K1490" s="14">
        <f t="shared" si="23"/>
        <v>0</v>
      </c>
      <c r="L1490" s="88"/>
    </row>
    <row r="1491">
      <c r="A1491" s="73"/>
      <c r="B1491" s="84"/>
      <c r="C1491" s="83" t="str">
        <f>VLOOKUP(B1491,MAESTRA!I:K,2,0)</f>
        <v>#N/A</v>
      </c>
      <c r="D1491" s="83" t="str">
        <f>VLOOKUP(B1491,MAESTRA!I:K,3,0)</f>
        <v>#N/A</v>
      </c>
      <c r="E1491" s="85"/>
      <c r="F1491" s="86"/>
      <c r="G1491" s="14"/>
      <c r="H1491" s="14">
        <f t="shared" si="1"/>
        <v>0</v>
      </c>
      <c r="I1491" s="14">
        <f t="shared" si="51"/>
        <v>0</v>
      </c>
      <c r="J1491" s="87" t="str">
        <f t="shared" si="22"/>
        <v/>
      </c>
      <c r="K1491" s="14">
        <f t="shared" si="23"/>
        <v>0</v>
      </c>
      <c r="L1491" s="88"/>
    </row>
    <row r="1492">
      <c r="A1492" s="73"/>
      <c r="B1492" s="84"/>
      <c r="C1492" s="83" t="str">
        <f>VLOOKUP(B1492,MAESTRA!I:K,2,0)</f>
        <v>#N/A</v>
      </c>
      <c r="D1492" s="83" t="str">
        <f>VLOOKUP(B1492,MAESTRA!I:K,3,0)</f>
        <v>#N/A</v>
      </c>
      <c r="E1492" s="85"/>
      <c r="F1492" s="86"/>
      <c r="G1492" s="14"/>
      <c r="H1492" s="14">
        <f t="shared" si="1"/>
        <v>0</v>
      </c>
      <c r="I1492" s="14">
        <f t="shared" si="51"/>
        <v>0</v>
      </c>
      <c r="J1492" s="87" t="str">
        <f t="shared" si="22"/>
        <v/>
      </c>
      <c r="K1492" s="14">
        <f t="shared" si="23"/>
        <v>0</v>
      </c>
      <c r="L1492" s="88"/>
    </row>
    <row r="1493">
      <c r="A1493" s="73"/>
      <c r="B1493" s="84"/>
      <c r="C1493" s="83" t="str">
        <f>VLOOKUP(B1493,MAESTRA!I:K,2,0)</f>
        <v>#N/A</v>
      </c>
      <c r="D1493" s="83" t="str">
        <f>VLOOKUP(B1493,MAESTRA!I:K,3,0)</f>
        <v>#N/A</v>
      </c>
      <c r="E1493" s="85"/>
      <c r="F1493" s="86"/>
      <c r="G1493" s="14"/>
      <c r="H1493" s="14">
        <f t="shared" si="1"/>
        <v>0</v>
      </c>
      <c r="I1493" s="14">
        <f t="shared" si="51"/>
        <v>0</v>
      </c>
      <c r="J1493" s="87" t="str">
        <f t="shared" si="22"/>
        <v/>
      </c>
      <c r="K1493" s="14">
        <f t="shared" si="23"/>
        <v>0</v>
      </c>
      <c r="L1493" s="88"/>
    </row>
    <row r="1494">
      <c r="A1494" s="73"/>
      <c r="B1494" s="84"/>
      <c r="C1494" s="83" t="str">
        <f>VLOOKUP(B1494,MAESTRA!I:K,2,0)</f>
        <v>#N/A</v>
      </c>
      <c r="D1494" s="83" t="str">
        <f>VLOOKUP(B1494,MAESTRA!I:K,3,0)</f>
        <v>#N/A</v>
      </c>
      <c r="E1494" s="85"/>
      <c r="F1494" s="86"/>
      <c r="G1494" s="14"/>
      <c r="H1494" s="14">
        <f t="shared" si="1"/>
        <v>0</v>
      </c>
      <c r="I1494" s="14">
        <f t="shared" si="51"/>
        <v>0</v>
      </c>
      <c r="J1494" s="87" t="str">
        <f t="shared" si="22"/>
        <v/>
      </c>
      <c r="K1494" s="14">
        <f t="shared" si="23"/>
        <v>0</v>
      </c>
      <c r="L1494" s="88"/>
    </row>
    <row r="1495">
      <c r="A1495" s="73"/>
      <c r="B1495" s="84"/>
      <c r="C1495" s="83" t="str">
        <f>VLOOKUP(B1495,MAESTRA!I:K,2,0)</f>
        <v>#N/A</v>
      </c>
      <c r="D1495" s="83" t="str">
        <f>VLOOKUP(B1495,MAESTRA!I:K,3,0)</f>
        <v>#N/A</v>
      </c>
      <c r="E1495" s="85"/>
      <c r="F1495" s="86"/>
      <c r="G1495" s="14"/>
      <c r="H1495" s="14">
        <f t="shared" si="1"/>
        <v>0</v>
      </c>
      <c r="I1495" s="14">
        <f t="shared" si="51"/>
        <v>0</v>
      </c>
      <c r="J1495" s="87" t="str">
        <f t="shared" si="22"/>
        <v/>
      </c>
      <c r="K1495" s="14">
        <f t="shared" si="23"/>
        <v>0</v>
      </c>
      <c r="L1495" s="88"/>
    </row>
    <row r="1496">
      <c r="A1496" s="73"/>
      <c r="B1496" s="84"/>
      <c r="C1496" s="83" t="str">
        <f>VLOOKUP(B1496,MAESTRA!I:K,2,0)</f>
        <v>#N/A</v>
      </c>
      <c r="D1496" s="83" t="str">
        <f>VLOOKUP(B1496,MAESTRA!I:K,3,0)</f>
        <v>#N/A</v>
      </c>
      <c r="E1496" s="85"/>
      <c r="F1496" s="86"/>
      <c r="G1496" s="14"/>
      <c r="H1496" s="14">
        <f t="shared" si="1"/>
        <v>0</v>
      </c>
      <c r="I1496" s="14">
        <f t="shared" si="51"/>
        <v>0</v>
      </c>
      <c r="J1496" s="87" t="str">
        <f t="shared" si="22"/>
        <v/>
      </c>
      <c r="K1496" s="14">
        <f t="shared" si="23"/>
        <v>0</v>
      </c>
      <c r="L1496" s="88"/>
    </row>
    <row r="1497">
      <c r="A1497" s="73"/>
      <c r="B1497" s="84"/>
      <c r="C1497" s="83" t="str">
        <f>VLOOKUP(B1497,MAESTRA!I:K,2,0)</f>
        <v>#N/A</v>
      </c>
      <c r="D1497" s="83" t="str">
        <f>VLOOKUP(B1497,MAESTRA!I:K,3,0)</f>
        <v>#N/A</v>
      </c>
      <c r="E1497" s="85"/>
      <c r="F1497" s="86"/>
      <c r="G1497" s="14"/>
      <c r="H1497" s="14">
        <f t="shared" si="1"/>
        <v>0</v>
      </c>
      <c r="I1497" s="14">
        <f t="shared" si="51"/>
        <v>0</v>
      </c>
      <c r="J1497" s="87" t="str">
        <f t="shared" si="22"/>
        <v/>
      </c>
      <c r="K1497" s="14">
        <f t="shared" si="23"/>
        <v>0</v>
      </c>
      <c r="L1497" s="88"/>
    </row>
    <row r="1498">
      <c r="A1498" s="73"/>
      <c r="B1498" s="84"/>
      <c r="C1498" s="83" t="str">
        <f>VLOOKUP(B1498,MAESTRA!I:K,2,0)</f>
        <v>#N/A</v>
      </c>
      <c r="D1498" s="83" t="str">
        <f>VLOOKUP(B1498,MAESTRA!I:K,3,0)</f>
        <v>#N/A</v>
      </c>
      <c r="E1498" s="85"/>
      <c r="F1498" s="86"/>
      <c r="G1498" s="14"/>
      <c r="H1498" s="14">
        <f t="shared" si="1"/>
        <v>0</v>
      </c>
      <c r="I1498" s="14">
        <f t="shared" si="51"/>
        <v>0</v>
      </c>
      <c r="J1498" s="87" t="str">
        <f t="shared" si="22"/>
        <v/>
      </c>
      <c r="K1498" s="14">
        <f t="shared" si="23"/>
        <v>0</v>
      </c>
      <c r="L1498" s="88"/>
    </row>
    <row r="1499">
      <c r="A1499" s="73"/>
      <c r="B1499" s="84"/>
      <c r="C1499" s="83" t="str">
        <f>VLOOKUP(B1499,MAESTRA!I:K,2,0)</f>
        <v>#N/A</v>
      </c>
      <c r="D1499" s="83" t="str">
        <f>VLOOKUP(B1499,MAESTRA!I:K,3,0)</f>
        <v>#N/A</v>
      </c>
      <c r="E1499" s="85"/>
      <c r="F1499" s="86"/>
      <c r="G1499" s="14"/>
      <c r="H1499" s="14">
        <f t="shared" si="1"/>
        <v>0</v>
      </c>
      <c r="I1499" s="14">
        <f t="shared" si="51"/>
        <v>0</v>
      </c>
      <c r="J1499" s="87" t="str">
        <f t="shared" si="22"/>
        <v/>
      </c>
      <c r="K1499" s="14">
        <f t="shared" si="23"/>
        <v>0</v>
      </c>
      <c r="L1499" s="88"/>
    </row>
    <row r="1500">
      <c r="A1500" s="73"/>
      <c r="B1500" s="84"/>
      <c r="C1500" s="83" t="str">
        <f>VLOOKUP(B1500,MAESTRA!I:K,2,0)</f>
        <v>#N/A</v>
      </c>
      <c r="D1500" s="83" t="str">
        <f>VLOOKUP(B1500,MAESTRA!I:K,3,0)</f>
        <v>#N/A</v>
      </c>
      <c r="E1500" s="85"/>
      <c r="F1500" s="86"/>
      <c r="G1500" s="14"/>
      <c r="H1500" s="14">
        <f t="shared" si="1"/>
        <v>0</v>
      </c>
      <c r="I1500" s="14">
        <f t="shared" si="51"/>
        <v>0</v>
      </c>
      <c r="J1500" s="87" t="str">
        <f t="shared" si="22"/>
        <v/>
      </c>
      <c r="K1500" s="14">
        <f t="shared" si="23"/>
        <v>0</v>
      </c>
      <c r="L1500" s="88"/>
    </row>
  </sheetData>
  <conditionalFormatting sqref="A4:A1500">
    <cfRule type="notContainsBlanks" dxfId="5" priority="1">
      <formula>LEN(TRIM(A4))&gt;0</formula>
    </cfRule>
  </conditionalFormatting>
  <dataValidations>
    <dataValidation type="list" allowBlank="1" showErrorMessage="1" sqref="E4:E1500">
      <formula1>PARAM!$V$2:$V$1013</formula1>
    </dataValidation>
    <dataValidation type="custom" allowBlank="1" showDropDown="1" showErrorMessage="1" sqref="A4:A1500">
      <formula1>OR(NOT(ISERROR(DATEVALUE(A4))), AND(ISNUMBER(A4), LEFT(CELL("format", A4))="D"))</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1.0"/>
    <col customWidth="1" min="2" max="2" width="18.88"/>
    <col customWidth="1" min="3" max="3" width="20.88"/>
    <col customWidth="1" min="4" max="4" width="15.88"/>
    <col customWidth="1" min="5" max="5" width="32.63"/>
    <col customWidth="1" min="7" max="7" width="6.5"/>
    <col customWidth="1" min="8" max="8" width="16.13"/>
    <col customWidth="1" min="9" max="10" width="11.13"/>
    <col customWidth="1" min="11" max="11" width="58.25"/>
    <col customWidth="1" min="12" max="17" width="13.38"/>
  </cols>
  <sheetData>
    <row r="1">
      <c r="A1" s="39"/>
      <c r="B1" s="38"/>
      <c r="C1" s="5"/>
      <c r="D1" s="38"/>
      <c r="E1" s="38"/>
      <c r="F1" s="38"/>
      <c r="G1" s="96"/>
      <c r="H1" s="56"/>
      <c r="I1" s="56"/>
      <c r="J1" s="56"/>
      <c r="K1" s="56"/>
      <c r="L1" s="56"/>
      <c r="M1" s="56"/>
      <c r="N1" s="56"/>
      <c r="O1" s="56"/>
      <c r="P1" s="56"/>
      <c r="Q1" s="56"/>
    </row>
    <row r="2">
      <c r="A2" s="60"/>
      <c r="B2" s="60"/>
      <c r="C2" s="60"/>
      <c r="D2" s="60"/>
      <c r="E2" s="60"/>
      <c r="F2" s="60"/>
      <c r="G2" s="60"/>
      <c r="H2" s="60"/>
      <c r="I2" s="62"/>
      <c r="J2" s="62"/>
      <c r="K2" s="62"/>
      <c r="L2" s="62"/>
      <c r="M2" s="62"/>
      <c r="N2" s="62"/>
      <c r="O2" s="62"/>
      <c r="P2" s="62"/>
      <c r="Q2" s="62"/>
    </row>
    <row r="3" ht="31.5" customHeight="1">
      <c r="A3" s="97" t="s">
        <v>1570</v>
      </c>
      <c r="B3" s="98" t="s">
        <v>1571</v>
      </c>
      <c r="C3" s="97" t="s">
        <v>1572</v>
      </c>
      <c r="D3" s="97" t="s">
        <v>1573</v>
      </c>
      <c r="E3" s="97" t="s">
        <v>1574</v>
      </c>
      <c r="F3" s="97" t="s">
        <v>1575</v>
      </c>
      <c r="G3" s="97" t="s">
        <v>1576</v>
      </c>
      <c r="H3" s="97" t="s">
        <v>1577</v>
      </c>
      <c r="I3" s="62" t="s">
        <v>590</v>
      </c>
      <c r="J3" s="62" t="s">
        <v>863</v>
      </c>
      <c r="K3" s="62" t="s">
        <v>591</v>
      </c>
      <c r="L3" s="62" t="s">
        <v>1572</v>
      </c>
      <c r="M3" s="62" t="s">
        <v>1578</v>
      </c>
      <c r="N3" s="62" t="s">
        <v>1579</v>
      </c>
      <c r="O3" s="62" t="s">
        <v>1580</v>
      </c>
      <c r="P3" s="62"/>
      <c r="Q3" s="62"/>
    </row>
    <row r="4">
      <c r="A4" s="70">
        <v>46186.0</v>
      </c>
      <c r="B4" s="5" t="s">
        <v>584</v>
      </c>
      <c r="C4" s="5" t="s">
        <v>1581</v>
      </c>
      <c r="D4" s="5" t="s">
        <v>1582</v>
      </c>
      <c r="E4" s="1" t="s">
        <v>1583</v>
      </c>
      <c r="F4" s="5" t="s">
        <v>1584</v>
      </c>
      <c r="G4" s="99" t="s">
        <v>1585</v>
      </c>
      <c r="H4" s="1" t="s">
        <v>392</v>
      </c>
      <c r="I4" s="1" t="str">
        <f>IFERROR(CONCATENATE(VLOOKUP(C4,PARAM!E:F,2,0),VLOOKUP(D4,PARAM!K:L,2,0),VLOOKUP(E4,PARAM!H:I,2,0),VLOOKUP(G4,PARAM!S:T,2,0)),"")</f>
        <v>2832531</v>
      </c>
      <c r="J4" s="1" t="str">
        <f>IFERROR(CONCATENATE("*",VLOOKUP(C4,PARAM!E:F,2,0),VLOOKUP(D4,PARAM!K:L,2,0),VLOOKUP(E4,PARAM!H:I,2,0),VLOOKUP(G4,PARAM!S:T,2,0),"*"),"")</f>
        <v>*2832531*</v>
      </c>
      <c r="K4" s="1" t="str">
        <f t="shared" ref="K4:K1041" si="1">CONCATENATE(C4," ",D4," ",E4,IF(G4="-","",CONCATENATE(" TALLA ",G4)))</f>
        <v>ANILLOS UNISEX ANILLO 1 TALLA VA</v>
      </c>
      <c r="L4" s="1" t="str">
        <f>VLOOKUP(B4,PARAM!A:C,3,0)</f>
        <v>ACCESORIOS</v>
      </c>
      <c r="M4" s="1" t="str">
        <f>VLOOKUP(D4,PARAM!K:N,3,0)</f>
        <v>UNISEX</v>
      </c>
      <c r="N4" s="1" t="str">
        <f>VLOOKUP(D4,PARAM!K:N,4,0)</f>
        <v>ADULTO</v>
      </c>
      <c r="O4" s="1" t="str">
        <f t="shared" ref="O4:O1041" si="2">CONCATENATE(C4," ",D4," ",E4,IF(G4="-","",""))</f>
        <v>ANILLOS UNISEX ANILLO 1</v>
      </c>
      <c r="P4" s="1"/>
      <c r="Q4" s="1"/>
    </row>
    <row r="5">
      <c r="A5" s="70">
        <v>46186.0</v>
      </c>
      <c r="B5" s="5" t="s">
        <v>584</v>
      </c>
      <c r="C5" s="5" t="s">
        <v>1581</v>
      </c>
      <c r="D5" s="5" t="s">
        <v>1582</v>
      </c>
      <c r="E5" s="1" t="s">
        <v>1586</v>
      </c>
      <c r="F5" s="5" t="s">
        <v>1584</v>
      </c>
      <c r="G5" s="99" t="s">
        <v>1585</v>
      </c>
      <c r="H5" s="1" t="s">
        <v>392</v>
      </c>
      <c r="I5" s="1" t="str">
        <f>IFERROR(CONCATENATE(VLOOKUP(C5,PARAM!E:F,2,0),VLOOKUP(D5,PARAM!K:L,2,0),VLOOKUP(E5,PARAM!H:I,2,0),VLOOKUP(G5,PARAM!S:T,2,0)),"")</f>
        <v>2832631</v>
      </c>
      <c r="J5" s="1" t="str">
        <f>IFERROR(CONCATENATE("*",VLOOKUP(C5,PARAM!E:F,2,0),VLOOKUP(D5,PARAM!K:L,2,0),VLOOKUP(E5,PARAM!H:I,2,0),VLOOKUP(G5,PARAM!S:T,2,0),"*"),"")</f>
        <v>*2832631*</v>
      </c>
      <c r="K5" s="1" t="str">
        <f t="shared" si="1"/>
        <v>ANILLOS UNISEX ANILLO 2 TALLA VA</v>
      </c>
      <c r="L5" s="1" t="str">
        <f>VLOOKUP(B5,PARAM!A:C,3,0)</f>
        <v>ACCESORIOS</v>
      </c>
      <c r="M5" s="1" t="str">
        <f>VLOOKUP(D5,PARAM!K:N,3,0)</f>
        <v>UNISEX</v>
      </c>
      <c r="N5" s="1" t="str">
        <f>VLOOKUP(D5,PARAM!K:N,4,0)</f>
        <v>ADULTO</v>
      </c>
      <c r="O5" s="1" t="str">
        <f t="shared" si="2"/>
        <v>ANILLOS UNISEX ANILLO 2</v>
      </c>
      <c r="P5" s="1"/>
      <c r="Q5" s="1"/>
    </row>
    <row r="6">
      <c r="A6" s="70">
        <v>46186.0</v>
      </c>
      <c r="B6" s="5" t="s">
        <v>584</v>
      </c>
      <c r="C6" s="5" t="s">
        <v>1581</v>
      </c>
      <c r="D6" s="5" t="s">
        <v>1582</v>
      </c>
      <c r="E6" s="1" t="s">
        <v>1587</v>
      </c>
      <c r="F6" s="5" t="s">
        <v>1584</v>
      </c>
      <c r="G6" s="99" t="s">
        <v>1585</v>
      </c>
      <c r="H6" s="1" t="s">
        <v>392</v>
      </c>
      <c r="I6" s="1" t="str">
        <f>IFERROR(CONCATENATE(VLOOKUP(C6,PARAM!E:F,2,0),VLOOKUP(D6,PARAM!K:L,2,0),VLOOKUP(E6,PARAM!H:I,2,0),VLOOKUP(G6,PARAM!S:T,2,0)),"")</f>
        <v>2832731</v>
      </c>
      <c r="J6" s="1" t="str">
        <f>IFERROR(CONCATENATE("*",VLOOKUP(C6,PARAM!E:F,2,0),VLOOKUP(D6,PARAM!K:L,2,0),VLOOKUP(E6,PARAM!H:I,2,0),VLOOKUP(G6,PARAM!S:T,2,0),"*"),"")</f>
        <v>*2832731*</v>
      </c>
      <c r="K6" s="1" t="str">
        <f t="shared" si="1"/>
        <v>ANILLOS UNISEX ANILLO 3 TALLA VA</v>
      </c>
      <c r="L6" s="1" t="str">
        <f>VLOOKUP(B6,PARAM!A:C,3,0)</f>
        <v>ACCESORIOS</v>
      </c>
      <c r="M6" s="1" t="str">
        <f>VLOOKUP(D6,PARAM!K:N,3,0)</f>
        <v>UNISEX</v>
      </c>
      <c r="N6" s="1" t="str">
        <f>VLOOKUP(D6,PARAM!K:N,4,0)</f>
        <v>ADULTO</v>
      </c>
      <c r="O6" s="1" t="str">
        <f t="shared" si="2"/>
        <v>ANILLOS UNISEX ANILLO 3</v>
      </c>
      <c r="P6" s="1"/>
      <c r="Q6" s="1"/>
    </row>
    <row r="7">
      <c r="A7" s="70">
        <v>46186.0</v>
      </c>
      <c r="B7" s="5" t="s">
        <v>584</v>
      </c>
      <c r="C7" s="5" t="s">
        <v>1581</v>
      </c>
      <c r="D7" s="5" t="s">
        <v>1582</v>
      </c>
      <c r="E7" s="1" t="s">
        <v>1588</v>
      </c>
      <c r="F7" s="5" t="s">
        <v>1584</v>
      </c>
      <c r="G7" s="99" t="s">
        <v>1585</v>
      </c>
      <c r="H7" s="1" t="s">
        <v>392</v>
      </c>
      <c r="I7" s="1" t="str">
        <f>IFERROR(CONCATENATE(VLOOKUP(C7,PARAM!E:F,2,0),VLOOKUP(D7,PARAM!K:L,2,0),VLOOKUP(E7,PARAM!H:I,2,0),VLOOKUP(G7,PARAM!S:T,2,0)),"")</f>
        <v>2832831</v>
      </c>
      <c r="J7" s="1" t="str">
        <f>IFERROR(CONCATENATE("*",VLOOKUP(C7,PARAM!E:F,2,0),VLOOKUP(D7,PARAM!K:L,2,0),VLOOKUP(E7,PARAM!H:I,2,0),VLOOKUP(G7,PARAM!S:T,2,0),"*"),"")</f>
        <v>*2832831*</v>
      </c>
      <c r="K7" s="1" t="str">
        <f t="shared" si="1"/>
        <v>ANILLOS UNISEX ANILLO 4 TALLA VA</v>
      </c>
      <c r="L7" s="1" t="str">
        <f>VLOOKUP(B7,PARAM!A:C,3,0)</f>
        <v>ACCESORIOS</v>
      </c>
      <c r="M7" s="1" t="str">
        <f>VLOOKUP(D7,PARAM!K:N,3,0)</f>
        <v>UNISEX</v>
      </c>
      <c r="N7" s="1" t="str">
        <f>VLOOKUP(D7,PARAM!K:N,4,0)</f>
        <v>ADULTO</v>
      </c>
      <c r="O7" s="1" t="str">
        <f t="shared" si="2"/>
        <v>ANILLOS UNISEX ANILLO 4</v>
      </c>
      <c r="P7" s="1"/>
      <c r="Q7" s="1"/>
    </row>
    <row r="8">
      <c r="A8" s="70">
        <v>46186.0</v>
      </c>
      <c r="B8" s="5" t="s">
        <v>584</v>
      </c>
      <c r="C8" s="5" t="s">
        <v>1581</v>
      </c>
      <c r="D8" s="5" t="s">
        <v>1582</v>
      </c>
      <c r="E8" s="1" t="s">
        <v>1589</v>
      </c>
      <c r="F8" s="5" t="s">
        <v>1584</v>
      </c>
      <c r="G8" s="99" t="s">
        <v>1585</v>
      </c>
      <c r="H8" s="1" t="s">
        <v>392</v>
      </c>
      <c r="I8" s="1" t="str">
        <f>IFERROR(CONCATENATE(VLOOKUP(C8,PARAM!E:F,2,0),VLOOKUP(D8,PARAM!K:L,2,0),VLOOKUP(E8,PARAM!H:I,2,0),VLOOKUP(G8,PARAM!S:T,2,0)),"")</f>
        <v>2832931</v>
      </c>
      <c r="J8" s="1" t="str">
        <f>IFERROR(CONCATENATE("*",VLOOKUP(C8,PARAM!E:F,2,0),VLOOKUP(D8,PARAM!K:L,2,0),VLOOKUP(E8,PARAM!H:I,2,0),VLOOKUP(G8,PARAM!S:T,2,0),"*"),"")</f>
        <v>*2832931*</v>
      </c>
      <c r="K8" s="1" t="str">
        <f t="shared" si="1"/>
        <v>ANILLOS UNISEX ANILLO 5 TALLA VA</v>
      </c>
      <c r="L8" s="1" t="str">
        <f>VLOOKUP(B8,PARAM!A:C,3,0)</f>
        <v>ACCESORIOS</v>
      </c>
      <c r="M8" s="1" t="str">
        <f>VLOOKUP(D8,PARAM!K:N,3,0)</f>
        <v>UNISEX</v>
      </c>
      <c r="N8" s="1" t="str">
        <f>VLOOKUP(D8,PARAM!K:N,4,0)</f>
        <v>ADULTO</v>
      </c>
      <c r="O8" s="1" t="str">
        <f t="shared" si="2"/>
        <v>ANILLOS UNISEX ANILLO 5</v>
      </c>
      <c r="P8" s="1"/>
      <c r="Q8" s="1"/>
    </row>
    <row r="9">
      <c r="A9" s="70">
        <v>46186.0</v>
      </c>
      <c r="B9" s="5" t="s">
        <v>584</v>
      </c>
      <c r="C9" s="5" t="s">
        <v>1581</v>
      </c>
      <c r="D9" s="5" t="s">
        <v>1582</v>
      </c>
      <c r="E9" s="1" t="s">
        <v>1590</v>
      </c>
      <c r="F9" s="5" t="s">
        <v>1584</v>
      </c>
      <c r="G9" s="99" t="s">
        <v>1585</v>
      </c>
      <c r="H9" s="1" t="s">
        <v>392</v>
      </c>
      <c r="I9" s="1" t="str">
        <f>IFERROR(CONCATENATE(VLOOKUP(C9,PARAM!E:F,2,0),VLOOKUP(D9,PARAM!K:L,2,0),VLOOKUP(E9,PARAM!H:I,2,0),VLOOKUP(G9,PARAM!S:T,2,0)),"")</f>
        <v>2833031</v>
      </c>
      <c r="J9" s="1" t="str">
        <f>IFERROR(CONCATENATE("*",VLOOKUP(C9,PARAM!E:F,2,0),VLOOKUP(D9,PARAM!K:L,2,0),VLOOKUP(E9,PARAM!H:I,2,0),VLOOKUP(G9,PARAM!S:T,2,0),"*"),"")</f>
        <v>*2833031*</v>
      </c>
      <c r="K9" s="1" t="str">
        <f t="shared" si="1"/>
        <v>ANILLOS UNISEX ANILLO 6 TALLA VA</v>
      </c>
      <c r="L9" s="1" t="str">
        <f>VLOOKUP(B9,PARAM!A:C,3,0)</f>
        <v>ACCESORIOS</v>
      </c>
      <c r="M9" s="1" t="str">
        <f>VLOOKUP(D9,PARAM!K:N,3,0)</f>
        <v>UNISEX</v>
      </c>
      <c r="N9" s="1" t="str">
        <f>VLOOKUP(D9,PARAM!K:N,4,0)</f>
        <v>ADULTO</v>
      </c>
      <c r="O9" s="1" t="str">
        <f t="shared" si="2"/>
        <v>ANILLOS UNISEX ANILLO 6</v>
      </c>
      <c r="P9" s="1"/>
      <c r="Q9" s="1"/>
    </row>
    <row r="10">
      <c r="A10" s="70">
        <v>46186.0</v>
      </c>
      <c r="B10" s="5" t="s">
        <v>584</v>
      </c>
      <c r="C10" s="5" t="s">
        <v>1581</v>
      </c>
      <c r="D10" s="5" t="s">
        <v>1582</v>
      </c>
      <c r="E10" s="1" t="s">
        <v>1591</v>
      </c>
      <c r="F10" s="5" t="s">
        <v>1584</v>
      </c>
      <c r="G10" s="99" t="s">
        <v>1585</v>
      </c>
      <c r="H10" s="1" t="s">
        <v>392</v>
      </c>
      <c r="I10" s="1" t="str">
        <f>IFERROR(CONCATENATE(VLOOKUP(C10,PARAM!E:F,2,0),VLOOKUP(D10,PARAM!K:L,2,0),VLOOKUP(E10,PARAM!H:I,2,0),VLOOKUP(G10,PARAM!S:T,2,0)),"")</f>
        <v>2833131</v>
      </c>
      <c r="J10" s="1" t="str">
        <f>IFERROR(CONCATENATE("*",VLOOKUP(C10,PARAM!E:F,2,0),VLOOKUP(D10,PARAM!K:L,2,0),VLOOKUP(E10,PARAM!H:I,2,0),VLOOKUP(G10,PARAM!S:T,2,0),"*"),"")</f>
        <v>*2833131*</v>
      </c>
      <c r="K10" s="1" t="str">
        <f t="shared" si="1"/>
        <v>ANILLOS UNISEX ANILLO 7 TALLA VA</v>
      </c>
      <c r="L10" s="1" t="str">
        <f>VLOOKUP(B10,PARAM!A:C,3,0)</f>
        <v>ACCESORIOS</v>
      </c>
      <c r="M10" s="1" t="str">
        <f>VLOOKUP(D10,PARAM!K:N,3,0)</f>
        <v>UNISEX</v>
      </c>
      <c r="N10" s="1" t="str">
        <f>VLOOKUP(D10,PARAM!K:N,4,0)</f>
        <v>ADULTO</v>
      </c>
      <c r="O10" s="1" t="str">
        <f t="shared" si="2"/>
        <v>ANILLOS UNISEX ANILLO 7</v>
      </c>
      <c r="P10" s="1"/>
      <c r="Q10" s="1"/>
    </row>
    <row r="11">
      <c r="A11" s="70">
        <v>46186.0</v>
      </c>
      <c r="B11" s="5" t="s">
        <v>584</v>
      </c>
      <c r="C11" s="5" t="s">
        <v>1592</v>
      </c>
      <c r="D11" s="5" t="s">
        <v>1582</v>
      </c>
      <c r="E11" s="1" t="s">
        <v>1593</v>
      </c>
      <c r="F11" s="5" t="s">
        <v>1584</v>
      </c>
      <c r="G11" s="99" t="s">
        <v>1585</v>
      </c>
      <c r="H11" s="1" t="s">
        <v>392</v>
      </c>
      <c r="I11" s="1" t="str">
        <f>IFERROR(CONCATENATE(VLOOKUP(C11,PARAM!E:F,2,0),VLOOKUP(D11,PARAM!K:L,2,0),VLOOKUP(E11,PARAM!H:I,2,0),VLOOKUP(G11,PARAM!S:T,2,0)),"")</f>
        <v>33327831</v>
      </c>
      <c r="J11" s="1" t="str">
        <f>IFERROR(CONCATENATE("*",VLOOKUP(C11,PARAM!E:F,2,0),VLOOKUP(D11,PARAM!K:L,2,0),VLOOKUP(E11,PARAM!H:I,2,0),VLOOKUP(G11,PARAM!S:T,2,0),"*"),"")</f>
        <v>*33327831*</v>
      </c>
      <c r="K11" s="1" t="str">
        <f t="shared" si="1"/>
        <v>ARETES UNISEX ZARCILLO 1 TALLA VA</v>
      </c>
      <c r="L11" s="1" t="str">
        <f>VLOOKUP(B11,PARAM!A:C,3,0)</f>
        <v>ACCESORIOS</v>
      </c>
      <c r="M11" s="1" t="str">
        <f>VLOOKUP(D11,PARAM!K:N,3,0)</f>
        <v>UNISEX</v>
      </c>
      <c r="N11" s="1" t="str">
        <f>VLOOKUP(D11,PARAM!K:N,4,0)</f>
        <v>ADULTO</v>
      </c>
      <c r="O11" s="1" t="str">
        <f t="shared" si="2"/>
        <v>ARETES UNISEX ZARCILLO 1</v>
      </c>
      <c r="P11" s="1"/>
      <c r="Q11" s="1"/>
    </row>
    <row r="12">
      <c r="A12" s="70">
        <v>46186.0</v>
      </c>
      <c r="B12" s="5" t="s">
        <v>584</v>
      </c>
      <c r="C12" s="5" t="s">
        <v>1592</v>
      </c>
      <c r="D12" s="5" t="s">
        <v>1582</v>
      </c>
      <c r="E12" s="1" t="s">
        <v>1594</v>
      </c>
      <c r="F12" s="5" t="s">
        <v>1584</v>
      </c>
      <c r="G12" s="99" t="s">
        <v>1585</v>
      </c>
      <c r="H12" s="1" t="s">
        <v>392</v>
      </c>
      <c r="I12" s="1" t="str">
        <f>IFERROR(CONCATENATE(VLOOKUP(C12,PARAM!E:F,2,0),VLOOKUP(D12,PARAM!K:L,2,0),VLOOKUP(E12,PARAM!H:I,2,0),VLOOKUP(G12,PARAM!S:T,2,0)),"")</f>
        <v>33327931</v>
      </c>
      <c r="J12" s="1" t="str">
        <f>IFERROR(CONCATENATE("*",VLOOKUP(C12,PARAM!E:F,2,0),VLOOKUP(D12,PARAM!K:L,2,0),VLOOKUP(E12,PARAM!H:I,2,0),VLOOKUP(G12,PARAM!S:T,2,0),"*"),"")</f>
        <v>*33327931*</v>
      </c>
      <c r="K12" s="1" t="str">
        <f t="shared" si="1"/>
        <v>ARETES UNISEX ZARCILLO 2 TALLA VA</v>
      </c>
      <c r="L12" s="1" t="str">
        <f>VLOOKUP(B12,PARAM!A:C,3,0)</f>
        <v>ACCESORIOS</v>
      </c>
      <c r="M12" s="1" t="str">
        <f>VLOOKUP(D12,PARAM!K:N,3,0)</f>
        <v>UNISEX</v>
      </c>
      <c r="N12" s="1" t="str">
        <f>VLOOKUP(D12,PARAM!K:N,4,0)</f>
        <v>ADULTO</v>
      </c>
      <c r="O12" s="1" t="str">
        <f t="shared" si="2"/>
        <v>ARETES UNISEX ZARCILLO 2</v>
      </c>
      <c r="P12" s="1"/>
      <c r="Q12" s="1"/>
    </row>
    <row r="13">
      <c r="A13" s="70">
        <v>46186.0</v>
      </c>
      <c r="B13" s="5" t="s">
        <v>584</v>
      </c>
      <c r="C13" s="5" t="s">
        <v>1592</v>
      </c>
      <c r="D13" s="5" t="s">
        <v>1582</v>
      </c>
      <c r="E13" s="1" t="s">
        <v>1595</v>
      </c>
      <c r="F13" s="5" t="s">
        <v>1584</v>
      </c>
      <c r="G13" s="99" t="s">
        <v>1585</v>
      </c>
      <c r="H13" s="1" t="s">
        <v>392</v>
      </c>
      <c r="I13" s="1" t="str">
        <f>IFERROR(CONCATENATE(VLOOKUP(C13,PARAM!E:F,2,0),VLOOKUP(D13,PARAM!K:L,2,0),VLOOKUP(E13,PARAM!H:I,2,0),VLOOKUP(G13,PARAM!S:T,2,0)),"")</f>
        <v>33328031</v>
      </c>
      <c r="J13" s="1" t="str">
        <f>IFERROR(CONCATENATE("*",VLOOKUP(C13,PARAM!E:F,2,0),VLOOKUP(D13,PARAM!K:L,2,0),VLOOKUP(E13,PARAM!H:I,2,0),VLOOKUP(G13,PARAM!S:T,2,0),"*"),"")</f>
        <v>*33328031*</v>
      </c>
      <c r="K13" s="1" t="str">
        <f t="shared" si="1"/>
        <v>ARETES UNISEX ZARCILLO 3 TALLA VA</v>
      </c>
      <c r="L13" s="1" t="str">
        <f>VLOOKUP(B13,PARAM!A:C,3,0)</f>
        <v>ACCESORIOS</v>
      </c>
      <c r="M13" s="1" t="str">
        <f>VLOOKUP(D13,PARAM!K:N,3,0)</f>
        <v>UNISEX</v>
      </c>
      <c r="N13" s="1" t="str">
        <f>VLOOKUP(D13,PARAM!K:N,4,0)</f>
        <v>ADULTO</v>
      </c>
      <c r="O13" s="1" t="str">
        <f t="shared" si="2"/>
        <v>ARETES UNISEX ZARCILLO 3</v>
      </c>
      <c r="P13" s="1"/>
      <c r="Q13" s="1"/>
    </row>
    <row r="14">
      <c r="A14" s="70">
        <v>46186.0</v>
      </c>
      <c r="B14" s="5" t="s">
        <v>584</v>
      </c>
      <c r="C14" s="5" t="s">
        <v>1592</v>
      </c>
      <c r="D14" s="5" t="s">
        <v>1582</v>
      </c>
      <c r="E14" s="1" t="s">
        <v>1596</v>
      </c>
      <c r="F14" s="5" t="s">
        <v>1584</v>
      </c>
      <c r="G14" s="99" t="s">
        <v>1585</v>
      </c>
      <c r="H14" s="1" t="s">
        <v>392</v>
      </c>
      <c r="I14" s="1" t="str">
        <f>IFERROR(CONCATENATE(VLOOKUP(C14,PARAM!E:F,2,0),VLOOKUP(D14,PARAM!K:L,2,0),VLOOKUP(E14,PARAM!H:I,2,0),VLOOKUP(G14,PARAM!S:T,2,0)),"")</f>
        <v>33328131</v>
      </c>
      <c r="J14" s="1" t="str">
        <f>IFERROR(CONCATENATE("*",VLOOKUP(C14,PARAM!E:F,2,0),VLOOKUP(D14,PARAM!K:L,2,0),VLOOKUP(E14,PARAM!H:I,2,0),VLOOKUP(G14,PARAM!S:T,2,0),"*"),"")</f>
        <v>*33328131*</v>
      </c>
      <c r="K14" s="1" t="str">
        <f t="shared" si="1"/>
        <v>ARETES UNISEX ZARCILLO 4 TALLA VA</v>
      </c>
      <c r="L14" s="1" t="str">
        <f>VLOOKUP(B14,PARAM!A:C,3,0)</f>
        <v>ACCESORIOS</v>
      </c>
      <c r="M14" s="1" t="str">
        <f>VLOOKUP(D14,PARAM!K:N,3,0)</f>
        <v>UNISEX</v>
      </c>
      <c r="N14" s="1" t="str">
        <f>VLOOKUP(D14,PARAM!K:N,4,0)</f>
        <v>ADULTO</v>
      </c>
      <c r="O14" s="1" t="str">
        <f t="shared" si="2"/>
        <v>ARETES UNISEX ZARCILLO 4</v>
      </c>
      <c r="P14" s="1"/>
      <c r="Q14" s="1"/>
    </row>
    <row r="15">
      <c r="A15" s="70">
        <v>46186.0</v>
      </c>
      <c r="B15" s="5" t="s">
        <v>584</v>
      </c>
      <c r="C15" s="5" t="s">
        <v>1592</v>
      </c>
      <c r="D15" s="5" t="s">
        <v>1582</v>
      </c>
      <c r="E15" s="1" t="s">
        <v>1597</v>
      </c>
      <c r="F15" s="5" t="s">
        <v>1584</v>
      </c>
      <c r="G15" s="99" t="s">
        <v>1585</v>
      </c>
      <c r="H15" s="1" t="s">
        <v>392</v>
      </c>
      <c r="I15" s="1" t="str">
        <f>IFERROR(CONCATENATE(VLOOKUP(C15,PARAM!E:F,2,0),VLOOKUP(D15,PARAM!K:L,2,0),VLOOKUP(E15,PARAM!H:I,2,0),VLOOKUP(G15,PARAM!S:T,2,0)),"")</f>
        <v>33328231</v>
      </c>
      <c r="J15" s="1" t="str">
        <f>IFERROR(CONCATENATE("*",VLOOKUP(C15,PARAM!E:F,2,0),VLOOKUP(D15,PARAM!K:L,2,0),VLOOKUP(E15,PARAM!H:I,2,0),VLOOKUP(G15,PARAM!S:T,2,0),"*"),"")</f>
        <v>*33328231*</v>
      </c>
      <c r="K15" s="1" t="str">
        <f t="shared" si="1"/>
        <v>ARETES UNISEX ZARCILLO 5 TALLA VA</v>
      </c>
      <c r="L15" s="1" t="str">
        <f>VLOOKUP(B15,PARAM!A:C,3,0)</f>
        <v>ACCESORIOS</v>
      </c>
      <c r="M15" s="1" t="str">
        <f>VLOOKUP(D15,PARAM!K:N,3,0)</f>
        <v>UNISEX</v>
      </c>
      <c r="N15" s="1" t="str">
        <f>VLOOKUP(D15,PARAM!K:N,4,0)</f>
        <v>ADULTO</v>
      </c>
      <c r="O15" s="1" t="str">
        <f t="shared" si="2"/>
        <v>ARETES UNISEX ZARCILLO 5</v>
      </c>
      <c r="P15" s="1"/>
      <c r="Q15" s="1"/>
    </row>
    <row r="16">
      <c r="A16" s="70">
        <v>46186.0</v>
      </c>
      <c r="B16" s="5" t="s">
        <v>584</v>
      </c>
      <c r="C16" s="5" t="s">
        <v>1598</v>
      </c>
      <c r="D16" s="5" t="s">
        <v>1599</v>
      </c>
      <c r="E16" s="1" t="s">
        <v>1600</v>
      </c>
      <c r="F16" s="5" t="s">
        <v>1584</v>
      </c>
      <c r="G16" s="99" t="s">
        <v>1601</v>
      </c>
      <c r="H16" s="1" t="s">
        <v>1366</v>
      </c>
      <c r="I16" s="1" t="str">
        <f>IFERROR(CONCATENATE(VLOOKUP(C16,PARAM!E:F,2,0),VLOOKUP(D16,PARAM!K:L,2,0),VLOOKUP(E16,PARAM!H:I,2,0),VLOOKUP(G16,PARAM!S:T,2,0)),"")</f>
        <v>611410</v>
      </c>
      <c r="J16" s="1" t="str">
        <f>IFERROR(CONCATENATE("*",VLOOKUP(C16,PARAM!E:F,2,0),VLOOKUP(D16,PARAM!K:L,2,0),VLOOKUP(E16,PARAM!H:I,2,0),VLOOKUP(G16,PARAM!S:T,2,0),"*"),"")</f>
        <v>*611410*</v>
      </c>
      <c r="K16" s="1" t="str">
        <f t="shared" si="1"/>
        <v>BALACA DAMA BALACA TELA</v>
      </c>
      <c r="L16" s="1" t="str">
        <f>VLOOKUP(B16,PARAM!A:C,3,0)</f>
        <v>ACCESORIOS</v>
      </c>
      <c r="M16" s="1" t="str">
        <f>VLOOKUP(D16,PARAM!K:N,3,0)</f>
        <v>FEMENINO</v>
      </c>
      <c r="N16" s="1" t="str">
        <f>VLOOKUP(D16,PARAM!K:N,4,0)</f>
        <v>ADULTO</v>
      </c>
      <c r="O16" s="1" t="str">
        <f t="shared" si="2"/>
        <v>BALACA DAMA BALACA TELA</v>
      </c>
      <c r="P16" s="1"/>
      <c r="Q16" s="1"/>
    </row>
    <row r="17">
      <c r="A17" s="70">
        <v>46186.0</v>
      </c>
      <c r="B17" s="5" t="s">
        <v>584</v>
      </c>
      <c r="C17" s="5" t="s">
        <v>1602</v>
      </c>
      <c r="D17" s="5" t="s">
        <v>1599</v>
      </c>
      <c r="E17" s="1" t="s">
        <v>1603</v>
      </c>
      <c r="F17" s="5" t="s">
        <v>1584</v>
      </c>
      <c r="G17" s="99" t="s">
        <v>1601</v>
      </c>
      <c r="H17" s="1" t="s">
        <v>1366</v>
      </c>
      <c r="I17" s="1" t="str">
        <f>IFERROR(CONCATENATE(VLOOKUP(C17,PARAM!E:F,2,0),VLOOKUP(D17,PARAM!K:L,2,0),VLOOKUP(E17,PARAM!H:I,2,0),VLOOKUP(G17,PARAM!S:T,2,0)),"")</f>
        <v>631420</v>
      </c>
      <c r="J17" s="1" t="str">
        <f>IFERROR(CONCATENATE("*",VLOOKUP(C17,PARAM!E:F,2,0),VLOOKUP(D17,PARAM!K:L,2,0),VLOOKUP(E17,PARAM!H:I,2,0),VLOOKUP(G17,PARAM!S:T,2,0),"*"),"")</f>
        <v>*631420*</v>
      </c>
      <c r="K17" s="1" t="str">
        <f t="shared" si="1"/>
        <v>BAMBA DAMA BAMBA SATIN</v>
      </c>
      <c r="L17" s="1" t="str">
        <f>VLOOKUP(B17,PARAM!A:C,3,0)</f>
        <v>ACCESORIOS</v>
      </c>
      <c r="M17" s="1" t="str">
        <f>VLOOKUP(D17,PARAM!K:N,3,0)</f>
        <v>FEMENINO</v>
      </c>
      <c r="N17" s="1" t="str">
        <f>VLOOKUP(D17,PARAM!K:N,4,0)</f>
        <v>ADULTO</v>
      </c>
      <c r="O17" s="1" t="str">
        <f t="shared" si="2"/>
        <v>BAMBA DAMA BAMBA SATIN</v>
      </c>
      <c r="P17" s="1"/>
      <c r="Q17" s="1"/>
    </row>
    <row r="18">
      <c r="A18" s="70">
        <v>46186.0</v>
      </c>
      <c r="B18" s="5" t="s">
        <v>584</v>
      </c>
      <c r="C18" s="5" t="s">
        <v>1602</v>
      </c>
      <c r="D18" s="5" t="s">
        <v>1599</v>
      </c>
      <c r="E18" s="1" t="s">
        <v>1604</v>
      </c>
      <c r="F18" s="5" t="s">
        <v>1584</v>
      </c>
      <c r="G18" s="99" t="s">
        <v>1601</v>
      </c>
      <c r="H18" s="1" t="s">
        <v>1366</v>
      </c>
      <c r="I18" s="1" t="str">
        <f>IFERROR(CONCATENATE(VLOOKUP(C18,PARAM!E:F,2,0),VLOOKUP(D18,PARAM!K:L,2,0),VLOOKUP(E18,PARAM!H:I,2,0),VLOOKUP(G18,PARAM!S:T,2,0)),"")</f>
        <v>6311950</v>
      </c>
      <c r="J18" s="1" t="str">
        <f>IFERROR(CONCATENATE("*",VLOOKUP(C18,PARAM!E:F,2,0),VLOOKUP(D18,PARAM!K:L,2,0),VLOOKUP(E18,PARAM!H:I,2,0),VLOOKUP(G18,PARAM!S:T,2,0),"*"),"")</f>
        <v>*6311950*</v>
      </c>
      <c r="K18" s="1" t="str">
        <f t="shared" si="1"/>
        <v>BAMBA DAMA MURANO BRILLOS</v>
      </c>
      <c r="L18" s="1" t="str">
        <f>VLOOKUP(B18,PARAM!A:C,3,0)</f>
        <v>ACCESORIOS</v>
      </c>
      <c r="M18" s="1" t="str">
        <f>VLOOKUP(D18,PARAM!K:N,3,0)</f>
        <v>FEMENINO</v>
      </c>
      <c r="N18" s="1" t="str">
        <f>VLOOKUP(D18,PARAM!K:N,4,0)</f>
        <v>ADULTO</v>
      </c>
      <c r="O18" s="1" t="str">
        <f t="shared" si="2"/>
        <v>BAMBA DAMA MURANO BRILLOS</v>
      </c>
      <c r="P18" s="1"/>
      <c r="Q18" s="1"/>
    </row>
    <row r="19">
      <c r="A19" s="70">
        <v>46186.0</v>
      </c>
      <c r="B19" s="5" t="s">
        <v>584</v>
      </c>
      <c r="C19" s="5" t="s">
        <v>1605</v>
      </c>
      <c r="D19" s="5" t="s">
        <v>1606</v>
      </c>
      <c r="E19" s="5" t="s">
        <v>1607</v>
      </c>
      <c r="F19" s="5" t="s">
        <v>1584</v>
      </c>
      <c r="G19" s="99" t="s">
        <v>1601</v>
      </c>
      <c r="H19" s="1" t="s">
        <v>911</v>
      </c>
      <c r="I19" s="1" t="str">
        <f>IFERROR(CONCATENATE(VLOOKUP(C19,PARAM!E:F,2,0),VLOOKUP(D19,PARAM!K:L,2,0),VLOOKUP(E19,PARAM!H:I,2,0),VLOOKUP(G19,PARAM!S:T,2,0)),"")</f>
        <v>232630</v>
      </c>
      <c r="J19" s="1" t="str">
        <f>IFERROR(CONCATENATE("*",VLOOKUP(C19,PARAM!E:F,2,0),VLOOKUP(D19,PARAM!K:L,2,0),VLOOKUP(E19,PARAM!H:I,2,0),VLOOKUP(G19,PARAM!S:T,2,0),"*"),"")</f>
        <v>*232630*</v>
      </c>
      <c r="K19" s="1" t="str">
        <f t="shared" si="1"/>
        <v>BILLETERAS CABALLERO CALVIN KLEIN</v>
      </c>
      <c r="L19" s="1" t="str">
        <f>VLOOKUP(B19,PARAM!A:C,3,0)</f>
        <v>ACCESORIOS</v>
      </c>
      <c r="M19" s="1" t="str">
        <f>VLOOKUP(D19,PARAM!K:N,3,0)</f>
        <v>MASCULINO</v>
      </c>
      <c r="N19" s="1" t="str">
        <f>VLOOKUP(D19,PARAM!K:N,4,0)</f>
        <v>ADULTO</v>
      </c>
      <c r="O19" s="1" t="str">
        <f t="shared" si="2"/>
        <v>BILLETERAS CABALLERO CALVIN KLEIN</v>
      </c>
      <c r="P19" s="1"/>
      <c r="Q19" s="1"/>
    </row>
    <row r="20">
      <c r="A20" s="70">
        <v>46186.0</v>
      </c>
      <c r="B20" s="5" t="s">
        <v>584</v>
      </c>
      <c r="C20" s="5" t="s">
        <v>1605</v>
      </c>
      <c r="D20" s="5" t="s">
        <v>1606</v>
      </c>
      <c r="E20" s="1" t="s">
        <v>1608</v>
      </c>
      <c r="F20" s="5" t="s">
        <v>1584</v>
      </c>
      <c r="G20" s="99" t="s">
        <v>1601</v>
      </c>
      <c r="H20" s="1" t="s">
        <v>911</v>
      </c>
      <c r="I20" s="1" t="str">
        <f>IFERROR(CONCATENATE(VLOOKUP(C20,PARAM!E:F,2,0),VLOOKUP(D20,PARAM!K:L,2,0),VLOOKUP(E20,PARAM!H:I,2,0),VLOOKUP(G20,PARAM!S:T,2,0)),"")</f>
        <v>2321780</v>
      </c>
      <c r="J20" s="1" t="str">
        <f>IFERROR(CONCATENATE("*",VLOOKUP(C20,PARAM!E:F,2,0),VLOOKUP(D20,PARAM!K:L,2,0),VLOOKUP(E20,PARAM!H:I,2,0),VLOOKUP(G20,PARAM!S:T,2,0),"*"),"")</f>
        <v>*2321780*</v>
      </c>
      <c r="K20" s="1" t="str">
        <f t="shared" si="1"/>
        <v>BILLETERAS CABALLERO LOUIS VUITTON</v>
      </c>
      <c r="L20" s="1" t="str">
        <f>VLOOKUP(B20,PARAM!A:C,3,0)</f>
        <v>ACCESORIOS</v>
      </c>
      <c r="M20" s="1" t="str">
        <f>VLOOKUP(D20,PARAM!K:N,3,0)</f>
        <v>MASCULINO</v>
      </c>
      <c r="N20" s="1" t="str">
        <f>VLOOKUP(D20,PARAM!K:N,4,0)</f>
        <v>ADULTO</v>
      </c>
      <c r="O20" s="1" t="str">
        <f t="shared" si="2"/>
        <v>BILLETERAS CABALLERO LOUIS VUITTON</v>
      </c>
      <c r="P20" s="1"/>
      <c r="Q20" s="1"/>
    </row>
    <row r="21">
      <c r="A21" s="70">
        <v>46186.0</v>
      </c>
      <c r="B21" s="5" t="s">
        <v>584</v>
      </c>
      <c r="C21" s="5" t="s">
        <v>1605</v>
      </c>
      <c r="D21" s="5" t="s">
        <v>1606</v>
      </c>
      <c r="E21" s="1" t="s">
        <v>1609</v>
      </c>
      <c r="F21" s="5" t="s">
        <v>1584</v>
      </c>
      <c r="G21" s="99" t="s">
        <v>1601</v>
      </c>
      <c r="H21" s="1" t="s">
        <v>911</v>
      </c>
      <c r="I21" s="1" t="str">
        <f>IFERROR(CONCATENATE(VLOOKUP(C21,PARAM!E:F,2,0),VLOOKUP(D21,PARAM!K:L,2,0),VLOOKUP(E21,PARAM!H:I,2,0),VLOOKUP(G21,PARAM!S:T,2,0)),"")</f>
        <v>2321910</v>
      </c>
      <c r="J21" s="1" t="str">
        <f>IFERROR(CONCATENATE("*",VLOOKUP(C21,PARAM!E:F,2,0),VLOOKUP(D21,PARAM!K:L,2,0),VLOOKUP(E21,PARAM!H:I,2,0),VLOOKUP(G21,PARAM!S:T,2,0),"*"),"")</f>
        <v>*2321910*</v>
      </c>
      <c r="K21" s="1" t="str">
        <f t="shared" si="1"/>
        <v>BILLETERAS CABALLERO MONT BLANC</v>
      </c>
      <c r="L21" s="1" t="str">
        <f>VLOOKUP(B21,PARAM!A:C,3,0)</f>
        <v>ACCESORIOS</v>
      </c>
      <c r="M21" s="1" t="str">
        <f>VLOOKUP(D21,PARAM!K:N,3,0)</f>
        <v>MASCULINO</v>
      </c>
      <c r="N21" s="1" t="str">
        <f>VLOOKUP(D21,PARAM!K:N,4,0)</f>
        <v>ADULTO</v>
      </c>
      <c r="O21" s="1" t="str">
        <f t="shared" si="2"/>
        <v>BILLETERAS CABALLERO MONT BLANC</v>
      </c>
      <c r="P21" s="1"/>
      <c r="Q21" s="1"/>
    </row>
    <row r="22">
      <c r="A22" s="70">
        <v>46186.0</v>
      </c>
      <c r="B22" s="5" t="s">
        <v>584</v>
      </c>
      <c r="C22" s="5" t="s">
        <v>1610</v>
      </c>
      <c r="D22" s="5" t="s">
        <v>1582</v>
      </c>
      <c r="E22" s="5" t="s">
        <v>1601</v>
      </c>
      <c r="F22" s="5" t="s">
        <v>1611</v>
      </c>
      <c r="G22" s="99" t="s">
        <v>1601</v>
      </c>
      <c r="H22" s="1" t="s">
        <v>1601</v>
      </c>
      <c r="I22" s="1" t="str">
        <f>IFERROR(CONCATENATE(VLOOKUP(C22,PARAM!E:F,2,0),VLOOKUP(D22,PARAM!K:L,2,0),VLOOKUP(E22,PARAM!H:I,2,0),VLOOKUP(G22,PARAM!S:T,2,0)),"")</f>
        <v>48300</v>
      </c>
      <c r="J22" s="1" t="str">
        <f>IFERROR(CONCATENATE("*",VLOOKUP(C22,PARAM!E:F,2,0),VLOOKUP(D22,PARAM!K:L,2,0),VLOOKUP(E22,PARAM!H:I,2,0),VLOOKUP(G22,PARAM!S:T,2,0),"*"),"")</f>
        <v>*48300*</v>
      </c>
      <c r="K22" s="1" t="str">
        <f t="shared" si="1"/>
        <v>BOLSAS JOYERIA UNISEX -</v>
      </c>
      <c r="L22" s="1" t="str">
        <f>VLOOKUP(B22,PARAM!A:C,3,0)</f>
        <v>ACCESORIOS</v>
      </c>
      <c r="M22" s="1" t="str">
        <f>VLOOKUP(D22,PARAM!K:N,3,0)</f>
        <v>UNISEX</v>
      </c>
      <c r="N22" s="1" t="str">
        <f>VLOOKUP(D22,PARAM!K:N,4,0)</f>
        <v>ADULTO</v>
      </c>
      <c r="O22" s="1" t="str">
        <f t="shared" si="2"/>
        <v>BOLSAS JOYERIA UNISEX -</v>
      </c>
      <c r="P22" s="1"/>
      <c r="Q22" s="1"/>
    </row>
    <row r="23">
      <c r="A23" s="70">
        <v>46186.0</v>
      </c>
      <c r="B23" s="5" t="s">
        <v>584</v>
      </c>
      <c r="C23" s="5" t="s">
        <v>575</v>
      </c>
      <c r="D23" s="5" t="s">
        <v>1599</v>
      </c>
      <c r="E23" s="5" t="s">
        <v>1601</v>
      </c>
      <c r="F23" s="5" t="s">
        <v>1611</v>
      </c>
      <c r="G23" s="99" t="s">
        <v>1601</v>
      </c>
      <c r="H23" s="1" t="s">
        <v>911</v>
      </c>
      <c r="I23" s="1" t="str">
        <f>IFERROR(CONCATENATE(VLOOKUP(C23,PARAM!E:F,2,0),VLOOKUP(D23,PARAM!K:L,2,0),VLOOKUP(E23,PARAM!H:I,2,0),VLOOKUP(G23,PARAM!S:T,2,0)),"")</f>
        <v>17100</v>
      </c>
      <c r="J23" s="1" t="str">
        <f>IFERROR(CONCATENATE("*",VLOOKUP(C23,PARAM!E:F,2,0),VLOOKUP(D23,PARAM!K:L,2,0),VLOOKUP(E23,PARAM!H:I,2,0),VLOOKUP(G23,PARAM!S:T,2,0),"*"),"")</f>
        <v>*17100*</v>
      </c>
      <c r="K23" s="1" t="str">
        <f t="shared" si="1"/>
        <v>BOLSOS DAMA -</v>
      </c>
      <c r="L23" s="1" t="str">
        <f>VLOOKUP(B23,PARAM!A:C,3,0)</f>
        <v>ACCESORIOS</v>
      </c>
      <c r="M23" s="1" t="str">
        <f>VLOOKUP(D23,PARAM!K:N,3,0)</f>
        <v>FEMENINO</v>
      </c>
      <c r="N23" s="1" t="str">
        <f>VLOOKUP(D23,PARAM!K:N,4,0)</f>
        <v>ADULTO</v>
      </c>
      <c r="O23" s="1" t="str">
        <f t="shared" si="2"/>
        <v>BOLSOS DAMA -</v>
      </c>
      <c r="P23" s="1"/>
      <c r="Q23" s="1"/>
    </row>
    <row r="24">
      <c r="A24" s="70">
        <v>46186.0</v>
      </c>
      <c r="B24" s="5" t="s">
        <v>584</v>
      </c>
      <c r="C24" s="5" t="s">
        <v>575</v>
      </c>
      <c r="D24" s="5" t="s">
        <v>1599</v>
      </c>
      <c r="E24" s="5" t="s">
        <v>1601</v>
      </c>
      <c r="F24" s="5" t="s">
        <v>1612</v>
      </c>
      <c r="G24" s="99" t="s">
        <v>1601</v>
      </c>
      <c r="H24" s="1" t="s">
        <v>911</v>
      </c>
      <c r="I24" s="1" t="str">
        <f>IFERROR(CONCATENATE(VLOOKUP(C24,PARAM!E:F,2,0),VLOOKUP(D24,PARAM!K:L,2,0),VLOOKUP(E24,PARAM!H:I,2,0),VLOOKUP(G24,PARAM!S:T,2,0)),"")</f>
        <v>17100</v>
      </c>
      <c r="J24" s="1" t="str">
        <f>IFERROR(CONCATENATE("*",VLOOKUP(C24,PARAM!E:F,2,0),VLOOKUP(D24,PARAM!K:L,2,0),VLOOKUP(E24,PARAM!H:I,2,0),VLOOKUP(G24,PARAM!S:T,2,0),"*"),"")</f>
        <v>*17100*</v>
      </c>
      <c r="K24" s="1" t="str">
        <f t="shared" si="1"/>
        <v>BOLSOS DAMA -</v>
      </c>
      <c r="L24" s="1" t="str">
        <f>VLOOKUP(B24,PARAM!A:C,3,0)</f>
        <v>ACCESORIOS</v>
      </c>
      <c r="M24" s="1" t="str">
        <f>VLOOKUP(D24,PARAM!K:N,3,0)</f>
        <v>FEMENINO</v>
      </c>
      <c r="N24" s="1" t="str">
        <f>VLOOKUP(D24,PARAM!K:N,4,0)</f>
        <v>ADULTO</v>
      </c>
      <c r="O24" s="1" t="str">
        <f t="shared" si="2"/>
        <v>BOLSOS DAMA -</v>
      </c>
      <c r="P24" s="1"/>
      <c r="Q24" s="1"/>
    </row>
    <row r="25">
      <c r="A25" s="70">
        <v>46186.0</v>
      </c>
      <c r="B25" s="5" t="s">
        <v>584</v>
      </c>
      <c r="C25" s="5" t="s">
        <v>575</v>
      </c>
      <c r="D25" s="5" t="s">
        <v>1599</v>
      </c>
      <c r="E25" s="5" t="s">
        <v>1613</v>
      </c>
      <c r="F25" s="5" t="s">
        <v>1611</v>
      </c>
      <c r="G25" s="99" t="s">
        <v>1601</v>
      </c>
      <c r="H25" s="1" t="s">
        <v>911</v>
      </c>
      <c r="I25" s="1" t="str">
        <f>IFERROR(CONCATENATE(VLOOKUP(C25,PARAM!E:F,2,0),VLOOKUP(D25,PARAM!K:L,2,0),VLOOKUP(E25,PARAM!H:I,2,0),VLOOKUP(G25,PARAM!S:T,2,0)),"")</f>
        <v>171460</v>
      </c>
      <c r="J25" s="1" t="str">
        <f>IFERROR(CONCATENATE("*",VLOOKUP(C25,PARAM!E:F,2,0),VLOOKUP(D25,PARAM!K:L,2,0),VLOOKUP(E25,PARAM!H:I,2,0),VLOOKUP(G25,PARAM!S:T,2,0),"*"),"")</f>
        <v>*171460*</v>
      </c>
      <c r="K25" s="1" t="str">
        <f t="shared" si="1"/>
        <v>BOLSOS DAMA BAUL</v>
      </c>
      <c r="L25" s="1" t="str">
        <f>VLOOKUP(B25,PARAM!A:C,3,0)</f>
        <v>ACCESORIOS</v>
      </c>
      <c r="M25" s="1" t="str">
        <f>VLOOKUP(D25,PARAM!K:N,3,0)</f>
        <v>FEMENINO</v>
      </c>
      <c r="N25" s="1" t="str">
        <f>VLOOKUP(D25,PARAM!K:N,4,0)</f>
        <v>ADULTO</v>
      </c>
      <c r="O25" s="1" t="str">
        <f t="shared" si="2"/>
        <v>BOLSOS DAMA BAUL</v>
      </c>
      <c r="P25" s="1"/>
      <c r="Q25" s="1"/>
    </row>
    <row r="26">
      <c r="A26" s="70">
        <v>46186.0</v>
      </c>
      <c r="B26" s="5" t="s">
        <v>584</v>
      </c>
      <c r="C26" s="5" t="s">
        <v>575</v>
      </c>
      <c r="D26" s="5" t="s">
        <v>1599</v>
      </c>
      <c r="E26" s="5" t="s">
        <v>1614</v>
      </c>
      <c r="F26" s="5" t="s">
        <v>1615</v>
      </c>
      <c r="G26" s="99" t="s">
        <v>1601</v>
      </c>
      <c r="H26" s="1" t="s">
        <v>911</v>
      </c>
      <c r="I26" s="1" t="str">
        <f>IFERROR(CONCATENATE(VLOOKUP(C26,PARAM!E:F,2,0),VLOOKUP(D26,PARAM!K:L,2,0),VLOOKUP(E26,PARAM!H:I,2,0),VLOOKUP(G26,PARAM!S:T,2,0)),"")</f>
        <v>171570</v>
      </c>
      <c r="J26" s="1" t="str">
        <f>IFERROR(CONCATENATE("*",VLOOKUP(C26,PARAM!E:F,2,0),VLOOKUP(D26,PARAM!K:L,2,0),VLOOKUP(E26,PARAM!H:I,2,0),VLOOKUP(G26,PARAM!S:T,2,0),"*"),"")</f>
        <v>*171570*</v>
      </c>
      <c r="K26" s="1" t="str">
        <f t="shared" si="1"/>
        <v>BOLSOS DAMA CADENA DORADA</v>
      </c>
      <c r="L26" s="1" t="str">
        <f>VLOOKUP(B26,PARAM!A:C,3,0)</f>
        <v>ACCESORIOS</v>
      </c>
      <c r="M26" s="1" t="str">
        <f>VLOOKUP(D26,PARAM!K:N,3,0)</f>
        <v>FEMENINO</v>
      </c>
      <c r="N26" s="1" t="str">
        <f>VLOOKUP(D26,PARAM!K:N,4,0)</f>
        <v>ADULTO</v>
      </c>
      <c r="O26" s="1" t="str">
        <f t="shared" si="2"/>
        <v>BOLSOS DAMA CADENA DORADA</v>
      </c>
      <c r="P26" s="1"/>
      <c r="Q26" s="1"/>
    </row>
    <row r="27">
      <c r="A27" s="70">
        <v>46186.0</v>
      </c>
      <c r="B27" s="5" t="s">
        <v>584</v>
      </c>
      <c r="C27" s="5" t="s">
        <v>575</v>
      </c>
      <c r="D27" s="5" t="s">
        <v>1599</v>
      </c>
      <c r="E27" s="1" t="s">
        <v>1614</v>
      </c>
      <c r="F27" s="5" t="s">
        <v>1584</v>
      </c>
      <c r="G27" s="99" t="s">
        <v>1601</v>
      </c>
      <c r="H27" s="1" t="s">
        <v>911</v>
      </c>
      <c r="I27" s="1" t="str">
        <f>IFERROR(CONCATENATE(VLOOKUP(C27,PARAM!E:F,2,0),VLOOKUP(D27,PARAM!K:L,2,0),VLOOKUP(E27,PARAM!H:I,2,0),VLOOKUP(G27,PARAM!S:T,2,0)),"")</f>
        <v>171570</v>
      </c>
      <c r="J27" s="1" t="str">
        <f>IFERROR(CONCATENATE("*",VLOOKUP(C27,PARAM!E:F,2,0),VLOOKUP(D27,PARAM!K:L,2,0),VLOOKUP(E27,PARAM!H:I,2,0),VLOOKUP(G27,PARAM!S:T,2,0),"*"),"")</f>
        <v>*171570*</v>
      </c>
      <c r="K27" s="1" t="str">
        <f t="shared" si="1"/>
        <v>BOLSOS DAMA CADENA DORADA</v>
      </c>
      <c r="L27" s="1" t="str">
        <f>VLOOKUP(B27,PARAM!A:C,3,0)</f>
        <v>ACCESORIOS</v>
      </c>
      <c r="M27" s="1" t="str">
        <f>VLOOKUP(D27,PARAM!K:N,3,0)</f>
        <v>FEMENINO</v>
      </c>
      <c r="N27" s="1" t="str">
        <f>VLOOKUP(D27,PARAM!K:N,4,0)</f>
        <v>ADULTO</v>
      </c>
      <c r="O27" s="1" t="str">
        <f t="shared" si="2"/>
        <v>BOLSOS DAMA CADENA DORADA</v>
      </c>
      <c r="P27" s="1"/>
      <c r="Q27" s="1"/>
    </row>
    <row r="28">
      <c r="A28" s="70">
        <v>46186.0</v>
      </c>
      <c r="B28" s="5" t="s">
        <v>584</v>
      </c>
      <c r="C28" s="5" t="s">
        <v>575</v>
      </c>
      <c r="D28" s="5" t="s">
        <v>1599</v>
      </c>
      <c r="E28" s="1" t="s">
        <v>1616</v>
      </c>
      <c r="F28" s="5" t="s">
        <v>1615</v>
      </c>
      <c r="G28" s="99" t="s">
        <v>1601</v>
      </c>
      <c r="H28" s="1" t="s">
        <v>911</v>
      </c>
      <c r="I28" s="1" t="str">
        <f>IFERROR(CONCATENATE(VLOOKUP(C28,PARAM!E:F,2,0),VLOOKUP(D28,PARAM!K:L,2,0),VLOOKUP(E28,PARAM!H:I,2,0),VLOOKUP(G28,PARAM!S:T,2,0)),"")</f>
        <v>171730</v>
      </c>
      <c r="J28" s="1" t="str">
        <f>IFERROR(CONCATENATE("*",VLOOKUP(C28,PARAM!E:F,2,0),VLOOKUP(D28,PARAM!K:L,2,0),VLOOKUP(E28,PARAM!H:I,2,0),VLOOKUP(G28,PARAM!S:T,2,0),"*"),"")</f>
        <v>*171730*</v>
      </c>
      <c r="K28" s="1" t="str">
        <f t="shared" si="1"/>
        <v>BOLSOS DAMA CHAPA DORADA</v>
      </c>
      <c r="L28" s="1" t="str">
        <f>VLOOKUP(B28,PARAM!A:C,3,0)</f>
        <v>ACCESORIOS</v>
      </c>
      <c r="M28" s="1" t="str">
        <f>VLOOKUP(D28,PARAM!K:N,3,0)</f>
        <v>FEMENINO</v>
      </c>
      <c r="N28" s="1" t="str">
        <f>VLOOKUP(D28,PARAM!K:N,4,0)</f>
        <v>ADULTO</v>
      </c>
      <c r="O28" s="1" t="str">
        <f t="shared" si="2"/>
        <v>BOLSOS DAMA CHAPA DORADA</v>
      </c>
      <c r="P28" s="1"/>
      <c r="Q28" s="1"/>
    </row>
    <row r="29">
      <c r="A29" s="70">
        <v>46186.0</v>
      </c>
      <c r="B29" s="5" t="s">
        <v>584</v>
      </c>
      <c r="C29" s="5" t="s">
        <v>575</v>
      </c>
      <c r="D29" s="5" t="s">
        <v>1599</v>
      </c>
      <c r="E29" s="1" t="s">
        <v>1617</v>
      </c>
      <c r="F29" s="5" t="s">
        <v>1584</v>
      </c>
      <c r="G29" s="99" t="s">
        <v>1601</v>
      </c>
      <c r="H29" s="1" t="s">
        <v>911</v>
      </c>
      <c r="I29" s="1" t="str">
        <f>IFERROR(CONCATENATE(VLOOKUP(C29,PARAM!E:F,2,0),VLOOKUP(D29,PARAM!K:L,2,0),VLOOKUP(E29,PARAM!H:I,2,0),VLOOKUP(G29,PARAM!S:T,2,0)),"")</f>
        <v>1711820</v>
      </c>
      <c r="J29" s="1" t="str">
        <f>IFERROR(CONCATENATE("*",VLOOKUP(C29,PARAM!E:F,2,0),VLOOKUP(D29,PARAM!K:L,2,0),VLOOKUP(E29,PARAM!H:I,2,0),VLOOKUP(G29,PARAM!S:T,2,0),"*"),"")</f>
        <v>*1711820*</v>
      </c>
      <c r="K29" s="1" t="str">
        <f t="shared" si="1"/>
        <v>BOLSOS DAMA MANOS LIBRES</v>
      </c>
      <c r="L29" s="1" t="str">
        <f>VLOOKUP(B29,PARAM!A:C,3,0)</f>
        <v>ACCESORIOS</v>
      </c>
      <c r="M29" s="1" t="str">
        <f>VLOOKUP(D29,PARAM!K:N,3,0)</f>
        <v>FEMENINO</v>
      </c>
      <c r="N29" s="1" t="str">
        <f>VLOOKUP(D29,PARAM!K:N,4,0)</f>
        <v>ADULTO</v>
      </c>
      <c r="O29" s="1" t="str">
        <f t="shared" si="2"/>
        <v>BOLSOS DAMA MANOS LIBRES</v>
      </c>
      <c r="P29" s="1"/>
      <c r="Q29" s="1"/>
    </row>
    <row r="30">
      <c r="A30" s="70">
        <v>46186.0</v>
      </c>
      <c r="B30" s="5" t="s">
        <v>584</v>
      </c>
      <c r="C30" s="5" t="s">
        <v>575</v>
      </c>
      <c r="D30" s="5" t="s">
        <v>1599</v>
      </c>
      <c r="E30" s="5" t="s">
        <v>1618</v>
      </c>
      <c r="F30" s="5" t="s">
        <v>1584</v>
      </c>
      <c r="G30" s="99" t="s">
        <v>1601</v>
      </c>
      <c r="H30" s="1" t="s">
        <v>911</v>
      </c>
      <c r="I30" s="1" t="str">
        <f>IFERROR(CONCATENATE(VLOOKUP(C30,PARAM!E:F,2,0),VLOOKUP(D30,PARAM!K:L,2,0),VLOOKUP(E30,PARAM!H:I,2,0),VLOOKUP(G30,PARAM!S:T,2,0)),"")</f>
        <v>1712150</v>
      </c>
      <c r="J30" s="1" t="str">
        <f>IFERROR(CONCATENATE("*",VLOOKUP(C30,PARAM!E:F,2,0),VLOOKUP(D30,PARAM!K:L,2,0),VLOOKUP(E30,PARAM!H:I,2,0),VLOOKUP(G30,PARAM!S:T,2,0),"*"),"")</f>
        <v>*1712150*</v>
      </c>
      <c r="K30" s="1" t="str">
        <f t="shared" si="1"/>
        <v>BOLSOS DAMA PLAYERO TOUS</v>
      </c>
      <c r="L30" s="1" t="str">
        <f>VLOOKUP(B30,PARAM!A:C,3,0)</f>
        <v>ACCESORIOS</v>
      </c>
      <c r="M30" s="1" t="str">
        <f>VLOOKUP(D30,PARAM!K:N,3,0)</f>
        <v>FEMENINO</v>
      </c>
      <c r="N30" s="1" t="str">
        <f>VLOOKUP(D30,PARAM!K:N,4,0)</f>
        <v>ADULTO</v>
      </c>
      <c r="O30" s="1" t="str">
        <f t="shared" si="2"/>
        <v>BOLSOS DAMA PLAYERO TOUS</v>
      </c>
      <c r="P30" s="1"/>
      <c r="Q30" s="1"/>
    </row>
    <row r="31">
      <c r="A31" s="70">
        <v>46186.0</v>
      </c>
      <c r="B31" s="5" t="s">
        <v>584</v>
      </c>
      <c r="C31" s="5" t="s">
        <v>575</v>
      </c>
      <c r="D31" s="5" t="s">
        <v>1599</v>
      </c>
      <c r="E31" s="5" t="s">
        <v>1619</v>
      </c>
      <c r="F31" s="5" t="s">
        <v>1620</v>
      </c>
      <c r="G31" s="99" t="s">
        <v>1601</v>
      </c>
      <c r="H31" s="1" t="s">
        <v>911</v>
      </c>
      <c r="I31" s="1" t="str">
        <f>IFERROR(CONCATENATE(VLOOKUP(C31,PARAM!E:F,2,0),VLOOKUP(D31,PARAM!K:L,2,0),VLOOKUP(E31,PARAM!H:I,2,0),VLOOKUP(G31,PARAM!S:T,2,0)),"")</f>
        <v>1712710</v>
      </c>
      <c r="J31" s="1" t="str">
        <f>IFERROR(CONCATENATE("*",VLOOKUP(C31,PARAM!E:F,2,0),VLOOKUP(D31,PARAM!K:L,2,0),VLOOKUP(E31,PARAM!H:I,2,0),VLOOKUP(G31,PARAM!S:T,2,0),"*"),"")</f>
        <v>*1712710*</v>
      </c>
      <c r="K31" s="1" t="str">
        <f t="shared" si="1"/>
        <v>BOLSOS DAMA TULA</v>
      </c>
      <c r="L31" s="1" t="str">
        <f>VLOOKUP(B31,PARAM!A:C,3,0)</f>
        <v>ACCESORIOS</v>
      </c>
      <c r="M31" s="1" t="str">
        <f>VLOOKUP(D31,PARAM!K:N,3,0)</f>
        <v>FEMENINO</v>
      </c>
      <c r="N31" s="1" t="str">
        <f>VLOOKUP(D31,PARAM!K:N,4,0)</f>
        <v>ADULTO</v>
      </c>
      <c r="O31" s="1" t="str">
        <f t="shared" si="2"/>
        <v>BOLSOS DAMA TULA</v>
      </c>
      <c r="P31" s="1"/>
      <c r="Q31" s="1"/>
    </row>
    <row r="32">
      <c r="A32" s="70">
        <v>46186.0</v>
      </c>
      <c r="B32" s="5" t="s">
        <v>584</v>
      </c>
      <c r="C32" s="5" t="s">
        <v>1621</v>
      </c>
      <c r="D32" s="5" t="s">
        <v>1599</v>
      </c>
      <c r="E32" s="1" t="s">
        <v>1622</v>
      </c>
      <c r="F32" s="5" t="s">
        <v>1584</v>
      </c>
      <c r="G32" s="99" t="s">
        <v>1601</v>
      </c>
      <c r="H32" s="1" t="s">
        <v>1366</v>
      </c>
      <c r="I32" s="1" t="str">
        <f>IFERROR(CONCATENATE(VLOOKUP(C32,PARAM!E:F,2,0),VLOOKUP(D32,PARAM!K:L,2,0),VLOOKUP(E32,PARAM!H:I,2,0),VLOOKUP(G32,PARAM!S:T,2,0)),"")</f>
        <v>471590</v>
      </c>
      <c r="J32" s="1" t="str">
        <f>IFERROR(CONCATENATE("*",VLOOKUP(C32,PARAM!E:F,2,0),VLOOKUP(D32,PARAM!K:L,2,0),VLOOKUP(E32,PARAM!H:I,2,0),VLOOKUP(G32,PARAM!S:T,2,0),"*"),"")</f>
        <v>*471590*</v>
      </c>
      <c r="K32" s="1" t="str">
        <f t="shared" si="1"/>
        <v>BRILLO DAMA CAJA GRIS</v>
      </c>
      <c r="L32" s="1" t="str">
        <f>VLOOKUP(B32,PARAM!A:C,3,0)</f>
        <v>ACCESORIOS</v>
      </c>
      <c r="M32" s="1" t="str">
        <f>VLOOKUP(D32,PARAM!K:N,3,0)</f>
        <v>FEMENINO</v>
      </c>
      <c r="N32" s="1" t="str">
        <f>VLOOKUP(D32,PARAM!K:N,4,0)</f>
        <v>ADULTO</v>
      </c>
      <c r="O32" s="1" t="str">
        <f t="shared" si="2"/>
        <v>BRILLO DAMA CAJA GRIS</v>
      </c>
      <c r="P32" s="1"/>
      <c r="Q32" s="1"/>
    </row>
    <row r="33">
      <c r="A33" s="70">
        <v>46186.0</v>
      </c>
      <c r="B33" s="5" t="s">
        <v>584</v>
      </c>
      <c r="C33" s="5" t="s">
        <v>1621</v>
      </c>
      <c r="D33" s="5" t="s">
        <v>1599</v>
      </c>
      <c r="E33" s="1" t="s">
        <v>1623</v>
      </c>
      <c r="F33" s="5" t="s">
        <v>1584</v>
      </c>
      <c r="G33" s="99" t="s">
        <v>1601</v>
      </c>
      <c r="H33" s="1" t="s">
        <v>1366</v>
      </c>
      <c r="I33" s="1" t="str">
        <f>IFERROR(CONCATENATE(VLOOKUP(C33,PARAM!E:F,2,0),VLOOKUP(D33,PARAM!K:L,2,0),VLOOKUP(E33,PARAM!H:I,2,0),VLOOKUP(G33,PARAM!S:T,2,0)),"")</f>
        <v>4711100</v>
      </c>
      <c r="J33" s="1" t="str">
        <f>IFERROR(CONCATENATE("*",VLOOKUP(C33,PARAM!E:F,2,0),VLOOKUP(D33,PARAM!K:L,2,0),VLOOKUP(E33,PARAM!H:I,2,0),VLOOKUP(G33,PARAM!S:T,2,0),"*"),"")</f>
        <v>*4711100*</v>
      </c>
      <c r="K33" s="1" t="str">
        <f t="shared" si="1"/>
        <v>BRILLO DAMA CUTE RABBIT</v>
      </c>
      <c r="L33" s="1" t="str">
        <f>VLOOKUP(B33,PARAM!A:C,3,0)</f>
        <v>ACCESORIOS</v>
      </c>
      <c r="M33" s="1" t="str">
        <f>VLOOKUP(D33,PARAM!K:N,3,0)</f>
        <v>FEMENINO</v>
      </c>
      <c r="N33" s="1" t="str">
        <f>VLOOKUP(D33,PARAM!K:N,4,0)</f>
        <v>ADULTO</v>
      </c>
      <c r="O33" s="1" t="str">
        <f t="shared" si="2"/>
        <v>BRILLO DAMA CUTE RABBIT</v>
      </c>
      <c r="P33" s="1"/>
      <c r="Q33" s="1"/>
    </row>
    <row r="34">
      <c r="A34" s="70">
        <v>46186.0</v>
      </c>
      <c r="B34" s="5" t="s">
        <v>584</v>
      </c>
      <c r="C34" s="5" t="s">
        <v>1621</v>
      </c>
      <c r="D34" s="5" t="s">
        <v>1599</v>
      </c>
      <c r="E34" s="1" t="s">
        <v>1624</v>
      </c>
      <c r="F34" s="5" t="s">
        <v>1584</v>
      </c>
      <c r="G34" s="99" t="s">
        <v>1601</v>
      </c>
      <c r="H34" s="1" t="s">
        <v>1366</v>
      </c>
      <c r="I34" s="1" t="str">
        <f>IFERROR(CONCATENATE(VLOOKUP(C34,PARAM!E:F,2,0),VLOOKUP(D34,PARAM!K:L,2,0),VLOOKUP(E34,PARAM!H:I,2,0),VLOOKUP(G34,PARAM!S:T,2,0)),"")</f>
        <v>4712570</v>
      </c>
      <c r="J34" s="1" t="str">
        <f>IFERROR(CONCATENATE("*",VLOOKUP(C34,PARAM!E:F,2,0),VLOOKUP(D34,PARAM!K:L,2,0),VLOOKUP(E34,PARAM!H:I,2,0),VLOOKUP(G34,PARAM!S:T,2,0),"*"),"")</f>
        <v>*4712570*</v>
      </c>
      <c r="K34" s="1" t="str">
        <f t="shared" si="1"/>
        <v>BRILLO DAMA TAPA CONCHA</v>
      </c>
      <c r="L34" s="1" t="str">
        <f>VLOOKUP(B34,PARAM!A:C,3,0)</f>
        <v>ACCESORIOS</v>
      </c>
      <c r="M34" s="1" t="str">
        <f>VLOOKUP(D34,PARAM!K:N,3,0)</f>
        <v>FEMENINO</v>
      </c>
      <c r="N34" s="1" t="str">
        <f>VLOOKUP(D34,PARAM!K:N,4,0)</f>
        <v>ADULTO</v>
      </c>
      <c r="O34" s="1" t="str">
        <f t="shared" si="2"/>
        <v>BRILLO DAMA TAPA CONCHA</v>
      </c>
      <c r="P34" s="1"/>
      <c r="Q34" s="1"/>
    </row>
    <row r="35">
      <c r="A35" s="70">
        <v>46186.0</v>
      </c>
      <c r="B35" s="5" t="s">
        <v>584</v>
      </c>
      <c r="C35" s="5" t="s">
        <v>1625</v>
      </c>
      <c r="D35" s="5" t="s">
        <v>1582</v>
      </c>
      <c r="E35" s="1" t="s">
        <v>1626</v>
      </c>
      <c r="F35" s="5" t="s">
        <v>1584</v>
      </c>
      <c r="G35" s="99" t="s">
        <v>1585</v>
      </c>
      <c r="H35" s="1" t="s">
        <v>392</v>
      </c>
      <c r="I35" s="1" t="str">
        <f>IFERROR(CONCATENATE(VLOOKUP(C35,PARAM!E:F,2,0),VLOOKUP(D35,PARAM!K:L,2,0),VLOOKUP(E35,PARAM!H:I,2,0),VLOOKUP(G35,PARAM!S:T,2,0)),"")</f>
        <v>29311631</v>
      </c>
      <c r="J35" s="1" t="str">
        <f>IFERROR(CONCATENATE("*",VLOOKUP(C35,PARAM!E:F,2,0),VLOOKUP(D35,PARAM!K:L,2,0),VLOOKUP(E35,PARAM!H:I,2,0),VLOOKUP(G35,PARAM!S:T,2,0),"*"),"")</f>
        <v>*29311631*</v>
      </c>
      <c r="K35" s="1" t="str">
        <f t="shared" si="1"/>
        <v>CABELLO-ACCESORIOS UNISEX DIADEMA DELGADA TALLA VA</v>
      </c>
      <c r="L35" s="1" t="str">
        <f>VLOOKUP(B35,PARAM!A:C,3,0)</f>
        <v>ACCESORIOS</v>
      </c>
      <c r="M35" s="1" t="str">
        <f>VLOOKUP(D35,PARAM!K:N,3,0)</f>
        <v>UNISEX</v>
      </c>
      <c r="N35" s="1" t="str">
        <f>VLOOKUP(D35,PARAM!K:N,4,0)</f>
        <v>ADULTO</v>
      </c>
      <c r="O35" s="1" t="str">
        <f t="shared" si="2"/>
        <v>CABELLO-ACCESORIOS UNISEX DIADEMA DELGADA</v>
      </c>
      <c r="P35" s="1"/>
      <c r="Q35" s="1"/>
    </row>
    <row r="36">
      <c r="A36" s="70">
        <v>46186.0</v>
      </c>
      <c r="B36" s="5" t="s">
        <v>584</v>
      </c>
      <c r="C36" s="5" t="s">
        <v>1625</v>
      </c>
      <c r="D36" s="5" t="s">
        <v>1582</v>
      </c>
      <c r="E36" s="1" t="s">
        <v>1627</v>
      </c>
      <c r="F36" s="5" t="s">
        <v>1584</v>
      </c>
      <c r="G36" s="99" t="s">
        <v>1585</v>
      </c>
      <c r="H36" s="1" t="s">
        <v>392</v>
      </c>
      <c r="I36" s="1" t="str">
        <f>IFERROR(CONCATENATE(VLOOKUP(C36,PARAM!E:F,2,0),VLOOKUP(D36,PARAM!K:L,2,0),VLOOKUP(E36,PARAM!H:I,2,0),VLOOKUP(G36,PARAM!S:T,2,0)),"")</f>
        <v>29311731</v>
      </c>
      <c r="J36" s="1" t="str">
        <f>IFERROR(CONCATENATE("*",VLOOKUP(C36,PARAM!E:F,2,0),VLOOKUP(D36,PARAM!K:L,2,0),VLOOKUP(E36,PARAM!H:I,2,0),VLOOKUP(G36,PARAM!S:T,2,0),"*"),"")</f>
        <v>*29311731*</v>
      </c>
      <c r="K36" s="1" t="str">
        <f t="shared" si="1"/>
        <v>CABELLO-ACCESORIOS UNISEX DIADEMA MEDIANA TALLA VA</v>
      </c>
      <c r="L36" s="1" t="str">
        <f>VLOOKUP(B36,PARAM!A:C,3,0)</f>
        <v>ACCESORIOS</v>
      </c>
      <c r="M36" s="1" t="str">
        <f>VLOOKUP(D36,PARAM!K:N,3,0)</f>
        <v>UNISEX</v>
      </c>
      <c r="N36" s="1" t="str">
        <f>VLOOKUP(D36,PARAM!K:N,4,0)</f>
        <v>ADULTO</v>
      </c>
      <c r="O36" s="1" t="str">
        <f t="shared" si="2"/>
        <v>CABELLO-ACCESORIOS UNISEX DIADEMA MEDIANA</v>
      </c>
      <c r="P36" s="1"/>
      <c r="Q36" s="1"/>
    </row>
    <row r="37">
      <c r="A37" s="70">
        <v>46186.0</v>
      </c>
      <c r="B37" s="5" t="s">
        <v>584</v>
      </c>
      <c r="C37" s="5" t="s">
        <v>1625</v>
      </c>
      <c r="D37" s="5" t="s">
        <v>1582</v>
      </c>
      <c r="E37" s="1" t="s">
        <v>1628</v>
      </c>
      <c r="F37" s="5" t="s">
        <v>1584</v>
      </c>
      <c r="G37" s="99" t="s">
        <v>1585</v>
      </c>
      <c r="H37" s="1" t="s">
        <v>392</v>
      </c>
      <c r="I37" s="1" t="str">
        <f>IFERROR(CONCATENATE(VLOOKUP(C37,PARAM!E:F,2,0),VLOOKUP(D37,PARAM!K:L,2,0),VLOOKUP(E37,PARAM!H:I,2,0),VLOOKUP(G37,PARAM!S:T,2,0)),"")</f>
        <v>29319231</v>
      </c>
      <c r="J37" s="1" t="str">
        <f>IFERROR(CONCATENATE("*",VLOOKUP(C37,PARAM!E:F,2,0),VLOOKUP(D37,PARAM!K:L,2,0),VLOOKUP(E37,PARAM!H:I,2,0),VLOOKUP(G37,PARAM!S:T,2,0),"*"),"")</f>
        <v>*29319231*</v>
      </c>
      <c r="K37" s="1" t="str">
        <f t="shared" si="1"/>
        <v>CABELLO-ACCESORIOS UNISEX MOÑAS COLERA TALLA VA</v>
      </c>
      <c r="L37" s="1" t="str">
        <f>VLOOKUP(B37,PARAM!A:C,3,0)</f>
        <v>ACCESORIOS</v>
      </c>
      <c r="M37" s="1" t="str">
        <f>VLOOKUP(D37,PARAM!K:N,3,0)</f>
        <v>UNISEX</v>
      </c>
      <c r="N37" s="1" t="str">
        <f>VLOOKUP(D37,PARAM!K:N,4,0)</f>
        <v>ADULTO</v>
      </c>
      <c r="O37" s="1" t="str">
        <f t="shared" si="2"/>
        <v>CABELLO-ACCESORIOS UNISEX MOÑAS COLERA</v>
      </c>
      <c r="P37" s="1"/>
      <c r="Q37" s="1"/>
    </row>
    <row r="38">
      <c r="A38" s="70">
        <v>46186.0</v>
      </c>
      <c r="B38" s="5" t="s">
        <v>584</v>
      </c>
      <c r="C38" s="5" t="s">
        <v>1625</v>
      </c>
      <c r="D38" s="5" t="s">
        <v>1582</v>
      </c>
      <c r="E38" s="1" t="s">
        <v>1629</v>
      </c>
      <c r="F38" s="5" t="s">
        <v>1584</v>
      </c>
      <c r="G38" s="99" t="s">
        <v>1585</v>
      </c>
      <c r="H38" s="1" t="s">
        <v>392</v>
      </c>
      <c r="I38" s="1" t="str">
        <f>IFERROR(CONCATENATE(VLOOKUP(C38,PARAM!E:F,2,0),VLOOKUP(D38,PARAM!K:L,2,0),VLOOKUP(E38,PARAM!H:I,2,0),VLOOKUP(G38,PARAM!S:T,2,0)),"")</f>
        <v>29321331</v>
      </c>
      <c r="J38" s="1" t="str">
        <f>IFERROR(CONCATENATE("*",VLOOKUP(C38,PARAM!E:F,2,0),VLOOKUP(D38,PARAM!K:L,2,0),VLOOKUP(E38,PARAM!H:I,2,0),VLOOKUP(G38,PARAM!S:T,2,0),"*"),"")</f>
        <v>*29321331*</v>
      </c>
      <c r="K38" s="1" t="str">
        <f t="shared" si="1"/>
        <v>CABELLO-ACCESORIOS UNISEX PINZAS CABELLO TALLA VA</v>
      </c>
      <c r="L38" s="1" t="str">
        <f>VLOOKUP(B38,PARAM!A:C,3,0)</f>
        <v>ACCESORIOS</v>
      </c>
      <c r="M38" s="1" t="str">
        <f>VLOOKUP(D38,PARAM!K:N,3,0)</f>
        <v>UNISEX</v>
      </c>
      <c r="N38" s="1" t="str">
        <f>VLOOKUP(D38,PARAM!K:N,4,0)</f>
        <v>ADULTO</v>
      </c>
      <c r="O38" s="1" t="str">
        <f t="shared" si="2"/>
        <v>CABELLO-ACCESORIOS UNISEX PINZAS CABELLO</v>
      </c>
      <c r="P38" s="1"/>
      <c r="Q38" s="1"/>
    </row>
    <row r="39">
      <c r="A39" s="70">
        <v>46186.0</v>
      </c>
      <c r="B39" s="5" t="s">
        <v>584</v>
      </c>
      <c r="C39" s="5" t="s">
        <v>1630</v>
      </c>
      <c r="D39" s="5" t="s">
        <v>1599</v>
      </c>
      <c r="E39" s="1" t="s">
        <v>1631</v>
      </c>
      <c r="F39" s="5" t="s">
        <v>1584</v>
      </c>
      <c r="G39" s="99" t="s">
        <v>1601</v>
      </c>
      <c r="H39" s="1" t="s">
        <v>1366</v>
      </c>
      <c r="I39" s="1" t="str">
        <f>IFERROR(CONCATENATE(VLOOKUP(C39,PARAM!E:F,2,0),VLOOKUP(D39,PARAM!K:L,2,0),VLOOKUP(E39,PARAM!H:I,2,0),VLOOKUP(G39,PARAM!S:T,2,0)),"")</f>
        <v>591550</v>
      </c>
      <c r="J39" s="1" t="str">
        <f>IFERROR(CONCATENATE("*",VLOOKUP(C39,PARAM!E:F,2,0),VLOOKUP(D39,PARAM!K:L,2,0),VLOOKUP(E39,PARAM!H:I,2,0),VLOOKUP(G39,PARAM!S:T,2,0),"*"),"")</f>
        <v>*591550*</v>
      </c>
      <c r="K39" s="1" t="str">
        <f t="shared" si="1"/>
        <v>CAIMAN DAMA BRONCE CAIMAN</v>
      </c>
      <c r="L39" s="1" t="str">
        <f>VLOOKUP(B39,PARAM!A:C,3,0)</f>
        <v>ACCESORIOS</v>
      </c>
      <c r="M39" s="1" t="str">
        <f>VLOOKUP(D39,PARAM!K:N,3,0)</f>
        <v>FEMENINO</v>
      </c>
      <c r="N39" s="1" t="str">
        <f>VLOOKUP(D39,PARAM!K:N,4,0)</f>
        <v>ADULTO</v>
      </c>
      <c r="O39" s="1" t="str">
        <f t="shared" si="2"/>
        <v>CAIMAN DAMA BRONCE CAIMAN</v>
      </c>
      <c r="P39" s="1"/>
      <c r="Q39" s="1"/>
    </row>
    <row r="40">
      <c r="A40" s="70">
        <v>46186.0</v>
      </c>
      <c r="B40" s="5" t="s">
        <v>584</v>
      </c>
      <c r="C40" s="5" t="s">
        <v>1630</v>
      </c>
      <c r="D40" s="5" t="s">
        <v>1599</v>
      </c>
      <c r="E40" s="1" t="s">
        <v>1632</v>
      </c>
      <c r="F40" s="5" t="s">
        <v>1584</v>
      </c>
      <c r="G40" s="99" t="s">
        <v>1601</v>
      </c>
      <c r="H40" s="1" t="s">
        <v>1366</v>
      </c>
      <c r="I40" s="1" t="str">
        <f>IFERROR(CONCATENATE(VLOOKUP(C40,PARAM!E:F,2,0),VLOOKUP(D40,PARAM!K:L,2,0),VLOOKUP(E40,PARAM!H:I,2,0),VLOOKUP(G40,PARAM!S:T,2,0)),"")</f>
        <v>591580</v>
      </c>
      <c r="J40" s="1" t="str">
        <f>IFERROR(CONCATENATE("*",VLOOKUP(C40,PARAM!E:F,2,0),VLOOKUP(D40,PARAM!K:L,2,0),VLOOKUP(E40,PARAM!H:I,2,0),VLOOKUP(G40,PARAM!S:T,2,0),"*"),"")</f>
        <v>*591580*</v>
      </c>
      <c r="K40" s="1" t="str">
        <f t="shared" si="1"/>
        <v>CAIMAN DAMA CAIMAN BRILLO</v>
      </c>
      <c r="L40" s="1" t="str">
        <f>VLOOKUP(B40,PARAM!A:C,3,0)</f>
        <v>ACCESORIOS</v>
      </c>
      <c r="M40" s="1" t="str">
        <f>VLOOKUP(D40,PARAM!K:N,3,0)</f>
        <v>FEMENINO</v>
      </c>
      <c r="N40" s="1" t="str">
        <f>VLOOKUP(D40,PARAM!K:N,4,0)</f>
        <v>ADULTO</v>
      </c>
      <c r="O40" s="1" t="str">
        <f t="shared" si="2"/>
        <v>CAIMAN DAMA CAIMAN BRILLO</v>
      </c>
      <c r="P40" s="1"/>
      <c r="Q40" s="1"/>
    </row>
    <row r="41">
      <c r="A41" s="70">
        <v>46186.0</v>
      </c>
      <c r="B41" s="5" t="s">
        <v>584</v>
      </c>
      <c r="C41" s="5" t="s">
        <v>1630</v>
      </c>
      <c r="D41" s="5" t="s">
        <v>1599</v>
      </c>
      <c r="E41" s="1" t="s">
        <v>1633</v>
      </c>
      <c r="F41" s="5" t="s">
        <v>1584</v>
      </c>
      <c r="G41" s="99" t="s">
        <v>1601</v>
      </c>
      <c r="H41" s="1" t="s">
        <v>1366</v>
      </c>
      <c r="I41" s="1" t="str">
        <f>IFERROR(CONCATENATE(VLOOKUP(C41,PARAM!E:F,2,0),VLOOKUP(D41,PARAM!K:L,2,0),VLOOKUP(E41,PARAM!H:I,2,0),VLOOKUP(G41,PARAM!S:T,2,0)),"")</f>
        <v>5911360</v>
      </c>
      <c r="J41" s="1" t="str">
        <f>IFERROR(CONCATENATE("*",VLOOKUP(C41,PARAM!E:F,2,0),VLOOKUP(D41,PARAM!K:L,2,0),VLOOKUP(E41,PARAM!H:I,2,0),VLOOKUP(G41,PARAM!S:T,2,0),"*"),"")</f>
        <v>*5911360*</v>
      </c>
      <c r="K41" s="1" t="str">
        <f t="shared" si="1"/>
        <v>CAIMAN DAMA FLORES PELUCHE Y DEMAS</v>
      </c>
      <c r="L41" s="1" t="str">
        <f>VLOOKUP(B41,PARAM!A:C,3,0)</f>
        <v>ACCESORIOS</v>
      </c>
      <c r="M41" s="1" t="str">
        <f>VLOOKUP(D41,PARAM!K:N,3,0)</f>
        <v>FEMENINO</v>
      </c>
      <c r="N41" s="1" t="str">
        <f>VLOOKUP(D41,PARAM!K:N,4,0)</f>
        <v>ADULTO</v>
      </c>
      <c r="O41" s="1" t="str">
        <f t="shared" si="2"/>
        <v>CAIMAN DAMA FLORES PELUCHE Y DEMAS</v>
      </c>
      <c r="P41" s="1"/>
      <c r="Q41" s="1"/>
    </row>
    <row r="42">
      <c r="A42" s="70">
        <v>46186.0</v>
      </c>
      <c r="B42" s="5" t="s">
        <v>584</v>
      </c>
      <c r="C42" s="5" t="s">
        <v>1630</v>
      </c>
      <c r="D42" s="5" t="s">
        <v>1599</v>
      </c>
      <c r="E42" s="1" t="s">
        <v>1634</v>
      </c>
      <c r="F42" s="5" t="s">
        <v>1584</v>
      </c>
      <c r="G42" s="99" t="s">
        <v>1601</v>
      </c>
      <c r="H42" s="1" t="s">
        <v>1366</v>
      </c>
      <c r="I42" s="1" t="str">
        <f>IFERROR(CONCATENATE(VLOOKUP(C42,PARAM!E:F,2,0),VLOOKUP(D42,PARAM!K:L,2,0),VLOOKUP(E42,PARAM!H:I,2,0),VLOOKUP(G42,PARAM!S:T,2,0)),"")</f>
        <v>5911860</v>
      </c>
      <c r="J42" s="1" t="str">
        <f>IFERROR(CONCATENATE("*",VLOOKUP(C42,PARAM!E:F,2,0),VLOOKUP(D42,PARAM!K:L,2,0),VLOOKUP(E42,PARAM!H:I,2,0),VLOOKUP(G42,PARAM!S:T,2,0),"*"),"")</f>
        <v>*5911860*</v>
      </c>
      <c r="K42" s="1" t="str">
        <f t="shared" si="1"/>
        <v>CAIMAN DAMA MEDIANO MURANO DORADO</v>
      </c>
      <c r="L42" s="1" t="str">
        <f>VLOOKUP(B42,PARAM!A:C,3,0)</f>
        <v>ACCESORIOS</v>
      </c>
      <c r="M42" s="1" t="str">
        <f>VLOOKUP(D42,PARAM!K:N,3,0)</f>
        <v>FEMENINO</v>
      </c>
      <c r="N42" s="1" t="str">
        <f>VLOOKUP(D42,PARAM!K:N,4,0)</f>
        <v>ADULTO</v>
      </c>
      <c r="O42" s="1" t="str">
        <f t="shared" si="2"/>
        <v>CAIMAN DAMA MEDIANO MURANO DORADO</v>
      </c>
      <c r="P42" s="1"/>
      <c r="Q42" s="1"/>
    </row>
    <row r="43">
      <c r="A43" s="70">
        <v>46186.0</v>
      </c>
      <c r="B43" s="5" t="s">
        <v>584</v>
      </c>
      <c r="C43" s="5" t="s">
        <v>1630</v>
      </c>
      <c r="D43" s="5" t="s">
        <v>1599</v>
      </c>
      <c r="E43" s="1" t="s">
        <v>1635</v>
      </c>
      <c r="F43" s="5" t="s">
        <v>1584</v>
      </c>
      <c r="G43" s="99" t="s">
        <v>1601</v>
      </c>
      <c r="H43" s="1" t="s">
        <v>1366</v>
      </c>
      <c r="I43" s="1" t="str">
        <f>IFERROR(CONCATENATE(VLOOKUP(C43,PARAM!E:F,2,0),VLOOKUP(D43,PARAM!K:L,2,0),VLOOKUP(E43,PARAM!H:I,2,0),VLOOKUP(G43,PARAM!S:T,2,0)),"")</f>
        <v>5911980</v>
      </c>
      <c r="J43" s="1" t="str">
        <f>IFERROR(CONCATENATE("*",VLOOKUP(C43,PARAM!E:F,2,0),VLOOKUP(D43,PARAM!K:L,2,0),VLOOKUP(E43,PARAM!H:I,2,0),VLOOKUP(G43,PARAM!S:T,2,0),"*"),"")</f>
        <v>*5911980*</v>
      </c>
      <c r="K43" s="1" t="str">
        <f t="shared" si="1"/>
        <v>CAIMAN DAMA OSCURO CAFE</v>
      </c>
      <c r="L43" s="1" t="str">
        <f>VLOOKUP(B43,PARAM!A:C,3,0)</f>
        <v>ACCESORIOS</v>
      </c>
      <c r="M43" s="1" t="str">
        <f>VLOOKUP(D43,PARAM!K:N,3,0)</f>
        <v>FEMENINO</v>
      </c>
      <c r="N43" s="1" t="str">
        <f>VLOOKUP(D43,PARAM!K:N,4,0)</f>
        <v>ADULTO</v>
      </c>
      <c r="O43" s="1" t="str">
        <f t="shared" si="2"/>
        <v>CAIMAN DAMA OSCURO CAFE</v>
      </c>
      <c r="P43" s="1"/>
      <c r="Q43" s="1"/>
    </row>
    <row r="44">
      <c r="A44" s="70">
        <v>46186.0</v>
      </c>
      <c r="B44" s="5" t="s">
        <v>584</v>
      </c>
      <c r="C44" s="5" t="s">
        <v>1630</v>
      </c>
      <c r="D44" s="5" t="s">
        <v>1599</v>
      </c>
      <c r="E44" s="1" t="s">
        <v>1636</v>
      </c>
      <c r="F44" s="5" t="s">
        <v>1584</v>
      </c>
      <c r="G44" s="99" t="s">
        <v>1601</v>
      </c>
      <c r="H44" s="1" t="s">
        <v>1366</v>
      </c>
      <c r="I44" s="1" t="str">
        <f>IFERROR(CONCATENATE(VLOOKUP(C44,PARAM!E:F,2,0),VLOOKUP(D44,PARAM!K:L,2,0),VLOOKUP(E44,PARAM!H:I,2,0),VLOOKUP(G44,PARAM!S:T,2,0)),"")</f>
        <v>5912090</v>
      </c>
      <c r="J44" s="1" t="str">
        <f>IFERROR(CONCATENATE("*",VLOOKUP(C44,PARAM!E:F,2,0),VLOOKUP(D44,PARAM!K:L,2,0),VLOOKUP(E44,PARAM!H:I,2,0),VLOOKUP(G44,PARAM!S:T,2,0),"*"),"")</f>
        <v>*5912090*</v>
      </c>
      <c r="K44" s="1" t="str">
        <f t="shared" si="1"/>
        <v>CAIMAN DAMA PEQUEÑO DORADO MURANO </v>
      </c>
      <c r="L44" s="1" t="str">
        <f>VLOOKUP(B44,PARAM!A:C,3,0)</f>
        <v>ACCESORIOS</v>
      </c>
      <c r="M44" s="1" t="str">
        <f>VLOOKUP(D44,PARAM!K:N,3,0)</f>
        <v>FEMENINO</v>
      </c>
      <c r="N44" s="1" t="str">
        <f>VLOOKUP(D44,PARAM!K:N,4,0)</f>
        <v>ADULTO</v>
      </c>
      <c r="O44" s="1" t="str">
        <f t="shared" si="2"/>
        <v>CAIMAN DAMA PEQUEÑO DORADO MURANO </v>
      </c>
      <c r="P44" s="1"/>
      <c r="Q44" s="1"/>
    </row>
    <row r="45">
      <c r="A45" s="70">
        <v>46186.0</v>
      </c>
      <c r="B45" s="5" t="s">
        <v>584</v>
      </c>
      <c r="C45" s="5" t="s">
        <v>1630</v>
      </c>
      <c r="D45" s="5" t="s">
        <v>1599</v>
      </c>
      <c r="E45" s="1" t="s">
        <v>1637</v>
      </c>
      <c r="F45" s="5" t="s">
        <v>1584</v>
      </c>
      <c r="G45" s="99" t="s">
        <v>1601</v>
      </c>
      <c r="H45" s="1" t="s">
        <v>1366</v>
      </c>
      <c r="I45" s="1" t="str">
        <f>IFERROR(CONCATENATE(VLOOKUP(C45,PARAM!E:F,2,0),VLOOKUP(D45,PARAM!K:L,2,0),VLOOKUP(E45,PARAM!H:I,2,0),VLOOKUP(G45,PARAM!S:T,2,0)),"")</f>
        <v>5912140</v>
      </c>
      <c r="J45" s="1" t="str">
        <f>IFERROR(CONCATENATE("*",VLOOKUP(C45,PARAM!E:F,2,0),VLOOKUP(D45,PARAM!K:L,2,0),VLOOKUP(E45,PARAM!H:I,2,0),VLOOKUP(G45,PARAM!S:T,2,0),"*"),"")</f>
        <v>*5912140*</v>
      </c>
      <c r="K45" s="1" t="str">
        <f t="shared" si="1"/>
        <v>CAIMAN DAMA PLATEADO MEDIANO MURANO</v>
      </c>
      <c r="L45" s="1" t="str">
        <f>VLOOKUP(B45,PARAM!A:C,3,0)</f>
        <v>ACCESORIOS</v>
      </c>
      <c r="M45" s="1" t="str">
        <f>VLOOKUP(D45,PARAM!K:N,3,0)</f>
        <v>FEMENINO</v>
      </c>
      <c r="N45" s="1" t="str">
        <f>VLOOKUP(D45,PARAM!K:N,4,0)</f>
        <v>ADULTO</v>
      </c>
      <c r="O45" s="1" t="str">
        <f t="shared" si="2"/>
        <v>CAIMAN DAMA PLATEADO MEDIANO MURANO</v>
      </c>
      <c r="P45" s="1"/>
      <c r="Q45" s="1"/>
    </row>
    <row r="46">
      <c r="A46" s="70">
        <v>46186.0</v>
      </c>
      <c r="B46" s="5" t="s">
        <v>584</v>
      </c>
      <c r="C46" s="1" t="s">
        <v>1638</v>
      </c>
      <c r="D46" s="5" t="s">
        <v>1582</v>
      </c>
      <c r="E46" s="5" t="s">
        <v>1601</v>
      </c>
      <c r="F46" s="5" t="s">
        <v>1584</v>
      </c>
      <c r="G46" s="99" t="s">
        <v>1601</v>
      </c>
      <c r="H46" s="1" t="s">
        <v>1601</v>
      </c>
      <c r="I46" s="1" t="str">
        <f>IFERROR(CONCATENATE(VLOOKUP(C46,PARAM!E:F,2,0),VLOOKUP(D46,PARAM!K:L,2,0),VLOOKUP(E46,PARAM!H:I,2,0),VLOOKUP(G46,PARAM!S:T,2,0)),"")</f>
        <v>49300</v>
      </c>
      <c r="J46" s="1" t="str">
        <f>IFERROR(CONCATENATE("*",VLOOKUP(C46,PARAM!E:F,2,0),VLOOKUP(D46,PARAM!K:L,2,0),VLOOKUP(E46,PARAM!H:I,2,0),VLOOKUP(G46,PARAM!S:T,2,0),"*"),"")</f>
        <v>*49300*</v>
      </c>
      <c r="K46" s="1" t="str">
        <f t="shared" si="1"/>
        <v>CAJAS JOYERIA UNISEX -</v>
      </c>
      <c r="L46" s="1" t="str">
        <f>VLOOKUP(B46,PARAM!A:C,3,0)</f>
        <v>ACCESORIOS</v>
      </c>
      <c r="M46" s="1" t="str">
        <f>VLOOKUP(D46,PARAM!K:N,3,0)</f>
        <v>UNISEX</v>
      </c>
      <c r="N46" s="1" t="str">
        <f>VLOOKUP(D46,PARAM!K:N,4,0)</f>
        <v>ADULTO</v>
      </c>
      <c r="O46" s="1" t="str">
        <f t="shared" si="2"/>
        <v>CAJAS JOYERIA UNISEX -</v>
      </c>
      <c r="P46" s="1"/>
      <c r="Q46" s="1"/>
    </row>
    <row r="47">
      <c r="A47" s="70">
        <v>46186.0</v>
      </c>
      <c r="B47" s="5" t="s">
        <v>584</v>
      </c>
      <c r="C47" s="5" t="s">
        <v>1639</v>
      </c>
      <c r="D47" s="5" t="s">
        <v>1582</v>
      </c>
      <c r="E47" s="5" t="s">
        <v>1640</v>
      </c>
      <c r="F47" s="5" t="s">
        <v>1584</v>
      </c>
      <c r="G47" s="99" t="s">
        <v>1601</v>
      </c>
      <c r="H47" s="5" t="s">
        <v>404</v>
      </c>
      <c r="I47" s="1" t="str">
        <f>IFERROR(CONCATENATE(VLOOKUP(C47,PARAM!E:F,2,0),VLOOKUP(D47,PARAM!K:L,2,0),VLOOKUP(E47,PARAM!H:I,2,0),VLOOKUP(G47,PARAM!S:T,2,0)),"")</f>
        <v>213860</v>
      </c>
      <c r="J47" s="1" t="str">
        <f>IFERROR(CONCATENATE("*",VLOOKUP(C47,PARAM!E:F,2,0),VLOOKUP(D47,PARAM!K:L,2,0),VLOOKUP(E47,PARAM!H:I,2,0),VLOOKUP(G47,PARAM!S:T,2,0),"*"),"")</f>
        <v>*213860*</v>
      </c>
      <c r="K47" s="1" t="str">
        <f t="shared" si="1"/>
        <v>CAJAS REGALO UNISEX COLOMBIA</v>
      </c>
      <c r="L47" s="1" t="str">
        <f>VLOOKUP(B47,PARAM!A:C,3,0)</f>
        <v>ACCESORIOS</v>
      </c>
      <c r="M47" s="1" t="str">
        <f>VLOOKUP(D47,PARAM!K:N,3,0)</f>
        <v>UNISEX</v>
      </c>
      <c r="N47" s="1" t="str">
        <f>VLOOKUP(D47,PARAM!K:N,4,0)</f>
        <v>ADULTO</v>
      </c>
      <c r="O47" s="1" t="str">
        <f t="shared" si="2"/>
        <v>CAJAS REGALO UNISEX COLOMBIA</v>
      </c>
      <c r="P47" s="1"/>
      <c r="Q47" s="1"/>
    </row>
    <row r="48">
      <c r="A48" s="70">
        <v>46186.0</v>
      </c>
      <c r="B48" s="5" t="s">
        <v>584</v>
      </c>
      <c r="C48" s="5" t="s">
        <v>1641</v>
      </c>
      <c r="D48" s="5" t="s">
        <v>1582</v>
      </c>
      <c r="E48" s="1" t="s">
        <v>1642</v>
      </c>
      <c r="F48" s="5" t="s">
        <v>1584</v>
      </c>
      <c r="G48" s="99" t="s">
        <v>1585</v>
      </c>
      <c r="H48" s="1" t="s">
        <v>392</v>
      </c>
      <c r="I48" s="1" t="str">
        <f>IFERROR(CONCATENATE(VLOOKUP(C48,PARAM!E:F,2,0),VLOOKUP(D48,PARAM!K:L,2,0),VLOOKUP(E48,PARAM!H:I,2,0),VLOOKUP(G48,PARAM!S:T,2,0)),"")</f>
        <v>3436731</v>
      </c>
      <c r="J48" s="1" t="str">
        <f>IFERROR(CONCATENATE("*",VLOOKUP(C48,PARAM!E:F,2,0),VLOOKUP(D48,PARAM!K:L,2,0),VLOOKUP(E48,PARAM!H:I,2,0),VLOOKUP(G48,PARAM!S:T,2,0),"*"),"")</f>
        <v>*3436731*</v>
      </c>
      <c r="K48" s="1" t="str">
        <f t="shared" si="1"/>
        <v>CANDONGAS UNISEX CANDONGA MEDIANA TALLA VA</v>
      </c>
      <c r="L48" s="1" t="str">
        <f>VLOOKUP(B48,PARAM!A:C,3,0)</f>
        <v>ACCESORIOS</v>
      </c>
      <c r="M48" s="1" t="str">
        <f>VLOOKUP(D48,PARAM!K:N,3,0)</f>
        <v>UNISEX</v>
      </c>
      <c r="N48" s="1" t="str">
        <f>VLOOKUP(D48,PARAM!K:N,4,0)</f>
        <v>ADULTO</v>
      </c>
      <c r="O48" s="1" t="str">
        <f t="shared" si="2"/>
        <v>CANDONGAS UNISEX CANDONGA MEDIANA</v>
      </c>
      <c r="P48" s="1"/>
      <c r="Q48" s="1"/>
    </row>
    <row r="49">
      <c r="A49" s="70">
        <v>46186.0</v>
      </c>
      <c r="B49" s="5" t="s">
        <v>584</v>
      </c>
      <c r="C49" s="5" t="s">
        <v>1641</v>
      </c>
      <c r="D49" s="5" t="s">
        <v>1582</v>
      </c>
      <c r="E49" s="5" t="s">
        <v>1643</v>
      </c>
      <c r="F49" s="5" t="s">
        <v>1584</v>
      </c>
      <c r="G49" s="99" t="s">
        <v>1585</v>
      </c>
      <c r="H49" s="1" t="s">
        <v>392</v>
      </c>
      <c r="I49" s="1" t="str">
        <f>IFERROR(CONCATENATE(VLOOKUP(C49,PARAM!E:F,2,0),VLOOKUP(D49,PARAM!K:L,2,0),VLOOKUP(E49,PARAM!H:I,2,0),VLOOKUP(G49,PARAM!S:T,2,0)),"")</f>
        <v>3439831</v>
      </c>
      <c r="J49" s="1" t="str">
        <f>IFERROR(CONCATENATE("*",VLOOKUP(C49,PARAM!E:F,2,0),VLOOKUP(D49,PARAM!K:L,2,0),VLOOKUP(E49,PARAM!H:I,2,0),VLOOKUP(G49,PARAM!S:T,2,0),"*"),"")</f>
        <v>*3439831*</v>
      </c>
      <c r="K49" s="1" t="str">
        <f t="shared" si="1"/>
        <v>CANDONGAS UNISEX CORAZON LOVE 1 TALLA VA</v>
      </c>
      <c r="L49" s="1" t="str">
        <f>VLOOKUP(B49,PARAM!A:C,3,0)</f>
        <v>ACCESORIOS</v>
      </c>
      <c r="M49" s="1" t="str">
        <f>VLOOKUP(D49,PARAM!K:N,3,0)</f>
        <v>UNISEX</v>
      </c>
      <c r="N49" s="1" t="str">
        <f>VLOOKUP(D49,PARAM!K:N,4,0)</f>
        <v>ADULTO</v>
      </c>
      <c r="O49" s="1" t="str">
        <f t="shared" si="2"/>
        <v>CANDONGAS UNISEX CORAZON LOVE 1</v>
      </c>
      <c r="P49" s="1"/>
      <c r="Q49" s="1"/>
    </row>
    <row r="50">
      <c r="A50" s="70">
        <v>46186.0</v>
      </c>
      <c r="B50" s="5" t="s">
        <v>584</v>
      </c>
      <c r="C50" s="5" t="s">
        <v>1641</v>
      </c>
      <c r="D50" s="5" t="s">
        <v>1582</v>
      </c>
      <c r="E50" s="5" t="s">
        <v>1644</v>
      </c>
      <c r="F50" s="5" t="s">
        <v>1584</v>
      </c>
      <c r="G50" s="99" t="s">
        <v>1585</v>
      </c>
      <c r="H50" s="1" t="s">
        <v>392</v>
      </c>
      <c r="I50" s="1" t="str">
        <f>IFERROR(CONCATENATE(VLOOKUP(C50,PARAM!E:F,2,0),VLOOKUP(D50,PARAM!K:L,2,0),VLOOKUP(E50,PARAM!H:I,2,0),VLOOKUP(G50,PARAM!S:T,2,0)),"")</f>
        <v>3439931</v>
      </c>
      <c r="J50" s="1" t="str">
        <f>IFERROR(CONCATENATE("*",VLOOKUP(C50,PARAM!E:F,2,0),VLOOKUP(D50,PARAM!K:L,2,0),VLOOKUP(E50,PARAM!H:I,2,0),VLOOKUP(G50,PARAM!S:T,2,0),"*"),"")</f>
        <v>*3439931*</v>
      </c>
      <c r="K50" s="1" t="str">
        <f t="shared" si="1"/>
        <v>CANDONGAS UNISEX CORAZON LOVE 2 TALLA VA</v>
      </c>
      <c r="L50" s="1" t="str">
        <f>VLOOKUP(B50,PARAM!A:C,3,0)</f>
        <v>ACCESORIOS</v>
      </c>
      <c r="M50" s="1" t="str">
        <f>VLOOKUP(D50,PARAM!K:N,3,0)</f>
        <v>UNISEX</v>
      </c>
      <c r="N50" s="1" t="str">
        <f>VLOOKUP(D50,PARAM!K:N,4,0)</f>
        <v>ADULTO</v>
      </c>
      <c r="O50" s="1" t="str">
        <f t="shared" si="2"/>
        <v>CANDONGAS UNISEX CORAZON LOVE 2</v>
      </c>
      <c r="P50" s="1"/>
      <c r="Q50" s="1"/>
    </row>
    <row r="51">
      <c r="A51" s="70">
        <v>46186.0</v>
      </c>
      <c r="B51" s="5" t="s">
        <v>584</v>
      </c>
      <c r="C51" s="5" t="s">
        <v>1641</v>
      </c>
      <c r="D51" s="5" t="s">
        <v>1582</v>
      </c>
      <c r="E51" s="5" t="s">
        <v>1645</v>
      </c>
      <c r="F51" s="5" t="s">
        <v>1584</v>
      </c>
      <c r="G51" s="99" t="s">
        <v>1585</v>
      </c>
      <c r="H51" s="1" t="s">
        <v>392</v>
      </c>
      <c r="I51" s="1" t="str">
        <f>IFERROR(CONCATENATE(VLOOKUP(C51,PARAM!E:F,2,0),VLOOKUP(D51,PARAM!K:L,2,0),VLOOKUP(E51,PARAM!H:I,2,0),VLOOKUP(G51,PARAM!S:T,2,0)),"")</f>
        <v>34310031</v>
      </c>
      <c r="J51" s="1" t="str">
        <f>IFERROR(CONCATENATE("*",VLOOKUP(C51,PARAM!E:F,2,0),VLOOKUP(D51,PARAM!K:L,2,0),VLOOKUP(E51,PARAM!H:I,2,0),VLOOKUP(G51,PARAM!S:T,2,0),"*"),"")</f>
        <v>*34310031*</v>
      </c>
      <c r="K51" s="1" t="str">
        <f t="shared" si="1"/>
        <v>CANDONGAS UNISEX CORAZON LOVE 3 TALLA VA</v>
      </c>
      <c r="L51" s="1" t="str">
        <f>VLOOKUP(B51,PARAM!A:C,3,0)</f>
        <v>ACCESORIOS</v>
      </c>
      <c r="M51" s="1" t="str">
        <f>VLOOKUP(D51,PARAM!K:N,3,0)</f>
        <v>UNISEX</v>
      </c>
      <c r="N51" s="1" t="str">
        <f>VLOOKUP(D51,PARAM!K:N,4,0)</f>
        <v>ADULTO</v>
      </c>
      <c r="O51" s="1" t="str">
        <f t="shared" si="2"/>
        <v>CANDONGAS UNISEX CORAZON LOVE 3</v>
      </c>
      <c r="P51" s="1"/>
      <c r="Q51" s="1"/>
    </row>
    <row r="52">
      <c r="A52" s="70">
        <v>46186.0</v>
      </c>
      <c r="B52" s="5" t="s">
        <v>584</v>
      </c>
      <c r="C52" s="5" t="s">
        <v>1641</v>
      </c>
      <c r="D52" s="5" t="s">
        <v>1582</v>
      </c>
      <c r="E52" s="5" t="s">
        <v>1646</v>
      </c>
      <c r="F52" s="5" t="s">
        <v>1584</v>
      </c>
      <c r="G52" s="99" t="s">
        <v>1585</v>
      </c>
      <c r="H52" s="1" t="s">
        <v>392</v>
      </c>
      <c r="I52" s="1" t="str">
        <f>IFERROR(CONCATENATE(VLOOKUP(C52,PARAM!E:F,2,0),VLOOKUP(D52,PARAM!K:L,2,0),VLOOKUP(E52,PARAM!H:I,2,0),VLOOKUP(G52,PARAM!S:T,2,0)),"")</f>
        <v>34310131</v>
      </c>
      <c r="J52" s="1" t="str">
        <f>IFERROR(CONCATENATE("*",VLOOKUP(C52,PARAM!E:F,2,0),VLOOKUP(D52,PARAM!K:L,2,0),VLOOKUP(E52,PARAM!H:I,2,0),VLOOKUP(G52,PARAM!S:T,2,0),"*"),"")</f>
        <v>*34310131*</v>
      </c>
      <c r="K52" s="1" t="str">
        <f t="shared" si="1"/>
        <v>CANDONGAS UNISEX CORAZON LOVE 4 TALLA VA</v>
      </c>
      <c r="L52" s="1" t="str">
        <f>VLOOKUP(B52,PARAM!A:C,3,0)</f>
        <v>ACCESORIOS</v>
      </c>
      <c r="M52" s="1" t="str">
        <f>VLOOKUP(D52,PARAM!K:N,3,0)</f>
        <v>UNISEX</v>
      </c>
      <c r="N52" s="1" t="str">
        <f>VLOOKUP(D52,PARAM!K:N,4,0)</f>
        <v>ADULTO</v>
      </c>
      <c r="O52" s="1" t="str">
        <f t="shared" si="2"/>
        <v>CANDONGAS UNISEX CORAZON LOVE 4</v>
      </c>
      <c r="P52" s="1"/>
      <c r="Q52" s="1"/>
    </row>
    <row r="53">
      <c r="A53" s="70">
        <v>46186.0</v>
      </c>
      <c r="B53" s="5" t="s">
        <v>584</v>
      </c>
      <c r="C53" s="5" t="s">
        <v>1641</v>
      </c>
      <c r="D53" s="5" t="s">
        <v>1582</v>
      </c>
      <c r="E53" s="5" t="s">
        <v>1647</v>
      </c>
      <c r="F53" s="5" t="s">
        <v>1584</v>
      </c>
      <c r="G53" s="99" t="s">
        <v>1585</v>
      </c>
      <c r="H53" s="1" t="s">
        <v>392</v>
      </c>
      <c r="I53" s="1" t="str">
        <f>IFERROR(CONCATENATE(VLOOKUP(C53,PARAM!E:F,2,0),VLOOKUP(D53,PARAM!K:L,2,0),VLOOKUP(E53,PARAM!H:I,2,0),VLOOKUP(G53,PARAM!S:T,2,0)),"")</f>
        <v>34310531</v>
      </c>
      <c r="J53" s="1" t="str">
        <f>IFERROR(CONCATENATE("*",VLOOKUP(C53,PARAM!E:F,2,0),VLOOKUP(D53,PARAM!K:L,2,0),VLOOKUP(E53,PARAM!H:I,2,0),VLOOKUP(G53,PARAM!S:T,2,0),"*"),"")</f>
        <v>*34310531*</v>
      </c>
      <c r="K53" s="1" t="str">
        <f t="shared" si="1"/>
        <v>CANDONGAS UNISEX CUADRADA 1 TALLA VA</v>
      </c>
      <c r="L53" s="1" t="str">
        <f>VLOOKUP(B53,PARAM!A:C,3,0)</f>
        <v>ACCESORIOS</v>
      </c>
      <c r="M53" s="1" t="str">
        <f>VLOOKUP(D53,PARAM!K:N,3,0)</f>
        <v>UNISEX</v>
      </c>
      <c r="N53" s="1" t="str">
        <f>VLOOKUP(D53,PARAM!K:N,4,0)</f>
        <v>ADULTO</v>
      </c>
      <c r="O53" s="1" t="str">
        <f t="shared" si="2"/>
        <v>CANDONGAS UNISEX CUADRADA 1</v>
      </c>
      <c r="P53" s="1"/>
      <c r="Q53" s="1"/>
    </row>
    <row r="54">
      <c r="A54" s="70">
        <v>46186.0</v>
      </c>
      <c r="B54" s="5" t="s">
        <v>584</v>
      </c>
      <c r="C54" s="5" t="s">
        <v>1641</v>
      </c>
      <c r="D54" s="5" t="s">
        <v>1582</v>
      </c>
      <c r="E54" s="5" t="s">
        <v>1648</v>
      </c>
      <c r="F54" s="5" t="s">
        <v>1584</v>
      </c>
      <c r="G54" s="99" t="s">
        <v>1585</v>
      </c>
      <c r="H54" s="1" t="s">
        <v>392</v>
      </c>
      <c r="I54" s="1" t="str">
        <f>IFERROR(CONCATENATE(VLOOKUP(C54,PARAM!E:F,2,0),VLOOKUP(D54,PARAM!K:L,2,0),VLOOKUP(E54,PARAM!H:I,2,0),VLOOKUP(G54,PARAM!S:T,2,0)),"")</f>
        <v>34310631</v>
      </c>
      <c r="J54" s="1" t="str">
        <f>IFERROR(CONCATENATE("*",VLOOKUP(C54,PARAM!E:F,2,0),VLOOKUP(D54,PARAM!K:L,2,0),VLOOKUP(E54,PARAM!H:I,2,0),VLOOKUP(G54,PARAM!S:T,2,0),"*"),"")</f>
        <v>*34310631*</v>
      </c>
      <c r="K54" s="1" t="str">
        <f t="shared" si="1"/>
        <v>CANDONGAS UNISEX CUADRADA 2 TALLA VA</v>
      </c>
      <c r="L54" s="1" t="str">
        <f>VLOOKUP(B54,PARAM!A:C,3,0)</f>
        <v>ACCESORIOS</v>
      </c>
      <c r="M54" s="1" t="str">
        <f>VLOOKUP(D54,PARAM!K:N,3,0)</f>
        <v>UNISEX</v>
      </c>
      <c r="N54" s="1" t="str">
        <f>VLOOKUP(D54,PARAM!K:N,4,0)</f>
        <v>ADULTO</v>
      </c>
      <c r="O54" s="1" t="str">
        <f t="shared" si="2"/>
        <v>CANDONGAS UNISEX CUADRADA 2</v>
      </c>
      <c r="P54" s="1"/>
      <c r="Q54" s="1"/>
    </row>
    <row r="55">
      <c r="A55" s="70">
        <v>46186.0</v>
      </c>
      <c r="B55" s="5" t="s">
        <v>584</v>
      </c>
      <c r="C55" s="5" t="s">
        <v>1641</v>
      </c>
      <c r="D55" s="5" t="s">
        <v>1582</v>
      </c>
      <c r="E55" s="5" t="s">
        <v>1649</v>
      </c>
      <c r="F55" s="5" t="s">
        <v>1584</v>
      </c>
      <c r="G55" s="99" t="s">
        <v>1585</v>
      </c>
      <c r="H55" s="1" t="s">
        <v>392</v>
      </c>
      <c r="I55" s="1" t="str">
        <f>IFERROR(CONCATENATE(VLOOKUP(C55,PARAM!E:F,2,0),VLOOKUP(D55,PARAM!K:L,2,0),VLOOKUP(E55,PARAM!H:I,2,0),VLOOKUP(G55,PARAM!S:T,2,0)),"")</f>
        <v>34310731</v>
      </c>
      <c r="J55" s="1" t="str">
        <f>IFERROR(CONCATENATE("*",VLOOKUP(C55,PARAM!E:F,2,0),VLOOKUP(D55,PARAM!K:L,2,0),VLOOKUP(E55,PARAM!H:I,2,0),VLOOKUP(G55,PARAM!S:T,2,0),"*"),"")</f>
        <v>*34310731*</v>
      </c>
      <c r="K55" s="1" t="str">
        <f t="shared" si="1"/>
        <v>CANDONGAS UNISEX CUADRADA 3 TALLA VA</v>
      </c>
      <c r="L55" s="1" t="str">
        <f>VLOOKUP(B55,PARAM!A:C,3,0)</f>
        <v>ACCESORIOS</v>
      </c>
      <c r="M55" s="1" t="str">
        <f>VLOOKUP(D55,PARAM!K:N,3,0)</f>
        <v>UNISEX</v>
      </c>
      <c r="N55" s="1" t="str">
        <f>VLOOKUP(D55,PARAM!K:N,4,0)</f>
        <v>ADULTO</v>
      </c>
      <c r="O55" s="1" t="str">
        <f t="shared" si="2"/>
        <v>CANDONGAS UNISEX CUADRADA 3</v>
      </c>
      <c r="P55" s="1"/>
      <c r="Q55" s="1"/>
    </row>
    <row r="56">
      <c r="A56" s="70">
        <v>46186.0</v>
      </c>
      <c r="B56" s="5" t="s">
        <v>584</v>
      </c>
      <c r="C56" s="5" t="s">
        <v>1641</v>
      </c>
      <c r="D56" s="5" t="s">
        <v>1582</v>
      </c>
      <c r="E56" s="5" t="s">
        <v>1650</v>
      </c>
      <c r="F56" s="5" t="s">
        <v>1584</v>
      </c>
      <c r="G56" s="99" t="s">
        <v>1585</v>
      </c>
      <c r="H56" s="1" t="s">
        <v>392</v>
      </c>
      <c r="I56" s="1" t="str">
        <f>IFERROR(CONCATENATE(VLOOKUP(C56,PARAM!E:F,2,0),VLOOKUP(D56,PARAM!K:L,2,0),VLOOKUP(E56,PARAM!H:I,2,0),VLOOKUP(G56,PARAM!S:T,2,0)),"")</f>
        <v>34313931</v>
      </c>
      <c r="J56" s="1" t="str">
        <f>IFERROR(CONCATENATE("*",VLOOKUP(C56,PARAM!E:F,2,0),VLOOKUP(D56,PARAM!K:L,2,0),VLOOKUP(E56,PARAM!H:I,2,0),VLOOKUP(G56,PARAM!S:T,2,0),"*"),"")</f>
        <v>*34313931*</v>
      </c>
      <c r="K56" s="1" t="str">
        <f t="shared" si="1"/>
        <v>CANDONGAS UNISEX GRANDE TALLA VA</v>
      </c>
      <c r="L56" s="1" t="str">
        <f>VLOOKUP(B56,PARAM!A:C,3,0)</f>
        <v>ACCESORIOS</v>
      </c>
      <c r="M56" s="1" t="str">
        <f>VLOOKUP(D56,PARAM!K:N,3,0)</f>
        <v>UNISEX</v>
      </c>
      <c r="N56" s="1" t="str">
        <f>VLOOKUP(D56,PARAM!K:N,4,0)</f>
        <v>ADULTO</v>
      </c>
      <c r="O56" s="1" t="str">
        <f t="shared" si="2"/>
        <v>CANDONGAS UNISEX GRANDE</v>
      </c>
      <c r="P56" s="1"/>
      <c r="Q56" s="1"/>
    </row>
    <row r="57">
      <c r="A57" s="70">
        <v>46186.0</v>
      </c>
      <c r="B57" s="5" t="s">
        <v>584</v>
      </c>
      <c r="C57" s="5" t="s">
        <v>1641</v>
      </c>
      <c r="D57" s="5" t="s">
        <v>1582</v>
      </c>
      <c r="E57" s="1" t="s">
        <v>1651</v>
      </c>
      <c r="F57" s="5" t="s">
        <v>1584</v>
      </c>
      <c r="G57" s="99" t="s">
        <v>1585</v>
      </c>
      <c r="H57" s="1" t="s">
        <v>392</v>
      </c>
      <c r="I57" s="1" t="str">
        <f>IFERROR(CONCATENATE(VLOOKUP(C57,PARAM!E:F,2,0),VLOOKUP(D57,PARAM!K:L,2,0),VLOOKUP(E57,PARAM!H:I,2,0),VLOOKUP(G57,PARAM!S:T,2,0)),"")</f>
        <v>34323331</v>
      </c>
      <c r="J57" s="1" t="str">
        <f>IFERROR(CONCATENATE("*",VLOOKUP(C57,PARAM!E:F,2,0),VLOOKUP(D57,PARAM!K:L,2,0),VLOOKUP(E57,PARAM!H:I,2,0),VLOOKUP(G57,PARAM!S:T,2,0),"*"),"")</f>
        <v>*34323331*</v>
      </c>
      <c r="K57" s="1" t="str">
        <f t="shared" si="1"/>
        <v>CANDONGAS UNISEX REDONDA 1 TALLA VA</v>
      </c>
      <c r="L57" s="1" t="str">
        <f>VLOOKUP(B57,PARAM!A:C,3,0)</f>
        <v>ACCESORIOS</v>
      </c>
      <c r="M57" s="1" t="str">
        <f>VLOOKUP(D57,PARAM!K:N,3,0)</f>
        <v>UNISEX</v>
      </c>
      <c r="N57" s="1" t="str">
        <f>VLOOKUP(D57,PARAM!K:N,4,0)</f>
        <v>ADULTO</v>
      </c>
      <c r="O57" s="1" t="str">
        <f t="shared" si="2"/>
        <v>CANDONGAS UNISEX REDONDA 1</v>
      </c>
      <c r="P57" s="1"/>
      <c r="Q57" s="1"/>
    </row>
    <row r="58">
      <c r="A58" s="70">
        <v>46186.0</v>
      </c>
      <c r="B58" s="5" t="s">
        <v>584</v>
      </c>
      <c r="C58" s="5" t="s">
        <v>1641</v>
      </c>
      <c r="D58" s="5" t="s">
        <v>1582</v>
      </c>
      <c r="E58" s="1" t="s">
        <v>1652</v>
      </c>
      <c r="F58" s="5" t="s">
        <v>1584</v>
      </c>
      <c r="G58" s="99" t="s">
        <v>1585</v>
      </c>
      <c r="H58" s="1" t="s">
        <v>392</v>
      </c>
      <c r="I58" s="1" t="str">
        <f>IFERROR(CONCATENATE(VLOOKUP(C58,PARAM!E:F,2,0),VLOOKUP(D58,PARAM!K:L,2,0),VLOOKUP(E58,PARAM!H:I,2,0),VLOOKUP(G58,PARAM!S:T,2,0)),"")</f>
        <v>34323431</v>
      </c>
      <c r="J58" s="1" t="str">
        <f>IFERROR(CONCATENATE("*",VLOOKUP(C58,PARAM!E:F,2,0),VLOOKUP(D58,PARAM!K:L,2,0),VLOOKUP(E58,PARAM!H:I,2,0),VLOOKUP(G58,PARAM!S:T,2,0),"*"),"")</f>
        <v>*34323431*</v>
      </c>
      <c r="K58" s="1" t="str">
        <f t="shared" si="1"/>
        <v>CANDONGAS UNISEX REDONDA 2 TALLA VA</v>
      </c>
      <c r="L58" s="1" t="str">
        <f>VLOOKUP(B58,PARAM!A:C,3,0)</f>
        <v>ACCESORIOS</v>
      </c>
      <c r="M58" s="1" t="str">
        <f>VLOOKUP(D58,PARAM!K:N,3,0)</f>
        <v>UNISEX</v>
      </c>
      <c r="N58" s="1" t="str">
        <f>VLOOKUP(D58,PARAM!K:N,4,0)</f>
        <v>ADULTO</v>
      </c>
      <c r="O58" s="1" t="str">
        <f t="shared" si="2"/>
        <v>CANDONGAS UNISEX REDONDA 2</v>
      </c>
      <c r="P58" s="1"/>
      <c r="Q58" s="1"/>
    </row>
    <row r="59">
      <c r="A59" s="70">
        <v>46186.0</v>
      </c>
      <c r="B59" s="5" t="s">
        <v>584</v>
      </c>
      <c r="C59" s="5" t="s">
        <v>1641</v>
      </c>
      <c r="D59" s="5" t="s">
        <v>1582</v>
      </c>
      <c r="E59" s="1" t="s">
        <v>1653</v>
      </c>
      <c r="F59" s="5" t="s">
        <v>1584</v>
      </c>
      <c r="G59" s="99" t="s">
        <v>1585</v>
      </c>
      <c r="H59" s="1" t="s">
        <v>392</v>
      </c>
      <c r="I59" s="1" t="str">
        <f>IFERROR(CONCATENATE(VLOOKUP(C59,PARAM!E:F,2,0),VLOOKUP(D59,PARAM!K:L,2,0),VLOOKUP(E59,PARAM!H:I,2,0),VLOOKUP(G59,PARAM!S:T,2,0)),"")</f>
        <v>34323531</v>
      </c>
      <c r="J59" s="1" t="str">
        <f>IFERROR(CONCATENATE("*",VLOOKUP(C59,PARAM!E:F,2,0),VLOOKUP(D59,PARAM!K:L,2,0),VLOOKUP(E59,PARAM!H:I,2,0),VLOOKUP(G59,PARAM!S:T,2,0),"*"),"")</f>
        <v>*34323531*</v>
      </c>
      <c r="K59" s="1" t="str">
        <f t="shared" si="1"/>
        <v>CANDONGAS UNISEX REDONDA 3 TALLA VA</v>
      </c>
      <c r="L59" s="1" t="str">
        <f>VLOOKUP(B59,PARAM!A:C,3,0)</f>
        <v>ACCESORIOS</v>
      </c>
      <c r="M59" s="1" t="str">
        <f>VLOOKUP(D59,PARAM!K:N,3,0)</f>
        <v>UNISEX</v>
      </c>
      <c r="N59" s="1" t="str">
        <f>VLOOKUP(D59,PARAM!K:N,4,0)</f>
        <v>ADULTO</v>
      </c>
      <c r="O59" s="1" t="str">
        <f t="shared" si="2"/>
        <v>CANDONGAS UNISEX REDONDA 3</v>
      </c>
      <c r="P59" s="1"/>
      <c r="Q59" s="1"/>
    </row>
    <row r="60">
      <c r="A60" s="70">
        <v>46186.0</v>
      </c>
      <c r="B60" s="5" t="s">
        <v>584</v>
      </c>
      <c r="C60" s="5" t="s">
        <v>1641</v>
      </c>
      <c r="D60" s="5" t="s">
        <v>1582</v>
      </c>
      <c r="E60" s="5" t="s">
        <v>1654</v>
      </c>
      <c r="F60" s="5" t="s">
        <v>1584</v>
      </c>
      <c r="G60" s="99" t="s">
        <v>1585</v>
      </c>
      <c r="H60" s="1" t="s">
        <v>392</v>
      </c>
      <c r="I60" s="1" t="str">
        <f>IFERROR(CONCATENATE(VLOOKUP(C60,PARAM!E:F,2,0),VLOOKUP(D60,PARAM!K:L,2,0),VLOOKUP(E60,PARAM!H:I,2,0),VLOOKUP(G60,PARAM!S:T,2,0)),"")</f>
        <v>34324131</v>
      </c>
      <c r="J60" s="1" t="str">
        <f>IFERROR(CONCATENATE("*",VLOOKUP(C60,PARAM!E:F,2,0),VLOOKUP(D60,PARAM!K:L,2,0),VLOOKUP(E60,PARAM!H:I,2,0),VLOOKUP(G60,PARAM!S:T,2,0),"*"),"")</f>
        <v>*34324131*</v>
      </c>
      <c r="K60" s="1" t="str">
        <f t="shared" si="1"/>
        <v>CANDONGAS UNISEX ROMBA TALLA VA</v>
      </c>
      <c r="L60" s="1" t="str">
        <f>VLOOKUP(B60,PARAM!A:C,3,0)</f>
        <v>ACCESORIOS</v>
      </c>
      <c r="M60" s="1" t="str">
        <f>VLOOKUP(D60,PARAM!K:N,3,0)</f>
        <v>UNISEX</v>
      </c>
      <c r="N60" s="1" t="str">
        <f>VLOOKUP(D60,PARAM!K:N,4,0)</f>
        <v>ADULTO</v>
      </c>
      <c r="O60" s="1" t="str">
        <f t="shared" si="2"/>
        <v>CANDONGAS UNISEX ROMBA</v>
      </c>
      <c r="P60" s="1"/>
      <c r="Q60" s="1"/>
    </row>
    <row r="61">
      <c r="A61" s="70">
        <v>46186.0</v>
      </c>
      <c r="B61" s="5" t="s">
        <v>584</v>
      </c>
      <c r="C61" s="5" t="s">
        <v>1655</v>
      </c>
      <c r="D61" s="5" t="s">
        <v>1599</v>
      </c>
      <c r="E61" s="5" t="s">
        <v>1656</v>
      </c>
      <c r="F61" s="5" t="s">
        <v>1657</v>
      </c>
      <c r="G61" s="99" t="s">
        <v>1601</v>
      </c>
      <c r="H61" s="1" t="s">
        <v>911</v>
      </c>
      <c r="I61" s="1" t="str">
        <f>IFERROR(CONCATENATE(VLOOKUP(C61,PARAM!E:F,2,0),VLOOKUP(D61,PARAM!K:L,2,0),VLOOKUP(E61,PARAM!H:I,2,0),VLOOKUP(G61,PARAM!S:T,2,0)),"")</f>
        <v>2013260</v>
      </c>
      <c r="J61" s="1" t="str">
        <f>IFERROR(CONCATENATE("*",VLOOKUP(C61,PARAM!E:F,2,0),VLOOKUP(D61,PARAM!K:L,2,0),VLOOKUP(E61,PARAM!H:I,2,0),VLOOKUP(G61,PARAM!S:T,2,0),"*"),"")</f>
        <v>*2013260*</v>
      </c>
      <c r="K61" s="1" t="str">
        <f t="shared" si="1"/>
        <v>CANGUROS DAMA CANGURO XIXIBAG</v>
      </c>
      <c r="L61" s="1" t="str">
        <f>VLOOKUP(B61,PARAM!A:C,3,0)</f>
        <v>ACCESORIOS</v>
      </c>
      <c r="M61" s="1" t="str">
        <f>VLOOKUP(D61,PARAM!K:N,3,0)</f>
        <v>FEMENINO</v>
      </c>
      <c r="N61" s="1" t="str">
        <f>VLOOKUP(D61,PARAM!K:N,4,0)</f>
        <v>ADULTO</v>
      </c>
      <c r="O61" s="1" t="str">
        <f t="shared" si="2"/>
        <v>CANGUROS DAMA CANGURO XIXIBAG</v>
      </c>
      <c r="P61" s="1"/>
      <c r="Q61" s="1"/>
    </row>
    <row r="62">
      <c r="A62" s="70">
        <v>46186.0</v>
      </c>
      <c r="B62" s="5" t="s">
        <v>584</v>
      </c>
      <c r="C62" s="5" t="s">
        <v>1655</v>
      </c>
      <c r="D62" s="5" t="s">
        <v>1599</v>
      </c>
      <c r="E62" s="5" t="s">
        <v>1601</v>
      </c>
      <c r="F62" s="5" t="s">
        <v>1584</v>
      </c>
      <c r="G62" s="99" t="s">
        <v>1601</v>
      </c>
      <c r="H62" s="1" t="s">
        <v>911</v>
      </c>
      <c r="I62" s="1" t="str">
        <f>IFERROR(CONCATENATE(VLOOKUP(C62,PARAM!E:F,2,0),VLOOKUP(D62,PARAM!K:L,2,0),VLOOKUP(E62,PARAM!H:I,2,0),VLOOKUP(G62,PARAM!S:T,2,0)),"")</f>
        <v>20100</v>
      </c>
      <c r="J62" s="1" t="str">
        <f>IFERROR(CONCATENATE("*",VLOOKUP(C62,PARAM!E:F,2,0),VLOOKUP(D62,PARAM!K:L,2,0),VLOOKUP(E62,PARAM!H:I,2,0),VLOOKUP(G62,PARAM!S:T,2,0),"*"),"")</f>
        <v>*20100*</v>
      </c>
      <c r="K62" s="1" t="str">
        <f t="shared" si="1"/>
        <v>CANGUROS DAMA -</v>
      </c>
      <c r="L62" s="1" t="str">
        <f>VLOOKUP(B62,PARAM!A:C,3,0)</f>
        <v>ACCESORIOS</v>
      </c>
      <c r="M62" s="1" t="str">
        <f>VLOOKUP(D62,PARAM!K:N,3,0)</f>
        <v>FEMENINO</v>
      </c>
      <c r="N62" s="1" t="str">
        <f>VLOOKUP(D62,PARAM!K:N,4,0)</f>
        <v>ADULTO</v>
      </c>
      <c r="O62" s="1" t="str">
        <f t="shared" si="2"/>
        <v>CANGUROS DAMA -</v>
      </c>
      <c r="P62" s="1"/>
      <c r="Q62" s="1"/>
    </row>
    <row r="63">
      <c r="A63" s="70">
        <v>46186.0</v>
      </c>
      <c r="B63" s="5" t="s">
        <v>584</v>
      </c>
      <c r="C63" s="5" t="s">
        <v>1655</v>
      </c>
      <c r="D63" s="5" t="s">
        <v>1599</v>
      </c>
      <c r="E63" s="5" t="s">
        <v>1621</v>
      </c>
      <c r="F63" s="5" t="s">
        <v>1584</v>
      </c>
      <c r="G63" s="99" t="s">
        <v>1601</v>
      </c>
      <c r="H63" s="1" t="s">
        <v>911</v>
      </c>
      <c r="I63" s="1" t="str">
        <f>IFERROR(CONCATENATE(VLOOKUP(C63,PARAM!E:F,2,0),VLOOKUP(D63,PARAM!K:L,2,0),VLOOKUP(E63,PARAM!H:I,2,0),VLOOKUP(G63,PARAM!S:T,2,0)),"")</f>
        <v>201540</v>
      </c>
      <c r="J63" s="1" t="str">
        <f>IFERROR(CONCATENATE("*",VLOOKUP(C63,PARAM!E:F,2,0),VLOOKUP(D63,PARAM!K:L,2,0),VLOOKUP(E63,PARAM!H:I,2,0),VLOOKUP(G63,PARAM!S:T,2,0),"*"),"")</f>
        <v>*201540*</v>
      </c>
      <c r="K63" s="1" t="str">
        <f t="shared" si="1"/>
        <v>CANGUROS DAMA BRILLO</v>
      </c>
      <c r="L63" s="1" t="str">
        <f>VLOOKUP(B63,PARAM!A:C,3,0)</f>
        <v>ACCESORIOS</v>
      </c>
      <c r="M63" s="1" t="str">
        <f>VLOOKUP(D63,PARAM!K:N,3,0)</f>
        <v>FEMENINO</v>
      </c>
      <c r="N63" s="1" t="str">
        <f>VLOOKUP(D63,PARAM!K:N,4,0)</f>
        <v>ADULTO</v>
      </c>
      <c r="O63" s="1" t="str">
        <f t="shared" si="2"/>
        <v>CANGUROS DAMA BRILLO</v>
      </c>
      <c r="P63" s="1"/>
      <c r="Q63" s="1"/>
    </row>
    <row r="64">
      <c r="A64" s="70">
        <v>46186.0</v>
      </c>
      <c r="B64" s="5" t="s">
        <v>584</v>
      </c>
      <c r="C64" s="5" t="s">
        <v>1655</v>
      </c>
      <c r="D64" s="5" t="s">
        <v>1582</v>
      </c>
      <c r="E64" s="5" t="s">
        <v>1658</v>
      </c>
      <c r="F64" s="5" t="s">
        <v>1584</v>
      </c>
      <c r="G64" s="99" t="s">
        <v>1601</v>
      </c>
      <c r="H64" s="1" t="s">
        <v>911</v>
      </c>
      <c r="I64" s="1" t="str">
        <f>IFERROR(CONCATENATE(VLOOKUP(C64,PARAM!E:F,2,0),VLOOKUP(D64,PARAM!K:L,2,0),VLOOKUP(E64,PARAM!H:I,2,0),VLOOKUP(G64,PARAM!S:T,2,0)),"")</f>
        <v>203130</v>
      </c>
      <c r="J64" s="1" t="str">
        <f>IFERROR(CONCATENATE("*",VLOOKUP(C64,PARAM!E:F,2,0),VLOOKUP(D64,PARAM!K:L,2,0),VLOOKUP(E64,PARAM!H:I,2,0),VLOOKUP(G64,PARAM!S:T,2,0),"*"),"")</f>
        <v>*203130*</v>
      </c>
      <c r="K64" s="1" t="str">
        <f t="shared" si="1"/>
        <v>CANGUROS UNISEX ADIDAS</v>
      </c>
      <c r="L64" s="1" t="str">
        <f>VLOOKUP(B64,PARAM!A:C,3,0)</f>
        <v>ACCESORIOS</v>
      </c>
      <c r="M64" s="1" t="str">
        <f>VLOOKUP(D64,PARAM!K:N,3,0)</f>
        <v>UNISEX</v>
      </c>
      <c r="N64" s="1" t="str">
        <f>VLOOKUP(D64,PARAM!K:N,4,0)</f>
        <v>ADULTO</v>
      </c>
      <c r="O64" s="1" t="str">
        <f t="shared" si="2"/>
        <v>CANGUROS UNISEX ADIDAS</v>
      </c>
      <c r="P64" s="1"/>
      <c r="Q64" s="1"/>
    </row>
    <row r="65">
      <c r="A65" s="70">
        <v>46186.0</v>
      </c>
      <c r="B65" s="5" t="s">
        <v>584</v>
      </c>
      <c r="C65" s="5" t="s">
        <v>1659</v>
      </c>
      <c r="D65" s="5" t="s">
        <v>1582</v>
      </c>
      <c r="E65" s="5" t="s">
        <v>1658</v>
      </c>
      <c r="F65" s="5" t="s">
        <v>1584</v>
      </c>
      <c r="G65" s="99" t="s">
        <v>1601</v>
      </c>
      <c r="H65" s="1" t="s">
        <v>911</v>
      </c>
      <c r="I65" s="1" t="str">
        <f>IFERROR(CONCATENATE(VLOOKUP(C65,PARAM!E:F,2,0),VLOOKUP(D65,PARAM!K:L,2,0),VLOOKUP(E65,PARAM!H:I,2,0),VLOOKUP(G65,PARAM!S:T,2,0)),"")</f>
        <v>183130</v>
      </c>
      <c r="J65" s="1" t="str">
        <f>IFERROR(CONCATENATE("*",VLOOKUP(C65,PARAM!E:F,2,0),VLOOKUP(D65,PARAM!K:L,2,0),VLOOKUP(E65,PARAM!H:I,2,0),VLOOKUP(G65,PARAM!S:T,2,0),"*"),"")</f>
        <v>*183130*</v>
      </c>
      <c r="K65" s="1" t="str">
        <f t="shared" si="1"/>
        <v>CARRIEL UNISEX ADIDAS</v>
      </c>
      <c r="L65" s="1" t="str">
        <f>VLOOKUP(B65,PARAM!A:C,3,0)</f>
        <v>ACCESORIOS</v>
      </c>
      <c r="M65" s="1" t="str">
        <f>VLOOKUP(D65,PARAM!K:N,3,0)</f>
        <v>UNISEX</v>
      </c>
      <c r="N65" s="1" t="str">
        <f>VLOOKUP(D65,PARAM!K:N,4,0)</f>
        <v>ADULTO</v>
      </c>
      <c r="O65" s="1" t="str">
        <f t="shared" si="2"/>
        <v>CARRIEL UNISEX ADIDAS</v>
      </c>
      <c r="P65" s="1"/>
      <c r="Q65" s="1"/>
    </row>
    <row r="66">
      <c r="A66" s="70">
        <v>46186.0</v>
      </c>
      <c r="B66" s="5" t="s">
        <v>584</v>
      </c>
      <c r="C66" s="5" t="s">
        <v>1659</v>
      </c>
      <c r="D66" s="5" t="s">
        <v>1582</v>
      </c>
      <c r="E66" s="5" t="s">
        <v>1660</v>
      </c>
      <c r="F66" s="5" t="s">
        <v>1584</v>
      </c>
      <c r="G66" s="99" t="s">
        <v>1601</v>
      </c>
      <c r="H66" s="1" t="s">
        <v>911</v>
      </c>
      <c r="I66" s="1" t="str">
        <f>IFERROR(CONCATENATE(VLOOKUP(C66,PARAM!E:F,2,0),VLOOKUP(D66,PARAM!K:L,2,0),VLOOKUP(E66,PARAM!H:I,2,0),VLOOKUP(G66,PARAM!S:T,2,0)),"")</f>
        <v>1831320</v>
      </c>
      <c r="J66" s="1" t="str">
        <f>IFERROR(CONCATENATE("*",VLOOKUP(C66,PARAM!E:F,2,0),VLOOKUP(D66,PARAM!K:L,2,0),VLOOKUP(E66,PARAM!H:I,2,0),VLOOKUP(G66,PARAM!S:T,2,0),"*"),"")</f>
        <v>*1831320*</v>
      </c>
      <c r="K66" s="1" t="str">
        <f t="shared" si="1"/>
        <v>CARRIEL UNISEX FASHION</v>
      </c>
      <c r="L66" s="1" t="str">
        <f>VLOOKUP(B66,PARAM!A:C,3,0)</f>
        <v>ACCESORIOS</v>
      </c>
      <c r="M66" s="1" t="str">
        <f>VLOOKUP(D66,PARAM!K:N,3,0)</f>
        <v>UNISEX</v>
      </c>
      <c r="N66" s="1" t="str">
        <f>VLOOKUP(D66,PARAM!K:N,4,0)</f>
        <v>ADULTO</v>
      </c>
      <c r="O66" s="1" t="str">
        <f t="shared" si="2"/>
        <v>CARRIEL UNISEX FASHION</v>
      </c>
      <c r="P66" s="1"/>
      <c r="Q66" s="1"/>
    </row>
    <row r="67">
      <c r="A67" s="70">
        <v>46186.0</v>
      </c>
      <c r="B67" s="5" t="s">
        <v>584</v>
      </c>
      <c r="C67" s="5" t="s">
        <v>1659</v>
      </c>
      <c r="D67" s="5" t="s">
        <v>1582</v>
      </c>
      <c r="E67" s="5" t="s">
        <v>1661</v>
      </c>
      <c r="F67" s="5" t="s">
        <v>1584</v>
      </c>
      <c r="G67" s="99" t="s">
        <v>1601</v>
      </c>
      <c r="H67" s="1" t="s">
        <v>911</v>
      </c>
      <c r="I67" s="1" t="str">
        <f>IFERROR(CONCATENATE(VLOOKUP(C67,PARAM!E:F,2,0),VLOOKUP(D67,PARAM!K:L,2,0),VLOOKUP(E67,PARAM!H:I,2,0),VLOOKUP(G67,PARAM!S:T,2,0)),"")</f>
        <v>1832740</v>
      </c>
      <c r="J67" s="1" t="str">
        <f>IFERROR(CONCATENATE("*",VLOOKUP(C67,PARAM!E:F,2,0),VLOOKUP(D67,PARAM!K:L,2,0),VLOOKUP(E67,PARAM!H:I,2,0),VLOOKUP(G67,PARAM!S:T,2,0),"*"),"")</f>
        <v>*1832740*</v>
      </c>
      <c r="K67" s="1" t="str">
        <f t="shared" si="1"/>
        <v>CARRIEL UNISEX VALANT</v>
      </c>
      <c r="L67" s="1" t="str">
        <f>VLOOKUP(B67,PARAM!A:C,3,0)</f>
        <v>ACCESORIOS</v>
      </c>
      <c r="M67" s="1" t="str">
        <f>VLOOKUP(D67,PARAM!K:N,3,0)</f>
        <v>UNISEX</v>
      </c>
      <c r="N67" s="1" t="str">
        <f>VLOOKUP(D67,PARAM!K:N,4,0)</f>
        <v>ADULTO</v>
      </c>
      <c r="O67" s="1" t="str">
        <f t="shared" si="2"/>
        <v>CARRIEL UNISEX VALANT</v>
      </c>
      <c r="P67" s="1"/>
      <c r="Q67" s="1"/>
    </row>
    <row r="68">
      <c r="A68" s="70">
        <v>46186.0</v>
      </c>
      <c r="B68" s="5" t="s">
        <v>584</v>
      </c>
      <c r="C68" s="5" t="s">
        <v>1662</v>
      </c>
      <c r="D68" s="5" t="s">
        <v>1606</v>
      </c>
      <c r="E68" s="1" t="s">
        <v>1663</v>
      </c>
      <c r="F68" s="5" t="s">
        <v>1584</v>
      </c>
      <c r="G68" s="99" t="s">
        <v>1601</v>
      </c>
      <c r="H68" s="1" t="s">
        <v>911</v>
      </c>
      <c r="I68" s="1" t="str">
        <f>IFERROR(CONCATENATE(VLOOKUP(C68,PARAM!E:F,2,0),VLOOKUP(D68,PARAM!K:L,2,0),VLOOKUP(E68,PARAM!H:I,2,0),VLOOKUP(G68,PARAM!S:T,2,0)),"")</f>
        <v>502600</v>
      </c>
      <c r="J68" s="1" t="str">
        <f>IFERROR(CONCATENATE("*",VLOOKUP(C68,PARAM!E:F,2,0),VLOOKUP(D68,PARAM!K:L,2,0),VLOOKUP(E68,PARAM!H:I,2,0),VLOOKUP(G68,PARAM!S:T,2,0),"*"),"")</f>
        <v>*502600*</v>
      </c>
      <c r="K68" s="1" t="str">
        <f t="shared" si="1"/>
        <v>CINTURON+BILLETERA CABALLERO CAJA GUCCI</v>
      </c>
      <c r="L68" s="1" t="str">
        <f>VLOOKUP(B68,PARAM!A:C,3,0)</f>
        <v>ACCESORIOS</v>
      </c>
      <c r="M68" s="1" t="str">
        <f>VLOOKUP(D68,PARAM!K:N,3,0)</f>
        <v>MASCULINO</v>
      </c>
      <c r="N68" s="1" t="str">
        <f>VLOOKUP(D68,PARAM!K:N,4,0)</f>
        <v>ADULTO</v>
      </c>
      <c r="O68" s="1" t="str">
        <f t="shared" si="2"/>
        <v>CINTURON+BILLETERA CABALLERO CAJA GUCCI</v>
      </c>
      <c r="P68" s="1"/>
      <c r="Q68" s="1"/>
    </row>
    <row r="69">
      <c r="A69" s="70">
        <v>46186.0</v>
      </c>
      <c r="B69" s="5" t="s">
        <v>584</v>
      </c>
      <c r="C69" s="5" t="s">
        <v>1662</v>
      </c>
      <c r="D69" s="5" t="s">
        <v>1606</v>
      </c>
      <c r="E69" s="1" t="s">
        <v>1664</v>
      </c>
      <c r="F69" s="5" t="s">
        <v>1584</v>
      </c>
      <c r="G69" s="99" t="s">
        <v>1601</v>
      </c>
      <c r="H69" s="1" t="s">
        <v>911</v>
      </c>
      <c r="I69" s="1" t="str">
        <f>IFERROR(CONCATENATE(VLOOKUP(C69,PARAM!E:F,2,0),VLOOKUP(D69,PARAM!K:L,2,0),VLOOKUP(E69,PARAM!H:I,2,0),VLOOKUP(G69,PARAM!S:T,2,0)),"")</f>
        <v>502610</v>
      </c>
      <c r="J69" s="1" t="str">
        <f>IFERROR(CONCATENATE("*",VLOOKUP(C69,PARAM!E:F,2,0),VLOOKUP(D69,PARAM!K:L,2,0),VLOOKUP(E69,PARAM!H:I,2,0),VLOOKUP(G69,PARAM!S:T,2,0),"*"),"")</f>
        <v>*502610*</v>
      </c>
      <c r="K69" s="1" t="str">
        <f t="shared" si="1"/>
        <v>CINTURON+BILLETERA CABALLERO CAJA HERMES</v>
      </c>
      <c r="L69" s="1" t="str">
        <f>VLOOKUP(B69,PARAM!A:C,3,0)</f>
        <v>ACCESORIOS</v>
      </c>
      <c r="M69" s="1" t="str">
        <f>VLOOKUP(D69,PARAM!K:N,3,0)</f>
        <v>MASCULINO</v>
      </c>
      <c r="N69" s="1" t="str">
        <f>VLOOKUP(D69,PARAM!K:N,4,0)</f>
        <v>ADULTO</v>
      </c>
      <c r="O69" s="1" t="str">
        <f t="shared" si="2"/>
        <v>CINTURON+BILLETERA CABALLERO CAJA HERMES</v>
      </c>
      <c r="P69" s="1"/>
      <c r="Q69" s="1"/>
    </row>
    <row r="70">
      <c r="A70" s="70">
        <v>46186.0</v>
      </c>
      <c r="B70" s="5" t="s">
        <v>584</v>
      </c>
      <c r="C70" s="5" t="s">
        <v>1662</v>
      </c>
      <c r="D70" s="5" t="s">
        <v>1606</v>
      </c>
      <c r="E70" s="5" t="s">
        <v>1665</v>
      </c>
      <c r="F70" s="5" t="s">
        <v>1584</v>
      </c>
      <c r="G70" s="99" t="s">
        <v>1601</v>
      </c>
      <c r="H70" s="1" t="s">
        <v>911</v>
      </c>
      <c r="I70" s="1" t="str">
        <f>IFERROR(CONCATENATE(VLOOKUP(C70,PARAM!E:F,2,0),VLOOKUP(D70,PARAM!K:L,2,0),VLOOKUP(E70,PARAM!H:I,2,0),VLOOKUP(G70,PARAM!S:T,2,0)),"")</f>
        <v>502620</v>
      </c>
      <c r="J70" s="1" t="str">
        <f>IFERROR(CONCATENATE("*",VLOOKUP(C70,PARAM!E:F,2,0),VLOOKUP(D70,PARAM!K:L,2,0),VLOOKUP(E70,PARAM!H:I,2,0),VLOOKUP(G70,PARAM!S:T,2,0),"*"),"")</f>
        <v>*502620*</v>
      </c>
      <c r="K70" s="1" t="str">
        <f t="shared" si="1"/>
        <v>CINTURON+BILLETERA CABALLERO CAJA VERSACE</v>
      </c>
      <c r="L70" s="1" t="str">
        <f>VLOOKUP(B70,PARAM!A:C,3,0)</f>
        <v>ACCESORIOS</v>
      </c>
      <c r="M70" s="1" t="str">
        <f>VLOOKUP(D70,PARAM!K:N,3,0)</f>
        <v>MASCULINO</v>
      </c>
      <c r="N70" s="1" t="str">
        <f>VLOOKUP(D70,PARAM!K:N,4,0)</f>
        <v>ADULTO</v>
      </c>
      <c r="O70" s="1" t="str">
        <f t="shared" si="2"/>
        <v>CINTURON+BILLETERA CABALLERO CAJA VERSACE</v>
      </c>
      <c r="P70" s="1"/>
      <c r="Q70" s="1"/>
    </row>
    <row r="71">
      <c r="A71" s="70">
        <v>46186.0</v>
      </c>
      <c r="B71" s="5" t="s">
        <v>584</v>
      </c>
      <c r="C71" s="5" t="s">
        <v>1666</v>
      </c>
      <c r="D71" s="5" t="s">
        <v>1599</v>
      </c>
      <c r="E71" s="1" t="s">
        <v>1667</v>
      </c>
      <c r="F71" s="5" t="s">
        <v>1584</v>
      </c>
      <c r="G71" s="99" t="s">
        <v>1601</v>
      </c>
      <c r="H71" s="1" t="s">
        <v>1366</v>
      </c>
      <c r="I71" s="1" t="str">
        <f>IFERROR(CONCATENATE(VLOOKUP(C71,PARAM!E:F,2,0),VLOOKUP(D71,PARAM!K:L,2,0),VLOOKUP(E71,PARAM!H:I,2,0),VLOOKUP(G71,PARAM!S:T,2,0)),"")</f>
        <v>671530</v>
      </c>
      <c r="J71" s="1" t="str">
        <f>IFERROR(CONCATENATE("*",VLOOKUP(C71,PARAM!E:F,2,0),VLOOKUP(D71,PARAM!K:L,2,0),VLOOKUP(E71,PARAM!H:I,2,0),VLOOKUP(G71,PARAM!S:T,2,0),"*"),"")</f>
        <v>*671530*</v>
      </c>
      <c r="K71" s="1" t="str">
        <f t="shared" si="1"/>
        <v>COLEROS DAMA BRILLANTES FIGURAS</v>
      </c>
      <c r="L71" s="1" t="str">
        <f>VLOOKUP(B71,PARAM!A:C,3,0)</f>
        <v>ACCESORIOS</v>
      </c>
      <c r="M71" s="1" t="str">
        <f>VLOOKUP(D71,PARAM!K:N,3,0)</f>
        <v>FEMENINO</v>
      </c>
      <c r="N71" s="1" t="str">
        <f>VLOOKUP(D71,PARAM!K:N,4,0)</f>
        <v>ADULTO</v>
      </c>
      <c r="O71" s="1" t="str">
        <f t="shared" si="2"/>
        <v>COLEROS DAMA BRILLANTES FIGURAS</v>
      </c>
      <c r="P71" s="1"/>
      <c r="Q71" s="1"/>
    </row>
    <row r="72">
      <c r="A72" s="70">
        <v>46186.0</v>
      </c>
      <c r="B72" s="5" t="s">
        <v>584</v>
      </c>
      <c r="C72" s="5" t="s">
        <v>1668</v>
      </c>
      <c r="D72" s="5" t="s">
        <v>1582</v>
      </c>
      <c r="E72" s="1" t="s">
        <v>1669</v>
      </c>
      <c r="F72" s="5" t="s">
        <v>1584</v>
      </c>
      <c r="G72" s="99" t="s">
        <v>1585</v>
      </c>
      <c r="H72" s="1" t="s">
        <v>392</v>
      </c>
      <c r="I72" s="1" t="str">
        <f>IFERROR(CONCATENATE(VLOOKUP(C72,PARAM!E:F,2,0),VLOOKUP(D72,PARAM!K:L,2,0),VLOOKUP(E72,PARAM!H:I,2,0),VLOOKUP(G72,PARAM!S:T,2,0)),"")</f>
        <v>3037931</v>
      </c>
      <c r="J72" s="1" t="str">
        <f>IFERROR(CONCATENATE("*",VLOOKUP(C72,PARAM!E:F,2,0),VLOOKUP(D72,PARAM!K:L,2,0),VLOOKUP(E72,PARAM!H:I,2,0),VLOOKUP(G72,PARAM!S:T,2,0),"*"),"")</f>
        <v>*3037931*</v>
      </c>
      <c r="K72" s="1" t="str">
        <f t="shared" si="1"/>
        <v>COLLAR UNISEX COLLAR 1 TALLA VA</v>
      </c>
      <c r="L72" s="1" t="str">
        <f>VLOOKUP(B72,PARAM!A:C,3,0)</f>
        <v>ACCESORIOS</v>
      </c>
      <c r="M72" s="1" t="str">
        <f>VLOOKUP(D72,PARAM!K:N,3,0)</f>
        <v>UNISEX</v>
      </c>
      <c r="N72" s="1" t="str">
        <f>VLOOKUP(D72,PARAM!K:N,4,0)</f>
        <v>ADULTO</v>
      </c>
      <c r="O72" s="1" t="str">
        <f t="shared" si="2"/>
        <v>COLLAR UNISEX COLLAR 1</v>
      </c>
      <c r="P72" s="1"/>
      <c r="Q72" s="1"/>
    </row>
    <row r="73">
      <c r="A73" s="70">
        <v>46186.0</v>
      </c>
      <c r="B73" s="5" t="s">
        <v>584</v>
      </c>
      <c r="C73" s="5" t="s">
        <v>1668</v>
      </c>
      <c r="D73" s="5" t="s">
        <v>1582</v>
      </c>
      <c r="E73" s="1" t="s">
        <v>1670</v>
      </c>
      <c r="F73" s="5" t="s">
        <v>1584</v>
      </c>
      <c r="G73" s="99" t="s">
        <v>1585</v>
      </c>
      <c r="H73" s="1" t="s">
        <v>392</v>
      </c>
      <c r="I73" s="1" t="str">
        <f>IFERROR(CONCATENATE(VLOOKUP(C73,PARAM!E:F,2,0),VLOOKUP(D73,PARAM!K:L,2,0),VLOOKUP(E73,PARAM!H:I,2,0),VLOOKUP(G73,PARAM!S:T,2,0)),"")</f>
        <v>3038031</v>
      </c>
      <c r="J73" s="1" t="str">
        <f>IFERROR(CONCATENATE("*",VLOOKUP(C73,PARAM!E:F,2,0),VLOOKUP(D73,PARAM!K:L,2,0),VLOOKUP(E73,PARAM!H:I,2,0),VLOOKUP(G73,PARAM!S:T,2,0),"*"),"")</f>
        <v>*3038031*</v>
      </c>
      <c r="K73" s="1" t="str">
        <f t="shared" si="1"/>
        <v>COLLAR UNISEX COLLAR 2 TALLA VA</v>
      </c>
      <c r="L73" s="1" t="str">
        <f>VLOOKUP(B73,PARAM!A:C,3,0)</f>
        <v>ACCESORIOS</v>
      </c>
      <c r="M73" s="1" t="str">
        <f>VLOOKUP(D73,PARAM!K:N,3,0)</f>
        <v>UNISEX</v>
      </c>
      <c r="N73" s="1" t="str">
        <f>VLOOKUP(D73,PARAM!K:N,4,0)</f>
        <v>ADULTO</v>
      </c>
      <c r="O73" s="1" t="str">
        <f t="shared" si="2"/>
        <v>COLLAR UNISEX COLLAR 2</v>
      </c>
      <c r="P73" s="1"/>
      <c r="Q73" s="1"/>
    </row>
    <row r="74">
      <c r="A74" s="70">
        <v>46186.0</v>
      </c>
      <c r="B74" s="5" t="s">
        <v>584</v>
      </c>
      <c r="C74" s="5" t="s">
        <v>1668</v>
      </c>
      <c r="D74" s="5" t="s">
        <v>1582</v>
      </c>
      <c r="E74" s="1" t="s">
        <v>1671</v>
      </c>
      <c r="F74" s="5" t="s">
        <v>1584</v>
      </c>
      <c r="G74" s="99" t="s">
        <v>1585</v>
      </c>
      <c r="H74" s="1" t="s">
        <v>392</v>
      </c>
      <c r="I74" s="1" t="str">
        <f>IFERROR(CONCATENATE(VLOOKUP(C74,PARAM!E:F,2,0),VLOOKUP(D74,PARAM!K:L,2,0),VLOOKUP(E74,PARAM!H:I,2,0),VLOOKUP(G74,PARAM!S:T,2,0)),"")</f>
        <v>3038131</v>
      </c>
      <c r="J74" s="1" t="str">
        <f>IFERROR(CONCATENATE("*",VLOOKUP(C74,PARAM!E:F,2,0),VLOOKUP(D74,PARAM!K:L,2,0),VLOOKUP(E74,PARAM!H:I,2,0),VLOOKUP(G74,PARAM!S:T,2,0),"*"),"")</f>
        <v>*3038131*</v>
      </c>
      <c r="K74" s="1" t="str">
        <f t="shared" si="1"/>
        <v>COLLAR UNISEX COLLAR 3 TALLA VA</v>
      </c>
      <c r="L74" s="1" t="str">
        <f>VLOOKUP(B74,PARAM!A:C,3,0)</f>
        <v>ACCESORIOS</v>
      </c>
      <c r="M74" s="1" t="str">
        <f>VLOOKUP(D74,PARAM!K:N,3,0)</f>
        <v>UNISEX</v>
      </c>
      <c r="N74" s="1" t="str">
        <f>VLOOKUP(D74,PARAM!K:N,4,0)</f>
        <v>ADULTO</v>
      </c>
      <c r="O74" s="1" t="str">
        <f t="shared" si="2"/>
        <v>COLLAR UNISEX COLLAR 3</v>
      </c>
      <c r="P74" s="1"/>
      <c r="Q74" s="1"/>
    </row>
    <row r="75">
      <c r="A75" s="70">
        <v>46186.0</v>
      </c>
      <c r="B75" s="5" t="s">
        <v>584</v>
      </c>
      <c r="C75" s="5" t="s">
        <v>1668</v>
      </c>
      <c r="D75" s="5" t="s">
        <v>1582</v>
      </c>
      <c r="E75" s="1" t="s">
        <v>1672</v>
      </c>
      <c r="F75" s="5" t="s">
        <v>1584</v>
      </c>
      <c r="G75" s="99" t="s">
        <v>1585</v>
      </c>
      <c r="H75" s="1" t="s">
        <v>392</v>
      </c>
      <c r="I75" s="1" t="str">
        <f>IFERROR(CONCATENATE(VLOOKUP(C75,PARAM!E:F,2,0),VLOOKUP(D75,PARAM!K:L,2,0),VLOOKUP(E75,PARAM!H:I,2,0),VLOOKUP(G75,PARAM!S:T,2,0)),"")</f>
        <v>3038231</v>
      </c>
      <c r="J75" s="1" t="str">
        <f>IFERROR(CONCATENATE("*",VLOOKUP(C75,PARAM!E:F,2,0),VLOOKUP(D75,PARAM!K:L,2,0),VLOOKUP(E75,PARAM!H:I,2,0),VLOOKUP(G75,PARAM!S:T,2,0),"*"),"")</f>
        <v>*3038231*</v>
      </c>
      <c r="K75" s="1" t="str">
        <f t="shared" si="1"/>
        <v>COLLAR UNISEX COLLAR 4 TALLA VA</v>
      </c>
      <c r="L75" s="1" t="str">
        <f>VLOOKUP(B75,PARAM!A:C,3,0)</f>
        <v>ACCESORIOS</v>
      </c>
      <c r="M75" s="1" t="str">
        <f>VLOOKUP(D75,PARAM!K:N,3,0)</f>
        <v>UNISEX</v>
      </c>
      <c r="N75" s="1" t="str">
        <f>VLOOKUP(D75,PARAM!K:N,4,0)</f>
        <v>ADULTO</v>
      </c>
      <c r="O75" s="1" t="str">
        <f t="shared" si="2"/>
        <v>COLLAR UNISEX COLLAR 4</v>
      </c>
      <c r="P75" s="1"/>
      <c r="Q75" s="1"/>
    </row>
    <row r="76">
      <c r="A76" s="70">
        <v>46186.0</v>
      </c>
      <c r="B76" s="5" t="s">
        <v>584</v>
      </c>
      <c r="C76" s="5" t="s">
        <v>1668</v>
      </c>
      <c r="D76" s="5" t="s">
        <v>1582</v>
      </c>
      <c r="E76" s="1" t="s">
        <v>1673</v>
      </c>
      <c r="F76" s="5" t="s">
        <v>1584</v>
      </c>
      <c r="G76" s="99" t="s">
        <v>1585</v>
      </c>
      <c r="H76" s="1" t="s">
        <v>392</v>
      </c>
      <c r="I76" s="1" t="str">
        <f>IFERROR(CONCATENATE(VLOOKUP(C76,PARAM!E:F,2,0),VLOOKUP(D76,PARAM!K:L,2,0),VLOOKUP(E76,PARAM!H:I,2,0),VLOOKUP(G76,PARAM!S:T,2,0)),"")</f>
        <v>3038331</v>
      </c>
      <c r="J76" s="1" t="str">
        <f>IFERROR(CONCATENATE("*",VLOOKUP(C76,PARAM!E:F,2,0),VLOOKUP(D76,PARAM!K:L,2,0),VLOOKUP(E76,PARAM!H:I,2,0),VLOOKUP(G76,PARAM!S:T,2,0),"*"),"")</f>
        <v>*3038331*</v>
      </c>
      <c r="K76" s="1" t="str">
        <f t="shared" si="1"/>
        <v>COLLAR UNISEX COLLAR 5 TALLA VA</v>
      </c>
      <c r="L76" s="1" t="str">
        <f>VLOOKUP(B76,PARAM!A:C,3,0)</f>
        <v>ACCESORIOS</v>
      </c>
      <c r="M76" s="1" t="str">
        <f>VLOOKUP(D76,PARAM!K:N,3,0)</f>
        <v>UNISEX</v>
      </c>
      <c r="N76" s="1" t="str">
        <f>VLOOKUP(D76,PARAM!K:N,4,0)</f>
        <v>ADULTO</v>
      </c>
      <c r="O76" s="1" t="str">
        <f t="shared" si="2"/>
        <v>COLLAR UNISEX COLLAR 5</v>
      </c>
      <c r="P76" s="1"/>
      <c r="Q76" s="1"/>
    </row>
    <row r="77">
      <c r="A77" s="70">
        <v>46186.0</v>
      </c>
      <c r="B77" s="5" t="s">
        <v>584</v>
      </c>
      <c r="C77" s="5" t="s">
        <v>1668</v>
      </c>
      <c r="D77" s="5" t="s">
        <v>1582</v>
      </c>
      <c r="E77" s="1" t="s">
        <v>1674</v>
      </c>
      <c r="F77" s="5" t="s">
        <v>1584</v>
      </c>
      <c r="G77" s="99" t="s">
        <v>1585</v>
      </c>
      <c r="H77" s="1" t="s">
        <v>392</v>
      </c>
      <c r="I77" s="1" t="str">
        <f>IFERROR(CONCATENATE(VLOOKUP(C77,PARAM!E:F,2,0),VLOOKUP(D77,PARAM!K:L,2,0),VLOOKUP(E77,PARAM!H:I,2,0),VLOOKUP(G77,PARAM!S:T,2,0)),"")</f>
        <v>3038431</v>
      </c>
      <c r="J77" s="1" t="str">
        <f>IFERROR(CONCATENATE("*",VLOOKUP(C77,PARAM!E:F,2,0),VLOOKUP(D77,PARAM!K:L,2,0),VLOOKUP(E77,PARAM!H:I,2,0),VLOOKUP(G77,PARAM!S:T,2,0),"*"),"")</f>
        <v>*3038431*</v>
      </c>
      <c r="K77" s="1" t="str">
        <f t="shared" si="1"/>
        <v>COLLAR UNISEX COLLAR 6 TALLA VA</v>
      </c>
      <c r="L77" s="1" t="str">
        <f>VLOOKUP(B77,PARAM!A:C,3,0)</f>
        <v>ACCESORIOS</v>
      </c>
      <c r="M77" s="1" t="str">
        <f>VLOOKUP(D77,PARAM!K:N,3,0)</f>
        <v>UNISEX</v>
      </c>
      <c r="N77" s="1" t="str">
        <f>VLOOKUP(D77,PARAM!K:N,4,0)</f>
        <v>ADULTO</v>
      </c>
      <c r="O77" s="1" t="str">
        <f t="shared" si="2"/>
        <v>COLLAR UNISEX COLLAR 6</v>
      </c>
      <c r="P77" s="1"/>
      <c r="Q77" s="1"/>
    </row>
    <row r="78">
      <c r="A78" s="70">
        <v>46186.0</v>
      </c>
      <c r="B78" s="5" t="s">
        <v>584</v>
      </c>
      <c r="C78" s="5" t="s">
        <v>1668</v>
      </c>
      <c r="D78" s="5" t="s">
        <v>1582</v>
      </c>
      <c r="E78" s="1" t="s">
        <v>1675</v>
      </c>
      <c r="F78" s="5" t="s">
        <v>1584</v>
      </c>
      <c r="G78" s="99" t="s">
        <v>1585</v>
      </c>
      <c r="H78" s="1" t="s">
        <v>392</v>
      </c>
      <c r="I78" s="1" t="str">
        <f>IFERROR(CONCATENATE(VLOOKUP(C78,PARAM!E:F,2,0),VLOOKUP(D78,PARAM!K:L,2,0),VLOOKUP(E78,PARAM!H:I,2,0),VLOOKUP(G78,PARAM!S:T,2,0)),"")</f>
        <v>3038531</v>
      </c>
      <c r="J78" s="1" t="str">
        <f>IFERROR(CONCATENATE("*",VLOOKUP(C78,PARAM!E:F,2,0),VLOOKUP(D78,PARAM!K:L,2,0),VLOOKUP(E78,PARAM!H:I,2,0),VLOOKUP(G78,PARAM!S:T,2,0),"*"),"")</f>
        <v>*3038531*</v>
      </c>
      <c r="K78" s="1" t="str">
        <f t="shared" si="1"/>
        <v>COLLAR UNISEX COLLAR 7 TALLA VA</v>
      </c>
      <c r="L78" s="1" t="str">
        <f>VLOOKUP(B78,PARAM!A:C,3,0)</f>
        <v>ACCESORIOS</v>
      </c>
      <c r="M78" s="1" t="str">
        <f>VLOOKUP(D78,PARAM!K:N,3,0)</f>
        <v>UNISEX</v>
      </c>
      <c r="N78" s="1" t="str">
        <f>VLOOKUP(D78,PARAM!K:N,4,0)</f>
        <v>ADULTO</v>
      </c>
      <c r="O78" s="1" t="str">
        <f t="shared" si="2"/>
        <v>COLLAR UNISEX COLLAR 7</v>
      </c>
      <c r="P78" s="1"/>
      <c r="Q78" s="1"/>
    </row>
    <row r="79">
      <c r="A79" s="70">
        <v>46186.0</v>
      </c>
      <c r="B79" s="5" t="s">
        <v>584</v>
      </c>
      <c r="C79" s="5" t="s">
        <v>1676</v>
      </c>
      <c r="D79" s="5" t="s">
        <v>1606</v>
      </c>
      <c r="E79" s="5" t="s">
        <v>1607</v>
      </c>
      <c r="F79" s="5" t="s">
        <v>1584</v>
      </c>
      <c r="G79" s="99" t="s">
        <v>1601</v>
      </c>
      <c r="H79" s="1" t="s">
        <v>911</v>
      </c>
      <c r="I79" s="1" t="str">
        <f>IFERROR(CONCATENATE(VLOOKUP(C79,PARAM!E:F,2,0),VLOOKUP(D79,PARAM!K:L,2,0),VLOOKUP(E79,PARAM!H:I,2,0),VLOOKUP(G79,PARAM!S:T,2,0)),"")</f>
        <v>222630</v>
      </c>
      <c r="J79" s="1" t="str">
        <f>IFERROR(CONCATENATE("*",VLOOKUP(C79,PARAM!E:F,2,0),VLOOKUP(D79,PARAM!K:L,2,0),VLOOKUP(E79,PARAM!H:I,2,0),VLOOKUP(G79,PARAM!S:T,2,0),"*"),"")</f>
        <v>*222630*</v>
      </c>
      <c r="K79" s="1" t="str">
        <f t="shared" si="1"/>
        <v>CORREAS CABALLERO CALVIN KLEIN</v>
      </c>
      <c r="L79" s="1" t="str">
        <f>VLOOKUP(B79,PARAM!A:C,3,0)</f>
        <v>ACCESORIOS</v>
      </c>
      <c r="M79" s="1" t="str">
        <f>VLOOKUP(D79,PARAM!K:N,3,0)</f>
        <v>MASCULINO</v>
      </c>
      <c r="N79" s="1" t="str">
        <f>VLOOKUP(D79,PARAM!K:N,4,0)</f>
        <v>ADULTO</v>
      </c>
      <c r="O79" s="1" t="str">
        <f t="shared" si="2"/>
        <v>CORREAS CABALLERO CALVIN KLEIN</v>
      </c>
      <c r="P79" s="1"/>
      <c r="Q79" s="1"/>
    </row>
    <row r="80">
      <c r="A80" s="70">
        <v>46186.0</v>
      </c>
      <c r="B80" s="5" t="s">
        <v>584</v>
      </c>
      <c r="C80" s="5" t="s">
        <v>1676</v>
      </c>
      <c r="D80" s="5" t="s">
        <v>1606</v>
      </c>
      <c r="E80" s="5" t="s">
        <v>1677</v>
      </c>
      <c r="F80" s="5" t="s">
        <v>1584</v>
      </c>
      <c r="G80" s="99" t="s">
        <v>1601</v>
      </c>
      <c r="H80" s="1" t="s">
        <v>911</v>
      </c>
      <c r="I80" s="1" t="str">
        <f>IFERROR(CONCATENATE(VLOOKUP(C80,PARAM!E:F,2,0),VLOOKUP(D80,PARAM!K:L,2,0),VLOOKUP(E80,PARAM!H:I,2,0),VLOOKUP(G80,PARAM!S:T,2,0)),"")</f>
        <v>2223270</v>
      </c>
      <c r="J80" s="1" t="str">
        <f>IFERROR(CONCATENATE("*",VLOOKUP(C80,PARAM!E:F,2,0),VLOOKUP(D80,PARAM!K:L,2,0),VLOOKUP(E80,PARAM!H:I,2,0),VLOOKUP(G80,PARAM!S:T,2,0),"*"),"")</f>
        <v>*2223270*</v>
      </c>
      <c r="K80" s="1" t="str">
        <f t="shared" si="1"/>
        <v>CORREAS CABALLERO FERREGAMO AAA</v>
      </c>
      <c r="L80" s="1" t="str">
        <f>VLOOKUP(B80,PARAM!A:C,3,0)</f>
        <v>ACCESORIOS</v>
      </c>
      <c r="M80" s="1" t="str">
        <f>VLOOKUP(D80,PARAM!K:N,3,0)</f>
        <v>MASCULINO</v>
      </c>
      <c r="N80" s="1" t="str">
        <f>VLOOKUP(D80,PARAM!K:N,4,0)</f>
        <v>ADULTO</v>
      </c>
      <c r="O80" s="1" t="str">
        <f t="shared" si="2"/>
        <v>CORREAS CABALLERO FERREGAMO AAA</v>
      </c>
      <c r="P80" s="1"/>
      <c r="Q80" s="1"/>
    </row>
    <row r="81">
      <c r="A81" s="70">
        <v>46186.0</v>
      </c>
      <c r="B81" s="5" t="s">
        <v>584</v>
      </c>
      <c r="C81" s="5" t="s">
        <v>1676</v>
      </c>
      <c r="D81" s="5" t="s">
        <v>1606</v>
      </c>
      <c r="E81" s="1" t="s">
        <v>1608</v>
      </c>
      <c r="F81" s="5" t="s">
        <v>1584</v>
      </c>
      <c r="G81" s="99" t="s">
        <v>1601</v>
      </c>
      <c r="H81" s="1" t="s">
        <v>911</v>
      </c>
      <c r="I81" s="1" t="str">
        <f>IFERROR(CONCATENATE(VLOOKUP(C81,PARAM!E:F,2,0),VLOOKUP(D81,PARAM!K:L,2,0),VLOOKUP(E81,PARAM!H:I,2,0),VLOOKUP(G81,PARAM!S:T,2,0)),"")</f>
        <v>2221780</v>
      </c>
      <c r="J81" s="1" t="str">
        <f>IFERROR(CONCATENATE("*",VLOOKUP(C81,PARAM!E:F,2,0),VLOOKUP(D81,PARAM!K:L,2,0),VLOOKUP(E81,PARAM!H:I,2,0),VLOOKUP(G81,PARAM!S:T,2,0),"*"),"")</f>
        <v>*2221780*</v>
      </c>
      <c r="K81" s="1" t="str">
        <f t="shared" si="1"/>
        <v>CORREAS CABALLERO LOUIS VUITTON</v>
      </c>
      <c r="L81" s="1" t="str">
        <f>VLOOKUP(B81,PARAM!A:C,3,0)</f>
        <v>ACCESORIOS</v>
      </c>
      <c r="M81" s="1" t="str">
        <f>VLOOKUP(D81,PARAM!K:N,3,0)</f>
        <v>MASCULINO</v>
      </c>
      <c r="N81" s="1" t="str">
        <f>VLOOKUP(D81,PARAM!K:N,4,0)</f>
        <v>ADULTO</v>
      </c>
      <c r="O81" s="1" t="str">
        <f t="shared" si="2"/>
        <v>CORREAS CABALLERO LOUIS VUITTON</v>
      </c>
      <c r="P81" s="1"/>
      <c r="Q81" s="1"/>
    </row>
    <row r="82">
      <c r="A82" s="70">
        <v>46186.0</v>
      </c>
      <c r="B82" s="5" t="s">
        <v>584</v>
      </c>
      <c r="C82" s="5" t="s">
        <v>1676</v>
      </c>
      <c r="D82" s="5" t="s">
        <v>1606</v>
      </c>
      <c r="E82" s="1" t="s">
        <v>1609</v>
      </c>
      <c r="F82" s="5" t="s">
        <v>1584</v>
      </c>
      <c r="G82" s="99" t="s">
        <v>1601</v>
      </c>
      <c r="H82" s="1" t="s">
        <v>911</v>
      </c>
      <c r="I82" s="1" t="str">
        <f>IFERROR(CONCATENATE(VLOOKUP(C82,PARAM!E:F,2,0),VLOOKUP(D82,PARAM!K:L,2,0),VLOOKUP(E82,PARAM!H:I,2,0),VLOOKUP(G82,PARAM!S:T,2,0)),"")</f>
        <v>2221910</v>
      </c>
      <c r="J82" s="1" t="str">
        <f>IFERROR(CONCATENATE("*",VLOOKUP(C82,PARAM!E:F,2,0),VLOOKUP(D82,PARAM!K:L,2,0),VLOOKUP(E82,PARAM!H:I,2,0),VLOOKUP(G82,PARAM!S:T,2,0),"*"),"")</f>
        <v>*2221910*</v>
      </c>
      <c r="K82" s="1" t="str">
        <f t="shared" si="1"/>
        <v>CORREAS CABALLERO MONT BLANC</v>
      </c>
      <c r="L82" s="1" t="str">
        <f>VLOOKUP(B82,PARAM!A:C,3,0)</f>
        <v>ACCESORIOS</v>
      </c>
      <c r="M82" s="1" t="str">
        <f>VLOOKUP(D82,PARAM!K:N,3,0)</f>
        <v>MASCULINO</v>
      </c>
      <c r="N82" s="1" t="str">
        <f>VLOOKUP(D82,PARAM!K:N,4,0)</f>
        <v>ADULTO</v>
      </c>
      <c r="O82" s="1" t="str">
        <f t="shared" si="2"/>
        <v>CORREAS CABALLERO MONT BLANC</v>
      </c>
      <c r="P82" s="1"/>
      <c r="Q82" s="1"/>
    </row>
    <row r="83">
      <c r="A83" s="70">
        <v>46186.0</v>
      </c>
      <c r="B83" s="5" t="s">
        <v>584</v>
      </c>
      <c r="C83" s="5" t="s">
        <v>1676</v>
      </c>
      <c r="D83" s="5" t="s">
        <v>1599</v>
      </c>
      <c r="E83" s="5" t="s">
        <v>1601</v>
      </c>
      <c r="F83" s="5" t="s">
        <v>1584</v>
      </c>
      <c r="G83" s="99" t="s">
        <v>1678</v>
      </c>
      <c r="H83" s="1" t="s">
        <v>911</v>
      </c>
      <c r="I83" s="1" t="str">
        <f>IFERROR(CONCATENATE(VLOOKUP(C83,PARAM!E:F,2,0),VLOOKUP(D83,PARAM!K:L,2,0),VLOOKUP(E83,PARAM!H:I,2,0),VLOOKUP(G83,PARAM!S:T,2,0)),"")</f>
        <v>221030</v>
      </c>
      <c r="J83" s="1" t="str">
        <f>IFERROR(CONCATENATE("*",VLOOKUP(C83,PARAM!E:F,2,0),VLOOKUP(D83,PARAM!K:L,2,0),VLOOKUP(E83,PARAM!H:I,2,0),VLOOKUP(G83,PARAM!S:T,2,0),"*"),"")</f>
        <v>*221030*</v>
      </c>
      <c r="K83" s="1" t="str">
        <f t="shared" si="1"/>
        <v>CORREAS DAMA - TALLA UN</v>
      </c>
      <c r="L83" s="1" t="str">
        <f>VLOOKUP(B83,PARAM!A:C,3,0)</f>
        <v>ACCESORIOS</v>
      </c>
      <c r="M83" s="1" t="str">
        <f>VLOOKUP(D83,PARAM!K:N,3,0)</f>
        <v>FEMENINO</v>
      </c>
      <c r="N83" s="1" t="str">
        <f>VLOOKUP(D83,PARAM!K:N,4,0)</f>
        <v>ADULTO</v>
      </c>
      <c r="O83" s="1" t="str">
        <f t="shared" si="2"/>
        <v>CORREAS DAMA -</v>
      </c>
      <c r="P83" s="1"/>
      <c r="Q83" s="1"/>
    </row>
    <row r="84">
      <c r="A84" s="70">
        <v>46186.0</v>
      </c>
      <c r="B84" s="5" t="s">
        <v>584</v>
      </c>
      <c r="C84" s="5" t="s">
        <v>1679</v>
      </c>
      <c r="D84" s="5" t="s">
        <v>1599</v>
      </c>
      <c r="E84" s="1" t="s">
        <v>1680</v>
      </c>
      <c r="F84" s="5" t="s">
        <v>1584</v>
      </c>
      <c r="G84" s="99" t="s">
        <v>1601</v>
      </c>
      <c r="H84" s="1" t="s">
        <v>1366</v>
      </c>
      <c r="I84" s="1" t="str">
        <f>IFERROR(CONCATENATE(VLOOKUP(C84,PARAM!E:F,2,0),VLOOKUP(D84,PARAM!K:L,2,0),VLOOKUP(E84,PARAM!H:I,2,0),VLOOKUP(G84,PARAM!S:T,2,0)),"")</f>
        <v>661960</v>
      </c>
      <c r="J84" s="1" t="str">
        <f>IFERROR(CONCATENATE("*",VLOOKUP(C84,PARAM!E:F,2,0),VLOOKUP(D84,PARAM!K:L,2,0),VLOOKUP(E84,PARAM!H:I,2,0),VLOOKUP(G84,PARAM!S:T,2,0),"*"),"")</f>
        <v>*661960*</v>
      </c>
      <c r="K84" s="1" t="str">
        <f t="shared" si="1"/>
        <v>CORRECTOR DAMA CONCEDER YEAHKISS</v>
      </c>
      <c r="L84" s="1" t="str">
        <f>VLOOKUP(B84,PARAM!A:C,3,0)</f>
        <v>ACCESORIOS</v>
      </c>
      <c r="M84" s="1" t="str">
        <f>VLOOKUP(D84,PARAM!K:N,3,0)</f>
        <v>FEMENINO</v>
      </c>
      <c r="N84" s="1" t="str">
        <f>VLOOKUP(D84,PARAM!K:N,4,0)</f>
        <v>ADULTO</v>
      </c>
      <c r="O84" s="1" t="str">
        <f t="shared" si="2"/>
        <v>CORRECTOR DAMA CONCEDER YEAHKISS</v>
      </c>
      <c r="P84" s="1"/>
      <c r="Q84" s="1"/>
    </row>
    <row r="85">
      <c r="A85" s="70">
        <v>46186.0</v>
      </c>
      <c r="B85" s="5" t="s">
        <v>584</v>
      </c>
      <c r="C85" s="5" t="s">
        <v>1681</v>
      </c>
      <c r="D85" s="5" t="s">
        <v>1599</v>
      </c>
      <c r="E85" s="1" t="s">
        <v>1682</v>
      </c>
      <c r="F85" s="5" t="s">
        <v>1584</v>
      </c>
      <c r="G85" s="99" t="s">
        <v>1601</v>
      </c>
      <c r="H85" s="1" t="s">
        <v>1366</v>
      </c>
      <c r="I85" s="1" t="str">
        <f>IFERROR(CONCATENATE(VLOOKUP(C85,PARAM!E:F,2,0),VLOOKUP(D85,PARAM!K:L,2,0),VLOOKUP(E85,PARAM!H:I,2,0),VLOOKUP(G85,PARAM!S:T,2,0)),"")</f>
        <v>6011030</v>
      </c>
      <c r="J85" s="1" t="str">
        <f>IFERROR(CONCATENATE("*",VLOOKUP(C85,PARAM!E:F,2,0),VLOOKUP(D85,PARAM!K:L,2,0),VLOOKUP(E85,PARAM!H:I,2,0),VLOOKUP(G85,PARAM!S:T,2,0),"*"),"")</f>
        <v>*6011030*</v>
      </c>
      <c r="K85" s="1" t="str">
        <f t="shared" si="1"/>
        <v>COSMETIQUERA DAMA COSMETIQUERA COLORES</v>
      </c>
      <c r="L85" s="1" t="str">
        <f>VLOOKUP(B85,PARAM!A:C,3,0)</f>
        <v>ACCESORIOS</v>
      </c>
      <c r="M85" s="1" t="str">
        <f>VLOOKUP(D85,PARAM!K:N,3,0)</f>
        <v>FEMENINO</v>
      </c>
      <c r="N85" s="1" t="str">
        <f>VLOOKUP(D85,PARAM!K:N,4,0)</f>
        <v>ADULTO</v>
      </c>
      <c r="O85" s="1" t="str">
        <f t="shared" si="2"/>
        <v>COSMETIQUERA DAMA COSMETIQUERA COLORES</v>
      </c>
      <c r="P85" s="1"/>
      <c r="Q85" s="1"/>
    </row>
    <row r="86">
      <c r="A86" s="70">
        <v>46186.0</v>
      </c>
      <c r="B86" s="5" t="s">
        <v>584</v>
      </c>
      <c r="C86" s="5" t="s">
        <v>1683</v>
      </c>
      <c r="D86" s="5" t="s">
        <v>1582</v>
      </c>
      <c r="E86" s="1" t="s">
        <v>1683</v>
      </c>
      <c r="F86" s="5" t="s">
        <v>1584</v>
      </c>
      <c r="G86" s="99" t="s">
        <v>1585</v>
      </c>
      <c r="H86" s="1" t="s">
        <v>392</v>
      </c>
      <c r="I86" s="1" t="str">
        <f>IFERROR(CONCATENATE(VLOOKUP(C86,PARAM!E:F,2,0),VLOOKUP(D86,PARAM!K:L,2,0),VLOOKUP(E86,PARAM!H:I,2,0),VLOOKUP(G86,PARAM!S:T,2,0)),"")</f>
        <v>36312331</v>
      </c>
      <c r="J86" s="1" t="str">
        <f>IFERROR(CONCATENATE("*",VLOOKUP(C86,PARAM!E:F,2,0),VLOOKUP(D86,PARAM!K:L,2,0),VLOOKUP(E86,PARAM!H:I,2,0),VLOOKUP(G86,PARAM!S:T,2,0),"*"),"")</f>
        <v>*36312331*</v>
      </c>
      <c r="K86" s="1" t="str">
        <f t="shared" si="1"/>
        <v>EAR CUFF UNISEX EAR CUFF TALLA VA</v>
      </c>
      <c r="L86" s="1" t="str">
        <f>VLOOKUP(B86,PARAM!A:C,3,0)</f>
        <v>ACCESORIOS</v>
      </c>
      <c r="M86" s="1" t="str">
        <f>VLOOKUP(D86,PARAM!K:N,3,0)</f>
        <v>UNISEX</v>
      </c>
      <c r="N86" s="1" t="str">
        <f>VLOOKUP(D86,PARAM!K:N,4,0)</f>
        <v>ADULTO</v>
      </c>
      <c r="O86" s="1" t="str">
        <f t="shared" si="2"/>
        <v>EAR CUFF UNISEX EAR CUFF</v>
      </c>
      <c r="P86" s="1"/>
      <c r="Q86" s="1"/>
    </row>
    <row r="87">
      <c r="A87" s="70">
        <v>46186.0</v>
      </c>
      <c r="B87" s="5" t="s">
        <v>584</v>
      </c>
      <c r="C87" s="5" t="s">
        <v>1684</v>
      </c>
      <c r="D87" s="5" t="s">
        <v>1599</v>
      </c>
      <c r="E87" s="1" t="s">
        <v>1685</v>
      </c>
      <c r="F87" s="5" t="s">
        <v>1584</v>
      </c>
      <c r="G87" s="99" t="s">
        <v>1601</v>
      </c>
      <c r="H87" s="1" t="s">
        <v>1366</v>
      </c>
      <c r="I87" s="1" t="str">
        <f>IFERROR(CONCATENATE(VLOOKUP(C87,PARAM!E:F,2,0),VLOOKUP(D87,PARAM!K:L,2,0),VLOOKUP(E87,PARAM!H:I,2,0),VLOOKUP(G87,PARAM!S:T,2,0)),"")</f>
        <v>571950</v>
      </c>
      <c r="J87" s="1" t="str">
        <f>IFERROR(CONCATENATE("*",VLOOKUP(C87,PARAM!E:F,2,0),VLOOKUP(D87,PARAM!K:L,2,0),VLOOKUP(E87,PARAM!H:I,2,0),VLOOKUP(G87,PARAM!S:T,2,0),"*"),"")</f>
        <v>*571950*</v>
      </c>
      <c r="K87" s="1" t="str">
        <f t="shared" si="1"/>
        <v>ENCRESPADOR DAMA CON SIRENA</v>
      </c>
      <c r="L87" s="1" t="str">
        <f>VLOOKUP(B87,PARAM!A:C,3,0)</f>
        <v>ACCESORIOS</v>
      </c>
      <c r="M87" s="1" t="str">
        <f>VLOOKUP(D87,PARAM!K:N,3,0)</f>
        <v>FEMENINO</v>
      </c>
      <c r="N87" s="1" t="str">
        <f>VLOOKUP(D87,PARAM!K:N,4,0)</f>
        <v>ADULTO</v>
      </c>
      <c r="O87" s="1" t="str">
        <f t="shared" si="2"/>
        <v>ENCRESPADOR DAMA CON SIRENA</v>
      </c>
      <c r="P87" s="1"/>
      <c r="Q87" s="1"/>
    </row>
    <row r="88">
      <c r="A88" s="70">
        <v>46186.0</v>
      </c>
      <c r="B88" s="5" t="s">
        <v>584</v>
      </c>
      <c r="C88" s="5" t="s">
        <v>1684</v>
      </c>
      <c r="D88" s="5" t="s">
        <v>1599</v>
      </c>
      <c r="E88" s="1" t="s">
        <v>1686</v>
      </c>
      <c r="F88" s="5" t="s">
        <v>1584</v>
      </c>
      <c r="G88" s="99" t="s">
        <v>1601</v>
      </c>
      <c r="H88" s="1" t="s">
        <v>1366</v>
      </c>
      <c r="I88" s="1" t="str">
        <f>IFERROR(CONCATENATE(VLOOKUP(C88,PARAM!E:F,2,0),VLOOKUP(D88,PARAM!K:L,2,0),VLOOKUP(E88,PARAM!H:I,2,0),VLOOKUP(G88,PARAM!S:T,2,0)),"")</f>
        <v>5711200</v>
      </c>
      <c r="J88" s="1" t="str">
        <f>IFERROR(CONCATENATE("*",VLOOKUP(C88,PARAM!E:F,2,0),VLOOKUP(D88,PARAM!K:L,2,0),VLOOKUP(E88,PARAM!H:I,2,0),VLOOKUP(G88,PARAM!S:T,2,0),"*"),"")</f>
        <v>*5711200*</v>
      </c>
      <c r="K88" s="1" t="str">
        <f t="shared" si="1"/>
        <v>ENCRESPADOR DAMA DOS COLORES</v>
      </c>
      <c r="L88" s="1" t="str">
        <f>VLOOKUP(B88,PARAM!A:C,3,0)</f>
        <v>ACCESORIOS</v>
      </c>
      <c r="M88" s="1" t="str">
        <f>VLOOKUP(D88,PARAM!K:N,3,0)</f>
        <v>FEMENINO</v>
      </c>
      <c r="N88" s="1" t="str">
        <f>VLOOKUP(D88,PARAM!K:N,4,0)</f>
        <v>ADULTO</v>
      </c>
      <c r="O88" s="1" t="str">
        <f t="shared" si="2"/>
        <v>ENCRESPADOR DAMA DOS COLORES</v>
      </c>
      <c r="P88" s="1"/>
      <c r="Q88" s="1"/>
    </row>
    <row r="89">
      <c r="A89" s="70">
        <v>46186.0</v>
      </c>
      <c r="B89" s="5" t="s">
        <v>584</v>
      </c>
      <c r="C89" s="5" t="s">
        <v>1684</v>
      </c>
      <c r="D89" s="5" t="s">
        <v>1599</v>
      </c>
      <c r="E89" s="1" t="s">
        <v>1687</v>
      </c>
      <c r="F89" s="5" t="s">
        <v>1584</v>
      </c>
      <c r="G89" s="99" t="s">
        <v>1601</v>
      </c>
      <c r="H89" s="1" t="s">
        <v>1366</v>
      </c>
      <c r="I89" s="1" t="str">
        <f>IFERROR(CONCATENATE(VLOOKUP(C89,PARAM!E:F,2,0),VLOOKUP(D89,PARAM!K:L,2,0),VLOOKUP(E89,PARAM!H:I,2,0),VLOOKUP(G89,PARAM!S:T,2,0)),"")</f>
        <v>5712080</v>
      </c>
      <c r="J89" s="1" t="str">
        <f>IFERROR(CONCATENATE("*",VLOOKUP(C89,PARAM!E:F,2,0),VLOOKUP(D89,PARAM!K:L,2,0),VLOOKUP(E89,PARAM!H:I,2,0),VLOOKUP(G89,PARAM!S:T,2,0),"*"),"")</f>
        <v>*5712080*</v>
      </c>
      <c r="K89" s="1" t="str">
        <f t="shared" si="1"/>
        <v>ENCRESPADOR DAMA PEPITAS BRILLANTES</v>
      </c>
      <c r="L89" s="1" t="str">
        <f>VLOOKUP(B89,PARAM!A:C,3,0)</f>
        <v>ACCESORIOS</v>
      </c>
      <c r="M89" s="1" t="str">
        <f>VLOOKUP(D89,PARAM!K:N,3,0)</f>
        <v>FEMENINO</v>
      </c>
      <c r="N89" s="1" t="str">
        <f>VLOOKUP(D89,PARAM!K:N,4,0)</f>
        <v>ADULTO</v>
      </c>
      <c r="O89" s="1" t="str">
        <f t="shared" si="2"/>
        <v>ENCRESPADOR DAMA PEPITAS BRILLANTES</v>
      </c>
      <c r="P89" s="1"/>
      <c r="Q89" s="1"/>
    </row>
    <row r="90">
      <c r="A90" s="70">
        <v>46186.0</v>
      </c>
      <c r="B90" s="5" t="s">
        <v>584</v>
      </c>
      <c r="C90" s="5" t="s">
        <v>1688</v>
      </c>
      <c r="D90" s="5" t="s">
        <v>1599</v>
      </c>
      <c r="E90" s="1" t="s">
        <v>1689</v>
      </c>
      <c r="F90" s="5" t="s">
        <v>1584</v>
      </c>
      <c r="G90" s="99" t="s">
        <v>1601</v>
      </c>
      <c r="H90" s="1" t="s">
        <v>1366</v>
      </c>
      <c r="I90" s="1" t="str">
        <f>IFERROR(CONCATENATE(VLOOKUP(C90,PARAM!E:F,2,0),VLOOKUP(D90,PARAM!K:L,2,0),VLOOKUP(E90,PARAM!H:I,2,0),VLOOKUP(G90,PARAM!S:T,2,0)),"")</f>
        <v>7111300</v>
      </c>
      <c r="J90" s="1" t="str">
        <f>IFERROR(CONCATENATE("*",VLOOKUP(C90,PARAM!E:F,2,0),VLOOKUP(D90,PARAM!K:L,2,0),VLOOKUP(E90,PARAM!H:I,2,0),VLOOKUP(G90,PARAM!S:T,2,0),"*"),"")</f>
        <v>*7111300*</v>
      </c>
      <c r="K90" s="1" t="str">
        <f t="shared" si="1"/>
        <v>ESPEJO DAMA ESPEJOS LOVE</v>
      </c>
      <c r="L90" s="1" t="str">
        <f>VLOOKUP(B90,PARAM!A:C,3,0)</f>
        <v>ACCESORIOS</v>
      </c>
      <c r="M90" s="1" t="str">
        <f>VLOOKUP(D90,PARAM!K:N,3,0)</f>
        <v>FEMENINO</v>
      </c>
      <c r="N90" s="1" t="str">
        <f>VLOOKUP(D90,PARAM!K:N,4,0)</f>
        <v>ADULTO</v>
      </c>
      <c r="O90" s="1" t="str">
        <f t="shared" si="2"/>
        <v>ESPEJO DAMA ESPEJOS LOVE</v>
      </c>
      <c r="P90" s="1"/>
      <c r="Q90" s="1"/>
    </row>
    <row r="91">
      <c r="A91" s="70">
        <v>46186.0</v>
      </c>
      <c r="B91" s="5" t="s">
        <v>584</v>
      </c>
      <c r="C91" s="5" t="s">
        <v>1690</v>
      </c>
      <c r="D91" s="5" t="s">
        <v>1582</v>
      </c>
      <c r="E91" s="5" t="s">
        <v>1640</v>
      </c>
      <c r="F91" s="5" t="s">
        <v>1584</v>
      </c>
      <c r="G91" s="99" t="s">
        <v>1678</v>
      </c>
      <c r="H91" s="1" t="s">
        <v>387</v>
      </c>
      <c r="I91" s="1" t="str">
        <f>IFERROR(CONCATENATE(VLOOKUP(C91,PARAM!E:F,2,0),VLOOKUP(D91,PARAM!K:L,2,0),VLOOKUP(E91,PARAM!H:I,2,0),VLOOKUP(G91,PARAM!S:T,2,0)),"")</f>
        <v>1438630</v>
      </c>
      <c r="J91" s="1" t="str">
        <f>IFERROR(CONCATENATE("*",VLOOKUP(C91,PARAM!E:F,2,0),VLOOKUP(D91,PARAM!K:L,2,0),VLOOKUP(E91,PARAM!H:I,2,0),VLOOKUP(G91,PARAM!S:T,2,0),"*"),"")</f>
        <v>*1438630*</v>
      </c>
      <c r="K91" s="1" t="str">
        <f t="shared" si="1"/>
        <v>GORRAS UNISEX COLOMBIA TALLA UN</v>
      </c>
      <c r="L91" s="1" t="str">
        <f>VLOOKUP(B91,PARAM!A:C,3,0)</f>
        <v>ACCESORIOS</v>
      </c>
      <c r="M91" s="1" t="str">
        <f>VLOOKUP(D91,PARAM!K:N,3,0)</f>
        <v>UNISEX</v>
      </c>
      <c r="N91" s="1" t="str">
        <f>VLOOKUP(D91,PARAM!K:N,4,0)</f>
        <v>ADULTO</v>
      </c>
      <c r="O91" s="1" t="str">
        <f t="shared" si="2"/>
        <v>GORRAS UNISEX COLOMBIA</v>
      </c>
      <c r="P91" s="1"/>
      <c r="Q91" s="1"/>
    </row>
    <row r="92">
      <c r="A92" s="70">
        <v>46186.0</v>
      </c>
      <c r="B92" s="5" t="s">
        <v>584</v>
      </c>
      <c r="C92" s="5" t="s">
        <v>1690</v>
      </c>
      <c r="D92" s="5" t="s">
        <v>1582</v>
      </c>
      <c r="E92" s="5" t="s">
        <v>1584</v>
      </c>
      <c r="F92" s="5" t="s">
        <v>1584</v>
      </c>
      <c r="G92" s="99" t="s">
        <v>1678</v>
      </c>
      <c r="H92" s="1" t="s">
        <v>387</v>
      </c>
      <c r="I92" s="1" t="str">
        <f>IFERROR(CONCATENATE(VLOOKUP(C92,PARAM!E:F,2,0),VLOOKUP(D92,PARAM!K:L,2,0),VLOOKUP(E92,PARAM!H:I,2,0),VLOOKUP(G92,PARAM!S:T,2,0)),"")</f>
        <v>14327530</v>
      </c>
      <c r="J92" s="1" t="str">
        <f>IFERROR(CONCATENATE("*",VLOOKUP(C92,PARAM!E:F,2,0),VLOOKUP(D92,PARAM!K:L,2,0),VLOOKUP(E92,PARAM!H:I,2,0),VLOOKUP(G92,PARAM!S:T,2,0),"*"),"")</f>
        <v>*14327530*</v>
      </c>
      <c r="K92" s="1" t="str">
        <f t="shared" si="1"/>
        <v>GORRAS UNISEX VARIOS TALLA UN</v>
      </c>
      <c r="L92" s="1" t="str">
        <f>VLOOKUP(B92,PARAM!A:C,3,0)</f>
        <v>ACCESORIOS</v>
      </c>
      <c r="M92" s="1" t="str">
        <f>VLOOKUP(D92,PARAM!K:N,3,0)</f>
        <v>UNISEX</v>
      </c>
      <c r="N92" s="1" t="str">
        <f>VLOOKUP(D92,PARAM!K:N,4,0)</f>
        <v>ADULTO</v>
      </c>
      <c r="O92" s="1" t="str">
        <f t="shared" si="2"/>
        <v>GORRAS UNISEX VARIOS</v>
      </c>
      <c r="P92" s="1"/>
      <c r="Q92" s="1"/>
    </row>
    <row r="93">
      <c r="A93" s="70">
        <v>46186.0</v>
      </c>
      <c r="B93" s="5" t="s">
        <v>584</v>
      </c>
      <c r="C93" s="5" t="s">
        <v>1691</v>
      </c>
      <c r="D93" s="5" t="s">
        <v>1599</v>
      </c>
      <c r="E93" s="1" t="s">
        <v>1692</v>
      </c>
      <c r="F93" s="5" t="s">
        <v>1584</v>
      </c>
      <c r="G93" s="99" t="s">
        <v>1601</v>
      </c>
      <c r="H93" s="1" t="s">
        <v>1366</v>
      </c>
      <c r="I93" s="1" t="str">
        <f>IFERROR(CONCATENATE(VLOOKUP(C93,PARAM!E:F,2,0),VLOOKUP(D93,PARAM!K:L,2,0),VLOOKUP(E93,PARAM!H:I,2,0),VLOOKUP(G93,PARAM!S:T,2,0)),"")</f>
        <v>6211410</v>
      </c>
      <c r="J93" s="1" t="str">
        <f>IFERROR(CONCATENATE("*",VLOOKUP(C93,PARAM!E:F,2,0),VLOOKUP(D93,PARAM!K:L,2,0),VLOOKUP(E93,PARAM!H:I,2,0),VLOOKUP(G93,PARAM!S:T,2,0),"*"),"")</f>
        <v>*6211410*</v>
      </c>
      <c r="K93" s="1" t="str">
        <f t="shared" si="1"/>
        <v>HEBILLA DAMA HEBILLA ESTRELLA</v>
      </c>
      <c r="L93" s="1" t="str">
        <f>VLOOKUP(B93,PARAM!A:C,3,0)</f>
        <v>ACCESORIOS</v>
      </c>
      <c r="M93" s="1" t="str">
        <f>VLOOKUP(D93,PARAM!K:N,3,0)</f>
        <v>FEMENINO</v>
      </c>
      <c r="N93" s="1" t="str">
        <f>VLOOKUP(D93,PARAM!K:N,4,0)</f>
        <v>ADULTO</v>
      </c>
      <c r="O93" s="1" t="str">
        <f t="shared" si="2"/>
        <v>HEBILLA DAMA HEBILLA ESTRELLA</v>
      </c>
      <c r="P93" s="1"/>
      <c r="Q93" s="1"/>
    </row>
    <row r="94">
      <c r="A94" s="70">
        <v>46186.0</v>
      </c>
      <c r="B94" s="5" t="s">
        <v>584</v>
      </c>
      <c r="C94" s="5" t="s">
        <v>1691</v>
      </c>
      <c r="D94" s="5" t="s">
        <v>1599</v>
      </c>
      <c r="E94" s="1" t="s">
        <v>1693</v>
      </c>
      <c r="F94" s="5" t="s">
        <v>1584</v>
      </c>
      <c r="G94" s="99" t="s">
        <v>1601</v>
      </c>
      <c r="H94" s="1" t="s">
        <v>1366</v>
      </c>
      <c r="I94" s="1" t="str">
        <f>IFERROR(CONCATENATE(VLOOKUP(C94,PARAM!E:F,2,0),VLOOKUP(D94,PARAM!K:L,2,0),VLOOKUP(E94,PARAM!H:I,2,0),VLOOKUP(G94,PARAM!S:T,2,0)),"")</f>
        <v>6211420</v>
      </c>
      <c r="J94" s="1" t="str">
        <f>IFERROR(CONCATENATE("*",VLOOKUP(C94,PARAM!E:F,2,0),VLOOKUP(D94,PARAM!K:L,2,0),VLOOKUP(E94,PARAM!H:I,2,0),VLOOKUP(G94,PARAM!S:T,2,0),"*"),"")</f>
        <v>*6211420*</v>
      </c>
      <c r="K94" s="1" t="str">
        <f t="shared" si="1"/>
        <v>HEBILLA DAMA HEBILLA NEGRA *3</v>
      </c>
      <c r="L94" s="1" t="str">
        <f>VLOOKUP(B94,PARAM!A:C,3,0)</f>
        <v>ACCESORIOS</v>
      </c>
      <c r="M94" s="1" t="str">
        <f>VLOOKUP(D94,PARAM!K:N,3,0)</f>
        <v>FEMENINO</v>
      </c>
      <c r="N94" s="1" t="str">
        <f>VLOOKUP(D94,PARAM!K:N,4,0)</f>
        <v>ADULTO</v>
      </c>
      <c r="O94" s="1" t="str">
        <f t="shared" si="2"/>
        <v>HEBILLA DAMA HEBILLA NEGRA *3</v>
      </c>
      <c r="P94" s="1"/>
      <c r="Q94" s="1"/>
    </row>
    <row r="95">
      <c r="A95" s="70">
        <v>46186.0</v>
      </c>
      <c r="B95" s="5" t="s">
        <v>584</v>
      </c>
      <c r="C95" s="5" t="s">
        <v>1694</v>
      </c>
      <c r="D95" s="5" t="s">
        <v>1599</v>
      </c>
      <c r="E95" s="5" t="s">
        <v>1695</v>
      </c>
      <c r="F95" s="5" t="s">
        <v>1584</v>
      </c>
      <c r="G95" s="99" t="s">
        <v>1601</v>
      </c>
      <c r="H95" s="1" t="s">
        <v>911</v>
      </c>
      <c r="I95" s="1" t="str">
        <f>IFERROR(CONCATENATE(VLOOKUP(C95,PARAM!E:F,2,0),VLOOKUP(D95,PARAM!K:L,2,0),VLOOKUP(E95,PARAM!H:I,2,0),VLOOKUP(G95,PARAM!S:T,2,0)),"")</f>
        <v>161480</v>
      </c>
      <c r="J95" s="1" t="str">
        <f>IFERROR(CONCATENATE("*",VLOOKUP(C95,PARAM!E:F,2,0),VLOOKUP(D95,PARAM!K:L,2,0),VLOOKUP(E95,PARAM!H:I,2,0),VLOOKUP(G95,PARAM!S:T,2,0),"*"),"")</f>
        <v>*161480*</v>
      </c>
      <c r="K95" s="1" t="str">
        <f t="shared" si="1"/>
        <v>LLAVEROS DAMA BOMBA</v>
      </c>
      <c r="L95" s="1" t="str">
        <f>VLOOKUP(B95,PARAM!A:C,3,0)</f>
        <v>ACCESORIOS</v>
      </c>
      <c r="M95" s="1" t="str">
        <f>VLOOKUP(D95,PARAM!K:N,3,0)</f>
        <v>FEMENINO</v>
      </c>
      <c r="N95" s="1" t="str">
        <f>VLOOKUP(D95,PARAM!K:N,4,0)</f>
        <v>ADULTO</v>
      </c>
      <c r="O95" s="1" t="str">
        <f t="shared" si="2"/>
        <v>LLAVEROS DAMA BOMBA</v>
      </c>
      <c r="P95" s="1"/>
      <c r="Q95" s="1"/>
    </row>
    <row r="96">
      <c r="A96" s="70">
        <v>46186.0</v>
      </c>
      <c r="B96" s="5" t="s">
        <v>584</v>
      </c>
      <c r="C96" s="5" t="s">
        <v>1694</v>
      </c>
      <c r="D96" s="5" t="s">
        <v>1599</v>
      </c>
      <c r="E96" s="1" t="s">
        <v>1696</v>
      </c>
      <c r="F96" s="5" t="s">
        <v>1584</v>
      </c>
      <c r="G96" s="99" t="s">
        <v>1601</v>
      </c>
      <c r="H96" s="1" t="s">
        <v>911</v>
      </c>
      <c r="I96" s="1" t="str">
        <f>IFERROR(CONCATENATE(VLOOKUP(C96,PARAM!E:F,2,0),VLOOKUP(D96,PARAM!K:L,2,0),VLOOKUP(E96,PARAM!H:I,2,0),VLOOKUP(G96,PARAM!S:T,2,0)),"")</f>
        <v>161720</v>
      </c>
      <c r="J96" s="1" t="str">
        <f>IFERROR(CONCATENATE("*",VLOOKUP(C96,PARAM!E:F,2,0),VLOOKUP(D96,PARAM!K:L,2,0),VLOOKUP(E96,PARAM!H:I,2,0),VLOOKUP(G96,PARAM!S:T,2,0),"*"),"")</f>
        <v>*161720*</v>
      </c>
      <c r="K96" s="1" t="str">
        <f t="shared" si="1"/>
        <v>LLAVEROS DAMA CEREZAS BRILLANTE</v>
      </c>
      <c r="L96" s="1" t="str">
        <f>VLOOKUP(B96,PARAM!A:C,3,0)</f>
        <v>ACCESORIOS</v>
      </c>
      <c r="M96" s="1" t="str">
        <f>VLOOKUP(D96,PARAM!K:N,3,0)</f>
        <v>FEMENINO</v>
      </c>
      <c r="N96" s="1" t="str">
        <f>VLOOKUP(D96,PARAM!K:N,4,0)</f>
        <v>ADULTO</v>
      </c>
      <c r="O96" s="1" t="str">
        <f t="shared" si="2"/>
        <v>LLAVEROS DAMA CEREZAS BRILLANTE</v>
      </c>
      <c r="P96" s="1"/>
      <c r="Q96" s="1"/>
    </row>
    <row r="97">
      <c r="A97" s="70">
        <v>46186.0</v>
      </c>
      <c r="B97" s="5" t="s">
        <v>584</v>
      </c>
      <c r="C97" s="5" t="s">
        <v>1697</v>
      </c>
      <c r="D97" s="5" t="s">
        <v>1582</v>
      </c>
      <c r="E97" s="1" t="s">
        <v>1698</v>
      </c>
      <c r="F97" s="5" t="s">
        <v>1584</v>
      </c>
      <c r="G97" s="99" t="s">
        <v>1601</v>
      </c>
      <c r="H97" s="1" t="s">
        <v>911</v>
      </c>
      <c r="I97" s="1" t="str">
        <f>IFERROR(CONCATENATE(VLOOKUP(C97,PARAM!E:F,2,0),VLOOKUP(D97,PARAM!K:L,2,0),VLOOKUP(E97,PARAM!H:I,2,0),VLOOKUP(G97,PARAM!S:T,2,0)),"")</f>
        <v>1532540</v>
      </c>
      <c r="J97" s="1" t="str">
        <f>IFERROR(CONCATENATE("*",VLOOKUP(C97,PARAM!E:F,2,0),VLOOKUP(D97,PARAM!K:L,2,0),VLOOKUP(E97,PARAM!H:I,2,0),VLOOKUP(G97,PARAM!S:T,2,0),"*"),"")</f>
        <v>*1532540*</v>
      </c>
      <c r="K97" s="1" t="str">
        <f t="shared" si="1"/>
        <v>MALETAS UNISEX SPRAY GROUND</v>
      </c>
      <c r="L97" s="1" t="str">
        <f>VLOOKUP(B97,PARAM!A:C,3,0)</f>
        <v>ACCESORIOS</v>
      </c>
      <c r="M97" s="1" t="str">
        <f>VLOOKUP(D97,PARAM!K:N,3,0)</f>
        <v>UNISEX</v>
      </c>
      <c r="N97" s="1" t="str">
        <f>VLOOKUP(D97,PARAM!K:N,4,0)</f>
        <v>ADULTO</v>
      </c>
      <c r="O97" s="1" t="str">
        <f t="shared" si="2"/>
        <v>MALETAS UNISEX SPRAY GROUND</v>
      </c>
      <c r="P97" s="1"/>
      <c r="Q97" s="1"/>
    </row>
    <row r="98">
      <c r="A98" s="70">
        <v>46186.0</v>
      </c>
      <c r="B98" s="5" t="s">
        <v>584</v>
      </c>
      <c r="C98" s="5" t="s">
        <v>583</v>
      </c>
      <c r="D98" s="5" t="s">
        <v>1606</v>
      </c>
      <c r="E98" s="1" t="s">
        <v>1699</v>
      </c>
      <c r="F98" s="5" t="s">
        <v>1611</v>
      </c>
      <c r="G98" s="99" t="s">
        <v>1585</v>
      </c>
      <c r="H98" s="1" t="s">
        <v>950</v>
      </c>
      <c r="I98" s="1" t="str">
        <f>IFERROR(CONCATENATE(VLOOKUP(C98,PARAM!E:F,2,0),VLOOKUP(D98,PARAM!K:L,2,0),VLOOKUP(E98,PARAM!H:I,2,0),VLOOKUP(G98,PARAM!S:T,2,0)),"")</f>
        <v>242331</v>
      </c>
      <c r="J98" s="1" t="str">
        <f>IFERROR(CONCATENATE("*",VLOOKUP(C98,PARAM!E:F,2,0),VLOOKUP(D98,PARAM!K:L,2,0),VLOOKUP(E98,PARAM!H:I,2,0),VLOOKUP(G98,PARAM!S:T,2,0),"*"),"")</f>
        <v>*242331*</v>
      </c>
      <c r="K98" s="1" t="str">
        <f t="shared" si="1"/>
        <v>MEDIAS CABALLERO 3/4 VALANT TALLA VA</v>
      </c>
      <c r="L98" s="1" t="str">
        <f>VLOOKUP(B98,PARAM!A:C,3,0)</f>
        <v>ACCESORIOS</v>
      </c>
      <c r="M98" s="1" t="str">
        <f>VLOOKUP(D98,PARAM!K:N,3,0)</f>
        <v>MASCULINO</v>
      </c>
      <c r="N98" s="1" t="str">
        <f>VLOOKUP(D98,PARAM!K:N,4,0)</f>
        <v>ADULTO</v>
      </c>
      <c r="O98" s="1" t="str">
        <f t="shared" si="2"/>
        <v>MEDIAS CABALLERO 3/4 VALANT</v>
      </c>
      <c r="P98" s="1"/>
      <c r="Q98" s="1"/>
    </row>
    <row r="99">
      <c r="A99" s="70">
        <v>46186.0</v>
      </c>
      <c r="B99" s="5" t="s">
        <v>584</v>
      </c>
      <c r="C99" s="5" t="s">
        <v>583</v>
      </c>
      <c r="D99" s="5" t="s">
        <v>1606</v>
      </c>
      <c r="E99" s="1" t="s">
        <v>1700</v>
      </c>
      <c r="F99" s="5" t="s">
        <v>1584</v>
      </c>
      <c r="G99" s="99" t="s">
        <v>1601</v>
      </c>
      <c r="H99" s="1" t="s">
        <v>950</v>
      </c>
      <c r="I99" s="1" t="str">
        <f>IFERROR(CONCATENATE(VLOOKUP(C99,PARAM!E:F,2,0),VLOOKUP(D99,PARAM!K:L,2,0),VLOOKUP(E99,PARAM!H:I,2,0),VLOOKUP(G99,PARAM!S:T,2,0)),"")</f>
        <v>242760</v>
      </c>
      <c r="J99" s="1" t="str">
        <f>IFERROR(CONCATENATE("*",VLOOKUP(C99,PARAM!E:F,2,0),VLOOKUP(D99,PARAM!K:L,2,0),VLOOKUP(E99,PARAM!H:I,2,0),VLOOKUP(G99,PARAM!S:T,2,0),"*"),"")</f>
        <v>*242760*</v>
      </c>
      <c r="K99" s="1" t="str">
        <f t="shared" si="1"/>
        <v>MEDIAS CABALLERO CLASICA FINA</v>
      </c>
      <c r="L99" s="1" t="str">
        <f>VLOOKUP(B99,PARAM!A:C,3,0)</f>
        <v>ACCESORIOS</v>
      </c>
      <c r="M99" s="1" t="str">
        <f>VLOOKUP(D99,PARAM!K:N,3,0)</f>
        <v>MASCULINO</v>
      </c>
      <c r="N99" s="1" t="str">
        <f>VLOOKUP(D99,PARAM!K:N,4,0)</f>
        <v>ADULTO</v>
      </c>
      <c r="O99" s="1" t="str">
        <f t="shared" si="2"/>
        <v>MEDIAS CABALLERO CLASICA FINA</v>
      </c>
      <c r="P99" s="1"/>
      <c r="Q99" s="1"/>
    </row>
    <row r="100">
      <c r="A100" s="70">
        <v>46186.0</v>
      </c>
      <c r="B100" s="5" t="s">
        <v>584</v>
      </c>
      <c r="C100" s="5" t="s">
        <v>583</v>
      </c>
      <c r="D100" s="5" t="s">
        <v>1606</v>
      </c>
      <c r="E100" s="5" t="s">
        <v>1701</v>
      </c>
      <c r="F100" s="5" t="s">
        <v>1584</v>
      </c>
      <c r="G100" s="99" t="s">
        <v>1601</v>
      </c>
      <c r="H100" s="1" t="s">
        <v>950</v>
      </c>
      <c r="I100" s="1" t="str">
        <f>IFERROR(CONCATENATE(VLOOKUP(C100,PARAM!E:F,2,0),VLOOKUP(D100,PARAM!K:L,2,0),VLOOKUP(E100,PARAM!H:I,2,0),VLOOKUP(G100,PARAM!S:T,2,0)),"")</f>
        <v>242770</v>
      </c>
      <c r="J100" s="1" t="str">
        <f>IFERROR(CONCATENATE("*",VLOOKUP(C100,PARAM!E:F,2,0),VLOOKUP(D100,PARAM!K:L,2,0),VLOOKUP(E100,PARAM!H:I,2,0),VLOOKUP(G100,PARAM!S:T,2,0),"*"),"")</f>
        <v>*242770*</v>
      </c>
      <c r="K100" s="1" t="str">
        <f t="shared" si="1"/>
        <v>MEDIAS CABALLERO CLASICAS</v>
      </c>
      <c r="L100" s="1" t="str">
        <f>VLOOKUP(B100,PARAM!A:C,3,0)</f>
        <v>ACCESORIOS</v>
      </c>
      <c r="M100" s="1" t="str">
        <f>VLOOKUP(D100,PARAM!K:N,3,0)</f>
        <v>MASCULINO</v>
      </c>
      <c r="N100" s="1" t="str">
        <f>VLOOKUP(D100,PARAM!K:N,4,0)</f>
        <v>ADULTO</v>
      </c>
      <c r="O100" s="1" t="str">
        <f t="shared" si="2"/>
        <v>MEDIAS CABALLERO CLASICAS</v>
      </c>
      <c r="P100" s="1"/>
      <c r="Q100" s="1"/>
    </row>
    <row r="101">
      <c r="A101" s="70">
        <v>46186.0</v>
      </c>
      <c r="B101" s="5" t="s">
        <v>584</v>
      </c>
      <c r="C101" s="5" t="s">
        <v>583</v>
      </c>
      <c r="D101" s="5" t="s">
        <v>1606</v>
      </c>
      <c r="E101" s="1" t="s">
        <v>1702</v>
      </c>
      <c r="F101" s="5" t="s">
        <v>1584</v>
      </c>
      <c r="G101" s="99" t="s">
        <v>1585</v>
      </c>
      <c r="H101" s="1" t="s">
        <v>950</v>
      </c>
      <c r="I101" s="1" t="str">
        <f>IFERROR(CONCATENATE(VLOOKUP(C101,PARAM!E:F,2,0),VLOOKUP(D101,PARAM!K:L,2,0),VLOOKUP(E101,PARAM!H:I,2,0),VLOOKUP(G101,PARAM!S:T,2,0)),"")</f>
        <v>24216531</v>
      </c>
      <c r="J101" s="1" t="str">
        <f>IFERROR(CONCATENATE("*",VLOOKUP(C101,PARAM!E:F,2,0),VLOOKUP(D101,PARAM!K:L,2,0),VLOOKUP(E101,PARAM!H:I,2,0),VLOOKUP(G101,PARAM!S:T,2,0),"*"),"")</f>
        <v>*24216531*</v>
      </c>
      <c r="K101" s="1" t="str">
        <f t="shared" si="1"/>
        <v>MEDIAS CABALLERO LARGA HOLALA TALLA VA</v>
      </c>
      <c r="L101" s="1" t="str">
        <f>VLOOKUP(B101,PARAM!A:C,3,0)</f>
        <v>ACCESORIOS</v>
      </c>
      <c r="M101" s="1" t="str">
        <f>VLOOKUP(D101,PARAM!K:N,3,0)</f>
        <v>MASCULINO</v>
      </c>
      <c r="N101" s="1" t="str">
        <f>VLOOKUP(D101,PARAM!K:N,4,0)</f>
        <v>ADULTO</v>
      </c>
      <c r="O101" s="1" t="str">
        <f t="shared" si="2"/>
        <v>MEDIAS CABALLERO LARGA HOLALA</v>
      </c>
      <c r="P101" s="1"/>
      <c r="Q101" s="1"/>
    </row>
    <row r="102">
      <c r="A102" s="70">
        <v>46186.0</v>
      </c>
      <c r="B102" s="5" t="s">
        <v>584</v>
      </c>
      <c r="C102" s="5" t="s">
        <v>583</v>
      </c>
      <c r="D102" s="5" t="s">
        <v>1606</v>
      </c>
      <c r="E102" s="5" t="s">
        <v>1703</v>
      </c>
      <c r="F102" s="5" t="s">
        <v>1584</v>
      </c>
      <c r="G102" s="99" t="s">
        <v>1601</v>
      </c>
      <c r="H102" s="1" t="s">
        <v>950</v>
      </c>
      <c r="I102" s="1" t="str">
        <f>IFERROR(CONCATENATE(VLOOKUP(C102,PARAM!E:F,2,0),VLOOKUP(D102,PARAM!K:L,2,0),VLOOKUP(E102,PARAM!H:I,2,0),VLOOKUP(G102,PARAM!S:T,2,0)),"")</f>
        <v>2422590</v>
      </c>
      <c r="J102" s="1" t="str">
        <f>IFERROR(CONCATENATE("*",VLOOKUP(C102,PARAM!E:F,2,0),VLOOKUP(D102,PARAM!K:L,2,0),VLOOKUP(E102,PARAM!H:I,2,0),VLOOKUP(G102,PARAM!S:T,2,0),"*"),"")</f>
        <v>*2422590*</v>
      </c>
      <c r="K102" s="1" t="str">
        <f t="shared" si="1"/>
        <v>MEDIAS CABALLERO TERCO NYLON</v>
      </c>
      <c r="L102" s="1" t="str">
        <f>VLOOKUP(B102,PARAM!A:C,3,0)</f>
        <v>ACCESORIOS</v>
      </c>
      <c r="M102" s="1" t="str">
        <f>VLOOKUP(D102,PARAM!K:N,3,0)</f>
        <v>MASCULINO</v>
      </c>
      <c r="N102" s="1" t="str">
        <f>VLOOKUP(D102,PARAM!K:N,4,0)</f>
        <v>ADULTO</v>
      </c>
      <c r="O102" s="1" t="str">
        <f t="shared" si="2"/>
        <v>MEDIAS CABALLERO TERCO NYLON</v>
      </c>
      <c r="P102" s="1"/>
      <c r="Q102" s="1"/>
    </row>
    <row r="103">
      <c r="A103" s="70">
        <v>46186.0</v>
      </c>
      <c r="B103" s="5" t="s">
        <v>584</v>
      </c>
      <c r="C103" s="5" t="s">
        <v>583</v>
      </c>
      <c r="D103" s="5" t="s">
        <v>1606</v>
      </c>
      <c r="E103" s="1" t="s">
        <v>1704</v>
      </c>
      <c r="F103" s="5" t="s">
        <v>1584</v>
      </c>
      <c r="G103" s="99" t="s">
        <v>1601</v>
      </c>
      <c r="H103" s="1" t="s">
        <v>950</v>
      </c>
      <c r="I103" s="1" t="str">
        <f>IFERROR(CONCATENATE(VLOOKUP(C103,PARAM!E:F,2,0),VLOOKUP(D103,PARAM!K:L,2,0),VLOOKUP(E103,PARAM!H:I,2,0),VLOOKUP(G103,PARAM!S:T,2,0)),"")</f>
        <v>2422640</v>
      </c>
      <c r="J103" s="1" t="str">
        <f>IFERROR(CONCATENATE("*",VLOOKUP(C103,PARAM!E:F,2,0),VLOOKUP(D103,PARAM!K:L,2,0),VLOOKUP(E103,PARAM!H:I,2,0),VLOOKUP(G103,PARAM!S:T,2,0),"*"),"")</f>
        <v>*2422640*</v>
      </c>
      <c r="K103" s="1" t="str">
        <f t="shared" si="1"/>
        <v>MEDIAS CABALLERO TOBILLERA COTLINE</v>
      </c>
      <c r="L103" s="1" t="str">
        <f>VLOOKUP(B103,PARAM!A:C,3,0)</f>
        <v>ACCESORIOS</v>
      </c>
      <c r="M103" s="1" t="str">
        <f>VLOOKUP(D103,PARAM!K:N,3,0)</f>
        <v>MASCULINO</v>
      </c>
      <c r="N103" s="1" t="str">
        <f>VLOOKUP(D103,PARAM!K:N,4,0)</f>
        <v>ADULTO</v>
      </c>
      <c r="O103" s="1" t="str">
        <f t="shared" si="2"/>
        <v>MEDIAS CABALLERO TOBILLERA COTLINE</v>
      </c>
      <c r="P103" s="1"/>
      <c r="Q103" s="1"/>
    </row>
    <row r="104">
      <c r="A104" s="70">
        <v>46186.0</v>
      </c>
      <c r="B104" s="5" t="s">
        <v>584</v>
      </c>
      <c r="C104" s="5" t="s">
        <v>583</v>
      </c>
      <c r="D104" s="5" t="s">
        <v>1606</v>
      </c>
      <c r="E104" s="1" t="s">
        <v>1705</v>
      </c>
      <c r="F104" s="5" t="s">
        <v>1584</v>
      </c>
      <c r="G104" s="99" t="s">
        <v>1601</v>
      </c>
      <c r="H104" s="1" t="s">
        <v>950</v>
      </c>
      <c r="I104" s="1" t="str">
        <f>IFERROR(CONCATENATE(VLOOKUP(C104,PARAM!E:F,2,0),VLOOKUP(D104,PARAM!K:L,2,0),VLOOKUP(E104,PARAM!H:I,2,0),VLOOKUP(G104,PARAM!S:T,2,0)),"")</f>
        <v>2422650</v>
      </c>
      <c r="J104" s="1" t="str">
        <f>IFERROR(CONCATENATE("*",VLOOKUP(C104,PARAM!E:F,2,0),VLOOKUP(D104,PARAM!K:L,2,0),VLOOKUP(E104,PARAM!H:I,2,0),VLOOKUP(G104,PARAM!S:T,2,0),"*"),"")</f>
        <v>*2422650*</v>
      </c>
      <c r="K104" s="1" t="str">
        <f t="shared" si="1"/>
        <v>MEDIAS CABALLERO TOBILLERA GRUESA</v>
      </c>
      <c r="L104" s="1" t="str">
        <f>VLOOKUP(B104,PARAM!A:C,3,0)</f>
        <v>ACCESORIOS</v>
      </c>
      <c r="M104" s="1" t="str">
        <f>VLOOKUP(D104,PARAM!K:N,3,0)</f>
        <v>MASCULINO</v>
      </c>
      <c r="N104" s="1" t="str">
        <f>VLOOKUP(D104,PARAM!K:N,4,0)</f>
        <v>ADULTO</v>
      </c>
      <c r="O104" s="1" t="str">
        <f t="shared" si="2"/>
        <v>MEDIAS CABALLERO TOBILLERA GRUESA</v>
      </c>
      <c r="P104" s="1"/>
      <c r="Q104" s="1"/>
    </row>
    <row r="105">
      <c r="A105" s="70">
        <v>46186.0</v>
      </c>
      <c r="B105" s="5" t="s">
        <v>584</v>
      </c>
      <c r="C105" s="5" t="s">
        <v>583</v>
      </c>
      <c r="D105" s="5" t="s">
        <v>1599</v>
      </c>
      <c r="E105" s="1" t="s">
        <v>1706</v>
      </c>
      <c r="F105" s="5" t="s">
        <v>1584</v>
      </c>
      <c r="G105" s="99" t="s">
        <v>1585</v>
      </c>
      <c r="H105" s="1" t="s">
        <v>950</v>
      </c>
      <c r="I105" s="1" t="str">
        <f>IFERROR(CONCATENATE(VLOOKUP(C105,PARAM!E:F,2,0),VLOOKUP(D105,PARAM!K:L,2,0),VLOOKUP(E105,PARAM!H:I,2,0),VLOOKUP(G105,PARAM!S:T,2,0)),"")</f>
        <v>2414931</v>
      </c>
      <c r="J105" s="1" t="str">
        <f>IFERROR(CONCATENATE("*",VLOOKUP(C105,PARAM!E:F,2,0),VLOOKUP(D105,PARAM!K:L,2,0),VLOOKUP(E105,PARAM!H:I,2,0),VLOOKUP(G105,PARAM!S:T,2,0),"*"),"")</f>
        <v>*2414931*</v>
      </c>
      <c r="K105" s="1" t="str">
        <f t="shared" si="1"/>
        <v>MEDIAS DAMA BORDADA VALANT TALLA VA</v>
      </c>
      <c r="L105" s="1" t="str">
        <f>VLOOKUP(B105,PARAM!A:C,3,0)</f>
        <v>ACCESORIOS</v>
      </c>
      <c r="M105" s="1" t="str">
        <f>VLOOKUP(D105,PARAM!K:N,3,0)</f>
        <v>FEMENINO</v>
      </c>
      <c r="N105" s="1" t="str">
        <f>VLOOKUP(D105,PARAM!K:N,4,0)</f>
        <v>ADULTO</v>
      </c>
      <c r="O105" s="1" t="str">
        <f t="shared" si="2"/>
        <v>MEDIAS DAMA BORDADA VALANT</v>
      </c>
      <c r="P105" s="1"/>
      <c r="Q105" s="1"/>
    </row>
    <row r="106">
      <c r="A106" s="70">
        <v>46186.0</v>
      </c>
      <c r="B106" s="5" t="s">
        <v>584</v>
      </c>
      <c r="C106" s="5" t="s">
        <v>583</v>
      </c>
      <c r="D106" s="5" t="s">
        <v>1599</v>
      </c>
      <c r="E106" s="1" t="s">
        <v>1707</v>
      </c>
      <c r="F106" s="5" t="s">
        <v>1584</v>
      </c>
      <c r="G106" s="99" t="s">
        <v>1585</v>
      </c>
      <c r="H106" s="1" t="s">
        <v>950</v>
      </c>
      <c r="I106" s="1" t="str">
        <f>IFERROR(CONCATENATE(VLOOKUP(C106,PARAM!E:F,2,0),VLOOKUP(D106,PARAM!K:L,2,0),VLOOKUP(E106,PARAM!H:I,2,0),VLOOKUP(G106,PARAM!S:T,2,0)),"")</f>
        <v>24113431</v>
      </c>
      <c r="J106" s="1" t="str">
        <f>IFERROR(CONCATENATE("*",VLOOKUP(C106,PARAM!E:F,2,0),VLOOKUP(D106,PARAM!K:L,2,0),VLOOKUP(E106,PARAM!H:I,2,0),VLOOKUP(G106,PARAM!S:T,2,0),"*"),"")</f>
        <v>*24113431*</v>
      </c>
      <c r="K106" s="1" t="str">
        <f t="shared" si="1"/>
        <v>MEDIAS DAMA FINA HOLALA TALLA VA</v>
      </c>
      <c r="L106" s="1" t="str">
        <f>VLOOKUP(B106,PARAM!A:C,3,0)</f>
        <v>ACCESORIOS</v>
      </c>
      <c r="M106" s="1" t="str">
        <f>VLOOKUP(D106,PARAM!K:N,3,0)</f>
        <v>FEMENINO</v>
      </c>
      <c r="N106" s="1" t="str">
        <f>VLOOKUP(D106,PARAM!K:N,4,0)</f>
        <v>ADULTO</v>
      </c>
      <c r="O106" s="1" t="str">
        <f t="shared" si="2"/>
        <v>MEDIAS DAMA FINA HOLALA</v>
      </c>
      <c r="P106" s="1"/>
      <c r="Q106" s="1"/>
    </row>
    <row r="107">
      <c r="A107" s="70">
        <v>46186.0</v>
      </c>
      <c r="B107" s="5" t="s">
        <v>584</v>
      </c>
      <c r="C107" s="5" t="s">
        <v>583</v>
      </c>
      <c r="D107" s="5" t="s">
        <v>1599</v>
      </c>
      <c r="E107" s="1" t="s">
        <v>1708</v>
      </c>
      <c r="F107" s="5" t="s">
        <v>1584</v>
      </c>
      <c r="G107" s="99" t="s">
        <v>1585</v>
      </c>
      <c r="H107" s="1" t="s">
        <v>950</v>
      </c>
      <c r="I107" s="1" t="str">
        <f>IFERROR(CONCATENATE(VLOOKUP(C107,PARAM!E:F,2,0),VLOOKUP(D107,PARAM!K:L,2,0),VLOOKUP(E107,PARAM!H:I,2,0),VLOOKUP(G107,PARAM!S:T,2,0)),"")</f>
        <v>24118331</v>
      </c>
      <c r="J107" s="1" t="str">
        <f>IFERROR(CONCATENATE("*",VLOOKUP(C107,PARAM!E:F,2,0),VLOOKUP(D107,PARAM!K:L,2,0),VLOOKUP(E107,PARAM!H:I,2,0),VLOOKUP(G107,PARAM!S:T,2,0),"*"),"")</f>
        <v>*24118331*</v>
      </c>
      <c r="K107" s="1" t="str">
        <f t="shared" si="1"/>
        <v>MEDIAS DAMA MARCADA HOLALA TALLA VA</v>
      </c>
      <c r="L107" s="1" t="str">
        <f>VLOOKUP(B107,PARAM!A:C,3,0)</f>
        <v>ACCESORIOS</v>
      </c>
      <c r="M107" s="1" t="str">
        <f>VLOOKUP(D107,PARAM!K:N,3,0)</f>
        <v>FEMENINO</v>
      </c>
      <c r="N107" s="1" t="str">
        <f>VLOOKUP(D107,PARAM!K:N,4,0)</f>
        <v>ADULTO</v>
      </c>
      <c r="O107" s="1" t="str">
        <f t="shared" si="2"/>
        <v>MEDIAS DAMA MARCADA HOLALA</v>
      </c>
      <c r="P107" s="1"/>
      <c r="Q107" s="1"/>
    </row>
    <row r="108">
      <c r="A108" s="70">
        <v>46186.0</v>
      </c>
      <c r="B108" s="5" t="s">
        <v>584</v>
      </c>
      <c r="C108" s="5" t="s">
        <v>583</v>
      </c>
      <c r="D108" s="5" t="s">
        <v>1599</v>
      </c>
      <c r="E108" s="1" t="s">
        <v>1709</v>
      </c>
      <c r="F108" s="5" t="s">
        <v>1584</v>
      </c>
      <c r="G108" s="99" t="s">
        <v>1585</v>
      </c>
      <c r="H108" s="1" t="s">
        <v>950</v>
      </c>
      <c r="I108" s="1" t="str">
        <f>IFERROR(CONCATENATE(VLOOKUP(C108,PARAM!E:F,2,0),VLOOKUP(D108,PARAM!K:L,2,0),VLOOKUP(E108,PARAM!H:I,2,0),VLOOKUP(G108,PARAM!S:T,2,0)),"")</f>
        <v>24125531</v>
      </c>
      <c r="J108" s="1" t="str">
        <f>IFERROR(CONCATENATE("*",VLOOKUP(C108,PARAM!E:F,2,0),VLOOKUP(D108,PARAM!K:L,2,0),VLOOKUP(E108,PARAM!H:I,2,0),VLOOKUP(G108,PARAM!S:T,2,0),"*"),"")</f>
        <v>*24125531*</v>
      </c>
      <c r="K108" s="1" t="str">
        <f t="shared" si="1"/>
        <v>MEDIAS DAMA TALONERA HOLALA TALLA VA</v>
      </c>
      <c r="L108" s="1" t="str">
        <f>VLOOKUP(B108,PARAM!A:C,3,0)</f>
        <v>ACCESORIOS</v>
      </c>
      <c r="M108" s="1" t="str">
        <f>VLOOKUP(D108,PARAM!K:N,3,0)</f>
        <v>FEMENINO</v>
      </c>
      <c r="N108" s="1" t="str">
        <f>VLOOKUP(D108,PARAM!K:N,4,0)</f>
        <v>ADULTO</v>
      </c>
      <c r="O108" s="1" t="str">
        <f t="shared" si="2"/>
        <v>MEDIAS DAMA TALONERA HOLALA</v>
      </c>
      <c r="P108" s="1"/>
      <c r="Q108" s="1"/>
    </row>
    <row r="109">
      <c r="A109" s="70">
        <v>46186.0</v>
      </c>
      <c r="B109" s="5" t="s">
        <v>584</v>
      </c>
      <c r="C109" s="5" t="s">
        <v>583</v>
      </c>
      <c r="D109" s="5" t="s">
        <v>1599</v>
      </c>
      <c r="E109" s="1" t="s">
        <v>1710</v>
      </c>
      <c r="F109" s="5" t="s">
        <v>1584</v>
      </c>
      <c r="G109" s="99" t="s">
        <v>1585</v>
      </c>
      <c r="H109" s="1" t="s">
        <v>950</v>
      </c>
      <c r="I109" s="1" t="str">
        <f>IFERROR(CONCATENATE(VLOOKUP(C109,PARAM!E:F,2,0),VLOOKUP(D109,PARAM!K:L,2,0),VLOOKUP(E109,PARAM!H:I,2,0),VLOOKUP(G109,PARAM!S:T,2,0)),"")</f>
        <v>24125631</v>
      </c>
      <c r="J109" s="1" t="str">
        <f>IFERROR(CONCATENATE("*",VLOOKUP(C109,PARAM!E:F,2,0),VLOOKUP(D109,PARAM!K:L,2,0),VLOOKUP(E109,PARAM!H:I,2,0),VLOOKUP(G109,PARAM!S:T,2,0),"*"),"")</f>
        <v>*24125631*</v>
      </c>
      <c r="K109" s="1" t="str">
        <f t="shared" si="1"/>
        <v>MEDIAS DAMA TALONERA TOBILLERA TALLA VA</v>
      </c>
      <c r="L109" s="1" t="str">
        <f>VLOOKUP(B109,PARAM!A:C,3,0)</f>
        <v>ACCESORIOS</v>
      </c>
      <c r="M109" s="1" t="str">
        <f>VLOOKUP(D109,PARAM!K:N,3,0)</f>
        <v>FEMENINO</v>
      </c>
      <c r="N109" s="1" t="str">
        <f>VLOOKUP(D109,PARAM!K:N,4,0)</f>
        <v>ADULTO</v>
      </c>
      <c r="O109" s="1" t="str">
        <f t="shared" si="2"/>
        <v>MEDIAS DAMA TALONERA TOBILLERA</v>
      </c>
      <c r="P109" s="1"/>
      <c r="Q109" s="1"/>
    </row>
    <row r="110">
      <c r="A110" s="70">
        <v>46186.0</v>
      </c>
      <c r="B110" s="5" t="s">
        <v>584</v>
      </c>
      <c r="C110" s="5" t="s">
        <v>1711</v>
      </c>
      <c r="D110" s="5" t="s">
        <v>1599</v>
      </c>
      <c r="E110" s="1" t="s">
        <v>1712</v>
      </c>
      <c r="F110" s="5" t="s">
        <v>1584</v>
      </c>
      <c r="G110" s="99" t="s">
        <v>1601</v>
      </c>
      <c r="H110" s="1" t="s">
        <v>1366</v>
      </c>
      <c r="I110" s="1" t="str">
        <f>IFERROR(CONCATENATE(VLOOKUP(C110,PARAM!E:F,2,0),VLOOKUP(D110,PARAM!K:L,2,0),VLOOKUP(E110,PARAM!H:I,2,0),VLOOKUP(G110,PARAM!S:T,2,0)),"")</f>
        <v>5611930</v>
      </c>
      <c r="J110" s="1" t="str">
        <f>IFERROR(CONCATENATE("*",VLOOKUP(C110,PARAM!E:F,2,0),VLOOKUP(D110,PARAM!K:L,2,0),VLOOKUP(E110,PARAM!H:I,2,0),VLOOKUP(G110,PARAM!S:T,2,0),"*"),"")</f>
        <v>*5611930*</v>
      </c>
      <c r="K110" s="1" t="str">
        <f t="shared" si="1"/>
        <v>MOÑOS DAMA MOÑOS COLOMBIA</v>
      </c>
      <c r="L110" s="1" t="str">
        <f>VLOOKUP(B110,PARAM!A:C,3,0)</f>
        <v>ACCESORIOS</v>
      </c>
      <c r="M110" s="1" t="str">
        <f>VLOOKUP(D110,PARAM!K:N,3,0)</f>
        <v>FEMENINO</v>
      </c>
      <c r="N110" s="1" t="str">
        <f>VLOOKUP(D110,PARAM!K:N,4,0)</f>
        <v>ADULTO</v>
      </c>
      <c r="O110" s="1" t="str">
        <f t="shared" si="2"/>
        <v>MOÑOS DAMA MOÑOS COLOMBIA</v>
      </c>
      <c r="P110" s="1"/>
      <c r="Q110" s="1"/>
    </row>
    <row r="111">
      <c r="A111" s="70">
        <v>46186.0</v>
      </c>
      <c r="B111" s="5" t="s">
        <v>584</v>
      </c>
      <c r="C111" s="5" t="s">
        <v>1711</v>
      </c>
      <c r="D111" s="5" t="s">
        <v>1599</v>
      </c>
      <c r="E111" s="1" t="s">
        <v>1713</v>
      </c>
      <c r="F111" s="5" t="s">
        <v>1584</v>
      </c>
      <c r="G111" s="99" t="s">
        <v>1601</v>
      </c>
      <c r="H111" s="1" t="s">
        <v>1366</v>
      </c>
      <c r="I111" s="1" t="str">
        <f>IFERROR(CONCATENATE(VLOOKUP(C111,PARAM!E:F,2,0),VLOOKUP(D111,PARAM!K:L,2,0),VLOOKUP(E111,PARAM!H:I,2,0),VLOOKUP(G111,PARAM!S:T,2,0)),"")</f>
        <v>5611960</v>
      </c>
      <c r="J111" s="1" t="str">
        <f>IFERROR(CONCATENATE("*",VLOOKUP(C111,PARAM!E:F,2,0),VLOOKUP(D111,PARAM!K:L,2,0),VLOOKUP(E111,PARAM!H:I,2,0),VLOOKUP(G111,PARAM!S:T,2,0),"*"),"")</f>
        <v>*5611960*</v>
      </c>
      <c r="K111" s="1" t="str">
        <f t="shared" si="1"/>
        <v>MOÑOS DAMA NEGRA CAFE BEIGE</v>
      </c>
      <c r="L111" s="1" t="str">
        <f>VLOOKUP(B111,PARAM!A:C,3,0)</f>
        <v>ACCESORIOS</v>
      </c>
      <c r="M111" s="1" t="str">
        <f>VLOOKUP(D111,PARAM!K:N,3,0)</f>
        <v>FEMENINO</v>
      </c>
      <c r="N111" s="1" t="str">
        <f>VLOOKUP(D111,PARAM!K:N,4,0)</f>
        <v>ADULTO</v>
      </c>
      <c r="O111" s="1" t="str">
        <f t="shared" si="2"/>
        <v>MOÑOS DAMA NEGRA CAFE BEIGE</v>
      </c>
      <c r="P111" s="1"/>
      <c r="Q111" s="1"/>
    </row>
    <row r="112">
      <c r="A112" s="70">
        <v>46186.0</v>
      </c>
      <c r="B112" s="5" t="s">
        <v>584</v>
      </c>
      <c r="C112" s="5" t="s">
        <v>1714</v>
      </c>
      <c r="D112" s="5" t="s">
        <v>1599</v>
      </c>
      <c r="E112" s="1" t="s">
        <v>1714</v>
      </c>
      <c r="F112" s="5" t="s">
        <v>1584</v>
      </c>
      <c r="G112" s="99" t="s">
        <v>1601</v>
      </c>
      <c r="H112" s="1" t="s">
        <v>1366</v>
      </c>
      <c r="I112" s="1" t="str">
        <f>IFERROR(CONCATENATE(VLOOKUP(C112,PARAM!E:F,2,0),VLOOKUP(D112,PARAM!K:L,2,0),VLOOKUP(E112,PARAM!H:I,2,0),VLOOKUP(G112,PARAM!S:T,2,0)),"")</f>
        <v>5812060</v>
      </c>
      <c r="J112" s="1" t="str">
        <f>IFERROR(CONCATENATE("*",VLOOKUP(C112,PARAM!E:F,2,0),VLOOKUP(D112,PARAM!K:L,2,0),VLOOKUP(E112,PARAM!H:I,2,0),VLOOKUP(G112,PARAM!S:T,2,0),"*"),"")</f>
        <v>*5812060*</v>
      </c>
      <c r="K112" s="1" t="str">
        <f t="shared" si="1"/>
        <v>PAQUETE CAUCHOS DAMA PAQUETE CAUCHOS</v>
      </c>
      <c r="L112" s="1" t="str">
        <f>VLOOKUP(B112,PARAM!A:C,3,0)</f>
        <v>ACCESORIOS</v>
      </c>
      <c r="M112" s="1" t="str">
        <f>VLOOKUP(D112,PARAM!K:N,3,0)</f>
        <v>FEMENINO</v>
      </c>
      <c r="N112" s="1" t="str">
        <f>VLOOKUP(D112,PARAM!K:N,4,0)</f>
        <v>ADULTO</v>
      </c>
      <c r="O112" s="1" t="str">
        <f t="shared" si="2"/>
        <v>PAQUETE CAUCHOS DAMA PAQUETE CAUCHOS</v>
      </c>
      <c r="P112" s="1"/>
      <c r="Q112" s="1"/>
    </row>
    <row r="113">
      <c r="A113" s="70">
        <v>46186.0</v>
      </c>
      <c r="B113" s="5" t="s">
        <v>584</v>
      </c>
      <c r="C113" s="5" t="s">
        <v>1715</v>
      </c>
      <c r="D113" s="5" t="s">
        <v>1606</v>
      </c>
      <c r="E113" s="1" t="s">
        <v>1716</v>
      </c>
      <c r="F113" s="5" t="s">
        <v>1584</v>
      </c>
      <c r="G113" s="99" t="s">
        <v>1601</v>
      </c>
      <c r="H113" s="1" t="s">
        <v>911</v>
      </c>
      <c r="I113" s="1" t="str">
        <f>IFERROR(CONCATENATE(VLOOKUP(C113,PARAM!E:F,2,0),VLOOKUP(D113,PARAM!K:L,2,0),VLOOKUP(E113,PARAM!H:I,2,0),VLOOKUP(G113,PARAM!S:T,2,0)),"")</f>
        <v>1921180</v>
      </c>
      <c r="J113" s="1" t="str">
        <f>IFERROR(CONCATENATE("*",VLOOKUP(C113,PARAM!E:F,2,0),VLOOKUP(D113,PARAM!K:L,2,0),VLOOKUP(E113,PARAM!H:I,2,0),VLOOKUP(G113,PARAM!S:T,2,0),"*"),"")</f>
        <v>*1921180*</v>
      </c>
      <c r="K113" s="1" t="str">
        <f t="shared" si="1"/>
        <v>PECHERAS CABALLERO DIFERENTES MARCAS</v>
      </c>
      <c r="L113" s="1" t="str">
        <f>VLOOKUP(B113,PARAM!A:C,3,0)</f>
        <v>ACCESORIOS</v>
      </c>
      <c r="M113" s="1" t="str">
        <f>VLOOKUP(D113,PARAM!K:N,3,0)</f>
        <v>MASCULINO</v>
      </c>
      <c r="N113" s="1" t="str">
        <f>VLOOKUP(D113,PARAM!K:N,4,0)</f>
        <v>ADULTO</v>
      </c>
      <c r="O113" s="1" t="str">
        <f t="shared" si="2"/>
        <v>PECHERAS CABALLERO DIFERENTES MARCAS</v>
      </c>
      <c r="P113" s="1"/>
      <c r="Q113" s="1"/>
    </row>
    <row r="114">
      <c r="A114" s="70">
        <v>46186.0</v>
      </c>
      <c r="B114" s="5" t="s">
        <v>584</v>
      </c>
      <c r="C114" s="5" t="s">
        <v>1717</v>
      </c>
      <c r="D114" s="5" t="s">
        <v>1599</v>
      </c>
      <c r="E114" s="1" t="s">
        <v>1718</v>
      </c>
      <c r="F114" s="5" t="s">
        <v>1584</v>
      </c>
      <c r="G114" s="99" t="s">
        <v>1601</v>
      </c>
      <c r="H114" s="1" t="s">
        <v>1366</v>
      </c>
      <c r="I114" s="1" t="str">
        <f>IFERROR(CONCATENATE(VLOOKUP(C114,PARAM!E:F,2,0),VLOOKUP(D114,PARAM!K:L,2,0),VLOOKUP(E114,PARAM!H:I,2,0),VLOOKUP(G114,PARAM!S:T,2,0)),"")</f>
        <v>7412120</v>
      </c>
      <c r="J114" s="1" t="str">
        <f>IFERROR(CONCATENATE("*",VLOOKUP(C114,PARAM!E:F,2,0),VLOOKUP(D114,PARAM!K:L,2,0),VLOOKUP(E114,PARAM!H:I,2,0),VLOOKUP(G114,PARAM!S:T,2,0),"*"),"")</f>
        <v>*7412120*</v>
      </c>
      <c r="K114" s="1" t="str">
        <f t="shared" si="1"/>
        <v>PINTUCARA DAMA PINTUCARA TRICOLOR</v>
      </c>
      <c r="L114" s="1" t="str">
        <f>VLOOKUP(B114,PARAM!A:C,3,0)</f>
        <v>ACCESORIOS</v>
      </c>
      <c r="M114" s="1" t="str">
        <f>VLOOKUP(D114,PARAM!K:N,3,0)</f>
        <v>FEMENINO</v>
      </c>
      <c r="N114" s="1" t="str">
        <f>VLOOKUP(D114,PARAM!K:N,4,0)</f>
        <v>ADULTO</v>
      </c>
      <c r="O114" s="1" t="str">
        <f t="shared" si="2"/>
        <v>PINTUCARA DAMA PINTUCARA TRICOLOR</v>
      </c>
      <c r="P114" s="1"/>
      <c r="Q114" s="1"/>
    </row>
    <row r="115">
      <c r="A115" s="70">
        <v>46186.0</v>
      </c>
      <c r="B115" s="5" t="s">
        <v>584</v>
      </c>
      <c r="C115" s="5" t="s">
        <v>1719</v>
      </c>
      <c r="D115" s="5" t="s">
        <v>1599</v>
      </c>
      <c r="E115" s="1" t="s">
        <v>1720</v>
      </c>
      <c r="F115" s="5" t="s">
        <v>1584</v>
      </c>
      <c r="G115" s="99" t="s">
        <v>1601</v>
      </c>
      <c r="H115" s="1" t="s">
        <v>1366</v>
      </c>
      <c r="I115" s="1" t="str">
        <f>IFERROR(CONCATENATE(VLOOKUP(C115,PARAM!E:F,2,0),VLOOKUP(D115,PARAM!K:L,2,0),VLOOKUP(E115,PARAM!H:I,2,0),VLOOKUP(G115,PARAM!S:T,2,0)),"")</f>
        <v>7312210</v>
      </c>
      <c r="J115" s="1" t="str">
        <f>IFERROR(CONCATENATE("*",VLOOKUP(C115,PARAM!E:F,2,0),VLOOKUP(D115,PARAM!K:L,2,0),VLOOKUP(E115,PARAM!H:I,2,0),VLOOKUP(G115,PARAM!S:T,2,0),"*"),"")</f>
        <v>*7312210*</v>
      </c>
      <c r="K115" s="1" t="str">
        <f t="shared" si="1"/>
        <v>POLVO DAMA POLVO ROSADO</v>
      </c>
      <c r="L115" s="1" t="str">
        <f>VLOOKUP(B115,PARAM!A:C,3,0)</f>
        <v>ACCESORIOS</v>
      </c>
      <c r="M115" s="1" t="str">
        <f>VLOOKUP(D115,PARAM!K:N,3,0)</f>
        <v>FEMENINO</v>
      </c>
      <c r="N115" s="1" t="str">
        <f>VLOOKUP(D115,PARAM!K:N,4,0)</f>
        <v>ADULTO</v>
      </c>
      <c r="O115" s="1" t="str">
        <f t="shared" si="2"/>
        <v>POLVO DAMA POLVO ROSADO</v>
      </c>
      <c r="P115" s="1"/>
      <c r="Q115" s="1"/>
    </row>
    <row r="116">
      <c r="A116" s="70">
        <v>46186.0</v>
      </c>
      <c r="B116" s="5" t="s">
        <v>584</v>
      </c>
      <c r="C116" s="5" t="s">
        <v>1721</v>
      </c>
      <c r="D116" s="5" t="s">
        <v>1599</v>
      </c>
      <c r="E116" s="1" t="s">
        <v>1722</v>
      </c>
      <c r="F116" s="5" t="s">
        <v>1584</v>
      </c>
      <c r="G116" s="99" t="s">
        <v>1601</v>
      </c>
      <c r="H116" s="1" t="s">
        <v>1366</v>
      </c>
      <c r="I116" s="1" t="str">
        <f>IFERROR(CONCATENATE(VLOOKUP(C116,PARAM!E:F,2,0),VLOOKUP(D116,PARAM!K:L,2,0),VLOOKUP(E116,PARAM!H:I,2,0),VLOOKUP(G116,PARAM!S:T,2,0)),"")</f>
        <v>3111110</v>
      </c>
      <c r="J116" s="1" t="str">
        <f>IFERROR(CONCATENATE("*",VLOOKUP(C116,PARAM!E:F,2,0),VLOOKUP(D116,PARAM!K:L,2,0),VLOOKUP(E116,PARAM!H:I,2,0),VLOOKUP(G116,PARAM!S:T,2,0),"*"),"")</f>
        <v>*3111110*</v>
      </c>
      <c r="K116" s="1" t="str">
        <f t="shared" si="1"/>
        <v>PULSERAS DAMA DE COLOMBIA</v>
      </c>
      <c r="L116" s="1" t="str">
        <f>VLOOKUP(B116,PARAM!A:C,3,0)</f>
        <v>ACCESORIOS</v>
      </c>
      <c r="M116" s="1" t="str">
        <f>VLOOKUP(D116,PARAM!K:N,3,0)</f>
        <v>FEMENINO</v>
      </c>
      <c r="N116" s="1" t="str">
        <f>VLOOKUP(D116,PARAM!K:N,4,0)</f>
        <v>ADULTO</v>
      </c>
      <c r="O116" s="1" t="str">
        <f t="shared" si="2"/>
        <v>PULSERAS DAMA DE COLOMBIA</v>
      </c>
      <c r="P116" s="1"/>
      <c r="Q116" s="1"/>
    </row>
    <row r="117">
      <c r="A117" s="70">
        <v>46186.0</v>
      </c>
      <c r="B117" s="5" t="s">
        <v>584</v>
      </c>
      <c r="C117" s="5" t="s">
        <v>1721</v>
      </c>
      <c r="D117" s="5" t="s">
        <v>1582</v>
      </c>
      <c r="E117" s="1" t="s">
        <v>1723</v>
      </c>
      <c r="F117" s="5" t="s">
        <v>1584</v>
      </c>
      <c r="G117" s="99" t="s">
        <v>1585</v>
      </c>
      <c r="H117" s="1" t="s">
        <v>392</v>
      </c>
      <c r="I117" s="1" t="str">
        <f>IFERROR(CONCATENATE(VLOOKUP(C117,PARAM!E:F,2,0),VLOOKUP(D117,PARAM!K:L,2,0),VLOOKUP(E117,PARAM!H:I,2,0),VLOOKUP(G117,PARAM!S:T,2,0)),"")</f>
        <v>31322431</v>
      </c>
      <c r="J117" s="1" t="str">
        <f>IFERROR(CONCATENATE("*",VLOOKUP(C117,PARAM!E:F,2,0),VLOOKUP(D117,PARAM!K:L,2,0),VLOOKUP(E117,PARAM!H:I,2,0),VLOOKUP(G117,PARAM!S:T,2,0),"*"),"")</f>
        <v>*31322431*</v>
      </c>
      <c r="K117" s="1" t="str">
        <f t="shared" si="1"/>
        <v>PULSERAS UNISEX PULSERA 1 TALLA VA</v>
      </c>
      <c r="L117" s="1" t="str">
        <f>VLOOKUP(B117,PARAM!A:C,3,0)</f>
        <v>ACCESORIOS</v>
      </c>
      <c r="M117" s="1" t="str">
        <f>VLOOKUP(D117,PARAM!K:N,3,0)</f>
        <v>UNISEX</v>
      </c>
      <c r="N117" s="1" t="str">
        <f>VLOOKUP(D117,PARAM!K:N,4,0)</f>
        <v>ADULTO</v>
      </c>
      <c r="O117" s="1" t="str">
        <f t="shared" si="2"/>
        <v>PULSERAS UNISEX PULSERA 1</v>
      </c>
      <c r="P117" s="1"/>
      <c r="Q117" s="1"/>
    </row>
    <row r="118">
      <c r="A118" s="70">
        <v>46186.0</v>
      </c>
      <c r="B118" s="5" t="s">
        <v>584</v>
      </c>
      <c r="C118" s="5" t="s">
        <v>1721</v>
      </c>
      <c r="D118" s="5" t="s">
        <v>1582</v>
      </c>
      <c r="E118" s="1" t="s">
        <v>1724</v>
      </c>
      <c r="F118" s="5" t="s">
        <v>1584</v>
      </c>
      <c r="G118" s="99" t="s">
        <v>1585</v>
      </c>
      <c r="H118" s="1" t="s">
        <v>392</v>
      </c>
      <c r="I118" s="1" t="str">
        <f>IFERROR(CONCATENATE(VLOOKUP(C118,PARAM!E:F,2,0),VLOOKUP(D118,PARAM!K:L,2,0),VLOOKUP(E118,PARAM!H:I,2,0),VLOOKUP(G118,PARAM!S:T,2,0)),"")</f>
        <v>31322531</v>
      </c>
      <c r="J118" s="1" t="str">
        <f>IFERROR(CONCATENATE("*",VLOOKUP(C118,PARAM!E:F,2,0),VLOOKUP(D118,PARAM!K:L,2,0),VLOOKUP(E118,PARAM!H:I,2,0),VLOOKUP(G118,PARAM!S:T,2,0),"*"),"")</f>
        <v>*31322531*</v>
      </c>
      <c r="K118" s="1" t="str">
        <f t="shared" si="1"/>
        <v>PULSERAS UNISEX PULSERA 2 TALLA VA</v>
      </c>
      <c r="L118" s="1" t="str">
        <f>VLOOKUP(B118,PARAM!A:C,3,0)</f>
        <v>ACCESORIOS</v>
      </c>
      <c r="M118" s="1" t="str">
        <f>VLOOKUP(D118,PARAM!K:N,3,0)</f>
        <v>UNISEX</v>
      </c>
      <c r="N118" s="1" t="str">
        <f>VLOOKUP(D118,PARAM!K:N,4,0)</f>
        <v>ADULTO</v>
      </c>
      <c r="O118" s="1" t="str">
        <f t="shared" si="2"/>
        <v>PULSERAS UNISEX PULSERA 2</v>
      </c>
      <c r="P118" s="1"/>
      <c r="Q118" s="1"/>
    </row>
    <row r="119">
      <c r="A119" s="70">
        <v>46186.0</v>
      </c>
      <c r="B119" s="5" t="s">
        <v>584</v>
      </c>
      <c r="C119" s="5" t="s">
        <v>1721</v>
      </c>
      <c r="D119" s="5" t="s">
        <v>1582</v>
      </c>
      <c r="E119" s="1" t="s">
        <v>1725</v>
      </c>
      <c r="F119" s="5" t="s">
        <v>1584</v>
      </c>
      <c r="G119" s="99" t="s">
        <v>1585</v>
      </c>
      <c r="H119" s="1" t="s">
        <v>392</v>
      </c>
      <c r="I119" s="1" t="str">
        <f>IFERROR(CONCATENATE(VLOOKUP(C119,PARAM!E:F,2,0),VLOOKUP(D119,PARAM!K:L,2,0),VLOOKUP(E119,PARAM!H:I,2,0),VLOOKUP(G119,PARAM!S:T,2,0)),"")</f>
        <v>31322631</v>
      </c>
      <c r="J119" s="1" t="str">
        <f>IFERROR(CONCATENATE("*",VLOOKUP(C119,PARAM!E:F,2,0),VLOOKUP(D119,PARAM!K:L,2,0),VLOOKUP(E119,PARAM!H:I,2,0),VLOOKUP(G119,PARAM!S:T,2,0),"*"),"")</f>
        <v>*31322631*</v>
      </c>
      <c r="K119" s="1" t="str">
        <f t="shared" si="1"/>
        <v>PULSERAS UNISEX PULSERA 3 TALLA VA</v>
      </c>
      <c r="L119" s="1" t="str">
        <f>VLOOKUP(B119,PARAM!A:C,3,0)</f>
        <v>ACCESORIOS</v>
      </c>
      <c r="M119" s="1" t="str">
        <f>VLOOKUP(D119,PARAM!K:N,3,0)</f>
        <v>UNISEX</v>
      </c>
      <c r="N119" s="1" t="str">
        <f>VLOOKUP(D119,PARAM!K:N,4,0)</f>
        <v>ADULTO</v>
      </c>
      <c r="O119" s="1" t="str">
        <f t="shared" si="2"/>
        <v>PULSERAS UNISEX PULSERA 3</v>
      </c>
      <c r="P119" s="1"/>
      <c r="Q119" s="1"/>
    </row>
    <row r="120">
      <c r="A120" s="70">
        <v>46186.0</v>
      </c>
      <c r="B120" s="5" t="s">
        <v>584</v>
      </c>
      <c r="C120" s="5" t="s">
        <v>1721</v>
      </c>
      <c r="D120" s="5" t="s">
        <v>1582</v>
      </c>
      <c r="E120" s="1" t="s">
        <v>1726</v>
      </c>
      <c r="F120" s="5" t="s">
        <v>1584</v>
      </c>
      <c r="G120" s="99" t="s">
        <v>1585</v>
      </c>
      <c r="H120" s="1" t="s">
        <v>392</v>
      </c>
      <c r="I120" s="1" t="str">
        <f>IFERROR(CONCATENATE(VLOOKUP(C120,PARAM!E:F,2,0),VLOOKUP(D120,PARAM!K:L,2,0),VLOOKUP(E120,PARAM!H:I,2,0),VLOOKUP(G120,PARAM!S:T,2,0)),"")</f>
        <v>31322731</v>
      </c>
      <c r="J120" s="1" t="str">
        <f>IFERROR(CONCATENATE("*",VLOOKUP(C120,PARAM!E:F,2,0),VLOOKUP(D120,PARAM!K:L,2,0),VLOOKUP(E120,PARAM!H:I,2,0),VLOOKUP(G120,PARAM!S:T,2,0),"*"),"")</f>
        <v>*31322731*</v>
      </c>
      <c r="K120" s="1" t="str">
        <f t="shared" si="1"/>
        <v>PULSERAS UNISEX PULSERA 4 TALLA VA</v>
      </c>
      <c r="L120" s="1" t="str">
        <f>VLOOKUP(B120,PARAM!A:C,3,0)</f>
        <v>ACCESORIOS</v>
      </c>
      <c r="M120" s="1" t="str">
        <f>VLOOKUP(D120,PARAM!K:N,3,0)</f>
        <v>UNISEX</v>
      </c>
      <c r="N120" s="1" t="str">
        <f>VLOOKUP(D120,PARAM!K:N,4,0)</f>
        <v>ADULTO</v>
      </c>
      <c r="O120" s="1" t="str">
        <f t="shared" si="2"/>
        <v>PULSERAS UNISEX PULSERA 4</v>
      </c>
      <c r="P120" s="1"/>
      <c r="Q120" s="1"/>
    </row>
    <row r="121">
      <c r="A121" s="70">
        <v>46186.0</v>
      </c>
      <c r="B121" s="5" t="s">
        <v>584</v>
      </c>
      <c r="C121" s="5" t="s">
        <v>1721</v>
      </c>
      <c r="D121" s="5" t="s">
        <v>1582</v>
      </c>
      <c r="E121" s="1" t="s">
        <v>1727</v>
      </c>
      <c r="F121" s="5" t="s">
        <v>1584</v>
      </c>
      <c r="G121" s="99" t="s">
        <v>1585</v>
      </c>
      <c r="H121" s="1" t="s">
        <v>392</v>
      </c>
      <c r="I121" s="1" t="str">
        <f>IFERROR(CONCATENATE(VLOOKUP(C121,PARAM!E:F,2,0),VLOOKUP(D121,PARAM!K:L,2,0),VLOOKUP(E121,PARAM!H:I,2,0),VLOOKUP(G121,PARAM!S:T,2,0)),"")</f>
        <v>31322831</v>
      </c>
      <c r="J121" s="1" t="str">
        <f>IFERROR(CONCATENATE("*",VLOOKUP(C121,PARAM!E:F,2,0),VLOOKUP(D121,PARAM!K:L,2,0),VLOOKUP(E121,PARAM!H:I,2,0),VLOOKUP(G121,PARAM!S:T,2,0),"*"),"")</f>
        <v>*31322831*</v>
      </c>
      <c r="K121" s="1" t="str">
        <f t="shared" si="1"/>
        <v>PULSERAS UNISEX PULSERA 5 TALLA VA</v>
      </c>
      <c r="L121" s="1" t="str">
        <f>VLOOKUP(B121,PARAM!A:C,3,0)</f>
        <v>ACCESORIOS</v>
      </c>
      <c r="M121" s="1" t="str">
        <f>VLOOKUP(D121,PARAM!K:N,3,0)</f>
        <v>UNISEX</v>
      </c>
      <c r="N121" s="1" t="str">
        <f>VLOOKUP(D121,PARAM!K:N,4,0)</f>
        <v>ADULTO</v>
      </c>
      <c r="O121" s="1" t="str">
        <f t="shared" si="2"/>
        <v>PULSERAS UNISEX PULSERA 5</v>
      </c>
      <c r="P121" s="1"/>
      <c r="Q121" s="1"/>
    </row>
    <row r="122">
      <c r="A122" s="70">
        <v>46186.0</v>
      </c>
      <c r="B122" s="5" t="s">
        <v>584</v>
      </c>
      <c r="C122" s="5" t="s">
        <v>1721</v>
      </c>
      <c r="D122" s="5" t="s">
        <v>1582</v>
      </c>
      <c r="E122" s="1" t="s">
        <v>1728</v>
      </c>
      <c r="F122" s="5" t="s">
        <v>1584</v>
      </c>
      <c r="G122" s="99" t="s">
        <v>1585</v>
      </c>
      <c r="H122" s="1" t="s">
        <v>392</v>
      </c>
      <c r="I122" s="1" t="str">
        <f>IFERROR(CONCATENATE(VLOOKUP(C122,PARAM!E:F,2,0),VLOOKUP(D122,PARAM!K:L,2,0),VLOOKUP(E122,PARAM!H:I,2,0),VLOOKUP(G122,PARAM!S:T,2,0)),"")</f>
        <v>31322931</v>
      </c>
      <c r="J122" s="1" t="str">
        <f>IFERROR(CONCATENATE("*",VLOOKUP(C122,PARAM!E:F,2,0),VLOOKUP(D122,PARAM!K:L,2,0),VLOOKUP(E122,PARAM!H:I,2,0),VLOOKUP(G122,PARAM!S:T,2,0),"*"),"")</f>
        <v>*31322931*</v>
      </c>
      <c r="K122" s="1" t="str">
        <f t="shared" si="1"/>
        <v>PULSERAS UNISEX PULSERA 6 TALLA VA</v>
      </c>
      <c r="L122" s="1" t="str">
        <f>VLOOKUP(B122,PARAM!A:C,3,0)</f>
        <v>ACCESORIOS</v>
      </c>
      <c r="M122" s="1" t="str">
        <f>VLOOKUP(D122,PARAM!K:N,3,0)</f>
        <v>UNISEX</v>
      </c>
      <c r="N122" s="1" t="str">
        <f>VLOOKUP(D122,PARAM!K:N,4,0)</f>
        <v>ADULTO</v>
      </c>
      <c r="O122" s="1" t="str">
        <f t="shared" si="2"/>
        <v>PULSERAS UNISEX PULSERA 6</v>
      </c>
      <c r="P122" s="1"/>
      <c r="Q122" s="1"/>
    </row>
    <row r="123">
      <c r="A123" s="70">
        <v>46186.0</v>
      </c>
      <c r="B123" s="5" t="s">
        <v>584</v>
      </c>
      <c r="C123" s="5" t="s">
        <v>1729</v>
      </c>
      <c r="D123" s="5" t="s">
        <v>1599</v>
      </c>
      <c r="E123" s="1" t="s">
        <v>1730</v>
      </c>
      <c r="F123" s="5" t="s">
        <v>1584</v>
      </c>
      <c r="G123" s="99" t="s">
        <v>1601</v>
      </c>
      <c r="H123" s="1" t="s">
        <v>1366</v>
      </c>
      <c r="I123" s="1" t="str">
        <f>IFERROR(CONCATENATE(VLOOKUP(C123,PARAM!E:F,2,0),VLOOKUP(D123,PARAM!K:L,2,0),VLOOKUP(E123,PARAM!H:I,2,0),VLOOKUP(G123,PARAM!S:T,2,0)),"")</f>
        <v>6412450</v>
      </c>
      <c r="J123" s="1" t="str">
        <f>IFERROR(CONCATENATE("*",VLOOKUP(C123,PARAM!E:F,2,0),VLOOKUP(D123,PARAM!K:L,2,0),VLOOKUP(E123,PARAM!H:I,2,0),VLOOKUP(G123,PARAM!S:T,2,0),"*"),"")</f>
        <v>*6412450*</v>
      </c>
      <c r="K123" s="1" t="str">
        <f t="shared" si="1"/>
        <v>RUBOR DAMA RUBOR RIMOCOO</v>
      </c>
      <c r="L123" s="1" t="str">
        <f>VLOOKUP(B123,PARAM!A:C,3,0)</f>
        <v>ACCESORIOS</v>
      </c>
      <c r="M123" s="1" t="str">
        <f>VLOOKUP(D123,PARAM!K:N,3,0)</f>
        <v>FEMENINO</v>
      </c>
      <c r="N123" s="1" t="str">
        <f>VLOOKUP(D123,PARAM!K:N,4,0)</f>
        <v>ADULTO</v>
      </c>
      <c r="O123" s="1" t="str">
        <f t="shared" si="2"/>
        <v>RUBOR DAMA RUBOR RIMOCOO</v>
      </c>
      <c r="P123" s="1"/>
      <c r="Q123" s="1"/>
    </row>
    <row r="124">
      <c r="A124" s="70">
        <v>46186.0</v>
      </c>
      <c r="B124" s="5" t="s">
        <v>584</v>
      </c>
      <c r="C124" s="5" t="s">
        <v>1731</v>
      </c>
      <c r="D124" s="5" t="s">
        <v>1599</v>
      </c>
      <c r="E124" s="1" t="s">
        <v>1732</v>
      </c>
      <c r="F124" s="5" t="s">
        <v>1584</v>
      </c>
      <c r="G124" s="99" t="s">
        <v>1601</v>
      </c>
      <c r="H124" s="1" t="s">
        <v>1366</v>
      </c>
      <c r="I124" s="1" t="str">
        <f>IFERROR(CONCATENATE(VLOOKUP(C124,PARAM!E:F,2,0),VLOOKUP(D124,PARAM!K:L,2,0),VLOOKUP(E124,PARAM!H:I,2,0),VLOOKUP(G124,PARAM!S:T,2,0)),"")</f>
        <v>6511190</v>
      </c>
      <c r="J124" s="1" t="str">
        <f>IFERROR(CONCATENATE("*",VLOOKUP(C124,PARAM!E:F,2,0),VLOOKUP(D124,PARAM!K:L,2,0),VLOOKUP(E124,PARAM!H:I,2,0),VLOOKUP(G124,PARAM!S:T,2,0),"*"),"")</f>
        <v>*6511190*</v>
      </c>
      <c r="K124" s="1" t="str">
        <f t="shared" si="1"/>
        <v>SOMBRA DAMA DIY BEAR</v>
      </c>
      <c r="L124" s="1" t="str">
        <f>VLOOKUP(B124,PARAM!A:C,3,0)</f>
        <v>ACCESORIOS</v>
      </c>
      <c r="M124" s="1" t="str">
        <f>VLOOKUP(D124,PARAM!K:N,3,0)</f>
        <v>FEMENINO</v>
      </c>
      <c r="N124" s="1" t="str">
        <f>VLOOKUP(D124,PARAM!K:N,4,0)</f>
        <v>ADULTO</v>
      </c>
      <c r="O124" s="1" t="str">
        <f t="shared" si="2"/>
        <v>SOMBRA DAMA DIY BEAR</v>
      </c>
      <c r="P124" s="1"/>
      <c r="Q124" s="1"/>
    </row>
    <row r="125">
      <c r="A125" s="70">
        <v>46186.0</v>
      </c>
      <c r="B125" s="5" t="s">
        <v>584</v>
      </c>
      <c r="C125" s="5" t="s">
        <v>1731</v>
      </c>
      <c r="D125" s="5" t="s">
        <v>1599</v>
      </c>
      <c r="E125" s="1" t="s">
        <v>1733</v>
      </c>
      <c r="F125" s="5" t="s">
        <v>1584</v>
      </c>
      <c r="G125" s="99" t="s">
        <v>1601</v>
      </c>
      <c r="H125" s="1" t="s">
        <v>1366</v>
      </c>
      <c r="I125" s="1" t="str">
        <f>IFERROR(CONCATENATE(VLOOKUP(C125,PARAM!E:F,2,0),VLOOKUP(D125,PARAM!K:L,2,0),VLOOKUP(E125,PARAM!H:I,2,0),VLOOKUP(G125,PARAM!S:T,2,0)),"")</f>
        <v>6511380</v>
      </c>
      <c r="J125" s="1" t="str">
        <f>IFERROR(CONCATENATE("*",VLOOKUP(C125,PARAM!E:F,2,0),VLOOKUP(D125,PARAM!K:L,2,0),VLOOKUP(E125,PARAM!H:I,2,0),VLOOKUP(G125,PARAM!S:T,2,0),"*"),"")</f>
        <v>*6511380*</v>
      </c>
      <c r="K125" s="1" t="str">
        <f t="shared" si="1"/>
        <v>SOMBRA DAMA GIRL POWER - DELICIUS CHEESE</v>
      </c>
      <c r="L125" s="1" t="str">
        <f>VLOOKUP(B125,PARAM!A:C,3,0)</f>
        <v>ACCESORIOS</v>
      </c>
      <c r="M125" s="1" t="str">
        <f>VLOOKUP(D125,PARAM!K:N,3,0)</f>
        <v>FEMENINO</v>
      </c>
      <c r="N125" s="1" t="str">
        <f>VLOOKUP(D125,PARAM!K:N,4,0)</f>
        <v>ADULTO</v>
      </c>
      <c r="O125" s="1" t="str">
        <f t="shared" si="2"/>
        <v>SOMBRA DAMA GIRL POWER - DELICIUS CHEESE</v>
      </c>
      <c r="P125" s="1"/>
      <c r="Q125" s="1"/>
    </row>
    <row r="126">
      <c r="A126" s="70">
        <v>46186.0</v>
      </c>
      <c r="B126" s="5" t="s">
        <v>584</v>
      </c>
      <c r="C126" s="5" t="s">
        <v>1731</v>
      </c>
      <c r="D126" s="5" t="s">
        <v>1599</v>
      </c>
      <c r="E126" s="1" t="s">
        <v>1734</v>
      </c>
      <c r="F126" s="5" t="s">
        <v>1584</v>
      </c>
      <c r="G126" s="99" t="s">
        <v>1601</v>
      </c>
      <c r="H126" s="1" t="s">
        <v>1366</v>
      </c>
      <c r="I126" s="1" t="str">
        <f>IFERROR(CONCATENATE(VLOOKUP(C126,PARAM!E:F,2,0),VLOOKUP(D126,PARAM!K:L,2,0),VLOOKUP(E126,PARAM!H:I,2,0),VLOOKUP(G126,PARAM!S:T,2,0)),"")</f>
        <v>6512530</v>
      </c>
      <c r="J126" s="1" t="str">
        <f>IFERROR(CONCATENATE("*",VLOOKUP(C126,PARAM!E:F,2,0),VLOOKUP(D126,PARAM!K:L,2,0),VLOOKUP(E126,PARAM!H:I,2,0),VLOOKUP(G126,PARAM!S:T,2,0),"*"),"")</f>
        <v>*6512530*</v>
      </c>
      <c r="K126" s="1" t="str">
        <f t="shared" si="1"/>
        <v>SOMBRA DAMA SOMBRA BIGCAKE</v>
      </c>
      <c r="L126" s="1" t="str">
        <f>VLOOKUP(B126,PARAM!A:C,3,0)</f>
        <v>ACCESORIOS</v>
      </c>
      <c r="M126" s="1" t="str">
        <f>VLOOKUP(D126,PARAM!K:N,3,0)</f>
        <v>FEMENINO</v>
      </c>
      <c r="N126" s="1" t="str">
        <f>VLOOKUP(D126,PARAM!K:N,4,0)</f>
        <v>ADULTO</v>
      </c>
      <c r="O126" s="1" t="str">
        <f t="shared" si="2"/>
        <v>SOMBRA DAMA SOMBRA BIGCAKE</v>
      </c>
      <c r="P126" s="1"/>
      <c r="Q126" s="1"/>
    </row>
    <row r="127">
      <c r="A127" s="70">
        <v>46186.0</v>
      </c>
      <c r="B127" s="5" t="s">
        <v>584</v>
      </c>
      <c r="C127" s="5" t="s">
        <v>1735</v>
      </c>
      <c r="D127" s="5" t="s">
        <v>1606</v>
      </c>
      <c r="E127" s="5" t="s">
        <v>1736</v>
      </c>
      <c r="F127" s="5" t="s">
        <v>1584</v>
      </c>
      <c r="G127" s="99" t="s">
        <v>1585</v>
      </c>
      <c r="H127" s="1" t="s">
        <v>1737</v>
      </c>
      <c r="I127" s="1" t="str">
        <f>IFERROR(CONCATENATE(VLOOKUP(C127,PARAM!E:F,2,0),VLOOKUP(D127,PARAM!K:L,2,0),VLOOKUP(E127,PARAM!H:I,2,0),VLOOKUP(G127,PARAM!S:T,2,0)),"")</f>
        <v>46223031</v>
      </c>
      <c r="J127" s="1" t="str">
        <f>IFERROR(CONCATENATE("*",VLOOKUP(C127,PARAM!E:F,2,0),VLOOKUP(D127,PARAM!K:L,2,0),VLOOKUP(E127,PARAM!H:I,2,0),VLOOKUP(G127,PARAM!S:T,2,0),"*"),"")</f>
        <v>*46223031*</v>
      </c>
      <c r="K127" s="1" t="str">
        <f t="shared" si="1"/>
        <v>SPLASH CABALLERO PULSERA COMBO TALLA VA</v>
      </c>
      <c r="L127" s="1" t="str">
        <f>VLOOKUP(B127,PARAM!A:C,3,0)</f>
        <v>ACCESORIOS</v>
      </c>
      <c r="M127" s="1" t="str">
        <f>VLOOKUP(D127,PARAM!K:N,3,0)</f>
        <v>MASCULINO</v>
      </c>
      <c r="N127" s="1" t="str">
        <f>VLOOKUP(D127,PARAM!K:N,4,0)</f>
        <v>ADULTO</v>
      </c>
      <c r="O127" s="1" t="str">
        <f t="shared" si="2"/>
        <v>SPLASH CABALLERO PULSERA COMBO</v>
      </c>
      <c r="P127" s="1"/>
      <c r="Q127" s="1"/>
    </row>
    <row r="128">
      <c r="A128" s="70">
        <v>46186.0</v>
      </c>
      <c r="B128" s="5" t="s">
        <v>584</v>
      </c>
      <c r="C128" s="5" t="s">
        <v>1735</v>
      </c>
      <c r="D128" s="5" t="s">
        <v>1606</v>
      </c>
      <c r="E128" s="5" t="s">
        <v>1738</v>
      </c>
      <c r="F128" s="5" t="s">
        <v>1584</v>
      </c>
      <c r="G128" s="99" t="s">
        <v>1585</v>
      </c>
      <c r="H128" s="1" t="s">
        <v>1737</v>
      </c>
      <c r="I128" s="1" t="str">
        <f>IFERROR(CONCATENATE(VLOOKUP(C128,PARAM!E:F,2,0),VLOOKUP(D128,PARAM!K:L,2,0),VLOOKUP(E128,PARAM!H:I,2,0),VLOOKUP(G128,PARAM!S:T,2,0)),"")</f>
        <v>46233131</v>
      </c>
      <c r="J128" s="1" t="str">
        <f>IFERROR(CONCATENATE("*",VLOOKUP(C128,PARAM!E:F,2,0),VLOOKUP(D128,PARAM!K:L,2,0),VLOOKUP(E128,PARAM!H:I,2,0),VLOOKUP(G128,PARAM!S:T,2,0),"*"),"")</f>
        <v>*46233131*</v>
      </c>
      <c r="K128" s="1" t="str">
        <f t="shared" si="1"/>
        <v>SPLASH CABALLERO PULSERA COMBO FRASCO REDONDO TALLA VA</v>
      </c>
      <c r="L128" s="1" t="str">
        <f>VLOOKUP(B128,PARAM!A:C,3,0)</f>
        <v>ACCESORIOS</v>
      </c>
      <c r="M128" s="1" t="str">
        <f>VLOOKUP(D128,PARAM!K:N,3,0)</f>
        <v>MASCULINO</v>
      </c>
      <c r="N128" s="1" t="str">
        <f>VLOOKUP(D128,PARAM!K:N,4,0)</f>
        <v>ADULTO</v>
      </c>
      <c r="O128" s="1" t="str">
        <f t="shared" si="2"/>
        <v>SPLASH CABALLERO PULSERA COMBO FRASCO REDONDO</v>
      </c>
      <c r="P128" s="1"/>
      <c r="Q128" s="1"/>
    </row>
    <row r="129">
      <c r="A129" s="70">
        <v>46186.0</v>
      </c>
      <c r="B129" s="5" t="s">
        <v>584</v>
      </c>
      <c r="C129" s="5" t="s">
        <v>1739</v>
      </c>
      <c r="D129" s="5" t="s">
        <v>1582</v>
      </c>
      <c r="E129" s="1" t="s">
        <v>1740</v>
      </c>
      <c r="F129" s="5" t="s">
        <v>1584</v>
      </c>
      <c r="G129" s="99" t="s">
        <v>1585</v>
      </c>
      <c r="H129" s="1" t="s">
        <v>392</v>
      </c>
      <c r="I129" s="1" t="str">
        <f>IFERROR(CONCATENATE(VLOOKUP(C129,PARAM!E:F,2,0),VLOOKUP(D129,PARAM!K:L,2,0),VLOOKUP(E129,PARAM!H:I,2,0),VLOOKUP(G129,PARAM!S:T,2,0)),"")</f>
        <v>32326631</v>
      </c>
      <c r="J129" s="1" t="str">
        <f>IFERROR(CONCATENATE("*",VLOOKUP(C129,PARAM!E:F,2,0),VLOOKUP(D129,PARAM!K:L,2,0),VLOOKUP(E129,PARAM!H:I,2,0),VLOOKUP(G129,PARAM!S:T,2,0),"*"),"")</f>
        <v>*32326631*</v>
      </c>
      <c r="K129" s="1" t="str">
        <f t="shared" si="1"/>
        <v>TOPOS UNISEX TOPO SEGURIDAD TALLA VA</v>
      </c>
      <c r="L129" s="1" t="str">
        <f>VLOOKUP(B129,PARAM!A:C,3,0)</f>
        <v>ACCESORIOS</v>
      </c>
      <c r="M129" s="1" t="str">
        <f>VLOOKUP(D129,PARAM!K:N,3,0)</f>
        <v>UNISEX</v>
      </c>
      <c r="N129" s="1" t="str">
        <f>VLOOKUP(D129,PARAM!K:N,4,0)</f>
        <v>ADULTO</v>
      </c>
      <c r="O129" s="1" t="str">
        <f t="shared" si="2"/>
        <v>TOPOS UNISEX TOPO SEGURIDAD</v>
      </c>
      <c r="P129" s="1"/>
      <c r="Q129" s="1"/>
    </row>
    <row r="130">
      <c r="A130" s="70">
        <v>46186.0</v>
      </c>
      <c r="B130" s="5" t="s">
        <v>584</v>
      </c>
      <c r="C130" s="5" t="s">
        <v>1739</v>
      </c>
      <c r="D130" s="5" t="s">
        <v>1582</v>
      </c>
      <c r="E130" s="5" t="s">
        <v>1741</v>
      </c>
      <c r="F130" s="5" t="s">
        <v>1584</v>
      </c>
      <c r="G130" s="99" t="s">
        <v>1585</v>
      </c>
      <c r="H130" s="1" t="s">
        <v>392</v>
      </c>
      <c r="I130" s="1" t="str">
        <f>IFERROR(CONCATENATE(VLOOKUP(C130,PARAM!E:F,2,0),VLOOKUP(D130,PARAM!K:L,2,0),VLOOKUP(E130,PARAM!H:I,2,0),VLOOKUP(G130,PARAM!S:T,2,0)),"")</f>
        <v>32326731</v>
      </c>
      <c r="J130" s="1" t="str">
        <f>IFERROR(CONCATENATE("*",VLOOKUP(C130,PARAM!E:F,2,0),VLOOKUP(D130,PARAM!K:L,2,0),VLOOKUP(E130,PARAM!H:I,2,0),VLOOKUP(G130,PARAM!S:T,2,0),"*"),"")</f>
        <v>*32326731*</v>
      </c>
      <c r="K130" s="1" t="str">
        <f t="shared" si="1"/>
        <v>TOPOS UNISEX TOPOS DE SEGURIDAD 1 TALLA VA</v>
      </c>
      <c r="L130" s="1" t="str">
        <f>VLOOKUP(B130,PARAM!A:C,3,0)</f>
        <v>ACCESORIOS</v>
      </c>
      <c r="M130" s="1" t="str">
        <f>VLOOKUP(D130,PARAM!K:N,3,0)</f>
        <v>UNISEX</v>
      </c>
      <c r="N130" s="1" t="str">
        <f>VLOOKUP(D130,PARAM!K:N,4,0)</f>
        <v>ADULTO</v>
      </c>
      <c r="O130" s="1" t="str">
        <f t="shared" si="2"/>
        <v>TOPOS UNISEX TOPOS DE SEGURIDAD 1</v>
      </c>
      <c r="P130" s="1"/>
      <c r="Q130" s="1"/>
    </row>
    <row r="131">
      <c r="A131" s="70">
        <v>46186.0</v>
      </c>
      <c r="B131" s="5" t="s">
        <v>584</v>
      </c>
      <c r="C131" s="5" t="s">
        <v>1739</v>
      </c>
      <c r="D131" s="5" t="s">
        <v>1582</v>
      </c>
      <c r="E131" s="5" t="s">
        <v>1742</v>
      </c>
      <c r="F131" s="5" t="s">
        <v>1584</v>
      </c>
      <c r="G131" s="99" t="s">
        <v>1585</v>
      </c>
      <c r="H131" s="1" t="s">
        <v>392</v>
      </c>
      <c r="I131" s="1" t="str">
        <f>IFERROR(CONCATENATE(VLOOKUP(C131,PARAM!E:F,2,0),VLOOKUP(D131,PARAM!K:L,2,0),VLOOKUP(E131,PARAM!H:I,2,0),VLOOKUP(G131,PARAM!S:T,2,0)),"")</f>
        <v>32326831</v>
      </c>
      <c r="J131" s="1" t="str">
        <f>IFERROR(CONCATENATE("*",VLOOKUP(C131,PARAM!E:F,2,0),VLOOKUP(D131,PARAM!K:L,2,0),VLOOKUP(E131,PARAM!H:I,2,0),VLOOKUP(G131,PARAM!S:T,2,0),"*"),"")</f>
        <v>*32326831*</v>
      </c>
      <c r="K131" s="1" t="str">
        <f t="shared" si="1"/>
        <v>TOPOS UNISEX TOPOS DE SEGURIDAD 2 TALLA VA</v>
      </c>
      <c r="L131" s="1" t="str">
        <f>VLOOKUP(B131,PARAM!A:C,3,0)</f>
        <v>ACCESORIOS</v>
      </c>
      <c r="M131" s="1" t="str">
        <f>VLOOKUP(D131,PARAM!K:N,3,0)</f>
        <v>UNISEX</v>
      </c>
      <c r="N131" s="1" t="str">
        <f>VLOOKUP(D131,PARAM!K:N,4,0)</f>
        <v>ADULTO</v>
      </c>
      <c r="O131" s="1" t="str">
        <f t="shared" si="2"/>
        <v>TOPOS UNISEX TOPOS DE SEGURIDAD 2</v>
      </c>
      <c r="P131" s="1"/>
      <c r="Q131" s="1"/>
    </row>
    <row r="132">
      <c r="A132" s="70">
        <v>46186.0</v>
      </c>
      <c r="B132" s="5" t="s">
        <v>584</v>
      </c>
      <c r="C132" s="5" t="s">
        <v>1739</v>
      </c>
      <c r="D132" s="5" t="s">
        <v>1582</v>
      </c>
      <c r="E132" s="5" t="s">
        <v>1743</v>
      </c>
      <c r="F132" s="5" t="s">
        <v>1584</v>
      </c>
      <c r="G132" s="99" t="s">
        <v>1585</v>
      </c>
      <c r="H132" s="1" t="s">
        <v>392</v>
      </c>
      <c r="I132" s="1" t="str">
        <f>IFERROR(CONCATENATE(VLOOKUP(C132,PARAM!E:F,2,0),VLOOKUP(D132,PARAM!K:L,2,0),VLOOKUP(E132,PARAM!H:I,2,0),VLOOKUP(G132,PARAM!S:T,2,0)),"")</f>
        <v>32326931</v>
      </c>
      <c r="J132" s="1" t="str">
        <f>IFERROR(CONCATENATE("*",VLOOKUP(C132,PARAM!E:F,2,0),VLOOKUP(D132,PARAM!K:L,2,0),VLOOKUP(E132,PARAM!H:I,2,0),VLOOKUP(G132,PARAM!S:T,2,0),"*"),"")</f>
        <v>*32326931*</v>
      </c>
      <c r="K132" s="1" t="str">
        <f t="shared" si="1"/>
        <v>TOPOS UNISEX TOPOS DE SEGURIDAD 3 TALLA VA</v>
      </c>
      <c r="L132" s="1" t="str">
        <f>VLOOKUP(B132,PARAM!A:C,3,0)</f>
        <v>ACCESORIOS</v>
      </c>
      <c r="M132" s="1" t="str">
        <f>VLOOKUP(D132,PARAM!K:N,3,0)</f>
        <v>UNISEX</v>
      </c>
      <c r="N132" s="1" t="str">
        <f>VLOOKUP(D132,PARAM!K:N,4,0)</f>
        <v>ADULTO</v>
      </c>
      <c r="O132" s="1" t="str">
        <f t="shared" si="2"/>
        <v>TOPOS UNISEX TOPOS DE SEGURIDAD 3</v>
      </c>
      <c r="P132" s="1"/>
      <c r="Q132" s="1"/>
    </row>
    <row r="133">
      <c r="A133" s="70">
        <v>46186.0</v>
      </c>
      <c r="B133" s="5" t="s">
        <v>1744</v>
      </c>
      <c r="C133" s="5" t="s">
        <v>1745</v>
      </c>
      <c r="D133" s="5" t="s">
        <v>1606</v>
      </c>
      <c r="E133" s="5" t="s">
        <v>1746</v>
      </c>
      <c r="F133" s="5" t="s">
        <v>1584</v>
      </c>
      <c r="G133" s="99" t="s">
        <v>1747</v>
      </c>
      <c r="H133" s="1" t="s">
        <v>1069</v>
      </c>
      <c r="I133" s="1" t="str">
        <f>IFERROR(CONCATENATE(VLOOKUP(C133,PARAM!E:F,2,0),VLOOKUP(D133,PARAM!K:L,2,0),VLOOKUP(E133,PARAM!H:I,2,0),VLOOKUP(G133,PARAM!S:T,2,0)),"")</f>
        <v>26211524</v>
      </c>
      <c r="J133" s="1" t="str">
        <f>IFERROR(CONCATENATE("*",VLOOKUP(C133,PARAM!E:F,2,0),VLOOKUP(D133,PARAM!K:L,2,0),VLOOKUP(E133,PARAM!H:I,2,0),VLOOKUP(G133,PARAM!S:T,2,0),"*"),"")</f>
        <v>*26211524*</v>
      </c>
      <c r="K133" s="1" t="str">
        <f t="shared" si="1"/>
        <v>BUSOS CABALLERO DEPORTIVO TALLA L-XL</v>
      </c>
      <c r="L133" s="1" t="str">
        <f>VLOOKUP(B133,PARAM!A:C,3,0)</f>
        <v>INDUMENTARIA DEPORTIVA</v>
      </c>
      <c r="M133" s="1" t="str">
        <f>VLOOKUP(D133,PARAM!K:N,3,0)</f>
        <v>MASCULINO</v>
      </c>
      <c r="N133" s="1" t="str">
        <f>VLOOKUP(D133,PARAM!K:N,4,0)</f>
        <v>ADULTO</v>
      </c>
      <c r="O133" s="1" t="str">
        <f t="shared" si="2"/>
        <v>BUSOS CABALLERO DEPORTIVO</v>
      </c>
      <c r="P133" s="1"/>
      <c r="Q133" s="1"/>
    </row>
    <row r="134">
      <c r="A134" s="70">
        <v>46186.0</v>
      </c>
      <c r="B134" s="5" t="s">
        <v>1744</v>
      </c>
      <c r="C134" s="5" t="s">
        <v>1745</v>
      </c>
      <c r="D134" s="5" t="s">
        <v>1606</v>
      </c>
      <c r="E134" s="5" t="s">
        <v>1746</v>
      </c>
      <c r="F134" s="5" t="s">
        <v>1584</v>
      </c>
      <c r="G134" s="99" t="s">
        <v>1748</v>
      </c>
      <c r="H134" s="1" t="s">
        <v>1069</v>
      </c>
      <c r="I134" s="1" t="str">
        <f>IFERROR(CONCATENATE(VLOOKUP(C134,PARAM!E:F,2,0),VLOOKUP(D134,PARAM!K:L,2,0),VLOOKUP(E134,PARAM!H:I,2,0),VLOOKUP(G134,PARAM!S:T,2,0)),"")</f>
        <v>26211529</v>
      </c>
      <c r="J134" s="1" t="str">
        <f>IFERROR(CONCATENATE("*",VLOOKUP(C134,PARAM!E:F,2,0),VLOOKUP(D134,PARAM!K:L,2,0),VLOOKUP(E134,PARAM!H:I,2,0),VLOOKUP(G134,PARAM!S:T,2,0),"*"),"")</f>
        <v>*26211529*</v>
      </c>
      <c r="K134" s="1" t="str">
        <f t="shared" si="1"/>
        <v>BUSOS CABALLERO DEPORTIVO TALLA SM</v>
      </c>
      <c r="L134" s="1" t="str">
        <f>VLOOKUP(B134,PARAM!A:C,3,0)</f>
        <v>INDUMENTARIA DEPORTIVA</v>
      </c>
      <c r="M134" s="1" t="str">
        <f>VLOOKUP(D134,PARAM!K:N,3,0)</f>
        <v>MASCULINO</v>
      </c>
      <c r="N134" s="1" t="str">
        <f>VLOOKUP(D134,PARAM!K:N,4,0)</f>
        <v>ADULTO</v>
      </c>
      <c r="O134" s="1" t="str">
        <f t="shared" si="2"/>
        <v>BUSOS CABALLERO DEPORTIVO</v>
      </c>
      <c r="P134" s="1"/>
      <c r="Q134" s="1"/>
    </row>
    <row r="135">
      <c r="A135" s="70">
        <v>46186.0</v>
      </c>
      <c r="B135" s="5" t="s">
        <v>1744</v>
      </c>
      <c r="C135" s="5" t="s">
        <v>1745</v>
      </c>
      <c r="D135" s="5" t="s">
        <v>1599</v>
      </c>
      <c r="E135" s="5" t="s">
        <v>1749</v>
      </c>
      <c r="F135" s="5" t="s">
        <v>1584</v>
      </c>
      <c r="G135" s="99" t="s">
        <v>1678</v>
      </c>
      <c r="H135" s="1" t="s">
        <v>1059</v>
      </c>
      <c r="I135" s="1" t="str">
        <f>IFERROR(CONCATENATE(VLOOKUP(C135,PARAM!E:F,2,0),VLOOKUP(D135,PARAM!K:L,2,0),VLOOKUP(E135,PARAM!H:I,2,0),VLOOKUP(G135,PARAM!S:T,2,0)),"")</f>
        <v>26112230</v>
      </c>
      <c r="J135" s="1" t="str">
        <f>IFERROR(CONCATENATE("*",VLOOKUP(C135,PARAM!E:F,2,0),VLOOKUP(D135,PARAM!K:L,2,0),VLOOKUP(E135,PARAM!H:I,2,0),VLOOKUP(G135,PARAM!S:T,2,0),"*"),"")</f>
        <v>*26112230*</v>
      </c>
      <c r="K135" s="1" t="str">
        <f t="shared" si="1"/>
        <v>BUSOS DAMA DUO TALLA UN</v>
      </c>
      <c r="L135" s="1" t="str">
        <f>VLOOKUP(B135,PARAM!A:C,3,0)</f>
        <v>INDUMENTARIA DEPORTIVA</v>
      </c>
      <c r="M135" s="1" t="str">
        <f>VLOOKUP(D135,PARAM!K:N,3,0)</f>
        <v>FEMENINO</v>
      </c>
      <c r="N135" s="1" t="str">
        <f>VLOOKUP(D135,PARAM!K:N,4,0)</f>
        <v>ADULTO</v>
      </c>
      <c r="O135" s="1" t="str">
        <f t="shared" si="2"/>
        <v>BUSOS DAMA DUO</v>
      </c>
      <c r="P135" s="1"/>
      <c r="Q135" s="1"/>
    </row>
    <row r="136">
      <c r="A136" s="70">
        <v>46186.0</v>
      </c>
      <c r="B136" s="5" t="s">
        <v>1744</v>
      </c>
      <c r="C136" s="5" t="s">
        <v>1745</v>
      </c>
      <c r="D136" s="5" t="s">
        <v>1582</v>
      </c>
      <c r="E136" s="5" t="s">
        <v>1750</v>
      </c>
      <c r="F136" s="5" t="s">
        <v>1584</v>
      </c>
      <c r="G136" s="99" t="s">
        <v>1751</v>
      </c>
      <c r="H136" s="1" t="s">
        <v>1164</v>
      </c>
      <c r="I136" s="1" t="str">
        <f>IFERROR(CONCATENATE(VLOOKUP(C136,PARAM!E:F,2,0),VLOOKUP(D136,PARAM!K:L,2,0),VLOOKUP(E136,PARAM!H:I,2,0),VLOOKUP(G136,PARAM!S:T,2,0)),"")</f>
        <v>2631823</v>
      </c>
      <c r="J136" s="1" t="str">
        <f>IFERROR(CONCATENATE("*",VLOOKUP(C136,PARAM!E:F,2,0),VLOOKUP(D136,PARAM!K:L,2,0),VLOOKUP(E136,PARAM!H:I,2,0),VLOOKUP(G136,PARAM!S:T,2,0),"*"),"")</f>
        <v>*2631823*</v>
      </c>
      <c r="K136" s="1" t="str">
        <f t="shared" si="1"/>
        <v>BUSOS UNISEX ALGODON CAPOTA ESTAMPADO TALLA L</v>
      </c>
      <c r="L136" s="1" t="str">
        <f>VLOOKUP(B136,PARAM!A:C,3,0)</f>
        <v>INDUMENTARIA DEPORTIVA</v>
      </c>
      <c r="M136" s="1" t="str">
        <f>VLOOKUP(D136,PARAM!K:N,3,0)</f>
        <v>UNISEX</v>
      </c>
      <c r="N136" s="1" t="str">
        <f>VLOOKUP(D136,PARAM!K:N,4,0)</f>
        <v>ADULTO</v>
      </c>
      <c r="O136" s="1" t="str">
        <f t="shared" si="2"/>
        <v>BUSOS UNISEX ALGODON CAPOTA ESTAMPADO</v>
      </c>
      <c r="P136" s="1"/>
      <c r="Q136" s="1"/>
    </row>
    <row r="137">
      <c r="A137" s="70">
        <v>46186.0</v>
      </c>
      <c r="B137" s="5" t="s">
        <v>1744</v>
      </c>
      <c r="C137" s="5" t="s">
        <v>1745</v>
      </c>
      <c r="D137" s="5" t="s">
        <v>1582</v>
      </c>
      <c r="E137" s="5" t="s">
        <v>1750</v>
      </c>
      <c r="F137" s="5" t="s">
        <v>1584</v>
      </c>
      <c r="G137" s="99" t="s">
        <v>1752</v>
      </c>
      <c r="H137" s="1" t="s">
        <v>1164</v>
      </c>
      <c r="I137" s="1" t="str">
        <f>IFERROR(CONCATENATE(VLOOKUP(C137,PARAM!E:F,2,0),VLOOKUP(D137,PARAM!K:L,2,0),VLOOKUP(E137,PARAM!H:I,2,0),VLOOKUP(G137,PARAM!S:T,2,0)),"")</f>
        <v>2631825</v>
      </c>
      <c r="J137" s="1" t="str">
        <f>IFERROR(CONCATENATE("*",VLOOKUP(C137,PARAM!E:F,2,0),VLOOKUP(D137,PARAM!K:L,2,0),VLOOKUP(E137,PARAM!H:I,2,0),VLOOKUP(G137,PARAM!S:T,2,0),"*"),"")</f>
        <v>*2631825*</v>
      </c>
      <c r="K137" s="1" t="str">
        <f t="shared" si="1"/>
        <v>BUSOS UNISEX ALGODON CAPOTA ESTAMPADO TALLA M</v>
      </c>
      <c r="L137" s="1" t="str">
        <f>VLOOKUP(B137,PARAM!A:C,3,0)</f>
        <v>INDUMENTARIA DEPORTIVA</v>
      </c>
      <c r="M137" s="1" t="str">
        <f>VLOOKUP(D137,PARAM!K:N,3,0)</f>
        <v>UNISEX</v>
      </c>
      <c r="N137" s="1" t="str">
        <f>VLOOKUP(D137,PARAM!K:N,4,0)</f>
        <v>ADULTO</v>
      </c>
      <c r="O137" s="1" t="str">
        <f t="shared" si="2"/>
        <v>BUSOS UNISEX ALGODON CAPOTA ESTAMPADO</v>
      </c>
      <c r="P137" s="1"/>
      <c r="Q137" s="1"/>
    </row>
    <row r="138">
      <c r="A138" s="70">
        <v>46186.0</v>
      </c>
      <c r="B138" s="5" t="s">
        <v>1744</v>
      </c>
      <c r="C138" s="5" t="s">
        <v>1745</v>
      </c>
      <c r="D138" s="5" t="s">
        <v>1582</v>
      </c>
      <c r="E138" s="5" t="s">
        <v>1750</v>
      </c>
      <c r="F138" s="5" t="s">
        <v>1584</v>
      </c>
      <c r="G138" s="99" t="s">
        <v>1753</v>
      </c>
      <c r="H138" s="1" t="s">
        <v>1164</v>
      </c>
      <c r="I138" s="1" t="str">
        <f>IFERROR(CONCATENATE(VLOOKUP(C138,PARAM!E:F,2,0),VLOOKUP(D138,PARAM!K:L,2,0),VLOOKUP(E138,PARAM!H:I,2,0),VLOOKUP(G138,PARAM!S:T,2,0)),"")</f>
        <v>2631827</v>
      </c>
      <c r="J138" s="1" t="str">
        <f>IFERROR(CONCATENATE("*",VLOOKUP(C138,PARAM!E:F,2,0),VLOOKUP(D138,PARAM!K:L,2,0),VLOOKUP(E138,PARAM!H:I,2,0),VLOOKUP(G138,PARAM!S:T,2,0),"*"),"")</f>
        <v>*2631827*</v>
      </c>
      <c r="K138" s="1" t="str">
        <f t="shared" si="1"/>
        <v>BUSOS UNISEX ALGODON CAPOTA ESTAMPADO TALLA S</v>
      </c>
      <c r="L138" s="1" t="str">
        <f>VLOOKUP(B138,PARAM!A:C,3,0)</f>
        <v>INDUMENTARIA DEPORTIVA</v>
      </c>
      <c r="M138" s="1" t="str">
        <f>VLOOKUP(D138,PARAM!K:N,3,0)</f>
        <v>UNISEX</v>
      </c>
      <c r="N138" s="1" t="str">
        <f>VLOOKUP(D138,PARAM!K:N,4,0)</f>
        <v>ADULTO</v>
      </c>
      <c r="O138" s="1" t="str">
        <f t="shared" si="2"/>
        <v>BUSOS UNISEX ALGODON CAPOTA ESTAMPADO</v>
      </c>
      <c r="P138" s="1"/>
      <c r="Q138" s="1"/>
    </row>
    <row r="139">
      <c r="A139" s="70">
        <v>46186.0</v>
      </c>
      <c r="B139" s="5" t="s">
        <v>1744</v>
      </c>
      <c r="C139" s="5" t="s">
        <v>1745</v>
      </c>
      <c r="D139" s="5" t="s">
        <v>1582</v>
      </c>
      <c r="E139" s="5" t="s">
        <v>1750</v>
      </c>
      <c r="F139" s="5" t="s">
        <v>1584</v>
      </c>
      <c r="G139" s="99" t="s">
        <v>1754</v>
      </c>
      <c r="H139" s="1" t="s">
        <v>1164</v>
      </c>
      <c r="I139" s="1" t="str">
        <f>IFERROR(CONCATENATE(VLOOKUP(C139,PARAM!E:F,2,0),VLOOKUP(D139,PARAM!K:L,2,0),VLOOKUP(E139,PARAM!H:I,2,0),VLOOKUP(G139,PARAM!S:T,2,0)),"")</f>
        <v>2631832</v>
      </c>
      <c r="J139" s="1" t="str">
        <f>IFERROR(CONCATENATE("*",VLOOKUP(C139,PARAM!E:F,2,0),VLOOKUP(D139,PARAM!K:L,2,0),VLOOKUP(E139,PARAM!H:I,2,0),VLOOKUP(G139,PARAM!S:T,2,0),"*"),"")</f>
        <v>*2631832*</v>
      </c>
      <c r="K139" s="1" t="str">
        <f t="shared" si="1"/>
        <v>BUSOS UNISEX ALGODON CAPOTA ESTAMPADO TALLA XL</v>
      </c>
      <c r="L139" s="1" t="str">
        <f>VLOOKUP(B139,PARAM!A:C,3,0)</f>
        <v>INDUMENTARIA DEPORTIVA</v>
      </c>
      <c r="M139" s="1" t="str">
        <f>VLOOKUP(D139,PARAM!K:N,3,0)</f>
        <v>UNISEX</v>
      </c>
      <c r="N139" s="1" t="str">
        <f>VLOOKUP(D139,PARAM!K:N,4,0)</f>
        <v>ADULTO</v>
      </c>
      <c r="O139" s="1" t="str">
        <f t="shared" si="2"/>
        <v>BUSOS UNISEX ALGODON CAPOTA ESTAMPADO</v>
      </c>
      <c r="P139" s="1"/>
      <c r="Q139" s="1"/>
    </row>
    <row r="140">
      <c r="A140" s="70">
        <v>46186.0</v>
      </c>
      <c r="B140" s="5" t="s">
        <v>1744</v>
      </c>
      <c r="C140" s="5" t="s">
        <v>1745</v>
      </c>
      <c r="D140" s="5" t="s">
        <v>1582</v>
      </c>
      <c r="E140" s="5" t="s">
        <v>1755</v>
      </c>
      <c r="F140" s="5" t="s">
        <v>1584</v>
      </c>
      <c r="G140" s="99" t="s">
        <v>1753</v>
      </c>
      <c r="H140" s="1" t="s">
        <v>1164</v>
      </c>
      <c r="I140" s="1" t="str">
        <f>IFERROR(CONCATENATE(VLOOKUP(C140,PARAM!E:F,2,0),VLOOKUP(D140,PARAM!K:L,2,0),VLOOKUP(E140,PARAM!H:I,2,0),VLOOKUP(G140,PARAM!S:T,2,0)),"")</f>
        <v>2631927</v>
      </c>
      <c r="J140" s="1" t="str">
        <f>IFERROR(CONCATENATE("*",VLOOKUP(C140,PARAM!E:F,2,0),VLOOKUP(D140,PARAM!K:L,2,0),VLOOKUP(E140,PARAM!H:I,2,0),VLOOKUP(G140,PARAM!S:T,2,0),"*"),"")</f>
        <v>*2631927*</v>
      </c>
      <c r="K140" s="1" t="str">
        <f t="shared" si="1"/>
        <v>BUSOS UNISEX ALGODON CON CAPOTA ESTAMPADO CREMALLERA TALLA S</v>
      </c>
      <c r="L140" s="1" t="str">
        <f>VLOOKUP(B140,PARAM!A:C,3,0)</f>
        <v>INDUMENTARIA DEPORTIVA</v>
      </c>
      <c r="M140" s="1" t="str">
        <f>VLOOKUP(D140,PARAM!K:N,3,0)</f>
        <v>UNISEX</v>
      </c>
      <c r="N140" s="1" t="str">
        <f>VLOOKUP(D140,PARAM!K:N,4,0)</f>
        <v>ADULTO</v>
      </c>
      <c r="O140" s="1" t="str">
        <f t="shared" si="2"/>
        <v>BUSOS UNISEX ALGODON CON CAPOTA ESTAMPADO CREMALLERA</v>
      </c>
      <c r="P140" s="1"/>
      <c r="Q140" s="1"/>
    </row>
    <row r="141">
      <c r="A141" s="70">
        <v>46186.0</v>
      </c>
      <c r="B141" s="5" t="s">
        <v>1744</v>
      </c>
      <c r="C141" s="5" t="s">
        <v>1745</v>
      </c>
      <c r="D141" s="5" t="s">
        <v>1582</v>
      </c>
      <c r="E141" s="5" t="s">
        <v>1755</v>
      </c>
      <c r="F141" s="5" t="s">
        <v>1584</v>
      </c>
      <c r="G141" s="99" t="s">
        <v>1751</v>
      </c>
      <c r="H141" s="1" t="s">
        <v>1164</v>
      </c>
      <c r="I141" s="1" t="str">
        <f>IFERROR(CONCATENATE(VLOOKUP(C141,PARAM!E:F,2,0),VLOOKUP(D141,PARAM!K:L,2,0),VLOOKUP(E141,PARAM!H:I,2,0),VLOOKUP(G141,PARAM!S:T,2,0)),"")</f>
        <v>2631923</v>
      </c>
      <c r="J141" s="1" t="str">
        <f>IFERROR(CONCATENATE("*",VLOOKUP(C141,PARAM!E:F,2,0),VLOOKUP(D141,PARAM!K:L,2,0),VLOOKUP(E141,PARAM!H:I,2,0),VLOOKUP(G141,PARAM!S:T,2,0),"*"),"")</f>
        <v>*2631923*</v>
      </c>
      <c r="K141" s="1" t="str">
        <f t="shared" si="1"/>
        <v>BUSOS UNISEX ALGODON CON CAPOTA ESTAMPADO CREMALLERA TALLA L</v>
      </c>
      <c r="L141" s="1" t="str">
        <f>VLOOKUP(B141,PARAM!A:C,3,0)</f>
        <v>INDUMENTARIA DEPORTIVA</v>
      </c>
      <c r="M141" s="1" t="str">
        <f>VLOOKUP(D141,PARAM!K:N,3,0)</f>
        <v>UNISEX</v>
      </c>
      <c r="N141" s="1" t="str">
        <f>VLOOKUP(D141,PARAM!K:N,4,0)</f>
        <v>ADULTO</v>
      </c>
      <c r="O141" s="1" t="str">
        <f t="shared" si="2"/>
        <v>BUSOS UNISEX ALGODON CON CAPOTA ESTAMPADO CREMALLERA</v>
      </c>
      <c r="P141" s="1"/>
      <c r="Q141" s="1"/>
    </row>
    <row r="142">
      <c r="A142" s="70">
        <v>46186.0</v>
      </c>
      <c r="B142" s="5" t="s">
        <v>1744</v>
      </c>
      <c r="C142" s="5" t="s">
        <v>1745</v>
      </c>
      <c r="D142" s="5" t="s">
        <v>1582</v>
      </c>
      <c r="E142" s="5" t="s">
        <v>1755</v>
      </c>
      <c r="F142" s="5" t="s">
        <v>1584</v>
      </c>
      <c r="G142" s="99" t="s">
        <v>1752</v>
      </c>
      <c r="H142" s="1" t="s">
        <v>1164</v>
      </c>
      <c r="I142" s="1" t="str">
        <f>IFERROR(CONCATENATE(VLOOKUP(C142,PARAM!E:F,2,0),VLOOKUP(D142,PARAM!K:L,2,0),VLOOKUP(E142,PARAM!H:I,2,0),VLOOKUP(G142,PARAM!S:T,2,0)),"")</f>
        <v>2631925</v>
      </c>
      <c r="J142" s="1" t="str">
        <f>IFERROR(CONCATENATE("*",VLOOKUP(C142,PARAM!E:F,2,0),VLOOKUP(D142,PARAM!K:L,2,0),VLOOKUP(E142,PARAM!H:I,2,0),VLOOKUP(G142,PARAM!S:T,2,0),"*"),"")</f>
        <v>*2631925*</v>
      </c>
      <c r="K142" s="1" t="str">
        <f t="shared" si="1"/>
        <v>BUSOS UNISEX ALGODON CON CAPOTA ESTAMPADO CREMALLERA TALLA M</v>
      </c>
      <c r="L142" s="1" t="str">
        <f>VLOOKUP(B142,PARAM!A:C,3,0)</f>
        <v>INDUMENTARIA DEPORTIVA</v>
      </c>
      <c r="M142" s="1" t="str">
        <f>VLOOKUP(D142,PARAM!K:N,3,0)</f>
        <v>UNISEX</v>
      </c>
      <c r="N142" s="1" t="str">
        <f>VLOOKUP(D142,PARAM!K:N,4,0)</f>
        <v>ADULTO</v>
      </c>
      <c r="O142" s="1" t="str">
        <f t="shared" si="2"/>
        <v>BUSOS UNISEX ALGODON CON CAPOTA ESTAMPADO CREMALLERA</v>
      </c>
      <c r="P142" s="1"/>
      <c r="Q142" s="1"/>
    </row>
    <row r="143">
      <c r="A143" s="70">
        <v>46186.0</v>
      </c>
      <c r="B143" s="5" t="s">
        <v>1744</v>
      </c>
      <c r="C143" s="5" t="s">
        <v>1745</v>
      </c>
      <c r="D143" s="5" t="s">
        <v>1582</v>
      </c>
      <c r="E143" s="5" t="s">
        <v>1755</v>
      </c>
      <c r="F143" s="5" t="s">
        <v>1584</v>
      </c>
      <c r="G143" s="99" t="s">
        <v>1754</v>
      </c>
      <c r="H143" s="1" t="s">
        <v>1164</v>
      </c>
      <c r="I143" s="1" t="str">
        <f>IFERROR(CONCATENATE(VLOOKUP(C143,PARAM!E:F,2,0),VLOOKUP(D143,PARAM!K:L,2,0),VLOOKUP(E143,PARAM!H:I,2,0),VLOOKUP(G143,PARAM!S:T,2,0)),"")</f>
        <v>2631932</v>
      </c>
      <c r="J143" s="1" t="str">
        <f>IFERROR(CONCATENATE("*",VLOOKUP(C143,PARAM!E:F,2,0),VLOOKUP(D143,PARAM!K:L,2,0),VLOOKUP(E143,PARAM!H:I,2,0),VLOOKUP(G143,PARAM!S:T,2,0),"*"),"")</f>
        <v>*2631932*</v>
      </c>
      <c r="K143" s="1" t="str">
        <f t="shared" si="1"/>
        <v>BUSOS UNISEX ALGODON CON CAPOTA ESTAMPADO CREMALLERA TALLA XL</v>
      </c>
      <c r="L143" s="1" t="str">
        <f>VLOOKUP(B143,PARAM!A:C,3,0)</f>
        <v>INDUMENTARIA DEPORTIVA</v>
      </c>
      <c r="M143" s="1" t="str">
        <f>VLOOKUP(D143,PARAM!K:N,3,0)</f>
        <v>UNISEX</v>
      </c>
      <c r="N143" s="1" t="str">
        <f>VLOOKUP(D143,PARAM!K:N,4,0)</f>
        <v>ADULTO</v>
      </c>
      <c r="O143" s="1" t="str">
        <f t="shared" si="2"/>
        <v>BUSOS UNISEX ALGODON CON CAPOTA ESTAMPADO CREMALLERA</v>
      </c>
      <c r="P143" s="1"/>
      <c r="Q143" s="1"/>
    </row>
    <row r="144">
      <c r="A144" s="70">
        <v>46186.0</v>
      </c>
      <c r="B144" s="5" t="s">
        <v>1744</v>
      </c>
      <c r="C144" s="5" t="s">
        <v>1745</v>
      </c>
      <c r="D144" s="5" t="s">
        <v>1582</v>
      </c>
      <c r="E144" s="5" t="s">
        <v>1755</v>
      </c>
      <c r="F144" s="5" t="s">
        <v>1584</v>
      </c>
      <c r="G144" s="99" t="s">
        <v>1756</v>
      </c>
      <c r="H144" s="1" t="s">
        <v>1164</v>
      </c>
      <c r="I144" s="1" t="str">
        <f>IFERROR(CONCATENATE(VLOOKUP(C144,PARAM!E:F,2,0),VLOOKUP(D144,PARAM!K:L,2,0),VLOOKUP(E144,PARAM!H:I,2,0),VLOOKUP(G144,PARAM!S:T,2,0)),"")</f>
        <v>2631934</v>
      </c>
      <c r="J144" s="1" t="str">
        <f>IFERROR(CONCATENATE("*",VLOOKUP(C144,PARAM!E:F,2,0),VLOOKUP(D144,PARAM!K:L,2,0),VLOOKUP(E144,PARAM!H:I,2,0),VLOOKUP(G144,PARAM!S:T,2,0),"*"),"")</f>
        <v>*2631934*</v>
      </c>
      <c r="K144" s="1" t="str">
        <f t="shared" si="1"/>
        <v>BUSOS UNISEX ALGODON CON CAPOTA ESTAMPADO CREMALLERA TALLA XXL</v>
      </c>
      <c r="L144" s="1" t="str">
        <f>VLOOKUP(B144,PARAM!A:C,3,0)</f>
        <v>INDUMENTARIA DEPORTIVA</v>
      </c>
      <c r="M144" s="1" t="str">
        <f>VLOOKUP(D144,PARAM!K:N,3,0)</f>
        <v>UNISEX</v>
      </c>
      <c r="N144" s="1" t="str">
        <f>VLOOKUP(D144,PARAM!K:N,4,0)</f>
        <v>ADULTO</v>
      </c>
      <c r="O144" s="1" t="str">
        <f t="shared" si="2"/>
        <v>BUSOS UNISEX ALGODON CON CAPOTA ESTAMPADO CREMALLERA</v>
      </c>
      <c r="P144" s="1"/>
      <c r="Q144" s="1"/>
    </row>
    <row r="145">
      <c r="A145" s="70">
        <v>46186.0</v>
      </c>
      <c r="B145" s="5" t="s">
        <v>1744</v>
      </c>
      <c r="C145" s="5" t="s">
        <v>1745</v>
      </c>
      <c r="D145" s="5" t="s">
        <v>1582</v>
      </c>
      <c r="E145" s="5" t="s">
        <v>1757</v>
      </c>
      <c r="F145" s="5" t="s">
        <v>1584</v>
      </c>
      <c r="G145" s="99" t="s">
        <v>1751</v>
      </c>
      <c r="H145" s="1" t="s">
        <v>1164</v>
      </c>
      <c r="I145" s="1" t="str">
        <f>IFERROR(CONCATENATE(VLOOKUP(C145,PARAM!E:F,2,0),VLOOKUP(D145,PARAM!K:L,2,0),VLOOKUP(E145,PARAM!H:I,2,0),VLOOKUP(G145,PARAM!S:T,2,0)),"")</f>
        <v>2632123</v>
      </c>
      <c r="J145" s="1" t="str">
        <f>IFERROR(CONCATENATE("*",VLOOKUP(C145,PARAM!E:F,2,0),VLOOKUP(D145,PARAM!K:L,2,0),VLOOKUP(E145,PARAM!H:I,2,0),VLOOKUP(G145,PARAM!S:T,2,0),"*"),"")</f>
        <v>*2632123*</v>
      </c>
      <c r="K145" s="1" t="str">
        <f t="shared" si="1"/>
        <v>BUSOS UNISEX ALGODON CUELLO REDONDO ESTAMPADO TALLA L</v>
      </c>
      <c r="L145" s="1" t="str">
        <f>VLOOKUP(B145,PARAM!A:C,3,0)</f>
        <v>INDUMENTARIA DEPORTIVA</v>
      </c>
      <c r="M145" s="1" t="str">
        <f>VLOOKUP(D145,PARAM!K:N,3,0)</f>
        <v>UNISEX</v>
      </c>
      <c r="N145" s="1" t="str">
        <f>VLOOKUP(D145,PARAM!K:N,4,0)</f>
        <v>ADULTO</v>
      </c>
      <c r="O145" s="1" t="str">
        <f t="shared" si="2"/>
        <v>BUSOS UNISEX ALGODON CUELLO REDONDO ESTAMPADO</v>
      </c>
      <c r="P145" s="1"/>
      <c r="Q145" s="1"/>
    </row>
    <row r="146">
      <c r="A146" s="70">
        <v>46186.0</v>
      </c>
      <c r="B146" s="5" t="s">
        <v>1744</v>
      </c>
      <c r="C146" s="5" t="s">
        <v>1745</v>
      </c>
      <c r="D146" s="5" t="s">
        <v>1582</v>
      </c>
      <c r="E146" s="5" t="s">
        <v>1757</v>
      </c>
      <c r="F146" s="5" t="s">
        <v>1584</v>
      </c>
      <c r="G146" s="99" t="s">
        <v>1752</v>
      </c>
      <c r="H146" s="1" t="s">
        <v>1164</v>
      </c>
      <c r="I146" s="1" t="str">
        <f>IFERROR(CONCATENATE(VLOOKUP(C146,PARAM!E:F,2,0),VLOOKUP(D146,PARAM!K:L,2,0),VLOOKUP(E146,PARAM!H:I,2,0),VLOOKUP(G146,PARAM!S:T,2,0)),"")</f>
        <v>2632125</v>
      </c>
      <c r="J146" s="1" t="str">
        <f>IFERROR(CONCATENATE("*",VLOOKUP(C146,PARAM!E:F,2,0),VLOOKUP(D146,PARAM!K:L,2,0),VLOOKUP(E146,PARAM!H:I,2,0),VLOOKUP(G146,PARAM!S:T,2,0),"*"),"")</f>
        <v>*2632125*</v>
      </c>
      <c r="K146" s="1" t="str">
        <f t="shared" si="1"/>
        <v>BUSOS UNISEX ALGODON CUELLO REDONDO ESTAMPADO TALLA M</v>
      </c>
      <c r="L146" s="1" t="str">
        <f>VLOOKUP(B146,PARAM!A:C,3,0)</f>
        <v>INDUMENTARIA DEPORTIVA</v>
      </c>
      <c r="M146" s="1" t="str">
        <f>VLOOKUP(D146,PARAM!K:N,3,0)</f>
        <v>UNISEX</v>
      </c>
      <c r="N146" s="1" t="str">
        <f>VLOOKUP(D146,PARAM!K:N,4,0)</f>
        <v>ADULTO</v>
      </c>
      <c r="O146" s="1" t="str">
        <f t="shared" si="2"/>
        <v>BUSOS UNISEX ALGODON CUELLO REDONDO ESTAMPADO</v>
      </c>
      <c r="P146" s="1"/>
      <c r="Q146" s="1"/>
    </row>
    <row r="147">
      <c r="A147" s="70">
        <v>46186.0</v>
      </c>
      <c r="B147" s="5" t="s">
        <v>1744</v>
      </c>
      <c r="C147" s="5" t="s">
        <v>1745</v>
      </c>
      <c r="D147" s="5" t="s">
        <v>1582</v>
      </c>
      <c r="E147" s="5" t="s">
        <v>1757</v>
      </c>
      <c r="F147" s="5" t="s">
        <v>1584</v>
      </c>
      <c r="G147" s="99" t="s">
        <v>1753</v>
      </c>
      <c r="H147" s="1" t="s">
        <v>1164</v>
      </c>
      <c r="I147" s="1" t="str">
        <f>IFERROR(CONCATENATE(VLOOKUP(C147,PARAM!E:F,2,0),VLOOKUP(D147,PARAM!K:L,2,0),VLOOKUP(E147,PARAM!H:I,2,0),VLOOKUP(G147,PARAM!S:T,2,0)),"")</f>
        <v>2632127</v>
      </c>
      <c r="J147" s="1" t="str">
        <f>IFERROR(CONCATENATE("*",VLOOKUP(C147,PARAM!E:F,2,0),VLOOKUP(D147,PARAM!K:L,2,0),VLOOKUP(E147,PARAM!H:I,2,0),VLOOKUP(G147,PARAM!S:T,2,0),"*"),"")</f>
        <v>*2632127*</v>
      </c>
      <c r="K147" s="1" t="str">
        <f t="shared" si="1"/>
        <v>BUSOS UNISEX ALGODON CUELLO REDONDO ESTAMPADO TALLA S</v>
      </c>
      <c r="L147" s="1" t="str">
        <f>VLOOKUP(B147,PARAM!A:C,3,0)</f>
        <v>INDUMENTARIA DEPORTIVA</v>
      </c>
      <c r="M147" s="1" t="str">
        <f>VLOOKUP(D147,PARAM!K:N,3,0)</f>
        <v>UNISEX</v>
      </c>
      <c r="N147" s="1" t="str">
        <f>VLOOKUP(D147,PARAM!K:N,4,0)</f>
        <v>ADULTO</v>
      </c>
      <c r="O147" s="1" t="str">
        <f t="shared" si="2"/>
        <v>BUSOS UNISEX ALGODON CUELLO REDONDO ESTAMPADO</v>
      </c>
      <c r="P147" s="1"/>
      <c r="Q147" s="1"/>
    </row>
    <row r="148">
      <c r="A148" s="70">
        <v>46186.0</v>
      </c>
      <c r="B148" s="5" t="s">
        <v>1744</v>
      </c>
      <c r="C148" s="5" t="s">
        <v>1745</v>
      </c>
      <c r="D148" s="5" t="s">
        <v>1582</v>
      </c>
      <c r="E148" s="5" t="s">
        <v>1757</v>
      </c>
      <c r="F148" s="5" t="s">
        <v>1584</v>
      </c>
      <c r="G148" s="99" t="s">
        <v>1754</v>
      </c>
      <c r="H148" s="1" t="s">
        <v>1164</v>
      </c>
      <c r="I148" s="1" t="str">
        <f>IFERROR(CONCATENATE(VLOOKUP(C148,PARAM!E:F,2,0),VLOOKUP(D148,PARAM!K:L,2,0),VLOOKUP(E148,PARAM!H:I,2,0),VLOOKUP(G148,PARAM!S:T,2,0)),"")</f>
        <v>2632132</v>
      </c>
      <c r="J148" s="1" t="str">
        <f>IFERROR(CONCATENATE("*",VLOOKUP(C148,PARAM!E:F,2,0),VLOOKUP(D148,PARAM!K:L,2,0),VLOOKUP(E148,PARAM!H:I,2,0),VLOOKUP(G148,PARAM!S:T,2,0),"*"),"")</f>
        <v>*2632132*</v>
      </c>
      <c r="K148" s="1" t="str">
        <f t="shared" si="1"/>
        <v>BUSOS UNISEX ALGODON CUELLO REDONDO ESTAMPADO TALLA XL</v>
      </c>
      <c r="L148" s="1" t="str">
        <f>VLOOKUP(B148,PARAM!A:C,3,0)</f>
        <v>INDUMENTARIA DEPORTIVA</v>
      </c>
      <c r="M148" s="1" t="str">
        <f>VLOOKUP(D148,PARAM!K:N,3,0)</f>
        <v>UNISEX</v>
      </c>
      <c r="N148" s="1" t="str">
        <f>VLOOKUP(D148,PARAM!K:N,4,0)</f>
        <v>ADULTO</v>
      </c>
      <c r="O148" s="1" t="str">
        <f t="shared" si="2"/>
        <v>BUSOS UNISEX ALGODON CUELLO REDONDO ESTAMPADO</v>
      </c>
      <c r="P148" s="1"/>
      <c r="Q148" s="1"/>
    </row>
    <row r="149">
      <c r="A149" s="70">
        <v>46186.0</v>
      </c>
      <c r="B149" s="5" t="s">
        <v>1744</v>
      </c>
      <c r="C149" s="5" t="s">
        <v>1745</v>
      </c>
      <c r="D149" s="5" t="s">
        <v>1582</v>
      </c>
      <c r="E149" s="5" t="s">
        <v>1757</v>
      </c>
      <c r="F149" s="5" t="s">
        <v>1584</v>
      </c>
      <c r="G149" s="99" t="s">
        <v>1756</v>
      </c>
      <c r="H149" s="1" t="s">
        <v>1164</v>
      </c>
      <c r="I149" s="1" t="str">
        <f>IFERROR(CONCATENATE(VLOOKUP(C149,PARAM!E:F,2,0),VLOOKUP(D149,PARAM!K:L,2,0),VLOOKUP(E149,PARAM!H:I,2,0),VLOOKUP(G149,PARAM!S:T,2,0)),"")</f>
        <v>2632134</v>
      </c>
      <c r="J149" s="1" t="str">
        <f>IFERROR(CONCATENATE("*",VLOOKUP(C149,PARAM!E:F,2,0),VLOOKUP(D149,PARAM!K:L,2,0),VLOOKUP(E149,PARAM!H:I,2,0),VLOOKUP(G149,PARAM!S:T,2,0),"*"),"")</f>
        <v>*2632134*</v>
      </c>
      <c r="K149" s="1" t="str">
        <f t="shared" si="1"/>
        <v>BUSOS UNISEX ALGODON CUELLO REDONDO ESTAMPADO TALLA XXL</v>
      </c>
      <c r="L149" s="1" t="str">
        <f>VLOOKUP(B149,PARAM!A:C,3,0)</f>
        <v>INDUMENTARIA DEPORTIVA</v>
      </c>
      <c r="M149" s="1" t="str">
        <f>VLOOKUP(D149,PARAM!K:N,3,0)</f>
        <v>UNISEX</v>
      </c>
      <c r="N149" s="1" t="str">
        <f>VLOOKUP(D149,PARAM!K:N,4,0)</f>
        <v>ADULTO</v>
      </c>
      <c r="O149" s="1" t="str">
        <f t="shared" si="2"/>
        <v>BUSOS UNISEX ALGODON CUELLO REDONDO ESTAMPADO</v>
      </c>
      <c r="P149" s="1"/>
      <c r="Q149" s="1"/>
    </row>
    <row r="150">
      <c r="A150" s="70">
        <v>46186.0</v>
      </c>
      <c r="B150" s="5" t="s">
        <v>1744</v>
      </c>
      <c r="C150" s="5" t="s">
        <v>1745</v>
      </c>
      <c r="D150" s="5" t="s">
        <v>1582</v>
      </c>
      <c r="E150" s="5" t="s">
        <v>1758</v>
      </c>
      <c r="F150" s="5" t="s">
        <v>1584</v>
      </c>
      <c r="G150" s="99" t="s">
        <v>1751</v>
      </c>
      <c r="H150" s="1" t="s">
        <v>1164</v>
      </c>
      <c r="I150" s="1" t="str">
        <f>IFERROR(CONCATENATE(VLOOKUP(C150,PARAM!E:F,2,0),VLOOKUP(D150,PARAM!K:L,2,0),VLOOKUP(E150,PARAM!H:I,2,0),VLOOKUP(G150,PARAM!S:T,2,0)),"")</f>
        <v>2632323</v>
      </c>
      <c r="J150" s="1" t="str">
        <f>IFERROR(CONCATENATE("*",VLOOKUP(C150,PARAM!E:F,2,0),VLOOKUP(D150,PARAM!K:L,2,0),VLOOKUP(E150,PARAM!H:I,2,0),VLOOKUP(G150,PARAM!S:T,2,0),"*"),"")</f>
        <v>*2632323*</v>
      </c>
      <c r="K150" s="1" t="str">
        <f t="shared" si="1"/>
        <v>BUSOS UNISEX ALGODON SIN ESTAMPADO TALLA L</v>
      </c>
      <c r="L150" s="1" t="str">
        <f>VLOOKUP(B150,PARAM!A:C,3,0)</f>
        <v>INDUMENTARIA DEPORTIVA</v>
      </c>
      <c r="M150" s="1" t="str">
        <f>VLOOKUP(D150,PARAM!K:N,3,0)</f>
        <v>UNISEX</v>
      </c>
      <c r="N150" s="1" t="str">
        <f>VLOOKUP(D150,PARAM!K:N,4,0)</f>
        <v>ADULTO</v>
      </c>
      <c r="O150" s="1" t="str">
        <f t="shared" si="2"/>
        <v>BUSOS UNISEX ALGODON SIN ESTAMPADO</v>
      </c>
      <c r="P150" s="1"/>
      <c r="Q150" s="1"/>
    </row>
    <row r="151">
      <c r="A151" s="70">
        <v>46186.0</v>
      </c>
      <c r="B151" s="5" t="s">
        <v>1744</v>
      </c>
      <c r="C151" s="5" t="s">
        <v>1745</v>
      </c>
      <c r="D151" s="5" t="s">
        <v>1582</v>
      </c>
      <c r="E151" s="5" t="s">
        <v>1758</v>
      </c>
      <c r="F151" s="5" t="s">
        <v>1584</v>
      </c>
      <c r="G151" s="99" t="s">
        <v>1752</v>
      </c>
      <c r="H151" s="1" t="s">
        <v>1164</v>
      </c>
      <c r="I151" s="1" t="str">
        <f>IFERROR(CONCATENATE(VLOOKUP(C151,PARAM!E:F,2,0),VLOOKUP(D151,PARAM!K:L,2,0),VLOOKUP(E151,PARAM!H:I,2,0),VLOOKUP(G151,PARAM!S:T,2,0)),"")</f>
        <v>2632325</v>
      </c>
      <c r="J151" s="1" t="str">
        <f>IFERROR(CONCATENATE("*",VLOOKUP(C151,PARAM!E:F,2,0),VLOOKUP(D151,PARAM!K:L,2,0),VLOOKUP(E151,PARAM!H:I,2,0),VLOOKUP(G151,PARAM!S:T,2,0),"*"),"")</f>
        <v>*2632325*</v>
      </c>
      <c r="K151" s="1" t="str">
        <f t="shared" si="1"/>
        <v>BUSOS UNISEX ALGODON SIN ESTAMPADO TALLA M</v>
      </c>
      <c r="L151" s="1" t="str">
        <f>VLOOKUP(B151,PARAM!A:C,3,0)</f>
        <v>INDUMENTARIA DEPORTIVA</v>
      </c>
      <c r="M151" s="1" t="str">
        <f>VLOOKUP(D151,PARAM!K:N,3,0)</f>
        <v>UNISEX</v>
      </c>
      <c r="N151" s="1" t="str">
        <f>VLOOKUP(D151,PARAM!K:N,4,0)</f>
        <v>ADULTO</v>
      </c>
      <c r="O151" s="1" t="str">
        <f t="shared" si="2"/>
        <v>BUSOS UNISEX ALGODON SIN ESTAMPADO</v>
      </c>
      <c r="P151" s="1"/>
      <c r="Q151" s="1"/>
    </row>
    <row r="152">
      <c r="A152" s="70">
        <v>46186.0</v>
      </c>
      <c r="B152" s="5" t="s">
        <v>1744</v>
      </c>
      <c r="C152" s="5" t="s">
        <v>1745</v>
      </c>
      <c r="D152" s="5" t="s">
        <v>1582</v>
      </c>
      <c r="E152" s="5" t="s">
        <v>1758</v>
      </c>
      <c r="F152" s="5" t="s">
        <v>1584</v>
      </c>
      <c r="G152" s="99" t="s">
        <v>1753</v>
      </c>
      <c r="H152" s="1" t="s">
        <v>1164</v>
      </c>
      <c r="I152" s="1" t="str">
        <f>IFERROR(CONCATENATE(VLOOKUP(C152,PARAM!E:F,2,0),VLOOKUP(D152,PARAM!K:L,2,0),VLOOKUP(E152,PARAM!H:I,2,0),VLOOKUP(G152,PARAM!S:T,2,0)),"")</f>
        <v>2632327</v>
      </c>
      <c r="J152" s="1" t="str">
        <f>IFERROR(CONCATENATE("*",VLOOKUP(C152,PARAM!E:F,2,0),VLOOKUP(D152,PARAM!K:L,2,0),VLOOKUP(E152,PARAM!H:I,2,0),VLOOKUP(G152,PARAM!S:T,2,0),"*"),"")</f>
        <v>*2632327*</v>
      </c>
      <c r="K152" s="1" t="str">
        <f t="shared" si="1"/>
        <v>BUSOS UNISEX ALGODON SIN ESTAMPADO TALLA S</v>
      </c>
      <c r="L152" s="1" t="str">
        <f>VLOOKUP(B152,PARAM!A:C,3,0)</f>
        <v>INDUMENTARIA DEPORTIVA</v>
      </c>
      <c r="M152" s="1" t="str">
        <f>VLOOKUP(D152,PARAM!K:N,3,0)</f>
        <v>UNISEX</v>
      </c>
      <c r="N152" s="1" t="str">
        <f>VLOOKUP(D152,PARAM!K:N,4,0)</f>
        <v>ADULTO</v>
      </c>
      <c r="O152" s="1" t="str">
        <f t="shared" si="2"/>
        <v>BUSOS UNISEX ALGODON SIN ESTAMPADO</v>
      </c>
      <c r="P152" s="1"/>
      <c r="Q152" s="1"/>
    </row>
    <row r="153">
      <c r="A153" s="70">
        <v>46186.0</v>
      </c>
      <c r="B153" s="5" t="s">
        <v>1744</v>
      </c>
      <c r="C153" s="5" t="s">
        <v>1745</v>
      </c>
      <c r="D153" s="5" t="s">
        <v>1582</v>
      </c>
      <c r="E153" s="5" t="s">
        <v>1758</v>
      </c>
      <c r="F153" s="5" t="s">
        <v>1584</v>
      </c>
      <c r="G153" s="99" t="s">
        <v>1754</v>
      </c>
      <c r="H153" s="1" t="s">
        <v>1164</v>
      </c>
      <c r="I153" s="1" t="str">
        <f>IFERROR(CONCATENATE(VLOOKUP(C153,PARAM!E:F,2,0),VLOOKUP(D153,PARAM!K:L,2,0),VLOOKUP(E153,PARAM!H:I,2,0),VLOOKUP(G153,PARAM!S:T,2,0)),"")</f>
        <v>2632332</v>
      </c>
      <c r="J153" s="1" t="str">
        <f>IFERROR(CONCATENATE("*",VLOOKUP(C153,PARAM!E:F,2,0),VLOOKUP(D153,PARAM!K:L,2,0),VLOOKUP(E153,PARAM!H:I,2,0),VLOOKUP(G153,PARAM!S:T,2,0),"*"),"")</f>
        <v>*2632332*</v>
      </c>
      <c r="K153" s="1" t="str">
        <f t="shared" si="1"/>
        <v>BUSOS UNISEX ALGODON SIN ESTAMPADO TALLA XL</v>
      </c>
      <c r="L153" s="1" t="str">
        <f>VLOOKUP(B153,PARAM!A:C,3,0)</f>
        <v>INDUMENTARIA DEPORTIVA</v>
      </c>
      <c r="M153" s="1" t="str">
        <f>VLOOKUP(D153,PARAM!K:N,3,0)</f>
        <v>UNISEX</v>
      </c>
      <c r="N153" s="1" t="str">
        <f>VLOOKUP(D153,PARAM!K:N,4,0)</f>
        <v>ADULTO</v>
      </c>
      <c r="O153" s="1" t="str">
        <f t="shared" si="2"/>
        <v>BUSOS UNISEX ALGODON SIN ESTAMPADO</v>
      </c>
      <c r="P153" s="1"/>
      <c r="Q153" s="1"/>
    </row>
    <row r="154">
      <c r="A154" s="70">
        <v>46186.0</v>
      </c>
      <c r="B154" s="5" t="s">
        <v>1744</v>
      </c>
      <c r="C154" s="5" t="s">
        <v>1745</v>
      </c>
      <c r="D154" s="5" t="s">
        <v>1582</v>
      </c>
      <c r="E154" s="1" t="s">
        <v>1759</v>
      </c>
      <c r="F154" s="5" t="s">
        <v>1584</v>
      </c>
      <c r="G154" s="99" t="s">
        <v>1753</v>
      </c>
      <c r="H154" s="1" t="s">
        <v>1164</v>
      </c>
      <c r="I154" s="1" t="str">
        <f>IFERROR(CONCATENATE(VLOOKUP(C154,PARAM!E:F,2,0),VLOOKUP(D154,PARAM!K:L,2,0),VLOOKUP(E154,PARAM!H:I,2,0),VLOOKUP(G154,PARAM!S:T,2,0)),"")</f>
        <v>2639327</v>
      </c>
      <c r="J154" s="1" t="str">
        <f>IFERROR(CONCATENATE("*",VLOOKUP(C154,PARAM!E:F,2,0),VLOOKUP(D154,PARAM!K:L,2,0),VLOOKUP(E154,PARAM!H:I,2,0),VLOOKUP(G154,PARAM!S:T,2,0),"*"),"")</f>
        <v>*2639327*</v>
      </c>
      <c r="K154" s="1" t="str">
        <f t="shared" si="1"/>
        <v>BUSOS UNISEX CON CAPOTA ESTAMPADO CREMALLERA TALLA S</v>
      </c>
      <c r="L154" s="1" t="str">
        <f>VLOOKUP(B154,PARAM!A:C,3,0)</f>
        <v>INDUMENTARIA DEPORTIVA</v>
      </c>
      <c r="M154" s="1" t="str">
        <f>VLOOKUP(D154,PARAM!K:N,3,0)</f>
        <v>UNISEX</v>
      </c>
      <c r="N154" s="1" t="str">
        <f>VLOOKUP(D154,PARAM!K:N,4,0)</f>
        <v>ADULTO</v>
      </c>
      <c r="O154" s="1" t="str">
        <f t="shared" si="2"/>
        <v>BUSOS UNISEX CON CAPOTA ESTAMPADO CREMALLERA</v>
      </c>
      <c r="P154" s="1"/>
      <c r="Q154" s="1"/>
    </row>
    <row r="155">
      <c r="A155" s="70">
        <v>46186.0</v>
      </c>
      <c r="B155" s="5" t="s">
        <v>1744</v>
      </c>
      <c r="C155" s="5" t="s">
        <v>1745</v>
      </c>
      <c r="D155" s="5" t="s">
        <v>1582</v>
      </c>
      <c r="E155" s="1" t="s">
        <v>1760</v>
      </c>
      <c r="F155" s="5" t="s">
        <v>1615</v>
      </c>
      <c r="G155" s="99" t="s">
        <v>1751</v>
      </c>
      <c r="H155" s="1" t="s">
        <v>1259</v>
      </c>
      <c r="I155" s="1" t="str">
        <f>IFERROR(CONCATENATE(VLOOKUP(C155,PARAM!E:F,2,0),VLOOKUP(D155,PARAM!K:L,2,0),VLOOKUP(E155,PARAM!H:I,2,0),VLOOKUP(G155,PARAM!S:T,2,0)),"")</f>
        <v>26319423</v>
      </c>
      <c r="J155" s="1" t="str">
        <f>IFERROR(CONCATENATE("*",VLOOKUP(C155,PARAM!E:F,2,0),VLOOKUP(D155,PARAM!K:L,2,0),VLOOKUP(E155,PARAM!H:I,2,0),VLOOKUP(G155,PARAM!S:T,2,0),"*"),"")</f>
        <v>*26319423*</v>
      </c>
      <c r="K155" s="1" t="str">
        <f t="shared" si="1"/>
        <v>BUSOS UNISEX MUNDIAL 2026 TALLA L</v>
      </c>
      <c r="L155" s="1" t="str">
        <f>VLOOKUP(B155,PARAM!A:C,3,0)</f>
        <v>INDUMENTARIA DEPORTIVA</v>
      </c>
      <c r="M155" s="1" t="str">
        <f>VLOOKUP(D155,PARAM!K:N,3,0)</f>
        <v>UNISEX</v>
      </c>
      <c r="N155" s="1" t="str">
        <f>VLOOKUP(D155,PARAM!K:N,4,0)</f>
        <v>ADULTO</v>
      </c>
      <c r="O155" s="1" t="str">
        <f t="shared" si="2"/>
        <v>BUSOS UNISEX MUNDIAL 2026</v>
      </c>
      <c r="P155" s="1"/>
      <c r="Q155" s="1"/>
    </row>
    <row r="156">
      <c r="A156" s="70">
        <v>46186.0</v>
      </c>
      <c r="B156" s="5" t="s">
        <v>1744</v>
      </c>
      <c r="C156" s="5" t="s">
        <v>1745</v>
      </c>
      <c r="D156" s="5" t="s">
        <v>1582</v>
      </c>
      <c r="E156" s="1" t="s">
        <v>1760</v>
      </c>
      <c r="F156" s="5" t="s">
        <v>1615</v>
      </c>
      <c r="G156" s="99" t="s">
        <v>1752</v>
      </c>
      <c r="H156" s="1" t="s">
        <v>1259</v>
      </c>
      <c r="I156" s="1" t="str">
        <f>IFERROR(CONCATENATE(VLOOKUP(C156,PARAM!E:F,2,0),VLOOKUP(D156,PARAM!K:L,2,0),VLOOKUP(E156,PARAM!H:I,2,0),VLOOKUP(G156,PARAM!S:T,2,0)),"")</f>
        <v>26319425</v>
      </c>
      <c r="J156" s="1" t="str">
        <f>IFERROR(CONCATENATE("*",VLOOKUP(C156,PARAM!E:F,2,0),VLOOKUP(D156,PARAM!K:L,2,0),VLOOKUP(E156,PARAM!H:I,2,0),VLOOKUP(G156,PARAM!S:T,2,0),"*"),"")</f>
        <v>*26319425*</v>
      </c>
      <c r="K156" s="1" t="str">
        <f t="shared" si="1"/>
        <v>BUSOS UNISEX MUNDIAL 2026 TALLA M</v>
      </c>
      <c r="L156" s="1" t="str">
        <f>VLOOKUP(B156,PARAM!A:C,3,0)</f>
        <v>INDUMENTARIA DEPORTIVA</v>
      </c>
      <c r="M156" s="1" t="str">
        <f>VLOOKUP(D156,PARAM!K:N,3,0)</f>
        <v>UNISEX</v>
      </c>
      <c r="N156" s="1" t="str">
        <f>VLOOKUP(D156,PARAM!K:N,4,0)</f>
        <v>ADULTO</v>
      </c>
      <c r="O156" s="1" t="str">
        <f t="shared" si="2"/>
        <v>BUSOS UNISEX MUNDIAL 2026</v>
      </c>
      <c r="P156" s="1"/>
      <c r="Q156" s="1"/>
    </row>
    <row r="157">
      <c r="A157" s="70">
        <v>46186.0</v>
      </c>
      <c r="B157" s="5" t="s">
        <v>1744</v>
      </c>
      <c r="C157" s="5" t="s">
        <v>1745</v>
      </c>
      <c r="D157" s="5" t="s">
        <v>1582</v>
      </c>
      <c r="E157" s="1" t="s">
        <v>1760</v>
      </c>
      <c r="F157" s="5" t="s">
        <v>1615</v>
      </c>
      <c r="G157" s="99" t="s">
        <v>1753</v>
      </c>
      <c r="H157" s="1" t="s">
        <v>1259</v>
      </c>
      <c r="I157" s="1" t="str">
        <f>IFERROR(CONCATENATE(VLOOKUP(C157,PARAM!E:F,2,0),VLOOKUP(D157,PARAM!K:L,2,0),VLOOKUP(E157,PARAM!H:I,2,0),VLOOKUP(G157,PARAM!S:T,2,0)),"")</f>
        <v>26319427</v>
      </c>
      <c r="J157" s="1" t="str">
        <f>IFERROR(CONCATENATE("*",VLOOKUP(C157,PARAM!E:F,2,0),VLOOKUP(D157,PARAM!K:L,2,0),VLOOKUP(E157,PARAM!H:I,2,0),VLOOKUP(G157,PARAM!S:T,2,0),"*"),"")</f>
        <v>*26319427*</v>
      </c>
      <c r="K157" s="1" t="str">
        <f t="shared" si="1"/>
        <v>BUSOS UNISEX MUNDIAL 2026 TALLA S</v>
      </c>
      <c r="L157" s="1" t="str">
        <f>VLOOKUP(B157,PARAM!A:C,3,0)</f>
        <v>INDUMENTARIA DEPORTIVA</v>
      </c>
      <c r="M157" s="1" t="str">
        <f>VLOOKUP(D157,PARAM!K:N,3,0)</f>
        <v>UNISEX</v>
      </c>
      <c r="N157" s="1" t="str">
        <f>VLOOKUP(D157,PARAM!K:N,4,0)</f>
        <v>ADULTO</v>
      </c>
      <c r="O157" s="1" t="str">
        <f t="shared" si="2"/>
        <v>BUSOS UNISEX MUNDIAL 2026</v>
      </c>
      <c r="P157" s="1"/>
      <c r="Q157" s="1"/>
    </row>
    <row r="158">
      <c r="A158" s="70">
        <v>46190.0</v>
      </c>
      <c r="B158" s="5" t="s">
        <v>1744</v>
      </c>
      <c r="C158" s="5" t="s">
        <v>1745</v>
      </c>
      <c r="D158" s="5" t="s">
        <v>1582</v>
      </c>
      <c r="E158" s="1" t="s">
        <v>1760</v>
      </c>
      <c r="F158" s="5" t="s">
        <v>1615</v>
      </c>
      <c r="G158" s="99" t="s">
        <v>1756</v>
      </c>
      <c r="H158" s="1" t="s">
        <v>1259</v>
      </c>
      <c r="I158" s="1" t="str">
        <f>IFERROR(CONCATENATE(VLOOKUP(C158,PARAM!E:F,2,0),VLOOKUP(D158,PARAM!K:L,2,0),VLOOKUP(E158,PARAM!H:I,2,0),VLOOKUP(G158,PARAM!S:T,2,0)),"")</f>
        <v>26319434</v>
      </c>
      <c r="J158" s="1" t="str">
        <f>IFERROR(CONCATENATE("*",VLOOKUP(C158,PARAM!E:F,2,0),VLOOKUP(D158,PARAM!K:L,2,0),VLOOKUP(E158,PARAM!H:I,2,0),VLOOKUP(G158,PARAM!S:T,2,0),"*"),"")</f>
        <v>*26319434*</v>
      </c>
      <c r="K158" s="1" t="str">
        <f t="shared" si="1"/>
        <v>BUSOS UNISEX MUNDIAL 2026 TALLA XXL</v>
      </c>
      <c r="L158" s="1" t="str">
        <f>VLOOKUP(B158,PARAM!A:C,3,0)</f>
        <v>INDUMENTARIA DEPORTIVA</v>
      </c>
      <c r="M158" s="1" t="str">
        <f>VLOOKUP(D158,PARAM!K:N,3,0)</f>
        <v>UNISEX</v>
      </c>
      <c r="N158" s="1" t="str">
        <f>VLOOKUP(D158,PARAM!K:N,4,0)</f>
        <v>ADULTO</v>
      </c>
      <c r="O158" s="1" t="str">
        <f t="shared" si="2"/>
        <v>BUSOS UNISEX MUNDIAL 2026</v>
      </c>
      <c r="P158" s="1"/>
      <c r="Q158" s="1"/>
    </row>
    <row r="159">
      <c r="A159" s="70">
        <v>46186.0</v>
      </c>
      <c r="B159" s="5" t="s">
        <v>1744</v>
      </c>
      <c r="C159" s="5" t="s">
        <v>1745</v>
      </c>
      <c r="D159" s="5" t="s">
        <v>1582</v>
      </c>
      <c r="E159" s="1" t="s">
        <v>1760</v>
      </c>
      <c r="F159" s="5" t="s">
        <v>1615</v>
      </c>
      <c r="G159" s="99" t="s">
        <v>1754</v>
      </c>
      <c r="H159" s="1" t="s">
        <v>1259</v>
      </c>
      <c r="I159" s="1" t="str">
        <f>IFERROR(CONCATENATE(VLOOKUP(C159,PARAM!E:F,2,0),VLOOKUP(D159,PARAM!K:L,2,0),VLOOKUP(E159,PARAM!H:I,2,0),VLOOKUP(G159,PARAM!S:T,2,0)),"")</f>
        <v>26319432</v>
      </c>
      <c r="J159" s="1" t="str">
        <f>IFERROR(CONCATENATE("*",VLOOKUP(C159,PARAM!E:F,2,0),VLOOKUP(D159,PARAM!K:L,2,0),VLOOKUP(E159,PARAM!H:I,2,0),VLOOKUP(G159,PARAM!S:T,2,0),"*"),"")</f>
        <v>*26319432*</v>
      </c>
      <c r="K159" s="1" t="str">
        <f t="shared" si="1"/>
        <v>BUSOS UNISEX MUNDIAL 2026 TALLA XL</v>
      </c>
      <c r="L159" s="1" t="str">
        <f>VLOOKUP(B159,PARAM!A:C,3,0)</f>
        <v>INDUMENTARIA DEPORTIVA</v>
      </c>
      <c r="M159" s="1" t="str">
        <f>VLOOKUP(D159,PARAM!K:N,3,0)</f>
        <v>UNISEX</v>
      </c>
      <c r="N159" s="1" t="str">
        <f>VLOOKUP(D159,PARAM!K:N,4,0)</f>
        <v>ADULTO</v>
      </c>
      <c r="O159" s="1" t="str">
        <f t="shared" si="2"/>
        <v>BUSOS UNISEX MUNDIAL 2026</v>
      </c>
      <c r="P159" s="1"/>
      <c r="Q159" s="1"/>
    </row>
    <row r="160">
      <c r="A160" s="70">
        <v>46186.0</v>
      </c>
      <c r="B160" s="5" t="s">
        <v>1746</v>
      </c>
      <c r="C160" s="5" t="s">
        <v>1761</v>
      </c>
      <c r="D160" s="5" t="s">
        <v>1606</v>
      </c>
      <c r="E160" s="5" t="s">
        <v>1762</v>
      </c>
      <c r="F160" s="5" t="s">
        <v>1763</v>
      </c>
      <c r="G160" s="99" t="s">
        <v>1754</v>
      </c>
      <c r="H160" s="1" t="s">
        <v>1310</v>
      </c>
      <c r="I160" s="1" t="str">
        <f>IFERROR(CONCATENATE(VLOOKUP(C160,PARAM!E:F,2,0),VLOOKUP(D160,PARAM!K:L,2,0),VLOOKUP(E160,PARAM!H:I,2,0),VLOOKUP(G160,PARAM!S:T,2,0)),"")</f>
        <v>1123632</v>
      </c>
      <c r="J160" s="1" t="str">
        <f>IFERROR(CONCATENATE("*",VLOOKUP(C160,PARAM!E:F,2,0),VLOOKUP(D160,PARAM!K:L,2,0),VLOOKUP(E160,PARAM!H:I,2,0),VLOOKUP(G160,PARAM!S:T,2,0),"*"),"")</f>
        <v>*1123632*</v>
      </c>
      <c r="K160" s="1" t="str">
        <f t="shared" si="1"/>
        <v>CAMISETAS CABALLERO ATLETICO NACIONAL 1.1 LOCAL 2025 TALLA XL</v>
      </c>
      <c r="L160" s="1" t="str">
        <f>VLOOKUP(B160,PARAM!A:C,3,0)</f>
        <v>CONJUNTOS Y CAMISETAS DE FUTBOL</v>
      </c>
      <c r="M160" s="1" t="str">
        <f>VLOOKUP(D160,PARAM!K:N,3,0)</f>
        <v>MASCULINO</v>
      </c>
      <c r="N160" s="1" t="str">
        <f>VLOOKUP(D160,PARAM!K:N,4,0)</f>
        <v>ADULTO</v>
      </c>
      <c r="O160" s="1" t="str">
        <f t="shared" si="2"/>
        <v>CAMISETAS CABALLERO ATLETICO NACIONAL 1.1 LOCAL 2025</v>
      </c>
      <c r="P160" s="1"/>
      <c r="Q160" s="1"/>
    </row>
    <row r="161">
      <c r="A161" s="70">
        <v>46186.0</v>
      </c>
      <c r="B161" s="5" t="s">
        <v>1746</v>
      </c>
      <c r="C161" s="5" t="s">
        <v>1761</v>
      </c>
      <c r="D161" s="5" t="s">
        <v>1606</v>
      </c>
      <c r="E161" s="5" t="s">
        <v>1764</v>
      </c>
      <c r="F161" s="5" t="s">
        <v>1611</v>
      </c>
      <c r="G161" s="99" t="s">
        <v>1751</v>
      </c>
      <c r="H161" s="1" t="s">
        <v>1765</v>
      </c>
      <c r="I161" s="1" t="str">
        <f>IFERROR(CONCATENATE(VLOOKUP(C161,PARAM!E:F,2,0),VLOOKUP(D161,PARAM!K:L,2,0),VLOOKUP(E161,PARAM!H:I,2,0),VLOOKUP(G161,PARAM!S:T,2,0)),"")</f>
        <v>1123723</v>
      </c>
      <c r="J161" s="1" t="str">
        <f>IFERROR(CONCATENATE("*",VLOOKUP(C161,PARAM!E:F,2,0),VLOOKUP(D161,PARAM!K:L,2,0),VLOOKUP(E161,PARAM!H:I,2,0),VLOOKUP(G161,PARAM!S:T,2,0),"*"),"")</f>
        <v>*1123723*</v>
      </c>
      <c r="K161" s="1" t="str">
        <f t="shared" si="1"/>
        <v>CAMISETAS CABALLERO ATLETICO NACIONAL AAA 2025 TALLA L</v>
      </c>
      <c r="L161" s="1" t="str">
        <f>VLOOKUP(B161,PARAM!A:C,3,0)</f>
        <v>CONJUNTOS Y CAMISETAS DE FUTBOL</v>
      </c>
      <c r="M161" s="1" t="str">
        <f>VLOOKUP(D161,PARAM!K:N,3,0)</f>
        <v>MASCULINO</v>
      </c>
      <c r="N161" s="1" t="str">
        <f>VLOOKUP(D161,PARAM!K:N,4,0)</f>
        <v>ADULTO</v>
      </c>
      <c r="O161" s="1" t="str">
        <f t="shared" si="2"/>
        <v>CAMISETAS CABALLERO ATLETICO NACIONAL AAA 2025</v>
      </c>
      <c r="P161" s="1"/>
      <c r="Q161" s="1"/>
    </row>
    <row r="162">
      <c r="A162" s="70">
        <v>46186.0</v>
      </c>
      <c r="B162" s="5" t="s">
        <v>1746</v>
      </c>
      <c r="C162" s="5" t="s">
        <v>1761</v>
      </c>
      <c r="D162" s="5" t="s">
        <v>1606</v>
      </c>
      <c r="E162" s="5" t="s">
        <v>1764</v>
      </c>
      <c r="F162" s="5" t="s">
        <v>1763</v>
      </c>
      <c r="G162" s="99" t="s">
        <v>1754</v>
      </c>
      <c r="H162" s="1" t="s">
        <v>1765</v>
      </c>
      <c r="I162" s="1" t="str">
        <f>IFERROR(CONCATENATE(VLOOKUP(C162,PARAM!E:F,2,0),VLOOKUP(D162,PARAM!K:L,2,0),VLOOKUP(E162,PARAM!H:I,2,0),VLOOKUP(G162,PARAM!S:T,2,0)),"")</f>
        <v>1123732</v>
      </c>
      <c r="J162" s="1" t="str">
        <f>IFERROR(CONCATENATE("*",VLOOKUP(C162,PARAM!E:F,2,0),VLOOKUP(D162,PARAM!K:L,2,0),VLOOKUP(E162,PARAM!H:I,2,0),VLOOKUP(G162,PARAM!S:T,2,0),"*"),"")</f>
        <v>*1123732*</v>
      </c>
      <c r="K162" s="1" t="str">
        <f t="shared" si="1"/>
        <v>CAMISETAS CABALLERO ATLETICO NACIONAL AAA 2025 TALLA XL</v>
      </c>
      <c r="L162" s="1" t="str">
        <f>VLOOKUP(B162,PARAM!A:C,3,0)</f>
        <v>CONJUNTOS Y CAMISETAS DE FUTBOL</v>
      </c>
      <c r="M162" s="1" t="str">
        <f>VLOOKUP(D162,PARAM!K:N,3,0)</f>
        <v>MASCULINO</v>
      </c>
      <c r="N162" s="1" t="str">
        <f>VLOOKUP(D162,PARAM!K:N,4,0)</f>
        <v>ADULTO</v>
      </c>
      <c r="O162" s="1" t="str">
        <f t="shared" si="2"/>
        <v>CAMISETAS CABALLERO ATLETICO NACIONAL AAA 2025</v>
      </c>
      <c r="P162" s="1"/>
      <c r="Q162" s="1"/>
    </row>
    <row r="163">
      <c r="A163" s="70">
        <v>46186.0</v>
      </c>
      <c r="B163" s="5" t="s">
        <v>1746</v>
      </c>
      <c r="C163" s="5" t="s">
        <v>1761</v>
      </c>
      <c r="D163" s="5" t="s">
        <v>1606</v>
      </c>
      <c r="E163" s="5" t="s">
        <v>1766</v>
      </c>
      <c r="F163" s="5" t="s">
        <v>1763</v>
      </c>
      <c r="G163" s="99" t="s">
        <v>1751</v>
      </c>
      <c r="H163" s="1" t="s">
        <v>1765</v>
      </c>
      <c r="I163" s="1" t="str">
        <f>IFERROR(CONCATENATE(VLOOKUP(C163,PARAM!E:F,2,0),VLOOKUP(D163,PARAM!K:L,2,0),VLOOKUP(E163,PARAM!H:I,2,0),VLOOKUP(G163,PARAM!S:T,2,0)),"")</f>
        <v>1123823</v>
      </c>
      <c r="J163" s="1" t="str">
        <f>IFERROR(CONCATENATE("*",VLOOKUP(C163,PARAM!E:F,2,0),VLOOKUP(D163,PARAM!K:L,2,0),VLOOKUP(E163,PARAM!H:I,2,0),VLOOKUP(G163,PARAM!S:T,2,0),"*"),"")</f>
        <v>*1123823*</v>
      </c>
      <c r="K163" s="1" t="str">
        <f t="shared" si="1"/>
        <v>CAMISETAS CABALLERO ATLETICO NACIONAL AAA 2026 TALLA L</v>
      </c>
      <c r="L163" s="1" t="str">
        <f>VLOOKUP(B163,PARAM!A:C,3,0)</f>
        <v>CONJUNTOS Y CAMISETAS DE FUTBOL</v>
      </c>
      <c r="M163" s="1" t="str">
        <f>VLOOKUP(D163,PARAM!K:N,3,0)</f>
        <v>MASCULINO</v>
      </c>
      <c r="N163" s="1" t="str">
        <f>VLOOKUP(D163,PARAM!K:N,4,0)</f>
        <v>ADULTO</v>
      </c>
      <c r="O163" s="1" t="str">
        <f t="shared" si="2"/>
        <v>CAMISETAS CABALLERO ATLETICO NACIONAL AAA 2026</v>
      </c>
      <c r="P163" s="1"/>
      <c r="Q163" s="1"/>
    </row>
    <row r="164">
      <c r="A164" s="70">
        <v>46186.0</v>
      </c>
      <c r="B164" s="5" t="s">
        <v>1746</v>
      </c>
      <c r="C164" s="5" t="s">
        <v>1761</v>
      </c>
      <c r="D164" s="5" t="s">
        <v>1606</v>
      </c>
      <c r="E164" s="5" t="s">
        <v>1766</v>
      </c>
      <c r="F164" s="5" t="s">
        <v>1763</v>
      </c>
      <c r="G164" s="99" t="s">
        <v>1752</v>
      </c>
      <c r="H164" s="1" t="s">
        <v>1765</v>
      </c>
      <c r="I164" s="1" t="str">
        <f>IFERROR(CONCATENATE(VLOOKUP(C164,PARAM!E:F,2,0),VLOOKUP(D164,PARAM!K:L,2,0),VLOOKUP(E164,PARAM!H:I,2,0),VLOOKUP(G164,PARAM!S:T,2,0)),"")</f>
        <v>1123825</v>
      </c>
      <c r="J164" s="1" t="str">
        <f>IFERROR(CONCATENATE("*",VLOOKUP(C164,PARAM!E:F,2,0),VLOOKUP(D164,PARAM!K:L,2,0),VLOOKUP(E164,PARAM!H:I,2,0),VLOOKUP(G164,PARAM!S:T,2,0),"*"),"")</f>
        <v>*1123825*</v>
      </c>
      <c r="K164" s="1" t="str">
        <f t="shared" si="1"/>
        <v>CAMISETAS CABALLERO ATLETICO NACIONAL AAA 2026 TALLA M</v>
      </c>
      <c r="L164" s="1" t="str">
        <f>VLOOKUP(B164,PARAM!A:C,3,0)</f>
        <v>CONJUNTOS Y CAMISETAS DE FUTBOL</v>
      </c>
      <c r="M164" s="1" t="str">
        <f>VLOOKUP(D164,PARAM!K:N,3,0)</f>
        <v>MASCULINO</v>
      </c>
      <c r="N164" s="1" t="str">
        <f>VLOOKUP(D164,PARAM!K:N,4,0)</f>
        <v>ADULTO</v>
      </c>
      <c r="O164" s="1" t="str">
        <f t="shared" si="2"/>
        <v>CAMISETAS CABALLERO ATLETICO NACIONAL AAA 2026</v>
      </c>
      <c r="P164" s="1"/>
      <c r="Q164" s="1"/>
    </row>
    <row r="165">
      <c r="A165" s="70">
        <v>46186.0</v>
      </c>
      <c r="B165" s="5" t="s">
        <v>1746</v>
      </c>
      <c r="C165" s="5" t="s">
        <v>1761</v>
      </c>
      <c r="D165" s="5" t="s">
        <v>1606</v>
      </c>
      <c r="E165" s="5" t="s">
        <v>1766</v>
      </c>
      <c r="F165" s="5" t="s">
        <v>1763</v>
      </c>
      <c r="G165" s="99" t="s">
        <v>1753</v>
      </c>
      <c r="H165" s="1" t="s">
        <v>1765</v>
      </c>
      <c r="I165" s="1" t="str">
        <f>IFERROR(CONCATENATE(VLOOKUP(C165,PARAM!E:F,2,0),VLOOKUP(D165,PARAM!K:L,2,0),VLOOKUP(E165,PARAM!H:I,2,0),VLOOKUP(G165,PARAM!S:T,2,0)),"")</f>
        <v>1123827</v>
      </c>
      <c r="J165" s="1" t="str">
        <f>IFERROR(CONCATENATE("*",VLOOKUP(C165,PARAM!E:F,2,0),VLOOKUP(D165,PARAM!K:L,2,0),VLOOKUP(E165,PARAM!H:I,2,0),VLOOKUP(G165,PARAM!S:T,2,0),"*"),"")</f>
        <v>*1123827*</v>
      </c>
      <c r="K165" s="1" t="str">
        <f t="shared" si="1"/>
        <v>CAMISETAS CABALLERO ATLETICO NACIONAL AAA 2026 TALLA S</v>
      </c>
      <c r="L165" s="1" t="str">
        <f>VLOOKUP(B165,PARAM!A:C,3,0)</f>
        <v>CONJUNTOS Y CAMISETAS DE FUTBOL</v>
      </c>
      <c r="M165" s="1" t="str">
        <f>VLOOKUP(D165,PARAM!K:N,3,0)</f>
        <v>MASCULINO</v>
      </c>
      <c r="N165" s="1" t="str">
        <f>VLOOKUP(D165,PARAM!K:N,4,0)</f>
        <v>ADULTO</v>
      </c>
      <c r="O165" s="1" t="str">
        <f t="shared" si="2"/>
        <v>CAMISETAS CABALLERO ATLETICO NACIONAL AAA 2026</v>
      </c>
      <c r="P165" s="1"/>
      <c r="Q165" s="1"/>
    </row>
    <row r="166">
      <c r="A166" s="70">
        <v>46186.0</v>
      </c>
      <c r="B166" s="5" t="s">
        <v>1746</v>
      </c>
      <c r="C166" s="5" t="s">
        <v>1761</v>
      </c>
      <c r="D166" s="5" t="s">
        <v>1606</v>
      </c>
      <c r="E166" s="5" t="s">
        <v>1766</v>
      </c>
      <c r="F166" s="5" t="s">
        <v>1763</v>
      </c>
      <c r="G166" s="99" t="s">
        <v>1754</v>
      </c>
      <c r="H166" s="1" t="s">
        <v>1765</v>
      </c>
      <c r="I166" s="1" t="str">
        <f>IFERROR(CONCATENATE(VLOOKUP(C166,PARAM!E:F,2,0),VLOOKUP(D166,PARAM!K:L,2,0),VLOOKUP(E166,PARAM!H:I,2,0),VLOOKUP(G166,PARAM!S:T,2,0)),"")</f>
        <v>1123832</v>
      </c>
      <c r="J166" s="1" t="str">
        <f>IFERROR(CONCATENATE("*",VLOOKUP(C166,PARAM!E:F,2,0),VLOOKUP(D166,PARAM!K:L,2,0),VLOOKUP(E166,PARAM!H:I,2,0),VLOOKUP(G166,PARAM!S:T,2,0),"*"),"")</f>
        <v>*1123832*</v>
      </c>
      <c r="K166" s="1" t="str">
        <f t="shared" si="1"/>
        <v>CAMISETAS CABALLERO ATLETICO NACIONAL AAA 2026 TALLA XL</v>
      </c>
      <c r="L166" s="1" t="str">
        <f>VLOOKUP(B166,PARAM!A:C,3,0)</f>
        <v>CONJUNTOS Y CAMISETAS DE FUTBOL</v>
      </c>
      <c r="M166" s="1" t="str">
        <f>VLOOKUP(D166,PARAM!K:N,3,0)</f>
        <v>MASCULINO</v>
      </c>
      <c r="N166" s="1" t="str">
        <f>VLOOKUP(D166,PARAM!K:N,4,0)</f>
        <v>ADULTO</v>
      </c>
      <c r="O166" s="1" t="str">
        <f t="shared" si="2"/>
        <v>CAMISETAS CABALLERO ATLETICO NACIONAL AAA 2026</v>
      </c>
      <c r="P166" s="1"/>
      <c r="Q166" s="1"/>
    </row>
    <row r="167">
      <c r="A167" s="70">
        <v>46186.0</v>
      </c>
      <c r="B167" s="5" t="s">
        <v>1746</v>
      </c>
      <c r="C167" s="5" t="s">
        <v>1761</v>
      </c>
      <c r="D167" s="5" t="s">
        <v>1606</v>
      </c>
      <c r="E167" s="5" t="s">
        <v>1767</v>
      </c>
      <c r="F167" s="5" t="s">
        <v>1768</v>
      </c>
      <c r="G167" s="99" t="s">
        <v>1751</v>
      </c>
      <c r="H167" s="5" t="s">
        <v>386</v>
      </c>
      <c r="I167" s="1" t="str">
        <f>IFERROR(CONCATENATE(VLOOKUP(C167,PARAM!E:F,2,0),VLOOKUP(D167,PARAM!K:L,2,0),VLOOKUP(E167,PARAM!H:I,2,0),VLOOKUP(G167,PARAM!S:T,2,0)),"")</f>
        <v>1128723</v>
      </c>
      <c r="J167" s="1" t="str">
        <f>IFERROR(CONCATENATE("*",VLOOKUP(C167,PARAM!E:F,2,0),VLOOKUP(D167,PARAM!K:L,2,0),VLOOKUP(E167,PARAM!H:I,2,0),VLOOKUP(G167,PARAM!S:T,2,0),"*"),"")</f>
        <v>*1128723*</v>
      </c>
      <c r="K167" s="1" t="str">
        <f t="shared" si="1"/>
        <v>CAMISETAS CABALLERO COLOMBIA 1.1 AMARILLA TALLA L</v>
      </c>
      <c r="L167" s="1" t="str">
        <f>VLOOKUP(B167,PARAM!A:C,3,0)</f>
        <v>CONJUNTOS Y CAMISETAS DE FUTBOL</v>
      </c>
      <c r="M167" s="1" t="str">
        <f>VLOOKUP(D167,PARAM!K:N,3,0)</f>
        <v>MASCULINO</v>
      </c>
      <c r="N167" s="1" t="str">
        <f>VLOOKUP(D167,PARAM!K:N,4,0)</f>
        <v>ADULTO</v>
      </c>
      <c r="O167" s="1" t="str">
        <f t="shared" si="2"/>
        <v>CAMISETAS CABALLERO COLOMBIA 1.1 AMARILLA</v>
      </c>
      <c r="P167" s="1"/>
      <c r="Q167" s="1"/>
    </row>
    <row r="168">
      <c r="A168" s="70">
        <v>46186.0</v>
      </c>
      <c r="B168" s="5" t="s">
        <v>1746</v>
      </c>
      <c r="C168" s="5" t="s">
        <v>1761</v>
      </c>
      <c r="D168" s="5" t="s">
        <v>1606</v>
      </c>
      <c r="E168" s="5" t="s">
        <v>1767</v>
      </c>
      <c r="F168" s="5" t="s">
        <v>1768</v>
      </c>
      <c r="G168" s="99" t="s">
        <v>1751</v>
      </c>
      <c r="H168" s="1" t="s">
        <v>1324</v>
      </c>
      <c r="I168" s="1" t="str">
        <f>IFERROR(CONCATENATE(VLOOKUP(C168,PARAM!E:F,2,0),VLOOKUP(D168,PARAM!K:L,2,0),VLOOKUP(E168,PARAM!H:I,2,0),VLOOKUP(G168,PARAM!S:T,2,0)),"")</f>
        <v>1128723</v>
      </c>
      <c r="J168" s="1" t="str">
        <f>IFERROR(CONCATENATE("*",VLOOKUP(C168,PARAM!E:F,2,0),VLOOKUP(D168,PARAM!K:L,2,0),VLOOKUP(E168,PARAM!H:I,2,0),VLOOKUP(G168,PARAM!S:T,2,0),"*"),"")</f>
        <v>*1128723*</v>
      </c>
      <c r="K168" s="1" t="str">
        <f t="shared" si="1"/>
        <v>CAMISETAS CABALLERO COLOMBIA 1.1 AMARILLA TALLA L</v>
      </c>
      <c r="L168" s="1" t="str">
        <f>VLOOKUP(B168,PARAM!A:C,3,0)</f>
        <v>CONJUNTOS Y CAMISETAS DE FUTBOL</v>
      </c>
      <c r="M168" s="1" t="str">
        <f>VLOOKUP(D168,PARAM!K:N,3,0)</f>
        <v>MASCULINO</v>
      </c>
      <c r="N168" s="1" t="str">
        <f>VLOOKUP(D168,PARAM!K:N,4,0)</f>
        <v>ADULTO</v>
      </c>
      <c r="O168" s="1" t="str">
        <f t="shared" si="2"/>
        <v>CAMISETAS CABALLERO COLOMBIA 1.1 AMARILLA</v>
      </c>
      <c r="P168" s="1"/>
      <c r="Q168" s="1"/>
    </row>
    <row r="169">
      <c r="A169" s="70">
        <v>46186.0</v>
      </c>
      <c r="B169" s="5" t="s">
        <v>1746</v>
      </c>
      <c r="C169" s="5" t="s">
        <v>1761</v>
      </c>
      <c r="D169" s="5" t="s">
        <v>1606</v>
      </c>
      <c r="E169" s="5" t="s">
        <v>1767</v>
      </c>
      <c r="F169" s="5" t="s">
        <v>1768</v>
      </c>
      <c r="G169" s="99" t="s">
        <v>1752</v>
      </c>
      <c r="H169" s="5" t="s">
        <v>386</v>
      </c>
      <c r="I169" s="1" t="str">
        <f>IFERROR(CONCATENATE(VLOOKUP(C169,PARAM!E:F,2,0),VLOOKUP(D169,PARAM!K:L,2,0),VLOOKUP(E169,PARAM!H:I,2,0),VLOOKUP(G169,PARAM!S:T,2,0)),"")</f>
        <v>1128725</v>
      </c>
      <c r="J169" s="1" t="str">
        <f>IFERROR(CONCATENATE("*",VLOOKUP(C169,PARAM!E:F,2,0),VLOOKUP(D169,PARAM!K:L,2,0),VLOOKUP(E169,PARAM!H:I,2,0),VLOOKUP(G169,PARAM!S:T,2,0),"*"),"")</f>
        <v>*1128725*</v>
      </c>
      <c r="K169" s="1" t="str">
        <f t="shared" si="1"/>
        <v>CAMISETAS CABALLERO COLOMBIA 1.1 AMARILLA TALLA M</v>
      </c>
      <c r="L169" s="1" t="str">
        <f>VLOOKUP(B169,PARAM!A:C,3,0)</f>
        <v>CONJUNTOS Y CAMISETAS DE FUTBOL</v>
      </c>
      <c r="M169" s="1" t="str">
        <f>VLOOKUP(D169,PARAM!K:N,3,0)</f>
        <v>MASCULINO</v>
      </c>
      <c r="N169" s="1" t="str">
        <f>VLOOKUP(D169,PARAM!K:N,4,0)</f>
        <v>ADULTO</v>
      </c>
      <c r="O169" s="1" t="str">
        <f t="shared" si="2"/>
        <v>CAMISETAS CABALLERO COLOMBIA 1.1 AMARILLA</v>
      </c>
      <c r="P169" s="1"/>
      <c r="Q169" s="1"/>
    </row>
    <row r="170">
      <c r="A170" s="70">
        <v>46186.0</v>
      </c>
      <c r="B170" s="5" t="s">
        <v>1746</v>
      </c>
      <c r="C170" s="5" t="s">
        <v>1761</v>
      </c>
      <c r="D170" s="5" t="s">
        <v>1606</v>
      </c>
      <c r="E170" s="5" t="s">
        <v>1767</v>
      </c>
      <c r="F170" s="5" t="s">
        <v>1768</v>
      </c>
      <c r="G170" s="99" t="s">
        <v>1753</v>
      </c>
      <c r="H170" s="5" t="s">
        <v>386</v>
      </c>
      <c r="I170" s="1" t="str">
        <f>IFERROR(CONCATENATE(VLOOKUP(C170,PARAM!E:F,2,0),VLOOKUP(D170,PARAM!K:L,2,0),VLOOKUP(E170,PARAM!H:I,2,0),VLOOKUP(G170,PARAM!S:T,2,0)),"")</f>
        <v>1128727</v>
      </c>
      <c r="J170" s="1" t="str">
        <f>IFERROR(CONCATENATE("*",VLOOKUP(C170,PARAM!E:F,2,0),VLOOKUP(D170,PARAM!K:L,2,0),VLOOKUP(E170,PARAM!H:I,2,0),VLOOKUP(G170,PARAM!S:T,2,0),"*"),"")</f>
        <v>*1128727*</v>
      </c>
      <c r="K170" s="1" t="str">
        <f t="shared" si="1"/>
        <v>CAMISETAS CABALLERO COLOMBIA 1.1 AMARILLA TALLA S</v>
      </c>
      <c r="L170" s="1" t="str">
        <f>VLOOKUP(B170,PARAM!A:C,3,0)</f>
        <v>CONJUNTOS Y CAMISETAS DE FUTBOL</v>
      </c>
      <c r="M170" s="1" t="str">
        <f>VLOOKUP(D170,PARAM!K:N,3,0)</f>
        <v>MASCULINO</v>
      </c>
      <c r="N170" s="1" t="str">
        <f>VLOOKUP(D170,PARAM!K:N,4,0)</f>
        <v>ADULTO</v>
      </c>
      <c r="O170" s="1" t="str">
        <f t="shared" si="2"/>
        <v>CAMISETAS CABALLERO COLOMBIA 1.1 AMARILLA</v>
      </c>
      <c r="P170" s="1"/>
      <c r="Q170" s="1"/>
    </row>
    <row r="171">
      <c r="A171" s="70">
        <v>46186.0</v>
      </c>
      <c r="B171" s="5" t="s">
        <v>1746</v>
      </c>
      <c r="C171" s="5" t="s">
        <v>1761</v>
      </c>
      <c r="D171" s="5" t="s">
        <v>1606</v>
      </c>
      <c r="E171" s="5" t="s">
        <v>1767</v>
      </c>
      <c r="F171" s="5" t="s">
        <v>1768</v>
      </c>
      <c r="G171" s="99" t="s">
        <v>1754</v>
      </c>
      <c r="H171" s="5" t="s">
        <v>386</v>
      </c>
      <c r="I171" s="1" t="str">
        <f>IFERROR(CONCATENATE(VLOOKUP(C171,PARAM!E:F,2,0),VLOOKUP(D171,PARAM!K:L,2,0),VLOOKUP(E171,PARAM!H:I,2,0),VLOOKUP(G171,PARAM!S:T,2,0)),"")</f>
        <v>1128732</v>
      </c>
      <c r="J171" s="1" t="str">
        <f>IFERROR(CONCATENATE("*",VLOOKUP(C171,PARAM!E:F,2,0),VLOOKUP(D171,PARAM!K:L,2,0),VLOOKUP(E171,PARAM!H:I,2,0),VLOOKUP(G171,PARAM!S:T,2,0),"*"),"")</f>
        <v>*1128732*</v>
      </c>
      <c r="K171" s="1" t="str">
        <f t="shared" si="1"/>
        <v>CAMISETAS CABALLERO COLOMBIA 1.1 AMARILLA TALLA XL</v>
      </c>
      <c r="L171" s="1" t="str">
        <f>VLOOKUP(B171,PARAM!A:C,3,0)</f>
        <v>CONJUNTOS Y CAMISETAS DE FUTBOL</v>
      </c>
      <c r="M171" s="1" t="str">
        <f>VLOOKUP(D171,PARAM!K:N,3,0)</f>
        <v>MASCULINO</v>
      </c>
      <c r="N171" s="1" t="str">
        <f>VLOOKUP(D171,PARAM!K:N,4,0)</f>
        <v>ADULTO</v>
      </c>
      <c r="O171" s="1" t="str">
        <f t="shared" si="2"/>
        <v>CAMISETAS CABALLERO COLOMBIA 1.1 AMARILLA</v>
      </c>
      <c r="P171" s="1"/>
      <c r="Q171" s="1"/>
    </row>
    <row r="172">
      <c r="A172" s="70">
        <v>46186.0</v>
      </c>
      <c r="B172" s="5" t="s">
        <v>1746</v>
      </c>
      <c r="C172" s="5" t="s">
        <v>1761</v>
      </c>
      <c r="D172" s="5" t="s">
        <v>1606</v>
      </c>
      <c r="E172" s="5" t="s">
        <v>1767</v>
      </c>
      <c r="F172" s="5" t="s">
        <v>1768</v>
      </c>
      <c r="G172" s="99" t="s">
        <v>1754</v>
      </c>
      <c r="H172" s="1" t="s">
        <v>1324</v>
      </c>
      <c r="I172" s="1" t="str">
        <f>IFERROR(CONCATENATE(VLOOKUP(C172,PARAM!E:F,2,0),VLOOKUP(D172,PARAM!K:L,2,0),VLOOKUP(E172,PARAM!H:I,2,0),VLOOKUP(G172,PARAM!S:T,2,0)),"")</f>
        <v>1128732</v>
      </c>
      <c r="J172" s="1" t="str">
        <f>IFERROR(CONCATENATE("*",VLOOKUP(C172,PARAM!E:F,2,0),VLOOKUP(D172,PARAM!K:L,2,0),VLOOKUP(E172,PARAM!H:I,2,0),VLOOKUP(G172,PARAM!S:T,2,0),"*"),"")</f>
        <v>*1128732*</v>
      </c>
      <c r="K172" s="1" t="str">
        <f t="shared" si="1"/>
        <v>CAMISETAS CABALLERO COLOMBIA 1.1 AMARILLA TALLA XL</v>
      </c>
      <c r="L172" s="1" t="str">
        <f>VLOOKUP(B172,PARAM!A:C,3,0)</f>
        <v>CONJUNTOS Y CAMISETAS DE FUTBOL</v>
      </c>
      <c r="M172" s="1" t="str">
        <f>VLOOKUP(D172,PARAM!K:N,3,0)</f>
        <v>MASCULINO</v>
      </c>
      <c r="N172" s="1" t="str">
        <f>VLOOKUP(D172,PARAM!K:N,4,0)</f>
        <v>ADULTO</v>
      </c>
      <c r="O172" s="1" t="str">
        <f t="shared" si="2"/>
        <v>CAMISETAS CABALLERO COLOMBIA 1.1 AMARILLA</v>
      </c>
      <c r="P172" s="1"/>
      <c r="Q172" s="1"/>
    </row>
    <row r="173">
      <c r="A173" s="70">
        <v>46186.0</v>
      </c>
      <c r="B173" s="5" t="s">
        <v>1746</v>
      </c>
      <c r="C173" s="5" t="s">
        <v>1761</v>
      </c>
      <c r="D173" s="5" t="s">
        <v>1606</v>
      </c>
      <c r="E173" s="5" t="s">
        <v>1767</v>
      </c>
      <c r="F173" s="5" t="s">
        <v>1768</v>
      </c>
      <c r="G173" s="99" t="s">
        <v>1756</v>
      </c>
      <c r="H173" s="5" t="s">
        <v>386</v>
      </c>
      <c r="I173" s="1" t="str">
        <f>IFERROR(CONCATENATE(VLOOKUP(C173,PARAM!E:F,2,0),VLOOKUP(D173,PARAM!K:L,2,0),VLOOKUP(E173,PARAM!H:I,2,0),VLOOKUP(G173,PARAM!S:T,2,0)),"")</f>
        <v>1128734</v>
      </c>
      <c r="J173" s="1" t="str">
        <f>IFERROR(CONCATENATE("*",VLOOKUP(C173,PARAM!E:F,2,0),VLOOKUP(D173,PARAM!K:L,2,0),VLOOKUP(E173,PARAM!H:I,2,0),VLOOKUP(G173,PARAM!S:T,2,0),"*"),"")</f>
        <v>*1128734*</v>
      </c>
      <c r="K173" s="1" t="str">
        <f t="shared" si="1"/>
        <v>CAMISETAS CABALLERO COLOMBIA 1.1 AMARILLA TALLA XXL</v>
      </c>
      <c r="L173" s="1" t="str">
        <f>VLOOKUP(B173,PARAM!A:C,3,0)</f>
        <v>CONJUNTOS Y CAMISETAS DE FUTBOL</v>
      </c>
      <c r="M173" s="1" t="str">
        <f>VLOOKUP(D173,PARAM!K:N,3,0)</f>
        <v>MASCULINO</v>
      </c>
      <c r="N173" s="1" t="str">
        <f>VLOOKUP(D173,PARAM!K:N,4,0)</f>
        <v>ADULTO</v>
      </c>
      <c r="O173" s="1" t="str">
        <f t="shared" si="2"/>
        <v>CAMISETAS CABALLERO COLOMBIA 1.1 AMARILLA</v>
      </c>
      <c r="P173" s="1"/>
      <c r="Q173" s="1"/>
    </row>
    <row r="174">
      <c r="A174" s="70">
        <v>46186.0</v>
      </c>
      <c r="B174" s="5" t="s">
        <v>1746</v>
      </c>
      <c r="C174" s="5" t="s">
        <v>1761</v>
      </c>
      <c r="D174" s="5" t="s">
        <v>1606</v>
      </c>
      <c r="E174" s="5" t="s">
        <v>1769</v>
      </c>
      <c r="F174" s="5" t="s">
        <v>1768</v>
      </c>
      <c r="G174" s="99" t="s">
        <v>1751</v>
      </c>
      <c r="H174" s="5" t="s">
        <v>386</v>
      </c>
      <c r="I174" s="1" t="str">
        <f>IFERROR(CONCATENATE(VLOOKUP(C174,PARAM!E:F,2,0),VLOOKUP(D174,PARAM!K:L,2,0),VLOOKUP(E174,PARAM!H:I,2,0),VLOOKUP(G174,PARAM!S:T,2,0)),"")</f>
        <v>1128823</v>
      </c>
      <c r="J174" s="1" t="str">
        <f>IFERROR(CONCATENATE("*",VLOOKUP(C174,PARAM!E:F,2,0),VLOOKUP(D174,PARAM!K:L,2,0),VLOOKUP(E174,PARAM!H:I,2,0),VLOOKUP(G174,PARAM!S:T,2,0),"*"),"")</f>
        <v>*1128823*</v>
      </c>
      <c r="K174" s="1" t="str">
        <f t="shared" si="1"/>
        <v>CAMISETAS CABALLERO COLOMBIA AAA AMARILLA TALLA L</v>
      </c>
      <c r="L174" s="1" t="str">
        <f>VLOOKUP(B174,PARAM!A:C,3,0)</f>
        <v>CONJUNTOS Y CAMISETAS DE FUTBOL</v>
      </c>
      <c r="M174" s="1" t="str">
        <f>VLOOKUP(D174,PARAM!K:N,3,0)</f>
        <v>MASCULINO</v>
      </c>
      <c r="N174" s="1" t="str">
        <f>VLOOKUP(D174,PARAM!K:N,4,0)</f>
        <v>ADULTO</v>
      </c>
      <c r="O174" s="1" t="str">
        <f t="shared" si="2"/>
        <v>CAMISETAS CABALLERO COLOMBIA AAA AMARILLA</v>
      </c>
      <c r="P174" s="1"/>
      <c r="Q174" s="1"/>
    </row>
    <row r="175">
      <c r="A175" s="70">
        <v>46186.0</v>
      </c>
      <c r="B175" s="5" t="s">
        <v>1746</v>
      </c>
      <c r="C175" s="5" t="s">
        <v>1761</v>
      </c>
      <c r="D175" s="5" t="s">
        <v>1599</v>
      </c>
      <c r="E175" s="5" t="s">
        <v>1769</v>
      </c>
      <c r="F175" s="5" t="s">
        <v>1768</v>
      </c>
      <c r="G175" s="99" t="s">
        <v>1751</v>
      </c>
      <c r="H175" s="5" t="s">
        <v>386</v>
      </c>
      <c r="I175" s="1" t="str">
        <f>IFERROR(CONCATENATE(VLOOKUP(C175,PARAM!E:F,2,0),VLOOKUP(D175,PARAM!K:L,2,0),VLOOKUP(E175,PARAM!H:I,2,0),VLOOKUP(G175,PARAM!S:T,2,0)),"")</f>
        <v>1118823</v>
      </c>
      <c r="J175" s="1" t="str">
        <f>IFERROR(CONCATENATE("*",VLOOKUP(C175,PARAM!E:F,2,0),VLOOKUP(D175,PARAM!K:L,2,0),VLOOKUP(E175,PARAM!H:I,2,0),VLOOKUP(G175,PARAM!S:T,2,0),"*"),"")</f>
        <v>*1118823*</v>
      </c>
      <c r="K175" s="1" t="str">
        <f t="shared" si="1"/>
        <v>CAMISETAS DAMA COLOMBIA AAA AMARILLA TALLA L</v>
      </c>
      <c r="L175" s="1" t="str">
        <f>VLOOKUP(B175,PARAM!A:C,3,0)</f>
        <v>CONJUNTOS Y CAMISETAS DE FUTBOL</v>
      </c>
      <c r="M175" s="1" t="str">
        <f>VLOOKUP(D175,PARAM!K:N,3,0)</f>
        <v>FEMENINO</v>
      </c>
      <c r="N175" s="1" t="str">
        <f>VLOOKUP(D175,PARAM!K:N,4,0)</f>
        <v>ADULTO</v>
      </c>
      <c r="O175" s="1" t="str">
        <f t="shared" si="2"/>
        <v>CAMISETAS DAMA COLOMBIA AAA AMARILLA</v>
      </c>
      <c r="P175" s="1"/>
      <c r="Q175" s="1"/>
    </row>
    <row r="176">
      <c r="A176" s="70">
        <v>46186.0</v>
      </c>
      <c r="B176" s="5" t="s">
        <v>1746</v>
      </c>
      <c r="C176" s="5" t="s">
        <v>1761</v>
      </c>
      <c r="D176" s="5" t="s">
        <v>1606</v>
      </c>
      <c r="E176" s="5" t="s">
        <v>1769</v>
      </c>
      <c r="F176" s="5" t="s">
        <v>1768</v>
      </c>
      <c r="G176" s="99" t="s">
        <v>1752</v>
      </c>
      <c r="H176" s="5" t="s">
        <v>386</v>
      </c>
      <c r="I176" s="1" t="str">
        <f>IFERROR(CONCATENATE(VLOOKUP(C176,PARAM!E:F,2,0),VLOOKUP(D176,PARAM!K:L,2,0),VLOOKUP(E176,PARAM!H:I,2,0),VLOOKUP(G176,PARAM!S:T,2,0)),"")</f>
        <v>1128825</v>
      </c>
      <c r="J176" s="1" t="str">
        <f>IFERROR(CONCATENATE("*",VLOOKUP(C176,PARAM!E:F,2,0),VLOOKUP(D176,PARAM!K:L,2,0),VLOOKUP(E176,PARAM!H:I,2,0),VLOOKUP(G176,PARAM!S:T,2,0),"*"),"")</f>
        <v>*1128825*</v>
      </c>
      <c r="K176" s="1" t="str">
        <f t="shared" si="1"/>
        <v>CAMISETAS CABALLERO COLOMBIA AAA AMARILLA TALLA M</v>
      </c>
      <c r="L176" s="1" t="str">
        <f>VLOOKUP(B176,PARAM!A:C,3,0)</f>
        <v>CONJUNTOS Y CAMISETAS DE FUTBOL</v>
      </c>
      <c r="M176" s="1" t="str">
        <f>VLOOKUP(D176,PARAM!K:N,3,0)</f>
        <v>MASCULINO</v>
      </c>
      <c r="N176" s="1" t="str">
        <f>VLOOKUP(D176,PARAM!K:N,4,0)</f>
        <v>ADULTO</v>
      </c>
      <c r="O176" s="1" t="str">
        <f t="shared" si="2"/>
        <v>CAMISETAS CABALLERO COLOMBIA AAA AMARILLA</v>
      </c>
      <c r="P176" s="1"/>
      <c r="Q176" s="1"/>
    </row>
    <row r="177">
      <c r="A177" s="70">
        <v>46186.0</v>
      </c>
      <c r="B177" s="5" t="s">
        <v>1746</v>
      </c>
      <c r="C177" s="5" t="s">
        <v>1761</v>
      </c>
      <c r="D177" s="5" t="s">
        <v>1599</v>
      </c>
      <c r="E177" s="5" t="s">
        <v>1769</v>
      </c>
      <c r="F177" s="5" t="s">
        <v>1768</v>
      </c>
      <c r="G177" s="99" t="s">
        <v>1752</v>
      </c>
      <c r="H177" s="5" t="s">
        <v>386</v>
      </c>
      <c r="I177" s="1" t="str">
        <f>IFERROR(CONCATENATE(VLOOKUP(C177,PARAM!E:F,2,0),VLOOKUP(D177,PARAM!K:L,2,0),VLOOKUP(E177,PARAM!H:I,2,0),VLOOKUP(G177,PARAM!S:T,2,0)),"")</f>
        <v>1118825</v>
      </c>
      <c r="J177" s="1" t="str">
        <f>IFERROR(CONCATENATE("*",VLOOKUP(C177,PARAM!E:F,2,0),VLOOKUP(D177,PARAM!K:L,2,0),VLOOKUP(E177,PARAM!H:I,2,0),VLOOKUP(G177,PARAM!S:T,2,0),"*"),"")</f>
        <v>*1118825*</v>
      </c>
      <c r="K177" s="1" t="str">
        <f t="shared" si="1"/>
        <v>CAMISETAS DAMA COLOMBIA AAA AMARILLA TALLA M</v>
      </c>
      <c r="L177" s="1" t="str">
        <f>VLOOKUP(B177,PARAM!A:C,3,0)</f>
        <v>CONJUNTOS Y CAMISETAS DE FUTBOL</v>
      </c>
      <c r="M177" s="1" t="str">
        <f>VLOOKUP(D177,PARAM!K:N,3,0)</f>
        <v>FEMENINO</v>
      </c>
      <c r="N177" s="1" t="str">
        <f>VLOOKUP(D177,PARAM!K:N,4,0)</f>
        <v>ADULTO</v>
      </c>
      <c r="O177" s="1" t="str">
        <f t="shared" si="2"/>
        <v>CAMISETAS DAMA COLOMBIA AAA AMARILLA</v>
      </c>
      <c r="P177" s="1"/>
      <c r="Q177" s="1"/>
    </row>
    <row r="178">
      <c r="A178" s="70">
        <v>46186.0</v>
      </c>
      <c r="B178" s="5" t="s">
        <v>1746</v>
      </c>
      <c r="C178" s="5" t="s">
        <v>1761</v>
      </c>
      <c r="D178" s="5" t="s">
        <v>1606</v>
      </c>
      <c r="E178" s="5" t="s">
        <v>1769</v>
      </c>
      <c r="F178" s="5" t="s">
        <v>1768</v>
      </c>
      <c r="G178" s="99" t="s">
        <v>1753</v>
      </c>
      <c r="H178" s="5" t="s">
        <v>386</v>
      </c>
      <c r="I178" s="1" t="str">
        <f>IFERROR(CONCATENATE(VLOOKUP(C178,PARAM!E:F,2,0),VLOOKUP(D178,PARAM!K:L,2,0),VLOOKUP(E178,PARAM!H:I,2,0),VLOOKUP(G178,PARAM!S:T,2,0)),"")</f>
        <v>1128827</v>
      </c>
      <c r="J178" s="1" t="str">
        <f>IFERROR(CONCATENATE("*",VLOOKUP(C178,PARAM!E:F,2,0),VLOOKUP(D178,PARAM!K:L,2,0),VLOOKUP(E178,PARAM!H:I,2,0),VLOOKUP(G178,PARAM!S:T,2,0),"*"),"")</f>
        <v>*1128827*</v>
      </c>
      <c r="K178" s="1" t="str">
        <f t="shared" si="1"/>
        <v>CAMISETAS CABALLERO COLOMBIA AAA AMARILLA TALLA S</v>
      </c>
      <c r="L178" s="1" t="str">
        <f>VLOOKUP(B178,PARAM!A:C,3,0)</f>
        <v>CONJUNTOS Y CAMISETAS DE FUTBOL</v>
      </c>
      <c r="M178" s="1" t="str">
        <f>VLOOKUP(D178,PARAM!K:N,3,0)</f>
        <v>MASCULINO</v>
      </c>
      <c r="N178" s="1" t="str">
        <f>VLOOKUP(D178,PARAM!K:N,4,0)</f>
        <v>ADULTO</v>
      </c>
      <c r="O178" s="1" t="str">
        <f t="shared" si="2"/>
        <v>CAMISETAS CABALLERO COLOMBIA AAA AMARILLA</v>
      </c>
      <c r="P178" s="1"/>
      <c r="Q178" s="1"/>
    </row>
    <row r="179">
      <c r="A179" s="70">
        <v>46186.0</v>
      </c>
      <c r="B179" s="5" t="s">
        <v>1746</v>
      </c>
      <c r="C179" s="5" t="s">
        <v>1761</v>
      </c>
      <c r="D179" s="5" t="s">
        <v>1599</v>
      </c>
      <c r="E179" s="5" t="s">
        <v>1769</v>
      </c>
      <c r="F179" s="5" t="s">
        <v>1768</v>
      </c>
      <c r="G179" s="99" t="s">
        <v>1753</v>
      </c>
      <c r="H179" s="5" t="s">
        <v>386</v>
      </c>
      <c r="I179" s="1" t="str">
        <f>IFERROR(CONCATENATE(VLOOKUP(C179,PARAM!E:F,2,0),VLOOKUP(D179,PARAM!K:L,2,0),VLOOKUP(E179,PARAM!H:I,2,0),VLOOKUP(G179,PARAM!S:T,2,0)),"")</f>
        <v>1118827</v>
      </c>
      <c r="J179" s="1" t="str">
        <f>IFERROR(CONCATENATE("*",VLOOKUP(C179,PARAM!E:F,2,0),VLOOKUP(D179,PARAM!K:L,2,0),VLOOKUP(E179,PARAM!H:I,2,0),VLOOKUP(G179,PARAM!S:T,2,0),"*"),"")</f>
        <v>*1118827*</v>
      </c>
      <c r="K179" s="1" t="str">
        <f t="shared" si="1"/>
        <v>CAMISETAS DAMA COLOMBIA AAA AMARILLA TALLA S</v>
      </c>
      <c r="L179" s="1" t="str">
        <f>VLOOKUP(B179,PARAM!A:C,3,0)</f>
        <v>CONJUNTOS Y CAMISETAS DE FUTBOL</v>
      </c>
      <c r="M179" s="1" t="str">
        <f>VLOOKUP(D179,PARAM!K:N,3,0)</f>
        <v>FEMENINO</v>
      </c>
      <c r="N179" s="1" t="str">
        <f>VLOOKUP(D179,PARAM!K:N,4,0)</f>
        <v>ADULTO</v>
      </c>
      <c r="O179" s="1" t="str">
        <f t="shared" si="2"/>
        <v>CAMISETAS DAMA COLOMBIA AAA AMARILLA</v>
      </c>
      <c r="P179" s="1"/>
      <c r="Q179" s="1"/>
    </row>
    <row r="180">
      <c r="A180" s="70">
        <v>46186.0</v>
      </c>
      <c r="B180" s="5" t="s">
        <v>1746</v>
      </c>
      <c r="C180" s="5" t="s">
        <v>1761</v>
      </c>
      <c r="D180" s="5" t="s">
        <v>1606</v>
      </c>
      <c r="E180" s="5" t="s">
        <v>1769</v>
      </c>
      <c r="F180" s="5" t="s">
        <v>1768</v>
      </c>
      <c r="G180" s="99" t="s">
        <v>1754</v>
      </c>
      <c r="H180" s="5" t="s">
        <v>386</v>
      </c>
      <c r="I180" s="1" t="str">
        <f>IFERROR(CONCATENATE(VLOOKUP(C180,PARAM!E:F,2,0),VLOOKUP(D180,PARAM!K:L,2,0),VLOOKUP(E180,PARAM!H:I,2,0),VLOOKUP(G180,PARAM!S:T,2,0)),"")</f>
        <v>1128832</v>
      </c>
      <c r="J180" s="1" t="str">
        <f>IFERROR(CONCATENATE("*",VLOOKUP(C180,PARAM!E:F,2,0),VLOOKUP(D180,PARAM!K:L,2,0),VLOOKUP(E180,PARAM!H:I,2,0),VLOOKUP(G180,PARAM!S:T,2,0),"*"),"")</f>
        <v>*1128832*</v>
      </c>
      <c r="K180" s="1" t="str">
        <f t="shared" si="1"/>
        <v>CAMISETAS CABALLERO COLOMBIA AAA AMARILLA TALLA XL</v>
      </c>
      <c r="L180" s="1" t="str">
        <f>VLOOKUP(B180,PARAM!A:C,3,0)</f>
        <v>CONJUNTOS Y CAMISETAS DE FUTBOL</v>
      </c>
      <c r="M180" s="1" t="str">
        <f>VLOOKUP(D180,PARAM!K:N,3,0)</f>
        <v>MASCULINO</v>
      </c>
      <c r="N180" s="1" t="str">
        <f>VLOOKUP(D180,PARAM!K:N,4,0)</f>
        <v>ADULTO</v>
      </c>
      <c r="O180" s="1" t="str">
        <f t="shared" si="2"/>
        <v>CAMISETAS CABALLERO COLOMBIA AAA AMARILLA</v>
      </c>
      <c r="P180" s="1"/>
      <c r="Q180" s="1"/>
    </row>
    <row r="181">
      <c r="A181" s="70">
        <v>46186.0</v>
      </c>
      <c r="B181" s="5" t="s">
        <v>1746</v>
      </c>
      <c r="C181" s="5" t="s">
        <v>1761</v>
      </c>
      <c r="D181" s="5" t="s">
        <v>1599</v>
      </c>
      <c r="E181" s="5" t="s">
        <v>1769</v>
      </c>
      <c r="F181" s="5" t="s">
        <v>1768</v>
      </c>
      <c r="G181" s="99" t="s">
        <v>1754</v>
      </c>
      <c r="H181" s="5" t="s">
        <v>386</v>
      </c>
      <c r="I181" s="1" t="str">
        <f>IFERROR(CONCATENATE(VLOOKUP(C181,PARAM!E:F,2,0),VLOOKUP(D181,PARAM!K:L,2,0),VLOOKUP(E181,PARAM!H:I,2,0),VLOOKUP(G181,PARAM!S:T,2,0)),"")</f>
        <v>1118832</v>
      </c>
      <c r="J181" s="1" t="str">
        <f>IFERROR(CONCATENATE("*",VLOOKUP(C181,PARAM!E:F,2,0),VLOOKUP(D181,PARAM!K:L,2,0),VLOOKUP(E181,PARAM!H:I,2,0),VLOOKUP(G181,PARAM!S:T,2,0),"*"),"")</f>
        <v>*1118832*</v>
      </c>
      <c r="K181" s="1" t="str">
        <f t="shared" si="1"/>
        <v>CAMISETAS DAMA COLOMBIA AAA AMARILLA TALLA XL</v>
      </c>
      <c r="L181" s="1" t="str">
        <f>VLOOKUP(B181,PARAM!A:C,3,0)</f>
        <v>CONJUNTOS Y CAMISETAS DE FUTBOL</v>
      </c>
      <c r="M181" s="1" t="str">
        <f>VLOOKUP(D181,PARAM!K:N,3,0)</f>
        <v>FEMENINO</v>
      </c>
      <c r="N181" s="1" t="str">
        <f>VLOOKUP(D181,PARAM!K:N,4,0)</f>
        <v>ADULTO</v>
      </c>
      <c r="O181" s="1" t="str">
        <f t="shared" si="2"/>
        <v>CAMISETAS DAMA COLOMBIA AAA AMARILLA</v>
      </c>
      <c r="P181" s="1"/>
      <c r="Q181" s="1"/>
    </row>
    <row r="182">
      <c r="A182" s="70">
        <v>46186.0</v>
      </c>
      <c r="B182" s="5" t="s">
        <v>1746</v>
      </c>
      <c r="C182" s="5" t="s">
        <v>1761</v>
      </c>
      <c r="D182" s="5" t="s">
        <v>1606</v>
      </c>
      <c r="E182" s="5" t="s">
        <v>1769</v>
      </c>
      <c r="F182" s="5" t="s">
        <v>1768</v>
      </c>
      <c r="G182" s="99" t="s">
        <v>1756</v>
      </c>
      <c r="H182" s="5" t="s">
        <v>386</v>
      </c>
      <c r="I182" s="1" t="str">
        <f>IFERROR(CONCATENATE(VLOOKUP(C182,PARAM!E:F,2,0),VLOOKUP(D182,PARAM!K:L,2,0),VLOOKUP(E182,PARAM!H:I,2,0),VLOOKUP(G182,PARAM!S:T,2,0)),"")</f>
        <v>1128834</v>
      </c>
      <c r="J182" s="1" t="str">
        <f>IFERROR(CONCATENATE("*",VLOOKUP(C182,PARAM!E:F,2,0),VLOOKUP(D182,PARAM!K:L,2,0),VLOOKUP(E182,PARAM!H:I,2,0),VLOOKUP(G182,PARAM!S:T,2,0),"*"),"")</f>
        <v>*1128834*</v>
      </c>
      <c r="K182" s="1" t="str">
        <f t="shared" si="1"/>
        <v>CAMISETAS CABALLERO COLOMBIA AAA AMARILLA TALLA XXL</v>
      </c>
      <c r="L182" s="1" t="str">
        <f>VLOOKUP(B182,PARAM!A:C,3,0)</f>
        <v>CONJUNTOS Y CAMISETAS DE FUTBOL</v>
      </c>
      <c r="M182" s="1" t="str">
        <f>VLOOKUP(D182,PARAM!K:N,3,0)</f>
        <v>MASCULINO</v>
      </c>
      <c r="N182" s="1" t="str">
        <f>VLOOKUP(D182,PARAM!K:N,4,0)</f>
        <v>ADULTO</v>
      </c>
      <c r="O182" s="1" t="str">
        <f t="shared" si="2"/>
        <v>CAMISETAS CABALLERO COLOMBIA AAA AMARILLA</v>
      </c>
      <c r="P182" s="1"/>
      <c r="Q182" s="1"/>
    </row>
    <row r="183">
      <c r="A183" s="70">
        <v>46186.0</v>
      </c>
      <c r="B183" s="5" t="s">
        <v>1746</v>
      </c>
      <c r="C183" s="5" t="s">
        <v>1761</v>
      </c>
      <c r="D183" s="5" t="s">
        <v>1606</v>
      </c>
      <c r="E183" s="5" t="s">
        <v>1770</v>
      </c>
      <c r="F183" s="5" t="s">
        <v>1771</v>
      </c>
      <c r="G183" s="99" t="s">
        <v>1751</v>
      </c>
      <c r="H183" s="5" t="s">
        <v>386</v>
      </c>
      <c r="I183" s="1" t="str">
        <f>IFERROR(CONCATENATE(VLOOKUP(C183,PARAM!E:F,2,0),VLOOKUP(D183,PARAM!K:L,2,0),VLOOKUP(E183,PARAM!H:I,2,0),VLOOKUP(G183,PARAM!S:T,2,0)),"")</f>
        <v>11231023</v>
      </c>
      <c r="J183" s="1" t="str">
        <f>IFERROR(CONCATENATE("*",VLOOKUP(C183,PARAM!E:F,2,0),VLOOKUP(D183,PARAM!K:L,2,0),VLOOKUP(E183,PARAM!H:I,2,0),VLOOKUP(G183,PARAM!S:T,2,0),"*"),"")</f>
        <v>*11231023*</v>
      </c>
      <c r="K183" s="1" t="str">
        <f t="shared" si="1"/>
        <v>CAMISETAS CABALLERO COLOMBIA AAA AZUL TALLA L</v>
      </c>
      <c r="L183" s="1" t="str">
        <f>VLOOKUP(B183,PARAM!A:C,3,0)</f>
        <v>CONJUNTOS Y CAMISETAS DE FUTBOL</v>
      </c>
      <c r="M183" s="1" t="str">
        <f>VLOOKUP(D183,PARAM!K:N,3,0)</f>
        <v>MASCULINO</v>
      </c>
      <c r="N183" s="1" t="str">
        <f>VLOOKUP(D183,PARAM!K:N,4,0)</f>
        <v>ADULTO</v>
      </c>
      <c r="O183" s="1" t="str">
        <f t="shared" si="2"/>
        <v>CAMISETAS CABALLERO COLOMBIA AAA AZUL</v>
      </c>
      <c r="P183" s="1"/>
      <c r="Q183" s="1"/>
    </row>
    <row r="184">
      <c r="A184" s="70">
        <v>46186.0</v>
      </c>
      <c r="B184" s="5" t="s">
        <v>1746</v>
      </c>
      <c r="C184" s="5" t="s">
        <v>1761</v>
      </c>
      <c r="D184" s="5" t="s">
        <v>1606</v>
      </c>
      <c r="E184" s="5" t="s">
        <v>1770</v>
      </c>
      <c r="F184" s="5" t="s">
        <v>1771</v>
      </c>
      <c r="G184" s="99" t="s">
        <v>1752</v>
      </c>
      <c r="H184" s="5" t="s">
        <v>386</v>
      </c>
      <c r="I184" s="1" t="str">
        <f>IFERROR(CONCATENATE(VLOOKUP(C184,PARAM!E:F,2,0),VLOOKUP(D184,PARAM!K:L,2,0),VLOOKUP(E184,PARAM!H:I,2,0),VLOOKUP(G184,PARAM!S:T,2,0)),"")</f>
        <v>11231025</v>
      </c>
      <c r="J184" s="1" t="str">
        <f>IFERROR(CONCATENATE("*",VLOOKUP(C184,PARAM!E:F,2,0),VLOOKUP(D184,PARAM!K:L,2,0),VLOOKUP(E184,PARAM!H:I,2,0),VLOOKUP(G184,PARAM!S:T,2,0),"*"),"")</f>
        <v>*11231025*</v>
      </c>
      <c r="K184" s="1" t="str">
        <f t="shared" si="1"/>
        <v>CAMISETAS CABALLERO COLOMBIA AAA AZUL TALLA M</v>
      </c>
      <c r="L184" s="1" t="str">
        <f>VLOOKUP(B184,PARAM!A:C,3,0)</f>
        <v>CONJUNTOS Y CAMISETAS DE FUTBOL</v>
      </c>
      <c r="M184" s="1" t="str">
        <f>VLOOKUP(D184,PARAM!K:N,3,0)</f>
        <v>MASCULINO</v>
      </c>
      <c r="N184" s="1" t="str">
        <f>VLOOKUP(D184,PARAM!K:N,4,0)</f>
        <v>ADULTO</v>
      </c>
      <c r="O184" s="1" t="str">
        <f t="shared" si="2"/>
        <v>CAMISETAS CABALLERO COLOMBIA AAA AZUL</v>
      </c>
      <c r="P184" s="1"/>
      <c r="Q184" s="1"/>
    </row>
    <row r="185">
      <c r="A185" s="70">
        <v>46186.0</v>
      </c>
      <c r="B185" s="5" t="s">
        <v>1746</v>
      </c>
      <c r="C185" s="5" t="s">
        <v>1761</v>
      </c>
      <c r="D185" s="5" t="s">
        <v>1606</v>
      </c>
      <c r="E185" s="5" t="s">
        <v>1770</v>
      </c>
      <c r="F185" s="5" t="s">
        <v>1771</v>
      </c>
      <c r="G185" s="99" t="s">
        <v>1754</v>
      </c>
      <c r="H185" s="5" t="s">
        <v>386</v>
      </c>
      <c r="I185" s="1" t="str">
        <f>IFERROR(CONCATENATE(VLOOKUP(C185,PARAM!E:F,2,0),VLOOKUP(D185,PARAM!K:L,2,0),VLOOKUP(E185,PARAM!H:I,2,0),VLOOKUP(G185,PARAM!S:T,2,0)),"")</f>
        <v>11231032</v>
      </c>
      <c r="J185" s="1" t="str">
        <f>IFERROR(CONCATENATE("*",VLOOKUP(C185,PARAM!E:F,2,0),VLOOKUP(D185,PARAM!K:L,2,0),VLOOKUP(E185,PARAM!H:I,2,0),VLOOKUP(G185,PARAM!S:T,2,0),"*"),"")</f>
        <v>*11231032*</v>
      </c>
      <c r="K185" s="1" t="str">
        <f t="shared" si="1"/>
        <v>CAMISETAS CABALLERO COLOMBIA AAA AZUL TALLA XL</v>
      </c>
      <c r="L185" s="1" t="str">
        <f>VLOOKUP(B185,PARAM!A:C,3,0)</f>
        <v>CONJUNTOS Y CAMISETAS DE FUTBOL</v>
      </c>
      <c r="M185" s="1" t="str">
        <f>VLOOKUP(D185,PARAM!K:N,3,0)</f>
        <v>MASCULINO</v>
      </c>
      <c r="N185" s="1" t="str">
        <f>VLOOKUP(D185,PARAM!K:N,4,0)</f>
        <v>ADULTO</v>
      </c>
      <c r="O185" s="1" t="str">
        <f t="shared" si="2"/>
        <v>CAMISETAS CABALLERO COLOMBIA AAA AZUL</v>
      </c>
      <c r="P185" s="1"/>
      <c r="Q185" s="1"/>
    </row>
    <row r="186">
      <c r="A186" s="70">
        <v>46186.0</v>
      </c>
      <c r="B186" s="5" t="s">
        <v>1746</v>
      </c>
      <c r="C186" s="5" t="s">
        <v>1761</v>
      </c>
      <c r="D186" s="5" t="s">
        <v>1606</v>
      </c>
      <c r="E186" s="5" t="s">
        <v>1772</v>
      </c>
      <c r="F186" s="5" t="s">
        <v>1584</v>
      </c>
      <c r="G186" s="99" t="s">
        <v>1747</v>
      </c>
      <c r="H186" s="1" t="s">
        <v>1069</v>
      </c>
      <c r="I186" s="1" t="str">
        <f>IFERROR(CONCATENATE(VLOOKUP(C186,PARAM!E:F,2,0),VLOOKUP(D186,PARAM!K:L,2,0),VLOOKUP(E186,PARAM!H:I,2,0),VLOOKUP(G186,PARAM!S:T,2,0)),"")</f>
        <v>11211324</v>
      </c>
      <c r="J186" s="1" t="str">
        <f>IFERROR(CONCATENATE("*",VLOOKUP(C186,PARAM!E:F,2,0),VLOOKUP(D186,PARAM!K:L,2,0),VLOOKUP(E186,PARAM!H:I,2,0),VLOOKUP(G186,PARAM!S:T,2,0),"*"),"")</f>
        <v>*11211324*</v>
      </c>
      <c r="K186" s="1" t="str">
        <f t="shared" si="1"/>
        <v>CAMISETAS CABALLERO DEPORTIVA TALLA L-XL</v>
      </c>
      <c r="L186" s="1" t="str">
        <f>VLOOKUP(B186,PARAM!A:C,3,0)</f>
        <v>CONJUNTOS Y CAMISETAS DE FUTBOL</v>
      </c>
      <c r="M186" s="1" t="str">
        <f>VLOOKUP(D186,PARAM!K:N,3,0)</f>
        <v>MASCULINO</v>
      </c>
      <c r="N186" s="1" t="str">
        <f>VLOOKUP(D186,PARAM!K:N,4,0)</f>
        <v>ADULTO</v>
      </c>
      <c r="O186" s="1" t="str">
        <f t="shared" si="2"/>
        <v>CAMISETAS CABALLERO DEPORTIVA</v>
      </c>
      <c r="P186" s="1"/>
      <c r="Q186" s="1"/>
    </row>
    <row r="187">
      <c r="A187" s="70">
        <v>46186.0</v>
      </c>
      <c r="B187" s="5" t="s">
        <v>1746</v>
      </c>
      <c r="C187" s="5" t="s">
        <v>1761</v>
      </c>
      <c r="D187" s="5" t="s">
        <v>1606</v>
      </c>
      <c r="E187" s="5" t="s">
        <v>1772</v>
      </c>
      <c r="F187" s="5" t="s">
        <v>1584</v>
      </c>
      <c r="G187" s="99" t="s">
        <v>1773</v>
      </c>
      <c r="H187" s="1" t="s">
        <v>1069</v>
      </c>
      <c r="I187" s="1" t="str">
        <f>IFERROR(CONCATENATE(VLOOKUP(C187,PARAM!E:F,2,0),VLOOKUP(D187,PARAM!K:L,2,0),VLOOKUP(E187,PARAM!H:I,2,0),VLOOKUP(G187,PARAM!S:T,2,0)),"")</f>
        <v>11211328</v>
      </c>
      <c r="J187" s="1" t="str">
        <f>IFERROR(CONCATENATE("*",VLOOKUP(C187,PARAM!E:F,2,0),VLOOKUP(D187,PARAM!K:L,2,0),VLOOKUP(E187,PARAM!H:I,2,0),VLOOKUP(G187,PARAM!S:T,2,0),"*"),"")</f>
        <v>*11211328*</v>
      </c>
      <c r="K187" s="1" t="str">
        <f t="shared" si="1"/>
        <v>CAMISETAS CABALLERO DEPORTIVA TALLA S-M</v>
      </c>
      <c r="L187" s="1" t="str">
        <f>VLOOKUP(B187,PARAM!A:C,3,0)</f>
        <v>CONJUNTOS Y CAMISETAS DE FUTBOL</v>
      </c>
      <c r="M187" s="1" t="str">
        <f>VLOOKUP(D187,PARAM!K:N,3,0)</f>
        <v>MASCULINO</v>
      </c>
      <c r="N187" s="1" t="str">
        <f>VLOOKUP(D187,PARAM!K:N,4,0)</f>
        <v>ADULTO</v>
      </c>
      <c r="O187" s="1" t="str">
        <f t="shared" si="2"/>
        <v>CAMISETAS CABALLERO DEPORTIVA</v>
      </c>
      <c r="P187" s="1"/>
      <c r="Q187" s="1"/>
    </row>
    <row r="188">
      <c r="A188" s="70">
        <v>46186.0</v>
      </c>
      <c r="B188" s="5" t="s">
        <v>1746</v>
      </c>
      <c r="C188" s="5" t="s">
        <v>1761</v>
      </c>
      <c r="D188" s="5" t="s">
        <v>1606</v>
      </c>
      <c r="E188" s="5" t="s">
        <v>1774</v>
      </c>
      <c r="F188" s="5" t="s">
        <v>1612</v>
      </c>
      <c r="G188" s="99" t="s">
        <v>1751</v>
      </c>
      <c r="H188" s="1" t="s">
        <v>1658</v>
      </c>
      <c r="I188" s="1" t="str">
        <f>IFERROR(CONCATENATE(VLOOKUP(C188,PARAM!E:F,2,0),VLOOKUP(D188,PARAM!K:L,2,0),VLOOKUP(E188,PARAM!H:I,2,0),VLOOKUP(G188,PARAM!S:T,2,0)),"")</f>
        <v>11212823</v>
      </c>
      <c r="J188" s="1" t="str">
        <f>IFERROR(CONCATENATE("*",VLOOKUP(C188,PARAM!E:F,2,0),VLOOKUP(D188,PARAM!K:L,2,0),VLOOKUP(E188,PARAM!H:I,2,0),VLOOKUP(G188,PARAM!S:T,2,0),"*"),"")</f>
        <v>*11212823*</v>
      </c>
      <c r="K188" s="1" t="str">
        <f t="shared" si="1"/>
        <v>CAMISETAS CABALLERO ESPAÑA 1.1 LOCAL TALLA L</v>
      </c>
      <c r="L188" s="1" t="str">
        <f>VLOOKUP(B188,PARAM!A:C,3,0)</f>
        <v>CONJUNTOS Y CAMISETAS DE FUTBOL</v>
      </c>
      <c r="M188" s="1" t="str">
        <f>VLOOKUP(D188,PARAM!K:N,3,0)</f>
        <v>MASCULINO</v>
      </c>
      <c r="N188" s="1" t="str">
        <f>VLOOKUP(D188,PARAM!K:N,4,0)</f>
        <v>ADULTO</v>
      </c>
      <c r="O188" s="1" t="str">
        <f t="shared" si="2"/>
        <v>CAMISETAS CABALLERO ESPAÑA 1.1 LOCAL</v>
      </c>
      <c r="P188" s="1"/>
      <c r="Q188" s="1"/>
    </row>
    <row r="189">
      <c r="A189" s="70">
        <v>46186.0</v>
      </c>
      <c r="B189" s="5" t="s">
        <v>1746</v>
      </c>
      <c r="C189" s="5" t="s">
        <v>1761</v>
      </c>
      <c r="D189" s="5" t="s">
        <v>1606</v>
      </c>
      <c r="E189" s="5" t="s">
        <v>1774</v>
      </c>
      <c r="F189" s="5" t="s">
        <v>1612</v>
      </c>
      <c r="G189" s="99" t="s">
        <v>1752</v>
      </c>
      <c r="H189" s="1" t="s">
        <v>1658</v>
      </c>
      <c r="I189" s="1" t="str">
        <f>IFERROR(CONCATENATE(VLOOKUP(C189,PARAM!E:F,2,0),VLOOKUP(D189,PARAM!K:L,2,0),VLOOKUP(E189,PARAM!H:I,2,0),VLOOKUP(G189,PARAM!S:T,2,0)),"")</f>
        <v>11212825</v>
      </c>
      <c r="J189" s="1" t="str">
        <f>IFERROR(CONCATENATE("*",VLOOKUP(C189,PARAM!E:F,2,0),VLOOKUP(D189,PARAM!K:L,2,0),VLOOKUP(E189,PARAM!H:I,2,0),VLOOKUP(G189,PARAM!S:T,2,0),"*"),"")</f>
        <v>*11212825*</v>
      </c>
      <c r="K189" s="1" t="str">
        <f t="shared" si="1"/>
        <v>CAMISETAS CABALLERO ESPAÑA 1.1 LOCAL TALLA M</v>
      </c>
      <c r="L189" s="1" t="str">
        <f>VLOOKUP(B189,PARAM!A:C,3,0)</f>
        <v>CONJUNTOS Y CAMISETAS DE FUTBOL</v>
      </c>
      <c r="M189" s="1" t="str">
        <f>VLOOKUP(D189,PARAM!K:N,3,0)</f>
        <v>MASCULINO</v>
      </c>
      <c r="N189" s="1" t="str">
        <f>VLOOKUP(D189,PARAM!K:N,4,0)</f>
        <v>ADULTO</v>
      </c>
      <c r="O189" s="1" t="str">
        <f t="shared" si="2"/>
        <v>CAMISETAS CABALLERO ESPAÑA 1.1 LOCAL</v>
      </c>
      <c r="P189" s="1"/>
      <c r="Q189" s="1"/>
    </row>
    <row r="190">
      <c r="A190" s="70">
        <v>46186.0</v>
      </c>
      <c r="B190" s="5" t="s">
        <v>1746</v>
      </c>
      <c r="C190" s="5" t="s">
        <v>1761</v>
      </c>
      <c r="D190" s="5" t="s">
        <v>1606</v>
      </c>
      <c r="E190" s="5" t="s">
        <v>1774</v>
      </c>
      <c r="F190" s="5" t="s">
        <v>1612</v>
      </c>
      <c r="G190" s="99" t="s">
        <v>1753</v>
      </c>
      <c r="H190" s="1" t="s">
        <v>1658</v>
      </c>
      <c r="I190" s="1" t="str">
        <f>IFERROR(CONCATENATE(VLOOKUP(C190,PARAM!E:F,2,0),VLOOKUP(D190,PARAM!K:L,2,0),VLOOKUP(E190,PARAM!H:I,2,0),VLOOKUP(G190,PARAM!S:T,2,0)),"")</f>
        <v>11212827</v>
      </c>
      <c r="J190" s="1" t="str">
        <f>IFERROR(CONCATENATE("*",VLOOKUP(C190,PARAM!E:F,2,0),VLOOKUP(D190,PARAM!K:L,2,0),VLOOKUP(E190,PARAM!H:I,2,0),VLOOKUP(G190,PARAM!S:T,2,0),"*"),"")</f>
        <v>*11212827*</v>
      </c>
      <c r="K190" s="1" t="str">
        <f t="shared" si="1"/>
        <v>CAMISETAS CABALLERO ESPAÑA 1.1 LOCAL TALLA S</v>
      </c>
      <c r="L190" s="1" t="str">
        <f>VLOOKUP(B190,PARAM!A:C,3,0)</f>
        <v>CONJUNTOS Y CAMISETAS DE FUTBOL</v>
      </c>
      <c r="M190" s="1" t="str">
        <f>VLOOKUP(D190,PARAM!K:N,3,0)</f>
        <v>MASCULINO</v>
      </c>
      <c r="N190" s="1" t="str">
        <f>VLOOKUP(D190,PARAM!K:N,4,0)</f>
        <v>ADULTO</v>
      </c>
      <c r="O190" s="1" t="str">
        <f t="shared" si="2"/>
        <v>CAMISETAS CABALLERO ESPAÑA 1.1 LOCAL</v>
      </c>
      <c r="P190" s="1"/>
      <c r="Q190" s="1"/>
    </row>
    <row r="191">
      <c r="A191" s="70">
        <v>46186.0</v>
      </c>
      <c r="B191" s="5" t="s">
        <v>1746</v>
      </c>
      <c r="C191" s="5" t="s">
        <v>1761</v>
      </c>
      <c r="D191" s="5" t="s">
        <v>1606</v>
      </c>
      <c r="E191" s="5" t="s">
        <v>1774</v>
      </c>
      <c r="F191" s="5" t="s">
        <v>1612</v>
      </c>
      <c r="G191" s="99" t="s">
        <v>1754</v>
      </c>
      <c r="H191" s="1" t="s">
        <v>1658</v>
      </c>
      <c r="I191" s="1" t="str">
        <f>IFERROR(CONCATENATE(VLOOKUP(C191,PARAM!E:F,2,0),VLOOKUP(D191,PARAM!K:L,2,0),VLOOKUP(E191,PARAM!H:I,2,0),VLOOKUP(G191,PARAM!S:T,2,0)),"")</f>
        <v>11212832</v>
      </c>
      <c r="J191" s="1" t="str">
        <f>IFERROR(CONCATENATE("*",VLOOKUP(C191,PARAM!E:F,2,0),VLOOKUP(D191,PARAM!K:L,2,0),VLOOKUP(E191,PARAM!H:I,2,0),VLOOKUP(G191,PARAM!S:T,2,0),"*"),"")</f>
        <v>*11212832*</v>
      </c>
      <c r="K191" s="1" t="str">
        <f t="shared" si="1"/>
        <v>CAMISETAS CABALLERO ESPAÑA 1.1 LOCAL TALLA XL</v>
      </c>
      <c r="L191" s="1" t="str">
        <f>VLOOKUP(B191,PARAM!A:C,3,0)</f>
        <v>CONJUNTOS Y CAMISETAS DE FUTBOL</v>
      </c>
      <c r="M191" s="1" t="str">
        <f>VLOOKUP(D191,PARAM!K:N,3,0)</f>
        <v>MASCULINO</v>
      </c>
      <c r="N191" s="1" t="str">
        <f>VLOOKUP(D191,PARAM!K:N,4,0)</f>
        <v>ADULTO</v>
      </c>
      <c r="O191" s="1" t="str">
        <f t="shared" si="2"/>
        <v>CAMISETAS CABALLERO ESPAÑA 1.1 LOCAL</v>
      </c>
      <c r="P191" s="1"/>
      <c r="Q191" s="1"/>
    </row>
    <row r="192">
      <c r="A192" s="70">
        <v>46186.0</v>
      </c>
      <c r="B192" s="5" t="s">
        <v>1746</v>
      </c>
      <c r="C192" s="5" t="s">
        <v>1761</v>
      </c>
      <c r="D192" s="5" t="s">
        <v>1606</v>
      </c>
      <c r="E192" s="5" t="s">
        <v>1775</v>
      </c>
      <c r="F192" s="5" t="s">
        <v>1776</v>
      </c>
      <c r="G192" s="99" t="s">
        <v>1752</v>
      </c>
      <c r="H192" s="1" t="s">
        <v>1324</v>
      </c>
      <c r="I192" s="1" t="str">
        <f>IFERROR(CONCATENATE(VLOOKUP(C192,PARAM!E:F,2,0),VLOOKUP(D192,PARAM!K:L,2,0),VLOOKUP(E192,PARAM!H:I,2,0),VLOOKUP(G192,PARAM!S:T,2,0)),"")</f>
        <v>11214925</v>
      </c>
      <c r="J192" s="1" t="str">
        <f>IFERROR(CONCATENATE("*",VLOOKUP(C192,PARAM!E:F,2,0),VLOOKUP(D192,PARAM!K:L,2,0),VLOOKUP(E192,PARAM!H:I,2,0),VLOOKUP(G192,PARAM!S:T,2,0),"*"),"")</f>
        <v>*11214925*</v>
      </c>
      <c r="K192" s="1" t="str">
        <f t="shared" si="1"/>
        <v>CAMISETAS CABALLERO INTER MIAMI 1.1 VISITANTE MESSI TALLA M</v>
      </c>
      <c r="L192" s="1" t="str">
        <f>VLOOKUP(B192,PARAM!A:C,3,0)</f>
        <v>CONJUNTOS Y CAMISETAS DE FUTBOL</v>
      </c>
      <c r="M192" s="1" t="str">
        <f>VLOOKUP(D192,PARAM!K:N,3,0)</f>
        <v>MASCULINO</v>
      </c>
      <c r="N192" s="1" t="str">
        <f>VLOOKUP(D192,PARAM!K:N,4,0)</f>
        <v>ADULTO</v>
      </c>
      <c r="O192" s="1" t="str">
        <f t="shared" si="2"/>
        <v>CAMISETAS CABALLERO INTER MIAMI 1.1 VISITANTE MESSI</v>
      </c>
      <c r="P192" s="1"/>
      <c r="Q192" s="1"/>
    </row>
    <row r="193">
      <c r="A193" s="70">
        <v>46186.0</v>
      </c>
      <c r="B193" s="5" t="s">
        <v>1746</v>
      </c>
      <c r="C193" s="5" t="s">
        <v>1761</v>
      </c>
      <c r="D193" s="5" t="s">
        <v>1606</v>
      </c>
      <c r="E193" s="5" t="s">
        <v>1775</v>
      </c>
      <c r="F193" s="5" t="s">
        <v>1776</v>
      </c>
      <c r="G193" s="99" t="s">
        <v>1753</v>
      </c>
      <c r="H193" s="1" t="s">
        <v>1324</v>
      </c>
      <c r="I193" s="1" t="str">
        <f>IFERROR(CONCATENATE(VLOOKUP(C193,PARAM!E:F,2,0),VLOOKUP(D193,PARAM!K:L,2,0),VLOOKUP(E193,PARAM!H:I,2,0),VLOOKUP(G193,PARAM!S:T,2,0)),"")</f>
        <v>11214927</v>
      </c>
      <c r="J193" s="1" t="str">
        <f>IFERROR(CONCATENATE("*",VLOOKUP(C193,PARAM!E:F,2,0),VLOOKUP(D193,PARAM!K:L,2,0),VLOOKUP(E193,PARAM!H:I,2,0),VLOOKUP(G193,PARAM!S:T,2,0),"*"),"")</f>
        <v>*11214927*</v>
      </c>
      <c r="K193" s="1" t="str">
        <f t="shared" si="1"/>
        <v>CAMISETAS CABALLERO INTER MIAMI 1.1 VISITANTE MESSI TALLA S</v>
      </c>
      <c r="L193" s="1" t="str">
        <f>VLOOKUP(B193,PARAM!A:C,3,0)</f>
        <v>CONJUNTOS Y CAMISETAS DE FUTBOL</v>
      </c>
      <c r="M193" s="1" t="str">
        <f>VLOOKUP(D193,PARAM!K:N,3,0)</f>
        <v>MASCULINO</v>
      </c>
      <c r="N193" s="1" t="str">
        <f>VLOOKUP(D193,PARAM!K:N,4,0)</f>
        <v>ADULTO</v>
      </c>
      <c r="O193" s="1" t="str">
        <f t="shared" si="2"/>
        <v>CAMISETAS CABALLERO INTER MIAMI 1.1 VISITANTE MESSI</v>
      </c>
      <c r="P193" s="1"/>
      <c r="Q193" s="1"/>
    </row>
    <row r="194">
      <c r="A194" s="70">
        <v>46186.0</v>
      </c>
      <c r="B194" s="5" t="s">
        <v>1746</v>
      </c>
      <c r="C194" s="5" t="s">
        <v>1761</v>
      </c>
      <c r="D194" s="5" t="s">
        <v>1606</v>
      </c>
      <c r="E194" s="5" t="s">
        <v>1777</v>
      </c>
      <c r="F194" s="5" t="s">
        <v>1768</v>
      </c>
      <c r="G194" s="99" t="s">
        <v>1751</v>
      </c>
      <c r="H194" s="1" t="s">
        <v>1658</v>
      </c>
      <c r="I194" s="1" t="str">
        <f>IFERROR(CONCATENATE(VLOOKUP(C194,PARAM!E:F,2,0),VLOOKUP(D194,PARAM!K:L,2,0),VLOOKUP(E194,PARAM!H:I,2,0),VLOOKUP(G194,PARAM!S:T,2,0)),"")</f>
        <v>11215023</v>
      </c>
      <c r="J194" s="1" t="str">
        <f>IFERROR(CONCATENATE("*",VLOOKUP(C194,PARAM!E:F,2,0),VLOOKUP(D194,PARAM!K:L,2,0),VLOOKUP(E194,PARAM!H:I,2,0),VLOOKUP(G194,PARAM!S:T,2,0),"*"),"")</f>
        <v>*11215023*</v>
      </c>
      <c r="K194" s="1" t="str">
        <f t="shared" si="1"/>
        <v>CAMISETAS CABALLERO ITALIA 90 TALLA L</v>
      </c>
      <c r="L194" s="1" t="str">
        <f>VLOOKUP(B194,PARAM!A:C,3,0)</f>
        <v>CONJUNTOS Y CAMISETAS DE FUTBOL</v>
      </c>
      <c r="M194" s="1" t="str">
        <f>VLOOKUP(D194,PARAM!K:N,3,0)</f>
        <v>MASCULINO</v>
      </c>
      <c r="N194" s="1" t="str">
        <f>VLOOKUP(D194,PARAM!K:N,4,0)</f>
        <v>ADULTO</v>
      </c>
      <c r="O194" s="1" t="str">
        <f t="shared" si="2"/>
        <v>CAMISETAS CABALLERO ITALIA 90</v>
      </c>
      <c r="P194" s="1"/>
      <c r="Q194" s="1"/>
    </row>
    <row r="195">
      <c r="A195" s="70">
        <v>46186.0</v>
      </c>
      <c r="B195" s="5" t="s">
        <v>1746</v>
      </c>
      <c r="C195" s="5" t="s">
        <v>1761</v>
      </c>
      <c r="D195" s="5" t="s">
        <v>1606</v>
      </c>
      <c r="E195" s="5" t="s">
        <v>1777</v>
      </c>
      <c r="F195" s="5" t="s">
        <v>1768</v>
      </c>
      <c r="G195" s="99" t="s">
        <v>1752</v>
      </c>
      <c r="H195" s="1" t="s">
        <v>1658</v>
      </c>
      <c r="I195" s="1" t="str">
        <f>IFERROR(CONCATENATE(VLOOKUP(C195,PARAM!E:F,2,0),VLOOKUP(D195,PARAM!K:L,2,0),VLOOKUP(E195,PARAM!H:I,2,0),VLOOKUP(G195,PARAM!S:T,2,0)),"")</f>
        <v>11215025</v>
      </c>
      <c r="J195" s="1" t="str">
        <f>IFERROR(CONCATENATE("*",VLOOKUP(C195,PARAM!E:F,2,0),VLOOKUP(D195,PARAM!K:L,2,0),VLOOKUP(E195,PARAM!H:I,2,0),VLOOKUP(G195,PARAM!S:T,2,0),"*"),"")</f>
        <v>*11215025*</v>
      </c>
      <c r="K195" s="1" t="str">
        <f t="shared" si="1"/>
        <v>CAMISETAS CABALLERO ITALIA 90 TALLA M</v>
      </c>
      <c r="L195" s="1" t="str">
        <f>VLOOKUP(B195,PARAM!A:C,3,0)</f>
        <v>CONJUNTOS Y CAMISETAS DE FUTBOL</v>
      </c>
      <c r="M195" s="1" t="str">
        <f>VLOOKUP(D195,PARAM!K:N,3,0)</f>
        <v>MASCULINO</v>
      </c>
      <c r="N195" s="1" t="str">
        <f>VLOOKUP(D195,PARAM!K:N,4,0)</f>
        <v>ADULTO</v>
      </c>
      <c r="O195" s="1" t="str">
        <f t="shared" si="2"/>
        <v>CAMISETAS CABALLERO ITALIA 90</v>
      </c>
      <c r="P195" s="1"/>
      <c r="Q195" s="1"/>
    </row>
    <row r="196">
      <c r="A196" s="70">
        <v>46186.0</v>
      </c>
      <c r="B196" s="5" t="s">
        <v>1746</v>
      </c>
      <c r="C196" s="5" t="s">
        <v>1761</v>
      </c>
      <c r="D196" s="5" t="s">
        <v>1606</v>
      </c>
      <c r="E196" s="5" t="s">
        <v>1777</v>
      </c>
      <c r="F196" s="5" t="s">
        <v>1768</v>
      </c>
      <c r="G196" s="99" t="s">
        <v>1753</v>
      </c>
      <c r="H196" s="1" t="s">
        <v>1658</v>
      </c>
      <c r="I196" s="1" t="str">
        <f>IFERROR(CONCATENATE(VLOOKUP(C196,PARAM!E:F,2,0),VLOOKUP(D196,PARAM!K:L,2,0),VLOOKUP(E196,PARAM!H:I,2,0),VLOOKUP(G196,PARAM!S:T,2,0)),"")</f>
        <v>11215027</v>
      </c>
      <c r="J196" s="1" t="str">
        <f>IFERROR(CONCATENATE("*",VLOOKUP(C196,PARAM!E:F,2,0),VLOOKUP(D196,PARAM!K:L,2,0),VLOOKUP(E196,PARAM!H:I,2,0),VLOOKUP(G196,PARAM!S:T,2,0),"*"),"")</f>
        <v>*11215027*</v>
      </c>
      <c r="K196" s="1" t="str">
        <f t="shared" si="1"/>
        <v>CAMISETAS CABALLERO ITALIA 90 TALLA S</v>
      </c>
      <c r="L196" s="1" t="str">
        <f>VLOOKUP(B196,PARAM!A:C,3,0)</f>
        <v>CONJUNTOS Y CAMISETAS DE FUTBOL</v>
      </c>
      <c r="M196" s="1" t="str">
        <f>VLOOKUP(D196,PARAM!K:N,3,0)</f>
        <v>MASCULINO</v>
      </c>
      <c r="N196" s="1" t="str">
        <f>VLOOKUP(D196,PARAM!K:N,4,0)</f>
        <v>ADULTO</v>
      </c>
      <c r="O196" s="1" t="str">
        <f t="shared" si="2"/>
        <v>CAMISETAS CABALLERO ITALIA 90</v>
      </c>
      <c r="P196" s="1"/>
      <c r="Q196" s="1"/>
    </row>
    <row r="197">
      <c r="A197" s="70">
        <v>46186.0</v>
      </c>
      <c r="B197" s="5" t="s">
        <v>1746</v>
      </c>
      <c r="C197" s="5" t="s">
        <v>1761</v>
      </c>
      <c r="D197" s="5" t="s">
        <v>1606</v>
      </c>
      <c r="E197" s="5" t="s">
        <v>1777</v>
      </c>
      <c r="F197" s="5" t="s">
        <v>1768</v>
      </c>
      <c r="G197" s="99" t="s">
        <v>1754</v>
      </c>
      <c r="H197" s="1" t="s">
        <v>1658</v>
      </c>
      <c r="I197" s="1" t="str">
        <f>IFERROR(CONCATENATE(VLOOKUP(C197,PARAM!E:F,2,0),VLOOKUP(D197,PARAM!K:L,2,0),VLOOKUP(E197,PARAM!H:I,2,0),VLOOKUP(G197,PARAM!S:T,2,0)),"")</f>
        <v>11215032</v>
      </c>
      <c r="J197" s="1" t="str">
        <f>IFERROR(CONCATENATE("*",VLOOKUP(C197,PARAM!E:F,2,0),VLOOKUP(D197,PARAM!K:L,2,0),VLOOKUP(E197,PARAM!H:I,2,0),VLOOKUP(G197,PARAM!S:T,2,0),"*"),"")</f>
        <v>*11215032*</v>
      </c>
      <c r="K197" s="1" t="str">
        <f t="shared" si="1"/>
        <v>CAMISETAS CABALLERO ITALIA 90 TALLA XL</v>
      </c>
      <c r="L197" s="1" t="str">
        <f>VLOOKUP(B197,PARAM!A:C,3,0)</f>
        <v>CONJUNTOS Y CAMISETAS DE FUTBOL</v>
      </c>
      <c r="M197" s="1" t="str">
        <f>VLOOKUP(D197,PARAM!K:N,3,0)</f>
        <v>MASCULINO</v>
      </c>
      <c r="N197" s="1" t="str">
        <f>VLOOKUP(D197,PARAM!K:N,4,0)</f>
        <v>ADULTO</v>
      </c>
      <c r="O197" s="1" t="str">
        <f t="shared" si="2"/>
        <v>CAMISETAS CABALLERO ITALIA 90</v>
      </c>
      <c r="P197" s="1"/>
      <c r="Q197" s="1"/>
    </row>
    <row r="198">
      <c r="A198" s="70">
        <v>46186.0</v>
      </c>
      <c r="B198" s="5" t="s">
        <v>1746</v>
      </c>
      <c r="C198" s="5" t="s">
        <v>1761</v>
      </c>
      <c r="D198" s="5" t="s">
        <v>1606</v>
      </c>
      <c r="E198" s="5" t="s">
        <v>1778</v>
      </c>
      <c r="F198" s="5" t="s">
        <v>1771</v>
      </c>
      <c r="G198" s="99" t="s">
        <v>1751</v>
      </c>
      <c r="H198" s="1" t="s">
        <v>1324</v>
      </c>
      <c r="I198" s="1" t="str">
        <f>IFERROR(CONCATENATE(VLOOKUP(C198,PARAM!E:F,2,0),VLOOKUP(D198,PARAM!K:L,2,0),VLOOKUP(E198,PARAM!H:I,2,0),VLOOKUP(G198,PARAM!S:T,2,0)),"")</f>
        <v>11218823</v>
      </c>
      <c r="J198" s="1" t="str">
        <f>IFERROR(CONCATENATE("*",VLOOKUP(C198,PARAM!E:F,2,0),VLOOKUP(D198,PARAM!K:L,2,0),VLOOKUP(E198,PARAM!H:I,2,0),VLOOKUP(G198,PARAM!S:T,2,0),"*"),"")</f>
        <v>*11218823*</v>
      </c>
      <c r="K198" s="1" t="str">
        <f t="shared" si="1"/>
        <v>CAMISETAS CABALLERO MILLONARIOS 1.1 LOCAL 2025 TALLA L</v>
      </c>
      <c r="L198" s="1" t="str">
        <f>VLOOKUP(B198,PARAM!A:C,3,0)</f>
        <v>CONJUNTOS Y CAMISETAS DE FUTBOL</v>
      </c>
      <c r="M198" s="1" t="str">
        <f>VLOOKUP(D198,PARAM!K:N,3,0)</f>
        <v>MASCULINO</v>
      </c>
      <c r="N198" s="1" t="str">
        <f>VLOOKUP(D198,PARAM!K:N,4,0)</f>
        <v>ADULTO</v>
      </c>
      <c r="O198" s="1" t="str">
        <f t="shared" si="2"/>
        <v>CAMISETAS CABALLERO MILLONARIOS 1.1 LOCAL 2025</v>
      </c>
      <c r="P198" s="1"/>
      <c r="Q198" s="1"/>
    </row>
    <row r="199">
      <c r="A199" s="70">
        <v>46186.0</v>
      </c>
      <c r="B199" s="5" t="s">
        <v>1746</v>
      </c>
      <c r="C199" s="5" t="s">
        <v>1761</v>
      </c>
      <c r="D199" s="5" t="s">
        <v>1606</v>
      </c>
      <c r="E199" s="5" t="s">
        <v>1778</v>
      </c>
      <c r="F199" s="5" t="s">
        <v>1771</v>
      </c>
      <c r="G199" s="99" t="s">
        <v>1754</v>
      </c>
      <c r="H199" s="1" t="s">
        <v>1324</v>
      </c>
      <c r="I199" s="1" t="str">
        <f>IFERROR(CONCATENATE(VLOOKUP(C199,PARAM!E:F,2,0),VLOOKUP(D199,PARAM!K:L,2,0),VLOOKUP(E199,PARAM!H:I,2,0),VLOOKUP(G199,PARAM!S:T,2,0)),"")</f>
        <v>11218832</v>
      </c>
      <c r="J199" s="1" t="str">
        <f>IFERROR(CONCATENATE("*",VLOOKUP(C199,PARAM!E:F,2,0),VLOOKUP(D199,PARAM!K:L,2,0),VLOOKUP(E199,PARAM!H:I,2,0),VLOOKUP(G199,PARAM!S:T,2,0),"*"),"")</f>
        <v>*11218832*</v>
      </c>
      <c r="K199" s="1" t="str">
        <f t="shared" si="1"/>
        <v>CAMISETAS CABALLERO MILLONARIOS 1.1 LOCAL 2025 TALLA XL</v>
      </c>
      <c r="L199" s="1" t="str">
        <f>VLOOKUP(B199,PARAM!A:C,3,0)</f>
        <v>CONJUNTOS Y CAMISETAS DE FUTBOL</v>
      </c>
      <c r="M199" s="1" t="str">
        <f>VLOOKUP(D199,PARAM!K:N,3,0)</f>
        <v>MASCULINO</v>
      </c>
      <c r="N199" s="1" t="str">
        <f>VLOOKUP(D199,PARAM!K:N,4,0)</f>
        <v>ADULTO</v>
      </c>
      <c r="O199" s="1" t="str">
        <f t="shared" si="2"/>
        <v>CAMISETAS CABALLERO MILLONARIOS 1.1 LOCAL 2025</v>
      </c>
      <c r="P199" s="1"/>
      <c r="Q199" s="1"/>
    </row>
    <row r="200">
      <c r="A200" s="70">
        <v>46186.0</v>
      </c>
      <c r="B200" s="5" t="s">
        <v>1746</v>
      </c>
      <c r="C200" s="5" t="s">
        <v>1761</v>
      </c>
      <c r="D200" s="5" t="s">
        <v>1606</v>
      </c>
      <c r="E200" s="5" t="s">
        <v>1779</v>
      </c>
      <c r="F200" s="5" t="s">
        <v>1771</v>
      </c>
      <c r="G200" s="99" t="s">
        <v>1751</v>
      </c>
      <c r="H200" s="1" t="s">
        <v>1324</v>
      </c>
      <c r="I200" s="1" t="str">
        <f>IFERROR(CONCATENATE(VLOOKUP(C200,PARAM!E:F,2,0),VLOOKUP(D200,PARAM!K:L,2,0),VLOOKUP(E200,PARAM!H:I,2,0),VLOOKUP(G200,PARAM!S:T,2,0)),"")</f>
        <v>11218923</v>
      </c>
      <c r="J200" s="1" t="str">
        <f>IFERROR(CONCATENATE("*",VLOOKUP(C200,PARAM!E:F,2,0),VLOOKUP(D200,PARAM!K:L,2,0),VLOOKUP(E200,PARAM!H:I,2,0),VLOOKUP(G200,PARAM!S:T,2,0),"*"),"")</f>
        <v>*11218923*</v>
      </c>
      <c r="K200" s="1" t="str">
        <f t="shared" si="1"/>
        <v>CAMISETAS CABALLERO MILLONARIOS AAA LOCAL 2025 TALLA L</v>
      </c>
      <c r="L200" s="1" t="str">
        <f>VLOOKUP(B200,PARAM!A:C,3,0)</f>
        <v>CONJUNTOS Y CAMISETAS DE FUTBOL</v>
      </c>
      <c r="M200" s="1" t="str">
        <f>VLOOKUP(D200,PARAM!K:N,3,0)</f>
        <v>MASCULINO</v>
      </c>
      <c r="N200" s="1" t="str">
        <f>VLOOKUP(D200,PARAM!K:N,4,0)</f>
        <v>ADULTO</v>
      </c>
      <c r="O200" s="1" t="str">
        <f t="shared" si="2"/>
        <v>CAMISETAS CABALLERO MILLONARIOS AAA LOCAL 2025</v>
      </c>
      <c r="P200" s="1"/>
      <c r="Q200" s="1"/>
    </row>
    <row r="201">
      <c r="A201" s="70">
        <v>46186.0</v>
      </c>
      <c r="B201" s="5" t="s">
        <v>1746</v>
      </c>
      <c r="C201" s="5" t="s">
        <v>1761</v>
      </c>
      <c r="D201" s="5" t="s">
        <v>1606</v>
      </c>
      <c r="E201" s="1" t="s">
        <v>1780</v>
      </c>
      <c r="F201" s="5" t="s">
        <v>1771</v>
      </c>
      <c r="G201" s="99" t="s">
        <v>1754</v>
      </c>
      <c r="H201" s="1" t="s">
        <v>1324</v>
      </c>
      <c r="I201" s="1" t="str">
        <f>IFERROR(CONCATENATE(VLOOKUP(C201,PARAM!E:F,2,0),VLOOKUP(D201,PARAM!K:L,2,0),VLOOKUP(E201,PARAM!H:I,2,0),VLOOKUP(G201,PARAM!S:T,2,0)),"")</f>
        <v>11219032</v>
      </c>
      <c r="J201" s="1" t="str">
        <f>IFERROR(CONCATENATE("*",VLOOKUP(C201,PARAM!E:F,2,0),VLOOKUP(D201,PARAM!K:L,2,0),VLOOKUP(E201,PARAM!H:I,2,0),VLOOKUP(G201,PARAM!S:T,2,0),"*"),"")</f>
        <v>*11219032*</v>
      </c>
      <c r="K201" s="1" t="str">
        <f t="shared" si="1"/>
        <v>CAMISETAS CABALLERO MILLONARIOS CAMISA TALLA XL</v>
      </c>
      <c r="L201" s="1" t="str">
        <f>VLOOKUP(B201,PARAM!A:C,3,0)</f>
        <v>CONJUNTOS Y CAMISETAS DE FUTBOL</v>
      </c>
      <c r="M201" s="1" t="str">
        <f>VLOOKUP(D201,PARAM!K:N,3,0)</f>
        <v>MASCULINO</v>
      </c>
      <c r="N201" s="1" t="str">
        <f>VLOOKUP(D201,PARAM!K:N,4,0)</f>
        <v>ADULTO</v>
      </c>
      <c r="O201" s="1" t="str">
        <f t="shared" si="2"/>
        <v>CAMISETAS CABALLERO MILLONARIOS CAMISA</v>
      </c>
      <c r="P201" s="1"/>
      <c r="Q201" s="1"/>
    </row>
    <row r="202">
      <c r="A202" s="70">
        <v>46186.0</v>
      </c>
      <c r="B202" s="5" t="s">
        <v>1746</v>
      </c>
      <c r="C202" s="5" t="s">
        <v>1761</v>
      </c>
      <c r="D202" s="5" t="s">
        <v>1606</v>
      </c>
      <c r="E202" s="5" t="s">
        <v>1781</v>
      </c>
      <c r="F202" s="5" t="s">
        <v>1782</v>
      </c>
      <c r="G202" s="99" t="s">
        <v>1751</v>
      </c>
      <c r="H202" s="1" t="s">
        <v>1783</v>
      </c>
      <c r="I202" s="1" t="str">
        <f>IFERROR(CONCATENATE(VLOOKUP(C202,PARAM!E:F,2,0),VLOOKUP(D202,PARAM!K:L,2,0),VLOOKUP(E202,PARAM!H:I,2,0),VLOOKUP(G202,PARAM!S:T,2,0)),"")</f>
        <v>11222223</v>
      </c>
      <c r="J202" s="1" t="str">
        <f>IFERROR(CONCATENATE("*",VLOOKUP(C202,PARAM!E:F,2,0),VLOOKUP(D202,PARAM!K:L,2,0),VLOOKUP(E202,PARAM!H:I,2,0),VLOOKUP(G202,PARAM!S:T,2,0),"*"),"")</f>
        <v>*11222223*</v>
      </c>
      <c r="K202" s="1" t="str">
        <f t="shared" si="1"/>
        <v>CAMISETAS CABALLERO PORTUGAL 1.1 VISITANTE TALLA L</v>
      </c>
      <c r="L202" s="1" t="str">
        <f>VLOOKUP(B202,PARAM!A:C,3,0)</f>
        <v>CONJUNTOS Y CAMISETAS DE FUTBOL</v>
      </c>
      <c r="M202" s="1" t="str">
        <f>VLOOKUP(D202,PARAM!K:N,3,0)</f>
        <v>MASCULINO</v>
      </c>
      <c r="N202" s="1" t="str">
        <f>VLOOKUP(D202,PARAM!K:N,4,0)</f>
        <v>ADULTO</v>
      </c>
      <c r="O202" s="1" t="str">
        <f t="shared" si="2"/>
        <v>CAMISETAS CABALLERO PORTUGAL 1.1 VISITANTE</v>
      </c>
      <c r="P202" s="1"/>
      <c r="Q202" s="1"/>
    </row>
    <row r="203">
      <c r="A203" s="70">
        <v>46186.0</v>
      </c>
      <c r="B203" s="5" t="s">
        <v>1746</v>
      </c>
      <c r="C203" s="5" t="s">
        <v>1761</v>
      </c>
      <c r="D203" s="5" t="s">
        <v>1606</v>
      </c>
      <c r="E203" s="5" t="s">
        <v>1781</v>
      </c>
      <c r="F203" s="5" t="s">
        <v>1782</v>
      </c>
      <c r="G203" s="99" t="s">
        <v>1752</v>
      </c>
      <c r="H203" s="1" t="s">
        <v>1783</v>
      </c>
      <c r="I203" s="1" t="str">
        <f>IFERROR(CONCATENATE(VLOOKUP(C203,PARAM!E:F,2,0),VLOOKUP(D203,PARAM!K:L,2,0),VLOOKUP(E203,PARAM!H:I,2,0),VLOOKUP(G203,PARAM!S:T,2,0)),"")</f>
        <v>11222225</v>
      </c>
      <c r="J203" s="1" t="str">
        <f>IFERROR(CONCATENATE("*",VLOOKUP(C203,PARAM!E:F,2,0),VLOOKUP(D203,PARAM!K:L,2,0),VLOOKUP(E203,PARAM!H:I,2,0),VLOOKUP(G203,PARAM!S:T,2,0),"*"),"")</f>
        <v>*11222225*</v>
      </c>
      <c r="K203" s="1" t="str">
        <f t="shared" si="1"/>
        <v>CAMISETAS CABALLERO PORTUGAL 1.1 VISITANTE TALLA M</v>
      </c>
      <c r="L203" s="1" t="str">
        <f>VLOOKUP(B203,PARAM!A:C,3,0)</f>
        <v>CONJUNTOS Y CAMISETAS DE FUTBOL</v>
      </c>
      <c r="M203" s="1" t="str">
        <f>VLOOKUP(D203,PARAM!K:N,3,0)</f>
        <v>MASCULINO</v>
      </c>
      <c r="N203" s="1" t="str">
        <f>VLOOKUP(D203,PARAM!K:N,4,0)</f>
        <v>ADULTO</v>
      </c>
      <c r="O203" s="1" t="str">
        <f t="shared" si="2"/>
        <v>CAMISETAS CABALLERO PORTUGAL 1.1 VISITANTE</v>
      </c>
      <c r="P203" s="1"/>
      <c r="Q203" s="1"/>
    </row>
    <row r="204">
      <c r="A204" s="70">
        <v>46186.0</v>
      </c>
      <c r="B204" s="5" t="s">
        <v>1746</v>
      </c>
      <c r="C204" s="5" t="s">
        <v>1761</v>
      </c>
      <c r="D204" s="5" t="s">
        <v>1606</v>
      </c>
      <c r="E204" s="5" t="s">
        <v>1781</v>
      </c>
      <c r="F204" s="5" t="s">
        <v>1782</v>
      </c>
      <c r="G204" s="99" t="s">
        <v>1753</v>
      </c>
      <c r="H204" s="1" t="s">
        <v>1783</v>
      </c>
      <c r="I204" s="1" t="str">
        <f>IFERROR(CONCATENATE(VLOOKUP(C204,PARAM!E:F,2,0),VLOOKUP(D204,PARAM!K:L,2,0),VLOOKUP(E204,PARAM!H:I,2,0),VLOOKUP(G204,PARAM!S:T,2,0)),"")</f>
        <v>11222227</v>
      </c>
      <c r="J204" s="1" t="str">
        <f>IFERROR(CONCATENATE("*",VLOOKUP(C204,PARAM!E:F,2,0),VLOOKUP(D204,PARAM!K:L,2,0),VLOOKUP(E204,PARAM!H:I,2,0),VLOOKUP(G204,PARAM!S:T,2,0),"*"),"")</f>
        <v>*11222227*</v>
      </c>
      <c r="K204" s="1" t="str">
        <f t="shared" si="1"/>
        <v>CAMISETAS CABALLERO PORTUGAL 1.1 VISITANTE TALLA S</v>
      </c>
      <c r="L204" s="1" t="str">
        <f>VLOOKUP(B204,PARAM!A:C,3,0)</f>
        <v>CONJUNTOS Y CAMISETAS DE FUTBOL</v>
      </c>
      <c r="M204" s="1" t="str">
        <f>VLOOKUP(D204,PARAM!K:N,3,0)</f>
        <v>MASCULINO</v>
      </c>
      <c r="N204" s="1" t="str">
        <f>VLOOKUP(D204,PARAM!K:N,4,0)</f>
        <v>ADULTO</v>
      </c>
      <c r="O204" s="1" t="str">
        <f t="shared" si="2"/>
        <v>CAMISETAS CABALLERO PORTUGAL 1.1 VISITANTE</v>
      </c>
      <c r="P204" s="1"/>
      <c r="Q204" s="1"/>
    </row>
    <row r="205">
      <c r="A205" s="70">
        <v>46186.0</v>
      </c>
      <c r="B205" s="5" t="s">
        <v>1746</v>
      </c>
      <c r="C205" s="5" t="s">
        <v>1761</v>
      </c>
      <c r="D205" s="5" t="s">
        <v>1606</v>
      </c>
      <c r="E205" s="5" t="s">
        <v>1781</v>
      </c>
      <c r="F205" s="5" t="s">
        <v>1782</v>
      </c>
      <c r="G205" s="99" t="s">
        <v>1754</v>
      </c>
      <c r="H205" s="1" t="s">
        <v>1783</v>
      </c>
      <c r="I205" s="1" t="str">
        <f>IFERROR(CONCATENATE(VLOOKUP(C205,PARAM!E:F,2,0),VLOOKUP(D205,PARAM!K:L,2,0),VLOOKUP(E205,PARAM!H:I,2,0),VLOOKUP(G205,PARAM!S:T,2,0)),"")</f>
        <v>11222232</v>
      </c>
      <c r="J205" s="1" t="str">
        <f>IFERROR(CONCATENATE("*",VLOOKUP(C205,PARAM!E:F,2,0),VLOOKUP(D205,PARAM!K:L,2,0),VLOOKUP(E205,PARAM!H:I,2,0),VLOOKUP(G205,PARAM!S:T,2,0),"*"),"")</f>
        <v>*11222232*</v>
      </c>
      <c r="K205" s="1" t="str">
        <f t="shared" si="1"/>
        <v>CAMISETAS CABALLERO PORTUGAL 1.1 VISITANTE TALLA XL</v>
      </c>
      <c r="L205" s="1" t="str">
        <f>VLOOKUP(B205,PARAM!A:C,3,0)</f>
        <v>CONJUNTOS Y CAMISETAS DE FUTBOL</v>
      </c>
      <c r="M205" s="1" t="str">
        <f>VLOOKUP(D205,PARAM!K:N,3,0)</f>
        <v>MASCULINO</v>
      </c>
      <c r="N205" s="1" t="str">
        <f>VLOOKUP(D205,PARAM!K:N,4,0)</f>
        <v>ADULTO</v>
      </c>
      <c r="O205" s="1" t="str">
        <f t="shared" si="2"/>
        <v>CAMISETAS CABALLERO PORTUGAL 1.1 VISITANTE</v>
      </c>
      <c r="P205" s="1"/>
      <c r="Q205" s="1"/>
    </row>
    <row r="206">
      <c r="A206" s="70">
        <v>46186.0</v>
      </c>
      <c r="B206" s="5" t="s">
        <v>1746</v>
      </c>
      <c r="C206" s="5" t="s">
        <v>1761</v>
      </c>
      <c r="D206" s="5" t="s">
        <v>1606</v>
      </c>
      <c r="E206" s="5" t="s">
        <v>1781</v>
      </c>
      <c r="F206" s="5" t="s">
        <v>1782</v>
      </c>
      <c r="G206" s="99" t="s">
        <v>1756</v>
      </c>
      <c r="H206" s="1" t="s">
        <v>1783</v>
      </c>
      <c r="I206" s="1" t="str">
        <f>IFERROR(CONCATENATE(VLOOKUP(C206,PARAM!E:F,2,0),VLOOKUP(D206,PARAM!K:L,2,0),VLOOKUP(E206,PARAM!H:I,2,0),VLOOKUP(G206,PARAM!S:T,2,0)),"")</f>
        <v>11222234</v>
      </c>
      <c r="J206" s="1" t="str">
        <f>IFERROR(CONCATENATE("*",VLOOKUP(C206,PARAM!E:F,2,0),VLOOKUP(D206,PARAM!K:L,2,0),VLOOKUP(E206,PARAM!H:I,2,0),VLOOKUP(G206,PARAM!S:T,2,0),"*"),"")</f>
        <v>*11222234*</v>
      </c>
      <c r="K206" s="1" t="str">
        <f t="shared" si="1"/>
        <v>CAMISETAS CABALLERO PORTUGAL 1.1 VISITANTE TALLA XXL</v>
      </c>
      <c r="L206" s="1" t="str">
        <f>VLOOKUP(B206,PARAM!A:C,3,0)</f>
        <v>CONJUNTOS Y CAMISETAS DE FUTBOL</v>
      </c>
      <c r="M206" s="1" t="str">
        <f>VLOOKUP(D206,PARAM!K:N,3,0)</f>
        <v>MASCULINO</v>
      </c>
      <c r="N206" s="1" t="str">
        <f>VLOOKUP(D206,PARAM!K:N,4,0)</f>
        <v>ADULTO</v>
      </c>
      <c r="O206" s="1" t="str">
        <f t="shared" si="2"/>
        <v>CAMISETAS CABALLERO PORTUGAL 1.1 VISITANTE</v>
      </c>
      <c r="P206" s="1"/>
      <c r="Q206" s="1"/>
    </row>
    <row r="207">
      <c r="A207" s="70">
        <v>46186.0</v>
      </c>
      <c r="B207" s="5" t="s">
        <v>1746</v>
      </c>
      <c r="C207" s="5" t="s">
        <v>1761</v>
      </c>
      <c r="D207" s="5" t="s">
        <v>1599</v>
      </c>
      <c r="E207" s="5" t="s">
        <v>1767</v>
      </c>
      <c r="F207" s="5" t="s">
        <v>1768</v>
      </c>
      <c r="G207" s="99" t="s">
        <v>1751</v>
      </c>
      <c r="H207" s="5" t="s">
        <v>386</v>
      </c>
      <c r="I207" s="1" t="str">
        <f>IFERROR(CONCATENATE(VLOOKUP(C207,PARAM!E:F,2,0),VLOOKUP(D207,PARAM!K:L,2,0),VLOOKUP(E207,PARAM!H:I,2,0),VLOOKUP(G207,PARAM!S:T,2,0)),"")</f>
        <v>1118723</v>
      </c>
      <c r="J207" s="1" t="str">
        <f>IFERROR(CONCATENATE("*",VLOOKUP(C207,PARAM!E:F,2,0),VLOOKUP(D207,PARAM!K:L,2,0),VLOOKUP(E207,PARAM!H:I,2,0),VLOOKUP(G207,PARAM!S:T,2,0),"*"),"")</f>
        <v>*1118723*</v>
      </c>
      <c r="K207" s="1" t="str">
        <f t="shared" si="1"/>
        <v>CAMISETAS DAMA COLOMBIA 1.1 AMARILLA TALLA L</v>
      </c>
      <c r="L207" s="1" t="str">
        <f>VLOOKUP(B207,PARAM!A:C,3,0)</f>
        <v>CONJUNTOS Y CAMISETAS DE FUTBOL</v>
      </c>
      <c r="M207" s="1" t="str">
        <f>VLOOKUP(D207,PARAM!K:N,3,0)</f>
        <v>FEMENINO</v>
      </c>
      <c r="N207" s="1" t="str">
        <f>VLOOKUP(D207,PARAM!K:N,4,0)</f>
        <v>ADULTO</v>
      </c>
      <c r="O207" s="1" t="str">
        <f t="shared" si="2"/>
        <v>CAMISETAS DAMA COLOMBIA 1.1 AMARILLA</v>
      </c>
      <c r="P207" s="1"/>
      <c r="Q207" s="1"/>
    </row>
    <row r="208">
      <c r="A208" s="70">
        <v>46186.0</v>
      </c>
      <c r="B208" s="5" t="s">
        <v>1746</v>
      </c>
      <c r="C208" s="5" t="s">
        <v>1761</v>
      </c>
      <c r="D208" s="5" t="s">
        <v>1599</v>
      </c>
      <c r="E208" s="5" t="s">
        <v>1767</v>
      </c>
      <c r="F208" s="5" t="s">
        <v>1768</v>
      </c>
      <c r="G208" s="99" t="s">
        <v>1751</v>
      </c>
      <c r="H208" s="1" t="s">
        <v>1324</v>
      </c>
      <c r="I208" s="1" t="str">
        <f>IFERROR(CONCATENATE(VLOOKUP(C208,PARAM!E:F,2,0),VLOOKUP(D208,PARAM!K:L,2,0),VLOOKUP(E208,PARAM!H:I,2,0),VLOOKUP(G208,PARAM!S:T,2,0)),"")</f>
        <v>1118723</v>
      </c>
      <c r="J208" s="1" t="str">
        <f>IFERROR(CONCATENATE("*",VLOOKUP(C208,PARAM!E:F,2,0),VLOOKUP(D208,PARAM!K:L,2,0),VLOOKUP(E208,PARAM!H:I,2,0),VLOOKUP(G208,PARAM!S:T,2,0),"*"),"")</f>
        <v>*1118723*</v>
      </c>
      <c r="K208" s="1" t="str">
        <f t="shared" si="1"/>
        <v>CAMISETAS DAMA COLOMBIA 1.1 AMARILLA TALLA L</v>
      </c>
      <c r="L208" s="1" t="str">
        <f>VLOOKUP(B208,PARAM!A:C,3,0)</f>
        <v>CONJUNTOS Y CAMISETAS DE FUTBOL</v>
      </c>
      <c r="M208" s="1" t="str">
        <f>VLOOKUP(D208,PARAM!K:N,3,0)</f>
        <v>FEMENINO</v>
      </c>
      <c r="N208" s="1" t="str">
        <f>VLOOKUP(D208,PARAM!K:N,4,0)</f>
        <v>ADULTO</v>
      </c>
      <c r="O208" s="1" t="str">
        <f t="shared" si="2"/>
        <v>CAMISETAS DAMA COLOMBIA 1.1 AMARILLA</v>
      </c>
      <c r="P208" s="1"/>
      <c r="Q208" s="1"/>
    </row>
    <row r="209">
      <c r="A209" s="70">
        <v>46186.0</v>
      </c>
      <c r="B209" s="5" t="s">
        <v>1746</v>
      </c>
      <c r="C209" s="5" t="s">
        <v>1761</v>
      </c>
      <c r="D209" s="5" t="s">
        <v>1599</v>
      </c>
      <c r="E209" s="5" t="s">
        <v>1767</v>
      </c>
      <c r="F209" s="5" t="s">
        <v>1768</v>
      </c>
      <c r="G209" s="99" t="s">
        <v>1752</v>
      </c>
      <c r="H209" s="5" t="s">
        <v>386</v>
      </c>
      <c r="I209" s="1" t="str">
        <f>IFERROR(CONCATENATE(VLOOKUP(C209,PARAM!E:F,2,0),VLOOKUP(D209,PARAM!K:L,2,0),VLOOKUP(E209,PARAM!H:I,2,0),VLOOKUP(G209,PARAM!S:T,2,0)),"")</f>
        <v>1118725</v>
      </c>
      <c r="J209" s="1" t="str">
        <f>IFERROR(CONCATENATE("*",VLOOKUP(C209,PARAM!E:F,2,0),VLOOKUP(D209,PARAM!K:L,2,0),VLOOKUP(E209,PARAM!H:I,2,0),VLOOKUP(G209,PARAM!S:T,2,0),"*"),"")</f>
        <v>*1118725*</v>
      </c>
      <c r="K209" s="1" t="str">
        <f t="shared" si="1"/>
        <v>CAMISETAS DAMA COLOMBIA 1.1 AMARILLA TALLA M</v>
      </c>
      <c r="L209" s="1" t="str">
        <f>VLOOKUP(B209,PARAM!A:C,3,0)</f>
        <v>CONJUNTOS Y CAMISETAS DE FUTBOL</v>
      </c>
      <c r="M209" s="1" t="str">
        <f>VLOOKUP(D209,PARAM!K:N,3,0)</f>
        <v>FEMENINO</v>
      </c>
      <c r="N209" s="1" t="str">
        <f>VLOOKUP(D209,PARAM!K:N,4,0)</f>
        <v>ADULTO</v>
      </c>
      <c r="O209" s="1" t="str">
        <f t="shared" si="2"/>
        <v>CAMISETAS DAMA COLOMBIA 1.1 AMARILLA</v>
      </c>
      <c r="P209" s="1"/>
      <c r="Q209" s="1"/>
    </row>
    <row r="210">
      <c r="A210" s="70">
        <v>46186.0</v>
      </c>
      <c r="B210" s="5" t="s">
        <v>1746</v>
      </c>
      <c r="C210" s="5" t="s">
        <v>1761</v>
      </c>
      <c r="D210" s="5" t="s">
        <v>1599</v>
      </c>
      <c r="E210" s="5" t="s">
        <v>1767</v>
      </c>
      <c r="F210" s="5" t="s">
        <v>1768</v>
      </c>
      <c r="G210" s="99" t="s">
        <v>1753</v>
      </c>
      <c r="H210" s="5" t="s">
        <v>386</v>
      </c>
      <c r="I210" s="1" t="str">
        <f>IFERROR(CONCATENATE(VLOOKUP(C210,PARAM!E:F,2,0),VLOOKUP(D210,PARAM!K:L,2,0),VLOOKUP(E210,PARAM!H:I,2,0),VLOOKUP(G210,PARAM!S:T,2,0)),"")</f>
        <v>1118727</v>
      </c>
      <c r="J210" s="1" t="str">
        <f>IFERROR(CONCATENATE("*",VLOOKUP(C210,PARAM!E:F,2,0),VLOOKUP(D210,PARAM!K:L,2,0),VLOOKUP(E210,PARAM!H:I,2,0),VLOOKUP(G210,PARAM!S:T,2,0),"*"),"")</f>
        <v>*1118727*</v>
      </c>
      <c r="K210" s="1" t="str">
        <f t="shared" si="1"/>
        <v>CAMISETAS DAMA COLOMBIA 1.1 AMARILLA TALLA S</v>
      </c>
      <c r="L210" s="1" t="str">
        <f>VLOOKUP(B210,PARAM!A:C,3,0)</f>
        <v>CONJUNTOS Y CAMISETAS DE FUTBOL</v>
      </c>
      <c r="M210" s="1" t="str">
        <f>VLOOKUP(D210,PARAM!K:N,3,0)</f>
        <v>FEMENINO</v>
      </c>
      <c r="N210" s="1" t="str">
        <f>VLOOKUP(D210,PARAM!K:N,4,0)</f>
        <v>ADULTO</v>
      </c>
      <c r="O210" s="1" t="str">
        <f t="shared" si="2"/>
        <v>CAMISETAS DAMA COLOMBIA 1.1 AMARILLA</v>
      </c>
      <c r="P210" s="1"/>
      <c r="Q210" s="1"/>
    </row>
    <row r="211">
      <c r="A211" s="70">
        <v>46186.0</v>
      </c>
      <c r="B211" s="5" t="s">
        <v>1746</v>
      </c>
      <c r="C211" s="5" t="s">
        <v>1761</v>
      </c>
      <c r="D211" s="5" t="s">
        <v>1599</v>
      </c>
      <c r="E211" s="5" t="s">
        <v>1767</v>
      </c>
      <c r="F211" s="5" t="s">
        <v>1768</v>
      </c>
      <c r="G211" s="99" t="s">
        <v>1753</v>
      </c>
      <c r="H211" s="1" t="s">
        <v>1324</v>
      </c>
      <c r="I211" s="1" t="str">
        <f>IFERROR(CONCATENATE(VLOOKUP(C211,PARAM!E:F,2,0),VLOOKUP(D211,PARAM!K:L,2,0),VLOOKUP(E211,PARAM!H:I,2,0),VLOOKUP(G211,PARAM!S:T,2,0)),"")</f>
        <v>1118727</v>
      </c>
      <c r="J211" s="1" t="str">
        <f>IFERROR(CONCATENATE("*",VLOOKUP(C211,PARAM!E:F,2,0),VLOOKUP(D211,PARAM!K:L,2,0),VLOOKUP(E211,PARAM!H:I,2,0),VLOOKUP(G211,PARAM!S:T,2,0),"*"),"")</f>
        <v>*1118727*</v>
      </c>
      <c r="K211" s="1" t="str">
        <f t="shared" si="1"/>
        <v>CAMISETAS DAMA COLOMBIA 1.1 AMARILLA TALLA S</v>
      </c>
      <c r="L211" s="1" t="str">
        <f>VLOOKUP(B211,PARAM!A:C,3,0)</f>
        <v>CONJUNTOS Y CAMISETAS DE FUTBOL</v>
      </c>
      <c r="M211" s="1" t="str">
        <f>VLOOKUP(D211,PARAM!K:N,3,0)</f>
        <v>FEMENINO</v>
      </c>
      <c r="N211" s="1" t="str">
        <f>VLOOKUP(D211,PARAM!K:N,4,0)</f>
        <v>ADULTO</v>
      </c>
      <c r="O211" s="1" t="str">
        <f t="shared" si="2"/>
        <v>CAMISETAS DAMA COLOMBIA 1.1 AMARILLA</v>
      </c>
      <c r="P211" s="1"/>
      <c r="Q211" s="1"/>
    </row>
    <row r="212">
      <c r="A212" s="70">
        <v>46186.0</v>
      </c>
      <c r="B212" s="5" t="s">
        <v>1746</v>
      </c>
      <c r="C212" s="5" t="s">
        <v>1761</v>
      </c>
      <c r="D212" s="5" t="s">
        <v>1599</v>
      </c>
      <c r="E212" s="5" t="s">
        <v>1767</v>
      </c>
      <c r="F212" s="5" t="s">
        <v>1768</v>
      </c>
      <c r="G212" s="99" t="s">
        <v>1754</v>
      </c>
      <c r="H212" s="5" t="s">
        <v>386</v>
      </c>
      <c r="I212" s="1" t="str">
        <f>IFERROR(CONCATENATE(VLOOKUP(C212,PARAM!E:F,2,0),VLOOKUP(D212,PARAM!K:L,2,0),VLOOKUP(E212,PARAM!H:I,2,0),VLOOKUP(G212,PARAM!S:T,2,0)),"")</f>
        <v>1118732</v>
      </c>
      <c r="J212" s="1" t="str">
        <f>IFERROR(CONCATENATE("*",VLOOKUP(C212,PARAM!E:F,2,0),VLOOKUP(D212,PARAM!K:L,2,0),VLOOKUP(E212,PARAM!H:I,2,0),VLOOKUP(G212,PARAM!S:T,2,0),"*"),"")</f>
        <v>*1118732*</v>
      </c>
      <c r="K212" s="1" t="str">
        <f t="shared" si="1"/>
        <v>CAMISETAS DAMA COLOMBIA 1.1 AMARILLA TALLA XL</v>
      </c>
      <c r="L212" s="1" t="str">
        <f>VLOOKUP(B212,PARAM!A:C,3,0)</f>
        <v>CONJUNTOS Y CAMISETAS DE FUTBOL</v>
      </c>
      <c r="M212" s="1" t="str">
        <f>VLOOKUP(D212,PARAM!K:N,3,0)</f>
        <v>FEMENINO</v>
      </c>
      <c r="N212" s="1" t="str">
        <f>VLOOKUP(D212,PARAM!K:N,4,0)</f>
        <v>ADULTO</v>
      </c>
      <c r="O212" s="1" t="str">
        <f t="shared" si="2"/>
        <v>CAMISETAS DAMA COLOMBIA 1.1 AMARILLA</v>
      </c>
      <c r="P212" s="1"/>
      <c r="Q212" s="1"/>
    </row>
    <row r="213">
      <c r="A213" s="70">
        <v>46186.0</v>
      </c>
      <c r="B213" s="5" t="s">
        <v>1746</v>
      </c>
      <c r="C213" s="5" t="s">
        <v>1761</v>
      </c>
      <c r="D213" s="5" t="s">
        <v>1599</v>
      </c>
      <c r="E213" s="5" t="s">
        <v>1767</v>
      </c>
      <c r="F213" s="5" t="s">
        <v>1768</v>
      </c>
      <c r="G213" s="99" t="s">
        <v>1754</v>
      </c>
      <c r="H213" s="1" t="s">
        <v>1324</v>
      </c>
      <c r="I213" s="1" t="str">
        <f>IFERROR(CONCATENATE(VLOOKUP(C213,PARAM!E:F,2,0),VLOOKUP(D213,PARAM!K:L,2,0),VLOOKUP(E213,PARAM!H:I,2,0),VLOOKUP(G213,PARAM!S:T,2,0)),"")</f>
        <v>1118732</v>
      </c>
      <c r="J213" s="1" t="str">
        <f>IFERROR(CONCATENATE("*",VLOOKUP(C213,PARAM!E:F,2,0),VLOOKUP(D213,PARAM!K:L,2,0),VLOOKUP(E213,PARAM!H:I,2,0),VLOOKUP(G213,PARAM!S:T,2,0),"*"),"")</f>
        <v>*1118732*</v>
      </c>
      <c r="K213" s="1" t="str">
        <f t="shared" si="1"/>
        <v>CAMISETAS DAMA COLOMBIA 1.1 AMARILLA TALLA XL</v>
      </c>
      <c r="L213" s="1" t="str">
        <f>VLOOKUP(B213,PARAM!A:C,3,0)</f>
        <v>CONJUNTOS Y CAMISETAS DE FUTBOL</v>
      </c>
      <c r="M213" s="1" t="str">
        <f>VLOOKUP(D213,PARAM!K:N,3,0)</f>
        <v>FEMENINO</v>
      </c>
      <c r="N213" s="1" t="str">
        <f>VLOOKUP(D213,PARAM!K:N,4,0)</f>
        <v>ADULTO</v>
      </c>
      <c r="O213" s="1" t="str">
        <f t="shared" si="2"/>
        <v>CAMISETAS DAMA COLOMBIA 1.1 AMARILLA</v>
      </c>
      <c r="P213" s="1"/>
      <c r="Q213" s="1"/>
    </row>
    <row r="214">
      <c r="A214" s="70">
        <v>46186.0</v>
      </c>
      <c r="B214" s="5" t="s">
        <v>1746</v>
      </c>
      <c r="C214" s="5" t="s">
        <v>1761</v>
      </c>
      <c r="D214" s="5" t="s">
        <v>1599</v>
      </c>
      <c r="E214" s="5" t="s">
        <v>1784</v>
      </c>
      <c r="F214" s="5" t="s">
        <v>1771</v>
      </c>
      <c r="G214" s="99" t="s">
        <v>1751</v>
      </c>
      <c r="H214" s="1" t="s">
        <v>1324</v>
      </c>
      <c r="I214" s="1" t="str">
        <f>IFERROR(CONCATENATE(VLOOKUP(C214,PARAM!E:F,2,0),VLOOKUP(D214,PARAM!K:L,2,0),VLOOKUP(E214,PARAM!H:I,2,0),VLOOKUP(G214,PARAM!S:T,2,0)),"")</f>
        <v>11115723</v>
      </c>
      <c r="J214" s="1" t="str">
        <f>IFERROR(CONCATENATE("*",VLOOKUP(C214,PARAM!E:F,2,0),VLOOKUP(D214,PARAM!K:L,2,0),VLOOKUP(E214,PARAM!H:I,2,0),VLOOKUP(G214,PARAM!S:T,2,0),"*"),"")</f>
        <v>*11115723*</v>
      </c>
      <c r="K214" s="1" t="str">
        <f t="shared" si="1"/>
        <v>CAMISETAS DAMA JUNIOR AAA VISITANTE 2024 TALLA L</v>
      </c>
      <c r="L214" s="1" t="str">
        <f>VLOOKUP(B214,PARAM!A:C,3,0)</f>
        <v>CONJUNTOS Y CAMISETAS DE FUTBOL</v>
      </c>
      <c r="M214" s="1" t="str">
        <f>VLOOKUP(D214,PARAM!K:N,3,0)</f>
        <v>FEMENINO</v>
      </c>
      <c r="N214" s="1" t="str">
        <f>VLOOKUP(D214,PARAM!K:N,4,0)</f>
        <v>ADULTO</v>
      </c>
      <c r="O214" s="1" t="str">
        <f t="shared" si="2"/>
        <v>CAMISETAS DAMA JUNIOR AAA VISITANTE 2024</v>
      </c>
      <c r="P214" s="1"/>
      <c r="Q214" s="1"/>
    </row>
    <row r="215">
      <c r="A215" s="70">
        <v>46186.0</v>
      </c>
      <c r="B215" s="5" t="s">
        <v>1746</v>
      </c>
      <c r="C215" s="5" t="s">
        <v>1761</v>
      </c>
      <c r="D215" s="5" t="s">
        <v>1599</v>
      </c>
      <c r="E215" s="5" t="s">
        <v>1784</v>
      </c>
      <c r="F215" s="5" t="s">
        <v>1771</v>
      </c>
      <c r="G215" s="99" t="s">
        <v>1752</v>
      </c>
      <c r="H215" s="1" t="s">
        <v>1324</v>
      </c>
      <c r="I215" s="1" t="str">
        <f>IFERROR(CONCATENATE(VLOOKUP(C215,PARAM!E:F,2,0),VLOOKUP(D215,PARAM!K:L,2,0),VLOOKUP(E215,PARAM!H:I,2,0),VLOOKUP(G215,PARAM!S:T,2,0)),"")</f>
        <v>11115725</v>
      </c>
      <c r="J215" s="1" t="str">
        <f>IFERROR(CONCATENATE("*",VLOOKUP(C215,PARAM!E:F,2,0),VLOOKUP(D215,PARAM!K:L,2,0),VLOOKUP(E215,PARAM!H:I,2,0),VLOOKUP(G215,PARAM!S:T,2,0),"*"),"")</f>
        <v>*11115725*</v>
      </c>
      <c r="K215" s="1" t="str">
        <f t="shared" si="1"/>
        <v>CAMISETAS DAMA JUNIOR AAA VISITANTE 2024 TALLA M</v>
      </c>
      <c r="L215" s="1" t="str">
        <f>VLOOKUP(B215,PARAM!A:C,3,0)</f>
        <v>CONJUNTOS Y CAMISETAS DE FUTBOL</v>
      </c>
      <c r="M215" s="1" t="str">
        <f>VLOOKUP(D215,PARAM!K:N,3,0)</f>
        <v>FEMENINO</v>
      </c>
      <c r="N215" s="1" t="str">
        <f>VLOOKUP(D215,PARAM!K:N,4,0)</f>
        <v>ADULTO</v>
      </c>
      <c r="O215" s="1" t="str">
        <f t="shared" si="2"/>
        <v>CAMISETAS DAMA JUNIOR AAA VISITANTE 2024</v>
      </c>
      <c r="P215" s="1"/>
      <c r="Q215" s="1"/>
    </row>
    <row r="216">
      <c r="A216" s="70">
        <v>46186.0</v>
      </c>
      <c r="B216" s="5" t="s">
        <v>1746</v>
      </c>
      <c r="C216" s="5" t="s">
        <v>1761</v>
      </c>
      <c r="D216" s="5" t="s">
        <v>1599</v>
      </c>
      <c r="E216" s="5" t="s">
        <v>1784</v>
      </c>
      <c r="F216" s="5" t="s">
        <v>1771</v>
      </c>
      <c r="G216" s="99" t="s">
        <v>1753</v>
      </c>
      <c r="H216" s="1" t="s">
        <v>1324</v>
      </c>
      <c r="I216" s="1" t="str">
        <f>IFERROR(CONCATENATE(VLOOKUP(C216,PARAM!E:F,2,0),VLOOKUP(D216,PARAM!K:L,2,0),VLOOKUP(E216,PARAM!H:I,2,0),VLOOKUP(G216,PARAM!S:T,2,0)),"")</f>
        <v>11115727</v>
      </c>
      <c r="J216" s="1" t="str">
        <f>IFERROR(CONCATENATE("*",VLOOKUP(C216,PARAM!E:F,2,0),VLOOKUP(D216,PARAM!K:L,2,0),VLOOKUP(E216,PARAM!H:I,2,0),VLOOKUP(G216,PARAM!S:T,2,0),"*"),"")</f>
        <v>*11115727*</v>
      </c>
      <c r="K216" s="1" t="str">
        <f t="shared" si="1"/>
        <v>CAMISETAS DAMA JUNIOR AAA VISITANTE 2024 TALLA S</v>
      </c>
      <c r="L216" s="1" t="str">
        <f>VLOOKUP(B216,PARAM!A:C,3,0)</f>
        <v>CONJUNTOS Y CAMISETAS DE FUTBOL</v>
      </c>
      <c r="M216" s="1" t="str">
        <f>VLOOKUP(D216,PARAM!K:N,3,0)</f>
        <v>FEMENINO</v>
      </c>
      <c r="N216" s="1" t="str">
        <f>VLOOKUP(D216,PARAM!K:N,4,0)</f>
        <v>ADULTO</v>
      </c>
      <c r="O216" s="1" t="str">
        <f t="shared" si="2"/>
        <v>CAMISETAS DAMA JUNIOR AAA VISITANTE 2024</v>
      </c>
      <c r="P216" s="1"/>
      <c r="Q216" s="1"/>
    </row>
    <row r="217">
      <c r="A217" s="70">
        <v>46186.0</v>
      </c>
      <c r="B217" s="5" t="s">
        <v>1746</v>
      </c>
      <c r="C217" s="5" t="s">
        <v>1761</v>
      </c>
      <c r="D217" s="5" t="s">
        <v>1599</v>
      </c>
      <c r="E217" s="5" t="s">
        <v>1784</v>
      </c>
      <c r="F217" s="5" t="s">
        <v>1771</v>
      </c>
      <c r="G217" s="99" t="s">
        <v>1754</v>
      </c>
      <c r="H217" s="1" t="s">
        <v>1324</v>
      </c>
      <c r="I217" s="1" t="str">
        <f>IFERROR(CONCATENATE(VLOOKUP(C217,PARAM!E:F,2,0),VLOOKUP(D217,PARAM!K:L,2,0),VLOOKUP(E217,PARAM!H:I,2,0),VLOOKUP(G217,PARAM!S:T,2,0)),"")</f>
        <v>11115732</v>
      </c>
      <c r="J217" s="1" t="str">
        <f>IFERROR(CONCATENATE("*",VLOOKUP(C217,PARAM!E:F,2,0),VLOOKUP(D217,PARAM!K:L,2,0),VLOOKUP(E217,PARAM!H:I,2,0),VLOOKUP(G217,PARAM!S:T,2,0),"*"),"")</f>
        <v>*11115732*</v>
      </c>
      <c r="K217" s="1" t="str">
        <f t="shared" si="1"/>
        <v>CAMISETAS DAMA JUNIOR AAA VISITANTE 2024 TALLA XL</v>
      </c>
      <c r="L217" s="1" t="str">
        <f>VLOOKUP(B217,PARAM!A:C,3,0)</f>
        <v>CONJUNTOS Y CAMISETAS DE FUTBOL</v>
      </c>
      <c r="M217" s="1" t="str">
        <f>VLOOKUP(D217,PARAM!K:N,3,0)</f>
        <v>FEMENINO</v>
      </c>
      <c r="N217" s="1" t="str">
        <f>VLOOKUP(D217,PARAM!K:N,4,0)</f>
        <v>ADULTO</v>
      </c>
      <c r="O217" s="1" t="str">
        <f t="shared" si="2"/>
        <v>CAMISETAS DAMA JUNIOR AAA VISITANTE 2024</v>
      </c>
      <c r="P217" s="1"/>
      <c r="Q217" s="1"/>
    </row>
    <row r="218">
      <c r="A218" s="70">
        <v>46186.0</v>
      </c>
      <c r="B218" s="5" t="s">
        <v>1746</v>
      </c>
      <c r="C218" s="5" t="s">
        <v>1761</v>
      </c>
      <c r="D218" s="5" t="s">
        <v>1785</v>
      </c>
      <c r="E218" s="5" t="s">
        <v>1769</v>
      </c>
      <c r="F218" s="5" t="s">
        <v>1768</v>
      </c>
      <c r="G218" s="99">
        <v>18.0</v>
      </c>
      <c r="H218" s="5" t="s">
        <v>386</v>
      </c>
      <c r="I218" s="1" t="str">
        <f>IFERROR(CONCATENATE(VLOOKUP(C218,PARAM!E:F,2,0),VLOOKUP(D218,PARAM!K:L,2,0),VLOOKUP(E218,PARAM!H:I,2,0),VLOOKUP(G218,PARAM!S:T,2,0)),"")</f>
        <v>114887</v>
      </c>
      <c r="J218" s="1" t="str">
        <f>IFERROR(CONCATENATE("*",VLOOKUP(C218,PARAM!E:F,2,0),VLOOKUP(D218,PARAM!K:L,2,0),VLOOKUP(E218,PARAM!H:I,2,0),VLOOKUP(G218,PARAM!S:T,2,0),"*"),"")</f>
        <v>*114887*</v>
      </c>
      <c r="K218" s="1" t="str">
        <f t="shared" si="1"/>
        <v>CAMISETAS NIÑO COLOMBIA AAA AMARILLA TALLA 18</v>
      </c>
      <c r="L218" s="1" t="str">
        <f>VLOOKUP(B218,PARAM!A:C,3,0)</f>
        <v>CONJUNTOS Y CAMISETAS DE FUTBOL</v>
      </c>
      <c r="M218" s="1" t="str">
        <f>VLOOKUP(D218,PARAM!K:N,3,0)</f>
        <v>NIÑO</v>
      </c>
      <c r="N218" s="1" t="str">
        <f>VLOOKUP(D218,PARAM!K:N,4,0)</f>
        <v>NIÑO</v>
      </c>
      <c r="O218" s="1" t="str">
        <f t="shared" si="2"/>
        <v>CAMISETAS NIÑO COLOMBIA AAA AMARILLA</v>
      </c>
      <c r="P218" s="1"/>
      <c r="Q218" s="1"/>
    </row>
    <row r="219">
      <c r="A219" s="70">
        <v>46186.0</v>
      </c>
      <c r="B219" s="5" t="s">
        <v>1746</v>
      </c>
      <c r="C219" s="5" t="s">
        <v>1761</v>
      </c>
      <c r="D219" s="5" t="s">
        <v>1785</v>
      </c>
      <c r="E219" s="5" t="s">
        <v>1769</v>
      </c>
      <c r="F219" s="5" t="s">
        <v>1768</v>
      </c>
      <c r="G219" s="99">
        <v>20.0</v>
      </c>
      <c r="H219" s="5" t="s">
        <v>386</v>
      </c>
      <c r="I219" s="1" t="str">
        <f>IFERROR(CONCATENATE(VLOOKUP(C219,PARAM!E:F,2,0),VLOOKUP(D219,PARAM!K:L,2,0),VLOOKUP(E219,PARAM!H:I,2,0),VLOOKUP(G219,PARAM!S:T,2,0)),"")</f>
        <v>114888</v>
      </c>
      <c r="J219" s="1" t="str">
        <f>IFERROR(CONCATENATE("*",VLOOKUP(C219,PARAM!E:F,2,0),VLOOKUP(D219,PARAM!K:L,2,0),VLOOKUP(E219,PARAM!H:I,2,0),VLOOKUP(G219,PARAM!S:T,2,0),"*"),"")</f>
        <v>*114888*</v>
      </c>
      <c r="K219" s="1" t="str">
        <f t="shared" si="1"/>
        <v>CAMISETAS NIÑO COLOMBIA AAA AMARILLA TALLA 20</v>
      </c>
      <c r="L219" s="1" t="str">
        <f>VLOOKUP(B219,PARAM!A:C,3,0)</f>
        <v>CONJUNTOS Y CAMISETAS DE FUTBOL</v>
      </c>
      <c r="M219" s="1" t="str">
        <f>VLOOKUP(D219,PARAM!K:N,3,0)</f>
        <v>NIÑO</v>
      </c>
      <c r="N219" s="1" t="str">
        <f>VLOOKUP(D219,PARAM!K:N,4,0)</f>
        <v>NIÑO</v>
      </c>
      <c r="O219" s="1" t="str">
        <f t="shared" si="2"/>
        <v>CAMISETAS NIÑO COLOMBIA AAA AMARILLA</v>
      </c>
      <c r="P219" s="1"/>
      <c r="Q219" s="1"/>
    </row>
    <row r="220">
      <c r="A220" s="70">
        <v>46186.0</v>
      </c>
      <c r="B220" s="5" t="s">
        <v>1746</v>
      </c>
      <c r="C220" s="5" t="s">
        <v>1761</v>
      </c>
      <c r="D220" s="5" t="s">
        <v>1785</v>
      </c>
      <c r="E220" s="5" t="s">
        <v>1769</v>
      </c>
      <c r="F220" s="5" t="s">
        <v>1768</v>
      </c>
      <c r="G220" s="99">
        <v>22.0</v>
      </c>
      <c r="H220" s="5" t="s">
        <v>386</v>
      </c>
      <c r="I220" s="1" t="str">
        <f>IFERROR(CONCATENATE(VLOOKUP(C220,PARAM!E:F,2,0),VLOOKUP(D220,PARAM!K:L,2,0),VLOOKUP(E220,PARAM!H:I,2,0),VLOOKUP(G220,PARAM!S:T,2,0)),"")</f>
        <v>114889</v>
      </c>
      <c r="J220" s="1" t="str">
        <f>IFERROR(CONCATENATE("*",VLOOKUP(C220,PARAM!E:F,2,0),VLOOKUP(D220,PARAM!K:L,2,0),VLOOKUP(E220,PARAM!H:I,2,0),VLOOKUP(G220,PARAM!S:T,2,0),"*"),"")</f>
        <v>*114889*</v>
      </c>
      <c r="K220" s="1" t="str">
        <f t="shared" si="1"/>
        <v>CAMISETAS NIÑO COLOMBIA AAA AMARILLA TALLA 22</v>
      </c>
      <c r="L220" s="1" t="str">
        <f>VLOOKUP(B220,PARAM!A:C,3,0)</f>
        <v>CONJUNTOS Y CAMISETAS DE FUTBOL</v>
      </c>
      <c r="M220" s="1" t="str">
        <f>VLOOKUP(D220,PARAM!K:N,3,0)</f>
        <v>NIÑO</v>
      </c>
      <c r="N220" s="1" t="str">
        <f>VLOOKUP(D220,PARAM!K:N,4,0)</f>
        <v>NIÑO</v>
      </c>
      <c r="O220" s="1" t="str">
        <f t="shared" si="2"/>
        <v>CAMISETAS NIÑO COLOMBIA AAA AMARILLA</v>
      </c>
      <c r="P220" s="1"/>
      <c r="Q220" s="1"/>
    </row>
    <row r="221">
      <c r="A221" s="70">
        <v>46186.0</v>
      </c>
      <c r="B221" s="5" t="s">
        <v>1746</v>
      </c>
      <c r="C221" s="5" t="s">
        <v>1761</v>
      </c>
      <c r="D221" s="5" t="s">
        <v>1785</v>
      </c>
      <c r="E221" s="5" t="s">
        <v>1769</v>
      </c>
      <c r="F221" s="5" t="s">
        <v>1768</v>
      </c>
      <c r="G221" s="99">
        <v>24.0</v>
      </c>
      <c r="H221" s="5" t="s">
        <v>386</v>
      </c>
      <c r="I221" s="1" t="str">
        <f>IFERROR(CONCATENATE(VLOOKUP(C221,PARAM!E:F,2,0),VLOOKUP(D221,PARAM!K:L,2,0),VLOOKUP(E221,PARAM!H:I,2,0),VLOOKUP(G221,PARAM!S:T,2,0)),"")</f>
        <v>1148810</v>
      </c>
      <c r="J221" s="1" t="str">
        <f>IFERROR(CONCATENATE("*",VLOOKUP(C221,PARAM!E:F,2,0),VLOOKUP(D221,PARAM!K:L,2,0),VLOOKUP(E221,PARAM!H:I,2,0),VLOOKUP(G221,PARAM!S:T,2,0),"*"),"")</f>
        <v>*1148810*</v>
      </c>
      <c r="K221" s="1" t="str">
        <f t="shared" si="1"/>
        <v>CAMISETAS NIÑO COLOMBIA AAA AMARILLA TALLA 24</v>
      </c>
      <c r="L221" s="1" t="str">
        <f>VLOOKUP(B221,PARAM!A:C,3,0)</f>
        <v>CONJUNTOS Y CAMISETAS DE FUTBOL</v>
      </c>
      <c r="M221" s="1" t="str">
        <f>VLOOKUP(D221,PARAM!K:N,3,0)</f>
        <v>NIÑO</v>
      </c>
      <c r="N221" s="1" t="str">
        <f>VLOOKUP(D221,PARAM!K:N,4,0)</f>
        <v>NIÑO</v>
      </c>
      <c r="O221" s="1" t="str">
        <f t="shared" si="2"/>
        <v>CAMISETAS NIÑO COLOMBIA AAA AMARILLA</v>
      </c>
      <c r="P221" s="1"/>
      <c r="Q221" s="1"/>
    </row>
    <row r="222">
      <c r="A222" s="70">
        <v>46186.0</v>
      </c>
      <c r="B222" s="5" t="s">
        <v>1746</v>
      </c>
      <c r="C222" s="5" t="s">
        <v>1761</v>
      </c>
      <c r="D222" s="5" t="s">
        <v>1785</v>
      </c>
      <c r="E222" s="5" t="s">
        <v>1769</v>
      </c>
      <c r="F222" s="5" t="s">
        <v>1768</v>
      </c>
      <c r="G222" s="99">
        <v>26.0</v>
      </c>
      <c r="H222" s="5" t="s">
        <v>386</v>
      </c>
      <c r="I222" s="1" t="str">
        <f>IFERROR(CONCATENATE(VLOOKUP(C222,PARAM!E:F,2,0),VLOOKUP(D222,PARAM!K:L,2,0),VLOOKUP(E222,PARAM!H:I,2,0),VLOOKUP(G222,PARAM!S:T,2,0)),"")</f>
        <v>1148811</v>
      </c>
      <c r="J222" s="1" t="str">
        <f>IFERROR(CONCATENATE("*",VLOOKUP(C222,PARAM!E:F,2,0),VLOOKUP(D222,PARAM!K:L,2,0),VLOOKUP(E222,PARAM!H:I,2,0),VLOOKUP(G222,PARAM!S:T,2,0),"*"),"")</f>
        <v>*1148811*</v>
      </c>
      <c r="K222" s="1" t="str">
        <f t="shared" si="1"/>
        <v>CAMISETAS NIÑO COLOMBIA AAA AMARILLA TALLA 26</v>
      </c>
      <c r="L222" s="1" t="str">
        <f>VLOOKUP(B222,PARAM!A:C,3,0)</f>
        <v>CONJUNTOS Y CAMISETAS DE FUTBOL</v>
      </c>
      <c r="M222" s="1" t="str">
        <f>VLOOKUP(D222,PARAM!K:N,3,0)</f>
        <v>NIÑO</v>
      </c>
      <c r="N222" s="1" t="str">
        <f>VLOOKUP(D222,PARAM!K:N,4,0)</f>
        <v>NIÑO</v>
      </c>
      <c r="O222" s="1" t="str">
        <f t="shared" si="2"/>
        <v>CAMISETAS NIÑO COLOMBIA AAA AMARILLA</v>
      </c>
      <c r="P222" s="1"/>
      <c r="Q222" s="1"/>
    </row>
    <row r="223">
      <c r="A223" s="70">
        <v>46186.0</v>
      </c>
      <c r="B223" s="5" t="s">
        <v>1746</v>
      </c>
      <c r="C223" s="5" t="s">
        <v>1761</v>
      </c>
      <c r="D223" s="5" t="s">
        <v>1785</v>
      </c>
      <c r="E223" s="5" t="s">
        <v>1769</v>
      </c>
      <c r="F223" s="5" t="s">
        <v>1768</v>
      </c>
      <c r="G223" s="99">
        <v>28.0</v>
      </c>
      <c r="H223" s="5" t="s">
        <v>386</v>
      </c>
      <c r="I223" s="1" t="str">
        <f>IFERROR(CONCATENATE(VLOOKUP(C223,PARAM!E:F,2,0),VLOOKUP(D223,PARAM!K:L,2,0),VLOOKUP(E223,PARAM!H:I,2,0),VLOOKUP(G223,PARAM!S:T,2,0)),"")</f>
        <v>1148812</v>
      </c>
      <c r="J223" s="1" t="str">
        <f>IFERROR(CONCATENATE("*",VLOOKUP(C223,PARAM!E:F,2,0),VLOOKUP(D223,PARAM!K:L,2,0),VLOOKUP(E223,PARAM!H:I,2,0),VLOOKUP(G223,PARAM!S:T,2,0),"*"),"")</f>
        <v>*1148812*</v>
      </c>
      <c r="K223" s="1" t="str">
        <f t="shared" si="1"/>
        <v>CAMISETAS NIÑO COLOMBIA AAA AMARILLA TALLA 28</v>
      </c>
      <c r="L223" s="1" t="str">
        <f>VLOOKUP(B223,PARAM!A:C,3,0)</f>
        <v>CONJUNTOS Y CAMISETAS DE FUTBOL</v>
      </c>
      <c r="M223" s="1" t="str">
        <f>VLOOKUP(D223,PARAM!K:N,3,0)</f>
        <v>NIÑO</v>
      </c>
      <c r="N223" s="1" t="str">
        <f>VLOOKUP(D223,PARAM!K:N,4,0)</f>
        <v>NIÑO</v>
      </c>
      <c r="O223" s="1" t="str">
        <f t="shared" si="2"/>
        <v>CAMISETAS NIÑO COLOMBIA AAA AMARILLA</v>
      </c>
      <c r="P223" s="1"/>
      <c r="Q223" s="1"/>
    </row>
    <row r="224">
      <c r="A224" s="70">
        <v>46186.0</v>
      </c>
      <c r="B224" s="5" t="s">
        <v>1746</v>
      </c>
      <c r="C224" s="5" t="s">
        <v>1761</v>
      </c>
      <c r="D224" s="5" t="s">
        <v>1785</v>
      </c>
      <c r="E224" s="5" t="s">
        <v>1769</v>
      </c>
      <c r="F224" s="5" t="s">
        <v>1611</v>
      </c>
      <c r="G224" s="99">
        <v>18.0</v>
      </c>
      <c r="H224" s="5" t="s">
        <v>386</v>
      </c>
      <c r="I224" s="1" t="str">
        <f>IFERROR(CONCATENATE(VLOOKUP(C224,PARAM!E:F,2,0),VLOOKUP(D224,PARAM!K:L,2,0),VLOOKUP(E224,PARAM!H:I,2,0),VLOOKUP(G224,PARAM!S:T,2,0)),"")</f>
        <v>114887</v>
      </c>
      <c r="J224" s="1" t="str">
        <f>IFERROR(CONCATENATE("*",VLOOKUP(C224,PARAM!E:F,2,0),VLOOKUP(D224,PARAM!K:L,2,0),VLOOKUP(E224,PARAM!H:I,2,0),VLOOKUP(G224,PARAM!S:T,2,0),"*"),"")</f>
        <v>*114887*</v>
      </c>
      <c r="K224" s="1" t="str">
        <f t="shared" si="1"/>
        <v>CAMISETAS NIÑO COLOMBIA AAA AMARILLA TALLA 18</v>
      </c>
      <c r="L224" s="1" t="str">
        <f>VLOOKUP(B224,PARAM!A:C,3,0)</f>
        <v>CONJUNTOS Y CAMISETAS DE FUTBOL</v>
      </c>
      <c r="M224" s="1" t="str">
        <f>VLOOKUP(D224,PARAM!K:N,3,0)</f>
        <v>NIÑO</v>
      </c>
      <c r="N224" s="1" t="str">
        <f>VLOOKUP(D224,PARAM!K:N,4,0)</f>
        <v>NIÑO</v>
      </c>
      <c r="O224" s="1" t="str">
        <f t="shared" si="2"/>
        <v>CAMISETAS NIÑO COLOMBIA AAA AMARILLA</v>
      </c>
      <c r="P224" s="1"/>
      <c r="Q224" s="1"/>
    </row>
    <row r="225">
      <c r="A225" s="70">
        <v>46186.0</v>
      </c>
      <c r="B225" s="5" t="s">
        <v>1746</v>
      </c>
      <c r="C225" s="5" t="s">
        <v>1761</v>
      </c>
      <c r="D225" s="5" t="s">
        <v>1785</v>
      </c>
      <c r="E225" s="5" t="s">
        <v>1769</v>
      </c>
      <c r="F225" s="5" t="s">
        <v>1611</v>
      </c>
      <c r="G225" s="99">
        <v>22.0</v>
      </c>
      <c r="H225" s="5" t="s">
        <v>386</v>
      </c>
      <c r="I225" s="1" t="str">
        <f>IFERROR(CONCATENATE(VLOOKUP(C225,PARAM!E:F,2,0),VLOOKUP(D225,PARAM!K:L,2,0),VLOOKUP(E225,PARAM!H:I,2,0),VLOOKUP(G225,PARAM!S:T,2,0)),"")</f>
        <v>114889</v>
      </c>
      <c r="J225" s="1" t="str">
        <f>IFERROR(CONCATENATE("*",VLOOKUP(C225,PARAM!E:F,2,0),VLOOKUP(D225,PARAM!K:L,2,0),VLOOKUP(E225,PARAM!H:I,2,0),VLOOKUP(G225,PARAM!S:T,2,0),"*"),"")</f>
        <v>*114889*</v>
      </c>
      <c r="K225" s="1" t="str">
        <f t="shared" si="1"/>
        <v>CAMISETAS NIÑO COLOMBIA AAA AMARILLA TALLA 22</v>
      </c>
      <c r="L225" s="1" t="str">
        <f>VLOOKUP(B225,PARAM!A:C,3,0)</f>
        <v>CONJUNTOS Y CAMISETAS DE FUTBOL</v>
      </c>
      <c r="M225" s="1" t="str">
        <f>VLOOKUP(D225,PARAM!K:N,3,0)</f>
        <v>NIÑO</v>
      </c>
      <c r="N225" s="1" t="str">
        <f>VLOOKUP(D225,PARAM!K:N,4,0)</f>
        <v>NIÑO</v>
      </c>
      <c r="O225" s="1" t="str">
        <f t="shared" si="2"/>
        <v>CAMISETAS NIÑO COLOMBIA AAA AMARILLA</v>
      </c>
      <c r="P225" s="1"/>
      <c r="Q225" s="1"/>
    </row>
    <row r="226">
      <c r="A226" s="70">
        <v>46186.0</v>
      </c>
      <c r="B226" s="5" t="s">
        <v>1746</v>
      </c>
      <c r="C226" s="5" t="s">
        <v>1761</v>
      </c>
      <c r="D226" s="5" t="s">
        <v>1785</v>
      </c>
      <c r="E226" s="5" t="s">
        <v>1769</v>
      </c>
      <c r="F226" s="5" t="s">
        <v>1611</v>
      </c>
      <c r="G226" s="99">
        <v>24.0</v>
      </c>
      <c r="H226" s="5" t="s">
        <v>386</v>
      </c>
      <c r="I226" s="1" t="str">
        <f>IFERROR(CONCATENATE(VLOOKUP(C226,PARAM!E:F,2,0),VLOOKUP(D226,PARAM!K:L,2,0),VLOOKUP(E226,PARAM!H:I,2,0),VLOOKUP(G226,PARAM!S:T,2,0)),"")</f>
        <v>1148810</v>
      </c>
      <c r="J226" s="1" t="str">
        <f>IFERROR(CONCATENATE("*",VLOOKUP(C226,PARAM!E:F,2,0),VLOOKUP(D226,PARAM!K:L,2,0),VLOOKUP(E226,PARAM!H:I,2,0),VLOOKUP(G226,PARAM!S:T,2,0),"*"),"")</f>
        <v>*1148810*</v>
      </c>
      <c r="K226" s="1" t="str">
        <f t="shared" si="1"/>
        <v>CAMISETAS NIÑO COLOMBIA AAA AMARILLA TALLA 24</v>
      </c>
      <c r="L226" s="1" t="str">
        <f>VLOOKUP(B226,PARAM!A:C,3,0)</f>
        <v>CONJUNTOS Y CAMISETAS DE FUTBOL</v>
      </c>
      <c r="M226" s="1" t="str">
        <f>VLOOKUP(D226,PARAM!K:N,3,0)</f>
        <v>NIÑO</v>
      </c>
      <c r="N226" s="1" t="str">
        <f>VLOOKUP(D226,PARAM!K:N,4,0)</f>
        <v>NIÑO</v>
      </c>
      <c r="O226" s="1" t="str">
        <f t="shared" si="2"/>
        <v>CAMISETAS NIÑO COLOMBIA AAA AMARILLA</v>
      </c>
      <c r="P226" s="1"/>
      <c r="Q226" s="1"/>
    </row>
    <row r="227">
      <c r="A227" s="70">
        <v>46186.0</v>
      </c>
      <c r="B227" s="5" t="s">
        <v>1746</v>
      </c>
      <c r="C227" s="5" t="s">
        <v>1761</v>
      </c>
      <c r="D227" s="5" t="s">
        <v>1785</v>
      </c>
      <c r="E227" s="5" t="s">
        <v>1769</v>
      </c>
      <c r="F227" s="5" t="s">
        <v>1611</v>
      </c>
      <c r="G227" s="99">
        <v>26.0</v>
      </c>
      <c r="H227" s="5" t="s">
        <v>386</v>
      </c>
      <c r="I227" s="1" t="str">
        <f>IFERROR(CONCATENATE(VLOOKUP(C227,PARAM!E:F,2,0),VLOOKUP(D227,PARAM!K:L,2,0),VLOOKUP(E227,PARAM!H:I,2,0),VLOOKUP(G227,PARAM!S:T,2,0)),"")</f>
        <v>1148811</v>
      </c>
      <c r="J227" s="1" t="str">
        <f>IFERROR(CONCATENATE("*",VLOOKUP(C227,PARAM!E:F,2,0),VLOOKUP(D227,PARAM!K:L,2,0),VLOOKUP(E227,PARAM!H:I,2,0),VLOOKUP(G227,PARAM!S:T,2,0),"*"),"")</f>
        <v>*1148811*</v>
      </c>
      <c r="K227" s="1" t="str">
        <f t="shared" si="1"/>
        <v>CAMISETAS NIÑO COLOMBIA AAA AMARILLA TALLA 26</v>
      </c>
      <c r="L227" s="1" t="str">
        <f>VLOOKUP(B227,PARAM!A:C,3,0)</f>
        <v>CONJUNTOS Y CAMISETAS DE FUTBOL</v>
      </c>
      <c r="M227" s="1" t="str">
        <f>VLOOKUP(D227,PARAM!K:N,3,0)</f>
        <v>NIÑO</v>
      </c>
      <c r="N227" s="1" t="str">
        <f>VLOOKUP(D227,PARAM!K:N,4,0)</f>
        <v>NIÑO</v>
      </c>
      <c r="O227" s="1" t="str">
        <f t="shared" si="2"/>
        <v>CAMISETAS NIÑO COLOMBIA AAA AMARILLA</v>
      </c>
      <c r="P227" s="1"/>
      <c r="Q227" s="1"/>
    </row>
    <row r="228">
      <c r="A228" s="70">
        <v>46186.0</v>
      </c>
      <c r="B228" s="5" t="s">
        <v>1746</v>
      </c>
      <c r="C228" s="5" t="s">
        <v>1761</v>
      </c>
      <c r="D228" s="5" t="s">
        <v>1785</v>
      </c>
      <c r="E228" s="5" t="s">
        <v>1769</v>
      </c>
      <c r="F228" s="5" t="s">
        <v>1611</v>
      </c>
      <c r="G228" s="99">
        <v>28.0</v>
      </c>
      <c r="H228" s="5" t="s">
        <v>386</v>
      </c>
      <c r="I228" s="1" t="str">
        <f>IFERROR(CONCATENATE(VLOOKUP(C228,PARAM!E:F,2,0),VLOOKUP(D228,PARAM!K:L,2,0),VLOOKUP(E228,PARAM!H:I,2,0),VLOOKUP(G228,PARAM!S:T,2,0)),"")</f>
        <v>1148812</v>
      </c>
      <c r="J228" s="1" t="str">
        <f>IFERROR(CONCATENATE("*",VLOOKUP(C228,PARAM!E:F,2,0),VLOOKUP(D228,PARAM!K:L,2,0),VLOOKUP(E228,PARAM!H:I,2,0),VLOOKUP(G228,PARAM!S:T,2,0),"*"),"")</f>
        <v>*1148812*</v>
      </c>
      <c r="K228" s="1" t="str">
        <f t="shared" si="1"/>
        <v>CAMISETAS NIÑO COLOMBIA AAA AMARILLA TALLA 28</v>
      </c>
      <c r="L228" s="1" t="str">
        <f>VLOOKUP(B228,PARAM!A:C,3,0)</f>
        <v>CONJUNTOS Y CAMISETAS DE FUTBOL</v>
      </c>
      <c r="M228" s="1" t="str">
        <f>VLOOKUP(D228,PARAM!K:N,3,0)</f>
        <v>NIÑO</v>
      </c>
      <c r="N228" s="1" t="str">
        <f>VLOOKUP(D228,PARAM!K:N,4,0)</f>
        <v>NIÑO</v>
      </c>
      <c r="O228" s="1" t="str">
        <f t="shared" si="2"/>
        <v>CAMISETAS NIÑO COLOMBIA AAA AMARILLA</v>
      </c>
      <c r="P228" s="1"/>
      <c r="Q228" s="1"/>
    </row>
    <row r="229">
      <c r="A229" s="70">
        <v>46186.0</v>
      </c>
      <c r="B229" s="5" t="s">
        <v>1744</v>
      </c>
      <c r="C229" s="5" t="s">
        <v>1786</v>
      </c>
      <c r="D229" s="5" t="s">
        <v>1785</v>
      </c>
      <c r="E229" s="5" t="s">
        <v>1787</v>
      </c>
      <c r="F229" s="5" t="s">
        <v>1584</v>
      </c>
      <c r="G229" s="99" t="s">
        <v>1585</v>
      </c>
      <c r="H229" s="1" t="s">
        <v>1098</v>
      </c>
      <c r="I229" s="1" t="str">
        <f>IFERROR(CONCATENATE(VLOOKUP(C229,PARAM!E:F,2,0),VLOOKUP(D229,PARAM!K:L,2,0),VLOOKUP(E229,PARAM!H:I,2,0),VLOOKUP(G229,PARAM!S:T,2,0)),"")</f>
        <v>2746531</v>
      </c>
      <c r="J229" s="1" t="str">
        <f>IFERROR(CONCATENATE("*",VLOOKUP(C229,PARAM!E:F,2,0),VLOOKUP(D229,PARAM!K:L,2,0),VLOOKUP(E229,PARAM!H:I,2,0),VLOOKUP(G229,PARAM!S:T,2,0),"*"),"")</f>
        <v>*2746531*</v>
      </c>
      <c r="K229" s="1" t="str">
        <f t="shared" si="1"/>
        <v>CANILLERAS NIÑO CAMPEON TALLA VA</v>
      </c>
      <c r="L229" s="1" t="str">
        <f>VLOOKUP(B229,PARAM!A:C,3,0)</f>
        <v>INDUMENTARIA DEPORTIVA</v>
      </c>
      <c r="M229" s="1" t="str">
        <f>VLOOKUP(D229,PARAM!K:N,3,0)</f>
        <v>NIÑO</v>
      </c>
      <c r="N229" s="1" t="str">
        <f>VLOOKUP(D229,PARAM!K:N,4,0)</f>
        <v>NIÑO</v>
      </c>
      <c r="O229" s="1" t="str">
        <f t="shared" si="2"/>
        <v>CANILLERAS NIÑO CAMPEON</v>
      </c>
      <c r="P229" s="1"/>
      <c r="Q229" s="1"/>
    </row>
    <row r="230">
      <c r="A230" s="70">
        <v>46186.0</v>
      </c>
      <c r="B230" s="5" t="s">
        <v>1744</v>
      </c>
      <c r="C230" s="5" t="s">
        <v>1786</v>
      </c>
      <c r="D230" s="5" t="s">
        <v>1785</v>
      </c>
      <c r="E230" s="5" t="s">
        <v>1788</v>
      </c>
      <c r="F230" s="5" t="s">
        <v>1584</v>
      </c>
      <c r="G230" s="99" t="s">
        <v>1585</v>
      </c>
      <c r="H230" s="1" t="s">
        <v>1098</v>
      </c>
      <c r="I230" s="1" t="str">
        <f>IFERROR(CONCATENATE(VLOOKUP(C230,PARAM!E:F,2,0),VLOOKUP(D230,PARAM!K:L,2,0),VLOOKUP(E230,PARAM!H:I,2,0),VLOOKUP(G230,PARAM!S:T,2,0)),"")</f>
        <v>27412431</v>
      </c>
      <c r="J230" s="1" t="str">
        <f>IFERROR(CONCATENATE("*",VLOOKUP(C230,PARAM!E:F,2,0),VLOOKUP(D230,PARAM!K:L,2,0),VLOOKUP(E230,PARAM!H:I,2,0),VLOOKUP(G230,PARAM!S:T,2,0),"*"),"")</f>
        <v>*27412431*</v>
      </c>
      <c r="K230" s="1" t="str">
        <f t="shared" si="1"/>
        <v>CANILLERAS NIÑO ECONOMICA TALLA VA</v>
      </c>
      <c r="L230" s="1" t="str">
        <f>VLOOKUP(B230,PARAM!A:C,3,0)</f>
        <v>INDUMENTARIA DEPORTIVA</v>
      </c>
      <c r="M230" s="1" t="str">
        <f>VLOOKUP(D230,PARAM!K:N,3,0)</f>
        <v>NIÑO</v>
      </c>
      <c r="N230" s="1" t="str">
        <f>VLOOKUP(D230,PARAM!K:N,4,0)</f>
        <v>NIÑO</v>
      </c>
      <c r="O230" s="1" t="str">
        <f t="shared" si="2"/>
        <v>CANILLERAS NIÑO ECONOMICA</v>
      </c>
      <c r="P230" s="1"/>
      <c r="Q230" s="1"/>
    </row>
    <row r="231">
      <c r="A231" s="70">
        <v>46186.0</v>
      </c>
      <c r="B231" s="5" t="s">
        <v>1744</v>
      </c>
      <c r="C231" s="5" t="s">
        <v>1786</v>
      </c>
      <c r="D231" s="5" t="s">
        <v>1785</v>
      </c>
      <c r="E231" s="5" t="s">
        <v>1789</v>
      </c>
      <c r="F231" s="5" t="s">
        <v>1584</v>
      </c>
      <c r="G231" s="99" t="s">
        <v>1585</v>
      </c>
      <c r="H231" s="1" t="s">
        <v>1098</v>
      </c>
      <c r="I231" s="1" t="str">
        <f>IFERROR(CONCATENATE(VLOOKUP(C231,PARAM!E:F,2,0),VLOOKUP(D231,PARAM!K:L,2,0),VLOOKUP(E231,PARAM!H:I,2,0),VLOOKUP(G231,PARAM!S:T,2,0)),"")</f>
        <v>27412731</v>
      </c>
      <c r="J231" s="1" t="str">
        <f>IFERROR(CONCATENATE("*",VLOOKUP(C231,PARAM!E:F,2,0),VLOOKUP(D231,PARAM!K:L,2,0),VLOOKUP(E231,PARAM!H:I,2,0),VLOOKUP(G231,PARAM!S:T,2,0),"*"),"")</f>
        <v>*27412731*</v>
      </c>
      <c r="K231" s="1" t="str">
        <f t="shared" si="1"/>
        <v>CANILLERAS NIÑO EQUIPOS TALLA VA</v>
      </c>
      <c r="L231" s="1" t="str">
        <f>VLOOKUP(B231,PARAM!A:C,3,0)</f>
        <v>INDUMENTARIA DEPORTIVA</v>
      </c>
      <c r="M231" s="1" t="str">
        <f>VLOOKUP(D231,PARAM!K:N,3,0)</f>
        <v>NIÑO</v>
      </c>
      <c r="N231" s="1" t="str">
        <f>VLOOKUP(D231,PARAM!K:N,4,0)</f>
        <v>NIÑO</v>
      </c>
      <c r="O231" s="1" t="str">
        <f t="shared" si="2"/>
        <v>CANILLERAS NIÑO EQUIPOS</v>
      </c>
      <c r="P231" s="1"/>
      <c r="Q231" s="1"/>
    </row>
    <row r="232">
      <c r="A232" s="70">
        <v>46186.0</v>
      </c>
      <c r="B232" s="5" t="s">
        <v>1744</v>
      </c>
      <c r="C232" s="5" t="s">
        <v>1786</v>
      </c>
      <c r="D232" s="5" t="s">
        <v>1582</v>
      </c>
      <c r="E232" s="1" t="s">
        <v>1790</v>
      </c>
      <c r="F232" s="5" t="s">
        <v>1584</v>
      </c>
      <c r="G232" s="99" t="s">
        <v>1585</v>
      </c>
      <c r="H232" s="1" t="s">
        <v>1098</v>
      </c>
      <c r="I232" s="1" t="str">
        <f>IFERROR(CONCATENATE(VLOOKUP(C232,PARAM!E:F,2,0),VLOOKUP(D232,PARAM!K:L,2,0),VLOOKUP(E232,PARAM!H:I,2,0),VLOOKUP(G232,PARAM!S:T,2,0)),"")</f>
        <v>2736931</v>
      </c>
      <c r="J232" s="1" t="str">
        <f>IFERROR(CONCATENATE("*",VLOOKUP(C232,PARAM!E:F,2,0),VLOOKUP(D232,PARAM!K:L,2,0),VLOOKUP(E232,PARAM!H:I,2,0),VLOOKUP(G232,PARAM!S:T,2,0),"*"),"")</f>
        <v>*2736931*</v>
      </c>
      <c r="K232" s="1" t="str">
        <f t="shared" si="1"/>
        <v>CANILLERAS UNISEX CANILLERA ADULTO TALLA VA</v>
      </c>
      <c r="L232" s="1" t="str">
        <f>VLOOKUP(B232,PARAM!A:C,3,0)</f>
        <v>INDUMENTARIA DEPORTIVA</v>
      </c>
      <c r="M232" s="1" t="str">
        <f>VLOOKUP(D232,PARAM!K:N,3,0)</f>
        <v>UNISEX</v>
      </c>
      <c r="N232" s="1" t="str">
        <f>VLOOKUP(D232,PARAM!K:N,4,0)</f>
        <v>ADULTO</v>
      </c>
      <c r="O232" s="1" t="str">
        <f t="shared" si="2"/>
        <v>CANILLERAS UNISEX CANILLERA ADULTO</v>
      </c>
      <c r="P232" s="1"/>
      <c r="Q232" s="1"/>
    </row>
    <row r="233">
      <c r="A233" s="70">
        <v>46186.0</v>
      </c>
      <c r="B233" s="5" t="s">
        <v>1744</v>
      </c>
      <c r="C233" s="5" t="s">
        <v>1786</v>
      </c>
      <c r="D233" s="5" t="s">
        <v>1582</v>
      </c>
      <c r="E233" s="5" t="s">
        <v>1791</v>
      </c>
      <c r="F233" s="5" t="s">
        <v>1584</v>
      </c>
      <c r="G233" s="99" t="s">
        <v>1585</v>
      </c>
      <c r="H233" s="1" t="s">
        <v>1098</v>
      </c>
      <c r="I233" s="1" t="str">
        <f>IFERROR(CONCATENATE(VLOOKUP(C233,PARAM!E:F,2,0),VLOOKUP(D233,PARAM!K:L,2,0),VLOOKUP(E233,PARAM!H:I,2,0),VLOOKUP(G233,PARAM!S:T,2,0)),"")</f>
        <v>27314631</v>
      </c>
      <c r="J233" s="1" t="str">
        <f>IFERROR(CONCATENATE("*",VLOOKUP(C233,PARAM!E:F,2,0),VLOOKUP(D233,PARAM!K:L,2,0),VLOOKUP(E233,PARAM!H:I,2,0),VLOOKUP(G233,PARAM!S:T,2,0),"*"),"")</f>
        <v>*27314631*</v>
      </c>
      <c r="K233" s="1" t="str">
        <f t="shared" si="1"/>
        <v>CANILLERAS UNISEX IMPORTADA TALLA VA</v>
      </c>
      <c r="L233" s="1" t="str">
        <f>VLOOKUP(B233,PARAM!A:C,3,0)</f>
        <v>INDUMENTARIA DEPORTIVA</v>
      </c>
      <c r="M233" s="1" t="str">
        <f>VLOOKUP(D233,PARAM!K:N,3,0)</f>
        <v>UNISEX</v>
      </c>
      <c r="N233" s="1" t="str">
        <f>VLOOKUP(D233,PARAM!K:N,4,0)</f>
        <v>ADULTO</v>
      </c>
      <c r="O233" s="1" t="str">
        <f t="shared" si="2"/>
        <v>CANILLERAS UNISEX IMPORTADA</v>
      </c>
      <c r="P233" s="1"/>
      <c r="Q233" s="1"/>
    </row>
    <row r="234">
      <c r="A234" s="70">
        <v>46186.0</v>
      </c>
      <c r="B234" s="5" t="s">
        <v>1744</v>
      </c>
      <c r="C234" s="5" t="s">
        <v>1792</v>
      </c>
      <c r="D234" s="5" t="s">
        <v>1599</v>
      </c>
      <c r="E234" s="5" t="s">
        <v>1793</v>
      </c>
      <c r="F234" s="5" t="s">
        <v>1584</v>
      </c>
      <c r="G234" s="99" t="s">
        <v>1678</v>
      </c>
      <c r="H234" s="1" t="s">
        <v>1059</v>
      </c>
      <c r="I234" s="1" t="str">
        <f>IFERROR(CONCATENATE(VLOOKUP(C234,PARAM!E:F,2,0),VLOOKUP(D234,PARAM!K:L,2,0),VLOOKUP(E234,PARAM!H:I,2,0),VLOOKUP(G234,PARAM!S:T,2,0)),"")</f>
        <v>25120430</v>
      </c>
      <c r="J234" s="1" t="str">
        <f>IFERROR(CONCATENATE("*",VLOOKUP(C234,PARAM!E:F,2,0),VLOOKUP(D234,PARAM!K:L,2,0),VLOOKUP(E234,PARAM!H:I,2,0),VLOOKUP(G234,PARAM!S:T,2,0),"*"),"")</f>
        <v>*25120430*</v>
      </c>
      <c r="K234" s="1" t="str">
        <f t="shared" si="1"/>
        <v>CHAQUETAS DAMA PACIFIC LICRA TALLA UN</v>
      </c>
      <c r="L234" s="1" t="str">
        <f>VLOOKUP(B234,PARAM!A:C,3,0)</f>
        <v>INDUMENTARIA DEPORTIVA</v>
      </c>
      <c r="M234" s="1" t="str">
        <f>VLOOKUP(D234,PARAM!K:N,3,0)</f>
        <v>FEMENINO</v>
      </c>
      <c r="N234" s="1" t="str">
        <f>VLOOKUP(D234,PARAM!K:N,4,0)</f>
        <v>ADULTO</v>
      </c>
      <c r="O234" s="1" t="str">
        <f t="shared" si="2"/>
        <v>CHAQUETAS DAMA PACIFIC LICRA</v>
      </c>
      <c r="P234" s="1"/>
      <c r="Q234" s="1"/>
    </row>
    <row r="235">
      <c r="A235" s="70">
        <v>46186.0</v>
      </c>
      <c r="B235" s="5" t="s">
        <v>1744</v>
      </c>
      <c r="C235" s="5" t="s">
        <v>1792</v>
      </c>
      <c r="D235" s="5" t="s">
        <v>1599</v>
      </c>
      <c r="E235" s="1" t="s">
        <v>1794</v>
      </c>
      <c r="F235" s="5" t="s">
        <v>1584</v>
      </c>
      <c r="G235" s="99" t="s">
        <v>1678</v>
      </c>
      <c r="H235" s="1" t="s">
        <v>1059</v>
      </c>
      <c r="I235" s="1" t="str">
        <f>IFERROR(CONCATENATE(VLOOKUP(C235,PARAM!E:F,2,0),VLOOKUP(D235,PARAM!K:L,2,0),VLOOKUP(E235,PARAM!H:I,2,0),VLOOKUP(G235,PARAM!S:T,2,0)),"")</f>
        <v>25127730</v>
      </c>
      <c r="J235" s="1" t="str">
        <f>IFERROR(CONCATENATE("*",VLOOKUP(C235,PARAM!E:F,2,0),VLOOKUP(D235,PARAM!K:L,2,0),VLOOKUP(E235,PARAM!H:I,2,0),VLOOKUP(G235,PARAM!S:T,2,0),"*"),"")</f>
        <v>*25127730*</v>
      </c>
      <c r="K235" s="1" t="str">
        <f t="shared" si="1"/>
        <v>CHAQUETAS DAMA YOGA LICRA TALLA UN</v>
      </c>
      <c r="L235" s="1" t="str">
        <f>VLOOKUP(B235,PARAM!A:C,3,0)</f>
        <v>INDUMENTARIA DEPORTIVA</v>
      </c>
      <c r="M235" s="1" t="str">
        <f>VLOOKUP(D235,PARAM!K:N,3,0)</f>
        <v>FEMENINO</v>
      </c>
      <c r="N235" s="1" t="str">
        <f>VLOOKUP(D235,PARAM!K:N,4,0)</f>
        <v>ADULTO</v>
      </c>
      <c r="O235" s="1" t="str">
        <f t="shared" si="2"/>
        <v>CHAQUETAS DAMA YOGA LICRA</v>
      </c>
      <c r="P235" s="1"/>
      <c r="Q235" s="1"/>
    </row>
    <row r="236">
      <c r="A236" s="70">
        <v>46186.0</v>
      </c>
      <c r="B236" s="5" t="s">
        <v>1744</v>
      </c>
      <c r="C236" s="5" t="s">
        <v>1792</v>
      </c>
      <c r="D236" s="5" t="s">
        <v>1599</v>
      </c>
      <c r="E236" s="1" t="s">
        <v>1794</v>
      </c>
      <c r="F236" s="5" t="s">
        <v>1584</v>
      </c>
      <c r="G236" s="99" t="s">
        <v>1754</v>
      </c>
      <c r="H236" s="1" t="s">
        <v>1059</v>
      </c>
      <c r="I236" s="1" t="str">
        <f>IFERROR(CONCATENATE(VLOOKUP(C236,PARAM!E:F,2,0),VLOOKUP(D236,PARAM!K:L,2,0),VLOOKUP(E236,PARAM!H:I,2,0),VLOOKUP(G236,PARAM!S:T,2,0)),"")</f>
        <v>25127732</v>
      </c>
      <c r="J236" s="1" t="str">
        <f>IFERROR(CONCATENATE("*",VLOOKUP(C236,PARAM!E:F,2,0),VLOOKUP(D236,PARAM!K:L,2,0),VLOOKUP(E236,PARAM!H:I,2,0),VLOOKUP(G236,PARAM!S:T,2,0),"*"),"")</f>
        <v>*25127732*</v>
      </c>
      <c r="K236" s="1" t="str">
        <f t="shared" si="1"/>
        <v>CHAQUETAS DAMA YOGA LICRA TALLA XL</v>
      </c>
      <c r="L236" s="1" t="str">
        <f>VLOOKUP(B236,PARAM!A:C,3,0)</f>
        <v>INDUMENTARIA DEPORTIVA</v>
      </c>
      <c r="M236" s="1" t="str">
        <f>VLOOKUP(D236,PARAM!K:N,3,0)</f>
        <v>FEMENINO</v>
      </c>
      <c r="N236" s="1" t="str">
        <f>VLOOKUP(D236,PARAM!K:N,4,0)</f>
        <v>ADULTO</v>
      </c>
      <c r="O236" s="1" t="str">
        <f t="shared" si="2"/>
        <v>CHAQUETAS DAMA YOGA LICRA</v>
      </c>
      <c r="P236" s="1"/>
      <c r="Q236" s="1"/>
    </row>
    <row r="237">
      <c r="A237" s="70">
        <v>46186.0</v>
      </c>
      <c r="B237" s="5" t="s">
        <v>1746</v>
      </c>
      <c r="C237" s="5" t="s">
        <v>1795</v>
      </c>
      <c r="D237" s="5" t="s">
        <v>1606</v>
      </c>
      <c r="E237" s="5" t="s">
        <v>1796</v>
      </c>
      <c r="F237" s="5" t="s">
        <v>1797</v>
      </c>
      <c r="G237" s="99" t="s">
        <v>1751</v>
      </c>
      <c r="H237" s="1" t="s">
        <v>1658</v>
      </c>
      <c r="I237" s="1" t="str">
        <f>IFERROR(CONCATENATE(VLOOKUP(C237,PARAM!E:F,2,0),VLOOKUP(D237,PARAM!K:L,2,0),VLOOKUP(E237,PARAM!H:I,2,0),VLOOKUP(G237,PARAM!S:T,2,0)),"")</f>
        <v>4021523</v>
      </c>
      <c r="J237" s="1" t="str">
        <f>IFERROR(CONCATENATE("*",VLOOKUP(C237,PARAM!E:F,2,0),VLOOKUP(D237,PARAM!K:L,2,0),VLOOKUP(E237,PARAM!H:I,2,0),VLOOKUP(G237,PARAM!S:T,2,0),"*"),"")</f>
        <v>*4021523*</v>
      </c>
      <c r="K237" s="1" t="str">
        <f t="shared" si="1"/>
        <v>CONJUNTO CABALLERO ALEMANIA AAA LOCAL TALLA L</v>
      </c>
      <c r="L237" s="1" t="str">
        <f>VLOOKUP(B237,PARAM!A:C,3,0)</f>
        <v>CONJUNTOS Y CAMISETAS DE FUTBOL</v>
      </c>
      <c r="M237" s="1" t="str">
        <f>VLOOKUP(D237,PARAM!K:N,3,0)</f>
        <v>MASCULINO</v>
      </c>
      <c r="N237" s="1" t="str">
        <f>VLOOKUP(D237,PARAM!K:N,4,0)</f>
        <v>ADULTO</v>
      </c>
      <c r="O237" s="1" t="str">
        <f t="shared" si="2"/>
        <v>CONJUNTO CABALLERO ALEMANIA AAA LOCAL</v>
      </c>
      <c r="P237" s="1"/>
      <c r="Q237" s="1"/>
    </row>
    <row r="238">
      <c r="A238" s="70">
        <v>46186.0</v>
      </c>
      <c r="B238" s="5" t="s">
        <v>1746</v>
      </c>
      <c r="C238" s="5" t="s">
        <v>1795</v>
      </c>
      <c r="D238" s="5" t="s">
        <v>1606</v>
      </c>
      <c r="E238" s="5" t="s">
        <v>1796</v>
      </c>
      <c r="F238" s="5" t="s">
        <v>1797</v>
      </c>
      <c r="G238" s="99" t="s">
        <v>1752</v>
      </c>
      <c r="H238" s="1" t="s">
        <v>1658</v>
      </c>
      <c r="I238" s="1" t="str">
        <f>IFERROR(CONCATENATE(VLOOKUP(C238,PARAM!E:F,2,0),VLOOKUP(D238,PARAM!K:L,2,0),VLOOKUP(E238,PARAM!H:I,2,0),VLOOKUP(G238,PARAM!S:T,2,0)),"")</f>
        <v>4021525</v>
      </c>
      <c r="J238" s="1" t="str">
        <f>IFERROR(CONCATENATE("*",VLOOKUP(C238,PARAM!E:F,2,0),VLOOKUP(D238,PARAM!K:L,2,0),VLOOKUP(E238,PARAM!H:I,2,0),VLOOKUP(G238,PARAM!S:T,2,0),"*"),"")</f>
        <v>*4021525*</v>
      </c>
      <c r="K238" s="1" t="str">
        <f t="shared" si="1"/>
        <v>CONJUNTO CABALLERO ALEMANIA AAA LOCAL TALLA M</v>
      </c>
      <c r="L238" s="1" t="str">
        <f>VLOOKUP(B238,PARAM!A:C,3,0)</f>
        <v>CONJUNTOS Y CAMISETAS DE FUTBOL</v>
      </c>
      <c r="M238" s="1" t="str">
        <f>VLOOKUP(D238,PARAM!K:N,3,0)</f>
        <v>MASCULINO</v>
      </c>
      <c r="N238" s="1" t="str">
        <f>VLOOKUP(D238,PARAM!K:N,4,0)</f>
        <v>ADULTO</v>
      </c>
      <c r="O238" s="1" t="str">
        <f t="shared" si="2"/>
        <v>CONJUNTO CABALLERO ALEMANIA AAA LOCAL</v>
      </c>
      <c r="P238" s="1"/>
      <c r="Q238" s="1"/>
    </row>
    <row r="239">
      <c r="A239" s="70">
        <v>46186.0</v>
      </c>
      <c r="B239" s="5" t="s">
        <v>1746</v>
      </c>
      <c r="C239" s="5" t="s">
        <v>1795</v>
      </c>
      <c r="D239" s="5" t="s">
        <v>1606</v>
      </c>
      <c r="E239" s="5" t="s">
        <v>1796</v>
      </c>
      <c r="F239" s="5" t="s">
        <v>1797</v>
      </c>
      <c r="G239" s="99" t="s">
        <v>1753</v>
      </c>
      <c r="H239" s="1" t="s">
        <v>1658</v>
      </c>
      <c r="I239" s="1" t="str">
        <f>IFERROR(CONCATENATE(VLOOKUP(C239,PARAM!E:F,2,0),VLOOKUP(D239,PARAM!K:L,2,0),VLOOKUP(E239,PARAM!H:I,2,0),VLOOKUP(G239,PARAM!S:T,2,0)),"")</f>
        <v>4021527</v>
      </c>
      <c r="J239" s="1" t="str">
        <f>IFERROR(CONCATENATE("*",VLOOKUP(C239,PARAM!E:F,2,0),VLOOKUP(D239,PARAM!K:L,2,0),VLOOKUP(E239,PARAM!H:I,2,0),VLOOKUP(G239,PARAM!S:T,2,0),"*"),"")</f>
        <v>*4021527*</v>
      </c>
      <c r="K239" s="1" t="str">
        <f t="shared" si="1"/>
        <v>CONJUNTO CABALLERO ALEMANIA AAA LOCAL TALLA S</v>
      </c>
      <c r="L239" s="1" t="str">
        <f>VLOOKUP(B239,PARAM!A:C,3,0)</f>
        <v>CONJUNTOS Y CAMISETAS DE FUTBOL</v>
      </c>
      <c r="M239" s="1" t="str">
        <f>VLOOKUP(D239,PARAM!K:N,3,0)</f>
        <v>MASCULINO</v>
      </c>
      <c r="N239" s="1" t="str">
        <f>VLOOKUP(D239,PARAM!K:N,4,0)</f>
        <v>ADULTO</v>
      </c>
      <c r="O239" s="1" t="str">
        <f t="shared" si="2"/>
        <v>CONJUNTO CABALLERO ALEMANIA AAA LOCAL</v>
      </c>
      <c r="P239" s="1"/>
      <c r="Q239" s="1"/>
    </row>
    <row r="240">
      <c r="A240" s="70">
        <v>46186.0</v>
      </c>
      <c r="B240" s="5" t="s">
        <v>1746</v>
      </c>
      <c r="C240" s="5" t="s">
        <v>1795</v>
      </c>
      <c r="D240" s="5" t="s">
        <v>1606</v>
      </c>
      <c r="E240" s="5" t="s">
        <v>1796</v>
      </c>
      <c r="F240" s="5" t="s">
        <v>1797</v>
      </c>
      <c r="G240" s="99" t="s">
        <v>1754</v>
      </c>
      <c r="H240" s="1" t="s">
        <v>1658</v>
      </c>
      <c r="I240" s="1" t="str">
        <f>IFERROR(CONCATENATE(VLOOKUP(C240,PARAM!E:F,2,0),VLOOKUP(D240,PARAM!K:L,2,0),VLOOKUP(E240,PARAM!H:I,2,0),VLOOKUP(G240,PARAM!S:T,2,0)),"")</f>
        <v>4021532</v>
      </c>
      <c r="J240" s="1" t="str">
        <f>IFERROR(CONCATENATE("*",VLOOKUP(C240,PARAM!E:F,2,0),VLOOKUP(D240,PARAM!K:L,2,0),VLOOKUP(E240,PARAM!H:I,2,0),VLOOKUP(G240,PARAM!S:T,2,0),"*"),"")</f>
        <v>*4021532*</v>
      </c>
      <c r="K240" s="1" t="str">
        <f t="shared" si="1"/>
        <v>CONJUNTO CABALLERO ALEMANIA AAA LOCAL TALLA XL</v>
      </c>
      <c r="L240" s="1" t="str">
        <f>VLOOKUP(B240,PARAM!A:C,3,0)</f>
        <v>CONJUNTOS Y CAMISETAS DE FUTBOL</v>
      </c>
      <c r="M240" s="1" t="str">
        <f>VLOOKUP(D240,PARAM!K:N,3,0)</f>
        <v>MASCULINO</v>
      </c>
      <c r="N240" s="1" t="str">
        <f>VLOOKUP(D240,PARAM!K:N,4,0)</f>
        <v>ADULTO</v>
      </c>
      <c r="O240" s="1" t="str">
        <f t="shared" si="2"/>
        <v>CONJUNTO CABALLERO ALEMANIA AAA LOCAL</v>
      </c>
      <c r="P240" s="1"/>
      <c r="Q240" s="1"/>
    </row>
    <row r="241">
      <c r="A241" s="70">
        <v>46186.0</v>
      </c>
      <c r="B241" s="5" t="s">
        <v>1746</v>
      </c>
      <c r="C241" s="5" t="s">
        <v>1795</v>
      </c>
      <c r="D241" s="5" t="s">
        <v>1606</v>
      </c>
      <c r="E241" s="5" t="s">
        <v>1796</v>
      </c>
      <c r="F241" s="5" t="s">
        <v>1782</v>
      </c>
      <c r="G241" s="99" t="s">
        <v>1751</v>
      </c>
      <c r="H241" s="1" t="s">
        <v>1658</v>
      </c>
      <c r="I241" s="1" t="str">
        <f>IFERROR(CONCATENATE(VLOOKUP(C241,PARAM!E:F,2,0),VLOOKUP(D241,PARAM!K:L,2,0),VLOOKUP(E241,PARAM!H:I,2,0),VLOOKUP(G241,PARAM!S:T,2,0)),"")</f>
        <v>4021523</v>
      </c>
      <c r="J241" s="1" t="str">
        <f>IFERROR(CONCATENATE("*",VLOOKUP(C241,PARAM!E:F,2,0),VLOOKUP(D241,PARAM!K:L,2,0),VLOOKUP(E241,PARAM!H:I,2,0),VLOOKUP(G241,PARAM!S:T,2,0),"*"),"")</f>
        <v>*4021523*</v>
      </c>
      <c r="K241" s="1" t="str">
        <f t="shared" si="1"/>
        <v>CONJUNTO CABALLERO ALEMANIA AAA LOCAL TALLA L</v>
      </c>
      <c r="L241" s="1" t="str">
        <f>VLOOKUP(B241,PARAM!A:C,3,0)</f>
        <v>CONJUNTOS Y CAMISETAS DE FUTBOL</v>
      </c>
      <c r="M241" s="1" t="str">
        <f>VLOOKUP(D241,PARAM!K:N,3,0)</f>
        <v>MASCULINO</v>
      </c>
      <c r="N241" s="1" t="str">
        <f>VLOOKUP(D241,PARAM!K:N,4,0)</f>
        <v>ADULTO</v>
      </c>
      <c r="O241" s="1" t="str">
        <f t="shared" si="2"/>
        <v>CONJUNTO CABALLERO ALEMANIA AAA LOCAL</v>
      </c>
      <c r="P241" s="1"/>
      <c r="Q241" s="1"/>
    </row>
    <row r="242">
      <c r="A242" s="70">
        <v>46186.0</v>
      </c>
      <c r="B242" s="5" t="s">
        <v>1746</v>
      </c>
      <c r="C242" s="5" t="s">
        <v>1795</v>
      </c>
      <c r="D242" s="5" t="s">
        <v>1606</v>
      </c>
      <c r="E242" s="5" t="s">
        <v>1796</v>
      </c>
      <c r="F242" s="5" t="s">
        <v>1782</v>
      </c>
      <c r="G242" s="99" t="s">
        <v>1752</v>
      </c>
      <c r="H242" s="1" t="s">
        <v>1658</v>
      </c>
      <c r="I242" s="1" t="str">
        <f>IFERROR(CONCATENATE(VLOOKUP(C242,PARAM!E:F,2,0),VLOOKUP(D242,PARAM!K:L,2,0),VLOOKUP(E242,PARAM!H:I,2,0),VLOOKUP(G242,PARAM!S:T,2,0)),"")</f>
        <v>4021525</v>
      </c>
      <c r="J242" s="1" t="str">
        <f>IFERROR(CONCATENATE("*",VLOOKUP(C242,PARAM!E:F,2,0),VLOOKUP(D242,PARAM!K:L,2,0),VLOOKUP(E242,PARAM!H:I,2,0),VLOOKUP(G242,PARAM!S:T,2,0),"*"),"")</f>
        <v>*4021525*</v>
      </c>
      <c r="K242" s="1" t="str">
        <f t="shared" si="1"/>
        <v>CONJUNTO CABALLERO ALEMANIA AAA LOCAL TALLA M</v>
      </c>
      <c r="L242" s="1" t="str">
        <f>VLOOKUP(B242,PARAM!A:C,3,0)</f>
        <v>CONJUNTOS Y CAMISETAS DE FUTBOL</v>
      </c>
      <c r="M242" s="1" t="str">
        <f>VLOOKUP(D242,PARAM!K:N,3,0)</f>
        <v>MASCULINO</v>
      </c>
      <c r="N242" s="1" t="str">
        <f>VLOOKUP(D242,PARAM!K:N,4,0)</f>
        <v>ADULTO</v>
      </c>
      <c r="O242" s="1" t="str">
        <f t="shared" si="2"/>
        <v>CONJUNTO CABALLERO ALEMANIA AAA LOCAL</v>
      </c>
      <c r="P242" s="1"/>
      <c r="Q242" s="1"/>
    </row>
    <row r="243">
      <c r="A243" s="70">
        <v>46186.0</v>
      </c>
      <c r="B243" s="5" t="s">
        <v>1746</v>
      </c>
      <c r="C243" s="5" t="s">
        <v>1795</v>
      </c>
      <c r="D243" s="5" t="s">
        <v>1606</v>
      </c>
      <c r="E243" s="5" t="s">
        <v>1796</v>
      </c>
      <c r="F243" s="5" t="s">
        <v>1782</v>
      </c>
      <c r="G243" s="99" t="s">
        <v>1753</v>
      </c>
      <c r="H243" s="1" t="s">
        <v>1658</v>
      </c>
      <c r="I243" s="1" t="str">
        <f>IFERROR(CONCATENATE(VLOOKUP(C243,PARAM!E:F,2,0),VLOOKUP(D243,PARAM!K:L,2,0),VLOOKUP(E243,PARAM!H:I,2,0),VLOOKUP(G243,PARAM!S:T,2,0)),"")</f>
        <v>4021527</v>
      </c>
      <c r="J243" s="1" t="str">
        <f>IFERROR(CONCATENATE("*",VLOOKUP(C243,PARAM!E:F,2,0),VLOOKUP(D243,PARAM!K:L,2,0),VLOOKUP(E243,PARAM!H:I,2,0),VLOOKUP(G243,PARAM!S:T,2,0),"*"),"")</f>
        <v>*4021527*</v>
      </c>
      <c r="K243" s="1" t="str">
        <f t="shared" si="1"/>
        <v>CONJUNTO CABALLERO ALEMANIA AAA LOCAL TALLA S</v>
      </c>
      <c r="L243" s="1" t="str">
        <f>VLOOKUP(B243,PARAM!A:C,3,0)</f>
        <v>CONJUNTOS Y CAMISETAS DE FUTBOL</v>
      </c>
      <c r="M243" s="1" t="str">
        <f>VLOOKUP(D243,PARAM!K:N,3,0)</f>
        <v>MASCULINO</v>
      </c>
      <c r="N243" s="1" t="str">
        <f>VLOOKUP(D243,PARAM!K:N,4,0)</f>
        <v>ADULTO</v>
      </c>
      <c r="O243" s="1" t="str">
        <f t="shared" si="2"/>
        <v>CONJUNTO CABALLERO ALEMANIA AAA LOCAL</v>
      </c>
      <c r="P243" s="1"/>
      <c r="Q243" s="1"/>
    </row>
    <row r="244">
      <c r="A244" s="70">
        <v>46186.0</v>
      </c>
      <c r="B244" s="5" t="s">
        <v>1746</v>
      </c>
      <c r="C244" s="5" t="s">
        <v>1795</v>
      </c>
      <c r="D244" s="5" t="s">
        <v>1606</v>
      </c>
      <c r="E244" s="5" t="s">
        <v>1796</v>
      </c>
      <c r="F244" s="5" t="s">
        <v>1782</v>
      </c>
      <c r="G244" s="99" t="s">
        <v>1754</v>
      </c>
      <c r="H244" s="1" t="s">
        <v>1658</v>
      </c>
      <c r="I244" s="1" t="str">
        <f>IFERROR(CONCATENATE(VLOOKUP(C244,PARAM!E:F,2,0),VLOOKUP(D244,PARAM!K:L,2,0),VLOOKUP(E244,PARAM!H:I,2,0),VLOOKUP(G244,PARAM!S:T,2,0)),"")</f>
        <v>4021532</v>
      </c>
      <c r="J244" s="1" t="str">
        <f>IFERROR(CONCATENATE("*",VLOOKUP(C244,PARAM!E:F,2,0),VLOOKUP(D244,PARAM!K:L,2,0),VLOOKUP(E244,PARAM!H:I,2,0),VLOOKUP(G244,PARAM!S:T,2,0),"*"),"")</f>
        <v>*4021532*</v>
      </c>
      <c r="K244" s="1" t="str">
        <f t="shared" si="1"/>
        <v>CONJUNTO CABALLERO ALEMANIA AAA LOCAL TALLA XL</v>
      </c>
      <c r="L244" s="1" t="str">
        <f>VLOOKUP(B244,PARAM!A:C,3,0)</f>
        <v>CONJUNTOS Y CAMISETAS DE FUTBOL</v>
      </c>
      <c r="M244" s="1" t="str">
        <f>VLOOKUP(D244,PARAM!K:N,3,0)</f>
        <v>MASCULINO</v>
      </c>
      <c r="N244" s="1" t="str">
        <f>VLOOKUP(D244,PARAM!K:N,4,0)</f>
        <v>ADULTO</v>
      </c>
      <c r="O244" s="1" t="str">
        <f t="shared" si="2"/>
        <v>CONJUNTO CABALLERO ALEMANIA AAA LOCAL</v>
      </c>
      <c r="P244" s="1"/>
      <c r="Q244" s="1"/>
    </row>
    <row r="245">
      <c r="A245" s="70">
        <v>46186.0</v>
      </c>
      <c r="B245" s="5" t="s">
        <v>1746</v>
      </c>
      <c r="C245" s="5" t="s">
        <v>1795</v>
      </c>
      <c r="D245" s="5" t="s">
        <v>1606</v>
      </c>
      <c r="E245" s="5" t="s">
        <v>1798</v>
      </c>
      <c r="F245" s="5" t="s">
        <v>1776</v>
      </c>
      <c r="G245" s="99" t="s">
        <v>1751</v>
      </c>
      <c r="H245" s="1" t="s">
        <v>1658</v>
      </c>
      <c r="I245" s="1" t="str">
        <f>IFERROR(CONCATENATE(VLOOKUP(C245,PARAM!E:F,2,0),VLOOKUP(D245,PARAM!K:L,2,0),VLOOKUP(E245,PARAM!H:I,2,0),VLOOKUP(G245,PARAM!S:T,2,0)),"")</f>
        <v>4023323</v>
      </c>
      <c r="J245" s="1" t="str">
        <f>IFERROR(CONCATENATE("*",VLOOKUP(C245,PARAM!E:F,2,0),VLOOKUP(D245,PARAM!K:L,2,0),VLOOKUP(E245,PARAM!H:I,2,0),VLOOKUP(G245,PARAM!S:T,2,0),"*"),"")</f>
        <v>*4023323*</v>
      </c>
      <c r="K245" s="1" t="str">
        <f t="shared" si="1"/>
        <v>CONJUNTO CABALLERO ARGENTINA AAA LOCAL TALLA L</v>
      </c>
      <c r="L245" s="1" t="str">
        <f>VLOOKUP(B245,PARAM!A:C,3,0)</f>
        <v>CONJUNTOS Y CAMISETAS DE FUTBOL</v>
      </c>
      <c r="M245" s="1" t="str">
        <f>VLOOKUP(D245,PARAM!K:N,3,0)</f>
        <v>MASCULINO</v>
      </c>
      <c r="N245" s="1" t="str">
        <f>VLOOKUP(D245,PARAM!K:N,4,0)</f>
        <v>ADULTO</v>
      </c>
      <c r="O245" s="1" t="str">
        <f t="shared" si="2"/>
        <v>CONJUNTO CABALLERO ARGENTINA AAA LOCAL</v>
      </c>
      <c r="P245" s="1"/>
      <c r="Q245" s="1"/>
    </row>
    <row r="246">
      <c r="A246" s="70">
        <v>46186.0</v>
      </c>
      <c r="B246" s="5" t="s">
        <v>1746</v>
      </c>
      <c r="C246" s="5" t="s">
        <v>1795</v>
      </c>
      <c r="D246" s="5" t="s">
        <v>1606</v>
      </c>
      <c r="E246" s="5" t="s">
        <v>1798</v>
      </c>
      <c r="F246" s="5" t="s">
        <v>1776</v>
      </c>
      <c r="G246" s="99" t="s">
        <v>1752</v>
      </c>
      <c r="H246" s="1" t="s">
        <v>1658</v>
      </c>
      <c r="I246" s="1" t="str">
        <f>IFERROR(CONCATENATE(VLOOKUP(C246,PARAM!E:F,2,0),VLOOKUP(D246,PARAM!K:L,2,0),VLOOKUP(E246,PARAM!H:I,2,0),VLOOKUP(G246,PARAM!S:T,2,0)),"")</f>
        <v>4023325</v>
      </c>
      <c r="J246" s="1" t="str">
        <f>IFERROR(CONCATENATE("*",VLOOKUP(C246,PARAM!E:F,2,0),VLOOKUP(D246,PARAM!K:L,2,0),VLOOKUP(E246,PARAM!H:I,2,0),VLOOKUP(G246,PARAM!S:T,2,0),"*"),"")</f>
        <v>*4023325*</v>
      </c>
      <c r="K246" s="1" t="str">
        <f t="shared" si="1"/>
        <v>CONJUNTO CABALLERO ARGENTINA AAA LOCAL TALLA M</v>
      </c>
      <c r="L246" s="1" t="str">
        <f>VLOOKUP(B246,PARAM!A:C,3,0)</f>
        <v>CONJUNTOS Y CAMISETAS DE FUTBOL</v>
      </c>
      <c r="M246" s="1" t="str">
        <f>VLOOKUP(D246,PARAM!K:N,3,0)</f>
        <v>MASCULINO</v>
      </c>
      <c r="N246" s="1" t="str">
        <f>VLOOKUP(D246,PARAM!K:N,4,0)</f>
        <v>ADULTO</v>
      </c>
      <c r="O246" s="1" t="str">
        <f t="shared" si="2"/>
        <v>CONJUNTO CABALLERO ARGENTINA AAA LOCAL</v>
      </c>
      <c r="P246" s="1"/>
      <c r="Q246" s="1"/>
    </row>
    <row r="247">
      <c r="A247" s="70">
        <v>46186.0</v>
      </c>
      <c r="B247" s="5" t="s">
        <v>1746</v>
      </c>
      <c r="C247" s="5" t="s">
        <v>1795</v>
      </c>
      <c r="D247" s="5" t="s">
        <v>1606</v>
      </c>
      <c r="E247" s="5" t="s">
        <v>1798</v>
      </c>
      <c r="F247" s="5" t="s">
        <v>1776</v>
      </c>
      <c r="G247" s="99" t="s">
        <v>1753</v>
      </c>
      <c r="H247" s="1" t="s">
        <v>1658</v>
      </c>
      <c r="I247" s="1" t="str">
        <f>IFERROR(CONCATENATE(VLOOKUP(C247,PARAM!E:F,2,0),VLOOKUP(D247,PARAM!K:L,2,0),VLOOKUP(E247,PARAM!H:I,2,0),VLOOKUP(G247,PARAM!S:T,2,0)),"")</f>
        <v>4023327</v>
      </c>
      <c r="J247" s="1" t="str">
        <f>IFERROR(CONCATENATE("*",VLOOKUP(C247,PARAM!E:F,2,0),VLOOKUP(D247,PARAM!K:L,2,0),VLOOKUP(E247,PARAM!H:I,2,0),VLOOKUP(G247,PARAM!S:T,2,0),"*"),"")</f>
        <v>*4023327*</v>
      </c>
      <c r="K247" s="1" t="str">
        <f t="shared" si="1"/>
        <v>CONJUNTO CABALLERO ARGENTINA AAA LOCAL TALLA S</v>
      </c>
      <c r="L247" s="1" t="str">
        <f>VLOOKUP(B247,PARAM!A:C,3,0)</f>
        <v>CONJUNTOS Y CAMISETAS DE FUTBOL</v>
      </c>
      <c r="M247" s="1" t="str">
        <f>VLOOKUP(D247,PARAM!K:N,3,0)</f>
        <v>MASCULINO</v>
      </c>
      <c r="N247" s="1" t="str">
        <f>VLOOKUP(D247,PARAM!K:N,4,0)</f>
        <v>ADULTO</v>
      </c>
      <c r="O247" s="1" t="str">
        <f t="shared" si="2"/>
        <v>CONJUNTO CABALLERO ARGENTINA AAA LOCAL</v>
      </c>
      <c r="P247" s="1"/>
      <c r="Q247" s="1"/>
    </row>
    <row r="248">
      <c r="A248" s="70">
        <v>46186.0</v>
      </c>
      <c r="B248" s="5" t="s">
        <v>1746</v>
      </c>
      <c r="C248" s="5" t="s">
        <v>1795</v>
      </c>
      <c r="D248" s="5" t="s">
        <v>1606</v>
      </c>
      <c r="E248" s="5" t="s">
        <v>1798</v>
      </c>
      <c r="F248" s="5" t="s">
        <v>1776</v>
      </c>
      <c r="G248" s="99" t="s">
        <v>1754</v>
      </c>
      <c r="H248" s="1" t="s">
        <v>1658</v>
      </c>
      <c r="I248" s="1" t="str">
        <f>IFERROR(CONCATENATE(VLOOKUP(C248,PARAM!E:F,2,0),VLOOKUP(D248,PARAM!K:L,2,0),VLOOKUP(E248,PARAM!H:I,2,0),VLOOKUP(G248,PARAM!S:T,2,0)),"")</f>
        <v>4023332</v>
      </c>
      <c r="J248" s="1" t="str">
        <f>IFERROR(CONCATENATE("*",VLOOKUP(C248,PARAM!E:F,2,0),VLOOKUP(D248,PARAM!K:L,2,0),VLOOKUP(E248,PARAM!H:I,2,0),VLOOKUP(G248,PARAM!S:T,2,0),"*"),"")</f>
        <v>*4023332*</v>
      </c>
      <c r="K248" s="1" t="str">
        <f t="shared" si="1"/>
        <v>CONJUNTO CABALLERO ARGENTINA AAA LOCAL TALLA XL</v>
      </c>
      <c r="L248" s="1" t="str">
        <f>VLOOKUP(B248,PARAM!A:C,3,0)</f>
        <v>CONJUNTOS Y CAMISETAS DE FUTBOL</v>
      </c>
      <c r="M248" s="1" t="str">
        <f>VLOOKUP(D248,PARAM!K:N,3,0)</f>
        <v>MASCULINO</v>
      </c>
      <c r="N248" s="1" t="str">
        <f>VLOOKUP(D248,PARAM!K:N,4,0)</f>
        <v>ADULTO</v>
      </c>
      <c r="O248" s="1" t="str">
        <f t="shared" si="2"/>
        <v>CONJUNTO CABALLERO ARGENTINA AAA LOCAL</v>
      </c>
      <c r="P248" s="1"/>
      <c r="Q248" s="1"/>
    </row>
    <row r="249">
      <c r="A249" s="70">
        <v>46186.0</v>
      </c>
      <c r="B249" s="5" t="s">
        <v>1746</v>
      </c>
      <c r="C249" s="5" t="s">
        <v>1795</v>
      </c>
      <c r="D249" s="5" t="s">
        <v>1606</v>
      </c>
      <c r="E249" s="5" t="s">
        <v>1799</v>
      </c>
      <c r="F249" s="5" t="s">
        <v>1612</v>
      </c>
      <c r="G249" s="99" t="s">
        <v>1751</v>
      </c>
      <c r="H249" s="1" t="s">
        <v>1310</v>
      </c>
      <c r="I249" s="1" t="str">
        <f>IFERROR(CONCATENATE(VLOOKUP(C249,PARAM!E:F,2,0),VLOOKUP(D249,PARAM!K:L,2,0),VLOOKUP(E249,PARAM!H:I,2,0),VLOOKUP(G249,PARAM!S:T,2,0)),"")</f>
        <v>4023523</v>
      </c>
      <c r="J249" s="1" t="str">
        <f>IFERROR(CONCATENATE("*",VLOOKUP(C249,PARAM!E:F,2,0),VLOOKUP(D249,PARAM!K:L,2,0),VLOOKUP(E249,PARAM!H:I,2,0),VLOOKUP(G249,PARAM!S:T,2,0),"*"),"")</f>
        <v>*4023523*</v>
      </c>
      <c r="K249" s="1" t="str">
        <f t="shared" si="1"/>
        <v>CONJUNTO CABALLERO ATLETICO MADRID AAA LOCAL 2025 TALLA L</v>
      </c>
      <c r="L249" s="1" t="str">
        <f>VLOOKUP(B249,PARAM!A:C,3,0)</f>
        <v>CONJUNTOS Y CAMISETAS DE FUTBOL</v>
      </c>
      <c r="M249" s="1" t="str">
        <f>VLOOKUP(D249,PARAM!K:N,3,0)</f>
        <v>MASCULINO</v>
      </c>
      <c r="N249" s="1" t="str">
        <f>VLOOKUP(D249,PARAM!K:N,4,0)</f>
        <v>ADULTO</v>
      </c>
      <c r="O249" s="1" t="str">
        <f t="shared" si="2"/>
        <v>CONJUNTO CABALLERO ATLETICO MADRID AAA LOCAL 2025</v>
      </c>
      <c r="P249" s="1"/>
      <c r="Q249" s="1"/>
    </row>
    <row r="250">
      <c r="A250" s="70">
        <v>46186.0</v>
      </c>
      <c r="B250" s="5" t="s">
        <v>1746</v>
      </c>
      <c r="C250" s="5" t="s">
        <v>1795</v>
      </c>
      <c r="D250" s="5" t="s">
        <v>1606</v>
      </c>
      <c r="E250" s="5" t="s">
        <v>1799</v>
      </c>
      <c r="F250" s="5" t="s">
        <v>1612</v>
      </c>
      <c r="G250" s="99" t="s">
        <v>1752</v>
      </c>
      <c r="H250" s="1" t="s">
        <v>1310</v>
      </c>
      <c r="I250" s="1" t="str">
        <f>IFERROR(CONCATENATE(VLOOKUP(C250,PARAM!E:F,2,0),VLOOKUP(D250,PARAM!K:L,2,0),VLOOKUP(E250,PARAM!H:I,2,0),VLOOKUP(G250,PARAM!S:T,2,0)),"")</f>
        <v>4023525</v>
      </c>
      <c r="J250" s="1" t="str">
        <f>IFERROR(CONCATENATE("*",VLOOKUP(C250,PARAM!E:F,2,0),VLOOKUP(D250,PARAM!K:L,2,0),VLOOKUP(E250,PARAM!H:I,2,0),VLOOKUP(G250,PARAM!S:T,2,0),"*"),"")</f>
        <v>*4023525*</v>
      </c>
      <c r="K250" s="1" t="str">
        <f t="shared" si="1"/>
        <v>CONJUNTO CABALLERO ATLETICO MADRID AAA LOCAL 2025 TALLA M</v>
      </c>
      <c r="L250" s="1" t="str">
        <f>VLOOKUP(B250,PARAM!A:C,3,0)</f>
        <v>CONJUNTOS Y CAMISETAS DE FUTBOL</v>
      </c>
      <c r="M250" s="1" t="str">
        <f>VLOOKUP(D250,PARAM!K:N,3,0)</f>
        <v>MASCULINO</v>
      </c>
      <c r="N250" s="1" t="str">
        <f>VLOOKUP(D250,PARAM!K:N,4,0)</f>
        <v>ADULTO</v>
      </c>
      <c r="O250" s="1" t="str">
        <f t="shared" si="2"/>
        <v>CONJUNTO CABALLERO ATLETICO MADRID AAA LOCAL 2025</v>
      </c>
      <c r="P250" s="1"/>
      <c r="Q250" s="1"/>
    </row>
    <row r="251">
      <c r="A251" s="70">
        <v>46186.0</v>
      </c>
      <c r="B251" s="5" t="s">
        <v>1746</v>
      </c>
      <c r="C251" s="5" t="s">
        <v>1795</v>
      </c>
      <c r="D251" s="5" t="s">
        <v>1606</v>
      </c>
      <c r="E251" s="5" t="s">
        <v>1799</v>
      </c>
      <c r="F251" s="5" t="s">
        <v>1612</v>
      </c>
      <c r="G251" s="99" t="s">
        <v>1753</v>
      </c>
      <c r="H251" s="1" t="s">
        <v>1310</v>
      </c>
      <c r="I251" s="1" t="str">
        <f>IFERROR(CONCATENATE(VLOOKUP(C251,PARAM!E:F,2,0),VLOOKUP(D251,PARAM!K:L,2,0),VLOOKUP(E251,PARAM!H:I,2,0),VLOOKUP(G251,PARAM!S:T,2,0)),"")</f>
        <v>4023527</v>
      </c>
      <c r="J251" s="1" t="str">
        <f>IFERROR(CONCATENATE("*",VLOOKUP(C251,PARAM!E:F,2,0),VLOOKUP(D251,PARAM!K:L,2,0),VLOOKUP(E251,PARAM!H:I,2,0),VLOOKUP(G251,PARAM!S:T,2,0),"*"),"")</f>
        <v>*4023527*</v>
      </c>
      <c r="K251" s="1" t="str">
        <f t="shared" si="1"/>
        <v>CONJUNTO CABALLERO ATLETICO MADRID AAA LOCAL 2025 TALLA S</v>
      </c>
      <c r="L251" s="1" t="str">
        <f>VLOOKUP(B251,PARAM!A:C,3,0)</f>
        <v>CONJUNTOS Y CAMISETAS DE FUTBOL</v>
      </c>
      <c r="M251" s="1" t="str">
        <f>VLOOKUP(D251,PARAM!K:N,3,0)</f>
        <v>MASCULINO</v>
      </c>
      <c r="N251" s="1" t="str">
        <f>VLOOKUP(D251,PARAM!K:N,4,0)</f>
        <v>ADULTO</v>
      </c>
      <c r="O251" s="1" t="str">
        <f t="shared" si="2"/>
        <v>CONJUNTO CABALLERO ATLETICO MADRID AAA LOCAL 2025</v>
      </c>
      <c r="P251" s="1"/>
      <c r="Q251" s="1"/>
    </row>
    <row r="252">
      <c r="A252" s="70">
        <v>46186.0</v>
      </c>
      <c r="B252" s="5" t="s">
        <v>1746</v>
      </c>
      <c r="C252" s="5" t="s">
        <v>1795</v>
      </c>
      <c r="D252" s="5" t="s">
        <v>1606</v>
      </c>
      <c r="E252" s="5" t="s">
        <v>1799</v>
      </c>
      <c r="F252" s="5" t="s">
        <v>1612</v>
      </c>
      <c r="G252" s="99" t="s">
        <v>1754</v>
      </c>
      <c r="H252" s="1" t="s">
        <v>1310</v>
      </c>
      <c r="I252" s="1" t="str">
        <f>IFERROR(CONCATENATE(VLOOKUP(C252,PARAM!E:F,2,0),VLOOKUP(D252,PARAM!K:L,2,0),VLOOKUP(E252,PARAM!H:I,2,0),VLOOKUP(G252,PARAM!S:T,2,0)),"")</f>
        <v>4023532</v>
      </c>
      <c r="J252" s="1" t="str">
        <f>IFERROR(CONCATENATE("*",VLOOKUP(C252,PARAM!E:F,2,0),VLOOKUP(D252,PARAM!K:L,2,0),VLOOKUP(E252,PARAM!H:I,2,0),VLOOKUP(G252,PARAM!S:T,2,0),"*"),"")</f>
        <v>*4023532*</v>
      </c>
      <c r="K252" s="1" t="str">
        <f t="shared" si="1"/>
        <v>CONJUNTO CABALLERO ATLETICO MADRID AAA LOCAL 2025 TALLA XL</v>
      </c>
      <c r="L252" s="1" t="str">
        <f>VLOOKUP(B252,PARAM!A:C,3,0)</f>
        <v>CONJUNTOS Y CAMISETAS DE FUTBOL</v>
      </c>
      <c r="M252" s="1" t="str">
        <f>VLOOKUP(D252,PARAM!K:N,3,0)</f>
        <v>MASCULINO</v>
      </c>
      <c r="N252" s="1" t="str">
        <f>VLOOKUP(D252,PARAM!K:N,4,0)</f>
        <v>ADULTO</v>
      </c>
      <c r="O252" s="1" t="str">
        <f t="shared" si="2"/>
        <v>CONJUNTO CABALLERO ATLETICO MADRID AAA LOCAL 2025</v>
      </c>
      <c r="P252" s="1"/>
      <c r="Q252" s="1"/>
    </row>
    <row r="253">
      <c r="A253" s="70">
        <v>46186.0</v>
      </c>
      <c r="B253" s="5" t="s">
        <v>1746</v>
      </c>
      <c r="C253" s="5" t="s">
        <v>1795</v>
      </c>
      <c r="D253" s="5" t="s">
        <v>1606</v>
      </c>
      <c r="E253" s="5" t="s">
        <v>1800</v>
      </c>
      <c r="F253" s="5" t="s">
        <v>1801</v>
      </c>
      <c r="G253" s="99" t="s">
        <v>1752</v>
      </c>
      <c r="H253" s="1" t="s">
        <v>1310</v>
      </c>
      <c r="I253" s="1" t="str">
        <f>IFERROR(CONCATENATE(VLOOKUP(C253,PARAM!E:F,2,0),VLOOKUP(D253,PARAM!K:L,2,0),VLOOKUP(E253,PARAM!H:I,2,0),VLOOKUP(G253,PARAM!S:T,2,0)),"")</f>
        <v>4024425</v>
      </c>
      <c r="J253" s="1" t="str">
        <f>IFERROR(CONCATENATE("*",VLOOKUP(C253,PARAM!E:F,2,0),VLOOKUP(D253,PARAM!K:L,2,0),VLOOKUP(E253,PARAM!H:I,2,0),VLOOKUP(G253,PARAM!S:T,2,0),"*"),"")</f>
        <v>*4024425*</v>
      </c>
      <c r="K253" s="1" t="str">
        <f t="shared" si="1"/>
        <v>CONJUNTO CABALLERO BARCELONA AAA VISITANTE 2025 TALLA M</v>
      </c>
      <c r="L253" s="1" t="str">
        <f>VLOOKUP(B253,PARAM!A:C,3,0)</f>
        <v>CONJUNTOS Y CAMISETAS DE FUTBOL</v>
      </c>
      <c r="M253" s="1" t="str">
        <f>VLOOKUP(D253,PARAM!K:N,3,0)</f>
        <v>MASCULINO</v>
      </c>
      <c r="N253" s="1" t="str">
        <f>VLOOKUP(D253,PARAM!K:N,4,0)</f>
        <v>ADULTO</v>
      </c>
      <c r="O253" s="1" t="str">
        <f t="shared" si="2"/>
        <v>CONJUNTO CABALLERO BARCELONA AAA VISITANTE 2025</v>
      </c>
      <c r="P253" s="1"/>
      <c r="Q253" s="1"/>
    </row>
    <row r="254">
      <c r="A254" s="70">
        <v>46186.0</v>
      </c>
      <c r="B254" s="5" t="s">
        <v>1746</v>
      </c>
      <c r="C254" s="5" t="s">
        <v>1795</v>
      </c>
      <c r="D254" s="5" t="s">
        <v>1606</v>
      </c>
      <c r="E254" s="5" t="s">
        <v>1800</v>
      </c>
      <c r="F254" s="5" t="s">
        <v>1801</v>
      </c>
      <c r="G254" s="99" t="s">
        <v>1753</v>
      </c>
      <c r="H254" s="1" t="s">
        <v>1310</v>
      </c>
      <c r="I254" s="1" t="str">
        <f>IFERROR(CONCATENATE(VLOOKUP(C254,PARAM!E:F,2,0),VLOOKUP(D254,PARAM!K:L,2,0),VLOOKUP(E254,PARAM!H:I,2,0),VLOOKUP(G254,PARAM!S:T,2,0)),"")</f>
        <v>4024427</v>
      </c>
      <c r="J254" s="1" t="str">
        <f>IFERROR(CONCATENATE("*",VLOOKUP(C254,PARAM!E:F,2,0),VLOOKUP(D254,PARAM!K:L,2,0),VLOOKUP(E254,PARAM!H:I,2,0),VLOOKUP(G254,PARAM!S:T,2,0),"*"),"")</f>
        <v>*4024427*</v>
      </c>
      <c r="K254" s="1" t="str">
        <f t="shared" si="1"/>
        <v>CONJUNTO CABALLERO BARCELONA AAA VISITANTE 2025 TALLA S</v>
      </c>
      <c r="L254" s="1" t="str">
        <f>VLOOKUP(B254,PARAM!A:C,3,0)</f>
        <v>CONJUNTOS Y CAMISETAS DE FUTBOL</v>
      </c>
      <c r="M254" s="1" t="str">
        <f>VLOOKUP(D254,PARAM!K:N,3,0)</f>
        <v>MASCULINO</v>
      </c>
      <c r="N254" s="1" t="str">
        <f>VLOOKUP(D254,PARAM!K:N,4,0)</f>
        <v>ADULTO</v>
      </c>
      <c r="O254" s="1" t="str">
        <f t="shared" si="2"/>
        <v>CONJUNTO CABALLERO BARCELONA AAA VISITANTE 2025</v>
      </c>
      <c r="P254" s="1"/>
      <c r="Q254" s="1"/>
    </row>
    <row r="255">
      <c r="A255" s="70">
        <v>46186.0</v>
      </c>
      <c r="B255" s="5" t="s">
        <v>1746</v>
      </c>
      <c r="C255" s="5" t="s">
        <v>1795</v>
      </c>
      <c r="D255" s="5" t="s">
        <v>1606</v>
      </c>
      <c r="E255" s="5" t="s">
        <v>1800</v>
      </c>
      <c r="F255" s="5" t="s">
        <v>1801</v>
      </c>
      <c r="G255" s="99" t="s">
        <v>1754</v>
      </c>
      <c r="H255" s="1" t="s">
        <v>1310</v>
      </c>
      <c r="I255" s="1" t="str">
        <f>IFERROR(CONCATENATE(VLOOKUP(C255,PARAM!E:F,2,0),VLOOKUP(D255,PARAM!K:L,2,0),VLOOKUP(E255,PARAM!H:I,2,0),VLOOKUP(G255,PARAM!S:T,2,0)),"")</f>
        <v>4024432</v>
      </c>
      <c r="J255" s="1" t="str">
        <f>IFERROR(CONCATENATE("*",VLOOKUP(C255,PARAM!E:F,2,0),VLOOKUP(D255,PARAM!K:L,2,0),VLOOKUP(E255,PARAM!H:I,2,0),VLOOKUP(G255,PARAM!S:T,2,0),"*"),"")</f>
        <v>*4024432*</v>
      </c>
      <c r="K255" s="1" t="str">
        <f t="shared" si="1"/>
        <v>CONJUNTO CABALLERO BARCELONA AAA VISITANTE 2025 TALLA XL</v>
      </c>
      <c r="L255" s="1" t="str">
        <f>VLOOKUP(B255,PARAM!A:C,3,0)</f>
        <v>CONJUNTOS Y CAMISETAS DE FUTBOL</v>
      </c>
      <c r="M255" s="1" t="str">
        <f>VLOOKUP(D255,PARAM!K:N,3,0)</f>
        <v>MASCULINO</v>
      </c>
      <c r="N255" s="1" t="str">
        <f>VLOOKUP(D255,PARAM!K:N,4,0)</f>
        <v>ADULTO</v>
      </c>
      <c r="O255" s="1" t="str">
        <f t="shared" si="2"/>
        <v>CONJUNTO CABALLERO BARCELONA AAA VISITANTE 2025</v>
      </c>
      <c r="P255" s="1"/>
      <c r="Q255" s="1"/>
    </row>
    <row r="256">
      <c r="A256" s="70">
        <v>46186.0</v>
      </c>
      <c r="B256" s="5" t="s">
        <v>1746</v>
      </c>
      <c r="C256" s="5" t="s">
        <v>1795</v>
      </c>
      <c r="D256" s="5" t="s">
        <v>1606</v>
      </c>
      <c r="E256" s="5" t="s">
        <v>1800</v>
      </c>
      <c r="F256" s="5" t="s">
        <v>1801</v>
      </c>
      <c r="G256" s="99" t="s">
        <v>1756</v>
      </c>
      <c r="H256" s="1" t="s">
        <v>1310</v>
      </c>
      <c r="I256" s="1" t="str">
        <f>IFERROR(CONCATENATE(VLOOKUP(C256,PARAM!E:F,2,0),VLOOKUP(D256,PARAM!K:L,2,0),VLOOKUP(E256,PARAM!H:I,2,0),VLOOKUP(G256,PARAM!S:T,2,0)),"")</f>
        <v>4024434</v>
      </c>
      <c r="J256" s="1" t="str">
        <f>IFERROR(CONCATENATE("*",VLOOKUP(C256,PARAM!E:F,2,0),VLOOKUP(D256,PARAM!K:L,2,0),VLOOKUP(E256,PARAM!H:I,2,0),VLOOKUP(G256,PARAM!S:T,2,0),"*"),"")</f>
        <v>*4024434*</v>
      </c>
      <c r="K256" s="1" t="str">
        <f t="shared" si="1"/>
        <v>CONJUNTO CABALLERO BARCELONA AAA VISITANTE 2025 TALLA XXL</v>
      </c>
      <c r="L256" s="1" t="str">
        <f>VLOOKUP(B256,PARAM!A:C,3,0)</f>
        <v>CONJUNTOS Y CAMISETAS DE FUTBOL</v>
      </c>
      <c r="M256" s="1" t="str">
        <f>VLOOKUP(D256,PARAM!K:N,3,0)</f>
        <v>MASCULINO</v>
      </c>
      <c r="N256" s="1" t="str">
        <f>VLOOKUP(D256,PARAM!K:N,4,0)</f>
        <v>ADULTO</v>
      </c>
      <c r="O256" s="1" t="str">
        <f t="shared" si="2"/>
        <v>CONJUNTO CABALLERO BARCELONA AAA VISITANTE 2025</v>
      </c>
      <c r="P256" s="1"/>
      <c r="Q256" s="1"/>
    </row>
    <row r="257">
      <c r="A257" s="70">
        <v>46186.0</v>
      </c>
      <c r="B257" s="5" t="s">
        <v>1746</v>
      </c>
      <c r="C257" s="5" t="s">
        <v>1795</v>
      </c>
      <c r="D257" s="5" t="s">
        <v>1606</v>
      </c>
      <c r="E257" s="5" t="s">
        <v>1802</v>
      </c>
      <c r="F257" s="5" t="s">
        <v>1797</v>
      </c>
      <c r="G257" s="99" t="s">
        <v>1751</v>
      </c>
      <c r="H257" s="1" t="s">
        <v>1803</v>
      </c>
      <c r="I257" s="1" t="str">
        <f>IFERROR(CONCATENATE(VLOOKUP(C257,PARAM!E:F,2,0),VLOOKUP(D257,PARAM!K:L,2,0),VLOOKUP(E257,PARAM!H:I,2,0),VLOOKUP(G257,PARAM!S:T,2,0)),"")</f>
        <v>4025123</v>
      </c>
      <c r="J257" s="1" t="str">
        <f>IFERROR(CONCATENATE("*",VLOOKUP(C257,PARAM!E:F,2,0),VLOOKUP(D257,PARAM!K:L,2,0),VLOOKUP(E257,PARAM!H:I,2,0),VLOOKUP(G257,PARAM!S:T,2,0),"*"),"")</f>
        <v>*4025123*</v>
      </c>
      <c r="K257" s="1" t="str">
        <f t="shared" si="1"/>
        <v>CONJUNTO CABALLERO BRASIL AAA TALLA L</v>
      </c>
      <c r="L257" s="1" t="str">
        <f>VLOOKUP(B257,PARAM!A:C,3,0)</f>
        <v>CONJUNTOS Y CAMISETAS DE FUTBOL</v>
      </c>
      <c r="M257" s="1" t="str">
        <f>VLOOKUP(D257,PARAM!K:N,3,0)</f>
        <v>MASCULINO</v>
      </c>
      <c r="N257" s="1" t="str">
        <f>VLOOKUP(D257,PARAM!K:N,4,0)</f>
        <v>ADULTO</v>
      </c>
      <c r="O257" s="1" t="str">
        <f t="shared" si="2"/>
        <v>CONJUNTO CABALLERO BRASIL AAA</v>
      </c>
      <c r="P257" s="1"/>
      <c r="Q257" s="1"/>
    </row>
    <row r="258">
      <c r="A258" s="70">
        <v>46186.0</v>
      </c>
      <c r="B258" s="5" t="s">
        <v>1746</v>
      </c>
      <c r="C258" s="5" t="s">
        <v>1795</v>
      </c>
      <c r="D258" s="5" t="s">
        <v>1606</v>
      </c>
      <c r="E258" s="5" t="s">
        <v>1802</v>
      </c>
      <c r="F258" s="5" t="s">
        <v>1797</v>
      </c>
      <c r="G258" s="99" t="s">
        <v>1752</v>
      </c>
      <c r="H258" s="1" t="s">
        <v>1803</v>
      </c>
      <c r="I258" s="1" t="str">
        <f>IFERROR(CONCATENATE(VLOOKUP(C258,PARAM!E:F,2,0),VLOOKUP(D258,PARAM!K:L,2,0),VLOOKUP(E258,PARAM!H:I,2,0),VLOOKUP(G258,PARAM!S:T,2,0)),"")</f>
        <v>4025125</v>
      </c>
      <c r="J258" s="1" t="str">
        <f>IFERROR(CONCATENATE("*",VLOOKUP(C258,PARAM!E:F,2,0),VLOOKUP(D258,PARAM!K:L,2,0),VLOOKUP(E258,PARAM!H:I,2,0),VLOOKUP(G258,PARAM!S:T,2,0),"*"),"")</f>
        <v>*4025125*</v>
      </c>
      <c r="K258" s="1" t="str">
        <f t="shared" si="1"/>
        <v>CONJUNTO CABALLERO BRASIL AAA TALLA M</v>
      </c>
      <c r="L258" s="1" t="str">
        <f>VLOOKUP(B258,PARAM!A:C,3,0)</f>
        <v>CONJUNTOS Y CAMISETAS DE FUTBOL</v>
      </c>
      <c r="M258" s="1" t="str">
        <f>VLOOKUP(D258,PARAM!K:N,3,0)</f>
        <v>MASCULINO</v>
      </c>
      <c r="N258" s="1" t="str">
        <f>VLOOKUP(D258,PARAM!K:N,4,0)</f>
        <v>ADULTO</v>
      </c>
      <c r="O258" s="1" t="str">
        <f t="shared" si="2"/>
        <v>CONJUNTO CABALLERO BRASIL AAA</v>
      </c>
      <c r="P258" s="1"/>
      <c r="Q258" s="1"/>
    </row>
    <row r="259">
      <c r="A259" s="70">
        <v>46186.0</v>
      </c>
      <c r="B259" s="5" t="s">
        <v>1746</v>
      </c>
      <c r="C259" s="5" t="s">
        <v>1795</v>
      </c>
      <c r="D259" s="5" t="s">
        <v>1606</v>
      </c>
      <c r="E259" s="5" t="s">
        <v>1802</v>
      </c>
      <c r="F259" s="5" t="s">
        <v>1797</v>
      </c>
      <c r="G259" s="99" t="s">
        <v>1753</v>
      </c>
      <c r="H259" s="1" t="s">
        <v>1803</v>
      </c>
      <c r="I259" s="1" t="str">
        <f>IFERROR(CONCATENATE(VLOOKUP(C259,PARAM!E:F,2,0),VLOOKUP(D259,PARAM!K:L,2,0),VLOOKUP(E259,PARAM!H:I,2,0),VLOOKUP(G259,PARAM!S:T,2,0)),"")</f>
        <v>4025127</v>
      </c>
      <c r="J259" s="1" t="str">
        <f>IFERROR(CONCATENATE("*",VLOOKUP(C259,PARAM!E:F,2,0),VLOOKUP(D259,PARAM!K:L,2,0),VLOOKUP(E259,PARAM!H:I,2,0),VLOOKUP(G259,PARAM!S:T,2,0),"*"),"")</f>
        <v>*4025127*</v>
      </c>
      <c r="K259" s="1" t="str">
        <f t="shared" si="1"/>
        <v>CONJUNTO CABALLERO BRASIL AAA TALLA S</v>
      </c>
      <c r="L259" s="1" t="str">
        <f>VLOOKUP(B259,PARAM!A:C,3,0)</f>
        <v>CONJUNTOS Y CAMISETAS DE FUTBOL</v>
      </c>
      <c r="M259" s="1" t="str">
        <f>VLOOKUP(D259,PARAM!K:N,3,0)</f>
        <v>MASCULINO</v>
      </c>
      <c r="N259" s="1" t="str">
        <f>VLOOKUP(D259,PARAM!K:N,4,0)</f>
        <v>ADULTO</v>
      </c>
      <c r="O259" s="1" t="str">
        <f t="shared" si="2"/>
        <v>CONJUNTO CABALLERO BRASIL AAA</v>
      </c>
      <c r="P259" s="1"/>
      <c r="Q259" s="1"/>
    </row>
    <row r="260">
      <c r="A260" s="70">
        <v>46186.0</v>
      </c>
      <c r="B260" s="5" t="s">
        <v>1746</v>
      </c>
      <c r="C260" s="5" t="s">
        <v>1795</v>
      </c>
      <c r="D260" s="5" t="s">
        <v>1606</v>
      </c>
      <c r="E260" s="5" t="s">
        <v>1802</v>
      </c>
      <c r="F260" s="5" t="s">
        <v>1797</v>
      </c>
      <c r="G260" s="99" t="s">
        <v>1754</v>
      </c>
      <c r="H260" s="1" t="s">
        <v>1803</v>
      </c>
      <c r="I260" s="1" t="str">
        <f>IFERROR(CONCATENATE(VLOOKUP(C260,PARAM!E:F,2,0),VLOOKUP(D260,PARAM!K:L,2,0),VLOOKUP(E260,PARAM!H:I,2,0),VLOOKUP(G260,PARAM!S:T,2,0)),"")</f>
        <v>4025132</v>
      </c>
      <c r="J260" s="1" t="str">
        <f>IFERROR(CONCATENATE("*",VLOOKUP(C260,PARAM!E:F,2,0),VLOOKUP(D260,PARAM!K:L,2,0),VLOOKUP(E260,PARAM!H:I,2,0),VLOOKUP(G260,PARAM!S:T,2,0),"*"),"")</f>
        <v>*4025132*</v>
      </c>
      <c r="K260" s="1" t="str">
        <f t="shared" si="1"/>
        <v>CONJUNTO CABALLERO BRASIL AAA TALLA XL</v>
      </c>
      <c r="L260" s="1" t="str">
        <f>VLOOKUP(B260,PARAM!A:C,3,0)</f>
        <v>CONJUNTOS Y CAMISETAS DE FUTBOL</v>
      </c>
      <c r="M260" s="1" t="str">
        <f>VLOOKUP(D260,PARAM!K:N,3,0)</f>
        <v>MASCULINO</v>
      </c>
      <c r="N260" s="1" t="str">
        <f>VLOOKUP(D260,PARAM!K:N,4,0)</f>
        <v>ADULTO</v>
      </c>
      <c r="O260" s="1" t="str">
        <f t="shared" si="2"/>
        <v>CONJUNTO CABALLERO BRASIL AAA</v>
      </c>
      <c r="P260" s="1"/>
      <c r="Q260" s="1"/>
    </row>
    <row r="261">
      <c r="A261" s="70">
        <v>46186.0</v>
      </c>
      <c r="B261" s="5" t="s">
        <v>1746</v>
      </c>
      <c r="C261" s="5" t="s">
        <v>1795</v>
      </c>
      <c r="D261" s="5" t="s">
        <v>1606</v>
      </c>
      <c r="E261" s="5" t="s">
        <v>1802</v>
      </c>
      <c r="F261" s="5" t="s">
        <v>1797</v>
      </c>
      <c r="G261" s="99" t="s">
        <v>1756</v>
      </c>
      <c r="H261" s="1" t="s">
        <v>1803</v>
      </c>
      <c r="I261" s="1" t="str">
        <f>IFERROR(CONCATENATE(VLOOKUP(C261,PARAM!E:F,2,0),VLOOKUP(D261,PARAM!K:L,2,0),VLOOKUP(E261,PARAM!H:I,2,0),VLOOKUP(G261,PARAM!S:T,2,0)),"")</f>
        <v>4025134</v>
      </c>
      <c r="J261" s="1" t="str">
        <f>IFERROR(CONCATENATE("*",VLOOKUP(C261,PARAM!E:F,2,0),VLOOKUP(D261,PARAM!K:L,2,0),VLOOKUP(E261,PARAM!H:I,2,0),VLOOKUP(G261,PARAM!S:T,2,0),"*"),"")</f>
        <v>*4025134*</v>
      </c>
      <c r="K261" s="1" t="str">
        <f t="shared" si="1"/>
        <v>CONJUNTO CABALLERO BRASIL AAA TALLA XXL</v>
      </c>
      <c r="L261" s="1" t="str">
        <f>VLOOKUP(B261,PARAM!A:C,3,0)</f>
        <v>CONJUNTOS Y CAMISETAS DE FUTBOL</v>
      </c>
      <c r="M261" s="1" t="str">
        <f>VLOOKUP(D261,PARAM!K:N,3,0)</f>
        <v>MASCULINO</v>
      </c>
      <c r="N261" s="1" t="str">
        <f>VLOOKUP(D261,PARAM!K:N,4,0)</f>
        <v>ADULTO</v>
      </c>
      <c r="O261" s="1" t="str">
        <f t="shared" si="2"/>
        <v>CONJUNTO CABALLERO BRASIL AAA</v>
      </c>
      <c r="P261" s="1"/>
      <c r="Q261" s="1"/>
    </row>
    <row r="262">
      <c r="A262" s="70">
        <v>46186.0</v>
      </c>
      <c r="B262" s="5" t="s">
        <v>1746</v>
      </c>
      <c r="C262" s="5" t="s">
        <v>1795</v>
      </c>
      <c r="D262" s="5" t="s">
        <v>1606</v>
      </c>
      <c r="E262" s="5" t="s">
        <v>1804</v>
      </c>
      <c r="F262" s="5" t="s">
        <v>1612</v>
      </c>
      <c r="G262" s="99" t="s">
        <v>1805</v>
      </c>
      <c r="H262" s="1" t="s">
        <v>1319</v>
      </c>
      <c r="I262" s="1" t="str">
        <f>IFERROR(CONCATENATE(VLOOKUP(C262,PARAM!E:F,2,0),VLOOKUP(D262,PARAM!K:L,2,0),VLOOKUP(E262,PARAM!H:I,2,0),VLOOKUP(G262,PARAM!S:T,2,0)),"")</f>
        <v>4025619</v>
      </c>
      <c r="J262" s="1" t="str">
        <f>IFERROR(CONCATENATE("*",VLOOKUP(C262,PARAM!E:F,2,0),VLOOKUP(D262,PARAM!K:L,2,0),VLOOKUP(E262,PARAM!H:I,2,0),VLOOKUP(G262,PARAM!S:T,2,0),"*"),"")</f>
        <v>*4025619*</v>
      </c>
      <c r="K262" s="1" t="str">
        <f t="shared" si="1"/>
        <v>CONJUNTO CABALLERO BULLS TALLA 2XL</v>
      </c>
      <c r="L262" s="1" t="str">
        <f>VLOOKUP(B262,PARAM!A:C,3,0)</f>
        <v>CONJUNTOS Y CAMISETAS DE FUTBOL</v>
      </c>
      <c r="M262" s="1" t="str">
        <f>VLOOKUP(D262,PARAM!K:N,3,0)</f>
        <v>MASCULINO</v>
      </c>
      <c r="N262" s="1" t="str">
        <f>VLOOKUP(D262,PARAM!K:N,4,0)</f>
        <v>ADULTO</v>
      </c>
      <c r="O262" s="1" t="str">
        <f t="shared" si="2"/>
        <v>CONJUNTO CABALLERO BULLS</v>
      </c>
      <c r="P262" s="1"/>
      <c r="Q262" s="1"/>
    </row>
    <row r="263">
      <c r="A263" s="70">
        <v>46186.0</v>
      </c>
      <c r="B263" s="5" t="s">
        <v>1746</v>
      </c>
      <c r="C263" s="5" t="s">
        <v>1795</v>
      </c>
      <c r="D263" s="5" t="s">
        <v>1606</v>
      </c>
      <c r="E263" s="5" t="s">
        <v>1804</v>
      </c>
      <c r="F263" s="5" t="s">
        <v>1612</v>
      </c>
      <c r="G263" s="99" t="s">
        <v>1806</v>
      </c>
      <c r="H263" s="1" t="s">
        <v>1319</v>
      </c>
      <c r="I263" s="1" t="str">
        <f>IFERROR(CONCATENATE(VLOOKUP(C263,PARAM!E:F,2,0),VLOOKUP(D263,PARAM!K:L,2,0),VLOOKUP(E263,PARAM!H:I,2,0),VLOOKUP(G263,PARAM!S:T,2,0)),"")</f>
        <v>4025621</v>
      </c>
      <c r="J263" s="1" t="str">
        <f>IFERROR(CONCATENATE("*",VLOOKUP(C263,PARAM!E:F,2,0),VLOOKUP(D263,PARAM!K:L,2,0),VLOOKUP(E263,PARAM!H:I,2,0),VLOOKUP(G263,PARAM!S:T,2,0),"*"),"")</f>
        <v>*4025621*</v>
      </c>
      <c r="K263" s="1" t="str">
        <f t="shared" si="1"/>
        <v>CONJUNTO CABALLERO BULLS TALLA 4XL</v>
      </c>
      <c r="L263" s="1" t="str">
        <f>VLOOKUP(B263,PARAM!A:C,3,0)</f>
        <v>CONJUNTOS Y CAMISETAS DE FUTBOL</v>
      </c>
      <c r="M263" s="1" t="str">
        <f>VLOOKUP(D263,PARAM!K:N,3,0)</f>
        <v>MASCULINO</v>
      </c>
      <c r="N263" s="1" t="str">
        <f>VLOOKUP(D263,PARAM!K:N,4,0)</f>
        <v>ADULTO</v>
      </c>
      <c r="O263" s="1" t="str">
        <f t="shared" si="2"/>
        <v>CONJUNTO CABALLERO BULLS</v>
      </c>
      <c r="P263" s="1"/>
      <c r="Q263" s="1"/>
    </row>
    <row r="264">
      <c r="A264" s="70">
        <v>46186.0</v>
      </c>
      <c r="B264" s="5" t="s">
        <v>1746</v>
      </c>
      <c r="C264" s="5" t="s">
        <v>1795</v>
      </c>
      <c r="D264" s="5" t="s">
        <v>1606</v>
      </c>
      <c r="E264" s="5" t="s">
        <v>1807</v>
      </c>
      <c r="F264" s="5" t="s">
        <v>1612</v>
      </c>
      <c r="G264" s="99" t="s">
        <v>1751</v>
      </c>
      <c r="H264" s="1" t="s">
        <v>1658</v>
      </c>
      <c r="I264" s="1" t="str">
        <f>IFERROR(CONCATENATE(VLOOKUP(C264,PARAM!E:F,2,0),VLOOKUP(D264,PARAM!K:L,2,0),VLOOKUP(E264,PARAM!H:I,2,0),VLOOKUP(G264,PARAM!S:T,2,0)),"")</f>
        <v>40212923</v>
      </c>
      <c r="J264" s="1" t="str">
        <f>IFERROR(CONCATENATE("*",VLOOKUP(C264,PARAM!E:F,2,0),VLOOKUP(D264,PARAM!K:L,2,0),VLOOKUP(E264,PARAM!H:I,2,0),VLOOKUP(G264,PARAM!S:T,2,0),"*"),"")</f>
        <v>*40212923*</v>
      </c>
      <c r="K264" s="1" t="str">
        <f t="shared" si="1"/>
        <v>CONJUNTO CABALLERO ESPAÑA AAA LOCAL TALLA L</v>
      </c>
      <c r="L264" s="1" t="str">
        <f>VLOOKUP(B264,PARAM!A:C,3,0)</f>
        <v>CONJUNTOS Y CAMISETAS DE FUTBOL</v>
      </c>
      <c r="M264" s="1" t="str">
        <f>VLOOKUP(D264,PARAM!K:N,3,0)</f>
        <v>MASCULINO</v>
      </c>
      <c r="N264" s="1" t="str">
        <f>VLOOKUP(D264,PARAM!K:N,4,0)</f>
        <v>ADULTO</v>
      </c>
      <c r="O264" s="1" t="str">
        <f t="shared" si="2"/>
        <v>CONJUNTO CABALLERO ESPAÑA AAA LOCAL</v>
      </c>
      <c r="P264" s="1"/>
      <c r="Q264" s="1"/>
    </row>
    <row r="265">
      <c r="A265" s="70">
        <v>46186.0</v>
      </c>
      <c r="B265" s="5" t="s">
        <v>1746</v>
      </c>
      <c r="C265" s="5" t="s">
        <v>1795</v>
      </c>
      <c r="D265" s="5" t="s">
        <v>1606</v>
      </c>
      <c r="E265" s="5" t="s">
        <v>1807</v>
      </c>
      <c r="F265" s="5" t="s">
        <v>1612</v>
      </c>
      <c r="G265" s="99" t="s">
        <v>1752</v>
      </c>
      <c r="H265" s="1" t="s">
        <v>1658</v>
      </c>
      <c r="I265" s="1" t="str">
        <f>IFERROR(CONCATENATE(VLOOKUP(C265,PARAM!E:F,2,0),VLOOKUP(D265,PARAM!K:L,2,0),VLOOKUP(E265,PARAM!H:I,2,0),VLOOKUP(G265,PARAM!S:T,2,0)),"")</f>
        <v>40212925</v>
      </c>
      <c r="J265" s="1" t="str">
        <f>IFERROR(CONCATENATE("*",VLOOKUP(C265,PARAM!E:F,2,0),VLOOKUP(D265,PARAM!K:L,2,0),VLOOKUP(E265,PARAM!H:I,2,0),VLOOKUP(G265,PARAM!S:T,2,0),"*"),"")</f>
        <v>*40212925*</v>
      </c>
      <c r="K265" s="1" t="str">
        <f t="shared" si="1"/>
        <v>CONJUNTO CABALLERO ESPAÑA AAA LOCAL TALLA M</v>
      </c>
      <c r="L265" s="1" t="str">
        <f>VLOOKUP(B265,PARAM!A:C,3,0)</f>
        <v>CONJUNTOS Y CAMISETAS DE FUTBOL</v>
      </c>
      <c r="M265" s="1" t="str">
        <f>VLOOKUP(D265,PARAM!K:N,3,0)</f>
        <v>MASCULINO</v>
      </c>
      <c r="N265" s="1" t="str">
        <f>VLOOKUP(D265,PARAM!K:N,4,0)</f>
        <v>ADULTO</v>
      </c>
      <c r="O265" s="1" t="str">
        <f t="shared" si="2"/>
        <v>CONJUNTO CABALLERO ESPAÑA AAA LOCAL</v>
      </c>
      <c r="P265" s="1"/>
      <c r="Q265" s="1"/>
    </row>
    <row r="266">
      <c r="A266" s="70">
        <v>46186.0</v>
      </c>
      <c r="B266" s="5" t="s">
        <v>1746</v>
      </c>
      <c r="C266" s="5" t="s">
        <v>1795</v>
      </c>
      <c r="D266" s="5" t="s">
        <v>1606</v>
      </c>
      <c r="E266" s="5" t="s">
        <v>1807</v>
      </c>
      <c r="F266" s="5" t="s">
        <v>1612</v>
      </c>
      <c r="G266" s="99" t="s">
        <v>1753</v>
      </c>
      <c r="H266" s="1" t="s">
        <v>1658</v>
      </c>
      <c r="I266" s="1" t="str">
        <f>IFERROR(CONCATENATE(VLOOKUP(C266,PARAM!E:F,2,0),VLOOKUP(D266,PARAM!K:L,2,0),VLOOKUP(E266,PARAM!H:I,2,0),VLOOKUP(G266,PARAM!S:T,2,0)),"")</f>
        <v>40212927</v>
      </c>
      <c r="J266" s="1" t="str">
        <f>IFERROR(CONCATENATE("*",VLOOKUP(C266,PARAM!E:F,2,0),VLOOKUP(D266,PARAM!K:L,2,0),VLOOKUP(E266,PARAM!H:I,2,0),VLOOKUP(G266,PARAM!S:T,2,0),"*"),"")</f>
        <v>*40212927*</v>
      </c>
      <c r="K266" s="1" t="str">
        <f t="shared" si="1"/>
        <v>CONJUNTO CABALLERO ESPAÑA AAA LOCAL TALLA S</v>
      </c>
      <c r="L266" s="1" t="str">
        <f>VLOOKUP(B266,PARAM!A:C,3,0)</f>
        <v>CONJUNTOS Y CAMISETAS DE FUTBOL</v>
      </c>
      <c r="M266" s="1" t="str">
        <f>VLOOKUP(D266,PARAM!K:N,3,0)</f>
        <v>MASCULINO</v>
      </c>
      <c r="N266" s="1" t="str">
        <f>VLOOKUP(D266,PARAM!K:N,4,0)</f>
        <v>ADULTO</v>
      </c>
      <c r="O266" s="1" t="str">
        <f t="shared" si="2"/>
        <v>CONJUNTO CABALLERO ESPAÑA AAA LOCAL</v>
      </c>
      <c r="P266" s="1"/>
      <c r="Q266" s="1"/>
    </row>
    <row r="267">
      <c r="A267" s="70">
        <v>46186.0</v>
      </c>
      <c r="B267" s="5" t="s">
        <v>1746</v>
      </c>
      <c r="C267" s="5" t="s">
        <v>1795</v>
      </c>
      <c r="D267" s="5" t="s">
        <v>1606</v>
      </c>
      <c r="E267" s="5" t="s">
        <v>1807</v>
      </c>
      <c r="F267" s="5" t="s">
        <v>1612</v>
      </c>
      <c r="G267" s="99" t="s">
        <v>1754</v>
      </c>
      <c r="H267" s="1" t="s">
        <v>1658</v>
      </c>
      <c r="I267" s="1" t="str">
        <f>IFERROR(CONCATENATE(VLOOKUP(C267,PARAM!E:F,2,0),VLOOKUP(D267,PARAM!K:L,2,0),VLOOKUP(E267,PARAM!H:I,2,0),VLOOKUP(G267,PARAM!S:T,2,0)),"")</f>
        <v>40212932</v>
      </c>
      <c r="J267" s="1" t="str">
        <f>IFERROR(CONCATENATE("*",VLOOKUP(C267,PARAM!E:F,2,0),VLOOKUP(D267,PARAM!K:L,2,0),VLOOKUP(E267,PARAM!H:I,2,0),VLOOKUP(G267,PARAM!S:T,2,0),"*"),"")</f>
        <v>*40212932*</v>
      </c>
      <c r="K267" s="1" t="str">
        <f t="shared" si="1"/>
        <v>CONJUNTO CABALLERO ESPAÑA AAA LOCAL TALLA XL</v>
      </c>
      <c r="L267" s="1" t="str">
        <f>VLOOKUP(B267,PARAM!A:C,3,0)</f>
        <v>CONJUNTOS Y CAMISETAS DE FUTBOL</v>
      </c>
      <c r="M267" s="1" t="str">
        <f>VLOOKUP(D267,PARAM!K:N,3,0)</f>
        <v>MASCULINO</v>
      </c>
      <c r="N267" s="1" t="str">
        <f>VLOOKUP(D267,PARAM!K:N,4,0)</f>
        <v>ADULTO</v>
      </c>
      <c r="O267" s="1" t="str">
        <f t="shared" si="2"/>
        <v>CONJUNTO CABALLERO ESPAÑA AAA LOCAL</v>
      </c>
      <c r="P267" s="1"/>
      <c r="Q267" s="1"/>
    </row>
    <row r="268">
      <c r="A268" s="70">
        <v>46186.0</v>
      </c>
      <c r="B268" s="5" t="s">
        <v>1746</v>
      </c>
      <c r="C268" s="5" t="s">
        <v>1795</v>
      </c>
      <c r="D268" s="5" t="s">
        <v>1606</v>
      </c>
      <c r="E268" s="5" t="s">
        <v>1808</v>
      </c>
      <c r="F268" s="5" t="s">
        <v>1782</v>
      </c>
      <c r="G268" s="99" t="s">
        <v>1751</v>
      </c>
      <c r="H268" s="1" t="s">
        <v>1765</v>
      </c>
      <c r="I268" s="1" t="str">
        <f>IFERROR(CONCATENATE(VLOOKUP(C268,PARAM!E:F,2,0),VLOOKUP(D268,PARAM!K:L,2,0),VLOOKUP(E268,PARAM!H:I,2,0),VLOOKUP(G268,PARAM!S:T,2,0)),"")</f>
        <v>40214723</v>
      </c>
      <c r="J268" s="1" t="str">
        <f>IFERROR(CONCATENATE("*",VLOOKUP(C268,PARAM!E:F,2,0),VLOOKUP(D268,PARAM!K:L,2,0),VLOOKUP(E268,PARAM!H:I,2,0),VLOOKUP(G268,PARAM!S:T,2,0),"*"),"")</f>
        <v>*40214723*</v>
      </c>
      <c r="K268" s="1" t="str">
        <f t="shared" si="1"/>
        <v>CONJUNTO CABALLERO INGLATERRA AAA LOCAL TALLA L</v>
      </c>
      <c r="L268" s="1" t="str">
        <f>VLOOKUP(B268,PARAM!A:C,3,0)</f>
        <v>CONJUNTOS Y CAMISETAS DE FUTBOL</v>
      </c>
      <c r="M268" s="1" t="str">
        <f>VLOOKUP(D268,PARAM!K:N,3,0)</f>
        <v>MASCULINO</v>
      </c>
      <c r="N268" s="1" t="str">
        <f>VLOOKUP(D268,PARAM!K:N,4,0)</f>
        <v>ADULTO</v>
      </c>
      <c r="O268" s="1" t="str">
        <f t="shared" si="2"/>
        <v>CONJUNTO CABALLERO INGLATERRA AAA LOCAL</v>
      </c>
      <c r="P268" s="1"/>
      <c r="Q268" s="1"/>
    </row>
    <row r="269">
      <c r="A269" s="70">
        <v>46186.0</v>
      </c>
      <c r="B269" s="5" t="s">
        <v>1746</v>
      </c>
      <c r="C269" s="5" t="s">
        <v>1795</v>
      </c>
      <c r="D269" s="5" t="s">
        <v>1606</v>
      </c>
      <c r="E269" s="5" t="s">
        <v>1808</v>
      </c>
      <c r="F269" s="5" t="s">
        <v>1782</v>
      </c>
      <c r="G269" s="99" t="s">
        <v>1752</v>
      </c>
      <c r="H269" s="1" t="s">
        <v>1765</v>
      </c>
      <c r="I269" s="1" t="str">
        <f>IFERROR(CONCATENATE(VLOOKUP(C269,PARAM!E:F,2,0),VLOOKUP(D269,PARAM!K:L,2,0),VLOOKUP(E269,PARAM!H:I,2,0),VLOOKUP(G269,PARAM!S:T,2,0)),"")</f>
        <v>40214725</v>
      </c>
      <c r="J269" s="1" t="str">
        <f>IFERROR(CONCATENATE("*",VLOOKUP(C269,PARAM!E:F,2,0),VLOOKUP(D269,PARAM!K:L,2,0),VLOOKUP(E269,PARAM!H:I,2,0),VLOOKUP(G269,PARAM!S:T,2,0),"*"),"")</f>
        <v>*40214725*</v>
      </c>
      <c r="K269" s="1" t="str">
        <f t="shared" si="1"/>
        <v>CONJUNTO CABALLERO INGLATERRA AAA LOCAL TALLA M</v>
      </c>
      <c r="L269" s="1" t="str">
        <f>VLOOKUP(B269,PARAM!A:C,3,0)</f>
        <v>CONJUNTOS Y CAMISETAS DE FUTBOL</v>
      </c>
      <c r="M269" s="1" t="str">
        <f>VLOOKUP(D269,PARAM!K:N,3,0)</f>
        <v>MASCULINO</v>
      </c>
      <c r="N269" s="1" t="str">
        <f>VLOOKUP(D269,PARAM!K:N,4,0)</f>
        <v>ADULTO</v>
      </c>
      <c r="O269" s="1" t="str">
        <f t="shared" si="2"/>
        <v>CONJUNTO CABALLERO INGLATERRA AAA LOCAL</v>
      </c>
      <c r="P269" s="1"/>
      <c r="Q269" s="1"/>
    </row>
    <row r="270">
      <c r="A270" s="70">
        <v>46186.0</v>
      </c>
      <c r="B270" s="5" t="s">
        <v>1746</v>
      </c>
      <c r="C270" s="5" t="s">
        <v>1795</v>
      </c>
      <c r="D270" s="5" t="s">
        <v>1606</v>
      </c>
      <c r="E270" s="5" t="s">
        <v>1808</v>
      </c>
      <c r="F270" s="5" t="s">
        <v>1782</v>
      </c>
      <c r="G270" s="99" t="s">
        <v>1753</v>
      </c>
      <c r="H270" s="1" t="s">
        <v>1765</v>
      </c>
      <c r="I270" s="1" t="str">
        <f>IFERROR(CONCATENATE(VLOOKUP(C270,PARAM!E:F,2,0),VLOOKUP(D270,PARAM!K:L,2,0),VLOOKUP(E270,PARAM!H:I,2,0),VLOOKUP(G270,PARAM!S:T,2,0)),"")</f>
        <v>40214727</v>
      </c>
      <c r="J270" s="1" t="str">
        <f>IFERROR(CONCATENATE("*",VLOOKUP(C270,PARAM!E:F,2,0),VLOOKUP(D270,PARAM!K:L,2,0),VLOOKUP(E270,PARAM!H:I,2,0),VLOOKUP(G270,PARAM!S:T,2,0),"*"),"")</f>
        <v>*40214727*</v>
      </c>
      <c r="K270" s="1" t="str">
        <f t="shared" si="1"/>
        <v>CONJUNTO CABALLERO INGLATERRA AAA LOCAL TALLA S</v>
      </c>
      <c r="L270" s="1" t="str">
        <f>VLOOKUP(B270,PARAM!A:C,3,0)</f>
        <v>CONJUNTOS Y CAMISETAS DE FUTBOL</v>
      </c>
      <c r="M270" s="1" t="str">
        <f>VLOOKUP(D270,PARAM!K:N,3,0)</f>
        <v>MASCULINO</v>
      </c>
      <c r="N270" s="1" t="str">
        <f>VLOOKUP(D270,PARAM!K:N,4,0)</f>
        <v>ADULTO</v>
      </c>
      <c r="O270" s="1" t="str">
        <f t="shared" si="2"/>
        <v>CONJUNTO CABALLERO INGLATERRA AAA LOCAL</v>
      </c>
      <c r="P270" s="1"/>
      <c r="Q270" s="1"/>
    </row>
    <row r="271">
      <c r="A271" s="70">
        <v>46186.0</v>
      </c>
      <c r="B271" s="5" t="s">
        <v>1746</v>
      </c>
      <c r="C271" s="5" t="s">
        <v>1795</v>
      </c>
      <c r="D271" s="5" t="s">
        <v>1606</v>
      </c>
      <c r="E271" s="5" t="s">
        <v>1808</v>
      </c>
      <c r="F271" s="5" t="s">
        <v>1782</v>
      </c>
      <c r="G271" s="99" t="s">
        <v>1754</v>
      </c>
      <c r="H271" s="1" t="s">
        <v>1765</v>
      </c>
      <c r="I271" s="1" t="str">
        <f>IFERROR(CONCATENATE(VLOOKUP(C271,PARAM!E:F,2,0),VLOOKUP(D271,PARAM!K:L,2,0),VLOOKUP(E271,PARAM!H:I,2,0),VLOOKUP(G271,PARAM!S:T,2,0)),"")</f>
        <v>40214732</v>
      </c>
      <c r="J271" s="1" t="str">
        <f>IFERROR(CONCATENATE("*",VLOOKUP(C271,PARAM!E:F,2,0),VLOOKUP(D271,PARAM!K:L,2,0),VLOOKUP(E271,PARAM!H:I,2,0),VLOOKUP(G271,PARAM!S:T,2,0),"*"),"")</f>
        <v>*40214732*</v>
      </c>
      <c r="K271" s="1" t="str">
        <f t="shared" si="1"/>
        <v>CONJUNTO CABALLERO INGLATERRA AAA LOCAL TALLA XL</v>
      </c>
      <c r="L271" s="1" t="str">
        <f>VLOOKUP(B271,PARAM!A:C,3,0)</f>
        <v>CONJUNTOS Y CAMISETAS DE FUTBOL</v>
      </c>
      <c r="M271" s="1" t="str">
        <f>VLOOKUP(D271,PARAM!K:N,3,0)</f>
        <v>MASCULINO</v>
      </c>
      <c r="N271" s="1" t="str">
        <f>VLOOKUP(D271,PARAM!K:N,4,0)</f>
        <v>ADULTO</v>
      </c>
      <c r="O271" s="1" t="str">
        <f t="shared" si="2"/>
        <v>CONJUNTO CABALLERO INGLATERRA AAA LOCAL</v>
      </c>
      <c r="P271" s="1"/>
      <c r="Q271" s="1"/>
    </row>
    <row r="272">
      <c r="A272" s="70">
        <v>46186.0</v>
      </c>
      <c r="B272" s="5" t="s">
        <v>1746</v>
      </c>
      <c r="C272" s="5" t="s">
        <v>1795</v>
      </c>
      <c r="D272" s="5" t="s">
        <v>1606</v>
      </c>
      <c r="E272" s="5" t="s">
        <v>1809</v>
      </c>
      <c r="F272" s="5" t="s">
        <v>1797</v>
      </c>
      <c r="G272" s="99" t="s">
        <v>1751</v>
      </c>
      <c r="H272" s="1" t="s">
        <v>1310</v>
      </c>
      <c r="I272" s="1" t="str">
        <f>IFERROR(CONCATENATE(VLOOKUP(C272,PARAM!E:F,2,0),VLOOKUP(D272,PARAM!K:L,2,0),VLOOKUP(E272,PARAM!H:I,2,0),VLOOKUP(G272,PARAM!S:T,2,0)),"")</f>
        <v>40214823</v>
      </c>
      <c r="J272" s="1" t="str">
        <f>IFERROR(CONCATENATE("*",VLOOKUP(C272,PARAM!E:F,2,0),VLOOKUP(D272,PARAM!K:L,2,0),VLOOKUP(E272,PARAM!H:I,2,0),VLOOKUP(G272,PARAM!S:T,2,0),"*"),"")</f>
        <v>*40214823*</v>
      </c>
      <c r="K272" s="1" t="str">
        <f t="shared" si="1"/>
        <v>CONJUNTO CABALLERO INTER DE MILAN AAA LOCAL 2025 TALLA L</v>
      </c>
      <c r="L272" s="1" t="str">
        <f>VLOOKUP(B272,PARAM!A:C,3,0)</f>
        <v>CONJUNTOS Y CAMISETAS DE FUTBOL</v>
      </c>
      <c r="M272" s="1" t="str">
        <f>VLOOKUP(D272,PARAM!K:N,3,0)</f>
        <v>MASCULINO</v>
      </c>
      <c r="N272" s="1" t="str">
        <f>VLOOKUP(D272,PARAM!K:N,4,0)</f>
        <v>ADULTO</v>
      </c>
      <c r="O272" s="1" t="str">
        <f t="shared" si="2"/>
        <v>CONJUNTO CABALLERO INTER DE MILAN AAA LOCAL 2025</v>
      </c>
      <c r="P272" s="1"/>
      <c r="Q272" s="1"/>
    </row>
    <row r="273">
      <c r="A273" s="70">
        <v>46186.0</v>
      </c>
      <c r="B273" s="5" t="s">
        <v>1746</v>
      </c>
      <c r="C273" s="5" t="s">
        <v>1795</v>
      </c>
      <c r="D273" s="5" t="s">
        <v>1606</v>
      </c>
      <c r="E273" s="5" t="s">
        <v>1809</v>
      </c>
      <c r="F273" s="5" t="s">
        <v>1797</v>
      </c>
      <c r="G273" s="99" t="s">
        <v>1752</v>
      </c>
      <c r="H273" s="1" t="s">
        <v>1310</v>
      </c>
      <c r="I273" s="1" t="str">
        <f>IFERROR(CONCATENATE(VLOOKUP(C273,PARAM!E:F,2,0),VLOOKUP(D273,PARAM!K:L,2,0),VLOOKUP(E273,PARAM!H:I,2,0),VLOOKUP(G273,PARAM!S:T,2,0)),"")</f>
        <v>40214825</v>
      </c>
      <c r="J273" s="1" t="str">
        <f>IFERROR(CONCATENATE("*",VLOOKUP(C273,PARAM!E:F,2,0),VLOOKUP(D273,PARAM!K:L,2,0),VLOOKUP(E273,PARAM!H:I,2,0),VLOOKUP(G273,PARAM!S:T,2,0),"*"),"")</f>
        <v>*40214825*</v>
      </c>
      <c r="K273" s="1" t="str">
        <f t="shared" si="1"/>
        <v>CONJUNTO CABALLERO INTER DE MILAN AAA LOCAL 2025 TALLA M</v>
      </c>
      <c r="L273" s="1" t="str">
        <f>VLOOKUP(B273,PARAM!A:C,3,0)</f>
        <v>CONJUNTOS Y CAMISETAS DE FUTBOL</v>
      </c>
      <c r="M273" s="1" t="str">
        <f>VLOOKUP(D273,PARAM!K:N,3,0)</f>
        <v>MASCULINO</v>
      </c>
      <c r="N273" s="1" t="str">
        <f>VLOOKUP(D273,PARAM!K:N,4,0)</f>
        <v>ADULTO</v>
      </c>
      <c r="O273" s="1" t="str">
        <f t="shared" si="2"/>
        <v>CONJUNTO CABALLERO INTER DE MILAN AAA LOCAL 2025</v>
      </c>
      <c r="P273" s="1"/>
      <c r="Q273" s="1"/>
    </row>
    <row r="274">
      <c r="A274" s="70">
        <v>46186.0</v>
      </c>
      <c r="B274" s="5" t="s">
        <v>1746</v>
      </c>
      <c r="C274" s="5" t="s">
        <v>1795</v>
      </c>
      <c r="D274" s="5" t="s">
        <v>1606</v>
      </c>
      <c r="E274" s="5" t="s">
        <v>1810</v>
      </c>
      <c r="F274" s="5" t="s">
        <v>1797</v>
      </c>
      <c r="G274" s="99" t="s">
        <v>1751</v>
      </c>
      <c r="H274" s="1" t="s">
        <v>1658</v>
      </c>
      <c r="I274" s="1" t="str">
        <f>IFERROR(CONCATENATE(VLOOKUP(C274,PARAM!E:F,2,0),VLOOKUP(D274,PARAM!K:L,2,0),VLOOKUP(E274,PARAM!H:I,2,0),VLOOKUP(G274,PARAM!S:T,2,0)),"")</f>
        <v>40215123</v>
      </c>
      <c r="J274" s="1" t="str">
        <f>IFERROR(CONCATENATE("*",VLOOKUP(C274,PARAM!E:F,2,0),VLOOKUP(D274,PARAM!K:L,2,0),VLOOKUP(E274,PARAM!H:I,2,0),VLOOKUP(G274,PARAM!S:T,2,0),"*"),"")</f>
        <v>*40215123*</v>
      </c>
      <c r="K274" s="1" t="str">
        <f t="shared" si="1"/>
        <v>CONJUNTO CABALLERO JAPON AAA LOCAL TALLA L</v>
      </c>
      <c r="L274" s="1" t="str">
        <f>VLOOKUP(B274,PARAM!A:C,3,0)</f>
        <v>CONJUNTOS Y CAMISETAS DE FUTBOL</v>
      </c>
      <c r="M274" s="1" t="str">
        <f>VLOOKUP(D274,PARAM!K:N,3,0)</f>
        <v>MASCULINO</v>
      </c>
      <c r="N274" s="1" t="str">
        <f>VLOOKUP(D274,PARAM!K:N,4,0)</f>
        <v>ADULTO</v>
      </c>
      <c r="O274" s="1" t="str">
        <f t="shared" si="2"/>
        <v>CONJUNTO CABALLERO JAPON AAA LOCAL</v>
      </c>
      <c r="P274" s="1"/>
      <c r="Q274" s="1"/>
    </row>
    <row r="275">
      <c r="A275" s="70">
        <v>46186.0</v>
      </c>
      <c r="B275" s="5" t="s">
        <v>1746</v>
      </c>
      <c r="C275" s="5" t="s">
        <v>1795</v>
      </c>
      <c r="D275" s="5" t="s">
        <v>1606</v>
      </c>
      <c r="E275" s="5" t="s">
        <v>1810</v>
      </c>
      <c r="F275" s="5" t="s">
        <v>1797</v>
      </c>
      <c r="G275" s="99" t="s">
        <v>1752</v>
      </c>
      <c r="H275" s="1" t="s">
        <v>1658</v>
      </c>
      <c r="I275" s="1" t="str">
        <f>IFERROR(CONCATENATE(VLOOKUP(C275,PARAM!E:F,2,0),VLOOKUP(D275,PARAM!K:L,2,0),VLOOKUP(E275,PARAM!H:I,2,0),VLOOKUP(G275,PARAM!S:T,2,0)),"")</f>
        <v>40215125</v>
      </c>
      <c r="J275" s="1" t="str">
        <f>IFERROR(CONCATENATE("*",VLOOKUP(C275,PARAM!E:F,2,0),VLOOKUP(D275,PARAM!K:L,2,0),VLOOKUP(E275,PARAM!H:I,2,0),VLOOKUP(G275,PARAM!S:T,2,0),"*"),"")</f>
        <v>*40215125*</v>
      </c>
      <c r="K275" s="1" t="str">
        <f t="shared" si="1"/>
        <v>CONJUNTO CABALLERO JAPON AAA LOCAL TALLA M</v>
      </c>
      <c r="L275" s="1" t="str">
        <f>VLOOKUP(B275,PARAM!A:C,3,0)</f>
        <v>CONJUNTOS Y CAMISETAS DE FUTBOL</v>
      </c>
      <c r="M275" s="1" t="str">
        <f>VLOOKUP(D275,PARAM!K:N,3,0)</f>
        <v>MASCULINO</v>
      </c>
      <c r="N275" s="1" t="str">
        <f>VLOOKUP(D275,PARAM!K:N,4,0)</f>
        <v>ADULTO</v>
      </c>
      <c r="O275" s="1" t="str">
        <f t="shared" si="2"/>
        <v>CONJUNTO CABALLERO JAPON AAA LOCAL</v>
      </c>
      <c r="P275" s="1"/>
      <c r="Q275" s="1"/>
    </row>
    <row r="276">
      <c r="A276" s="70">
        <v>46186.0</v>
      </c>
      <c r="B276" s="5" t="s">
        <v>1746</v>
      </c>
      <c r="C276" s="5" t="s">
        <v>1795</v>
      </c>
      <c r="D276" s="5" t="s">
        <v>1606</v>
      </c>
      <c r="E276" s="5" t="s">
        <v>1810</v>
      </c>
      <c r="F276" s="5" t="s">
        <v>1797</v>
      </c>
      <c r="G276" s="99" t="s">
        <v>1753</v>
      </c>
      <c r="H276" s="1" t="s">
        <v>1658</v>
      </c>
      <c r="I276" s="1" t="str">
        <f>IFERROR(CONCATENATE(VLOOKUP(C276,PARAM!E:F,2,0),VLOOKUP(D276,PARAM!K:L,2,0),VLOOKUP(E276,PARAM!H:I,2,0),VLOOKUP(G276,PARAM!S:T,2,0)),"")</f>
        <v>40215127</v>
      </c>
      <c r="J276" s="1" t="str">
        <f>IFERROR(CONCATENATE("*",VLOOKUP(C276,PARAM!E:F,2,0),VLOOKUP(D276,PARAM!K:L,2,0),VLOOKUP(E276,PARAM!H:I,2,0),VLOOKUP(G276,PARAM!S:T,2,0),"*"),"")</f>
        <v>*40215127*</v>
      </c>
      <c r="K276" s="1" t="str">
        <f t="shared" si="1"/>
        <v>CONJUNTO CABALLERO JAPON AAA LOCAL TALLA S</v>
      </c>
      <c r="L276" s="1" t="str">
        <f>VLOOKUP(B276,PARAM!A:C,3,0)</f>
        <v>CONJUNTOS Y CAMISETAS DE FUTBOL</v>
      </c>
      <c r="M276" s="1" t="str">
        <f>VLOOKUP(D276,PARAM!K:N,3,0)</f>
        <v>MASCULINO</v>
      </c>
      <c r="N276" s="1" t="str">
        <f>VLOOKUP(D276,PARAM!K:N,4,0)</f>
        <v>ADULTO</v>
      </c>
      <c r="O276" s="1" t="str">
        <f t="shared" si="2"/>
        <v>CONJUNTO CABALLERO JAPON AAA LOCAL</v>
      </c>
      <c r="P276" s="1"/>
      <c r="Q276" s="1"/>
    </row>
    <row r="277">
      <c r="A277" s="70">
        <v>46186.0</v>
      </c>
      <c r="B277" s="5" t="s">
        <v>1746</v>
      </c>
      <c r="C277" s="5" t="s">
        <v>1795</v>
      </c>
      <c r="D277" s="5" t="s">
        <v>1606</v>
      </c>
      <c r="E277" s="5" t="s">
        <v>1810</v>
      </c>
      <c r="F277" s="5" t="s">
        <v>1797</v>
      </c>
      <c r="G277" s="99" t="s">
        <v>1754</v>
      </c>
      <c r="H277" s="1" t="s">
        <v>1658</v>
      </c>
      <c r="I277" s="1" t="str">
        <f>IFERROR(CONCATENATE(VLOOKUP(C277,PARAM!E:F,2,0),VLOOKUP(D277,PARAM!K:L,2,0),VLOOKUP(E277,PARAM!H:I,2,0),VLOOKUP(G277,PARAM!S:T,2,0)),"")</f>
        <v>40215132</v>
      </c>
      <c r="J277" s="1" t="str">
        <f>IFERROR(CONCATENATE("*",VLOOKUP(C277,PARAM!E:F,2,0),VLOOKUP(D277,PARAM!K:L,2,0),VLOOKUP(E277,PARAM!H:I,2,0),VLOOKUP(G277,PARAM!S:T,2,0),"*"),"")</f>
        <v>*40215132*</v>
      </c>
      <c r="K277" s="1" t="str">
        <f t="shared" si="1"/>
        <v>CONJUNTO CABALLERO JAPON AAA LOCAL TALLA XL</v>
      </c>
      <c r="L277" s="1" t="str">
        <f>VLOOKUP(B277,PARAM!A:C,3,0)</f>
        <v>CONJUNTOS Y CAMISETAS DE FUTBOL</v>
      </c>
      <c r="M277" s="1" t="str">
        <f>VLOOKUP(D277,PARAM!K:N,3,0)</f>
        <v>MASCULINO</v>
      </c>
      <c r="N277" s="1" t="str">
        <f>VLOOKUP(D277,PARAM!K:N,4,0)</f>
        <v>ADULTO</v>
      </c>
      <c r="O277" s="1" t="str">
        <f t="shared" si="2"/>
        <v>CONJUNTO CABALLERO JAPON AAA LOCAL</v>
      </c>
      <c r="P277" s="1"/>
      <c r="Q277" s="1"/>
    </row>
    <row r="278">
      <c r="A278" s="70">
        <v>46186.0</v>
      </c>
      <c r="B278" s="5" t="s">
        <v>1746</v>
      </c>
      <c r="C278" s="5" t="s">
        <v>1795</v>
      </c>
      <c r="D278" s="5" t="s">
        <v>1606</v>
      </c>
      <c r="E278" s="5" t="s">
        <v>1811</v>
      </c>
      <c r="F278" s="5" t="s">
        <v>1768</v>
      </c>
      <c r="G278" s="99" t="s">
        <v>1812</v>
      </c>
      <c r="H278" s="1" t="s">
        <v>1319</v>
      </c>
      <c r="I278" s="1" t="str">
        <f>IFERROR(CONCATENATE(VLOOKUP(C278,PARAM!E:F,2,0),VLOOKUP(D278,PARAM!K:L,2,0),VLOOKUP(E278,PARAM!H:I,2,0),VLOOKUP(G278,PARAM!S:T,2,0)),"")</f>
        <v>40216320</v>
      </c>
      <c r="J278" s="1" t="str">
        <f>IFERROR(CONCATENATE("*",VLOOKUP(C278,PARAM!E:F,2,0),VLOOKUP(D278,PARAM!K:L,2,0),VLOOKUP(E278,PARAM!H:I,2,0),VLOOKUP(G278,PARAM!S:T,2,0),"*"),"")</f>
        <v>*40216320*</v>
      </c>
      <c r="K278" s="1" t="str">
        <f t="shared" si="1"/>
        <v>CONJUNTO CABALLERO LAKERS TALLA 3XL</v>
      </c>
      <c r="L278" s="1" t="str">
        <f>VLOOKUP(B278,PARAM!A:C,3,0)</f>
        <v>CONJUNTOS Y CAMISETAS DE FUTBOL</v>
      </c>
      <c r="M278" s="1" t="str">
        <f>VLOOKUP(D278,PARAM!K:N,3,0)</f>
        <v>MASCULINO</v>
      </c>
      <c r="N278" s="1" t="str">
        <f>VLOOKUP(D278,PARAM!K:N,4,0)</f>
        <v>ADULTO</v>
      </c>
      <c r="O278" s="1" t="str">
        <f t="shared" si="2"/>
        <v>CONJUNTO CABALLERO LAKERS</v>
      </c>
      <c r="P278" s="1"/>
      <c r="Q278" s="1"/>
    </row>
    <row r="279">
      <c r="A279" s="70">
        <v>46186.0</v>
      </c>
      <c r="B279" s="5" t="s">
        <v>1746</v>
      </c>
      <c r="C279" s="5" t="s">
        <v>1795</v>
      </c>
      <c r="D279" s="5" t="s">
        <v>1606</v>
      </c>
      <c r="E279" s="5" t="s">
        <v>1811</v>
      </c>
      <c r="F279" s="5" t="s">
        <v>1768</v>
      </c>
      <c r="G279" s="99" t="s">
        <v>1806</v>
      </c>
      <c r="H279" s="1" t="s">
        <v>1319</v>
      </c>
      <c r="I279" s="1" t="str">
        <f>IFERROR(CONCATENATE(VLOOKUP(C279,PARAM!E:F,2,0),VLOOKUP(D279,PARAM!K:L,2,0),VLOOKUP(E279,PARAM!H:I,2,0),VLOOKUP(G279,PARAM!S:T,2,0)),"")</f>
        <v>40216321</v>
      </c>
      <c r="J279" s="1" t="str">
        <f>IFERROR(CONCATENATE("*",VLOOKUP(C279,PARAM!E:F,2,0),VLOOKUP(D279,PARAM!K:L,2,0),VLOOKUP(E279,PARAM!H:I,2,0),VLOOKUP(G279,PARAM!S:T,2,0),"*"),"")</f>
        <v>*40216321*</v>
      </c>
      <c r="K279" s="1" t="str">
        <f t="shared" si="1"/>
        <v>CONJUNTO CABALLERO LAKERS TALLA 4XL</v>
      </c>
      <c r="L279" s="1" t="str">
        <f>VLOOKUP(B279,PARAM!A:C,3,0)</f>
        <v>CONJUNTOS Y CAMISETAS DE FUTBOL</v>
      </c>
      <c r="M279" s="1" t="str">
        <f>VLOOKUP(D279,PARAM!K:N,3,0)</f>
        <v>MASCULINO</v>
      </c>
      <c r="N279" s="1" t="str">
        <f>VLOOKUP(D279,PARAM!K:N,4,0)</f>
        <v>ADULTO</v>
      </c>
      <c r="O279" s="1" t="str">
        <f t="shared" si="2"/>
        <v>CONJUNTO CABALLERO LAKERS</v>
      </c>
      <c r="P279" s="1"/>
      <c r="Q279" s="1"/>
    </row>
    <row r="280">
      <c r="A280" s="70">
        <v>46186.0</v>
      </c>
      <c r="B280" s="5" t="s">
        <v>1746</v>
      </c>
      <c r="C280" s="5" t="s">
        <v>1795</v>
      </c>
      <c r="D280" s="5" t="s">
        <v>1606</v>
      </c>
      <c r="E280" s="5" t="s">
        <v>1811</v>
      </c>
      <c r="F280" s="5" t="s">
        <v>1782</v>
      </c>
      <c r="G280" s="99" t="s">
        <v>1806</v>
      </c>
      <c r="H280" s="1" t="s">
        <v>1319</v>
      </c>
      <c r="I280" s="1" t="str">
        <f>IFERROR(CONCATENATE(VLOOKUP(C280,PARAM!E:F,2,0),VLOOKUP(D280,PARAM!K:L,2,0),VLOOKUP(E280,PARAM!H:I,2,0),VLOOKUP(G280,PARAM!S:T,2,0)),"")</f>
        <v>40216321</v>
      </c>
      <c r="J280" s="1" t="str">
        <f>IFERROR(CONCATENATE("*",VLOOKUP(C280,PARAM!E:F,2,0),VLOOKUP(D280,PARAM!K:L,2,0),VLOOKUP(E280,PARAM!H:I,2,0),VLOOKUP(G280,PARAM!S:T,2,0),"*"),"")</f>
        <v>*40216321*</v>
      </c>
      <c r="K280" s="1" t="str">
        <f t="shared" si="1"/>
        <v>CONJUNTO CABALLERO LAKERS TALLA 4XL</v>
      </c>
      <c r="L280" s="1" t="str">
        <f>VLOOKUP(B280,PARAM!A:C,3,0)</f>
        <v>CONJUNTOS Y CAMISETAS DE FUTBOL</v>
      </c>
      <c r="M280" s="1" t="str">
        <f>VLOOKUP(D280,PARAM!K:N,3,0)</f>
        <v>MASCULINO</v>
      </c>
      <c r="N280" s="1" t="str">
        <f>VLOOKUP(D280,PARAM!K:N,4,0)</f>
        <v>ADULTO</v>
      </c>
      <c r="O280" s="1" t="str">
        <f t="shared" si="2"/>
        <v>CONJUNTO CABALLERO LAKERS</v>
      </c>
      <c r="P280" s="1"/>
      <c r="Q280" s="1"/>
    </row>
    <row r="281">
      <c r="A281" s="70">
        <v>46186.0</v>
      </c>
      <c r="B281" s="5" t="s">
        <v>1746</v>
      </c>
      <c r="C281" s="5" t="s">
        <v>1795</v>
      </c>
      <c r="D281" s="5" t="s">
        <v>1606</v>
      </c>
      <c r="E281" s="5" t="s">
        <v>1813</v>
      </c>
      <c r="F281" s="5" t="s">
        <v>1612</v>
      </c>
      <c r="G281" s="99" t="s">
        <v>1751</v>
      </c>
      <c r="H281" s="1" t="s">
        <v>1324</v>
      </c>
      <c r="I281" s="1" t="str">
        <f>IFERROR(CONCATENATE(VLOOKUP(C281,PARAM!E:F,2,0),VLOOKUP(D281,PARAM!K:L,2,0),VLOOKUP(E281,PARAM!H:I,2,0),VLOOKUP(G281,PARAM!S:T,2,0)),"")</f>
        <v>40217623</v>
      </c>
      <c r="J281" s="1" t="str">
        <f>IFERROR(CONCATENATE("*",VLOOKUP(C281,PARAM!E:F,2,0),VLOOKUP(D281,PARAM!K:L,2,0),VLOOKUP(E281,PARAM!H:I,2,0),VLOOKUP(G281,PARAM!S:T,2,0),"*"),"")</f>
        <v>*40217623*</v>
      </c>
      <c r="K281" s="1" t="str">
        <f t="shared" si="1"/>
        <v>CONJUNTO CABALLERO LIVERPOOL AAA LOCAL 2025 TALLA L</v>
      </c>
      <c r="L281" s="1" t="str">
        <f>VLOOKUP(B281,PARAM!A:C,3,0)</f>
        <v>CONJUNTOS Y CAMISETAS DE FUTBOL</v>
      </c>
      <c r="M281" s="1" t="str">
        <f>VLOOKUP(D281,PARAM!K:N,3,0)</f>
        <v>MASCULINO</v>
      </c>
      <c r="N281" s="1" t="str">
        <f>VLOOKUP(D281,PARAM!K:N,4,0)</f>
        <v>ADULTO</v>
      </c>
      <c r="O281" s="1" t="str">
        <f t="shared" si="2"/>
        <v>CONJUNTO CABALLERO LIVERPOOL AAA LOCAL 2025</v>
      </c>
      <c r="P281" s="1"/>
      <c r="Q281" s="1"/>
    </row>
    <row r="282">
      <c r="A282" s="70">
        <v>46186.0</v>
      </c>
      <c r="B282" s="5" t="s">
        <v>1746</v>
      </c>
      <c r="C282" s="5" t="s">
        <v>1795</v>
      </c>
      <c r="D282" s="5" t="s">
        <v>1606</v>
      </c>
      <c r="E282" s="5" t="s">
        <v>1813</v>
      </c>
      <c r="F282" s="5" t="s">
        <v>1612</v>
      </c>
      <c r="G282" s="99" t="s">
        <v>1753</v>
      </c>
      <c r="H282" s="1" t="s">
        <v>1336</v>
      </c>
      <c r="I282" s="1" t="str">
        <f>IFERROR(CONCATENATE(VLOOKUP(C282,PARAM!E:F,2,0),VLOOKUP(D282,PARAM!K:L,2,0),VLOOKUP(E282,PARAM!H:I,2,0),VLOOKUP(G282,PARAM!S:T,2,0)),"")</f>
        <v>40217627</v>
      </c>
      <c r="J282" s="1" t="str">
        <f>IFERROR(CONCATENATE("*",VLOOKUP(C282,PARAM!E:F,2,0),VLOOKUP(D282,PARAM!K:L,2,0),VLOOKUP(E282,PARAM!H:I,2,0),VLOOKUP(G282,PARAM!S:T,2,0),"*"),"")</f>
        <v>*40217627*</v>
      </c>
      <c r="K282" s="1" t="str">
        <f t="shared" si="1"/>
        <v>CONJUNTO CABALLERO LIVERPOOL AAA LOCAL 2025 TALLA S</v>
      </c>
      <c r="L282" s="1" t="str">
        <f>VLOOKUP(B282,PARAM!A:C,3,0)</f>
        <v>CONJUNTOS Y CAMISETAS DE FUTBOL</v>
      </c>
      <c r="M282" s="1" t="str">
        <f>VLOOKUP(D282,PARAM!K:N,3,0)</f>
        <v>MASCULINO</v>
      </c>
      <c r="N282" s="1" t="str">
        <f>VLOOKUP(D282,PARAM!K:N,4,0)</f>
        <v>ADULTO</v>
      </c>
      <c r="O282" s="1" t="str">
        <f t="shared" si="2"/>
        <v>CONJUNTO CABALLERO LIVERPOOL AAA LOCAL 2025</v>
      </c>
      <c r="P282" s="1"/>
      <c r="Q282" s="1"/>
    </row>
    <row r="283">
      <c r="A283" s="70">
        <v>46186.0</v>
      </c>
      <c r="B283" s="5" t="s">
        <v>1746</v>
      </c>
      <c r="C283" s="5" t="s">
        <v>1795</v>
      </c>
      <c r="D283" s="5" t="s">
        <v>1606</v>
      </c>
      <c r="E283" s="5" t="s">
        <v>1814</v>
      </c>
      <c r="F283" s="5" t="s">
        <v>1763</v>
      </c>
      <c r="G283" s="99" t="s">
        <v>1751</v>
      </c>
      <c r="H283" s="1" t="s">
        <v>1324</v>
      </c>
      <c r="I283" s="1" t="str">
        <f>IFERROR(CONCATENATE(VLOOKUP(C283,PARAM!E:F,2,0),VLOOKUP(D283,PARAM!K:L,2,0),VLOOKUP(E283,PARAM!H:I,2,0),VLOOKUP(G283,PARAM!S:T,2,0)),"")</f>
        <v>40217723</v>
      </c>
      <c r="J283" s="1" t="str">
        <f>IFERROR(CONCATENATE("*",VLOOKUP(C283,PARAM!E:F,2,0),VLOOKUP(D283,PARAM!K:L,2,0),VLOOKUP(E283,PARAM!H:I,2,0),VLOOKUP(G283,PARAM!S:T,2,0),"*"),"")</f>
        <v>*40217723*</v>
      </c>
      <c r="K283" s="1" t="str">
        <f t="shared" si="1"/>
        <v>CONJUNTO CABALLERO LIVERPOOL AAA VISITANTE 2025 TALLA L</v>
      </c>
      <c r="L283" s="1" t="str">
        <f>VLOOKUP(B283,PARAM!A:C,3,0)</f>
        <v>CONJUNTOS Y CAMISETAS DE FUTBOL</v>
      </c>
      <c r="M283" s="1" t="str">
        <f>VLOOKUP(D283,PARAM!K:N,3,0)</f>
        <v>MASCULINO</v>
      </c>
      <c r="N283" s="1" t="str">
        <f>VLOOKUP(D283,PARAM!K:N,4,0)</f>
        <v>ADULTO</v>
      </c>
      <c r="O283" s="1" t="str">
        <f t="shared" si="2"/>
        <v>CONJUNTO CABALLERO LIVERPOOL AAA VISITANTE 2025</v>
      </c>
      <c r="P283" s="1"/>
      <c r="Q283" s="1"/>
    </row>
    <row r="284">
      <c r="A284" s="70">
        <v>46186.0</v>
      </c>
      <c r="B284" s="5" t="s">
        <v>1746</v>
      </c>
      <c r="C284" s="5" t="s">
        <v>1795</v>
      </c>
      <c r="D284" s="5" t="s">
        <v>1606</v>
      </c>
      <c r="E284" s="5" t="s">
        <v>1814</v>
      </c>
      <c r="F284" s="5" t="s">
        <v>1763</v>
      </c>
      <c r="G284" s="99" t="s">
        <v>1753</v>
      </c>
      <c r="H284" s="1" t="s">
        <v>1324</v>
      </c>
      <c r="I284" s="1" t="str">
        <f>IFERROR(CONCATENATE(VLOOKUP(C284,PARAM!E:F,2,0),VLOOKUP(D284,PARAM!K:L,2,0),VLOOKUP(E284,PARAM!H:I,2,0),VLOOKUP(G284,PARAM!S:T,2,0)),"")</f>
        <v>40217727</v>
      </c>
      <c r="J284" s="1" t="str">
        <f>IFERROR(CONCATENATE("*",VLOOKUP(C284,PARAM!E:F,2,0),VLOOKUP(D284,PARAM!K:L,2,0),VLOOKUP(E284,PARAM!H:I,2,0),VLOOKUP(G284,PARAM!S:T,2,0),"*"),"")</f>
        <v>*40217727*</v>
      </c>
      <c r="K284" s="1" t="str">
        <f t="shared" si="1"/>
        <v>CONJUNTO CABALLERO LIVERPOOL AAA VISITANTE 2025 TALLA S</v>
      </c>
      <c r="L284" s="1" t="str">
        <f>VLOOKUP(B284,PARAM!A:C,3,0)</f>
        <v>CONJUNTOS Y CAMISETAS DE FUTBOL</v>
      </c>
      <c r="M284" s="1" t="str">
        <f>VLOOKUP(D284,PARAM!K:N,3,0)</f>
        <v>MASCULINO</v>
      </c>
      <c r="N284" s="1" t="str">
        <f>VLOOKUP(D284,PARAM!K:N,4,0)</f>
        <v>ADULTO</v>
      </c>
      <c r="O284" s="1" t="str">
        <f t="shared" si="2"/>
        <v>CONJUNTO CABALLERO LIVERPOOL AAA VISITANTE 2025</v>
      </c>
      <c r="P284" s="1"/>
      <c r="Q284" s="1"/>
    </row>
    <row r="285">
      <c r="A285" s="70">
        <v>46186.0</v>
      </c>
      <c r="B285" s="5" t="s">
        <v>1746</v>
      </c>
      <c r="C285" s="5" t="s">
        <v>1795</v>
      </c>
      <c r="D285" s="5" t="s">
        <v>1606</v>
      </c>
      <c r="E285" s="5" t="s">
        <v>1815</v>
      </c>
      <c r="F285" s="5" t="s">
        <v>1776</v>
      </c>
      <c r="G285" s="99" t="s">
        <v>1751</v>
      </c>
      <c r="H285" s="1" t="s">
        <v>1307</v>
      </c>
      <c r="I285" s="1" t="str">
        <f>IFERROR(CONCATENATE(VLOOKUP(C285,PARAM!E:F,2,0),VLOOKUP(D285,PARAM!K:L,2,0),VLOOKUP(E285,PARAM!H:I,2,0),VLOOKUP(G285,PARAM!S:T,2,0)),"")</f>
        <v>40217923</v>
      </c>
      <c r="J285" s="1" t="str">
        <f>IFERROR(CONCATENATE("*",VLOOKUP(C285,PARAM!E:F,2,0),VLOOKUP(D285,PARAM!K:L,2,0),VLOOKUP(E285,PARAM!H:I,2,0),VLOOKUP(G285,PARAM!S:T,2,0),"*"),"")</f>
        <v>*40217923*</v>
      </c>
      <c r="K285" s="1" t="str">
        <f t="shared" si="1"/>
        <v>CONJUNTO CABALLERO MANCHESTER CITY AAA LOCAL 2025 TALLA L</v>
      </c>
      <c r="L285" s="1" t="str">
        <f>VLOOKUP(B285,PARAM!A:C,3,0)</f>
        <v>CONJUNTOS Y CAMISETAS DE FUTBOL</v>
      </c>
      <c r="M285" s="1" t="str">
        <f>VLOOKUP(D285,PARAM!K:N,3,0)</f>
        <v>MASCULINO</v>
      </c>
      <c r="N285" s="1" t="str">
        <f>VLOOKUP(D285,PARAM!K:N,4,0)</f>
        <v>ADULTO</v>
      </c>
      <c r="O285" s="1" t="str">
        <f t="shared" si="2"/>
        <v>CONJUNTO CABALLERO MANCHESTER CITY AAA LOCAL 2025</v>
      </c>
      <c r="P285" s="1"/>
      <c r="Q285" s="1"/>
    </row>
    <row r="286">
      <c r="A286" s="70">
        <v>46186.0</v>
      </c>
      <c r="B286" s="5" t="s">
        <v>1746</v>
      </c>
      <c r="C286" s="5" t="s">
        <v>1795</v>
      </c>
      <c r="D286" s="5" t="s">
        <v>1606</v>
      </c>
      <c r="E286" s="5" t="s">
        <v>1815</v>
      </c>
      <c r="F286" s="5" t="s">
        <v>1776</v>
      </c>
      <c r="G286" s="99" t="s">
        <v>1752</v>
      </c>
      <c r="H286" s="1" t="s">
        <v>1307</v>
      </c>
      <c r="I286" s="1" t="str">
        <f>IFERROR(CONCATENATE(VLOOKUP(C286,PARAM!E:F,2,0),VLOOKUP(D286,PARAM!K:L,2,0),VLOOKUP(E286,PARAM!H:I,2,0),VLOOKUP(G286,PARAM!S:T,2,0)),"")</f>
        <v>40217925</v>
      </c>
      <c r="J286" s="1" t="str">
        <f>IFERROR(CONCATENATE("*",VLOOKUP(C286,PARAM!E:F,2,0),VLOOKUP(D286,PARAM!K:L,2,0),VLOOKUP(E286,PARAM!H:I,2,0),VLOOKUP(G286,PARAM!S:T,2,0),"*"),"")</f>
        <v>*40217925*</v>
      </c>
      <c r="K286" s="1" t="str">
        <f t="shared" si="1"/>
        <v>CONJUNTO CABALLERO MANCHESTER CITY AAA LOCAL 2025 TALLA M</v>
      </c>
      <c r="L286" s="1" t="str">
        <f>VLOOKUP(B286,PARAM!A:C,3,0)</f>
        <v>CONJUNTOS Y CAMISETAS DE FUTBOL</v>
      </c>
      <c r="M286" s="1" t="str">
        <f>VLOOKUP(D286,PARAM!K:N,3,0)</f>
        <v>MASCULINO</v>
      </c>
      <c r="N286" s="1" t="str">
        <f>VLOOKUP(D286,PARAM!K:N,4,0)</f>
        <v>ADULTO</v>
      </c>
      <c r="O286" s="1" t="str">
        <f t="shared" si="2"/>
        <v>CONJUNTO CABALLERO MANCHESTER CITY AAA LOCAL 2025</v>
      </c>
      <c r="P286" s="1"/>
      <c r="Q286" s="1"/>
    </row>
    <row r="287">
      <c r="A287" s="70">
        <v>46186.0</v>
      </c>
      <c r="B287" s="5" t="s">
        <v>1746</v>
      </c>
      <c r="C287" s="5" t="s">
        <v>1795</v>
      </c>
      <c r="D287" s="5" t="s">
        <v>1606</v>
      </c>
      <c r="E287" s="5" t="s">
        <v>1815</v>
      </c>
      <c r="F287" s="5" t="s">
        <v>1776</v>
      </c>
      <c r="G287" s="99" t="s">
        <v>1752</v>
      </c>
      <c r="H287" s="1" t="s">
        <v>1307</v>
      </c>
      <c r="I287" s="1" t="str">
        <f>IFERROR(CONCATENATE(VLOOKUP(C287,PARAM!E:F,2,0),VLOOKUP(D287,PARAM!K:L,2,0),VLOOKUP(E287,PARAM!H:I,2,0),VLOOKUP(G287,PARAM!S:T,2,0)),"")</f>
        <v>40217925</v>
      </c>
      <c r="J287" s="1" t="str">
        <f>IFERROR(CONCATENATE("*",VLOOKUP(C287,PARAM!E:F,2,0),VLOOKUP(D287,PARAM!K:L,2,0),VLOOKUP(E287,PARAM!H:I,2,0),VLOOKUP(G287,PARAM!S:T,2,0),"*"),"")</f>
        <v>*40217925*</v>
      </c>
      <c r="K287" s="1" t="str">
        <f t="shared" si="1"/>
        <v>CONJUNTO CABALLERO MANCHESTER CITY AAA LOCAL 2025 TALLA M</v>
      </c>
      <c r="L287" s="1" t="str">
        <f>VLOOKUP(B287,PARAM!A:C,3,0)</f>
        <v>CONJUNTOS Y CAMISETAS DE FUTBOL</v>
      </c>
      <c r="M287" s="1" t="str">
        <f>VLOOKUP(D287,PARAM!K:N,3,0)</f>
        <v>MASCULINO</v>
      </c>
      <c r="N287" s="1" t="str">
        <f>VLOOKUP(D287,PARAM!K:N,4,0)</f>
        <v>ADULTO</v>
      </c>
      <c r="O287" s="1" t="str">
        <f t="shared" si="2"/>
        <v>CONJUNTO CABALLERO MANCHESTER CITY AAA LOCAL 2025</v>
      </c>
      <c r="P287" s="1"/>
      <c r="Q287" s="1"/>
    </row>
    <row r="288">
      <c r="A288" s="70">
        <v>46186.0</v>
      </c>
      <c r="B288" s="5" t="s">
        <v>1746</v>
      </c>
      <c r="C288" s="5" t="s">
        <v>1795</v>
      </c>
      <c r="D288" s="5" t="s">
        <v>1606</v>
      </c>
      <c r="E288" s="5" t="s">
        <v>1816</v>
      </c>
      <c r="F288" s="5" t="s">
        <v>1817</v>
      </c>
      <c r="G288" s="99" t="s">
        <v>1752</v>
      </c>
      <c r="H288" s="1" t="s">
        <v>1658</v>
      </c>
      <c r="I288" s="1" t="str">
        <f>IFERROR(CONCATENATE(VLOOKUP(C288,PARAM!E:F,2,0),VLOOKUP(D288,PARAM!K:L,2,0),VLOOKUP(E288,PARAM!H:I,2,0),VLOOKUP(G288,PARAM!S:T,2,0)),"")</f>
        <v>40218725</v>
      </c>
      <c r="J288" s="1" t="str">
        <f>IFERROR(CONCATENATE("*",VLOOKUP(C288,PARAM!E:F,2,0),VLOOKUP(D288,PARAM!K:L,2,0),VLOOKUP(E288,PARAM!H:I,2,0),VLOOKUP(G288,PARAM!S:T,2,0),"*"),"")</f>
        <v>*40218725*</v>
      </c>
      <c r="K288" s="1" t="str">
        <f t="shared" si="1"/>
        <v>CONJUNTO CABALLERO MEXICO AAA LOCAL TALLA M</v>
      </c>
      <c r="L288" s="1" t="str">
        <f>VLOOKUP(B288,PARAM!A:C,3,0)</f>
        <v>CONJUNTOS Y CAMISETAS DE FUTBOL</v>
      </c>
      <c r="M288" s="1" t="str">
        <f>VLOOKUP(D288,PARAM!K:N,3,0)</f>
        <v>MASCULINO</v>
      </c>
      <c r="N288" s="1" t="str">
        <f>VLOOKUP(D288,PARAM!K:N,4,0)</f>
        <v>ADULTO</v>
      </c>
      <c r="O288" s="1" t="str">
        <f t="shared" si="2"/>
        <v>CONJUNTO CABALLERO MEXICO AAA LOCAL</v>
      </c>
      <c r="P288" s="1"/>
      <c r="Q288" s="1"/>
    </row>
    <row r="289">
      <c r="A289" s="70">
        <v>46186.0</v>
      </c>
      <c r="B289" s="5" t="s">
        <v>1746</v>
      </c>
      <c r="C289" s="5" t="s">
        <v>1795</v>
      </c>
      <c r="D289" s="5" t="s">
        <v>1606</v>
      </c>
      <c r="E289" s="5" t="s">
        <v>1816</v>
      </c>
      <c r="F289" s="5" t="s">
        <v>1817</v>
      </c>
      <c r="G289" s="99" t="s">
        <v>1753</v>
      </c>
      <c r="H289" s="1" t="s">
        <v>1658</v>
      </c>
      <c r="I289" s="1" t="str">
        <f>IFERROR(CONCATENATE(VLOOKUP(C289,PARAM!E:F,2,0),VLOOKUP(D289,PARAM!K:L,2,0),VLOOKUP(E289,PARAM!H:I,2,0),VLOOKUP(G289,PARAM!S:T,2,0)),"")</f>
        <v>40218727</v>
      </c>
      <c r="J289" s="1" t="str">
        <f>IFERROR(CONCATENATE("*",VLOOKUP(C289,PARAM!E:F,2,0),VLOOKUP(D289,PARAM!K:L,2,0),VLOOKUP(E289,PARAM!H:I,2,0),VLOOKUP(G289,PARAM!S:T,2,0),"*"),"")</f>
        <v>*40218727*</v>
      </c>
      <c r="K289" s="1" t="str">
        <f t="shared" si="1"/>
        <v>CONJUNTO CABALLERO MEXICO AAA LOCAL TALLA S</v>
      </c>
      <c r="L289" s="1" t="str">
        <f>VLOOKUP(B289,PARAM!A:C,3,0)</f>
        <v>CONJUNTOS Y CAMISETAS DE FUTBOL</v>
      </c>
      <c r="M289" s="1" t="str">
        <f>VLOOKUP(D289,PARAM!K:N,3,0)</f>
        <v>MASCULINO</v>
      </c>
      <c r="N289" s="1" t="str">
        <f>VLOOKUP(D289,PARAM!K:N,4,0)</f>
        <v>ADULTO</v>
      </c>
      <c r="O289" s="1" t="str">
        <f t="shared" si="2"/>
        <v>CONJUNTO CABALLERO MEXICO AAA LOCAL</v>
      </c>
      <c r="P289" s="1"/>
      <c r="Q289" s="1"/>
    </row>
    <row r="290">
      <c r="A290" s="70">
        <v>46186.0</v>
      </c>
      <c r="B290" s="5" t="s">
        <v>1746</v>
      </c>
      <c r="C290" s="5" t="s">
        <v>1795</v>
      </c>
      <c r="D290" s="5" t="s">
        <v>1606</v>
      </c>
      <c r="E290" s="5" t="s">
        <v>1816</v>
      </c>
      <c r="F290" s="5" t="s">
        <v>1817</v>
      </c>
      <c r="G290" s="99" t="s">
        <v>1754</v>
      </c>
      <c r="H290" s="1" t="s">
        <v>1658</v>
      </c>
      <c r="I290" s="1" t="str">
        <f>IFERROR(CONCATENATE(VLOOKUP(C290,PARAM!E:F,2,0),VLOOKUP(D290,PARAM!K:L,2,0),VLOOKUP(E290,PARAM!H:I,2,0),VLOOKUP(G290,PARAM!S:T,2,0)),"")</f>
        <v>40218732</v>
      </c>
      <c r="J290" s="1" t="str">
        <f>IFERROR(CONCATENATE("*",VLOOKUP(C290,PARAM!E:F,2,0),VLOOKUP(D290,PARAM!K:L,2,0),VLOOKUP(E290,PARAM!H:I,2,0),VLOOKUP(G290,PARAM!S:T,2,0),"*"),"")</f>
        <v>*40218732*</v>
      </c>
      <c r="K290" s="1" t="str">
        <f t="shared" si="1"/>
        <v>CONJUNTO CABALLERO MEXICO AAA LOCAL TALLA XL</v>
      </c>
      <c r="L290" s="1" t="str">
        <f>VLOOKUP(B290,PARAM!A:C,3,0)</f>
        <v>CONJUNTOS Y CAMISETAS DE FUTBOL</v>
      </c>
      <c r="M290" s="1" t="str">
        <f>VLOOKUP(D290,PARAM!K:N,3,0)</f>
        <v>MASCULINO</v>
      </c>
      <c r="N290" s="1" t="str">
        <f>VLOOKUP(D290,PARAM!K:N,4,0)</f>
        <v>ADULTO</v>
      </c>
      <c r="O290" s="1" t="str">
        <f t="shared" si="2"/>
        <v>CONJUNTO CABALLERO MEXICO AAA LOCAL</v>
      </c>
      <c r="P290" s="1"/>
      <c r="Q290" s="1"/>
    </row>
    <row r="291">
      <c r="A291" s="70">
        <v>46186.0</v>
      </c>
      <c r="B291" s="5" t="s">
        <v>1746</v>
      </c>
      <c r="C291" s="5" t="s">
        <v>1795</v>
      </c>
      <c r="D291" s="5" t="s">
        <v>1606</v>
      </c>
      <c r="E291" s="5" t="s">
        <v>1818</v>
      </c>
      <c r="F291" s="5" t="s">
        <v>1612</v>
      </c>
      <c r="G291" s="99" t="s">
        <v>1751</v>
      </c>
      <c r="H291" s="1" t="s">
        <v>1783</v>
      </c>
      <c r="I291" s="1" t="str">
        <f>IFERROR(CONCATENATE(VLOOKUP(C291,PARAM!E:F,2,0),VLOOKUP(D291,PARAM!K:L,2,0),VLOOKUP(E291,PARAM!H:I,2,0),VLOOKUP(G291,PARAM!S:T,2,0)),"")</f>
        <v>40222323</v>
      </c>
      <c r="J291" s="1" t="str">
        <f>IFERROR(CONCATENATE("*",VLOOKUP(C291,PARAM!E:F,2,0),VLOOKUP(D291,PARAM!K:L,2,0),VLOOKUP(E291,PARAM!H:I,2,0),VLOOKUP(G291,PARAM!S:T,2,0),"*"),"")</f>
        <v>*40222323*</v>
      </c>
      <c r="K291" s="1" t="str">
        <f t="shared" si="1"/>
        <v>CONJUNTO CABALLERO PORTUGAL AAA TALLA L</v>
      </c>
      <c r="L291" s="1" t="str">
        <f>VLOOKUP(B291,PARAM!A:C,3,0)</f>
        <v>CONJUNTOS Y CAMISETAS DE FUTBOL</v>
      </c>
      <c r="M291" s="1" t="str">
        <f>VLOOKUP(D291,PARAM!K:N,3,0)</f>
        <v>MASCULINO</v>
      </c>
      <c r="N291" s="1" t="str">
        <f>VLOOKUP(D291,PARAM!K:N,4,0)</f>
        <v>ADULTO</v>
      </c>
      <c r="O291" s="1" t="str">
        <f t="shared" si="2"/>
        <v>CONJUNTO CABALLERO PORTUGAL AAA</v>
      </c>
      <c r="P291" s="1"/>
      <c r="Q291" s="1"/>
    </row>
    <row r="292">
      <c r="A292" s="70">
        <v>46186.0</v>
      </c>
      <c r="B292" s="5" t="s">
        <v>1746</v>
      </c>
      <c r="C292" s="5" t="s">
        <v>1795</v>
      </c>
      <c r="D292" s="5" t="s">
        <v>1606</v>
      </c>
      <c r="E292" s="5" t="s">
        <v>1818</v>
      </c>
      <c r="F292" s="5" t="s">
        <v>1612</v>
      </c>
      <c r="G292" s="99" t="s">
        <v>1752</v>
      </c>
      <c r="H292" s="1" t="s">
        <v>1783</v>
      </c>
      <c r="I292" s="1" t="str">
        <f>IFERROR(CONCATENATE(VLOOKUP(C292,PARAM!E:F,2,0),VLOOKUP(D292,PARAM!K:L,2,0),VLOOKUP(E292,PARAM!H:I,2,0),VLOOKUP(G292,PARAM!S:T,2,0)),"")</f>
        <v>40222325</v>
      </c>
      <c r="J292" s="1" t="str">
        <f>IFERROR(CONCATENATE("*",VLOOKUP(C292,PARAM!E:F,2,0),VLOOKUP(D292,PARAM!K:L,2,0),VLOOKUP(E292,PARAM!H:I,2,0),VLOOKUP(G292,PARAM!S:T,2,0),"*"),"")</f>
        <v>*40222325*</v>
      </c>
      <c r="K292" s="1" t="str">
        <f t="shared" si="1"/>
        <v>CONJUNTO CABALLERO PORTUGAL AAA TALLA M</v>
      </c>
      <c r="L292" s="1" t="str">
        <f>VLOOKUP(B292,PARAM!A:C,3,0)</f>
        <v>CONJUNTOS Y CAMISETAS DE FUTBOL</v>
      </c>
      <c r="M292" s="1" t="str">
        <f>VLOOKUP(D292,PARAM!K:N,3,0)</f>
        <v>MASCULINO</v>
      </c>
      <c r="N292" s="1" t="str">
        <f>VLOOKUP(D292,PARAM!K:N,4,0)</f>
        <v>ADULTO</v>
      </c>
      <c r="O292" s="1" t="str">
        <f t="shared" si="2"/>
        <v>CONJUNTO CABALLERO PORTUGAL AAA</v>
      </c>
      <c r="P292" s="1"/>
      <c r="Q292" s="1"/>
    </row>
    <row r="293">
      <c r="A293" s="70">
        <v>46186.0</v>
      </c>
      <c r="B293" s="5" t="s">
        <v>1746</v>
      </c>
      <c r="C293" s="5" t="s">
        <v>1795</v>
      </c>
      <c r="D293" s="5" t="s">
        <v>1606</v>
      </c>
      <c r="E293" s="5" t="s">
        <v>1818</v>
      </c>
      <c r="F293" s="5" t="s">
        <v>1612</v>
      </c>
      <c r="G293" s="99" t="s">
        <v>1753</v>
      </c>
      <c r="H293" s="1" t="s">
        <v>1783</v>
      </c>
      <c r="I293" s="1" t="str">
        <f>IFERROR(CONCATENATE(VLOOKUP(C293,PARAM!E:F,2,0),VLOOKUP(D293,PARAM!K:L,2,0),VLOOKUP(E293,PARAM!H:I,2,0),VLOOKUP(G293,PARAM!S:T,2,0)),"")</f>
        <v>40222327</v>
      </c>
      <c r="J293" s="1" t="str">
        <f>IFERROR(CONCATENATE("*",VLOOKUP(C293,PARAM!E:F,2,0),VLOOKUP(D293,PARAM!K:L,2,0),VLOOKUP(E293,PARAM!H:I,2,0),VLOOKUP(G293,PARAM!S:T,2,0),"*"),"")</f>
        <v>*40222327*</v>
      </c>
      <c r="K293" s="1" t="str">
        <f t="shared" si="1"/>
        <v>CONJUNTO CABALLERO PORTUGAL AAA TALLA S</v>
      </c>
      <c r="L293" s="1" t="str">
        <f>VLOOKUP(B293,PARAM!A:C,3,0)</f>
        <v>CONJUNTOS Y CAMISETAS DE FUTBOL</v>
      </c>
      <c r="M293" s="1" t="str">
        <f>VLOOKUP(D293,PARAM!K:N,3,0)</f>
        <v>MASCULINO</v>
      </c>
      <c r="N293" s="1" t="str">
        <f>VLOOKUP(D293,PARAM!K:N,4,0)</f>
        <v>ADULTO</v>
      </c>
      <c r="O293" s="1" t="str">
        <f t="shared" si="2"/>
        <v>CONJUNTO CABALLERO PORTUGAL AAA</v>
      </c>
      <c r="P293" s="1"/>
      <c r="Q293" s="1"/>
    </row>
    <row r="294">
      <c r="A294" s="70">
        <v>46186.0</v>
      </c>
      <c r="B294" s="5" t="s">
        <v>1746</v>
      </c>
      <c r="C294" s="5" t="s">
        <v>1795</v>
      </c>
      <c r="D294" s="5" t="s">
        <v>1606</v>
      </c>
      <c r="E294" s="5" t="s">
        <v>1818</v>
      </c>
      <c r="F294" s="5" t="s">
        <v>1612</v>
      </c>
      <c r="G294" s="99" t="s">
        <v>1754</v>
      </c>
      <c r="H294" s="1" t="s">
        <v>1783</v>
      </c>
      <c r="I294" s="1" t="str">
        <f>IFERROR(CONCATENATE(VLOOKUP(C294,PARAM!E:F,2,0),VLOOKUP(D294,PARAM!K:L,2,0),VLOOKUP(E294,PARAM!H:I,2,0),VLOOKUP(G294,PARAM!S:T,2,0)),"")</f>
        <v>40222332</v>
      </c>
      <c r="J294" s="1" t="str">
        <f>IFERROR(CONCATENATE("*",VLOOKUP(C294,PARAM!E:F,2,0),VLOOKUP(D294,PARAM!K:L,2,0),VLOOKUP(E294,PARAM!H:I,2,0),VLOOKUP(G294,PARAM!S:T,2,0),"*"),"")</f>
        <v>*40222332*</v>
      </c>
      <c r="K294" s="1" t="str">
        <f t="shared" si="1"/>
        <v>CONJUNTO CABALLERO PORTUGAL AAA TALLA XL</v>
      </c>
      <c r="L294" s="1" t="str">
        <f>VLOOKUP(B294,PARAM!A:C,3,0)</f>
        <v>CONJUNTOS Y CAMISETAS DE FUTBOL</v>
      </c>
      <c r="M294" s="1" t="str">
        <f>VLOOKUP(D294,PARAM!K:N,3,0)</f>
        <v>MASCULINO</v>
      </c>
      <c r="N294" s="1" t="str">
        <f>VLOOKUP(D294,PARAM!K:N,4,0)</f>
        <v>ADULTO</v>
      </c>
      <c r="O294" s="1" t="str">
        <f t="shared" si="2"/>
        <v>CONJUNTO CABALLERO PORTUGAL AAA</v>
      </c>
      <c r="P294" s="1"/>
      <c r="Q294" s="1"/>
    </row>
    <row r="295">
      <c r="A295" s="70">
        <v>46186.0</v>
      </c>
      <c r="B295" s="5" t="s">
        <v>1746</v>
      </c>
      <c r="C295" s="5" t="s">
        <v>1795</v>
      </c>
      <c r="D295" s="5" t="s">
        <v>1606</v>
      </c>
      <c r="E295" s="5" t="s">
        <v>1819</v>
      </c>
      <c r="F295" s="5" t="s">
        <v>1612</v>
      </c>
      <c r="G295" s="99" t="s">
        <v>1753</v>
      </c>
      <c r="H295" s="1" t="s">
        <v>1324</v>
      </c>
      <c r="I295" s="1" t="str">
        <f>IFERROR(CONCATENATE(VLOOKUP(C295,PARAM!E:F,2,0),VLOOKUP(D295,PARAM!K:L,2,0),VLOOKUP(E295,PARAM!H:I,2,0),VLOOKUP(G295,PARAM!S:T,2,0)),"")</f>
        <v>40223827</v>
      </c>
      <c r="J295" s="1" t="str">
        <f>IFERROR(CONCATENATE("*",VLOOKUP(C295,PARAM!E:F,2,0),VLOOKUP(D295,PARAM!K:L,2,0),VLOOKUP(E295,PARAM!H:I,2,0),VLOOKUP(G295,PARAM!S:T,2,0),"*"),"")</f>
        <v>*40223827*</v>
      </c>
      <c r="K295" s="1" t="str">
        <f t="shared" si="1"/>
        <v>CONJUNTO CABALLERO RIVER PLATE AAA LOCAL 2025 TALLA S</v>
      </c>
      <c r="L295" s="1" t="str">
        <f>VLOOKUP(B295,PARAM!A:C,3,0)</f>
        <v>CONJUNTOS Y CAMISETAS DE FUTBOL</v>
      </c>
      <c r="M295" s="1" t="str">
        <f>VLOOKUP(D295,PARAM!K:N,3,0)</f>
        <v>MASCULINO</v>
      </c>
      <c r="N295" s="1" t="str">
        <f>VLOOKUP(D295,PARAM!K:N,4,0)</f>
        <v>ADULTO</v>
      </c>
      <c r="O295" s="1" t="str">
        <f t="shared" si="2"/>
        <v>CONJUNTO CABALLERO RIVER PLATE AAA LOCAL 2025</v>
      </c>
      <c r="P295" s="1"/>
      <c r="Q295" s="1"/>
    </row>
    <row r="296">
      <c r="A296" s="70">
        <v>46186.0</v>
      </c>
      <c r="B296" s="5" t="s">
        <v>1746</v>
      </c>
      <c r="C296" s="5" t="s">
        <v>1795</v>
      </c>
      <c r="D296" s="5" t="s">
        <v>1606</v>
      </c>
      <c r="E296" s="5" t="s">
        <v>1820</v>
      </c>
      <c r="F296" s="5" t="s">
        <v>1782</v>
      </c>
      <c r="G296" s="99" t="s">
        <v>1753</v>
      </c>
      <c r="H296" s="1" t="s">
        <v>1310</v>
      </c>
      <c r="I296" s="1" t="str">
        <f>IFERROR(CONCATENATE(VLOOKUP(C296,PARAM!E:F,2,0),VLOOKUP(D296,PARAM!K:L,2,0),VLOOKUP(E296,PARAM!H:I,2,0),VLOOKUP(G296,PARAM!S:T,2,0)),"")</f>
        <v>40227027</v>
      </c>
      <c r="J296" s="1" t="str">
        <f>IFERROR(CONCATENATE("*",VLOOKUP(C296,PARAM!E:F,2,0),VLOOKUP(D296,PARAM!K:L,2,0),VLOOKUP(E296,PARAM!H:I,2,0),VLOOKUP(G296,PARAM!S:T,2,0),"*"),"")</f>
        <v>*40227027*</v>
      </c>
      <c r="K296" s="1" t="str">
        <f t="shared" si="1"/>
        <v>CONJUNTO CABALLERO TOTTENHAM AAA LOCAL 2025 TALLA S</v>
      </c>
      <c r="L296" s="1" t="str">
        <f>VLOOKUP(B296,PARAM!A:C,3,0)</f>
        <v>CONJUNTOS Y CAMISETAS DE FUTBOL</v>
      </c>
      <c r="M296" s="1" t="str">
        <f>VLOOKUP(D296,PARAM!K:N,3,0)</f>
        <v>MASCULINO</v>
      </c>
      <c r="N296" s="1" t="str">
        <f>VLOOKUP(D296,PARAM!K:N,4,0)</f>
        <v>ADULTO</v>
      </c>
      <c r="O296" s="1" t="str">
        <f t="shared" si="2"/>
        <v>CONJUNTO CABALLERO TOTTENHAM AAA LOCAL 2025</v>
      </c>
      <c r="P296" s="1"/>
      <c r="Q296" s="1"/>
    </row>
    <row r="297">
      <c r="A297" s="70">
        <v>46186.0</v>
      </c>
      <c r="B297" s="5" t="s">
        <v>1746</v>
      </c>
      <c r="C297" s="5" t="s">
        <v>1795</v>
      </c>
      <c r="D297" s="5" t="s">
        <v>1606</v>
      </c>
      <c r="E297" s="5" t="s">
        <v>1820</v>
      </c>
      <c r="F297" s="5" t="s">
        <v>1782</v>
      </c>
      <c r="G297" s="99" t="s">
        <v>1754</v>
      </c>
      <c r="H297" s="1" t="s">
        <v>1310</v>
      </c>
      <c r="I297" s="1" t="str">
        <f>IFERROR(CONCATENATE(VLOOKUP(C297,PARAM!E:F,2,0),VLOOKUP(D297,PARAM!K:L,2,0),VLOOKUP(E297,PARAM!H:I,2,0),VLOOKUP(G297,PARAM!S:T,2,0)),"")</f>
        <v>40227032</v>
      </c>
      <c r="J297" s="1" t="str">
        <f>IFERROR(CONCATENATE("*",VLOOKUP(C297,PARAM!E:F,2,0),VLOOKUP(D297,PARAM!K:L,2,0),VLOOKUP(E297,PARAM!H:I,2,0),VLOOKUP(G297,PARAM!S:T,2,0),"*"),"")</f>
        <v>*40227032*</v>
      </c>
      <c r="K297" s="1" t="str">
        <f t="shared" si="1"/>
        <v>CONJUNTO CABALLERO TOTTENHAM AAA LOCAL 2025 TALLA XL</v>
      </c>
      <c r="L297" s="1" t="str">
        <f>VLOOKUP(B297,PARAM!A:C,3,0)</f>
        <v>CONJUNTOS Y CAMISETAS DE FUTBOL</v>
      </c>
      <c r="M297" s="1" t="str">
        <f>VLOOKUP(D297,PARAM!K:N,3,0)</f>
        <v>MASCULINO</v>
      </c>
      <c r="N297" s="1" t="str">
        <f>VLOOKUP(D297,PARAM!K:N,4,0)</f>
        <v>ADULTO</v>
      </c>
      <c r="O297" s="1" t="str">
        <f t="shared" si="2"/>
        <v>CONJUNTO CABALLERO TOTTENHAM AAA LOCAL 2025</v>
      </c>
      <c r="P297" s="1"/>
      <c r="Q297" s="1"/>
    </row>
    <row r="298">
      <c r="A298" s="70">
        <v>46186.0</v>
      </c>
      <c r="B298" s="5" t="s">
        <v>1744</v>
      </c>
      <c r="C298" s="5" t="s">
        <v>1821</v>
      </c>
      <c r="D298" s="5" t="s">
        <v>1599</v>
      </c>
      <c r="E298" s="5" t="s">
        <v>1601</v>
      </c>
      <c r="F298" s="5" t="s">
        <v>1584</v>
      </c>
      <c r="G298" s="99" t="s">
        <v>1678</v>
      </c>
      <c r="H298" s="1" t="s">
        <v>1069</v>
      </c>
      <c r="I298" s="1" t="str">
        <f>IFERROR(CONCATENATE(VLOOKUP(C298,PARAM!E:F,2,0),VLOOKUP(D298,PARAM!K:L,2,0),VLOOKUP(E298,PARAM!H:I,2,0),VLOOKUP(G298,PARAM!S:T,2,0)),"")</f>
        <v>541030</v>
      </c>
      <c r="J298" s="1" t="str">
        <f>IFERROR(CONCATENATE("*",VLOOKUP(C298,PARAM!E:F,2,0),VLOOKUP(D298,PARAM!K:L,2,0),VLOOKUP(E298,PARAM!H:I,2,0),VLOOKUP(G298,PARAM!S:T,2,0),"*"),"")</f>
        <v>*541030*</v>
      </c>
      <c r="K298" s="1" t="str">
        <f t="shared" si="1"/>
        <v>CONJUNTO DEPORTIVO DAMA - TALLA UN</v>
      </c>
      <c r="L298" s="1" t="str">
        <f>VLOOKUP(B298,PARAM!A:C,3,0)</f>
        <v>INDUMENTARIA DEPORTIVA</v>
      </c>
      <c r="M298" s="1" t="str">
        <f>VLOOKUP(D298,PARAM!K:N,3,0)</f>
        <v>FEMENINO</v>
      </c>
      <c r="N298" s="1" t="str">
        <f>VLOOKUP(D298,PARAM!K:N,4,0)</f>
        <v>ADULTO</v>
      </c>
      <c r="O298" s="1" t="str">
        <f t="shared" si="2"/>
        <v>CONJUNTO DEPORTIVO DAMA -</v>
      </c>
      <c r="P298" s="1"/>
      <c r="Q298" s="1"/>
    </row>
    <row r="299">
      <c r="A299" s="70">
        <v>46186.0</v>
      </c>
      <c r="B299" s="5" t="s">
        <v>1744</v>
      </c>
      <c r="C299" s="5" t="s">
        <v>1822</v>
      </c>
      <c r="D299" s="5" t="s">
        <v>1599</v>
      </c>
      <c r="E299" s="5" t="s">
        <v>1823</v>
      </c>
      <c r="F299" s="5" t="s">
        <v>1584</v>
      </c>
      <c r="G299" s="99" t="s">
        <v>1678</v>
      </c>
      <c r="H299" s="1" t="s">
        <v>1069</v>
      </c>
      <c r="I299" s="1" t="str">
        <f>IFERROR(CONCATENATE(VLOOKUP(C299,PARAM!E:F,2,0),VLOOKUP(D299,PARAM!K:L,2,0),VLOOKUP(E299,PARAM!H:I,2,0),VLOOKUP(G299,PARAM!S:T,2,0)),"")</f>
        <v>53110230</v>
      </c>
      <c r="J299" s="1" t="str">
        <f>IFERROR(CONCATENATE("*",VLOOKUP(C299,PARAM!E:F,2,0),VLOOKUP(D299,PARAM!K:L,2,0),VLOOKUP(E299,PARAM!H:I,2,0),VLOOKUP(G299,PARAM!S:T,2,0),"*"),"")</f>
        <v>*53110230*</v>
      </c>
      <c r="K299" s="1" t="str">
        <f t="shared" si="1"/>
        <v>ENTERIZO DEPORTIVO DAMA CORTO TALLA UN</v>
      </c>
      <c r="L299" s="1" t="str">
        <f>VLOOKUP(B299,PARAM!A:C,3,0)</f>
        <v>INDUMENTARIA DEPORTIVA</v>
      </c>
      <c r="M299" s="1" t="str">
        <f>VLOOKUP(D299,PARAM!K:N,3,0)</f>
        <v>FEMENINO</v>
      </c>
      <c r="N299" s="1" t="str">
        <f>VLOOKUP(D299,PARAM!K:N,4,0)</f>
        <v>ADULTO</v>
      </c>
      <c r="O299" s="1" t="str">
        <f t="shared" si="2"/>
        <v>ENTERIZO DEPORTIVO DAMA CORTO</v>
      </c>
      <c r="P299" s="1"/>
      <c r="Q299" s="1"/>
    </row>
    <row r="300">
      <c r="A300" s="70">
        <v>46186.0</v>
      </c>
      <c r="B300" s="5" t="s">
        <v>1744</v>
      </c>
      <c r="C300" s="5" t="s">
        <v>1824</v>
      </c>
      <c r="D300" s="5" t="s">
        <v>1599</v>
      </c>
      <c r="E300" s="5" t="s">
        <v>1825</v>
      </c>
      <c r="F300" s="5" t="s">
        <v>1584</v>
      </c>
      <c r="G300" s="99" t="s">
        <v>1678</v>
      </c>
      <c r="H300" s="1" t="s">
        <v>1059</v>
      </c>
      <c r="I300" s="1" t="str">
        <f>IFERROR(CONCATENATE(VLOOKUP(C300,PARAM!E:F,2,0),VLOOKUP(D300,PARAM!K:L,2,0),VLOOKUP(E300,PARAM!H:I,2,0),VLOOKUP(G300,PARAM!S:T,2,0)),"")</f>
        <v>9124330</v>
      </c>
      <c r="J300" s="1" t="str">
        <f>IFERROR(CONCATENATE("*",VLOOKUP(C300,PARAM!E:F,2,0),VLOOKUP(D300,PARAM!K:L,2,0),VLOOKUP(E300,PARAM!H:I,2,0),VLOOKUP(G300,PARAM!S:T,2,0),"*"),"")</f>
        <v>*9124330*</v>
      </c>
      <c r="K300" s="1" t="str">
        <f t="shared" si="1"/>
        <v>FALDAS DAMA ROTONDA TALLA UN</v>
      </c>
      <c r="L300" s="1" t="str">
        <f>VLOOKUP(B300,PARAM!A:C,3,0)</f>
        <v>INDUMENTARIA DEPORTIVA</v>
      </c>
      <c r="M300" s="1" t="str">
        <f>VLOOKUP(D300,PARAM!K:N,3,0)</f>
        <v>FEMENINO</v>
      </c>
      <c r="N300" s="1" t="str">
        <f>VLOOKUP(D300,PARAM!K:N,4,0)</f>
        <v>ADULTO</v>
      </c>
      <c r="O300" s="1" t="str">
        <f t="shared" si="2"/>
        <v>FALDAS DAMA ROTONDA</v>
      </c>
      <c r="P300" s="1"/>
      <c r="Q300" s="1"/>
    </row>
    <row r="301">
      <c r="A301" s="70">
        <v>46186.0</v>
      </c>
      <c r="B301" s="5" t="s">
        <v>1744</v>
      </c>
      <c r="C301" s="5" t="s">
        <v>1824</v>
      </c>
      <c r="D301" s="5" t="s">
        <v>1599</v>
      </c>
      <c r="E301" s="5" t="s">
        <v>1825</v>
      </c>
      <c r="F301" s="5" t="s">
        <v>1584</v>
      </c>
      <c r="G301" s="99" t="s">
        <v>1754</v>
      </c>
      <c r="H301" s="1" t="s">
        <v>1059</v>
      </c>
      <c r="I301" s="1" t="str">
        <f>IFERROR(CONCATENATE(VLOOKUP(C301,PARAM!E:F,2,0),VLOOKUP(D301,PARAM!K:L,2,0),VLOOKUP(E301,PARAM!H:I,2,0),VLOOKUP(G301,PARAM!S:T,2,0)),"")</f>
        <v>9124332</v>
      </c>
      <c r="J301" s="1" t="str">
        <f>IFERROR(CONCATENATE("*",VLOOKUP(C301,PARAM!E:F,2,0),VLOOKUP(D301,PARAM!K:L,2,0),VLOOKUP(E301,PARAM!H:I,2,0),VLOOKUP(G301,PARAM!S:T,2,0),"*"),"")</f>
        <v>*9124332*</v>
      </c>
      <c r="K301" s="1" t="str">
        <f t="shared" si="1"/>
        <v>FALDAS DAMA ROTONDA TALLA XL</v>
      </c>
      <c r="L301" s="1" t="str">
        <f>VLOOKUP(B301,PARAM!A:C,3,0)</f>
        <v>INDUMENTARIA DEPORTIVA</v>
      </c>
      <c r="M301" s="1" t="str">
        <f>VLOOKUP(D301,PARAM!K:N,3,0)</f>
        <v>FEMENINO</v>
      </c>
      <c r="N301" s="1" t="str">
        <f>VLOOKUP(D301,PARAM!K:N,4,0)</f>
        <v>ADULTO</v>
      </c>
      <c r="O301" s="1" t="str">
        <f t="shared" si="2"/>
        <v>FALDAS DAMA ROTONDA</v>
      </c>
      <c r="P301" s="1"/>
      <c r="Q301" s="1"/>
    </row>
    <row r="302">
      <c r="A302" s="70">
        <v>46186.0</v>
      </c>
      <c r="B302" s="5" t="s">
        <v>1744</v>
      </c>
      <c r="C302" s="5" t="s">
        <v>1826</v>
      </c>
      <c r="D302" s="5" t="s">
        <v>1599</v>
      </c>
      <c r="E302" s="1" t="s">
        <v>1827</v>
      </c>
      <c r="F302" s="5" t="s">
        <v>1584</v>
      </c>
      <c r="G302" s="99" t="s">
        <v>1751</v>
      </c>
      <c r="H302" s="1" t="s">
        <v>1069</v>
      </c>
      <c r="I302" s="1" t="str">
        <f>IFERROR(CONCATENATE(VLOOKUP(C302,PARAM!E:F,2,0),VLOOKUP(D302,PARAM!K:L,2,0),VLOOKUP(E302,PARAM!H:I,2,0),VLOOKUP(G302,PARAM!S:T,2,0)),"")</f>
        <v>44116623</v>
      </c>
      <c r="J302" s="1" t="str">
        <f>IFERROR(CONCATENATE("*",VLOOKUP(C302,PARAM!E:F,2,0),VLOOKUP(D302,PARAM!K:L,2,0),VLOOKUP(E302,PARAM!H:I,2,0),VLOOKUP(G302,PARAM!S:T,2,0),"*"),"")</f>
        <v>*44116623*</v>
      </c>
      <c r="K302" s="1" t="str">
        <f t="shared" si="1"/>
        <v>LEGGINS DAMA LEGGINS UNICOLOR TALLA L</v>
      </c>
      <c r="L302" s="1" t="str">
        <f>VLOOKUP(B302,PARAM!A:C,3,0)</f>
        <v>INDUMENTARIA DEPORTIVA</v>
      </c>
      <c r="M302" s="1" t="str">
        <f>VLOOKUP(D302,PARAM!K:N,3,0)</f>
        <v>FEMENINO</v>
      </c>
      <c r="N302" s="1" t="str">
        <f>VLOOKUP(D302,PARAM!K:N,4,0)</f>
        <v>ADULTO</v>
      </c>
      <c r="O302" s="1" t="str">
        <f t="shared" si="2"/>
        <v>LEGGINS DAMA LEGGINS UNICOLOR</v>
      </c>
      <c r="P302" s="1"/>
      <c r="Q302" s="1"/>
    </row>
    <row r="303">
      <c r="A303" s="70">
        <v>46186.0</v>
      </c>
      <c r="B303" s="5" t="s">
        <v>1744</v>
      </c>
      <c r="C303" s="5" t="s">
        <v>1826</v>
      </c>
      <c r="D303" s="5" t="s">
        <v>1599</v>
      </c>
      <c r="E303" s="5" t="s">
        <v>1828</v>
      </c>
      <c r="F303" s="5" t="s">
        <v>1584</v>
      </c>
      <c r="G303" s="99" t="s">
        <v>1678</v>
      </c>
      <c r="H303" s="1" t="s">
        <v>1069</v>
      </c>
      <c r="I303" s="1" t="str">
        <f>IFERROR(CONCATENATE(VLOOKUP(C303,PARAM!E:F,2,0),VLOOKUP(D303,PARAM!K:L,2,0),VLOOKUP(E303,PARAM!H:I,2,0),VLOOKUP(G303,PARAM!S:T,2,0)),"")</f>
        <v>44116730</v>
      </c>
      <c r="J303" s="1" t="str">
        <f>IFERROR(CONCATENATE("*",VLOOKUP(C303,PARAM!E:F,2,0),VLOOKUP(D303,PARAM!K:L,2,0),VLOOKUP(E303,PARAM!H:I,2,0),VLOOKUP(G303,PARAM!S:T,2,0),"*"),"")</f>
        <v>*44116730*</v>
      </c>
      <c r="K303" s="1" t="str">
        <f t="shared" si="1"/>
        <v>LEGGINS DAMA LICRA TALLA UN</v>
      </c>
      <c r="L303" s="1" t="str">
        <f>VLOOKUP(B303,PARAM!A:C,3,0)</f>
        <v>INDUMENTARIA DEPORTIVA</v>
      </c>
      <c r="M303" s="1" t="str">
        <f>VLOOKUP(D303,PARAM!K:N,3,0)</f>
        <v>FEMENINO</v>
      </c>
      <c r="N303" s="1" t="str">
        <f>VLOOKUP(D303,PARAM!K:N,4,0)</f>
        <v>ADULTO</v>
      </c>
      <c r="O303" s="1" t="str">
        <f t="shared" si="2"/>
        <v>LEGGINS DAMA LICRA</v>
      </c>
      <c r="P303" s="1"/>
      <c r="Q303" s="1"/>
    </row>
    <row r="304">
      <c r="A304" s="70">
        <v>46186.0</v>
      </c>
      <c r="B304" s="5" t="s">
        <v>1744</v>
      </c>
      <c r="C304" s="5" t="s">
        <v>1826</v>
      </c>
      <c r="D304" s="5" t="s">
        <v>1599</v>
      </c>
      <c r="E304" s="5" t="s">
        <v>1828</v>
      </c>
      <c r="F304" s="5" t="s">
        <v>1584</v>
      </c>
      <c r="G304" s="99" t="s">
        <v>1754</v>
      </c>
      <c r="H304" s="1" t="s">
        <v>1069</v>
      </c>
      <c r="I304" s="1" t="str">
        <f>IFERROR(CONCATENATE(VLOOKUP(C304,PARAM!E:F,2,0),VLOOKUP(D304,PARAM!K:L,2,0),VLOOKUP(E304,PARAM!H:I,2,0),VLOOKUP(G304,PARAM!S:T,2,0)),"")</f>
        <v>44116732</v>
      </c>
      <c r="J304" s="1" t="str">
        <f>IFERROR(CONCATENATE("*",VLOOKUP(C304,PARAM!E:F,2,0),VLOOKUP(D304,PARAM!K:L,2,0),VLOOKUP(E304,PARAM!H:I,2,0),VLOOKUP(G304,PARAM!S:T,2,0),"*"),"")</f>
        <v>*44116732*</v>
      </c>
      <c r="K304" s="1" t="str">
        <f t="shared" si="1"/>
        <v>LEGGINS DAMA LICRA TALLA XL</v>
      </c>
      <c r="L304" s="1" t="str">
        <f>VLOOKUP(B304,PARAM!A:C,3,0)</f>
        <v>INDUMENTARIA DEPORTIVA</v>
      </c>
      <c r="M304" s="1" t="str">
        <f>VLOOKUP(D304,PARAM!K:N,3,0)</f>
        <v>FEMENINO</v>
      </c>
      <c r="N304" s="1" t="str">
        <f>VLOOKUP(D304,PARAM!K:N,4,0)</f>
        <v>ADULTO</v>
      </c>
      <c r="O304" s="1" t="str">
        <f t="shared" si="2"/>
        <v>LEGGINS DAMA LICRA</v>
      </c>
      <c r="P304" s="1"/>
      <c r="Q304" s="1"/>
    </row>
    <row r="305">
      <c r="A305" s="70">
        <v>46186.0</v>
      </c>
      <c r="B305" s="5" t="s">
        <v>1744</v>
      </c>
      <c r="C305" s="5" t="s">
        <v>1826</v>
      </c>
      <c r="D305" s="5" t="s">
        <v>1599</v>
      </c>
      <c r="E305" s="5" t="s">
        <v>1829</v>
      </c>
      <c r="F305" s="5" t="s">
        <v>1584</v>
      </c>
      <c r="G305" s="99" t="s">
        <v>1751</v>
      </c>
      <c r="H305" s="1" t="s">
        <v>1069</v>
      </c>
      <c r="I305" s="1" t="str">
        <f>IFERROR(CONCATENATE(VLOOKUP(C305,PARAM!E:F,2,0),VLOOKUP(D305,PARAM!K:L,2,0),VLOOKUP(E305,PARAM!H:I,2,0),VLOOKUP(G305,PARAM!S:T,2,0)),"")</f>
        <v>44116823</v>
      </c>
      <c r="J305" s="1" t="str">
        <f>IFERROR(CONCATENATE("*",VLOOKUP(C305,PARAM!E:F,2,0),VLOOKUP(D305,PARAM!K:L,2,0),VLOOKUP(E305,PARAM!H:I,2,0),VLOOKUP(G305,PARAM!S:T,2,0),"*"),"")</f>
        <v>*44116823*</v>
      </c>
      <c r="K305" s="1" t="str">
        <f t="shared" si="1"/>
        <v>LEGGINS DAMA LICRA ACANALADA TALLA L</v>
      </c>
      <c r="L305" s="1" t="str">
        <f>VLOOKUP(B305,PARAM!A:C,3,0)</f>
        <v>INDUMENTARIA DEPORTIVA</v>
      </c>
      <c r="M305" s="1" t="str">
        <f>VLOOKUP(D305,PARAM!K:N,3,0)</f>
        <v>FEMENINO</v>
      </c>
      <c r="N305" s="1" t="str">
        <f>VLOOKUP(D305,PARAM!K:N,4,0)</f>
        <v>ADULTO</v>
      </c>
      <c r="O305" s="1" t="str">
        <f t="shared" si="2"/>
        <v>LEGGINS DAMA LICRA ACANALADA</v>
      </c>
      <c r="P305" s="1"/>
      <c r="Q305" s="1"/>
    </row>
    <row r="306">
      <c r="A306" s="70">
        <v>46186.0</v>
      </c>
      <c r="B306" s="5" t="s">
        <v>1744</v>
      </c>
      <c r="C306" s="5" t="s">
        <v>1826</v>
      </c>
      <c r="D306" s="5" t="s">
        <v>1599</v>
      </c>
      <c r="E306" s="5" t="s">
        <v>1830</v>
      </c>
      <c r="F306" s="5" t="s">
        <v>1584</v>
      </c>
      <c r="G306" s="99" t="s">
        <v>1678</v>
      </c>
      <c r="H306" s="1" t="s">
        <v>1069</v>
      </c>
      <c r="I306" s="1" t="str">
        <f>IFERROR(CONCATENATE(VLOOKUP(C306,PARAM!E:F,2,0),VLOOKUP(D306,PARAM!K:L,2,0),VLOOKUP(E306,PARAM!H:I,2,0),VLOOKUP(G306,PARAM!S:T,2,0)),"")</f>
        <v>44116930</v>
      </c>
      <c r="J306" s="1" t="str">
        <f>IFERROR(CONCATENATE("*",VLOOKUP(C306,PARAM!E:F,2,0),VLOOKUP(D306,PARAM!K:L,2,0),VLOOKUP(E306,PARAM!H:I,2,0),VLOOKUP(G306,PARAM!S:T,2,0),"*"),"")</f>
        <v>*44116930*</v>
      </c>
      <c r="K306" s="1" t="str">
        <f t="shared" si="1"/>
        <v>LEGGINS DAMA LICRA CATTO KIEWO TALLA UN</v>
      </c>
      <c r="L306" s="1" t="str">
        <f>VLOOKUP(B306,PARAM!A:C,3,0)</f>
        <v>INDUMENTARIA DEPORTIVA</v>
      </c>
      <c r="M306" s="1" t="str">
        <f>VLOOKUP(D306,PARAM!K:N,3,0)</f>
        <v>FEMENINO</v>
      </c>
      <c r="N306" s="1" t="str">
        <f>VLOOKUP(D306,PARAM!K:N,4,0)</f>
        <v>ADULTO</v>
      </c>
      <c r="O306" s="1" t="str">
        <f t="shared" si="2"/>
        <v>LEGGINS DAMA LICRA CATTO KIEWO</v>
      </c>
      <c r="P306" s="1"/>
      <c r="Q306" s="1"/>
    </row>
    <row r="307">
      <c r="A307" s="70">
        <v>46186.0</v>
      </c>
      <c r="B307" s="5" t="s">
        <v>1744</v>
      </c>
      <c r="C307" s="5" t="s">
        <v>1826</v>
      </c>
      <c r="D307" s="5" t="s">
        <v>1599</v>
      </c>
      <c r="E307" s="5" t="s">
        <v>1831</v>
      </c>
      <c r="F307" s="5" t="s">
        <v>1584</v>
      </c>
      <c r="G307" s="99" t="s">
        <v>1751</v>
      </c>
      <c r="H307" s="1" t="s">
        <v>1069</v>
      </c>
      <c r="I307" s="1" t="str">
        <f>IFERROR(CONCATENATE(VLOOKUP(C307,PARAM!E:F,2,0),VLOOKUP(D307,PARAM!K:L,2,0),VLOOKUP(E307,PARAM!H:I,2,0),VLOOKUP(G307,PARAM!S:T,2,0)),"")</f>
        <v>44125023</v>
      </c>
      <c r="J307" s="1" t="str">
        <f>IFERROR(CONCATENATE("*",VLOOKUP(C307,PARAM!E:F,2,0),VLOOKUP(D307,PARAM!K:L,2,0),VLOOKUP(E307,PARAM!H:I,2,0),VLOOKUP(G307,PARAM!S:T,2,0),"*"),"")</f>
        <v>*44125023*</v>
      </c>
      <c r="K307" s="1" t="str">
        <f t="shared" si="1"/>
        <v>LEGGINS DAMA SHORT TALLA L</v>
      </c>
      <c r="L307" s="1" t="str">
        <f>VLOOKUP(B307,PARAM!A:C,3,0)</f>
        <v>INDUMENTARIA DEPORTIVA</v>
      </c>
      <c r="M307" s="1" t="str">
        <f>VLOOKUP(D307,PARAM!K:N,3,0)</f>
        <v>FEMENINO</v>
      </c>
      <c r="N307" s="1" t="str">
        <f>VLOOKUP(D307,PARAM!K:N,4,0)</f>
        <v>ADULTO</v>
      </c>
      <c r="O307" s="1" t="str">
        <f t="shared" si="2"/>
        <v>LEGGINS DAMA SHORT</v>
      </c>
      <c r="P307" s="1"/>
      <c r="Q307" s="1"/>
    </row>
    <row r="308">
      <c r="A308" s="70">
        <v>46186.0</v>
      </c>
      <c r="B308" s="5" t="s">
        <v>1744</v>
      </c>
      <c r="C308" s="5" t="s">
        <v>1832</v>
      </c>
      <c r="D308" s="5" t="s">
        <v>1599</v>
      </c>
      <c r="E308" s="5" t="s">
        <v>1833</v>
      </c>
      <c r="F308" s="5" t="s">
        <v>1584</v>
      </c>
      <c r="G308" s="99" t="s">
        <v>1678</v>
      </c>
      <c r="H308" s="1" t="s">
        <v>1069</v>
      </c>
      <c r="I308" s="1" t="str">
        <f>IFERROR(CONCATENATE(VLOOKUP(C308,PARAM!E:F,2,0),VLOOKUP(D308,PARAM!K:L,2,0),VLOOKUP(E308,PARAM!H:I,2,0),VLOOKUP(G308,PARAM!S:T,2,0)),"")</f>
        <v>31630</v>
      </c>
      <c r="J308" s="1" t="str">
        <f>IFERROR(CONCATENATE("*",VLOOKUP(C308,PARAM!E:F,2,0),VLOOKUP(D308,PARAM!K:L,2,0),VLOOKUP(E308,PARAM!H:I,2,0),VLOOKUP(G308,PARAM!S:T,2,0),"*"),"")</f>
        <v>*31630*</v>
      </c>
      <c r="K308" s="1" t="str">
        <f t="shared" si="1"/>
        <v>LICRAS DAMA A RODILLA TALLA UN</v>
      </c>
      <c r="L308" s="1" t="str">
        <f>VLOOKUP(B308,PARAM!A:C,3,0)</f>
        <v>INDUMENTARIA DEPORTIVA</v>
      </c>
      <c r="M308" s="1" t="str">
        <f>VLOOKUP(D308,PARAM!K:N,3,0)</f>
        <v>FEMENINO</v>
      </c>
      <c r="N308" s="1" t="str">
        <f>VLOOKUP(D308,PARAM!K:N,4,0)</f>
        <v>ADULTO</v>
      </c>
      <c r="O308" s="1" t="str">
        <f t="shared" si="2"/>
        <v>LICRAS DAMA A RODILLA</v>
      </c>
      <c r="P308" s="1"/>
      <c r="Q308" s="1"/>
    </row>
    <row r="309">
      <c r="A309" s="70">
        <v>46186.0</v>
      </c>
      <c r="B309" s="5" t="s">
        <v>1744</v>
      </c>
      <c r="C309" s="5" t="s">
        <v>1832</v>
      </c>
      <c r="D309" s="5" t="s">
        <v>1599</v>
      </c>
      <c r="E309" s="5" t="s">
        <v>1833</v>
      </c>
      <c r="F309" s="5" t="s">
        <v>1584</v>
      </c>
      <c r="G309" s="99" t="s">
        <v>1754</v>
      </c>
      <c r="H309" s="1" t="s">
        <v>1069</v>
      </c>
      <c r="I309" s="1" t="str">
        <f>IFERROR(CONCATENATE(VLOOKUP(C309,PARAM!E:F,2,0),VLOOKUP(D309,PARAM!K:L,2,0),VLOOKUP(E309,PARAM!H:I,2,0),VLOOKUP(G309,PARAM!S:T,2,0)),"")</f>
        <v>31632</v>
      </c>
      <c r="J309" s="1" t="str">
        <f>IFERROR(CONCATENATE("*",VLOOKUP(C309,PARAM!E:F,2,0),VLOOKUP(D309,PARAM!K:L,2,0),VLOOKUP(E309,PARAM!H:I,2,0),VLOOKUP(G309,PARAM!S:T,2,0),"*"),"")</f>
        <v>*31632*</v>
      </c>
      <c r="K309" s="1" t="str">
        <f t="shared" si="1"/>
        <v>LICRAS DAMA A RODILLA TALLA XL</v>
      </c>
      <c r="L309" s="1" t="str">
        <f>VLOOKUP(B309,PARAM!A:C,3,0)</f>
        <v>INDUMENTARIA DEPORTIVA</v>
      </c>
      <c r="M309" s="1" t="str">
        <f>VLOOKUP(D309,PARAM!K:N,3,0)</f>
        <v>FEMENINO</v>
      </c>
      <c r="N309" s="1" t="str">
        <f>VLOOKUP(D309,PARAM!K:N,4,0)</f>
        <v>ADULTO</v>
      </c>
      <c r="O309" s="1" t="str">
        <f t="shared" si="2"/>
        <v>LICRAS DAMA A RODILLA</v>
      </c>
      <c r="P309" s="1"/>
      <c r="Q309" s="1"/>
    </row>
    <row r="310">
      <c r="A310" s="70">
        <v>46186.0</v>
      </c>
      <c r="B310" s="5" t="s">
        <v>1744</v>
      </c>
      <c r="C310" s="5" t="s">
        <v>1832</v>
      </c>
      <c r="D310" s="5" t="s">
        <v>1599</v>
      </c>
      <c r="E310" s="5" t="s">
        <v>1822</v>
      </c>
      <c r="F310" s="5" t="s">
        <v>1584</v>
      </c>
      <c r="G310" s="99" t="s">
        <v>1678</v>
      </c>
      <c r="H310" s="1" t="s">
        <v>1069</v>
      </c>
      <c r="I310" s="1" t="str">
        <f>IFERROR(CONCATENATE(VLOOKUP(C310,PARAM!E:F,2,0),VLOOKUP(D310,PARAM!K:L,2,0),VLOOKUP(E310,PARAM!H:I,2,0),VLOOKUP(G310,PARAM!S:T,2,0)),"")</f>
        <v>3112630</v>
      </c>
      <c r="J310" s="1" t="str">
        <f>IFERROR(CONCATENATE("*",VLOOKUP(C310,PARAM!E:F,2,0),VLOOKUP(D310,PARAM!K:L,2,0),VLOOKUP(E310,PARAM!H:I,2,0),VLOOKUP(G310,PARAM!S:T,2,0),"*"),"")</f>
        <v>*3112630*</v>
      </c>
      <c r="K310" s="1" t="str">
        <f t="shared" si="1"/>
        <v>LICRAS DAMA ENTERIZO DEPORTIVO TALLA UN</v>
      </c>
      <c r="L310" s="1" t="str">
        <f>VLOOKUP(B310,PARAM!A:C,3,0)</f>
        <v>INDUMENTARIA DEPORTIVA</v>
      </c>
      <c r="M310" s="1" t="str">
        <f>VLOOKUP(D310,PARAM!K:N,3,0)</f>
        <v>FEMENINO</v>
      </c>
      <c r="N310" s="1" t="str">
        <f>VLOOKUP(D310,PARAM!K:N,4,0)</f>
        <v>ADULTO</v>
      </c>
      <c r="O310" s="1" t="str">
        <f t="shared" si="2"/>
        <v>LICRAS DAMA ENTERIZO DEPORTIVO</v>
      </c>
      <c r="P310" s="1"/>
      <c r="Q310" s="1"/>
    </row>
    <row r="311">
      <c r="A311" s="70">
        <v>46186.0</v>
      </c>
      <c r="B311" s="5" t="s">
        <v>1744</v>
      </c>
      <c r="C311" s="5" t="s">
        <v>583</v>
      </c>
      <c r="D311" s="5" t="s">
        <v>1582</v>
      </c>
      <c r="E311" s="5" t="s">
        <v>1788</v>
      </c>
      <c r="F311" s="5" t="s">
        <v>1584</v>
      </c>
      <c r="G311" s="99" t="s">
        <v>1585</v>
      </c>
      <c r="H311" s="1" t="s">
        <v>1098</v>
      </c>
      <c r="I311" s="1" t="str">
        <f>IFERROR(CONCATENATE(VLOOKUP(C311,PARAM!E:F,2,0),VLOOKUP(D311,PARAM!K:L,2,0),VLOOKUP(E311,PARAM!H:I,2,0),VLOOKUP(G311,PARAM!S:T,2,0)),"")</f>
        <v>24312431</v>
      </c>
      <c r="J311" s="1" t="str">
        <f>IFERROR(CONCATENATE("*",VLOOKUP(C311,PARAM!E:F,2,0),VLOOKUP(D311,PARAM!K:L,2,0),VLOOKUP(E311,PARAM!H:I,2,0),VLOOKUP(G311,PARAM!S:T,2,0),"*"),"")</f>
        <v>*24312431*</v>
      </c>
      <c r="K311" s="1" t="str">
        <f t="shared" si="1"/>
        <v>MEDIAS UNISEX ECONOMICA TALLA VA</v>
      </c>
      <c r="L311" s="1" t="str">
        <f>VLOOKUP(B311,PARAM!A:C,3,0)</f>
        <v>INDUMENTARIA DEPORTIVA</v>
      </c>
      <c r="M311" s="1" t="str">
        <f>VLOOKUP(D311,PARAM!K:N,3,0)</f>
        <v>UNISEX</v>
      </c>
      <c r="N311" s="1" t="str">
        <f>VLOOKUP(D311,PARAM!K:N,4,0)</f>
        <v>ADULTO</v>
      </c>
      <c r="O311" s="1" t="str">
        <f t="shared" si="2"/>
        <v>MEDIAS UNISEX ECONOMICA</v>
      </c>
      <c r="P311" s="1"/>
      <c r="Q311" s="1"/>
    </row>
    <row r="312">
      <c r="A312" s="70">
        <v>46186.0</v>
      </c>
      <c r="B312" s="5" t="s">
        <v>1744</v>
      </c>
      <c r="C312" s="5" t="s">
        <v>583</v>
      </c>
      <c r="D312" s="5" t="s">
        <v>1582</v>
      </c>
      <c r="E312" s="1" t="s">
        <v>1834</v>
      </c>
      <c r="F312" s="5" t="s">
        <v>1584</v>
      </c>
      <c r="G312" s="99" t="s">
        <v>1585</v>
      </c>
      <c r="H312" s="1" t="s">
        <v>1098</v>
      </c>
      <c r="I312" s="1" t="str">
        <f>IFERROR(CONCATENATE(VLOOKUP(C312,PARAM!E:F,2,0),VLOOKUP(D312,PARAM!K:L,2,0),VLOOKUP(E312,PARAM!H:I,2,0),VLOOKUP(G312,PARAM!S:T,2,0)),"")</f>
        <v>24313531</v>
      </c>
      <c r="J312" s="1" t="str">
        <f>IFERROR(CONCATENATE("*",VLOOKUP(C312,PARAM!E:F,2,0),VLOOKUP(D312,PARAM!K:L,2,0),VLOOKUP(E312,PARAM!H:I,2,0),VLOOKUP(G312,PARAM!S:T,2,0),"*"),"")</f>
        <v>*24313531*</v>
      </c>
      <c r="K312" s="1" t="str">
        <f t="shared" si="1"/>
        <v>MEDIAS UNISEX FINA MEDIA TALLA VA</v>
      </c>
      <c r="L312" s="1" t="str">
        <f>VLOOKUP(B312,PARAM!A:C,3,0)</f>
        <v>INDUMENTARIA DEPORTIVA</v>
      </c>
      <c r="M312" s="1" t="str">
        <f>VLOOKUP(D312,PARAM!K:N,3,0)</f>
        <v>UNISEX</v>
      </c>
      <c r="N312" s="1" t="str">
        <f>VLOOKUP(D312,PARAM!K:N,4,0)</f>
        <v>ADULTO</v>
      </c>
      <c r="O312" s="1" t="str">
        <f t="shared" si="2"/>
        <v>MEDIAS UNISEX FINA MEDIA</v>
      </c>
      <c r="P312" s="1"/>
      <c r="Q312" s="1"/>
    </row>
    <row r="313">
      <c r="A313" s="70">
        <v>46186.0</v>
      </c>
      <c r="B313" s="5" t="s">
        <v>1744</v>
      </c>
      <c r="C313" s="5" t="s">
        <v>1835</v>
      </c>
      <c r="D313" s="5" t="s">
        <v>1582</v>
      </c>
      <c r="E313" s="5" t="s">
        <v>1836</v>
      </c>
      <c r="F313" s="5" t="s">
        <v>1584</v>
      </c>
      <c r="G313" s="99" t="s">
        <v>1751</v>
      </c>
      <c r="H313" s="1" t="s">
        <v>404</v>
      </c>
      <c r="I313" s="1" t="str">
        <f>IFERROR(CONCATENATE(VLOOKUP(C313,PARAM!E:F,2,0),VLOOKUP(D313,PARAM!K:L,2,0),VLOOKUP(E313,PARAM!H:I,2,0),VLOOKUP(G313,PARAM!S:T,2,0)),"")</f>
        <v>231623</v>
      </c>
      <c r="J313" s="1" t="str">
        <f>IFERROR(CONCATENATE("*",VLOOKUP(C313,PARAM!E:F,2,0),VLOOKUP(D313,PARAM!K:L,2,0),VLOOKUP(E313,PARAM!H:I,2,0),VLOOKUP(G313,PARAM!S:T,2,0),"*"),"")</f>
        <v>*231623*</v>
      </c>
      <c r="K313" s="1" t="str">
        <f t="shared" si="1"/>
        <v>PANTALONES UNISEX ALGODON TALLA L</v>
      </c>
      <c r="L313" s="1" t="str">
        <f>VLOOKUP(B313,PARAM!A:C,3,0)</f>
        <v>INDUMENTARIA DEPORTIVA</v>
      </c>
      <c r="M313" s="1" t="str">
        <f>VLOOKUP(D313,PARAM!K:N,3,0)</f>
        <v>UNISEX</v>
      </c>
      <c r="N313" s="1" t="str">
        <f>VLOOKUP(D313,PARAM!K:N,4,0)</f>
        <v>ADULTO</v>
      </c>
      <c r="O313" s="1" t="str">
        <f t="shared" si="2"/>
        <v>PANTALONES UNISEX ALGODON</v>
      </c>
      <c r="P313" s="1"/>
      <c r="Q313" s="1"/>
    </row>
    <row r="314">
      <c r="A314" s="70">
        <v>46186.0</v>
      </c>
      <c r="B314" s="5" t="s">
        <v>1744</v>
      </c>
      <c r="C314" s="5" t="s">
        <v>1835</v>
      </c>
      <c r="D314" s="5" t="s">
        <v>1582</v>
      </c>
      <c r="E314" s="5" t="s">
        <v>1836</v>
      </c>
      <c r="F314" s="5" t="s">
        <v>1584</v>
      </c>
      <c r="G314" s="99" t="s">
        <v>1752</v>
      </c>
      <c r="H314" s="1" t="s">
        <v>404</v>
      </c>
      <c r="I314" s="1" t="str">
        <f>IFERROR(CONCATENATE(VLOOKUP(C314,PARAM!E:F,2,0),VLOOKUP(D314,PARAM!K:L,2,0),VLOOKUP(E314,PARAM!H:I,2,0),VLOOKUP(G314,PARAM!S:T,2,0)),"")</f>
        <v>231625</v>
      </c>
      <c r="J314" s="1" t="str">
        <f>IFERROR(CONCATENATE("*",VLOOKUP(C314,PARAM!E:F,2,0),VLOOKUP(D314,PARAM!K:L,2,0),VLOOKUP(E314,PARAM!H:I,2,0),VLOOKUP(G314,PARAM!S:T,2,0),"*"),"")</f>
        <v>*231625*</v>
      </c>
      <c r="K314" s="1" t="str">
        <f t="shared" si="1"/>
        <v>PANTALONES UNISEX ALGODON TALLA M</v>
      </c>
      <c r="L314" s="1" t="str">
        <f>VLOOKUP(B314,PARAM!A:C,3,0)</f>
        <v>INDUMENTARIA DEPORTIVA</v>
      </c>
      <c r="M314" s="1" t="str">
        <f>VLOOKUP(D314,PARAM!K:N,3,0)</f>
        <v>UNISEX</v>
      </c>
      <c r="N314" s="1" t="str">
        <f>VLOOKUP(D314,PARAM!K:N,4,0)</f>
        <v>ADULTO</v>
      </c>
      <c r="O314" s="1" t="str">
        <f t="shared" si="2"/>
        <v>PANTALONES UNISEX ALGODON</v>
      </c>
      <c r="P314" s="1"/>
      <c r="Q314" s="1"/>
    </row>
    <row r="315">
      <c r="A315" s="70">
        <v>46186.0</v>
      </c>
      <c r="B315" s="5" t="s">
        <v>1744</v>
      </c>
      <c r="C315" s="5" t="s">
        <v>1835</v>
      </c>
      <c r="D315" s="5" t="s">
        <v>1582</v>
      </c>
      <c r="E315" s="5" t="s">
        <v>1836</v>
      </c>
      <c r="F315" s="5" t="s">
        <v>1584</v>
      </c>
      <c r="G315" s="99" t="s">
        <v>1754</v>
      </c>
      <c r="H315" s="1" t="s">
        <v>404</v>
      </c>
      <c r="I315" s="1" t="str">
        <f>IFERROR(CONCATENATE(VLOOKUP(C315,PARAM!E:F,2,0),VLOOKUP(D315,PARAM!K:L,2,0),VLOOKUP(E315,PARAM!H:I,2,0),VLOOKUP(G315,PARAM!S:T,2,0)),"")</f>
        <v>231632</v>
      </c>
      <c r="J315" s="1" t="str">
        <f>IFERROR(CONCATENATE("*",VLOOKUP(C315,PARAM!E:F,2,0),VLOOKUP(D315,PARAM!K:L,2,0),VLOOKUP(E315,PARAM!H:I,2,0),VLOOKUP(G315,PARAM!S:T,2,0),"*"),"")</f>
        <v>*231632*</v>
      </c>
      <c r="K315" s="1" t="str">
        <f t="shared" si="1"/>
        <v>PANTALONES UNISEX ALGODON TALLA XL</v>
      </c>
      <c r="L315" s="1" t="str">
        <f>VLOOKUP(B315,PARAM!A:C,3,0)</f>
        <v>INDUMENTARIA DEPORTIVA</v>
      </c>
      <c r="M315" s="1" t="str">
        <f>VLOOKUP(D315,PARAM!K:N,3,0)</f>
        <v>UNISEX</v>
      </c>
      <c r="N315" s="1" t="str">
        <f>VLOOKUP(D315,PARAM!K:N,4,0)</f>
        <v>ADULTO</v>
      </c>
      <c r="O315" s="1" t="str">
        <f t="shared" si="2"/>
        <v>PANTALONES UNISEX ALGODON</v>
      </c>
      <c r="P315" s="1"/>
      <c r="Q315" s="1"/>
    </row>
    <row r="316">
      <c r="A316" s="70">
        <v>46190.0</v>
      </c>
      <c r="B316" s="5" t="s">
        <v>1744</v>
      </c>
      <c r="C316" s="5" t="s">
        <v>1835</v>
      </c>
      <c r="D316" s="5" t="s">
        <v>1582</v>
      </c>
      <c r="E316" s="5" t="s">
        <v>1836</v>
      </c>
      <c r="F316" s="5" t="s">
        <v>1584</v>
      </c>
      <c r="G316" s="99" t="s">
        <v>1756</v>
      </c>
      <c r="H316" s="1" t="s">
        <v>404</v>
      </c>
      <c r="I316" s="1" t="str">
        <f>IFERROR(CONCATENATE(VLOOKUP(C316,PARAM!E:F,2,0),VLOOKUP(D316,PARAM!K:L,2,0),VLOOKUP(E316,PARAM!H:I,2,0),VLOOKUP(G316,PARAM!S:T,2,0)),"")</f>
        <v>231634</v>
      </c>
      <c r="J316" s="1" t="str">
        <f>IFERROR(CONCATENATE("*",VLOOKUP(C316,PARAM!E:F,2,0),VLOOKUP(D316,PARAM!K:L,2,0),VLOOKUP(E316,PARAM!H:I,2,0),VLOOKUP(G316,PARAM!S:T,2,0),"*"),"")</f>
        <v>*231634*</v>
      </c>
      <c r="K316" s="1" t="str">
        <f t="shared" si="1"/>
        <v>PANTALONES UNISEX ALGODON TALLA XXL</v>
      </c>
      <c r="L316" s="1" t="str">
        <f>VLOOKUP(B316,PARAM!A:C,3,0)</f>
        <v>INDUMENTARIA DEPORTIVA</v>
      </c>
      <c r="M316" s="1" t="str">
        <f>VLOOKUP(D316,PARAM!K:N,3,0)</f>
        <v>UNISEX</v>
      </c>
      <c r="N316" s="1" t="str">
        <f>VLOOKUP(D316,PARAM!K:N,4,0)</f>
        <v>ADULTO</v>
      </c>
      <c r="O316" s="1" t="str">
        <f t="shared" si="2"/>
        <v>PANTALONES UNISEX ALGODON</v>
      </c>
      <c r="P316" s="1"/>
      <c r="Q316" s="1"/>
    </row>
    <row r="317">
      <c r="A317" s="70">
        <v>46186.0</v>
      </c>
      <c r="B317" s="5" t="s">
        <v>1744</v>
      </c>
      <c r="C317" s="5" t="s">
        <v>1835</v>
      </c>
      <c r="D317" s="5" t="s">
        <v>1582</v>
      </c>
      <c r="E317" s="5" t="s">
        <v>1837</v>
      </c>
      <c r="F317" s="5" t="s">
        <v>1584</v>
      </c>
      <c r="G317" s="99" t="s">
        <v>1751</v>
      </c>
      <c r="H317" s="1" t="s">
        <v>404</v>
      </c>
      <c r="I317" s="1" t="str">
        <f>IFERROR(CONCATENATE(VLOOKUP(C317,PARAM!E:F,2,0),VLOOKUP(D317,PARAM!K:L,2,0),VLOOKUP(E317,PARAM!H:I,2,0),VLOOKUP(G317,PARAM!S:T,2,0)),"")</f>
        <v>2332823</v>
      </c>
      <c r="J317" s="1" t="str">
        <f>IFERROR(CONCATENATE("*",VLOOKUP(C317,PARAM!E:F,2,0),VLOOKUP(D317,PARAM!K:L,2,0),VLOOKUP(E317,PARAM!H:I,2,0),VLOOKUP(G317,PARAM!S:T,2,0),"*"),"")</f>
        <v>*2332823*</v>
      </c>
      <c r="K317" s="1" t="str">
        <f t="shared" si="1"/>
        <v>PANTALONES UNISEX IMPERMEABLE BORDADO EQUIPOS TALLA L</v>
      </c>
      <c r="L317" s="1" t="str">
        <f>VLOOKUP(B317,PARAM!A:C,3,0)</f>
        <v>INDUMENTARIA DEPORTIVA</v>
      </c>
      <c r="M317" s="1" t="str">
        <f>VLOOKUP(D317,PARAM!K:N,3,0)</f>
        <v>UNISEX</v>
      </c>
      <c r="N317" s="1" t="str">
        <f>VLOOKUP(D317,PARAM!K:N,4,0)</f>
        <v>ADULTO</v>
      </c>
      <c r="O317" s="1" t="str">
        <f t="shared" si="2"/>
        <v>PANTALONES UNISEX IMPERMEABLE BORDADO EQUIPOS</v>
      </c>
      <c r="P317" s="1"/>
      <c r="Q317" s="1"/>
    </row>
    <row r="318">
      <c r="A318" s="70">
        <v>46186.0</v>
      </c>
      <c r="B318" s="5" t="s">
        <v>1744</v>
      </c>
      <c r="C318" s="5" t="s">
        <v>1835</v>
      </c>
      <c r="D318" s="5" t="s">
        <v>1582</v>
      </c>
      <c r="E318" s="5" t="s">
        <v>1838</v>
      </c>
      <c r="F318" s="5" t="s">
        <v>1584</v>
      </c>
      <c r="G318" s="99" t="s">
        <v>1751</v>
      </c>
      <c r="H318" s="1" t="s">
        <v>404</v>
      </c>
      <c r="I318" s="1" t="str">
        <f>IFERROR(CONCATENATE(VLOOKUP(C318,PARAM!E:F,2,0),VLOOKUP(D318,PARAM!K:L,2,0),VLOOKUP(E318,PARAM!H:I,2,0),VLOOKUP(G318,PARAM!S:T,2,0)),"")</f>
        <v>2314523</v>
      </c>
      <c r="J318" s="1" t="str">
        <f>IFERROR(CONCATENATE("*",VLOOKUP(C318,PARAM!E:F,2,0),VLOOKUP(D318,PARAM!K:L,2,0),VLOOKUP(E318,PARAM!H:I,2,0),VLOOKUP(G318,PARAM!S:T,2,0),"*"),"")</f>
        <v>*2314523*</v>
      </c>
      <c r="K318" s="1" t="str">
        <f t="shared" si="1"/>
        <v>PANTALONES UNISEX IMPERMEABLE TALLA L</v>
      </c>
      <c r="L318" s="1" t="str">
        <f>VLOOKUP(B318,PARAM!A:C,3,0)</f>
        <v>INDUMENTARIA DEPORTIVA</v>
      </c>
      <c r="M318" s="1" t="str">
        <f>VLOOKUP(D318,PARAM!K:N,3,0)</f>
        <v>UNISEX</v>
      </c>
      <c r="N318" s="1" t="str">
        <f>VLOOKUP(D318,PARAM!K:N,4,0)</f>
        <v>ADULTO</v>
      </c>
      <c r="O318" s="1" t="str">
        <f t="shared" si="2"/>
        <v>PANTALONES UNISEX IMPERMEABLE</v>
      </c>
      <c r="P318" s="1"/>
      <c r="Q318" s="1"/>
    </row>
    <row r="319">
      <c r="A319" s="70">
        <v>46186.0</v>
      </c>
      <c r="B319" s="5" t="s">
        <v>1744</v>
      </c>
      <c r="C319" s="5" t="s">
        <v>1835</v>
      </c>
      <c r="D319" s="5" t="s">
        <v>1582</v>
      </c>
      <c r="E319" s="5" t="s">
        <v>1838</v>
      </c>
      <c r="F319" s="5" t="s">
        <v>1584</v>
      </c>
      <c r="G319" s="99" t="s">
        <v>1752</v>
      </c>
      <c r="H319" s="1" t="s">
        <v>404</v>
      </c>
      <c r="I319" s="1" t="str">
        <f>IFERROR(CONCATENATE(VLOOKUP(C319,PARAM!E:F,2,0),VLOOKUP(D319,PARAM!K:L,2,0),VLOOKUP(E319,PARAM!H:I,2,0),VLOOKUP(G319,PARAM!S:T,2,0)),"")</f>
        <v>2314525</v>
      </c>
      <c r="J319" s="1" t="str">
        <f>IFERROR(CONCATENATE("*",VLOOKUP(C319,PARAM!E:F,2,0),VLOOKUP(D319,PARAM!K:L,2,0),VLOOKUP(E319,PARAM!H:I,2,0),VLOOKUP(G319,PARAM!S:T,2,0),"*"),"")</f>
        <v>*2314525*</v>
      </c>
      <c r="K319" s="1" t="str">
        <f t="shared" si="1"/>
        <v>PANTALONES UNISEX IMPERMEABLE TALLA M</v>
      </c>
      <c r="L319" s="1" t="str">
        <f>VLOOKUP(B319,PARAM!A:C,3,0)</f>
        <v>INDUMENTARIA DEPORTIVA</v>
      </c>
      <c r="M319" s="1" t="str">
        <f>VLOOKUP(D319,PARAM!K:N,3,0)</f>
        <v>UNISEX</v>
      </c>
      <c r="N319" s="1" t="str">
        <f>VLOOKUP(D319,PARAM!K:N,4,0)</f>
        <v>ADULTO</v>
      </c>
      <c r="O319" s="1" t="str">
        <f t="shared" si="2"/>
        <v>PANTALONES UNISEX IMPERMEABLE</v>
      </c>
      <c r="P319" s="1"/>
      <c r="Q319" s="1"/>
    </row>
    <row r="320">
      <c r="A320" s="70">
        <v>46186.0</v>
      </c>
      <c r="B320" s="5" t="s">
        <v>1744</v>
      </c>
      <c r="C320" s="5" t="s">
        <v>1835</v>
      </c>
      <c r="D320" s="5" t="s">
        <v>1582</v>
      </c>
      <c r="E320" s="5" t="s">
        <v>1838</v>
      </c>
      <c r="F320" s="5" t="s">
        <v>1584</v>
      </c>
      <c r="G320" s="99" t="s">
        <v>1678</v>
      </c>
      <c r="H320" s="1" t="s">
        <v>404</v>
      </c>
      <c r="I320" s="1" t="str">
        <f>IFERROR(CONCATENATE(VLOOKUP(C320,PARAM!E:F,2,0),VLOOKUP(D320,PARAM!K:L,2,0),VLOOKUP(E320,PARAM!H:I,2,0),VLOOKUP(G320,PARAM!S:T,2,0)),"")</f>
        <v>2314530</v>
      </c>
      <c r="J320" s="1" t="str">
        <f>IFERROR(CONCATENATE("*",VLOOKUP(C320,PARAM!E:F,2,0),VLOOKUP(D320,PARAM!K:L,2,0),VLOOKUP(E320,PARAM!H:I,2,0),VLOOKUP(G320,PARAM!S:T,2,0),"*"),"")</f>
        <v>*2314530*</v>
      </c>
      <c r="K320" s="1" t="str">
        <f t="shared" si="1"/>
        <v>PANTALONES UNISEX IMPERMEABLE TALLA UN</v>
      </c>
      <c r="L320" s="1" t="str">
        <f>VLOOKUP(B320,PARAM!A:C,3,0)</f>
        <v>INDUMENTARIA DEPORTIVA</v>
      </c>
      <c r="M320" s="1" t="str">
        <f>VLOOKUP(D320,PARAM!K:N,3,0)</f>
        <v>UNISEX</v>
      </c>
      <c r="N320" s="1" t="str">
        <f>VLOOKUP(D320,PARAM!K:N,4,0)</f>
        <v>ADULTO</v>
      </c>
      <c r="O320" s="1" t="str">
        <f t="shared" si="2"/>
        <v>PANTALONES UNISEX IMPERMEABLE</v>
      </c>
      <c r="P320" s="1"/>
      <c r="Q320" s="1"/>
    </row>
    <row r="321">
      <c r="A321" s="70">
        <v>46186.0</v>
      </c>
      <c r="B321" s="5" t="s">
        <v>1744</v>
      </c>
      <c r="C321" s="5" t="s">
        <v>1835</v>
      </c>
      <c r="D321" s="5" t="s">
        <v>1582</v>
      </c>
      <c r="E321" s="5" t="s">
        <v>1837</v>
      </c>
      <c r="F321" s="5" t="s">
        <v>1584</v>
      </c>
      <c r="G321" s="99" t="s">
        <v>1754</v>
      </c>
      <c r="H321" s="1" t="s">
        <v>404</v>
      </c>
      <c r="I321" s="1" t="str">
        <f>IFERROR(CONCATENATE(VLOOKUP(C321,PARAM!E:F,2,0),VLOOKUP(D321,PARAM!K:L,2,0),VLOOKUP(E321,PARAM!H:I,2,0),VLOOKUP(G321,PARAM!S:T,2,0)),"")</f>
        <v>2332832</v>
      </c>
      <c r="J321" s="1" t="str">
        <f>IFERROR(CONCATENATE("*",VLOOKUP(C321,PARAM!E:F,2,0),VLOOKUP(D321,PARAM!K:L,2,0),VLOOKUP(E321,PARAM!H:I,2,0),VLOOKUP(G321,PARAM!S:T,2,0),"*"),"")</f>
        <v>*2332832*</v>
      </c>
      <c r="K321" s="1" t="str">
        <f t="shared" si="1"/>
        <v>PANTALONES UNISEX IMPERMEABLE BORDADO EQUIPOS TALLA XL</v>
      </c>
      <c r="L321" s="1" t="str">
        <f>VLOOKUP(B321,PARAM!A:C,3,0)</f>
        <v>INDUMENTARIA DEPORTIVA</v>
      </c>
      <c r="M321" s="1" t="str">
        <f>VLOOKUP(D321,PARAM!K:N,3,0)</f>
        <v>UNISEX</v>
      </c>
      <c r="N321" s="1" t="str">
        <f>VLOOKUP(D321,PARAM!K:N,4,0)</f>
        <v>ADULTO</v>
      </c>
      <c r="O321" s="1" t="str">
        <f t="shared" si="2"/>
        <v>PANTALONES UNISEX IMPERMEABLE BORDADO EQUIPOS</v>
      </c>
      <c r="P321" s="1"/>
      <c r="Q321" s="1"/>
    </row>
    <row r="322">
      <c r="A322" s="70">
        <v>46186.0</v>
      </c>
      <c r="B322" s="5" t="s">
        <v>1744</v>
      </c>
      <c r="C322" s="5" t="s">
        <v>1835</v>
      </c>
      <c r="D322" s="5" t="s">
        <v>1582</v>
      </c>
      <c r="E322" s="5" t="s">
        <v>1838</v>
      </c>
      <c r="F322" s="5" t="s">
        <v>1584</v>
      </c>
      <c r="G322" s="99" t="s">
        <v>1754</v>
      </c>
      <c r="H322" s="1" t="s">
        <v>404</v>
      </c>
      <c r="I322" s="1" t="str">
        <f>IFERROR(CONCATENATE(VLOOKUP(C322,PARAM!E:F,2,0),VLOOKUP(D322,PARAM!K:L,2,0),VLOOKUP(E322,PARAM!H:I,2,0),VLOOKUP(G322,PARAM!S:T,2,0)),"")</f>
        <v>2314532</v>
      </c>
      <c r="J322" s="1" t="str">
        <f>IFERROR(CONCATENATE("*",VLOOKUP(C322,PARAM!E:F,2,0),VLOOKUP(D322,PARAM!K:L,2,0),VLOOKUP(E322,PARAM!H:I,2,0),VLOOKUP(G322,PARAM!S:T,2,0),"*"),"")</f>
        <v>*2314532*</v>
      </c>
      <c r="K322" s="1" t="str">
        <f t="shared" si="1"/>
        <v>PANTALONES UNISEX IMPERMEABLE TALLA XL</v>
      </c>
      <c r="L322" s="1" t="str">
        <f>VLOOKUP(B322,PARAM!A:C,3,0)</f>
        <v>INDUMENTARIA DEPORTIVA</v>
      </c>
      <c r="M322" s="1" t="str">
        <f>VLOOKUP(D322,PARAM!K:N,3,0)</f>
        <v>UNISEX</v>
      </c>
      <c r="N322" s="1" t="str">
        <f>VLOOKUP(D322,PARAM!K:N,4,0)</f>
        <v>ADULTO</v>
      </c>
      <c r="O322" s="1" t="str">
        <f t="shared" si="2"/>
        <v>PANTALONES UNISEX IMPERMEABLE</v>
      </c>
      <c r="P322" s="1"/>
      <c r="Q322" s="1"/>
    </row>
    <row r="323">
      <c r="A323" s="70">
        <v>46186.0</v>
      </c>
      <c r="B323" s="5" t="s">
        <v>1744</v>
      </c>
      <c r="C323" s="5" t="s">
        <v>1835</v>
      </c>
      <c r="D323" s="5" t="s">
        <v>1582</v>
      </c>
      <c r="E323" s="5" t="s">
        <v>1838</v>
      </c>
      <c r="F323" s="5" t="s">
        <v>1584</v>
      </c>
      <c r="G323" s="99" t="s">
        <v>1756</v>
      </c>
      <c r="H323" s="1" t="s">
        <v>404</v>
      </c>
      <c r="I323" s="1" t="str">
        <f>IFERROR(CONCATENATE(VLOOKUP(C323,PARAM!E:F,2,0),VLOOKUP(D323,PARAM!K:L,2,0),VLOOKUP(E323,PARAM!H:I,2,0),VLOOKUP(G323,PARAM!S:T,2,0)),"")</f>
        <v>2314534</v>
      </c>
      <c r="J323" s="1" t="str">
        <f>IFERROR(CONCATENATE("*",VLOOKUP(C323,PARAM!E:F,2,0),VLOOKUP(D323,PARAM!K:L,2,0),VLOOKUP(E323,PARAM!H:I,2,0),VLOOKUP(G323,PARAM!S:T,2,0),"*"),"")</f>
        <v>*2314534*</v>
      </c>
      <c r="K323" s="1" t="str">
        <f t="shared" si="1"/>
        <v>PANTALONES UNISEX IMPERMEABLE TALLA XXL</v>
      </c>
      <c r="L323" s="1" t="str">
        <f>VLOOKUP(B323,PARAM!A:C,3,0)</f>
        <v>INDUMENTARIA DEPORTIVA</v>
      </c>
      <c r="M323" s="1" t="str">
        <f>VLOOKUP(D323,PARAM!K:N,3,0)</f>
        <v>UNISEX</v>
      </c>
      <c r="N323" s="1" t="str">
        <f>VLOOKUP(D323,PARAM!K:N,4,0)</f>
        <v>ADULTO</v>
      </c>
      <c r="O323" s="1" t="str">
        <f t="shared" si="2"/>
        <v>PANTALONES UNISEX IMPERMEABLE</v>
      </c>
      <c r="P323" s="1"/>
      <c r="Q323" s="1"/>
    </row>
    <row r="324">
      <c r="A324" s="70">
        <v>46186.0</v>
      </c>
      <c r="B324" s="5" t="s">
        <v>1744</v>
      </c>
      <c r="C324" s="5" t="s">
        <v>1835</v>
      </c>
      <c r="D324" s="5" t="s">
        <v>1582</v>
      </c>
      <c r="E324" s="5" t="s">
        <v>1839</v>
      </c>
      <c r="F324" s="5" t="s">
        <v>1584</v>
      </c>
      <c r="G324" s="99" t="s">
        <v>1751</v>
      </c>
      <c r="H324" s="1" t="s">
        <v>404</v>
      </c>
      <c r="I324" s="1" t="str">
        <f>IFERROR(CONCATENATE(VLOOKUP(C324,PARAM!E:F,2,0),VLOOKUP(D324,PARAM!K:L,2,0),VLOOKUP(E324,PARAM!H:I,2,0),VLOOKUP(G324,PARAM!S:T,2,0)),"")</f>
        <v>2327623</v>
      </c>
      <c r="J324" s="1" t="str">
        <f>IFERROR(CONCATENATE("*",VLOOKUP(C324,PARAM!E:F,2,0),VLOOKUP(D324,PARAM!K:L,2,0),VLOOKUP(E324,PARAM!H:I,2,0),VLOOKUP(G324,PARAM!S:T,2,0),"*"),"")</f>
        <v>*2327623*</v>
      </c>
      <c r="K324" s="1" t="str">
        <f t="shared" si="1"/>
        <v>PANTALONES UNISEX VIOTO TALLA L</v>
      </c>
      <c r="L324" s="1" t="str">
        <f>VLOOKUP(B324,PARAM!A:C,3,0)</f>
        <v>INDUMENTARIA DEPORTIVA</v>
      </c>
      <c r="M324" s="1" t="str">
        <f>VLOOKUP(D324,PARAM!K:N,3,0)</f>
        <v>UNISEX</v>
      </c>
      <c r="N324" s="1" t="str">
        <f>VLOOKUP(D324,PARAM!K:N,4,0)</f>
        <v>ADULTO</v>
      </c>
      <c r="O324" s="1" t="str">
        <f t="shared" si="2"/>
        <v>PANTALONES UNISEX VIOTO</v>
      </c>
      <c r="P324" s="1"/>
      <c r="Q324" s="1"/>
    </row>
    <row r="325">
      <c r="A325" s="70">
        <v>46186.0</v>
      </c>
      <c r="B325" s="5" t="s">
        <v>1744</v>
      </c>
      <c r="C325" s="5" t="s">
        <v>1835</v>
      </c>
      <c r="D325" s="5" t="s">
        <v>1582</v>
      </c>
      <c r="E325" s="5" t="s">
        <v>1839</v>
      </c>
      <c r="F325" s="5" t="s">
        <v>1584</v>
      </c>
      <c r="G325" s="99" t="s">
        <v>1752</v>
      </c>
      <c r="H325" s="1" t="s">
        <v>404</v>
      </c>
      <c r="I325" s="1" t="str">
        <f>IFERROR(CONCATENATE(VLOOKUP(C325,PARAM!E:F,2,0),VLOOKUP(D325,PARAM!K:L,2,0),VLOOKUP(E325,PARAM!H:I,2,0),VLOOKUP(G325,PARAM!S:T,2,0)),"")</f>
        <v>2327625</v>
      </c>
      <c r="J325" s="1" t="str">
        <f>IFERROR(CONCATENATE("*",VLOOKUP(C325,PARAM!E:F,2,0),VLOOKUP(D325,PARAM!K:L,2,0),VLOOKUP(E325,PARAM!H:I,2,0),VLOOKUP(G325,PARAM!S:T,2,0),"*"),"")</f>
        <v>*2327625*</v>
      </c>
      <c r="K325" s="1" t="str">
        <f t="shared" si="1"/>
        <v>PANTALONES UNISEX VIOTO TALLA M</v>
      </c>
      <c r="L325" s="1" t="str">
        <f>VLOOKUP(B325,PARAM!A:C,3,0)</f>
        <v>INDUMENTARIA DEPORTIVA</v>
      </c>
      <c r="M325" s="1" t="str">
        <f>VLOOKUP(D325,PARAM!K:N,3,0)</f>
        <v>UNISEX</v>
      </c>
      <c r="N325" s="1" t="str">
        <f>VLOOKUP(D325,PARAM!K:N,4,0)</f>
        <v>ADULTO</v>
      </c>
      <c r="O325" s="1" t="str">
        <f t="shared" si="2"/>
        <v>PANTALONES UNISEX VIOTO</v>
      </c>
      <c r="P325" s="1"/>
      <c r="Q325" s="1"/>
    </row>
    <row r="326">
      <c r="A326" s="70">
        <v>46190.0</v>
      </c>
      <c r="B326" s="5" t="s">
        <v>1744</v>
      </c>
      <c r="C326" s="5" t="s">
        <v>1835</v>
      </c>
      <c r="D326" s="5" t="s">
        <v>1582</v>
      </c>
      <c r="E326" s="5" t="s">
        <v>1839</v>
      </c>
      <c r="F326" s="5" t="s">
        <v>1584</v>
      </c>
      <c r="G326" s="99" t="s">
        <v>1756</v>
      </c>
      <c r="H326" s="1" t="s">
        <v>404</v>
      </c>
      <c r="I326" s="1" t="str">
        <f>IFERROR(CONCATENATE(VLOOKUP(C326,PARAM!E:F,2,0),VLOOKUP(D326,PARAM!K:L,2,0),VLOOKUP(E326,PARAM!H:I,2,0),VLOOKUP(G326,PARAM!S:T,2,0)),"")</f>
        <v>2327634</v>
      </c>
      <c r="J326" s="1" t="str">
        <f>IFERROR(CONCATENATE("*",VLOOKUP(C326,PARAM!E:F,2,0),VLOOKUP(D326,PARAM!K:L,2,0),VLOOKUP(E326,PARAM!H:I,2,0),VLOOKUP(G326,PARAM!S:T,2,0),"*"),"")</f>
        <v>*2327634*</v>
      </c>
      <c r="K326" s="1" t="str">
        <f t="shared" si="1"/>
        <v>PANTALONES UNISEX VIOTO TALLA XXL</v>
      </c>
      <c r="L326" s="1" t="str">
        <f>VLOOKUP(B326,PARAM!A:C,3,0)</f>
        <v>INDUMENTARIA DEPORTIVA</v>
      </c>
      <c r="M326" s="1" t="str">
        <f>VLOOKUP(D326,PARAM!K:N,3,0)</f>
        <v>UNISEX</v>
      </c>
      <c r="N326" s="1" t="str">
        <f>VLOOKUP(D326,PARAM!K:N,4,0)</f>
        <v>ADULTO</v>
      </c>
      <c r="O326" s="1" t="str">
        <f t="shared" si="2"/>
        <v>PANTALONES UNISEX VIOTO</v>
      </c>
      <c r="P326" s="1"/>
      <c r="Q326" s="1"/>
    </row>
    <row r="327">
      <c r="A327" s="70">
        <v>46186.0</v>
      </c>
      <c r="B327" s="5" t="s">
        <v>1744</v>
      </c>
      <c r="C327" s="5" t="s">
        <v>1835</v>
      </c>
      <c r="D327" s="5" t="s">
        <v>1582</v>
      </c>
      <c r="E327" s="5" t="s">
        <v>1839</v>
      </c>
      <c r="F327" s="5" t="s">
        <v>1584</v>
      </c>
      <c r="G327" s="99" t="s">
        <v>1754</v>
      </c>
      <c r="H327" s="1" t="s">
        <v>404</v>
      </c>
      <c r="I327" s="1" t="str">
        <f>IFERROR(CONCATENATE(VLOOKUP(C327,PARAM!E:F,2,0),VLOOKUP(D327,PARAM!K:L,2,0),VLOOKUP(E327,PARAM!H:I,2,0),VLOOKUP(G327,PARAM!S:T,2,0)),"")</f>
        <v>2327632</v>
      </c>
      <c r="J327" s="1" t="str">
        <f>IFERROR(CONCATENATE("*",VLOOKUP(C327,PARAM!E:F,2,0),VLOOKUP(D327,PARAM!K:L,2,0),VLOOKUP(E327,PARAM!H:I,2,0),VLOOKUP(G327,PARAM!S:T,2,0),"*"),"")</f>
        <v>*2327632*</v>
      </c>
      <c r="K327" s="1" t="str">
        <f t="shared" si="1"/>
        <v>PANTALONES UNISEX VIOTO TALLA XL</v>
      </c>
      <c r="L327" s="1" t="str">
        <f>VLOOKUP(B327,PARAM!A:C,3,0)</f>
        <v>INDUMENTARIA DEPORTIVA</v>
      </c>
      <c r="M327" s="1" t="str">
        <f>VLOOKUP(D327,PARAM!K:N,3,0)</f>
        <v>UNISEX</v>
      </c>
      <c r="N327" s="1" t="str">
        <f>VLOOKUP(D327,PARAM!K:N,4,0)</f>
        <v>ADULTO</v>
      </c>
      <c r="O327" s="1" t="str">
        <f t="shared" si="2"/>
        <v>PANTALONES UNISEX VIOTO</v>
      </c>
      <c r="P327" s="1"/>
      <c r="Q327" s="1"/>
    </row>
    <row r="328">
      <c r="A328" s="70">
        <v>46186.0</v>
      </c>
      <c r="B328" s="5" t="s">
        <v>1744</v>
      </c>
      <c r="C328" s="5" t="s">
        <v>577</v>
      </c>
      <c r="D328" s="5" t="s">
        <v>1606</v>
      </c>
      <c r="E328" s="5" t="s">
        <v>1772</v>
      </c>
      <c r="F328" s="5" t="s">
        <v>1584</v>
      </c>
      <c r="G328" s="99" t="s">
        <v>1773</v>
      </c>
      <c r="H328" s="1" t="s">
        <v>1737</v>
      </c>
      <c r="I328" s="1" t="str">
        <f>IFERROR(CONCATENATE(VLOOKUP(C328,PARAM!E:F,2,0),VLOOKUP(D328,PARAM!K:L,2,0),VLOOKUP(E328,PARAM!H:I,2,0),VLOOKUP(G328,PARAM!S:T,2,0)),"")</f>
        <v>35211328</v>
      </c>
      <c r="J328" s="1" t="str">
        <f>IFERROR(CONCATENATE("*",VLOOKUP(C328,PARAM!E:F,2,0),VLOOKUP(D328,PARAM!K:L,2,0),VLOOKUP(E328,PARAM!H:I,2,0),VLOOKUP(G328,PARAM!S:T,2,0),"*"),"")</f>
        <v>*35211328*</v>
      </c>
      <c r="K328" s="1" t="str">
        <f t="shared" si="1"/>
        <v>PANTALONETAS CABALLERO DEPORTIVA TALLA S-M</v>
      </c>
      <c r="L328" s="1" t="str">
        <f>VLOOKUP(B328,PARAM!A:C,3,0)</f>
        <v>INDUMENTARIA DEPORTIVA</v>
      </c>
      <c r="M328" s="1" t="str">
        <f>VLOOKUP(D328,PARAM!K:N,3,0)</f>
        <v>MASCULINO</v>
      </c>
      <c r="N328" s="1" t="str">
        <f>VLOOKUP(D328,PARAM!K:N,4,0)</f>
        <v>ADULTO</v>
      </c>
      <c r="O328" s="1" t="str">
        <f t="shared" si="2"/>
        <v>PANTALONETAS CABALLERO DEPORTIVA</v>
      </c>
      <c r="P328" s="1"/>
      <c r="Q328" s="1"/>
    </row>
    <row r="329">
      <c r="A329" s="70">
        <v>46186.0</v>
      </c>
      <c r="B329" s="5" t="s">
        <v>1744</v>
      </c>
      <c r="C329" s="5" t="s">
        <v>577</v>
      </c>
      <c r="D329" s="5" t="s">
        <v>1606</v>
      </c>
      <c r="E329" s="5" t="s">
        <v>1840</v>
      </c>
      <c r="F329" s="5" t="s">
        <v>1584</v>
      </c>
      <c r="G329" s="99" t="s">
        <v>1747</v>
      </c>
      <c r="H329" s="1" t="s">
        <v>1069</v>
      </c>
      <c r="I329" s="1" t="str">
        <f>IFERROR(CONCATENATE(VLOOKUP(C329,PARAM!E:F,2,0),VLOOKUP(D329,PARAM!K:L,2,0),VLOOKUP(E329,PARAM!H:I,2,0),VLOOKUP(G329,PARAM!S:T,2,0)),"")</f>
        <v>35211424</v>
      </c>
      <c r="J329" s="1" t="str">
        <f>IFERROR(CONCATENATE("*",VLOOKUP(C329,PARAM!E:F,2,0),VLOOKUP(D329,PARAM!K:L,2,0),VLOOKUP(E329,PARAM!H:I,2,0),VLOOKUP(G329,PARAM!S:T,2,0),"*"),"")</f>
        <v>*35211424*</v>
      </c>
      <c r="K329" s="1" t="str">
        <f t="shared" si="1"/>
        <v>PANTALONETAS CABALLERO DEPORTIVAS TALLA L-XL</v>
      </c>
      <c r="L329" s="1" t="str">
        <f>VLOOKUP(B329,PARAM!A:C,3,0)</f>
        <v>INDUMENTARIA DEPORTIVA</v>
      </c>
      <c r="M329" s="1" t="str">
        <f>VLOOKUP(D329,PARAM!K:N,3,0)</f>
        <v>MASCULINO</v>
      </c>
      <c r="N329" s="1" t="str">
        <f>VLOOKUP(D329,PARAM!K:N,4,0)</f>
        <v>ADULTO</v>
      </c>
      <c r="O329" s="1" t="str">
        <f t="shared" si="2"/>
        <v>PANTALONETAS CABALLERO DEPORTIVAS</v>
      </c>
      <c r="P329" s="1"/>
      <c r="Q329" s="1"/>
    </row>
    <row r="330">
      <c r="A330" s="70">
        <v>46186.0</v>
      </c>
      <c r="B330" s="5" t="s">
        <v>1744</v>
      </c>
      <c r="C330" s="5" t="s">
        <v>577</v>
      </c>
      <c r="D330" s="5" t="s">
        <v>1606</v>
      </c>
      <c r="E330" s="5" t="s">
        <v>1840</v>
      </c>
      <c r="F330" s="5" t="s">
        <v>1584</v>
      </c>
      <c r="G330" s="99" t="s">
        <v>1748</v>
      </c>
      <c r="H330" s="1" t="s">
        <v>1069</v>
      </c>
      <c r="I330" s="1" t="str">
        <f>IFERROR(CONCATENATE(VLOOKUP(C330,PARAM!E:F,2,0),VLOOKUP(D330,PARAM!K:L,2,0),VLOOKUP(E330,PARAM!H:I,2,0),VLOOKUP(G330,PARAM!S:T,2,0)),"")</f>
        <v>35211429</v>
      </c>
      <c r="J330" s="1" t="str">
        <f>IFERROR(CONCATENATE("*",VLOOKUP(C330,PARAM!E:F,2,0),VLOOKUP(D330,PARAM!K:L,2,0),VLOOKUP(E330,PARAM!H:I,2,0),VLOOKUP(G330,PARAM!S:T,2,0),"*"),"")</f>
        <v>*35211429*</v>
      </c>
      <c r="K330" s="1" t="str">
        <f t="shared" si="1"/>
        <v>PANTALONETAS CABALLERO DEPORTIVAS TALLA SM</v>
      </c>
      <c r="L330" s="1" t="str">
        <f>VLOOKUP(B330,PARAM!A:C,3,0)</f>
        <v>INDUMENTARIA DEPORTIVA</v>
      </c>
      <c r="M330" s="1" t="str">
        <f>VLOOKUP(D330,PARAM!K:N,3,0)</f>
        <v>MASCULINO</v>
      </c>
      <c r="N330" s="1" t="str">
        <f>VLOOKUP(D330,PARAM!K:N,4,0)</f>
        <v>ADULTO</v>
      </c>
      <c r="O330" s="1" t="str">
        <f t="shared" si="2"/>
        <v>PANTALONETAS CABALLERO DEPORTIVAS</v>
      </c>
      <c r="P330" s="1"/>
      <c r="Q330" s="1"/>
    </row>
    <row r="331">
      <c r="A331" s="70">
        <v>46186.0</v>
      </c>
      <c r="B331" s="5" t="s">
        <v>1744</v>
      </c>
      <c r="C331" s="5" t="s">
        <v>1832</v>
      </c>
      <c r="D331" s="5" t="s">
        <v>1599</v>
      </c>
      <c r="E331" s="5" t="s">
        <v>1841</v>
      </c>
      <c r="F331" s="5" t="s">
        <v>1584</v>
      </c>
      <c r="G331" s="99" t="s">
        <v>1678</v>
      </c>
      <c r="H331" s="1" t="s">
        <v>1069</v>
      </c>
      <c r="I331" s="1" t="str">
        <f>IFERROR(CONCATENATE(VLOOKUP(C331,PARAM!E:F,2,0),VLOOKUP(D331,PARAM!K:L,2,0),VLOOKUP(E331,PARAM!H:I,2,0),VLOOKUP(G331,PARAM!S:T,2,0)),"")</f>
        <v>3130430</v>
      </c>
      <c r="J331" s="1" t="str">
        <f>IFERROR(CONCATENATE("*",VLOOKUP(C331,PARAM!E:F,2,0),VLOOKUP(D331,PARAM!K:L,2,0),VLOOKUP(E331,PARAM!H:I,2,0),VLOOKUP(G331,PARAM!S:T,2,0),"*"),"")</f>
        <v>*3130430*</v>
      </c>
      <c r="K331" s="1" t="str">
        <f t="shared" si="1"/>
        <v>LICRAS DAMA SIN PUCH TALLA UN</v>
      </c>
      <c r="L331" s="1" t="str">
        <f>VLOOKUP(B331,PARAM!A:C,3,0)</f>
        <v>INDUMENTARIA DEPORTIVA</v>
      </c>
      <c r="M331" s="1" t="str">
        <f>VLOOKUP(D331,PARAM!K:N,3,0)</f>
        <v>FEMENINO</v>
      </c>
      <c r="N331" s="1" t="str">
        <f>VLOOKUP(D331,PARAM!K:N,4,0)</f>
        <v>ADULTO</v>
      </c>
      <c r="O331" s="1" t="str">
        <f t="shared" si="2"/>
        <v>LICRAS DAMA SIN PUCH</v>
      </c>
      <c r="P331" s="1"/>
      <c r="Q331" s="1"/>
    </row>
    <row r="332">
      <c r="A332" s="70">
        <v>46186.0</v>
      </c>
      <c r="B332" s="5" t="s">
        <v>1744</v>
      </c>
      <c r="C332" s="5" t="s">
        <v>1842</v>
      </c>
      <c r="D332" s="5" t="s">
        <v>1599</v>
      </c>
      <c r="E332" s="5" t="s">
        <v>1843</v>
      </c>
      <c r="F332" s="5" t="s">
        <v>1584</v>
      </c>
      <c r="G332" s="99" t="s">
        <v>1678</v>
      </c>
      <c r="H332" s="1" t="s">
        <v>1059</v>
      </c>
      <c r="I332" s="1" t="str">
        <f>IFERROR(CONCATENATE(VLOOKUP(C332,PARAM!E:F,2,0),VLOOKUP(D332,PARAM!K:L,2,0),VLOOKUP(E332,PARAM!H:I,2,0),VLOOKUP(G332,PARAM!S:T,2,0)),"")</f>
        <v>417130</v>
      </c>
      <c r="J332" s="1" t="str">
        <f>IFERROR(CONCATENATE("*",VLOOKUP(C332,PARAM!E:F,2,0),VLOOKUP(D332,PARAM!K:L,2,0),VLOOKUP(E332,PARAM!H:I,2,0),VLOOKUP(G332,PARAM!S:T,2,0),"*"),"")</f>
        <v>*417130*</v>
      </c>
      <c r="K332" s="1" t="str">
        <f t="shared" si="1"/>
        <v>SHORTS DAMA CAPRIATY TALLA UN</v>
      </c>
      <c r="L332" s="1" t="str">
        <f>VLOOKUP(B332,PARAM!A:C,3,0)</f>
        <v>INDUMENTARIA DEPORTIVA</v>
      </c>
      <c r="M332" s="1" t="str">
        <f>VLOOKUP(D332,PARAM!K:N,3,0)</f>
        <v>FEMENINO</v>
      </c>
      <c r="N332" s="1" t="str">
        <f>VLOOKUP(D332,PARAM!K:N,4,0)</f>
        <v>ADULTO</v>
      </c>
      <c r="O332" s="1" t="str">
        <f t="shared" si="2"/>
        <v>SHORTS DAMA CAPRIATY</v>
      </c>
      <c r="P332" s="1"/>
      <c r="Q332" s="1"/>
    </row>
    <row r="333">
      <c r="A333" s="70">
        <v>46186.0</v>
      </c>
      <c r="B333" s="5" t="s">
        <v>1744</v>
      </c>
      <c r="C333" s="5" t="s">
        <v>1842</v>
      </c>
      <c r="D333" s="5" t="s">
        <v>1599</v>
      </c>
      <c r="E333" s="5" t="s">
        <v>1844</v>
      </c>
      <c r="F333" s="5" t="s">
        <v>1584</v>
      </c>
      <c r="G333" s="99" t="s">
        <v>1678</v>
      </c>
      <c r="H333" s="1" t="s">
        <v>1059</v>
      </c>
      <c r="I333" s="1" t="str">
        <f>IFERROR(CONCATENATE(VLOOKUP(C333,PARAM!E:F,2,0),VLOOKUP(D333,PARAM!K:L,2,0),VLOOKUP(E333,PARAM!H:I,2,0),VLOOKUP(G333,PARAM!S:T,2,0)),"")</f>
        <v>4124630</v>
      </c>
      <c r="J333" s="1" t="str">
        <f>IFERROR(CONCATENATE("*",VLOOKUP(C333,PARAM!E:F,2,0),VLOOKUP(D333,PARAM!K:L,2,0),VLOOKUP(E333,PARAM!H:I,2,0),VLOOKUP(G333,PARAM!S:T,2,0),"*"),"")</f>
        <v>*4124630*</v>
      </c>
      <c r="K333" s="1" t="str">
        <f t="shared" si="1"/>
        <v>SHORTS DAMA RUNNING TALLA UN</v>
      </c>
      <c r="L333" s="1" t="str">
        <f>VLOOKUP(B333,PARAM!A:C,3,0)</f>
        <v>INDUMENTARIA DEPORTIVA</v>
      </c>
      <c r="M333" s="1" t="str">
        <f>VLOOKUP(D333,PARAM!K:N,3,0)</f>
        <v>FEMENINO</v>
      </c>
      <c r="N333" s="1" t="str">
        <f>VLOOKUP(D333,PARAM!K:N,4,0)</f>
        <v>ADULTO</v>
      </c>
      <c r="O333" s="1" t="str">
        <f t="shared" si="2"/>
        <v>SHORTS DAMA RUNNING</v>
      </c>
      <c r="P333" s="1"/>
      <c r="Q333" s="1"/>
    </row>
    <row r="334">
      <c r="A334" s="70">
        <v>46186.0</v>
      </c>
      <c r="B334" s="5" t="s">
        <v>1744</v>
      </c>
      <c r="C334" s="5" t="s">
        <v>1842</v>
      </c>
      <c r="D334" s="5" t="s">
        <v>1599</v>
      </c>
      <c r="E334" s="5" t="s">
        <v>1844</v>
      </c>
      <c r="F334" s="5" t="s">
        <v>1584</v>
      </c>
      <c r="G334" s="99" t="s">
        <v>1754</v>
      </c>
      <c r="H334" s="1" t="s">
        <v>1057</v>
      </c>
      <c r="I334" s="1" t="str">
        <f>IFERROR(CONCATENATE(VLOOKUP(C334,PARAM!E:F,2,0),VLOOKUP(D334,PARAM!K:L,2,0),VLOOKUP(E334,PARAM!H:I,2,0),VLOOKUP(G334,PARAM!S:T,2,0)),"")</f>
        <v>4124632</v>
      </c>
      <c r="J334" s="1" t="str">
        <f>IFERROR(CONCATENATE("*",VLOOKUP(C334,PARAM!E:F,2,0),VLOOKUP(D334,PARAM!K:L,2,0),VLOOKUP(E334,PARAM!H:I,2,0),VLOOKUP(G334,PARAM!S:T,2,0),"*"),"")</f>
        <v>*4124632*</v>
      </c>
      <c r="K334" s="1" t="str">
        <f t="shared" si="1"/>
        <v>SHORTS DAMA RUNNING TALLA XL</v>
      </c>
      <c r="L334" s="1" t="str">
        <f>VLOOKUP(B334,PARAM!A:C,3,0)</f>
        <v>INDUMENTARIA DEPORTIVA</v>
      </c>
      <c r="M334" s="1" t="str">
        <f>VLOOKUP(D334,PARAM!K:N,3,0)</f>
        <v>FEMENINO</v>
      </c>
      <c r="N334" s="1" t="str">
        <f>VLOOKUP(D334,PARAM!K:N,4,0)</f>
        <v>ADULTO</v>
      </c>
      <c r="O334" s="1" t="str">
        <f t="shared" si="2"/>
        <v>SHORTS DAMA RUNNING</v>
      </c>
      <c r="P334" s="1"/>
      <c r="Q334" s="1"/>
    </row>
    <row r="335">
      <c r="A335" s="70">
        <v>46186.0</v>
      </c>
      <c r="B335" s="5" t="s">
        <v>1744</v>
      </c>
      <c r="C335" s="5" t="s">
        <v>1842</v>
      </c>
      <c r="D335" s="5" t="s">
        <v>1599</v>
      </c>
      <c r="E335" s="1" t="s">
        <v>1845</v>
      </c>
      <c r="F335" s="5" t="s">
        <v>1584</v>
      </c>
      <c r="G335" s="99" t="s">
        <v>1678</v>
      </c>
      <c r="H335" s="1" t="s">
        <v>1059</v>
      </c>
      <c r="I335" s="1" t="str">
        <f>IFERROR(CONCATENATE(VLOOKUP(C335,PARAM!E:F,2,0),VLOOKUP(D335,PARAM!K:L,2,0),VLOOKUP(E335,PARAM!H:I,2,0),VLOOKUP(G335,PARAM!S:T,2,0)),"")</f>
        <v>4125230</v>
      </c>
      <c r="J335" s="1" t="str">
        <f>IFERROR(CONCATENATE("*",VLOOKUP(C335,PARAM!E:F,2,0),VLOOKUP(D335,PARAM!K:L,2,0),VLOOKUP(E335,PARAM!H:I,2,0),VLOOKUP(G335,PARAM!S:T,2,0),"*"),"")</f>
        <v>*4125230*</v>
      </c>
      <c r="K335" s="1" t="str">
        <f t="shared" si="1"/>
        <v>SHORTS DAMA SHORT PACIFIC TALLA UN</v>
      </c>
      <c r="L335" s="1" t="str">
        <f>VLOOKUP(B335,PARAM!A:C,3,0)</f>
        <v>INDUMENTARIA DEPORTIVA</v>
      </c>
      <c r="M335" s="1" t="str">
        <f>VLOOKUP(D335,PARAM!K:N,3,0)</f>
        <v>FEMENINO</v>
      </c>
      <c r="N335" s="1" t="str">
        <f>VLOOKUP(D335,PARAM!K:N,4,0)</f>
        <v>ADULTO</v>
      </c>
      <c r="O335" s="1" t="str">
        <f t="shared" si="2"/>
        <v>SHORTS DAMA SHORT PACIFIC</v>
      </c>
      <c r="P335" s="1"/>
      <c r="Q335" s="1"/>
    </row>
    <row r="336">
      <c r="A336" s="70">
        <v>46186.0</v>
      </c>
      <c r="B336" s="5" t="s">
        <v>1744</v>
      </c>
      <c r="C336" s="5" t="s">
        <v>1846</v>
      </c>
      <c r="D336" s="5" t="s">
        <v>1606</v>
      </c>
      <c r="E336" s="5" t="s">
        <v>1847</v>
      </c>
      <c r="F336" s="5" t="s">
        <v>1771</v>
      </c>
      <c r="G336" s="99" t="s">
        <v>1754</v>
      </c>
      <c r="H336" s="1" t="s">
        <v>1310</v>
      </c>
      <c r="I336" s="1" t="str">
        <f>IFERROR(CONCATENATE(VLOOKUP(C336,PARAM!E:F,2,0),VLOOKUP(D336,PARAM!K:L,2,0),VLOOKUP(E336,PARAM!H:I,2,0),VLOOKUP(G336,PARAM!S:T,2,0)),"")</f>
        <v>4124332</v>
      </c>
      <c r="J336" s="1" t="str">
        <f>IFERROR(CONCATENATE("*",VLOOKUP(C336,PARAM!E:F,2,0),VLOOKUP(D336,PARAM!K:L,2,0),VLOOKUP(E336,PARAM!H:I,2,0),VLOOKUP(G336,PARAM!S:T,2,0),"*"),"")</f>
        <v>*4124332*</v>
      </c>
      <c r="K336" s="1" t="str">
        <f t="shared" si="1"/>
        <v>SUDADERA CABALLERO BARCELONA TALLA XL</v>
      </c>
      <c r="L336" s="1" t="str">
        <f>VLOOKUP(B336,PARAM!A:C,3,0)</f>
        <v>INDUMENTARIA DEPORTIVA</v>
      </c>
      <c r="M336" s="1" t="str">
        <f>VLOOKUP(D336,PARAM!K:N,3,0)</f>
        <v>MASCULINO</v>
      </c>
      <c r="N336" s="1" t="str">
        <f>VLOOKUP(D336,PARAM!K:N,4,0)</f>
        <v>ADULTO</v>
      </c>
      <c r="O336" s="1" t="str">
        <f t="shared" si="2"/>
        <v>SUDADERA CABALLERO BARCELONA</v>
      </c>
      <c r="P336" s="1"/>
      <c r="Q336" s="1"/>
    </row>
    <row r="337">
      <c r="A337" s="70">
        <v>46186.0</v>
      </c>
      <c r="B337" s="5" t="s">
        <v>1744</v>
      </c>
      <c r="C337" s="5" t="s">
        <v>1846</v>
      </c>
      <c r="D337" s="5" t="s">
        <v>1606</v>
      </c>
      <c r="E337" s="5" t="s">
        <v>1847</v>
      </c>
      <c r="F337" s="5" t="s">
        <v>1612</v>
      </c>
      <c r="G337" s="99" t="s">
        <v>1752</v>
      </c>
      <c r="H337" s="1" t="s">
        <v>1310</v>
      </c>
      <c r="I337" s="1" t="str">
        <f>IFERROR(CONCATENATE(VLOOKUP(C337,PARAM!E:F,2,0),VLOOKUP(D337,PARAM!K:L,2,0),VLOOKUP(E337,PARAM!H:I,2,0),VLOOKUP(G337,PARAM!S:T,2,0)),"")</f>
        <v>4124325</v>
      </c>
      <c r="J337" s="1" t="str">
        <f>IFERROR(CONCATENATE("*",VLOOKUP(C337,PARAM!E:F,2,0),VLOOKUP(D337,PARAM!K:L,2,0),VLOOKUP(E337,PARAM!H:I,2,0),VLOOKUP(G337,PARAM!S:T,2,0),"*"),"")</f>
        <v>*4124325*</v>
      </c>
      <c r="K337" s="1" t="str">
        <f t="shared" si="1"/>
        <v>SUDADERA CABALLERO BARCELONA TALLA M</v>
      </c>
      <c r="L337" s="1" t="str">
        <f>VLOOKUP(B337,PARAM!A:C,3,0)</f>
        <v>INDUMENTARIA DEPORTIVA</v>
      </c>
      <c r="M337" s="1" t="str">
        <f>VLOOKUP(D337,PARAM!K:N,3,0)</f>
        <v>MASCULINO</v>
      </c>
      <c r="N337" s="1" t="str">
        <f>VLOOKUP(D337,PARAM!K:N,4,0)</f>
        <v>ADULTO</v>
      </c>
      <c r="O337" s="1" t="str">
        <f t="shared" si="2"/>
        <v>SUDADERA CABALLERO BARCELONA</v>
      </c>
      <c r="P337" s="1"/>
      <c r="Q337" s="1"/>
    </row>
    <row r="338">
      <c r="A338" s="70">
        <v>46186.0</v>
      </c>
      <c r="B338" s="5" t="s">
        <v>1744</v>
      </c>
      <c r="C338" s="5" t="s">
        <v>1846</v>
      </c>
      <c r="D338" s="5" t="s">
        <v>1606</v>
      </c>
      <c r="E338" s="5" t="s">
        <v>1848</v>
      </c>
      <c r="F338" s="5" t="s">
        <v>1611</v>
      </c>
      <c r="G338" s="99" t="s">
        <v>1752</v>
      </c>
      <c r="H338" s="1" t="s">
        <v>1324</v>
      </c>
      <c r="I338" s="1" t="str">
        <f>IFERROR(CONCATENATE(VLOOKUP(C338,PARAM!E:F,2,0),VLOOKUP(D338,PARAM!K:L,2,0),VLOOKUP(E338,PARAM!H:I,2,0),VLOOKUP(G338,PARAM!S:T,2,0)),"")</f>
        <v>4128925</v>
      </c>
      <c r="J338" s="1" t="str">
        <f>IFERROR(CONCATENATE("*",VLOOKUP(C338,PARAM!E:F,2,0),VLOOKUP(D338,PARAM!K:L,2,0),VLOOKUP(E338,PARAM!H:I,2,0),VLOOKUP(G338,PARAM!S:T,2,0),"*"),"")</f>
        <v>*4128925*</v>
      </c>
      <c r="K338" s="1" t="str">
        <f t="shared" si="1"/>
        <v>SUDADERA CABALLERO COLOMBIA CENTENARIO TALLA M</v>
      </c>
      <c r="L338" s="1" t="str">
        <f>VLOOKUP(B338,PARAM!A:C,3,0)</f>
        <v>INDUMENTARIA DEPORTIVA</v>
      </c>
      <c r="M338" s="1" t="str">
        <f>VLOOKUP(D338,PARAM!K:N,3,0)</f>
        <v>MASCULINO</v>
      </c>
      <c r="N338" s="1" t="str">
        <f>VLOOKUP(D338,PARAM!K:N,4,0)</f>
        <v>ADULTO</v>
      </c>
      <c r="O338" s="1" t="str">
        <f t="shared" si="2"/>
        <v>SUDADERA CABALLERO COLOMBIA CENTENARIO</v>
      </c>
      <c r="P338" s="1"/>
      <c r="Q338" s="1"/>
    </row>
    <row r="339">
      <c r="A339" s="70">
        <v>46186.0</v>
      </c>
      <c r="B339" s="5" t="s">
        <v>1744</v>
      </c>
      <c r="C339" s="5" t="s">
        <v>1846</v>
      </c>
      <c r="D339" s="5" t="s">
        <v>1606</v>
      </c>
      <c r="E339" s="5" t="s">
        <v>1849</v>
      </c>
      <c r="F339" s="5" t="s">
        <v>1797</v>
      </c>
      <c r="G339" s="99" t="s">
        <v>1751</v>
      </c>
      <c r="H339" s="1" t="s">
        <v>1324</v>
      </c>
      <c r="I339" s="1" t="str">
        <f>IFERROR(CONCATENATE(VLOOKUP(C339,PARAM!E:F,2,0),VLOOKUP(D339,PARAM!K:L,2,0),VLOOKUP(E339,PARAM!H:I,2,0),VLOOKUP(G339,PARAM!S:T,2,0)),"")</f>
        <v>41223223</v>
      </c>
      <c r="J339" s="1" t="str">
        <f>IFERROR(CONCATENATE("*",VLOOKUP(C339,PARAM!E:F,2,0),VLOOKUP(D339,PARAM!K:L,2,0),VLOOKUP(E339,PARAM!H:I,2,0),VLOOKUP(G339,PARAM!S:T,2,0),"*"),"")</f>
        <v>*41223223*</v>
      </c>
      <c r="K339" s="1" t="str">
        <f t="shared" si="1"/>
        <v>SUDADERA CABALLERO REAL MADRID TALLA L</v>
      </c>
      <c r="L339" s="1" t="str">
        <f>VLOOKUP(B339,PARAM!A:C,3,0)</f>
        <v>INDUMENTARIA DEPORTIVA</v>
      </c>
      <c r="M339" s="1" t="str">
        <f>VLOOKUP(D339,PARAM!K:N,3,0)</f>
        <v>MASCULINO</v>
      </c>
      <c r="N339" s="1" t="str">
        <f>VLOOKUP(D339,PARAM!K:N,4,0)</f>
        <v>ADULTO</v>
      </c>
      <c r="O339" s="1" t="str">
        <f t="shared" si="2"/>
        <v>SUDADERA CABALLERO REAL MADRID</v>
      </c>
      <c r="P339" s="1"/>
      <c r="Q339" s="1"/>
    </row>
    <row r="340">
      <c r="A340" s="70">
        <v>46186.0</v>
      </c>
      <c r="B340" s="5" t="s">
        <v>1744</v>
      </c>
      <c r="C340" s="5" t="s">
        <v>1846</v>
      </c>
      <c r="D340" s="5" t="s">
        <v>1606</v>
      </c>
      <c r="E340" s="5" t="s">
        <v>1849</v>
      </c>
      <c r="F340" s="5" t="s">
        <v>1797</v>
      </c>
      <c r="G340" s="99" t="s">
        <v>1752</v>
      </c>
      <c r="H340" s="1" t="s">
        <v>1324</v>
      </c>
      <c r="I340" s="1" t="str">
        <f>IFERROR(CONCATENATE(VLOOKUP(C340,PARAM!E:F,2,0),VLOOKUP(D340,PARAM!K:L,2,0),VLOOKUP(E340,PARAM!H:I,2,0),VLOOKUP(G340,PARAM!S:T,2,0)),"")</f>
        <v>41223225</v>
      </c>
      <c r="J340" s="1" t="str">
        <f>IFERROR(CONCATENATE("*",VLOOKUP(C340,PARAM!E:F,2,0),VLOOKUP(D340,PARAM!K:L,2,0),VLOOKUP(E340,PARAM!H:I,2,0),VLOOKUP(G340,PARAM!S:T,2,0),"*"),"")</f>
        <v>*41223225*</v>
      </c>
      <c r="K340" s="1" t="str">
        <f t="shared" si="1"/>
        <v>SUDADERA CABALLERO REAL MADRID TALLA M</v>
      </c>
      <c r="L340" s="1" t="str">
        <f>VLOOKUP(B340,PARAM!A:C,3,0)</f>
        <v>INDUMENTARIA DEPORTIVA</v>
      </c>
      <c r="M340" s="1" t="str">
        <f>VLOOKUP(D340,PARAM!K:N,3,0)</f>
        <v>MASCULINO</v>
      </c>
      <c r="N340" s="1" t="str">
        <f>VLOOKUP(D340,PARAM!K:N,4,0)</f>
        <v>ADULTO</v>
      </c>
      <c r="O340" s="1" t="str">
        <f t="shared" si="2"/>
        <v>SUDADERA CABALLERO REAL MADRID</v>
      </c>
      <c r="P340" s="1"/>
      <c r="Q340" s="1"/>
    </row>
    <row r="341">
      <c r="A341" s="70">
        <v>46186.0</v>
      </c>
      <c r="B341" s="5" t="s">
        <v>1850</v>
      </c>
      <c r="C341" s="5" t="s">
        <v>1851</v>
      </c>
      <c r="D341" s="5" t="s">
        <v>1599</v>
      </c>
      <c r="E341" s="5" t="s">
        <v>1836</v>
      </c>
      <c r="F341" s="5" t="s">
        <v>1584</v>
      </c>
      <c r="G341" s="99">
        <v>14.0</v>
      </c>
      <c r="H341" s="1" t="s">
        <v>888</v>
      </c>
      <c r="I341" s="1" t="str">
        <f>IFERROR(CONCATENATE(VLOOKUP(C341,PARAM!E:F,2,0),VLOOKUP(D341,PARAM!K:L,2,0),VLOOKUP(E341,PARAM!H:I,2,0),VLOOKUP(G341,PARAM!S:T,2,0)),"")</f>
        <v>431165</v>
      </c>
      <c r="J341" s="1" t="str">
        <f>IFERROR(CONCATENATE("*",VLOOKUP(C341,PARAM!E:F,2,0),VLOOKUP(D341,PARAM!K:L,2,0),VLOOKUP(E341,PARAM!H:I,2,0),VLOOKUP(G341,PARAM!S:T,2,0),"*"),"")</f>
        <v>*431165*</v>
      </c>
      <c r="K341" s="1" t="str">
        <f t="shared" si="1"/>
        <v>BICICLETERO DAMA ALGODON TALLA 14</v>
      </c>
      <c r="L341" s="1" t="str">
        <f>VLOOKUP(B341,PARAM!A:C,3,0)</f>
        <v>#N/A</v>
      </c>
      <c r="M341" s="1" t="str">
        <f>VLOOKUP(D341,PARAM!K:N,3,0)</f>
        <v>FEMENINO</v>
      </c>
      <c r="N341" s="1" t="str">
        <f>VLOOKUP(D341,PARAM!K:N,4,0)</f>
        <v>ADULTO</v>
      </c>
      <c r="O341" s="1" t="str">
        <f t="shared" si="2"/>
        <v>BICICLETERO DAMA ALGODON</v>
      </c>
      <c r="P341" s="1"/>
      <c r="Q341" s="1"/>
    </row>
    <row r="342">
      <c r="A342" s="70">
        <v>46186.0</v>
      </c>
      <c r="B342" s="5" t="s">
        <v>1850</v>
      </c>
      <c r="C342" s="5" t="s">
        <v>1851</v>
      </c>
      <c r="D342" s="5" t="s">
        <v>1599</v>
      </c>
      <c r="E342" s="5" t="s">
        <v>1836</v>
      </c>
      <c r="F342" s="5" t="s">
        <v>1584</v>
      </c>
      <c r="G342" s="99" t="s">
        <v>1852</v>
      </c>
      <c r="H342" s="1" t="s">
        <v>888</v>
      </c>
      <c r="I342" s="1" t="str">
        <f>IFERROR(CONCATENATE(VLOOKUP(C342,PARAM!E:F,2,0),VLOOKUP(D342,PARAM!K:L,2,0),VLOOKUP(E342,PARAM!H:I,2,0),VLOOKUP(G342,PARAM!S:T,2,0)),"")</f>
        <v>4311618</v>
      </c>
      <c r="J342" s="1" t="str">
        <f>IFERROR(CONCATENATE("*",VLOOKUP(C342,PARAM!E:F,2,0),VLOOKUP(D342,PARAM!K:L,2,0),VLOOKUP(E342,PARAM!H:I,2,0),VLOOKUP(G342,PARAM!S:T,2,0),"*"),"")</f>
        <v>*4311618*</v>
      </c>
      <c r="K342" s="1" t="str">
        <f t="shared" si="1"/>
        <v>BICICLETERO DAMA ALGODON TALLA 16-S</v>
      </c>
      <c r="L342" s="1" t="str">
        <f>VLOOKUP(B342,PARAM!A:C,3,0)</f>
        <v>#N/A</v>
      </c>
      <c r="M342" s="1" t="str">
        <f>VLOOKUP(D342,PARAM!K:N,3,0)</f>
        <v>FEMENINO</v>
      </c>
      <c r="N342" s="1" t="str">
        <f>VLOOKUP(D342,PARAM!K:N,4,0)</f>
        <v>ADULTO</v>
      </c>
      <c r="O342" s="1" t="str">
        <f t="shared" si="2"/>
        <v>BICICLETERO DAMA ALGODON</v>
      </c>
      <c r="P342" s="1"/>
      <c r="Q342" s="1"/>
    </row>
    <row r="343">
      <c r="A343" s="70">
        <v>46186.0</v>
      </c>
      <c r="B343" s="5" t="s">
        <v>1850</v>
      </c>
      <c r="C343" s="5" t="s">
        <v>1851</v>
      </c>
      <c r="D343" s="5" t="s">
        <v>1599</v>
      </c>
      <c r="E343" s="5" t="s">
        <v>1836</v>
      </c>
      <c r="F343" s="5" t="s">
        <v>1584</v>
      </c>
      <c r="G343" s="99" t="s">
        <v>1853</v>
      </c>
      <c r="H343" s="1" t="s">
        <v>888</v>
      </c>
      <c r="I343" s="1" t="str">
        <f>IFERROR(CONCATENATE(VLOOKUP(C343,PARAM!E:F,2,0),VLOOKUP(D343,PARAM!K:L,2,0),VLOOKUP(E343,PARAM!H:I,2,0),VLOOKUP(G343,PARAM!S:T,2,0)),"")</f>
        <v>4311626</v>
      </c>
      <c r="J343" s="1" t="str">
        <f>IFERROR(CONCATENATE("*",VLOOKUP(C343,PARAM!E:F,2,0),VLOOKUP(D343,PARAM!K:L,2,0),VLOOKUP(E343,PARAM!H:I,2,0),VLOOKUP(G343,PARAM!S:T,2,0),"*"),"")</f>
        <v>*4311626*</v>
      </c>
      <c r="K343" s="1" t="str">
        <f t="shared" si="1"/>
        <v>BICICLETERO DAMA ALGODON TALLA M-L</v>
      </c>
      <c r="L343" s="1" t="str">
        <f>VLOOKUP(B343,PARAM!A:C,3,0)</f>
        <v>#N/A</v>
      </c>
      <c r="M343" s="1" t="str">
        <f>VLOOKUP(D343,PARAM!K:N,3,0)</f>
        <v>FEMENINO</v>
      </c>
      <c r="N343" s="1" t="str">
        <f>VLOOKUP(D343,PARAM!K:N,4,0)</f>
        <v>ADULTO</v>
      </c>
      <c r="O343" s="1" t="str">
        <f t="shared" si="2"/>
        <v>BICICLETERO DAMA ALGODON</v>
      </c>
      <c r="P343" s="1"/>
      <c r="Q343" s="1"/>
    </row>
    <row r="344">
      <c r="A344" s="70">
        <v>46186.0</v>
      </c>
      <c r="B344" s="5" t="s">
        <v>1850</v>
      </c>
      <c r="C344" s="5" t="s">
        <v>1826</v>
      </c>
      <c r="D344" s="5" t="s">
        <v>1599</v>
      </c>
      <c r="E344" s="5" t="s">
        <v>1836</v>
      </c>
      <c r="F344" s="5" t="s">
        <v>1584</v>
      </c>
      <c r="G344" s="99" t="s">
        <v>1754</v>
      </c>
      <c r="H344" s="1" t="s">
        <v>888</v>
      </c>
      <c r="I344" s="1" t="str">
        <f>IFERROR(CONCATENATE(VLOOKUP(C344,PARAM!E:F,2,0),VLOOKUP(D344,PARAM!K:L,2,0),VLOOKUP(E344,PARAM!H:I,2,0),VLOOKUP(G344,PARAM!S:T,2,0)),"")</f>
        <v>4411632</v>
      </c>
      <c r="J344" s="1" t="str">
        <f>IFERROR(CONCATENATE("*",VLOOKUP(C344,PARAM!E:F,2,0),VLOOKUP(D344,PARAM!K:L,2,0),VLOOKUP(E344,PARAM!H:I,2,0),VLOOKUP(G344,PARAM!S:T,2,0),"*"),"")</f>
        <v>*4411632*</v>
      </c>
      <c r="K344" s="1" t="str">
        <f t="shared" si="1"/>
        <v>LEGGINS DAMA ALGODON TALLA XL</v>
      </c>
      <c r="L344" s="1" t="str">
        <f>VLOOKUP(B344,PARAM!A:C,3,0)</f>
        <v>#N/A</v>
      </c>
      <c r="M344" s="1" t="str">
        <f>VLOOKUP(D344,PARAM!K:N,3,0)</f>
        <v>FEMENINO</v>
      </c>
      <c r="N344" s="1" t="str">
        <f>VLOOKUP(D344,PARAM!K:N,4,0)</f>
        <v>ADULTO</v>
      </c>
      <c r="O344" s="1" t="str">
        <f t="shared" si="2"/>
        <v>LEGGINS DAMA ALGODON</v>
      </c>
      <c r="P344" s="1"/>
      <c r="Q344" s="1"/>
    </row>
    <row r="345">
      <c r="A345" s="70">
        <v>46186.0</v>
      </c>
      <c r="B345" s="5" t="s">
        <v>1854</v>
      </c>
      <c r="C345" s="5" t="s">
        <v>1621</v>
      </c>
      <c r="D345" s="5" t="s">
        <v>1599</v>
      </c>
      <c r="E345" s="5" t="s">
        <v>1855</v>
      </c>
      <c r="F345" s="5" t="s">
        <v>1584</v>
      </c>
      <c r="G345" s="99" t="s">
        <v>1601</v>
      </c>
      <c r="H345" s="1" t="s">
        <v>1737</v>
      </c>
      <c r="I345" s="1" t="str">
        <f>IFERROR(CONCATENATE(VLOOKUP(C345,PARAM!E:F,2,0),VLOOKUP(D345,PARAM!K:L,2,0),VLOOKUP(E345,PARAM!H:I,2,0),VLOOKUP(G345,PARAM!S:T,2,0)),"")</f>
        <v>4711600</v>
      </c>
      <c r="J345" s="1" t="str">
        <f>IFERROR(CONCATENATE("*",VLOOKUP(C345,PARAM!E:F,2,0),VLOOKUP(D345,PARAM!K:L,2,0),VLOOKUP(E345,PARAM!H:I,2,0),VLOOKUP(G345,PARAM!S:T,2,0),"*"),"")</f>
        <v>*4711600*</v>
      </c>
      <c r="K345" s="1" t="str">
        <f t="shared" si="1"/>
        <v>BRILLO DAMA LABIAL</v>
      </c>
      <c r="L345" s="1" t="str">
        <f>VLOOKUP(B345,PARAM!A:C,3,0)</f>
        <v>MAQUILLAJE</v>
      </c>
      <c r="M345" s="1" t="str">
        <f>VLOOKUP(D345,PARAM!K:N,3,0)</f>
        <v>FEMENINO</v>
      </c>
      <c r="N345" s="1" t="str">
        <f>VLOOKUP(D345,PARAM!K:N,4,0)</f>
        <v>ADULTO</v>
      </c>
      <c r="O345" s="1" t="str">
        <f t="shared" si="2"/>
        <v>BRILLO DAMA LABIAL</v>
      </c>
      <c r="P345" s="1"/>
      <c r="Q345" s="1"/>
    </row>
    <row r="346">
      <c r="A346" s="70">
        <v>46186.0</v>
      </c>
      <c r="B346" s="5" t="s">
        <v>1854</v>
      </c>
      <c r="C346" s="5" t="s">
        <v>1856</v>
      </c>
      <c r="D346" s="5" t="s">
        <v>1599</v>
      </c>
      <c r="E346" s="1" t="s">
        <v>1857</v>
      </c>
      <c r="F346" s="5" t="s">
        <v>1584</v>
      </c>
      <c r="G346" s="99" t="s">
        <v>1601</v>
      </c>
      <c r="H346" s="1" t="s">
        <v>1366</v>
      </c>
      <c r="I346" s="1" t="str">
        <f>IFERROR(CONCATENATE(VLOOKUP(C346,PARAM!E:F,2,0),VLOOKUP(D346,PARAM!K:L,2,0),VLOOKUP(E346,PARAM!H:I,2,0),VLOOKUP(G346,PARAM!S:T,2,0)),"")</f>
        <v>6911440</v>
      </c>
      <c r="J346" s="1" t="str">
        <f>IFERROR(CONCATENATE("*",VLOOKUP(C346,PARAM!E:F,2,0),VLOOKUP(D346,PARAM!K:L,2,0),VLOOKUP(E346,PARAM!H:I,2,0),VLOOKUP(G346,PARAM!S:T,2,0),"*"),"")</f>
        <v>*6911440*</v>
      </c>
      <c r="K346" s="1" t="str">
        <f t="shared" si="1"/>
        <v>ILUMINADORES DAMA ILUMINADORES SKIN</v>
      </c>
      <c r="L346" s="1" t="str">
        <f>VLOOKUP(B346,PARAM!A:C,3,0)</f>
        <v>MAQUILLAJE</v>
      </c>
      <c r="M346" s="1" t="str">
        <f>VLOOKUP(D346,PARAM!K:N,3,0)</f>
        <v>FEMENINO</v>
      </c>
      <c r="N346" s="1" t="str">
        <f>VLOOKUP(D346,PARAM!K:N,4,0)</f>
        <v>ADULTO</v>
      </c>
      <c r="O346" s="1" t="str">
        <f t="shared" si="2"/>
        <v>ILUMINADORES DAMA ILUMINADORES SKIN</v>
      </c>
      <c r="P346" s="1"/>
      <c r="Q346" s="1"/>
    </row>
    <row r="347">
      <c r="A347" s="70">
        <v>46186.0</v>
      </c>
      <c r="B347" s="5" t="s">
        <v>1854</v>
      </c>
      <c r="C347" s="5" t="s">
        <v>1855</v>
      </c>
      <c r="D347" s="5" t="s">
        <v>1599</v>
      </c>
      <c r="E347" s="1" t="s">
        <v>1858</v>
      </c>
      <c r="F347" s="5" t="s">
        <v>1584</v>
      </c>
      <c r="G347" s="99" t="s">
        <v>1601</v>
      </c>
      <c r="H347" s="1" t="s">
        <v>1366</v>
      </c>
      <c r="I347" s="1" t="str">
        <f>IFERROR(CONCATENATE(VLOOKUP(C347,PARAM!E:F,2,0),VLOOKUP(D347,PARAM!K:L,2,0),VLOOKUP(E347,PARAM!H:I,2,0),VLOOKUP(G347,PARAM!S:T,2,0)),"")</f>
        <v>6811610</v>
      </c>
      <c r="J347" s="1" t="str">
        <f>IFERROR(CONCATENATE("*",VLOOKUP(C347,PARAM!E:F,2,0),VLOOKUP(D347,PARAM!K:L,2,0),VLOOKUP(E347,PARAM!H:I,2,0),VLOOKUP(G347,PARAM!S:T,2,0),"*"),"")</f>
        <v>*6811610*</v>
      </c>
      <c r="K347" s="1" t="str">
        <f t="shared" si="1"/>
        <v>LABIAL DAMA LABIAL CORAZON</v>
      </c>
      <c r="L347" s="1" t="str">
        <f>VLOOKUP(B347,PARAM!A:C,3,0)</f>
        <v>MAQUILLAJE</v>
      </c>
      <c r="M347" s="1" t="str">
        <f>VLOOKUP(D347,PARAM!K:N,3,0)</f>
        <v>FEMENINO</v>
      </c>
      <c r="N347" s="1" t="str">
        <f>VLOOKUP(D347,PARAM!K:N,4,0)</f>
        <v>ADULTO</v>
      </c>
      <c r="O347" s="1" t="str">
        <f t="shared" si="2"/>
        <v>LABIAL DAMA LABIAL CORAZON</v>
      </c>
      <c r="P347" s="1"/>
      <c r="Q347" s="1"/>
    </row>
    <row r="348">
      <c r="A348" s="70">
        <v>46186.0</v>
      </c>
      <c r="B348" s="5" t="s">
        <v>1854</v>
      </c>
      <c r="C348" s="5" t="s">
        <v>1855</v>
      </c>
      <c r="D348" s="5" t="s">
        <v>1599</v>
      </c>
      <c r="E348" s="1" t="s">
        <v>1859</v>
      </c>
      <c r="F348" s="5" t="s">
        <v>1584</v>
      </c>
      <c r="G348" s="99" t="s">
        <v>1601</v>
      </c>
      <c r="H348" s="1" t="s">
        <v>1366</v>
      </c>
      <c r="I348" s="1" t="str">
        <f>IFERROR(CONCATENATE(VLOOKUP(C348,PARAM!E:F,2,0),VLOOKUP(D348,PARAM!K:L,2,0),VLOOKUP(E348,PARAM!H:I,2,0),VLOOKUP(G348,PARAM!S:T,2,0)),"")</f>
        <v>6811620</v>
      </c>
      <c r="J348" s="1" t="str">
        <f>IFERROR(CONCATENATE("*",VLOOKUP(C348,PARAM!E:F,2,0),VLOOKUP(D348,PARAM!K:L,2,0),VLOOKUP(E348,PARAM!H:I,2,0),VLOOKUP(G348,PARAM!S:T,2,0),"*"),"")</f>
        <v>*6811620*</v>
      </c>
      <c r="K348" s="1" t="str">
        <f t="shared" si="1"/>
        <v>LABIAL DAMA LABIAL THE OILY LIPS</v>
      </c>
      <c r="L348" s="1" t="str">
        <f>VLOOKUP(B348,PARAM!A:C,3,0)</f>
        <v>MAQUILLAJE</v>
      </c>
      <c r="M348" s="1" t="str">
        <f>VLOOKUP(D348,PARAM!K:N,3,0)</f>
        <v>FEMENINO</v>
      </c>
      <c r="N348" s="1" t="str">
        <f>VLOOKUP(D348,PARAM!K:N,4,0)</f>
        <v>ADULTO</v>
      </c>
      <c r="O348" s="1" t="str">
        <f t="shared" si="2"/>
        <v>LABIAL DAMA LABIAL THE OILY LIPS</v>
      </c>
      <c r="P348" s="1"/>
      <c r="Q348" s="1"/>
    </row>
    <row r="349">
      <c r="A349" s="70">
        <v>46186.0</v>
      </c>
      <c r="B349" s="5" t="s">
        <v>1854</v>
      </c>
      <c r="C349" s="5" t="s">
        <v>1855</v>
      </c>
      <c r="D349" s="5" t="s">
        <v>1599</v>
      </c>
      <c r="E349" s="1" t="s">
        <v>1860</v>
      </c>
      <c r="F349" s="5" t="s">
        <v>1584</v>
      </c>
      <c r="G349" s="99" t="s">
        <v>1601</v>
      </c>
      <c r="H349" s="1" t="s">
        <v>1366</v>
      </c>
      <c r="I349" s="1" t="str">
        <f>IFERROR(CONCATENATE(VLOOKUP(C349,PARAM!E:F,2,0),VLOOKUP(D349,PARAM!K:L,2,0),VLOOKUP(E349,PARAM!H:I,2,0),VLOOKUP(G349,PARAM!S:T,2,0)),"")</f>
        <v>6812610</v>
      </c>
      <c r="J349" s="1" t="str">
        <f>IFERROR(CONCATENATE("*",VLOOKUP(C349,PARAM!E:F,2,0),VLOOKUP(D349,PARAM!K:L,2,0),VLOOKUP(E349,PARAM!H:I,2,0),VLOOKUP(G349,PARAM!S:T,2,0),"*"),"")</f>
        <v>*6812610*</v>
      </c>
      <c r="K349" s="1" t="str">
        <f t="shared" si="1"/>
        <v>LABIAL DAMA TINTAS ENGOIL</v>
      </c>
      <c r="L349" s="1" t="str">
        <f>VLOOKUP(B349,PARAM!A:C,3,0)</f>
        <v>MAQUILLAJE</v>
      </c>
      <c r="M349" s="1" t="str">
        <f>VLOOKUP(D349,PARAM!K:N,3,0)</f>
        <v>FEMENINO</v>
      </c>
      <c r="N349" s="1" t="str">
        <f>VLOOKUP(D349,PARAM!K:N,4,0)</f>
        <v>ADULTO</v>
      </c>
      <c r="O349" s="1" t="str">
        <f t="shared" si="2"/>
        <v>LABIAL DAMA TINTAS ENGOIL</v>
      </c>
      <c r="P349" s="1"/>
      <c r="Q349" s="1"/>
    </row>
    <row r="350">
      <c r="A350" s="70">
        <v>46186.0</v>
      </c>
      <c r="B350" s="5" t="s">
        <v>1854</v>
      </c>
      <c r="C350" s="5" t="s">
        <v>1861</v>
      </c>
      <c r="D350" s="5" t="s">
        <v>1599</v>
      </c>
      <c r="E350" s="1" t="s">
        <v>1862</v>
      </c>
      <c r="F350" s="5" t="s">
        <v>1584</v>
      </c>
      <c r="G350" s="99" t="s">
        <v>1601</v>
      </c>
      <c r="H350" s="1" t="s">
        <v>1366</v>
      </c>
      <c r="I350" s="1" t="str">
        <f>IFERROR(CONCATENATE(VLOOKUP(C350,PARAM!E:F,2,0),VLOOKUP(D350,PARAM!K:L,2,0),VLOOKUP(E350,PARAM!H:I,2,0),VLOOKUP(G350,PARAM!S:T,2,0)),"")</f>
        <v>7211640</v>
      </c>
      <c r="J350" s="1" t="str">
        <f>IFERROR(CONCATENATE("*",VLOOKUP(C350,PARAM!E:F,2,0),VLOOKUP(D350,PARAM!K:L,2,0),VLOOKUP(E350,PARAM!H:I,2,0),VLOOKUP(G350,PARAM!S:T,2,0),"*"),"")</f>
        <v>*7211640*</v>
      </c>
      <c r="K350" s="1" t="str">
        <f t="shared" si="1"/>
        <v>LAPIZ DAMA LAPIZ UBC</v>
      </c>
      <c r="L350" s="1" t="str">
        <f>VLOOKUP(B350,PARAM!A:C,3,0)</f>
        <v>MAQUILLAJE</v>
      </c>
      <c r="M350" s="1" t="str">
        <f>VLOOKUP(D350,PARAM!K:N,3,0)</f>
        <v>FEMENINO</v>
      </c>
      <c r="N350" s="1" t="str">
        <f>VLOOKUP(D350,PARAM!K:N,4,0)</f>
        <v>ADULTO</v>
      </c>
      <c r="O350" s="1" t="str">
        <f t="shared" si="2"/>
        <v>LAPIZ DAMA LAPIZ UBC</v>
      </c>
      <c r="P350" s="1"/>
      <c r="Q350" s="1"/>
    </row>
    <row r="351">
      <c r="A351" s="70">
        <v>46186.0</v>
      </c>
      <c r="B351" s="5" t="s">
        <v>1854</v>
      </c>
      <c r="C351" s="5" t="s">
        <v>1863</v>
      </c>
      <c r="D351" s="5" t="s">
        <v>1599</v>
      </c>
      <c r="E351" s="1" t="s">
        <v>1864</v>
      </c>
      <c r="F351" s="5" t="s">
        <v>1584</v>
      </c>
      <c r="G351" s="99" t="s">
        <v>1601</v>
      </c>
      <c r="H351" s="1" t="s">
        <v>1366</v>
      </c>
      <c r="I351" s="1" t="str">
        <f>IFERROR(CONCATENATE(VLOOKUP(C351,PARAM!E:F,2,0),VLOOKUP(D351,PARAM!K:L,2,0),VLOOKUP(E351,PARAM!H:I,2,0),VLOOKUP(G351,PARAM!S:T,2,0)),"")</f>
        <v>7012100</v>
      </c>
      <c r="J351" s="1" t="str">
        <f>IFERROR(CONCATENATE("*",VLOOKUP(C351,PARAM!E:F,2,0),VLOOKUP(D351,PARAM!K:L,2,0),VLOOKUP(E351,PARAM!H:I,2,0),VLOOKUP(G351,PARAM!S:T,2,0),"*"),"")</f>
        <v>*7012100*</v>
      </c>
      <c r="K351" s="1" t="str">
        <f t="shared" si="1"/>
        <v>PESTAÑINA DAMA PESTAÑINAS PAGEVINE</v>
      </c>
      <c r="L351" s="1" t="str">
        <f>VLOOKUP(B351,PARAM!A:C,3,0)</f>
        <v>MAQUILLAJE</v>
      </c>
      <c r="M351" s="1" t="str">
        <f>VLOOKUP(D351,PARAM!K:N,3,0)</f>
        <v>FEMENINO</v>
      </c>
      <c r="N351" s="1" t="str">
        <f>VLOOKUP(D351,PARAM!K:N,4,0)</f>
        <v>ADULTO</v>
      </c>
      <c r="O351" s="1" t="str">
        <f t="shared" si="2"/>
        <v>PESTAÑINA DAMA PESTAÑINAS PAGEVINE</v>
      </c>
      <c r="P351" s="1"/>
      <c r="Q351" s="1"/>
    </row>
    <row r="352">
      <c r="A352" s="70">
        <v>46186.0</v>
      </c>
      <c r="B352" s="5" t="s">
        <v>1854</v>
      </c>
      <c r="C352" s="5" t="s">
        <v>1729</v>
      </c>
      <c r="D352" s="5" t="s">
        <v>1599</v>
      </c>
      <c r="E352" s="1" t="s">
        <v>1865</v>
      </c>
      <c r="F352" s="5" t="s">
        <v>1584</v>
      </c>
      <c r="G352" s="99" t="s">
        <v>1601</v>
      </c>
      <c r="H352" s="1" t="s">
        <v>1366</v>
      </c>
      <c r="I352" s="1" t="str">
        <f>IFERROR(CONCATENATE(VLOOKUP(C352,PARAM!E:F,2,0),VLOOKUP(D352,PARAM!K:L,2,0),VLOOKUP(E352,PARAM!H:I,2,0),VLOOKUP(G352,PARAM!S:T,2,0)),"")</f>
        <v>6412440</v>
      </c>
      <c r="J352" s="1" t="str">
        <f>IFERROR(CONCATENATE("*",VLOOKUP(C352,PARAM!E:F,2,0),VLOOKUP(D352,PARAM!K:L,2,0),VLOOKUP(E352,PARAM!H:I,2,0),VLOOKUP(G352,PARAM!S:T,2,0),"*"),"")</f>
        <v>*6412440*</v>
      </c>
      <c r="K352" s="1" t="str">
        <f t="shared" si="1"/>
        <v>RUBOR DAMA RUBOR CORAZON</v>
      </c>
      <c r="L352" s="1" t="str">
        <f>VLOOKUP(B352,PARAM!A:C,3,0)</f>
        <v>MAQUILLAJE</v>
      </c>
      <c r="M352" s="1" t="str">
        <f>VLOOKUP(D352,PARAM!K:N,3,0)</f>
        <v>FEMENINO</v>
      </c>
      <c r="N352" s="1" t="str">
        <f>VLOOKUP(D352,PARAM!K:N,4,0)</f>
        <v>ADULTO</v>
      </c>
      <c r="O352" s="1" t="str">
        <f t="shared" si="2"/>
        <v>RUBOR DAMA RUBOR CORAZON</v>
      </c>
      <c r="P352" s="1"/>
      <c r="Q352" s="1"/>
    </row>
    <row r="353">
      <c r="A353" s="70">
        <v>46186.0</v>
      </c>
      <c r="B353" s="5" t="s">
        <v>1854</v>
      </c>
      <c r="C353" s="5" t="s">
        <v>1731</v>
      </c>
      <c r="D353" s="5" t="s">
        <v>1599</v>
      </c>
      <c r="E353" s="1" t="s">
        <v>1866</v>
      </c>
      <c r="F353" s="5" t="s">
        <v>1584</v>
      </c>
      <c r="G353" s="99" t="s">
        <v>1601</v>
      </c>
      <c r="H353" s="1" t="s">
        <v>1366</v>
      </c>
      <c r="I353" s="1" t="str">
        <f>IFERROR(CONCATENATE(VLOOKUP(C353,PARAM!E:F,2,0),VLOOKUP(D353,PARAM!K:L,2,0),VLOOKUP(E353,PARAM!H:I,2,0),VLOOKUP(G353,PARAM!S:T,2,0)),"")</f>
        <v>651320</v>
      </c>
      <c r="J353" s="1" t="str">
        <f>IFERROR(CONCATENATE("*",VLOOKUP(C353,PARAM!E:F,2,0),VLOOKUP(D353,PARAM!K:L,2,0),VLOOKUP(E353,PARAM!H:I,2,0),VLOOKUP(G353,PARAM!S:T,2,0),"*"),"")</f>
        <v>*651320*</v>
      </c>
      <c r="K353" s="1" t="str">
        <f t="shared" si="1"/>
        <v>SOMBRA DAMA APLICADOR SOMBRA</v>
      </c>
      <c r="L353" s="1" t="str">
        <f>VLOOKUP(B353,PARAM!A:C,3,0)</f>
        <v>MAQUILLAJE</v>
      </c>
      <c r="M353" s="1" t="str">
        <f>VLOOKUP(D353,PARAM!K:N,3,0)</f>
        <v>FEMENINO</v>
      </c>
      <c r="N353" s="1" t="str">
        <f>VLOOKUP(D353,PARAM!K:N,4,0)</f>
        <v>ADULTO</v>
      </c>
      <c r="O353" s="1" t="str">
        <f t="shared" si="2"/>
        <v>SOMBRA DAMA APLICADOR SOMBRA</v>
      </c>
      <c r="P353" s="1"/>
      <c r="Q353" s="1"/>
    </row>
    <row r="354">
      <c r="A354" s="70">
        <v>46186.0</v>
      </c>
      <c r="B354" s="5" t="s">
        <v>1867</v>
      </c>
      <c r="C354" s="5" t="s">
        <v>1868</v>
      </c>
      <c r="D354" s="5" t="s">
        <v>1599</v>
      </c>
      <c r="E354" s="1" t="s">
        <v>1869</v>
      </c>
      <c r="F354" s="5" t="s">
        <v>1584</v>
      </c>
      <c r="G354" s="99" t="s">
        <v>1601</v>
      </c>
      <c r="H354" s="1" t="s">
        <v>1737</v>
      </c>
      <c r="I354" s="1" t="str">
        <f>IFERROR(CONCATENATE(VLOOKUP(C354,PARAM!E:F,2,0),VLOOKUP(D354,PARAM!K:L,2,0),VLOOKUP(E354,PARAM!H:I,2,0),VLOOKUP(G354,PARAM!S:T,2,0)),"")</f>
        <v>1212110</v>
      </c>
      <c r="J354" s="1" t="str">
        <f>IFERROR(CONCATENATE("*",VLOOKUP(C354,PARAM!E:F,2,0),VLOOKUP(D354,PARAM!K:L,2,0),VLOOKUP(E354,PARAM!H:I,2,0),VLOOKUP(G354,PARAM!S:T,2,0),"*"),"")</f>
        <v>*1212110*</v>
      </c>
      <c r="K354" s="1" t="str">
        <f t="shared" si="1"/>
        <v>PERFUMES DAMA PINK MINI</v>
      </c>
      <c r="L354" s="1" t="str">
        <f>VLOOKUP(B354,PARAM!A:C,3,0)</f>
        <v>PERFUMERIA</v>
      </c>
      <c r="M354" s="1" t="str">
        <f>VLOOKUP(D354,PARAM!K:N,3,0)</f>
        <v>FEMENINO</v>
      </c>
      <c r="N354" s="1" t="str">
        <f>VLOOKUP(D354,PARAM!K:N,4,0)</f>
        <v>ADULTO</v>
      </c>
      <c r="O354" s="1" t="str">
        <f t="shared" si="2"/>
        <v>PERFUMES DAMA PINK MINI</v>
      </c>
      <c r="P354" s="1"/>
      <c r="Q354" s="1"/>
    </row>
    <row r="355">
      <c r="A355" s="70">
        <v>46186.0</v>
      </c>
      <c r="B355" s="5" t="s">
        <v>1867</v>
      </c>
      <c r="C355" s="5" t="s">
        <v>1735</v>
      </c>
      <c r="D355" s="5" t="s">
        <v>1606</v>
      </c>
      <c r="E355" s="5" t="s">
        <v>1601</v>
      </c>
      <c r="F355" s="5" t="s">
        <v>1584</v>
      </c>
      <c r="G355" s="99" t="s">
        <v>1601</v>
      </c>
      <c r="H355" s="1" t="s">
        <v>1737</v>
      </c>
      <c r="I355" s="1" t="str">
        <f>IFERROR(CONCATENATE(VLOOKUP(C355,PARAM!E:F,2,0),VLOOKUP(D355,PARAM!K:L,2,0),VLOOKUP(E355,PARAM!H:I,2,0),VLOOKUP(G355,PARAM!S:T,2,0)),"")</f>
        <v>46200</v>
      </c>
      <c r="J355" s="1" t="str">
        <f>IFERROR(CONCATENATE("*",VLOOKUP(C355,PARAM!E:F,2,0),VLOOKUP(D355,PARAM!K:L,2,0),VLOOKUP(E355,PARAM!H:I,2,0),VLOOKUP(G355,PARAM!S:T,2,0),"*"),"")</f>
        <v>*46200*</v>
      </c>
      <c r="K355" s="1" t="str">
        <f t="shared" si="1"/>
        <v>SPLASH CABALLERO -</v>
      </c>
      <c r="L355" s="1" t="str">
        <f>VLOOKUP(B355,PARAM!A:C,3,0)</f>
        <v>PERFUMERIA</v>
      </c>
      <c r="M355" s="1" t="str">
        <f>VLOOKUP(D355,PARAM!K:N,3,0)</f>
        <v>MASCULINO</v>
      </c>
      <c r="N355" s="1" t="str">
        <f>VLOOKUP(D355,PARAM!K:N,4,0)</f>
        <v>ADULTO</v>
      </c>
      <c r="O355" s="1" t="str">
        <f t="shared" si="2"/>
        <v>SPLASH CABALLERO -</v>
      </c>
      <c r="P355" s="1"/>
      <c r="Q355" s="1"/>
    </row>
    <row r="356">
      <c r="A356" s="70">
        <v>46186.0</v>
      </c>
      <c r="B356" s="5" t="s">
        <v>1867</v>
      </c>
      <c r="C356" s="5" t="s">
        <v>1735</v>
      </c>
      <c r="D356" s="5" t="s">
        <v>1599</v>
      </c>
      <c r="E356" s="5" t="s">
        <v>1601</v>
      </c>
      <c r="F356" s="5" t="s">
        <v>1584</v>
      </c>
      <c r="G356" s="99" t="s">
        <v>1601</v>
      </c>
      <c r="H356" s="1" t="s">
        <v>1737</v>
      </c>
      <c r="I356" s="1" t="str">
        <f>IFERROR(CONCATENATE(VLOOKUP(C356,PARAM!E:F,2,0),VLOOKUP(D356,PARAM!K:L,2,0),VLOOKUP(E356,PARAM!H:I,2,0),VLOOKUP(G356,PARAM!S:T,2,0)),"")</f>
        <v>46100</v>
      </c>
      <c r="J356" s="1" t="str">
        <f>IFERROR(CONCATENATE("*",VLOOKUP(C356,PARAM!E:F,2,0),VLOOKUP(D356,PARAM!K:L,2,0),VLOOKUP(E356,PARAM!H:I,2,0),VLOOKUP(G356,PARAM!S:T,2,0),"*"),"")</f>
        <v>*46100*</v>
      </c>
      <c r="K356" s="1" t="str">
        <f t="shared" si="1"/>
        <v>SPLASH DAMA -</v>
      </c>
      <c r="L356" s="1" t="str">
        <f>VLOOKUP(B356,PARAM!A:C,3,0)</f>
        <v>PERFUMERIA</v>
      </c>
      <c r="M356" s="1" t="str">
        <f>VLOOKUP(D356,PARAM!K:N,3,0)</f>
        <v>FEMENINO</v>
      </c>
      <c r="N356" s="1" t="str">
        <f>VLOOKUP(D356,PARAM!K:N,4,0)</f>
        <v>ADULTO</v>
      </c>
      <c r="O356" s="1" t="str">
        <f t="shared" si="2"/>
        <v>SPLASH DAMA -</v>
      </c>
      <c r="P356" s="1"/>
      <c r="Q356" s="1"/>
    </row>
    <row r="357">
      <c r="A357" s="70">
        <v>46186.0</v>
      </c>
      <c r="B357" s="5" t="s">
        <v>1870</v>
      </c>
      <c r="C357" s="5" t="s">
        <v>1871</v>
      </c>
      <c r="D357" s="5" t="s">
        <v>1606</v>
      </c>
      <c r="E357" s="5" t="s">
        <v>1872</v>
      </c>
      <c r="F357" s="5" t="s">
        <v>1797</v>
      </c>
      <c r="G357" s="99">
        <v>30.0</v>
      </c>
      <c r="H357" s="1" t="s">
        <v>894</v>
      </c>
      <c r="I357" s="1" t="str">
        <f>IFERROR(CONCATENATE(VLOOKUP(C357,PARAM!E:F,2,0),VLOOKUP(D357,PARAM!K:L,2,0),VLOOKUP(E357,PARAM!H:I,2,0),VLOOKUP(G357,PARAM!S:T,2,0)),"")</f>
        <v>526613</v>
      </c>
      <c r="J357" s="1" t="str">
        <f>IFERROR(CONCATENATE("*",VLOOKUP(C357,PARAM!E:F,2,0),VLOOKUP(D357,PARAM!K:L,2,0),VLOOKUP(E357,PARAM!H:I,2,0),VLOOKUP(G357,PARAM!S:T,2,0),"*"),"")</f>
        <v>*526613*</v>
      </c>
      <c r="K357" s="1" t="str">
        <f t="shared" si="1"/>
        <v>BERMUDAS CABALLERO CAMUFLADO TALLA 30</v>
      </c>
      <c r="L357" s="1" t="str">
        <f>VLOOKUP(B357,PARAM!A:C,3,0)</f>
        <v>MODA CASUAL HOMBRE</v>
      </c>
      <c r="M357" s="1" t="str">
        <f>VLOOKUP(D357,PARAM!K:N,3,0)</f>
        <v>MASCULINO</v>
      </c>
      <c r="N357" s="1" t="str">
        <f>VLOOKUP(D357,PARAM!K:N,4,0)</f>
        <v>ADULTO</v>
      </c>
      <c r="O357" s="1" t="str">
        <f t="shared" si="2"/>
        <v>BERMUDAS CABALLERO CAMUFLADO</v>
      </c>
      <c r="P357" s="1"/>
      <c r="Q357" s="1"/>
    </row>
    <row r="358">
      <c r="A358" s="70">
        <v>46186.0</v>
      </c>
      <c r="B358" s="5" t="s">
        <v>1870</v>
      </c>
      <c r="C358" s="5" t="s">
        <v>1871</v>
      </c>
      <c r="D358" s="5" t="s">
        <v>1606</v>
      </c>
      <c r="E358" s="5" t="s">
        <v>1872</v>
      </c>
      <c r="F358" s="5" t="s">
        <v>1615</v>
      </c>
      <c r="G358" s="99">
        <v>36.0</v>
      </c>
      <c r="H358" s="1" t="s">
        <v>894</v>
      </c>
      <c r="I358" s="1" t="str">
        <f>IFERROR(CONCATENATE(VLOOKUP(C358,PARAM!E:F,2,0),VLOOKUP(D358,PARAM!K:L,2,0),VLOOKUP(E358,PARAM!H:I,2,0),VLOOKUP(G358,PARAM!S:T,2,0)),"")</f>
        <v>526616</v>
      </c>
      <c r="J358" s="1" t="str">
        <f>IFERROR(CONCATENATE("*",VLOOKUP(C358,PARAM!E:F,2,0),VLOOKUP(D358,PARAM!K:L,2,0),VLOOKUP(E358,PARAM!H:I,2,0),VLOOKUP(G358,PARAM!S:T,2,0),"*"),"")</f>
        <v>*526616*</v>
      </c>
      <c r="K358" s="1" t="str">
        <f t="shared" si="1"/>
        <v>BERMUDAS CABALLERO CAMUFLADO TALLA 36</v>
      </c>
      <c r="L358" s="1" t="str">
        <f>VLOOKUP(B358,PARAM!A:C,3,0)</f>
        <v>MODA CASUAL HOMBRE</v>
      </c>
      <c r="M358" s="1" t="str">
        <f>VLOOKUP(D358,PARAM!K:N,3,0)</f>
        <v>MASCULINO</v>
      </c>
      <c r="N358" s="1" t="str">
        <f>VLOOKUP(D358,PARAM!K:N,4,0)</f>
        <v>ADULTO</v>
      </c>
      <c r="O358" s="1" t="str">
        <f t="shared" si="2"/>
        <v>BERMUDAS CABALLERO CAMUFLADO</v>
      </c>
      <c r="P358" s="1"/>
      <c r="Q358" s="1"/>
    </row>
    <row r="359">
      <c r="A359" s="70">
        <v>46186.0</v>
      </c>
      <c r="B359" s="5" t="s">
        <v>1870</v>
      </c>
      <c r="C359" s="5" t="s">
        <v>1871</v>
      </c>
      <c r="D359" s="5" t="s">
        <v>1606</v>
      </c>
      <c r="E359" s="5" t="s">
        <v>1872</v>
      </c>
      <c r="F359" s="5" t="s">
        <v>1873</v>
      </c>
      <c r="G359" s="99">
        <v>28.0</v>
      </c>
      <c r="H359" s="1" t="s">
        <v>894</v>
      </c>
      <c r="I359" s="1" t="str">
        <f>IFERROR(CONCATENATE(VLOOKUP(C359,PARAM!E:F,2,0),VLOOKUP(D359,PARAM!K:L,2,0),VLOOKUP(E359,PARAM!H:I,2,0),VLOOKUP(G359,PARAM!S:T,2,0)),"")</f>
        <v>526612</v>
      </c>
      <c r="J359" s="1" t="str">
        <f>IFERROR(CONCATENATE("*",VLOOKUP(C359,PARAM!E:F,2,0),VLOOKUP(D359,PARAM!K:L,2,0),VLOOKUP(E359,PARAM!H:I,2,0),VLOOKUP(G359,PARAM!S:T,2,0),"*"),"")</f>
        <v>*526612*</v>
      </c>
      <c r="K359" s="1" t="str">
        <f t="shared" si="1"/>
        <v>BERMUDAS CABALLERO CAMUFLADO TALLA 28</v>
      </c>
      <c r="L359" s="1" t="str">
        <f>VLOOKUP(B359,PARAM!A:C,3,0)</f>
        <v>MODA CASUAL HOMBRE</v>
      </c>
      <c r="M359" s="1" t="str">
        <f>VLOOKUP(D359,PARAM!K:N,3,0)</f>
        <v>MASCULINO</v>
      </c>
      <c r="N359" s="1" t="str">
        <f>VLOOKUP(D359,PARAM!K:N,4,0)</f>
        <v>ADULTO</v>
      </c>
      <c r="O359" s="1" t="str">
        <f t="shared" si="2"/>
        <v>BERMUDAS CABALLERO CAMUFLADO</v>
      </c>
      <c r="P359" s="1"/>
      <c r="Q359" s="1"/>
    </row>
    <row r="360">
      <c r="A360" s="70">
        <v>46186.0</v>
      </c>
      <c r="B360" s="5" t="s">
        <v>1870</v>
      </c>
      <c r="C360" s="5" t="s">
        <v>1871</v>
      </c>
      <c r="D360" s="5" t="s">
        <v>1606</v>
      </c>
      <c r="E360" s="5" t="s">
        <v>1872</v>
      </c>
      <c r="F360" s="5" t="s">
        <v>1611</v>
      </c>
      <c r="G360" s="99">
        <v>34.0</v>
      </c>
      <c r="H360" s="1" t="s">
        <v>894</v>
      </c>
      <c r="I360" s="1" t="str">
        <f>IFERROR(CONCATENATE(VLOOKUP(C360,PARAM!E:F,2,0),VLOOKUP(D360,PARAM!K:L,2,0),VLOOKUP(E360,PARAM!H:I,2,0),VLOOKUP(G360,PARAM!S:T,2,0)),"")</f>
        <v>526615</v>
      </c>
      <c r="J360" s="1" t="str">
        <f>IFERROR(CONCATENATE("*",VLOOKUP(C360,PARAM!E:F,2,0),VLOOKUP(D360,PARAM!K:L,2,0),VLOOKUP(E360,PARAM!H:I,2,0),VLOOKUP(G360,PARAM!S:T,2,0),"*"),"")</f>
        <v>*526615*</v>
      </c>
      <c r="K360" s="1" t="str">
        <f t="shared" si="1"/>
        <v>BERMUDAS CABALLERO CAMUFLADO TALLA 34</v>
      </c>
      <c r="L360" s="1" t="str">
        <f>VLOOKUP(B360,PARAM!A:C,3,0)</f>
        <v>MODA CASUAL HOMBRE</v>
      </c>
      <c r="M360" s="1" t="str">
        <f>VLOOKUP(D360,PARAM!K:N,3,0)</f>
        <v>MASCULINO</v>
      </c>
      <c r="N360" s="1" t="str">
        <f>VLOOKUP(D360,PARAM!K:N,4,0)</f>
        <v>ADULTO</v>
      </c>
      <c r="O360" s="1" t="str">
        <f t="shared" si="2"/>
        <v>BERMUDAS CABALLERO CAMUFLADO</v>
      </c>
      <c r="P360" s="1"/>
      <c r="Q360" s="1"/>
    </row>
    <row r="361">
      <c r="A361" s="70">
        <v>46186.0</v>
      </c>
      <c r="B361" s="5" t="s">
        <v>1870</v>
      </c>
      <c r="C361" s="5" t="s">
        <v>1871</v>
      </c>
      <c r="D361" s="5" t="s">
        <v>1606</v>
      </c>
      <c r="E361" s="5" t="s">
        <v>1872</v>
      </c>
      <c r="F361" s="5" t="s">
        <v>1763</v>
      </c>
      <c r="G361" s="99">
        <v>32.0</v>
      </c>
      <c r="H361" s="1" t="s">
        <v>894</v>
      </c>
      <c r="I361" s="1" t="str">
        <f>IFERROR(CONCATENATE(VLOOKUP(C361,PARAM!E:F,2,0),VLOOKUP(D361,PARAM!K:L,2,0),VLOOKUP(E361,PARAM!H:I,2,0),VLOOKUP(G361,PARAM!S:T,2,0)),"")</f>
        <v>526614</v>
      </c>
      <c r="J361" s="1" t="str">
        <f>IFERROR(CONCATENATE("*",VLOOKUP(C361,PARAM!E:F,2,0),VLOOKUP(D361,PARAM!K:L,2,0),VLOOKUP(E361,PARAM!H:I,2,0),VLOOKUP(G361,PARAM!S:T,2,0),"*"),"")</f>
        <v>*526614*</v>
      </c>
      <c r="K361" s="1" t="str">
        <f t="shared" si="1"/>
        <v>BERMUDAS CABALLERO CAMUFLADO TALLA 32</v>
      </c>
      <c r="L361" s="1" t="str">
        <f>VLOOKUP(B361,PARAM!A:C,3,0)</f>
        <v>MODA CASUAL HOMBRE</v>
      </c>
      <c r="M361" s="1" t="str">
        <f>VLOOKUP(D361,PARAM!K:N,3,0)</f>
        <v>MASCULINO</v>
      </c>
      <c r="N361" s="1" t="str">
        <f>VLOOKUP(D361,PARAM!K:N,4,0)</f>
        <v>ADULTO</v>
      </c>
      <c r="O361" s="1" t="str">
        <f t="shared" si="2"/>
        <v>BERMUDAS CABALLERO CAMUFLADO</v>
      </c>
      <c r="P361" s="1"/>
      <c r="Q361" s="1"/>
    </row>
    <row r="362">
      <c r="A362" s="70">
        <v>46186.0</v>
      </c>
      <c r="B362" s="5" t="s">
        <v>1870</v>
      </c>
      <c r="C362" s="5" t="s">
        <v>1871</v>
      </c>
      <c r="D362" s="5" t="s">
        <v>1606</v>
      </c>
      <c r="E362" s="5" t="s">
        <v>1874</v>
      </c>
      <c r="F362" s="5" t="s">
        <v>1776</v>
      </c>
      <c r="G362" s="99">
        <v>32.0</v>
      </c>
      <c r="H362" s="1" t="s">
        <v>894</v>
      </c>
      <c r="I362" s="1" t="str">
        <f>IFERROR(CONCATENATE(VLOOKUP(C362,PARAM!E:F,2,0),VLOOKUP(D362,PARAM!K:L,2,0),VLOOKUP(E362,PARAM!H:I,2,0),VLOOKUP(G362,PARAM!S:T,2,0)),"")</f>
        <v>527514</v>
      </c>
      <c r="J362" s="1" t="str">
        <f>IFERROR(CONCATENATE("*",VLOOKUP(C362,PARAM!E:F,2,0),VLOOKUP(D362,PARAM!K:L,2,0),VLOOKUP(E362,PARAM!H:I,2,0),VLOOKUP(G362,PARAM!S:T,2,0),"*"),"")</f>
        <v>*527514*</v>
      </c>
      <c r="K362" s="1" t="str">
        <f t="shared" si="1"/>
        <v>BERMUDAS CABALLERO CLASICA DRILL TALLA 32</v>
      </c>
      <c r="L362" s="1" t="str">
        <f>VLOOKUP(B362,PARAM!A:C,3,0)</f>
        <v>MODA CASUAL HOMBRE</v>
      </c>
      <c r="M362" s="1" t="str">
        <f>VLOOKUP(D362,PARAM!K:N,3,0)</f>
        <v>MASCULINO</v>
      </c>
      <c r="N362" s="1" t="str">
        <f>VLOOKUP(D362,PARAM!K:N,4,0)</f>
        <v>ADULTO</v>
      </c>
      <c r="O362" s="1" t="str">
        <f t="shared" si="2"/>
        <v>BERMUDAS CABALLERO CLASICA DRILL</v>
      </c>
      <c r="P362" s="1"/>
      <c r="Q362" s="1"/>
    </row>
    <row r="363">
      <c r="A363" s="70">
        <v>46186.0</v>
      </c>
      <c r="B363" s="5" t="s">
        <v>1870</v>
      </c>
      <c r="C363" s="5" t="s">
        <v>1871</v>
      </c>
      <c r="D363" s="5" t="s">
        <v>1606</v>
      </c>
      <c r="E363" s="5" t="s">
        <v>1874</v>
      </c>
      <c r="F363" s="5" t="s">
        <v>1873</v>
      </c>
      <c r="G363" s="99">
        <v>28.0</v>
      </c>
      <c r="H363" s="1" t="s">
        <v>894</v>
      </c>
      <c r="I363" s="1" t="str">
        <f>IFERROR(CONCATENATE(VLOOKUP(C363,PARAM!E:F,2,0),VLOOKUP(D363,PARAM!K:L,2,0),VLOOKUP(E363,PARAM!H:I,2,0),VLOOKUP(G363,PARAM!S:T,2,0)),"")</f>
        <v>527512</v>
      </c>
      <c r="J363" s="1" t="str">
        <f>IFERROR(CONCATENATE("*",VLOOKUP(C363,PARAM!E:F,2,0),VLOOKUP(D363,PARAM!K:L,2,0),VLOOKUP(E363,PARAM!H:I,2,0),VLOOKUP(G363,PARAM!S:T,2,0),"*"),"")</f>
        <v>*527512*</v>
      </c>
      <c r="K363" s="1" t="str">
        <f t="shared" si="1"/>
        <v>BERMUDAS CABALLERO CLASICA DRILL TALLA 28</v>
      </c>
      <c r="L363" s="1" t="str">
        <f>VLOOKUP(B363,PARAM!A:C,3,0)</f>
        <v>MODA CASUAL HOMBRE</v>
      </c>
      <c r="M363" s="1" t="str">
        <f>VLOOKUP(D363,PARAM!K:N,3,0)</f>
        <v>MASCULINO</v>
      </c>
      <c r="N363" s="1" t="str">
        <f>VLOOKUP(D363,PARAM!K:N,4,0)</f>
        <v>ADULTO</v>
      </c>
      <c r="O363" s="1" t="str">
        <f t="shared" si="2"/>
        <v>BERMUDAS CABALLERO CLASICA DRILL</v>
      </c>
      <c r="P363" s="1"/>
      <c r="Q363" s="1"/>
    </row>
    <row r="364">
      <c r="A364" s="70">
        <v>46186.0</v>
      </c>
      <c r="B364" s="5" t="s">
        <v>1870</v>
      </c>
      <c r="C364" s="5" t="s">
        <v>1871</v>
      </c>
      <c r="D364" s="5" t="s">
        <v>1606</v>
      </c>
      <c r="E364" s="5" t="s">
        <v>1874</v>
      </c>
      <c r="F364" s="5" t="s">
        <v>1611</v>
      </c>
      <c r="G364" s="99">
        <v>34.0</v>
      </c>
      <c r="H364" s="1" t="s">
        <v>894</v>
      </c>
      <c r="I364" s="1" t="str">
        <f>IFERROR(CONCATENATE(VLOOKUP(C364,PARAM!E:F,2,0),VLOOKUP(D364,PARAM!K:L,2,0),VLOOKUP(E364,PARAM!H:I,2,0),VLOOKUP(G364,PARAM!S:T,2,0)),"")</f>
        <v>527515</v>
      </c>
      <c r="J364" s="1" t="str">
        <f>IFERROR(CONCATENATE("*",VLOOKUP(C364,PARAM!E:F,2,0),VLOOKUP(D364,PARAM!K:L,2,0),VLOOKUP(E364,PARAM!H:I,2,0),VLOOKUP(G364,PARAM!S:T,2,0),"*"),"")</f>
        <v>*527515*</v>
      </c>
      <c r="K364" s="1" t="str">
        <f t="shared" si="1"/>
        <v>BERMUDAS CABALLERO CLASICA DRILL TALLA 34</v>
      </c>
      <c r="L364" s="1" t="str">
        <f>VLOOKUP(B364,PARAM!A:C,3,0)</f>
        <v>MODA CASUAL HOMBRE</v>
      </c>
      <c r="M364" s="1" t="str">
        <f>VLOOKUP(D364,PARAM!K:N,3,0)</f>
        <v>MASCULINO</v>
      </c>
      <c r="N364" s="1" t="str">
        <f>VLOOKUP(D364,PARAM!K:N,4,0)</f>
        <v>ADULTO</v>
      </c>
      <c r="O364" s="1" t="str">
        <f t="shared" si="2"/>
        <v>BERMUDAS CABALLERO CLASICA DRILL</v>
      </c>
      <c r="P364" s="1"/>
      <c r="Q364" s="1"/>
    </row>
    <row r="365">
      <c r="A365" s="70">
        <v>46186.0</v>
      </c>
      <c r="B365" s="5" t="s">
        <v>1870</v>
      </c>
      <c r="C365" s="5" t="s">
        <v>1871</v>
      </c>
      <c r="D365" s="5" t="s">
        <v>1606</v>
      </c>
      <c r="E365" s="5" t="s">
        <v>1874</v>
      </c>
      <c r="F365" s="5" t="s">
        <v>1817</v>
      </c>
      <c r="G365" s="99">
        <v>30.0</v>
      </c>
      <c r="H365" s="1" t="s">
        <v>894</v>
      </c>
      <c r="I365" s="1" t="str">
        <f>IFERROR(CONCATENATE(VLOOKUP(C365,PARAM!E:F,2,0),VLOOKUP(D365,PARAM!K:L,2,0),VLOOKUP(E365,PARAM!H:I,2,0),VLOOKUP(G365,PARAM!S:T,2,0)),"")</f>
        <v>527513</v>
      </c>
      <c r="J365" s="1" t="str">
        <f>IFERROR(CONCATENATE("*",VLOOKUP(C365,PARAM!E:F,2,0),VLOOKUP(D365,PARAM!K:L,2,0),VLOOKUP(E365,PARAM!H:I,2,0),VLOOKUP(G365,PARAM!S:T,2,0),"*"),"")</f>
        <v>*527513*</v>
      </c>
      <c r="K365" s="1" t="str">
        <f t="shared" si="1"/>
        <v>BERMUDAS CABALLERO CLASICA DRILL TALLA 30</v>
      </c>
      <c r="L365" s="1" t="str">
        <f>VLOOKUP(B365,PARAM!A:C,3,0)</f>
        <v>MODA CASUAL HOMBRE</v>
      </c>
      <c r="M365" s="1" t="str">
        <f>VLOOKUP(D365,PARAM!K:N,3,0)</f>
        <v>MASCULINO</v>
      </c>
      <c r="N365" s="1" t="str">
        <f>VLOOKUP(D365,PARAM!K:N,4,0)</f>
        <v>ADULTO</v>
      </c>
      <c r="O365" s="1" t="str">
        <f t="shared" si="2"/>
        <v>BERMUDAS CABALLERO CLASICA DRILL</v>
      </c>
      <c r="P365" s="1"/>
      <c r="Q365" s="1"/>
    </row>
    <row r="366">
      <c r="A366" s="70">
        <v>46186.0</v>
      </c>
      <c r="B366" s="5" t="s">
        <v>1870</v>
      </c>
      <c r="C366" s="5" t="s">
        <v>1875</v>
      </c>
      <c r="D366" s="5" t="s">
        <v>1606</v>
      </c>
      <c r="E366" s="5" t="s">
        <v>1601</v>
      </c>
      <c r="F366" s="5" t="s">
        <v>1584</v>
      </c>
      <c r="G366" s="99" t="s">
        <v>1751</v>
      </c>
      <c r="H366" s="1" t="s">
        <v>992</v>
      </c>
      <c r="I366" s="1" t="str">
        <f>IFERROR(CONCATENATE(VLOOKUP(C366,PARAM!E:F,2,0),VLOOKUP(D366,PARAM!K:L,2,0),VLOOKUP(E366,PARAM!H:I,2,0),VLOOKUP(G366,PARAM!S:T,2,0)),"")</f>
        <v>102023</v>
      </c>
      <c r="J366" s="1" t="str">
        <f>IFERROR(CONCATENATE("*",VLOOKUP(C366,PARAM!E:F,2,0),VLOOKUP(D366,PARAM!K:L,2,0),VLOOKUP(E366,PARAM!H:I,2,0),VLOOKUP(G366,PARAM!S:T,2,0),"*"),"")</f>
        <v>*102023*</v>
      </c>
      <c r="K366" s="1" t="str">
        <f t="shared" si="1"/>
        <v>CAMISAS CABALLERO - TALLA L</v>
      </c>
      <c r="L366" s="1" t="str">
        <f>VLOOKUP(B366,PARAM!A:C,3,0)</f>
        <v>MODA CASUAL HOMBRE</v>
      </c>
      <c r="M366" s="1" t="str">
        <f>VLOOKUP(D366,PARAM!K:N,3,0)</f>
        <v>MASCULINO</v>
      </c>
      <c r="N366" s="1" t="str">
        <f>VLOOKUP(D366,PARAM!K:N,4,0)</f>
        <v>ADULTO</v>
      </c>
      <c r="O366" s="1" t="str">
        <f t="shared" si="2"/>
        <v>CAMISAS CABALLERO -</v>
      </c>
      <c r="P366" s="1"/>
      <c r="Q366" s="1"/>
    </row>
    <row r="367">
      <c r="A367" s="70">
        <v>46186.0</v>
      </c>
      <c r="B367" s="5" t="s">
        <v>1870</v>
      </c>
      <c r="C367" s="5" t="s">
        <v>1875</v>
      </c>
      <c r="D367" s="5" t="s">
        <v>1606</v>
      </c>
      <c r="E367" s="5" t="s">
        <v>1601</v>
      </c>
      <c r="F367" s="5" t="s">
        <v>1584</v>
      </c>
      <c r="G367" s="99" t="s">
        <v>1752</v>
      </c>
      <c r="H367" s="1" t="s">
        <v>992</v>
      </c>
      <c r="I367" s="1" t="str">
        <f>IFERROR(CONCATENATE(VLOOKUP(C367,PARAM!E:F,2,0),VLOOKUP(D367,PARAM!K:L,2,0),VLOOKUP(E367,PARAM!H:I,2,0),VLOOKUP(G367,PARAM!S:T,2,0)),"")</f>
        <v>102025</v>
      </c>
      <c r="J367" s="1" t="str">
        <f>IFERROR(CONCATENATE("*",VLOOKUP(C367,PARAM!E:F,2,0),VLOOKUP(D367,PARAM!K:L,2,0),VLOOKUP(E367,PARAM!H:I,2,0),VLOOKUP(G367,PARAM!S:T,2,0),"*"),"")</f>
        <v>*102025*</v>
      </c>
      <c r="K367" s="1" t="str">
        <f t="shared" si="1"/>
        <v>CAMISAS CABALLERO - TALLA M</v>
      </c>
      <c r="L367" s="1" t="str">
        <f>VLOOKUP(B367,PARAM!A:C,3,0)</f>
        <v>MODA CASUAL HOMBRE</v>
      </c>
      <c r="M367" s="1" t="str">
        <f>VLOOKUP(D367,PARAM!K:N,3,0)</f>
        <v>MASCULINO</v>
      </c>
      <c r="N367" s="1" t="str">
        <f>VLOOKUP(D367,PARAM!K:N,4,0)</f>
        <v>ADULTO</v>
      </c>
      <c r="O367" s="1" t="str">
        <f t="shared" si="2"/>
        <v>CAMISAS CABALLERO -</v>
      </c>
      <c r="P367" s="1"/>
      <c r="Q367" s="1"/>
    </row>
    <row r="368">
      <c r="A368" s="70">
        <v>46186.0</v>
      </c>
      <c r="B368" s="5" t="s">
        <v>1870</v>
      </c>
      <c r="C368" s="5" t="s">
        <v>1875</v>
      </c>
      <c r="D368" s="5" t="s">
        <v>1606</v>
      </c>
      <c r="E368" s="5" t="s">
        <v>1601</v>
      </c>
      <c r="F368" s="5" t="s">
        <v>1584</v>
      </c>
      <c r="G368" s="99" t="s">
        <v>1753</v>
      </c>
      <c r="H368" s="1" t="s">
        <v>992</v>
      </c>
      <c r="I368" s="1" t="str">
        <f>IFERROR(CONCATENATE(VLOOKUP(C368,PARAM!E:F,2,0),VLOOKUP(D368,PARAM!K:L,2,0),VLOOKUP(E368,PARAM!H:I,2,0),VLOOKUP(G368,PARAM!S:T,2,0)),"")</f>
        <v>102027</v>
      </c>
      <c r="J368" s="1" t="str">
        <f>IFERROR(CONCATENATE("*",VLOOKUP(C368,PARAM!E:F,2,0),VLOOKUP(D368,PARAM!K:L,2,0),VLOOKUP(E368,PARAM!H:I,2,0),VLOOKUP(G368,PARAM!S:T,2,0),"*"),"")</f>
        <v>*102027*</v>
      </c>
      <c r="K368" s="1" t="str">
        <f t="shared" si="1"/>
        <v>CAMISAS CABALLERO - TALLA S</v>
      </c>
      <c r="L368" s="1" t="str">
        <f>VLOOKUP(B368,PARAM!A:C,3,0)</f>
        <v>MODA CASUAL HOMBRE</v>
      </c>
      <c r="M368" s="1" t="str">
        <f>VLOOKUP(D368,PARAM!K:N,3,0)</f>
        <v>MASCULINO</v>
      </c>
      <c r="N368" s="1" t="str">
        <f>VLOOKUP(D368,PARAM!K:N,4,0)</f>
        <v>ADULTO</v>
      </c>
      <c r="O368" s="1" t="str">
        <f t="shared" si="2"/>
        <v>CAMISAS CABALLERO -</v>
      </c>
      <c r="P368" s="1"/>
      <c r="Q368" s="1"/>
    </row>
    <row r="369">
      <c r="A369" s="70">
        <v>46186.0</v>
      </c>
      <c r="B369" s="5" t="s">
        <v>1870</v>
      </c>
      <c r="C369" s="5" t="s">
        <v>1875</v>
      </c>
      <c r="D369" s="5" t="s">
        <v>1606</v>
      </c>
      <c r="E369" s="5" t="s">
        <v>1601</v>
      </c>
      <c r="F369" s="5" t="s">
        <v>1584</v>
      </c>
      <c r="G369" s="99" t="s">
        <v>1754</v>
      </c>
      <c r="H369" s="1" t="s">
        <v>992</v>
      </c>
      <c r="I369" s="1" t="str">
        <f>IFERROR(CONCATENATE(VLOOKUP(C369,PARAM!E:F,2,0),VLOOKUP(D369,PARAM!K:L,2,0),VLOOKUP(E369,PARAM!H:I,2,0),VLOOKUP(G369,PARAM!S:T,2,0)),"")</f>
        <v>102032</v>
      </c>
      <c r="J369" s="1" t="str">
        <f>IFERROR(CONCATENATE("*",VLOOKUP(C369,PARAM!E:F,2,0),VLOOKUP(D369,PARAM!K:L,2,0),VLOOKUP(E369,PARAM!H:I,2,0),VLOOKUP(G369,PARAM!S:T,2,0),"*"),"")</f>
        <v>*102032*</v>
      </c>
      <c r="K369" s="1" t="str">
        <f t="shared" si="1"/>
        <v>CAMISAS CABALLERO - TALLA XL</v>
      </c>
      <c r="L369" s="1" t="str">
        <f>VLOOKUP(B369,PARAM!A:C,3,0)</f>
        <v>MODA CASUAL HOMBRE</v>
      </c>
      <c r="M369" s="1" t="str">
        <f>VLOOKUP(D369,PARAM!K:N,3,0)</f>
        <v>MASCULINO</v>
      </c>
      <c r="N369" s="1" t="str">
        <f>VLOOKUP(D369,PARAM!K:N,4,0)</f>
        <v>ADULTO</v>
      </c>
      <c r="O369" s="1" t="str">
        <f t="shared" si="2"/>
        <v>CAMISAS CABALLERO -</v>
      </c>
      <c r="P369" s="1"/>
      <c r="Q369" s="1"/>
    </row>
    <row r="370">
      <c r="A370" s="70">
        <v>46186.0</v>
      </c>
      <c r="B370" s="5" t="s">
        <v>1870</v>
      </c>
      <c r="C370" s="5" t="s">
        <v>1875</v>
      </c>
      <c r="D370" s="5" t="s">
        <v>1606</v>
      </c>
      <c r="E370" s="5" t="s">
        <v>1876</v>
      </c>
      <c r="F370" s="5" t="s">
        <v>1584</v>
      </c>
      <c r="G370" s="99" t="s">
        <v>1751</v>
      </c>
      <c r="H370" s="1" t="s">
        <v>992</v>
      </c>
      <c r="I370" s="1" t="str">
        <f>IFERROR(CONCATENATE(VLOOKUP(C370,PARAM!E:F,2,0),VLOOKUP(D370,PARAM!K:L,2,0),VLOOKUP(E370,PARAM!H:I,2,0),VLOOKUP(G370,PARAM!S:T,2,0)),"")</f>
        <v>10215223</v>
      </c>
      <c r="J370" s="1" t="str">
        <f>IFERROR(CONCATENATE("*",VLOOKUP(C370,PARAM!E:F,2,0),VLOOKUP(D370,PARAM!K:L,2,0),VLOOKUP(E370,PARAM!H:I,2,0),VLOOKUP(G370,PARAM!S:T,2,0),"*"),"")</f>
        <v>*10215223*</v>
      </c>
      <c r="K370" s="1" t="str">
        <f t="shared" si="1"/>
        <v>CAMISAS CABALLERO JEAN TALLA L</v>
      </c>
      <c r="L370" s="1" t="str">
        <f>VLOOKUP(B370,PARAM!A:C,3,0)</f>
        <v>MODA CASUAL HOMBRE</v>
      </c>
      <c r="M370" s="1" t="str">
        <f>VLOOKUP(D370,PARAM!K:N,3,0)</f>
        <v>MASCULINO</v>
      </c>
      <c r="N370" s="1" t="str">
        <f>VLOOKUP(D370,PARAM!K:N,4,0)</f>
        <v>ADULTO</v>
      </c>
      <c r="O370" s="1" t="str">
        <f t="shared" si="2"/>
        <v>CAMISAS CABALLERO JEAN</v>
      </c>
      <c r="P370" s="1"/>
      <c r="Q370" s="1"/>
    </row>
    <row r="371">
      <c r="A371" s="70">
        <v>46190.0</v>
      </c>
      <c r="B371" s="5" t="s">
        <v>1870</v>
      </c>
      <c r="C371" s="5" t="s">
        <v>1875</v>
      </c>
      <c r="D371" s="5" t="s">
        <v>1606</v>
      </c>
      <c r="E371" s="5" t="s">
        <v>1876</v>
      </c>
      <c r="F371" s="5" t="s">
        <v>1584</v>
      </c>
      <c r="G371" s="99" t="s">
        <v>1754</v>
      </c>
      <c r="H371" s="1" t="s">
        <v>992</v>
      </c>
      <c r="I371" s="1" t="str">
        <f>IFERROR(CONCATENATE(VLOOKUP(C371,PARAM!E:F,2,0),VLOOKUP(D371,PARAM!K:L,2,0),VLOOKUP(E371,PARAM!H:I,2,0),VLOOKUP(G371,PARAM!S:T,2,0)),"")</f>
        <v>10215232</v>
      </c>
      <c r="J371" s="1" t="str">
        <f>IFERROR(CONCATENATE("*",VLOOKUP(C371,PARAM!E:F,2,0),VLOOKUP(D371,PARAM!K:L,2,0),VLOOKUP(E371,PARAM!H:I,2,0),VLOOKUP(G371,PARAM!S:T,2,0),"*"),"")</f>
        <v>*10215232*</v>
      </c>
      <c r="K371" s="1" t="str">
        <f t="shared" si="1"/>
        <v>CAMISAS CABALLERO JEAN TALLA XL</v>
      </c>
      <c r="L371" s="1" t="str">
        <f>VLOOKUP(B371,PARAM!A:C,3,0)</f>
        <v>MODA CASUAL HOMBRE</v>
      </c>
      <c r="M371" s="1" t="str">
        <f>VLOOKUP(D371,PARAM!K:N,3,0)</f>
        <v>MASCULINO</v>
      </c>
      <c r="N371" s="1" t="str">
        <f>VLOOKUP(D371,PARAM!K:N,4,0)</f>
        <v>ADULTO</v>
      </c>
      <c r="O371" s="1" t="str">
        <f t="shared" si="2"/>
        <v>CAMISAS CABALLERO JEAN</v>
      </c>
      <c r="P371" s="1"/>
      <c r="Q371" s="1"/>
    </row>
    <row r="372">
      <c r="A372" s="70">
        <v>46186.0</v>
      </c>
      <c r="B372" s="5" t="s">
        <v>1870</v>
      </c>
      <c r="C372" s="5" t="s">
        <v>1875</v>
      </c>
      <c r="D372" s="5" t="s">
        <v>1606</v>
      </c>
      <c r="E372" s="5" t="s">
        <v>1876</v>
      </c>
      <c r="F372" s="5" t="s">
        <v>1584</v>
      </c>
      <c r="G372" s="99" t="s">
        <v>1752</v>
      </c>
      <c r="H372" s="1" t="s">
        <v>992</v>
      </c>
      <c r="I372" s="1" t="str">
        <f>IFERROR(CONCATENATE(VLOOKUP(C372,PARAM!E:F,2,0),VLOOKUP(D372,PARAM!K:L,2,0),VLOOKUP(E372,PARAM!H:I,2,0),VLOOKUP(G372,PARAM!S:T,2,0)),"")</f>
        <v>10215225</v>
      </c>
      <c r="J372" s="1" t="str">
        <f>IFERROR(CONCATENATE("*",VLOOKUP(C372,PARAM!E:F,2,0),VLOOKUP(D372,PARAM!K:L,2,0),VLOOKUP(E372,PARAM!H:I,2,0),VLOOKUP(G372,PARAM!S:T,2,0),"*"),"")</f>
        <v>*10215225*</v>
      </c>
      <c r="K372" s="1" t="str">
        <f t="shared" si="1"/>
        <v>CAMISAS CABALLERO JEAN TALLA M</v>
      </c>
      <c r="L372" s="1" t="str">
        <f>VLOOKUP(B372,PARAM!A:C,3,0)</f>
        <v>MODA CASUAL HOMBRE</v>
      </c>
      <c r="M372" s="1" t="str">
        <f>VLOOKUP(D372,PARAM!K:N,3,0)</f>
        <v>MASCULINO</v>
      </c>
      <c r="N372" s="1" t="str">
        <f>VLOOKUP(D372,PARAM!K:N,4,0)</f>
        <v>ADULTO</v>
      </c>
      <c r="O372" s="1" t="str">
        <f t="shared" si="2"/>
        <v>CAMISAS CABALLERO JEAN</v>
      </c>
      <c r="P372" s="1"/>
      <c r="Q372" s="1"/>
    </row>
    <row r="373">
      <c r="A373" s="70">
        <v>46186.0</v>
      </c>
      <c r="B373" s="5" t="s">
        <v>1870</v>
      </c>
      <c r="C373" s="5" t="s">
        <v>1761</v>
      </c>
      <c r="D373" s="5" t="s">
        <v>1606</v>
      </c>
      <c r="E373" s="5" t="s">
        <v>1877</v>
      </c>
      <c r="F373" s="5" t="s">
        <v>1584</v>
      </c>
      <c r="G373" s="99" t="s">
        <v>1751</v>
      </c>
      <c r="H373" s="1" t="s">
        <v>1007</v>
      </c>
      <c r="I373" s="1" t="str">
        <f>IFERROR(CONCATENATE(VLOOKUP(C373,PARAM!E:F,2,0),VLOOKUP(D373,PARAM!K:L,2,0),VLOOKUP(E373,PARAM!H:I,2,0),VLOOKUP(G373,PARAM!S:T,2,0)),"")</f>
        <v>11210823</v>
      </c>
      <c r="J373" s="1" t="str">
        <f>IFERROR(CONCATENATE("*",VLOOKUP(C373,PARAM!E:F,2,0),VLOOKUP(D373,PARAM!K:L,2,0),VLOOKUP(E373,PARAM!H:I,2,0),VLOOKUP(G373,PARAM!S:T,2,0),"*"),"")</f>
        <v>*11210823*</v>
      </c>
      <c r="K373" s="1" t="str">
        <f t="shared" si="1"/>
        <v>CAMISETAS CABALLERO CUELLO REDONDO TALLA L</v>
      </c>
      <c r="L373" s="1" t="str">
        <f>VLOOKUP(B373,PARAM!A:C,3,0)</f>
        <v>MODA CASUAL HOMBRE</v>
      </c>
      <c r="M373" s="1" t="str">
        <f>VLOOKUP(D373,PARAM!K:N,3,0)</f>
        <v>MASCULINO</v>
      </c>
      <c r="N373" s="1" t="str">
        <f>VLOOKUP(D373,PARAM!K:N,4,0)</f>
        <v>ADULTO</v>
      </c>
      <c r="O373" s="1" t="str">
        <f t="shared" si="2"/>
        <v>CAMISETAS CABALLERO CUELLO REDONDO</v>
      </c>
      <c r="P373" s="1"/>
      <c r="Q373" s="1"/>
    </row>
    <row r="374">
      <c r="A374" s="70">
        <v>46186.0</v>
      </c>
      <c r="B374" s="5" t="s">
        <v>1870</v>
      </c>
      <c r="C374" s="5" t="s">
        <v>1761</v>
      </c>
      <c r="D374" s="5" t="s">
        <v>1606</v>
      </c>
      <c r="E374" s="5" t="s">
        <v>1877</v>
      </c>
      <c r="F374" s="5" t="s">
        <v>1584</v>
      </c>
      <c r="G374" s="99" t="s">
        <v>1752</v>
      </c>
      <c r="H374" s="1" t="s">
        <v>1007</v>
      </c>
      <c r="I374" s="1" t="str">
        <f>IFERROR(CONCATENATE(VLOOKUP(C374,PARAM!E:F,2,0),VLOOKUP(D374,PARAM!K:L,2,0),VLOOKUP(E374,PARAM!H:I,2,0),VLOOKUP(G374,PARAM!S:T,2,0)),"")</f>
        <v>11210825</v>
      </c>
      <c r="J374" s="1" t="str">
        <f>IFERROR(CONCATENATE("*",VLOOKUP(C374,PARAM!E:F,2,0),VLOOKUP(D374,PARAM!K:L,2,0),VLOOKUP(E374,PARAM!H:I,2,0),VLOOKUP(G374,PARAM!S:T,2,0),"*"),"")</f>
        <v>*11210825*</v>
      </c>
      <c r="K374" s="1" t="str">
        <f t="shared" si="1"/>
        <v>CAMISETAS CABALLERO CUELLO REDONDO TALLA M</v>
      </c>
      <c r="L374" s="1" t="str">
        <f>VLOOKUP(B374,PARAM!A:C,3,0)</f>
        <v>MODA CASUAL HOMBRE</v>
      </c>
      <c r="M374" s="1" t="str">
        <f>VLOOKUP(D374,PARAM!K:N,3,0)</f>
        <v>MASCULINO</v>
      </c>
      <c r="N374" s="1" t="str">
        <f>VLOOKUP(D374,PARAM!K:N,4,0)</f>
        <v>ADULTO</v>
      </c>
      <c r="O374" s="1" t="str">
        <f t="shared" si="2"/>
        <v>CAMISETAS CABALLERO CUELLO REDONDO</v>
      </c>
      <c r="P374" s="1"/>
      <c r="Q374" s="1"/>
    </row>
    <row r="375">
      <c r="A375" s="70">
        <v>46186.0</v>
      </c>
      <c r="B375" s="5" t="s">
        <v>1870</v>
      </c>
      <c r="C375" s="5" t="s">
        <v>1761</v>
      </c>
      <c r="D375" s="5" t="s">
        <v>1606</v>
      </c>
      <c r="E375" s="5" t="s">
        <v>1877</v>
      </c>
      <c r="F375" s="5" t="s">
        <v>1584</v>
      </c>
      <c r="G375" s="99" t="s">
        <v>1753</v>
      </c>
      <c r="H375" s="1" t="s">
        <v>1007</v>
      </c>
      <c r="I375" s="1" t="str">
        <f>IFERROR(CONCATENATE(VLOOKUP(C375,PARAM!E:F,2,0),VLOOKUP(D375,PARAM!K:L,2,0),VLOOKUP(E375,PARAM!H:I,2,0),VLOOKUP(G375,PARAM!S:T,2,0)),"")</f>
        <v>11210827</v>
      </c>
      <c r="J375" s="1" t="str">
        <f>IFERROR(CONCATENATE("*",VLOOKUP(C375,PARAM!E:F,2,0),VLOOKUP(D375,PARAM!K:L,2,0),VLOOKUP(E375,PARAM!H:I,2,0),VLOOKUP(G375,PARAM!S:T,2,0),"*"),"")</f>
        <v>*11210827*</v>
      </c>
      <c r="K375" s="1" t="str">
        <f t="shared" si="1"/>
        <v>CAMISETAS CABALLERO CUELLO REDONDO TALLA S</v>
      </c>
      <c r="L375" s="1" t="str">
        <f>VLOOKUP(B375,PARAM!A:C,3,0)</f>
        <v>MODA CASUAL HOMBRE</v>
      </c>
      <c r="M375" s="1" t="str">
        <f>VLOOKUP(D375,PARAM!K:N,3,0)</f>
        <v>MASCULINO</v>
      </c>
      <c r="N375" s="1" t="str">
        <f>VLOOKUP(D375,PARAM!K:N,4,0)</f>
        <v>ADULTO</v>
      </c>
      <c r="O375" s="1" t="str">
        <f t="shared" si="2"/>
        <v>CAMISETAS CABALLERO CUELLO REDONDO</v>
      </c>
      <c r="P375" s="1"/>
      <c r="Q375" s="1"/>
    </row>
    <row r="376">
      <c r="A376" s="70">
        <v>46186.0</v>
      </c>
      <c r="B376" s="5" t="s">
        <v>1870</v>
      </c>
      <c r="C376" s="5" t="s">
        <v>1761</v>
      </c>
      <c r="D376" s="5" t="s">
        <v>1606</v>
      </c>
      <c r="E376" s="5" t="s">
        <v>1877</v>
      </c>
      <c r="F376" s="5" t="s">
        <v>1584</v>
      </c>
      <c r="G376" s="99" t="s">
        <v>1754</v>
      </c>
      <c r="H376" s="1" t="s">
        <v>1007</v>
      </c>
      <c r="I376" s="1" t="str">
        <f>IFERROR(CONCATENATE(VLOOKUP(C376,PARAM!E:F,2,0),VLOOKUP(D376,PARAM!K:L,2,0),VLOOKUP(E376,PARAM!H:I,2,0),VLOOKUP(G376,PARAM!S:T,2,0)),"")</f>
        <v>11210832</v>
      </c>
      <c r="J376" s="1" t="str">
        <f>IFERROR(CONCATENATE("*",VLOOKUP(C376,PARAM!E:F,2,0),VLOOKUP(D376,PARAM!K:L,2,0),VLOOKUP(E376,PARAM!H:I,2,0),VLOOKUP(G376,PARAM!S:T,2,0),"*"),"")</f>
        <v>*11210832*</v>
      </c>
      <c r="K376" s="1" t="str">
        <f t="shared" si="1"/>
        <v>CAMISETAS CABALLERO CUELLO REDONDO TALLA XL</v>
      </c>
      <c r="L376" s="1" t="str">
        <f>VLOOKUP(B376,PARAM!A:C,3,0)</f>
        <v>MODA CASUAL HOMBRE</v>
      </c>
      <c r="M376" s="1" t="str">
        <f>VLOOKUP(D376,PARAM!K:N,3,0)</f>
        <v>MASCULINO</v>
      </c>
      <c r="N376" s="1" t="str">
        <f>VLOOKUP(D376,PARAM!K:N,4,0)</f>
        <v>ADULTO</v>
      </c>
      <c r="O376" s="1" t="str">
        <f t="shared" si="2"/>
        <v>CAMISETAS CABALLERO CUELLO REDONDO</v>
      </c>
      <c r="P376" s="1"/>
      <c r="Q376" s="1"/>
    </row>
    <row r="377">
      <c r="A377" s="70">
        <v>46186.0</v>
      </c>
      <c r="B377" s="5" t="s">
        <v>1870</v>
      </c>
      <c r="C377" s="5" t="s">
        <v>1761</v>
      </c>
      <c r="D377" s="5" t="s">
        <v>1606</v>
      </c>
      <c r="E377" s="5" t="s">
        <v>1878</v>
      </c>
      <c r="F377" s="5" t="s">
        <v>1584</v>
      </c>
      <c r="G377" s="99" t="s">
        <v>1751</v>
      </c>
      <c r="H377" s="1" t="s">
        <v>1242</v>
      </c>
      <c r="I377" s="1" t="str">
        <f>IFERROR(CONCATENATE(VLOOKUP(C377,PARAM!E:F,2,0),VLOOKUP(D377,PARAM!K:L,2,0),VLOOKUP(E377,PARAM!H:I,2,0),VLOOKUP(G377,PARAM!S:T,2,0)),"")</f>
        <v>11221723</v>
      </c>
      <c r="J377" s="1" t="str">
        <f>IFERROR(CONCATENATE("*",VLOOKUP(C377,PARAM!E:F,2,0),VLOOKUP(D377,PARAM!K:L,2,0),VLOOKUP(E377,PARAM!H:I,2,0),VLOOKUP(G377,PARAM!S:T,2,0),"*"),"")</f>
        <v>*11221723*</v>
      </c>
      <c r="K377" s="1" t="str">
        <f t="shared" si="1"/>
        <v>CAMISETAS CABALLERO POLO ROMBOS ALGODON TALLA L</v>
      </c>
      <c r="L377" s="1" t="str">
        <f>VLOOKUP(B377,PARAM!A:C,3,0)</f>
        <v>MODA CASUAL HOMBRE</v>
      </c>
      <c r="M377" s="1" t="str">
        <f>VLOOKUP(D377,PARAM!K:N,3,0)</f>
        <v>MASCULINO</v>
      </c>
      <c r="N377" s="1" t="str">
        <f>VLOOKUP(D377,PARAM!K:N,4,0)</f>
        <v>ADULTO</v>
      </c>
      <c r="O377" s="1" t="str">
        <f t="shared" si="2"/>
        <v>CAMISETAS CABALLERO POLO ROMBOS ALGODON</v>
      </c>
      <c r="P377" s="1"/>
      <c r="Q377" s="1"/>
    </row>
    <row r="378">
      <c r="A378" s="70">
        <v>46186.0</v>
      </c>
      <c r="B378" s="83" t="s">
        <v>1870</v>
      </c>
      <c r="C378" s="5" t="s">
        <v>1761</v>
      </c>
      <c r="D378" s="83" t="s">
        <v>1606</v>
      </c>
      <c r="E378" s="5" t="s">
        <v>1878</v>
      </c>
      <c r="F378" s="5" t="s">
        <v>1584</v>
      </c>
      <c r="G378" s="99" t="s">
        <v>1752</v>
      </c>
      <c r="H378" s="1" t="s">
        <v>1242</v>
      </c>
      <c r="I378" s="1" t="str">
        <f>IFERROR(CONCATENATE(VLOOKUP(C378,PARAM!E:F,2,0),VLOOKUP(D378,PARAM!K:L,2,0),VLOOKUP(E378,PARAM!H:I,2,0),VLOOKUP(G378,PARAM!S:T,2,0)),"")</f>
        <v>11221725</v>
      </c>
      <c r="J378" s="1" t="str">
        <f>IFERROR(CONCATENATE("*",VLOOKUP(C378,PARAM!E:F,2,0),VLOOKUP(D378,PARAM!K:L,2,0),VLOOKUP(E378,PARAM!H:I,2,0),VLOOKUP(G378,PARAM!S:T,2,0),"*"),"")</f>
        <v>*11221725*</v>
      </c>
      <c r="K378" s="1" t="str">
        <f t="shared" si="1"/>
        <v>CAMISETAS CABALLERO POLO ROMBOS ALGODON TALLA M</v>
      </c>
      <c r="L378" s="1" t="str">
        <f>VLOOKUP(B378,PARAM!A:C,3,0)</f>
        <v>MODA CASUAL HOMBRE</v>
      </c>
      <c r="M378" s="1" t="str">
        <f>VLOOKUP(D378,PARAM!K:N,3,0)</f>
        <v>MASCULINO</v>
      </c>
      <c r="N378" s="1" t="str">
        <f>VLOOKUP(D378,PARAM!K:N,4,0)</f>
        <v>ADULTO</v>
      </c>
      <c r="O378" s="1" t="str">
        <f t="shared" si="2"/>
        <v>CAMISETAS CABALLERO POLO ROMBOS ALGODON</v>
      </c>
      <c r="P378" s="1"/>
      <c r="Q378" s="1"/>
    </row>
    <row r="379">
      <c r="A379" s="70">
        <v>46186.0</v>
      </c>
      <c r="B379" s="83" t="s">
        <v>1870</v>
      </c>
      <c r="C379" s="5" t="s">
        <v>1761</v>
      </c>
      <c r="D379" s="83" t="s">
        <v>1606</v>
      </c>
      <c r="E379" s="5" t="s">
        <v>1878</v>
      </c>
      <c r="F379" s="5" t="s">
        <v>1584</v>
      </c>
      <c r="G379" s="99" t="s">
        <v>1753</v>
      </c>
      <c r="H379" s="1" t="s">
        <v>1242</v>
      </c>
      <c r="I379" s="1" t="str">
        <f>IFERROR(CONCATENATE(VLOOKUP(C379,PARAM!E:F,2,0),VLOOKUP(D379,PARAM!K:L,2,0),VLOOKUP(E379,PARAM!H:I,2,0),VLOOKUP(G379,PARAM!S:T,2,0)),"")</f>
        <v>11221727</v>
      </c>
      <c r="J379" s="1" t="str">
        <f>IFERROR(CONCATENATE("*",VLOOKUP(C379,PARAM!E:F,2,0),VLOOKUP(D379,PARAM!K:L,2,0),VLOOKUP(E379,PARAM!H:I,2,0),VLOOKUP(G379,PARAM!S:T,2,0),"*"),"")</f>
        <v>*11221727*</v>
      </c>
      <c r="K379" s="1" t="str">
        <f t="shared" si="1"/>
        <v>CAMISETAS CABALLERO POLO ROMBOS ALGODON TALLA S</v>
      </c>
      <c r="L379" s="1" t="str">
        <f>VLOOKUP(B379,PARAM!A:C,3,0)</f>
        <v>MODA CASUAL HOMBRE</v>
      </c>
      <c r="M379" s="1" t="str">
        <f>VLOOKUP(D379,PARAM!K:N,3,0)</f>
        <v>MASCULINO</v>
      </c>
      <c r="N379" s="1" t="str">
        <f>VLOOKUP(D379,PARAM!K:N,4,0)</f>
        <v>ADULTO</v>
      </c>
      <c r="O379" s="1" t="str">
        <f t="shared" si="2"/>
        <v>CAMISETAS CABALLERO POLO ROMBOS ALGODON</v>
      </c>
      <c r="P379" s="1"/>
      <c r="Q379" s="1"/>
    </row>
    <row r="380">
      <c r="A380" s="70">
        <v>46186.0</v>
      </c>
      <c r="B380" s="83" t="s">
        <v>1870</v>
      </c>
      <c r="C380" s="5" t="s">
        <v>1761</v>
      </c>
      <c r="D380" s="83" t="s">
        <v>1606</v>
      </c>
      <c r="E380" s="5" t="s">
        <v>1878</v>
      </c>
      <c r="F380" s="5" t="s">
        <v>1584</v>
      </c>
      <c r="G380" s="99" t="s">
        <v>1754</v>
      </c>
      <c r="H380" s="1" t="s">
        <v>1242</v>
      </c>
      <c r="I380" s="1" t="str">
        <f>IFERROR(CONCATENATE(VLOOKUP(C380,PARAM!E:F,2,0),VLOOKUP(D380,PARAM!K:L,2,0),VLOOKUP(E380,PARAM!H:I,2,0),VLOOKUP(G380,PARAM!S:T,2,0)),"")</f>
        <v>11221732</v>
      </c>
      <c r="J380" s="1" t="str">
        <f>IFERROR(CONCATENATE("*",VLOOKUP(C380,PARAM!E:F,2,0),VLOOKUP(D380,PARAM!K:L,2,0),VLOOKUP(E380,PARAM!H:I,2,0),VLOOKUP(G380,PARAM!S:T,2,0),"*"),"")</f>
        <v>*11221732*</v>
      </c>
      <c r="K380" s="1" t="str">
        <f t="shared" si="1"/>
        <v>CAMISETAS CABALLERO POLO ROMBOS ALGODON TALLA XL</v>
      </c>
      <c r="L380" s="1" t="str">
        <f>VLOOKUP(B380,PARAM!A:C,3,0)</f>
        <v>MODA CASUAL HOMBRE</v>
      </c>
      <c r="M380" s="1" t="str">
        <f>VLOOKUP(D380,PARAM!K:N,3,0)</f>
        <v>MASCULINO</v>
      </c>
      <c r="N380" s="1" t="str">
        <f>VLOOKUP(D380,PARAM!K:N,4,0)</f>
        <v>ADULTO</v>
      </c>
      <c r="O380" s="1" t="str">
        <f t="shared" si="2"/>
        <v>CAMISETAS CABALLERO POLO ROMBOS ALGODON</v>
      </c>
      <c r="P380" s="1"/>
      <c r="Q380" s="1"/>
    </row>
    <row r="381">
      <c r="A381" s="70">
        <v>46186.0</v>
      </c>
      <c r="B381" s="5" t="s">
        <v>1870</v>
      </c>
      <c r="C381" s="5" t="s">
        <v>1761</v>
      </c>
      <c r="D381" s="5" t="s">
        <v>1606</v>
      </c>
      <c r="E381" s="5" t="s">
        <v>1879</v>
      </c>
      <c r="F381" s="5" t="s">
        <v>1584</v>
      </c>
      <c r="G381" s="99" t="s">
        <v>1751</v>
      </c>
      <c r="H381" s="1" t="s">
        <v>1007</v>
      </c>
      <c r="I381" s="1" t="str">
        <f>IFERROR(CONCATENATE(VLOOKUP(C381,PARAM!E:F,2,0),VLOOKUP(D381,PARAM!K:L,2,0),VLOOKUP(E381,PARAM!H:I,2,0),VLOOKUP(G381,PARAM!S:T,2,0)),"")</f>
        <v>11221823</v>
      </c>
      <c r="J381" s="1" t="str">
        <f>IFERROR(CONCATENATE("*",VLOOKUP(C381,PARAM!E:F,2,0),VLOOKUP(D381,PARAM!K:L,2,0),VLOOKUP(E381,PARAM!H:I,2,0),VLOOKUP(G381,PARAM!S:T,2,0),"*"),"")</f>
        <v>*11221823*</v>
      </c>
      <c r="K381" s="1" t="str">
        <f t="shared" si="1"/>
        <v>CAMISETAS CABALLERO POLO SEDA FRIA TALLA L</v>
      </c>
      <c r="L381" s="1" t="str">
        <f>VLOOKUP(B381,PARAM!A:C,3,0)</f>
        <v>MODA CASUAL HOMBRE</v>
      </c>
      <c r="M381" s="1" t="str">
        <f>VLOOKUP(D381,PARAM!K:N,3,0)</f>
        <v>MASCULINO</v>
      </c>
      <c r="N381" s="1" t="str">
        <f>VLOOKUP(D381,PARAM!K:N,4,0)</f>
        <v>ADULTO</v>
      </c>
      <c r="O381" s="1" t="str">
        <f t="shared" si="2"/>
        <v>CAMISETAS CABALLERO POLO SEDA FRIA</v>
      </c>
      <c r="P381" s="1"/>
      <c r="Q381" s="1"/>
    </row>
    <row r="382">
      <c r="A382" s="70">
        <v>46186.0</v>
      </c>
      <c r="B382" s="5" t="s">
        <v>1870</v>
      </c>
      <c r="C382" s="5" t="s">
        <v>1761</v>
      </c>
      <c r="D382" s="5" t="s">
        <v>1606</v>
      </c>
      <c r="E382" s="5" t="s">
        <v>1879</v>
      </c>
      <c r="F382" s="5" t="s">
        <v>1584</v>
      </c>
      <c r="G382" s="99" t="s">
        <v>1752</v>
      </c>
      <c r="H382" s="1" t="s">
        <v>1007</v>
      </c>
      <c r="I382" s="1" t="str">
        <f>IFERROR(CONCATENATE(VLOOKUP(C382,PARAM!E:F,2,0),VLOOKUP(D382,PARAM!K:L,2,0),VLOOKUP(E382,PARAM!H:I,2,0),VLOOKUP(G382,PARAM!S:T,2,0)),"")</f>
        <v>11221825</v>
      </c>
      <c r="J382" s="1" t="str">
        <f>IFERROR(CONCATENATE("*",VLOOKUP(C382,PARAM!E:F,2,0),VLOOKUP(D382,PARAM!K:L,2,0),VLOOKUP(E382,PARAM!H:I,2,0),VLOOKUP(G382,PARAM!S:T,2,0),"*"),"")</f>
        <v>*11221825*</v>
      </c>
      <c r="K382" s="1" t="str">
        <f t="shared" si="1"/>
        <v>CAMISETAS CABALLERO POLO SEDA FRIA TALLA M</v>
      </c>
      <c r="L382" s="1" t="str">
        <f>VLOOKUP(B382,PARAM!A:C,3,0)</f>
        <v>MODA CASUAL HOMBRE</v>
      </c>
      <c r="M382" s="1" t="str">
        <f>VLOOKUP(D382,PARAM!K:N,3,0)</f>
        <v>MASCULINO</v>
      </c>
      <c r="N382" s="1" t="str">
        <f>VLOOKUP(D382,PARAM!K:N,4,0)</f>
        <v>ADULTO</v>
      </c>
      <c r="O382" s="1" t="str">
        <f t="shared" si="2"/>
        <v>CAMISETAS CABALLERO POLO SEDA FRIA</v>
      </c>
      <c r="P382" s="1"/>
      <c r="Q382" s="1"/>
    </row>
    <row r="383">
      <c r="A383" s="70">
        <v>46186.0</v>
      </c>
      <c r="B383" s="5" t="s">
        <v>1870</v>
      </c>
      <c r="C383" s="5" t="s">
        <v>1761</v>
      </c>
      <c r="D383" s="5" t="s">
        <v>1606</v>
      </c>
      <c r="E383" s="5" t="s">
        <v>1879</v>
      </c>
      <c r="F383" s="5" t="s">
        <v>1584</v>
      </c>
      <c r="G383" s="99" t="s">
        <v>1753</v>
      </c>
      <c r="H383" s="1" t="s">
        <v>1007</v>
      </c>
      <c r="I383" s="1" t="str">
        <f>IFERROR(CONCATENATE(VLOOKUP(C383,PARAM!E:F,2,0),VLOOKUP(D383,PARAM!K:L,2,0),VLOOKUP(E383,PARAM!H:I,2,0),VLOOKUP(G383,PARAM!S:T,2,0)),"")</f>
        <v>11221827</v>
      </c>
      <c r="J383" s="1" t="str">
        <f>IFERROR(CONCATENATE("*",VLOOKUP(C383,PARAM!E:F,2,0),VLOOKUP(D383,PARAM!K:L,2,0),VLOOKUP(E383,PARAM!H:I,2,0),VLOOKUP(G383,PARAM!S:T,2,0),"*"),"")</f>
        <v>*11221827*</v>
      </c>
      <c r="K383" s="1" t="str">
        <f t="shared" si="1"/>
        <v>CAMISETAS CABALLERO POLO SEDA FRIA TALLA S</v>
      </c>
      <c r="L383" s="1" t="str">
        <f>VLOOKUP(B383,PARAM!A:C,3,0)</f>
        <v>MODA CASUAL HOMBRE</v>
      </c>
      <c r="M383" s="1" t="str">
        <f>VLOOKUP(D383,PARAM!K:N,3,0)</f>
        <v>MASCULINO</v>
      </c>
      <c r="N383" s="1" t="str">
        <f>VLOOKUP(D383,PARAM!K:N,4,0)</f>
        <v>ADULTO</v>
      </c>
      <c r="O383" s="1" t="str">
        <f t="shared" si="2"/>
        <v>CAMISETAS CABALLERO POLO SEDA FRIA</v>
      </c>
      <c r="P383" s="1"/>
      <c r="Q383" s="1"/>
    </row>
    <row r="384">
      <c r="A384" s="70">
        <v>46186.0</v>
      </c>
      <c r="B384" s="5" t="s">
        <v>1870</v>
      </c>
      <c r="C384" s="5" t="s">
        <v>1761</v>
      </c>
      <c r="D384" s="5" t="s">
        <v>1606</v>
      </c>
      <c r="E384" s="5" t="s">
        <v>1879</v>
      </c>
      <c r="F384" s="5" t="s">
        <v>1584</v>
      </c>
      <c r="G384" s="99" t="s">
        <v>1754</v>
      </c>
      <c r="H384" s="1" t="s">
        <v>1007</v>
      </c>
      <c r="I384" s="1" t="str">
        <f>IFERROR(CONCATENATE(VLOOKUP(C384,PARAM!E:F,2,0),VLOOKUP(D384,PARAM!K:L,2,0),VLOOKUP(E384,PARAM!H:I,2,0),VLOOKUP(G384,PARAM!S:T,2,0)),"")</f>
        <v>11221832</v>
      </c>
      <c r="J384" s="1" t="str">
        <f>IFERROR(CONCATENATE("*",VLOOKUP(C384,PARAM!E:F,2,0),VLOOKUP(D384,PARAM!K:L,2,0),VLOOKUP(E384,PARAM!H:I,2,0),VLOOKUP(G384,PARAM!S:T,2,0),"*"),"")</f>
        <v>*11221832*</v>
      </c>
      <c r="K384" s="1" t="str">
        <f t="shared" si="1"/>
        <v>CAMISETAS CABALLERO POLO SEDA FRIA TALLA XL</v>
      </c>
      <c r="L384" s="1" t="str">
        <f>VLOOKUP(B384,PARAM!A:C,3,0)</f>
        <v>MODA CASUAL HOMBRE</v>
      </c>
      <c r="M384" s="1" t="str">
        <f>VLOOKUP(D384,PARAM!K:N,3,0)</f>
        <v>MASCULINO</v>
      </c>
      <c r="N384" s="1" t="str">
        <f>VLOOKUP(D384,PARAM!K:N,4,0)</f>
        <v>ADULTO</v>
      </c>
      <c r="O384" s="1" t="str">
        <f t="shared" si="2"/>
        <v>CAMISETAS CABALLERO POLO SEDA FRIA</v>
      </c>
      <c r="P384" s="1"/>
      <c r="Q384" s="1"/>
    </row>
    <row r="385">
      <c r="A385" s="70">
        <v>46186.0</v>
      </c>
      <c r="B385" s="5" t="s">
        <v>1870</v>
      </c>
      <c r="C385" s="5" t="s">
        <v>1761</v>
      </c>
      <c r="D385" s="5" t="s">
        <v>1606</v>
      </c>
      <c r="E385" s="5" t="s">
        <v>1880</v>
      </c>
      <c r="F385" s="5" t="s">
        <v>1584</v>
      </c>
      <c r="G385" s="99" t="s">
        <v>1751</v>
      </c>
      <c r="H385" s="1" t="s">
        <v>1007</v>
      </c>
      <c r="I385" s="1" t="str">
        <f>IFERROR(CONCATENATE(VLOOKUP(C385,PARAM!E:F,2,0),VLOOKUP(D385,PARAM!K:L,2,0),VLOOKUP(E385,PARAM!H:I,2,0),VLOOKUP(G385,PARAM!S:T,2,0)),"")</f>
        <v>11222023</v>
      </c>
      <c r="J385" s="1" t="str">
        <f>IFERROR(CONCATENATE("*",VLOOKUP(C385,PARAM!E:F,2,0),VLOOKUP(D385,PARAM!K:L,2,0),VLOOKUP(E385,PARAM!H:I,2,0),VLOOKUP(G385,PARAM!S:T,2,0),"*"),"")</f>
        <v>*11222023*</v>
      </c>
      <c r="K385" s="1" t="str">
        <f t="shared" si="1"/>
        <v>CAMISETAS CABALLERO POLO TIPO GALLETA TALLA L</v>
      </c>
      <c r="L385" s="1" t="str">
        <f>VLOOKUP(B385,PARAM!A:C,3,0)</f>
        <v>MODA CASUAL HOMBRE</v>
      </c>
      <c r="M385" s="1" t="str">
        <f>VLOOKUP(D385,PARAM!K:N,3,0)</f>
        <v>MASCULINO</v>
      </c>
      <c r="N385" s="1" t="str">
        <f>VLOOKUP(D385,PARAM!K:N,4,0)</f>
        <v>ADULTO</v>
      </c>
      <c r="O385" s="1" t="str">
        <f t="shared" si="2"/>
        <v>CAMISETAS CABALLERO POLO TIPO GALLETA</v>
      </c>
      <c r="P385" s="1"/>
      <c r="Q385" s="1"/>
    </row>
    <row r="386">
      <c r="A386" s="70">
        <v>46186.0</v>
      </c>
      <c r="B386" s="83" t="s">
        <v>1870</v>
      </c>
      <c r="C386" s="5" t="s">
        <v>1761</v>
      </c>
      <c r="D386" s="83" t="s">
        <v>1606</v>
      </c>
      <c r="E386" s="5" t="s">
        <v>1881</v>
      </c>
      <c r="F386" s="5" t="s">
        <v>1584</v>
      </c>
      <c r="G386" s="99" t="s">
        <v>1751</v>
      </c>
      <c r="H386" s="1" t="s">
        <v>1242</v>
      </c>
      <c r="I386" s="1" t="str">
        <f>IFERROR(CONCATENATE(VLOOKUP(C386,PARAM!E:F,2,0),VLOOKUP(D386,PARAM!K:L,2,0),VLOOKUP(E386,PARAM!H:I,2,0),VLOOKUP(G386,PARAM!S:T,2,0)),"")</f>
        <v>11232423</v>
      </c>
      <c r="J386" s="1" t="str">
        <f>IFERROR(CONCATENATE("*",VLOOKUP(C386,PARAM!E:F,2,0),VLOOKUP(D386,PARAM!K:L,2,0),VLOOKUP(E386,PARAM!H:I,2,0),VLOOKUP(G386,PARAM!S:T,2,0),"*"),"")</f>
        <v>*11232423*</v>
      </c>
      <c r="K386" s="1" t="str">
        <f t="shared" si="1"/>
        <v>CAMISETAS CABALLERO POLO TIPO GALLETA ACANALADA TALLA L</v>
      </c>
      <c r="L386" s="1" t="str">
        <f>VLOOKUP(B386,PARAM!A:C,3,0)</f>
        <v>MODA CASUAL HOMBRE</v>
      </c>
      <c r="M386" s="1" t="str">
        <f>VLOOKUP(D386,PARAM!K:N,3,0)</f>
        <v>MASCULINO</v>
      </c>
      <c r="N386" s="1" t="str">
        <f>VLOOKUP(D386,PARAM!K:N,4,0)</f>
        <v>ADULTO</v>
      </c>
      <c r="O386" s="1" t="str">
        <f t="shared" si="2"/>
        <v>CAMISETAS CABALLERO POLO TIPO GALLETA ACANALADA</v>
      </c>
      <c r="P386" s="1"/>
      <c r="Q386" s="1"/>
    </row>
    <row r="387">
      <c r="A387" s="70">
        <v>46186.0</v>
      </c>
      <c r="B387" s="5" t="s">
        <v>1870</v>
      </c>
      <c r="C387" s="5" t="s">
        <v>1761</v>
      </c>
      <c r="D387" s="5" t="s">
        <v>1606</v>
      </c>
      <c r="E387" s="5" t="s">
        <v>1880</v>
      </c>
      <c r="F387" s="5" t="s">
        <v>1584</v>
      </c>
      <c r="G387" s="99" t="s">
        <v>1752</v>
      </c>
      <c r="H387" s="1" t="s">
        <v>1007</v>
      </c>
      <c r="I387" s="1" t="str">
        <f>IFERROR(CONCATENATE(VLOOKUP(C387,PARAM!E:F,2,0),VLOOKUP(D387,PARAM!K:L,2,0),VLOOKUP(E387,PARAM!H:I,2,0),VLOOKUP(G387,PARAM!S:T,2,0)),"")</f>
        <v>11222025</v>
      </c>
      <c r="J387" s="1" t="str">
        <f>IFERROR(CONCATENATE("*",VLOOKUP(C387,PARAM!E:F,2,0),VLOOKUP(D387,PARAM!K:L,2,0),VLOOKUP(E387,PARAM!H:I,2,0),VLOOKUP(G387,PARAM!S:T,2,0),"*"),"")</f>
        <v>*11222025*</v>
      </c>
      <c r="K387" s="1" t="str">
        <f t="shared" si="1"/>
        <v>CAMISETAS CABALLERO POLO TIPO GALLETA TALLA M</v>
      </c>
      <c r="L387" s="1" t="str">
        <f>VLOOKUP(B387,PARAM!A:C,3,0)</f>
        <v>MODA CASUAL HOMBRE</v>
      </c>
      <c r="M387" s="1" t="str">
        <f>VLOOKUP(D387,PARAM!K:N,3,0)</f>
        <v>MASCULINO</v>
      </c>
      <c r="N387" s="1" t="str">
        <f>VLOOKUP(D387,PARAM!K:N,4,0)</f>
        <v>ADULTO</v>
      </c>
      <c r="O387" s="1" t="str">
        <f t="shared" si="2"/>
        <v>CAMISETAS CABALLERO POLO TIPO GALLETA</v>
      </c>
      <c r="P387" s="1"/>
      <c r="Q387" s="1"/>
    </row>
    <row r="388">
      <c r="A388" s="70">
        <v>46186.0</v>
      </c>
      <c r="B388" s="83" t="s">
        <v>1870</v>
      </c>
      <c r="C388" s="5" t="s">
        <v>1761</v>
      </c>
      <c r="D388" s="83" t="s">
        <v>1606</v>
      </c>
      <c r="E388" s="5" t="s">
        <v>1881</v>
      </c>
      <c r="F388" s="5" t="s">
        <v>1584</v>
      </c>
      <c r="G388" s="99" t="s">
        <v>1752</v>
      </c>
      <c r="H388" s="1" t="s">
        <v>1242</v>
      </c>
      <c r="I388" s="1" t="str">
        <f>IFERROR(CONCATENATE(VLOOKUP(C388,PARAM!E:F,2,0),VLOOKUP(D388,PARAM!K:L,2,0),VLOOKUP(E388,PARAM!H:I,2,0),VLOOKUP(G388,PARAM!S:T,2,0)),"")</f>
        <v>11232425</v>
      </c>
      <c r="J388" s="1" t="str">
        <f>IFERROR(CONCATENATE("*",VLOOKUP(C388,PARAM!E:F,2,0),VLOOKUP(D388,PARAM!K:L,2,0),VLOOKUP(E388,PARAM!H:I,2,0),VLOOKUP(G388,PARAM!S:T,2,0),"*"),"")</f>
        <v>*11232425*</v>
      </c>
      <c r="K388" s="1" t="str">
        <f t="shared" si="1"/>
        <v>CAMISETAS CABALLERO POLO TIPO GALLETA ACANALADA TALLA M</v>
      </c>
      <c r="L388" s="1" t="str">
        <f>VLOOKUP(B388,PARAM!A:C,3,0)</f>
        <v>MODA CASUAL HOMBRE</v>
      </c>
      <c r="M388" s="1" t="str">
        <f>VLOOKUP(D388,PARAM!K:N,3,0)</f>
        <v>MASCULINO</v>
      </c>
      <c r="N388" s="1" t="str">
        <f>VLOOKUP(D388,PARAM!K:N,4,0)</f>
        <v>ADULTO</v>
      </c>
      <c r="O388" s="1" t="str">
        <f t="shared" si="2"/>
        <v>CAMISETAS CABALLERO POLO TIPO GALLETA ACANALADA</v>
      </c>
      <c r="P388" s="1"/>
      <c r="Q388" s="1"/>
    </row>
    <row r="389">
      <c r="A389" s="70">
        <v>46186.0</v>
      </c>
      <c r="B389" s="5" t="s">
        <v>1870</v>
      </c>
      <c r="C389" s="5" t="s">
        <v>1761</v>
      </c>
      <c r="D389" s="5" t="s">
        <v>1606</v>
      </c>
      <c r="E389" s="5" t="s">
        <v>1880</v>
      </c>
      <c r="F389" s="5" t="s">
        <v>1584</v>
      </c>
      <c r="G389" s="99" t="s">
        <v>1753</v>
      </c>
      <c r="H389" s="1" t="s">
        <v>1007</v>
      </c>
      <c r="I389" s="1" t="str">
        <f>IFERROR(CONCATENATE(VLOOKUP(C389,PARAM!E:F,2,0),VLOOKUP(D389,PARAM!K:L,2,0),VLOOKUP(E389,PARAM!H:I,2,0),VLOOKUP(G389,PARAM!S:T,2,0)),"")</f>
        <v>11222027</v>
      </c>
      <c r="J389" s="1" t="str">
        <f>IFERROR(CONCATENATE("*",VLOOKUP(C389,PARAM!E:F,2,0),VLOOKUP(D389,PARAM!K:L,2,0),VLOOKUP(E389,PARAM!H:I,2,0),VLOOKUP(G389,PARAM!S:T,2,0),"*"),"")</f>
        <v>*11222027*</v>
      </c>
      <c r="K389" s="1" t="str">
        <f t="shared" si="1"/>
        <v>CAMISETAS CABALLERO POLO TIPO GALLETA TALLA S</v>
      </c>
      <c r="L389" s="1" t="str">
        <f>VLOOKUP(B389,PARAM!A:C,3,0)</f>
        <v>MODA CASUAL HOMBRE</v>
      </c>
      <c r="M389" s="1" t="str">
        <f>VLOOKUP(D389,PARAM!K:N,3,0)</f>
        <v>MASCULINO</v>
      </c>
      <c r="N389" s="1" t="str">
        <f>VLOOKUP(D389,PARAM!K:N,4,0)</f>
        <v>ADULTO</v>
      </c>
      <c r="O389" s="1" t="str">
        <f t="shared" si="2"/>
        <v>CAMISETAS CABALLERO POLO TIPO GALLETA</v>
      </c>
      <c r="P389" s="1"/>
      <c r="Q389" s="1"/>
    </row>
    <row r="390">
      <c r="A390" s="70">
        <v>46186.0</v>
      </c>
      <c r="B390" s="83" t="s">
        <v>1870</v>
      </c>
      <c r="C390" s="5" t="s">
        <v>1761</v>
      </c>
      <c r="D390" s="83" t="s">
        <v>1606</v>
      </c>
      <c r="E390" s="5" t="s">
        <v>1881</v>
      </c>
      <c r="F390" s="5" t="s">
        <v>1584</v>
      </c>
      <c r="G390" s="99" t="s">
        <v>1753</v>
      </c>
      <c r="H390" s="1" t="s">
        <v>1242</v>
      </c>
      <c r="I390" s="1" t="str">
        <f>IFERROR(CONCATENATE(VLOOKUP(C390,PARAM!E:F,2,0),VLOOKUP(D390,PARAM!K:L,2,0),VLOOKUP(E390,PARAM!H:I,2,0),VLOOKUP(G390,PARAM!S:T,2,0)),"")</f>
        <v>11232427</v>
      </c>
      <c r="J390" s="1" t="str">
        <f>IFERROR(CONCATENATE("*",VLOOKUP(C390,PARAM!E:F,2,0),VLOOKUP(D390,PARAM!K:L,2,0),VLOOKUP(E390,PARAM!H:I,2,0),VLOOKUP(G390,PARAM!S:T,2,0),"*"),"")</f>
        <v>*11232427*</v>
      </c>
      <c r="K390" s="1" t="str">
        <f t="shared" si="1"/>
        <v>CAMISETAS CABALLERO POLO TIPO GALLETA ACANALADA TALLA S</v>
      </c>
      <c r="L390" s="1" t="str">
        <f>VLOOKUP(B390,PARAM!A:C,3,0)</f>
        <v>MODA CASUAL HOMBRE</v>
      </c>
      <c r="M390" s="1" t="str">
        <f>VLOOKUP(D390,PARAM!K:N,3,0)</f>
        <v>MASCULINO</v>
      </c>
      <c r="N390" s="1" t="str">
        <f>VLOOKUP(D390,PARAM!K:N,4,0)</f>
        <v>ADULTO</v>
      </c>
      <c r="O390" s="1" t="str">
        <f t="shared" si="2"/>
        <v>CAMISETAS CABALLERO POLO TIPO GALLETA ACANALADA</v>
      </c>
      <c r="P390" s="1"/>
      <c r="Q390" s="1"/>
    </row>
    <row r="391">
      <c r="A391" s="70">
        <v>46186.0</v>
      </c>
      <c r="B391" s="5" t="s">
        <v>1870</v>
      </c>
      <c r="C391" s="5" t="s">
        <v>1761</v>
      </c>
      <c r="D391" s="5" t="s">
        <v>1606</v>
      </c>
      <c r="E391" s="5" t="s">
        <v>1880</v>
      </c>
      <c r="F391" s="5" t="s">
        <v>1584</v>
      </c>
      <c r="G391" s="99" t="s">
        <v>1754</v>
      </c>
      <c r="H391" s="1" t="s">
        <v>1007</v>
      </c>
      <c r="I391" s="1" t="str">
        <f>IFERROR(CONCATENATE(VLOOKUP(C391,PARAM!E:F,2,0),VLOOKUP(D391,PARAM!K:L,2,0),VLOOKUP(E391,PARAM!H:I,2,0),VLOOKUP(G391,PARAM!S:T,2,0)),"")</f>
        <v>11222032</v>
      </c>
      <c r="J391" s="1" t="str">
        <f>IFERROR(CONCATENATE("*",VLOOKUP(C391,PARAM!E:F,2,0),VLOOKUP(D391,PARAM!K:L,2,0),VLOOKUP(E391,PARAM!H:I,2,0),VLOOKUP(G391,PARAM!S:T,2,0),"*"),"")</f>
        <v>*11222032*</v>
      </c>
      <c r="K391" s="1" t="str">
        <f t="shared" si="1"/>
        <v>CAMISETAS CABALLERO POLO TIPO GALLETA TALLA XL</v>
      </c>
      <c r="L391" s="1" t="str">
        <f>VLOOKUP(B391,PARAM!A:C,3,0)</f>
        <v>MODA CASUAL HOMBRE</v>
      </c>
      <c r="M391" s="1" t="str">
        <f>VLOOKUP(D391,PARAM!K:N,3,0)</f>
        <v>MASCULINO</v>
      </c>
      <c r="N391" s="1" t="str">
        <f>VLOOKUP(D391,PARAM!K:N,4,0)</f>
        <v>ADULTO</v>
      </c>
      <c r="O391" s="1" t="str">
        <f t="shared" si="2"/>
        <v>CAMISETAS CABALLERO POLO TIPO GALLETA</v>
      </c>
      <c r="P391" s="1"/>
      <c r="Q391" s="1"/>
    </row>
    <row r="392">
      <c r="A392" s="70">
        <v>46186.0</v>
      </c>
      <c r="B392" s="83" t="s">
        <v>1870</v>
      </c>
      <c r="C392" s="5" t="s">
        <v>1761</v>
      </c>
      <c r="D392" s="83" t="s">
        <v>1606</v>
      </c>
      <c r="E392" s="5" t="s">
        <v>1881</v>
      </c>
      <c r="F392" s="5" t="s">
        <v>1584</v>
      </c>
      <c r="G392" s="99" t="s">
        <v>1754</v>
      </c>
      <c r="H392" s="1" t="s">
        <v>1242</v>
      </c>
      <c r="I392" s="1" t="str">
        <f>IFERROR(CONCATENATE(VLOOKUP(C392,PARAM!E:F,2,0),VLOOKUP(D392,PARAM!K:L,2,0),VLOOKUP(E392,PARAM!H:I,2,0),VLOOKUP(G392,PARAM!S:T,2,0)),"")</f>
        <v>11232432</v>
      </c>
      <c r="J392" s="1" t="str">
        <f>IFERROR(CONCATENATE("*",VLOOKUP(C392,PARAM!E:F,2,0),VLOOKUP(D392,PARAM!K:L,2,0),VLOOKUP(E392,PARAM!H:I,2,0),VLOOKUP(G392,PARAM!S:T,2,0),"*"),"")</f>
        <v>*11232432*</v>
      </c>
      <c r="K392" s="1" t="str">
        <f t="shared" si="1"/>
        <v>CAMISETAS CABALLERO POLO TIPO GALLETA ACANALADA TALLA XL</v>
      </c>
      <c r="L392" s="1" t="str">
        <f>VLOOKUP(B392,PARAM!A:C,3,0)</f>
        <v>MODA CASUAL HOMBRE</v>
      </c>
      <c r="M392" s="1" t="str">
        <f>VLOOKUP(D392,PARAM!K:N,3,0)</f>
        <v>MASCULINO</v>
      </c>
      <c r="N392" s="1" t="str">
        <f>VLOOKUP(D392,PARAM!K:N,4,0)</f>
        <v>ADULTO</v>
      </c>
      <c r="O392" s="1" t="str">
        <f t="shared" si="2"/>
        <v>CAMISETAS CABALLERO POLO TIPO GALLETA ACANALADA</v>
      </c>
      <c r="P392" s="1"/>
      <c r="Q392" s="1"/>
    </row>
    <row r="393">
      <c r="A393" s="70">
        <v>46186.0</v>
      </c>
      <c r="B393" s="5" t="s">
        <v>1870</v>
      </c>
      <c r="C393" s="5" t="s">
        <v>1761</v>
      </c>
      <c r="D393" s="5" t="s">
        <v>1606</v>
      </c>
      <c r="E393" s="1" t="s">
        <v>1882</v>
      </c>
      <c r="F393" s="5" t="s">
        <v>1584</v>
      </c>
      <c r="G393" s="99" t="s">
        <v>1751</v>
      </c>
      <c r="H393" s="1" t="s">
        <v>1268</v>
      </c>
      <c r="I393" s="1" t="str">
        <f>IFERROR(CONCATENATE(VLOOKUP(C393,PARAM!E:F,2,0),VLOOKUP(D393,PARAM!K:L,2,0),VLOOKUP(E393,PARAM!H:I,2,0),VLOOKUP(G393,PARAM!S:T,2,0)),"")</f>
        <v>11224823</v>
      </c>
      <c r="J393" s="1" t="str">
        <f>IFERROR(CONCATENATE("*",VLOOKUP(C393,PARAM!E:F,2,0),VLOOKUP(D393,PARAM!K:L,2,0),VLOOKUP(E393,PARAM!H:I,2,0),VLOOKUP(G393,PARAM!S:T,2,0),"*"),"")</f>
        <v>*11224823*</v>
      </c>
      <c r="K393" s="1" t="str">
        <f t="shared" si="1"/>
        <v>CAMISETAS CABALLERO SEDA FRIA TALLA L</v>
      </c>
      <c r="L393" s="1" t="str">
        <f>VLOOKUP(B393,PARAM!A:C,3,0)</f>
        <v>MODA CASUAL HOMBRE</v>
      </c>
      <c r="M393" s="1" t="str">
        <f>VLOOKUP(D393,PARAM!K:N,3,0)</f>
        <v>MASCULINO</v>
      </c>
      <c r="N393" s="1" t="str">
        <f>VLOOKUP(D393,PARAM!K:N,4,0)</f>
        <v>ADULTO</v>
      </c>
      <c r="O393" s="1" t="str">
        <f t="shared" si="2"/>
        <v>CAMISETAS CABALLERO SEDA FRIA</v>
      </c>
      <c r="P393" s="1"/>
      <c r="Q393" s="1"/>
    </row>
    <row r="394">
      <c r="A394" s="70">
        <v>46186.0</v>
      </c>
      <c r="B394" s="5" t="s">
        <v>1870</v>
      </c>
      <c r="C394" s="5" t="s">
        <v>1761</v>
      </c>
      <c r="D394" s="5" t="s">
        <v>1606</v>
      </c>
      <c r="E394" s="1" t="s">
        <v>1882</v>
      </c>
      <c r="F394" s="5" t="s">
        <v>1584</v>
      </c>
      <c r="G394" s="99" t="s">
        <v>1752</v>
      </c>
      <c r="H394" s="1" t="s">
        <v>1268</v>
      </c>
      <c r="I394" s="1" t="str">
        <f>IFERROR(CONCATENATE(VLOOKUP(C394,PARAM!E:F,2,0),VLOOKUP(D394,PARAM!K:L,2,0),VLOOKUP(E394,PARAM!H:I,2,0),VLOOKUP(G394,PARAM!S:T,2,0)),"")</f>
        <v>11224825</v>
      </c>
      <c r="J394" s="1" t="str">
        <f>IFERROR(CONCATENATE("*",VLOOKUP(C394,PARAM!E:F,2,0),VLOOKUP(D394,PARAM!K:L,2,0),VLOOKUP(E394,PARAM!H:I,2,0),VLOOKUP(G394,PARAM!S:T,2,0),"*"),"")</f>
        <v>*11224825*</v>
      </c>
      <c r="K394" s="1" t="str">
        <f t="shared" si="1"/>
        <v>CAMISETAS CABALLERO SEDA FRIA TALLA M</v>
      </c>
      <c r="L394" s="1" t="str">
        <f>VLOOKUP(B394,PARAM!A:C,3,0)</f>
        <v>MODA CASUAL HOMBRE</v>
      </c>
      <c r="M394" s="1" t="str">
        <f>VLOOKUP(D394,PARAM!K:N,3,0)</f>
        <v>MASCULINO</v>
      </c>
      <c r="N394" s="1" t="str">
        <f>VLOOKUP(D394,PARAM!K:N,4,0)</f>
        <v>ADULTO</v>
      </c>
      <c r="O394" s="1" t="str">
        <f t="shared" si="2"/>
        <v>CAMISETAS CABALLERO SEDA FRIA</v>
      </c>
      <c r="P394" s="1"/>
      <c r="Q394" s="1"/>
    </row>
    <row r="395">
      <c r="A395" s="70">
        <v>46186.0</v>
      </c>
      <c r="B395" s="5" t="s">
        <v>1870</v>
      </c>
      <c r="C395" s="5" t="s">
        <v>1761</v>
      </c>
      <c r="D395" s="5" t="s">
        <v>1606</v>
      </c>
      <c r="E395" s="1" t="s">
        <v>1882</v>
      </c>
      <c r="F395" s="5" t="s">
        <v>1584</v>
      </c>
      <c r="G395" s="99" t="s">
        <v>1753</v>
      </c>
      <c r="H395" s="1" t="s">
        <v>1268</v>
      </c>
      <c r="I395" s="1" t="str">
        <f>IFERROR(CONCATENATE(VLOOKUP(C395,PARAM!E:F,2,0),VLOOKUP(D395,PARAM!K:L,2,0),VLOOKUP(E395,PARAM!H:I,2,0),VLOOKUP(G395,PARAM!S:T,2,0)),"")</f>
        <v>11224827</v>
      </c>
      <c r="J395" s="1" t="str">
        <f>IFERROR(CONCATENATE("*",VLOOKUP(C395,PARAM!E:F,2,0),VLOOKUP(D395,PARAM!K:L,2,0),VLOOKUP(E395,PARAM!H:I,2,0),VLOOKUP(G395,PARAM!S:T,2,0),"*"),"")</f>
        <v>*11224827*</v>
      </c>
      <c r="K395" s="1" t="str">
        <f t="shared" si="1"/>
        <v>CAMISETAS CABALLERO SEDA FRIA TALLA S</v>
      </c>
      <c r="L395" s="1" t="str">
        <f>VLOOKUP(B395,PARAM!A:C,3,0)</f>
        <v>MODA CASUAL HOMBRE</v>
      </c>
      <c r="M395" s="1" t="str">
        <f>VLOOKUP(D395,PARAM!K:N,3,0)</f>
        <v>MASCULINO</v>
      </c>
      <c r="N395" s="1" t="str">
        <f>VLOOKUP(D395,PARAM!K:N,4,0)</f>
        <v>ADULTO</v>
      </c>
      <c r="O395" s="1" t="str">
        <f t="shared" si="2"/>
        <v>CAMISETAS CABALLERO SEDA FRIA</v>
      </c>
      <c r="P395" s="1"/>
      <c r="Q395" s="1"/>
    </row>
    <row r="396">
      <c r="A396" s="70">
        <v>46186.0</v>
      </c>
      <c r="B396" s="5" t="s">
        <v>1870</v>
      </c>
      <c r="C396" s="5" t="s">
        <v>1761</v>
      </c>
      <c r="D396" s="5" t="s">
        <v>1606</v>
      </c>
      <c r="E396" s="1" t="s">
        <v>1882</v>
      </c>
      <c r="F396" s="5" t="s">
        <v>1584</v>
      </c>
      <c r="G396" s="99" t="s">
        <v>1754</v>
      </c>
      <c r="H396" s="1" t="s">
        <v>1268</v>
      </c>
      <c r="I396" s="1" t="str">
        <f>IFERROR(CONCATENATE(VLOOKUP(C396,PARAM!E:F,2,0),VLOOKUP(D396,PARAM!K:L,2,0),VLOOKUP(E396,PARAM!H:I,2,0),VLOOKUP(G396,PARAM!S:T,2,0)),"")</f>
        <v>11224832</v>
      </c>
      <c r="J396" s="1" t="str">
        <f>IFERROR(CONCATENATE("*",VLOOKUP(C396,PARAM!E:F,2,0),VLOOKUP(D396,PARAM!K:L,2,0),VLOOKUP(E396,PARAM!H:I,2,0),VLOOKUP(G396,PARAM!S:T,2,0),"*"),"")</f>
        <v>*11224832*</v>
      </c>
      <c r="K396" s="1" t="str">
        <f t="shared" si="1"/>
        <v>CAMISETAS CABALLERO SEDA FRIA TALLA XL</v>
      </c>
      <c r="L396" s="1" t="str">
        <f>VLOOKUP(B396,PARAM!A:C,3,0)</f>
        <v>MODA CASUAL HOMBRE</v>
      </c>
      <c r="M396" s="1" t="str">
        <f>VLOOKUP(D396,PARAM!K:N,3,0)</f>
        <v>MASCULINO</v>
      </c>
      <c r="N396" s="1" t="str">
        <f>VLOOKUP(D396,PARAM!K:N,4,0)</f>
        <v>ADULTO</v>
      </c>
      <c r="O396" s="1" t="str">
        <f t="shared" si="2"/>
        <v>CAMISETAS CABALLERO SEDA FRIA</v>
      </c>
      <c r="P396" s="1"/>
      <c r="Q396" s="1"/>
    </row>
    <row r="397">
      <c r="A397" s="70">
        <v>46186.0</v>
      </c>
      <c r="B397" s="5" t="s">
        <v>1870</v>
      </c>
      <c r="C397" s="5" t="s">
        <v>1792</v>
      </c>
      <c r="D397" s="5" t="s">
        <v>1606</v>
      </c>
      <c r="E397" s="1" t="s">
        <v>1883</v>
      </c>
      <c r="F397" s="5" t="s">
        <v>1584</v>
      </c>
      <c r="G397" s="99" t="s">
        <v>1751</v>
      </c>
      <c r="H397" s="1" t="s">
        <v>405</v>
      </c>
      <c r="I397" s="1" t="str">
        <f>IFERROR(CONCATENATE(VLOOKUP(C397,PARAM!E:F,2,0),VLOOKUP(D397,PARAM!K:L,2,0),VLOOKUP(E397,PARAM!H:I,2,0),VLOOKUP(G397,PARAM!S:T,2,0)),"")</f>
        <v>252723</v>
      </c>
      <c r="J397" s="1" t="str">
        <f>IFERROR(CONCATENATE("*",VLOOKUP(C397,PARAM!E:F,2,0),VLOOKUP(D397,PARAM!K:L,2,0),VLOOKUP(E397,PARAM!H:I,2,0),VLOOKUP(G397,PARAM!S:T,2,0),"*"),"")</f>
        <v>*252723*</v>
      </c>
      <c r="K397" s="1" t="str">
        <f t="shared" si="1"/>
        <v>CHAQUETAS CABALLERO ABIERTA AIR TALLA L</v>
      </c>
      <c r="L397" s="1" t="str">
        <f>VLOOKUP(B397,PARAM!A:C,3,0)</f>
        <v>MODA CASUAL HOMBRE</v>
      </c>
      <c r="M397" s="1" t="str">
        <f>VLOOKUP(D397,PARAM!K:N,3,0)</f>
        <v>MASCULINO</v>
      </c>
      <c r="N397" s="1" t="str">
        <f>VLOOKUP(D397,PARAM!K:N,4,0)</f>
        <v>ADULTO</v>
      </c>
      <c r="O397" s="1" t="str">
        <f t="shared" si="2"/>
        <v>CHAQUETAS CABALLERO ABIERTA AIR</v>
      </c>
      <c r="P397" s="1"/>
      <c r="Q397" s="1"/>
    </row>
    <row r="398">
      <c r="A398" s="70">
        <v>46186.0</v>
      </c>
      <c r="B398" s="5" t="s">
        <v>1870</v>
      </c>
      <c r="C398" s="5" t="s">
        <v>1792</v>
      </c>
      <c r="D398" s="5" t="s">
        <v>1606</v>
      </c>
      <c r="E398" s="1" t="s">
        <v>1883</v>
      </c>
      <c r="F398" s="5" t="s">
        <v>1584</v>
      </c>
      <c r="G398" s="99" t="s">
        <v>1752</v>
      </c>
      <c r="H398" s="1" t="s">
        <v>405</v>
      </c>
      <c r="I398" s="1" t="str">
        <f>IFERROR(CONCATENATE(VLOOKUP(C398,PARAM!E:F,2,0),VLOOKUP(D398,PARAM!K:L,2,0),VLOOKUP(E398,PARAM!H:I,2,0),VLOOKUP(G398,PARAM!S:T,2,0)),"")</f>
        <v>252725</v>
      </c>
      <c r="J398" s="1" t="str">
        <f>IFERROR(CONCATENATE("*",VLOOKUP(C398,PARAM!E:F,2,0),VLOOKUP(D398,PARAM!K:L,2,0),VLOOKUP(E398,PARAM!H:I,2,0),VLOOKUP(G398,PARAM!S:T,2,0),"*"),"")</f>
        <v>*252725*</v>
      </c>
      <c r="K398" s="1" t="str">
        <f t="shared" si="1"/>
        <v>CHAQUETAS CABALLERO ABIERTA AIR TALLA M</v>
      </c>
      <c r="L398" s="1" t="str">
        <f>VLOOKUP(B398,PARAM!A:C,3,0)</f>
        <v>MODA CASUAL HOMBRE</v>
      </c>
      <c r="M398" s="1" t="str">
        <f>VLOOKUP(D398,PARAM!K:N,3,0)</f>
        <v>MASCULINO</v>
      </c>
      <c r="N398" s="1" t="str">
        <f>VLOOKUP(D398,PARAM!K:N,4,0)</f>
        <v>ADULTO</v>
      </c>
      <c r="O398" s="1" t="str">
        <f t="shared" si="2"/>
        <v>CHAQUETAS CABALLERO ABIERTA AIR</v>
      </c>
      <c r="P398" s="1"/>
      <c r="Q398" s="1"/>
    </row>
    <row r="399">
      <c r="A399" s="70">
        <v>46186.0</v>
      </c>
      <c r="B399" s="5" t="s">
        <v>1870</v>
      </c>
      <c r="C399" s="5" t="s">
        <v>1792</v>
      </c>
      <c r="D399" s="5" t="s">
        <v>1606</v>
      </c>
      <c r="E399" s="1" t="s">
        <v>1883</v>
      </c>
      <c r="F399" s="5" t="s">
        <v>1584</v>
      </c>
      <c r="G399" s="99" t="s">
        <v>1754</v>
      </c>
      <c r="H399" s="1" t="s">
        <v>405</v>
      </c>
      <c r="I399" s="1" t="str">
        <f>IFERROR(CONCATENATE(VLOOKUP(C399,PARAM!E:F,2,0),VLOOKUP(D399,PARAM!K:L,2,0),VLOOKUP(E399,PARAM!H:I,2,0),VLOOKUP(G399,PARAM!S:T,2,0)),"")</f>
        <v>252732</v>
      </c>
      <c r="J399" s="1" t="str">
        <f>IFERROR(CONCATENATE("*",VLOOKUP(C399,PARAM!E:F,2,0),VLOOKUP(D399,PARAM!K:L,2,0),VLOOKUP(E399,PARAM!H:I,2,0),VLOOKUP(G399,PARAM!S:T,2,0),"*"),"")</f>
        <v>*252732*</v>
      </c>
      <c r="K399" s="1" t="str">
        <f t="shared" si="1"/>
        <v>CHAQUETAS CABALLERO ABIERTA AIR TALLA XL</v>
      </c>
      <c r="L399" s="1" t="str">
        <f>VLOOKUP(B399,PARAM!A:C,3,0)</f>
        <v>MODA CASUAL HOMBRE</v>
      </c>
      <c r="M399" s="1" t="str">
        <f>VLOOKUP(D399,PARAM!K:N,3,0)</f>
        <v>MASCULINO</v>
      </c>
      <c r="N399" s="1" t="str">
        <f>VLOOKUP(D399,PARAM!K:N,4,0)</f>
        <v>ADULTO</v>
      </c>
      <c r="O399" s="1" t="str">
        <f t="shared" si="2"/>
        <v>CHAQUETAS CABALLERO ABIERTA AIR</v>
      </c>
      <c r="P399" s="1"/>
      <c r="Q399" s="1"/>
    </row>
    <row r="400">
      <c r="A400" s="70">
        <v>46186.0</v>
      </c>
      <c r="B400" s="5" t="s">
        <v>1870</v>
      </c>
      <c r="C400" s="5" t="s">
        <v>1792</v>
      </c>
      <c r="D400" s="5" t="s">
        <v>1606</v>
      </c>
      <c r="E400" s="1" t="s">
        <v>1884</v>
      </c>
      <c r="F400" s="5" t="s">
        <v>1584</v>
      </c>
      <c r="G400" s="99" t="s">
        <v>1751</v>
      </c>
      <c r="H400" s="1" t="s">
        <v>405</v>
      </c>
      <c r="I400" s="1" t="str">
        <f>IFERROR(CONCATENATE(VLOOKUP(C400,PARAM!E:F,2,0),VLOOKUP(D400,PARAM!K:L,2,0),VLOOKUP(E400,PARAM!H:I,2,0),VLOOKUP(G400,PARAM!S:T,2,0)),"")</f>
        <v>2526823</v>
      </c>
      <c r="J400" s="1" t="str">
        <f>IFERROR(CONCATENATE("*",VLOOKUP(C400,PARAM!E:F,2,0),VLOOKUP(D400,PARAM!K:L,2,0),VLOOKUP(E400,PARAM!H:I,2,0),VLOOKUP(G400,PARAM!S:T,2,0),"*"),"")</f>
        <v>*2526823*</v>
      </c>
      <c r="K400" s="1" t="str">
        <f t="shared" si="1"/>
        <v>CHAQUETAS CABALLERO CANGURO AIR TALLA L</v>
      </c>
      <c r="L400" s="1" t="str">
        <f>VLOOKUP(B400,PARAM!A:C,3,0)</f>
        <v>MODA CASUAL HOMBRE</v>
      </c>
      <c r="M400" s="1" t="str">
        <f>VLOOKUP(D400,PARAM!K:N,3,0)</f>
        <v>MASCULINO</v>
      </c>
      <c r="N400" s="1" t="str">
        <f>VLOOKUP(D400,PARAM!K:N,4,0)</f>
        <v>ADULTO</v>
      </c>
      <c r="O400" s="1" t="str">
        <f t="shared" si="2"/>
        <v>CHAQUETAS CABALLERO CANGURO AIR</v>
      </c>
      <c r="P400" s="1"/>
      <c r="Q400" s="1"/>
    </row>
    <row r="401">
      <c r="A401" s="70">
        <v>46186.0</v>
      </c>
      <c r="B401" s="5" t="s">
        <v>1870</v>
      </c>
      <c r="C401" s="5" t="s">
        <v>1792</v>
      </c>
      <c r="D401" s="5" t="s">
        <v>1606</v>
      </c>
      <c r="E401" s="1" t="s">
        <v>1884</v>
      </c>
      <c r="F401" s="5" t="s">
        <v>1584</v>
      </c>
      <c r="G401" s="99" t="s">
        <v>1752</v>
      </c>
      <c r="H401" s="1" t="s">
        <v>1055</v>
      </c>
      <c r="I401" s="1" t="str">
        <f>IFERROR(CONCATENATE(VLOOKUP(C401,PARAM!E:F,2,0),VLOOKUP(D401,PARAM!K:L,2,0),VLOOKUP(E401,PARAM!H:I,2,0),VLOOKUP(G401,PARAM!S:T,2,0)),"")</f>
        <v>2526825</v>
      </c>
      <c r="J401" s="1" t="str">
        <f>IFERROR(CONCATENATE("*",VLOOKUP(C401,PARAM!E:F,2,0),VLOOKUP(D401,PARAM!K:L,2,0),VLOOKUP(E401,PARAM!H:I,2,0),VLOOKUP(G401,PARAM!S:T,2,0),"*"),"")</f>
        <v>*2526825*</v>
      </c>
      <c r="K401" s="1" t="str">
        <f t="shared" si="1"/>
        <v>CHAQUETAS CABALLERO CANGURO AIR TALLA M</v>
      </c>
      <c r="L401" s="1" t="str">
        <f>VLOOKUP(B401,PARAM!A:C,3,0)</f>
        <v>MODA CASUAL HOMBRE</v>
      </c>
      <c r="M401" s="1" t="str">
        <f>VLOOKUP(D401,PARAM!K:N,3,0)</f>
        <v>MASCULINO</v>
      </c>
      <c r="N401" s="1" t="str">
        <f>VLOOKUP(D401,PARAM!K:N,4,0)</f>
        <v>ADULTO</v>
      </c>
      <c r="O401" s="1" t="str">
        <f t="shared" si="2"/>
        <v>CHAQUETAS CABALLERO CANGURO AIR</v>
      </c>
      <c r="P401" s="1"/>
      <c r="Q401" s="1"/>
    </row>
    <row r="402">
      <c r="A402" s="70">
        <v>46186.0</v>
      </c>
      <c r="B402" s="5" t="s">
        <v>1870</v>
      </c>
      <c r="C402" s="5" t="s">
        <v>1792</v>
      </c>
      <c r="D402" s="5" t="s">
        <v>1606</v>
      </c>
      <c r="E402" s="1" t="s">
        <v>1884</v>
      </c>
      <c r="F402" s="5" t="s">
        <v>1584</v>
      </c>
      <c r="G402" s="99" t="s">
        <v>1885</v>
      </c>
      <c r="H402" s="1" t="s">
        <v>405</v>
      </c>
      <c r="I402" s="1" t="str">
        <f>IFERROR(CONCATENATE(VLOOKUP(C402,PARAM!E:F,2,0),VLOOKUP(D402,PARAM!K:L,2,0),VLOOKUP(E402,PARAM!H:I,2,0),VLOOKUP(G402,PARAM!S:T,2,0)),"")</f>
        <v>2526833</v>
      </c>
      <c r="J402" s="1" t="str">
        <f>IFERROR(CONCATENATE("*",VLOOKUP(C402,PARAM!E:F,2,0),VLOOKUP(D402,PARAM!K:L,2,0),VLOOKUP(E402,PARAM!H:I,2,0),VLOOKUP(G402,PARAM!S:T,2,0),"*"),"")</f>
        <v>*2526833*</v>
      </c>
      <c r="K402" s="1" t="str">
        <f t="shared" si="1"/>
        <v>CHAQUETAS CABALLERO CANGURO AIR TALLA XL </v>
      </c>
      <c r="L402" s="1" t="str">
        <f>VLOOKUP(B402,PARAM!A:C,3,0)</f>
        <v>MODA CASUAL HOMBRE</v>
      </c>
      <c r="M402" s="1" t="str">
        <f>VLOOKUP(D402,PARAM!K:N,3,0)</f>
        <v>MASCULINO</v>
      </c>
      <c r="N402" s="1" t="str">
        <f>VLOOKUP(D402,PARAM!K:N,4,0)</f>
        <v>ADULTO</v>
      </c>
      <c r="O402" s="1" t="str">
        <f t="shared" si="2"/>
        <v>CHAQUETAS CABALLERO CANGURO AIR</v>
      </c>
      <c r="P402" s="1"/>
      <c r="Q402" s="1"/>
    </row>
    <row r="403">
      <c r="A403" s="70">
        <v>46186.0</v>
      </c>
      <c r="B403" s="5" t="s">
        <v>1870</v>
      </c>
      <c r="C403" s="5" t="s">
        <v>1792</v>
      </c>
      <c r="D403" s="5" t="s">
        <v>1606</v>
      </c>
      <c r="E403" s="1" t="s">
        <v>1886</v>
      </c>
      <c r="F403" s="5" t="s">
        <v>1763</v>
      </c>
      <c r="G403" s="99" t="s">
        <v>1756</v>
      </c>
      <c r="H403" s="1" t="s">
        <v>1296</v>
      </c>
      <c r="I403" s="1" t="str">
        <f>IFERROR(CONCATENATE(VLOOKUP(C403,PARAM!E:F,2,0),VLOOKUP(D403,PARAM!K:L,2,0),VLOOKUP(E403,PARAM!H:I,2,0),VLOOKUP(G403,PARAM!S:T,2,0)),"")</f>
        <v>2529234</v>
      </c>
      <c r="J403" s="1" t="str">
        <f>IFERROR(CONCATENATE("*",VLOOKUP(C403,PARAM!E:F,2,0),VLOOKUP(D403,PARAM!K:L,2,0),VLOOKUP(E403,PARAM!H:I,2,0),VLOOKUP(G403,PARAM!S:T,2,0),"*"),"")</f>
        <v>*2529234*</v>
      </c>
      <c r="K403" s="1" t="str">
        <f t="shared" si="1"/>
        <v>CHAQUETAS CABALLERO CON CAPOTA TALLA XXL</v>
      </c>
      <c r="L403" s="1" t="str">
        <f>VLOOKUP(B403,PARAM!A:C,3,0)</f>
        <v>MODA CASUAL HOMBRE</v>
      </c>
      <c r="M403" s="1" t="str">
        <f>VLOOKUP(D403,PARAM!K:N,3,0)</f>
        <v>MASCULINO</v>
      </c>
      <c r="N403" s="1" t="str">
        <f>VLOOKUP(D403,PARAM!K:N,4,0)</f>
        <v>ADULTO</v>
      </c>
      <c r="O403" s="1" t="str">
        <f t="shared" si="2"/>
        <v>CHAQUETAS CABALLERO CON CAPOTA</v>
      </c>
      <c r="P403" s="1"/>
      <c r="Q403" s="1"/>
    </row>
    <row r="404">
      <c r="A404" s="70">
        <v>46186.0</v>
      </c>
      <c r="B404" s="5" t="s">
        <v>1870</v>
      </c>
      <c r="C404" s="5" t="s">
        <v>1792</v>
      </c>
      <c r="D404" s="5" t="s">
        <v>1606</v>
      </c>
      <c r="E404" s="1" t="s">
        <v>1887</v>
      </c>
      <c r="F404" s="5" t="s">
        <v>1888</v>
      </c>
      <c r="G404" s="99" t="s">
        <v>1806</v>
      </c>
      <c r="H404" s="1" t="s">
        <v>1296</v>
      </c>
      <c r="I404" s="1" t="str">
        <f>IFERROR(CONCATENATE(VLOOKUP(C404,PARAM!E:F,2,0),VLOOKUP(D404,PARAM!K:L,2,0),VLOOKUP(E404,PARAM!H:I,2,0),VLOOKUP(G404,PARAM!S:T,2,0)),"")</f>
        <v>25214021</v>
      </c>
      <c r="J404" s="1" t="str">
        <f>IFERROR(CONCATENATE("*",VLOOKUP(C404,PARAM!E:F,2,0),VLOOKUP(D404,PARAM!K:L,2,0),VLOOKUP(E404,PARAM!H:I,2,0),VLOOKUP(G404,PARAM!S:T,2,0),"*"),"")</f>
        <v>*25214021*</v>
      </c>
      <c r="K404" s="1" t="str">
        <f t="shared" si="1"/>
        <v>CHAQUETAS CABALLERO H M LUN SIN CAPOTA TALLA 4XL</v>
      </c>
      <c r="L404" s="1" t="str">
        <f>VLOOKUP(B404,PARAM!A:C,3,0)</f>
        <v>MODA CASUAL HOMBRE</v>
      </c>
      <c r="M404" s="1" t="str">
        <f>VLOOKUP(D404,PARAM!K:N,3,0)</f>
        <v>MASCULINO</v>
      </c>
      <c r="N404" s="1" t="str">
        <f>VLOOKUP(D404,PARAM!K:N,4,0)</f>
        <v>ADULTO</v>
      </c>
      <c r="O404" s="1" t="str">
        <f t="shared" si="2"/>
        <v>CHAQUETAS CABALLERO H M LUN SIN CAPOTA</v>
      </c>
      <c r="P404" s="1"/>
      <c r="Q404" s="1"/>
    </row>
    <row r="405">
      <c r="A405" s="70">
        <v>46186.0</v>
      </c>
      <c r="B405" s="5" t="s">
        <v>1870</v>
      </c>
      <c r="C405" s="5" t="s">
        <v>1792</v>
      </c>
      <c r="D405" s="5" t="s">
        <v>1606</v>
      </c>
      <c r="E405" s="1" t="s">
        <v>1887</v>
      </c>
      <c r="F405" s="5" t="s">
        <v>1888</v>
      </c>
      <c r="G405" s="99" t="s">
        <v>1889</v>
      </c>
      <c r="H405" s="1" t="s">
        <v>1296</v>
      </c>
      <c r="I405" s="1" t="str">
        <f>IFERROR(CONCATENATE(VLOOKUP(C405,PARAM!E:F,2,0),VLOOKUP(D405,PARAM!K:L,2,0),VLOOKUP(E405,PARAM!H:I,2,0),VLOOKUP(G405,PARAM!S:T,2,0)),"")</f>
        <v>25214022</v>
      </c>
      <c r="J405" s="1" t="str">
        <f>IFERROR(CONCATENATE("*",VLOOKUP(C405,PARAM!E:F,2,0),VLOOKUP(D405,PARAM!K:L,2,0),VLOOKUP(E405,PARAM!H:I,2,0),VLOOKUP(G405,PARAM!S:T,2,0),"*"),"")</f>
        <v>*25214022*</v>
      </c>
      <c r="K405" s="1" t="str">
        <f t="shared" si="1"/>
        <v>CHAQUETAS CABALLERO H M LUN SIN CAPOTA TALLA 6XL</v>
      </c>
      <c r="L405" s="1" t="str">
        <f>VLOOKUP(B405,PARAM!A:C,3,0)</f>
        <v>MODA CASUAL HOMBRE</v>
      </c>
      <c r="M405" s="1" t="str">
        <f>VLOOKUP(D405,PARAM!K:N,3,0)</f>
        <v>MASCULINO</v>
      </c>
      <c r="N405" s="1" t="str">
        <f>VLOOKUP(D405,PARAM!K:N,4,0)</f>
        <v>ADULTO</v>
      </c>
      <c r="O405" s="1" t="str">
        <f t="shared" si="2"/>
        <v>CHAQUETAS CABALLERO H M LUN SIN CAPOTA</v>
      </c>
      <c r="P405" s="1"/>
      <c r="Q405" s="1"/>
    </row>
    <row r="406">
      <c r="A406" s="70">
        <v>46186.0</v>
      </c>
      <c r="B406" s="5" t="s">
        <v>1870</v>
      </c>
      <c r="C406" s="5" t="s">
        <v>1792</v>
      </c>
      <c r="D406" s="5" t="s">
        <v>1606</v>
      </c>
      <c r="E406" s="5" t="s">
        <v>1890</v>
      </c>
      <c r="F406" s="5" t="s">
        <v>1584</v>
      </c>
      <c r="G406" s="99" t="s">
        <v>1678</v>
      </c>
      <c r="H406" s="1" t="s">
        <v>1055</v>
      </c>
      <c r="I406" s="1" t="str">
        <f>IFERROR(CONCATENATE(VLOOKUP(C406,PARAM!E:F,2,0),VLOOKUP(D406,PARAM!K:L,2,0),VLOOKUP(E406,PARAM!H:I,2,0),VLOOKUP(G406,PARAM!S:T,2,0)),"")</f>
        <v>25214330</v>
      </c>
      <c r="J406" s="1" t="str">
        <f>IFERROR(CONCATENATE("*",VLOOKUP(C406,PARAM!E:F,2,0),VLOOKUP(D406,PARAM!K:L,2,0),VLOOKUP(E406,PARAM!H:I,2,0),VLOOKUP(G406,PARAM!S:T,2,0),"*"),"")</f>
        <v>*25214330*</v>
      </c>
      <c r="K406" s="1" t="str">
        <f t="shared" si="1"/>
        <v>CHAQUETAS CABALLERO HUGO BOSS TALLA UN</v>
      </c>
      <c r="L406" s="1" t="str">
        <f>VLOOKUP(B406,PARAM!A:C,3,0)</f>
        <v>MODA CASUAL HOMBRE</v>
      </c>
      <c r="M406" s="1" t="str">
        <f>VLOOKUP(D406,PARAM!K:N,3,0)</f>
        <v>MASCULINO</v>
      </c>
      <c r="N406" s="1" t="str">
        <f>VLOOKUP(D406,PARAM!K:N,4,0)</f>
        <v>ADULTO</v>
      </c>
      <c r="O406" s="1" t="str">
        <f t="shared" si="2"/>
        <v>CHAQUETAS CABALLERO HUGO BOSS</v>
      </c>
      <c r="P406" s="1"/>
      <c r="Q406" s="1"/>
    </row>
    <row r="407">
      <c r="A407" s="70">
        <v>46186.0</v>
      </c>
      <c r="B407" s="5" t="s">
        <v>1870</v>
      </c>
      <c r="C407" s="5" t="s">
        <v>1792</v>
      </c>
      <c r="D407" s="5" t="s">
        <v>1606</v>
      </c>
      <c r="E407" s="5" t="s">
        <v>1890</v>
      </c>
      <c r="F407" s="5" t="s">
        <v>1584</v>
      </c>
      <c r="G407" s="99" t="s">
        <v>1754</v>
      </c>
      <c r="H407" s="1" t="s">
        <v>1055</v>
      </c>
      <c r="I407" s="1" t="str">
        <f>IFERROR(CONCATENATE(VLOOKUP(C407,PARAM!E:F,2,0),VLOOKUP(D407,PARAM!K:L,2,0),VLOOKUP(E407,PARAM!H:I,2,0),VLOOKUP(G407,PARAM!S:T,2,0)),"")</f>
        <v>25214332</v>
      </c>
      <c r="J407" s="1" t="str">
        <f>IFERROR(CONCATENATE("*",VLOOKUP(C407,PARAM!E:F,2,0),VLOOKUP(D407,PARAM!K:L,2,0),VLOOKUP(E407,PARAM!H:I,2,0),VLOOKUP(G407,PARAM!S:T,2,0),"*"),"")</f>
        <v>*25214332*</v>
      </c>
      <c r="K407" s="1" t="str">
        <f t="shared" si="1"/>
        <v>CHAQUETAS CABALLERO HUGO BOSS TALLA XL</v>
      </c>
      <c r="L407" s="1" t="str">
        <f>VLOOKUP(B407,PARAM!A:C,3,0)</f>
        <v>MODA CASUAL HOMBRE</v>
      </c>
      <c r="M407" s="1" t="str">
        <f>VLOOKUP(D407,PARAM!K:N,3,0)</f>
        <v>MASCULINO</v>
      </c>
      <c r="N407" s="1" t="str">
        <f>VLOOKUP(D407,PARAM!K:N,4,0)</f>
        <v>ADULTO</v>
      </c>
      <c r="O407" s="1" t="str">
        <f t="shared" si="2"/>
        <v>CHAQUETAS CABALLERO HUGO BOSS</v>
      </c>
      <c r="P407" s="1"/>
      <c r="Q407" s="1"/>
    </row>
    <row r="408">
      <c r="A408" s="70">
        <v>46186.0</v>
      </c>
      <c r="B408" s="5" t="s">
        <v>1870</v>
      </c>
      <c r="C408" s="5" t="s">
        <v>1792</v>
      </c>
      <c r="D408" s="5" t="s">
        <v>1606</v>
      </c>
      <c r="E408" s="5" t="s">
        <v>1891</v>
      </c>
      <c r="F408" s="5" t="s">
        <v>1584</v>
      </c>
      <c r="G408" s="99" t="s">
        <v>1751</v>
      </c>
      <c r="H408" s="1" t="s">
        <v>969</v>
      </c>
      <c r="I408" s="1" t="str">
        <f>IFERROR(CONCATENATE(VLOOKUP(C408,PARAM!E:F,2,0),VLOOKUP(D408,PARAM!K:L,2,0),VLOOKUP(E408,PARAM!H:I,2,0),VLOOKUP(G408,PARAM!S:T,2,0)),"")</f>
        <v>25215323</v>
      </c>
      <c r="J408" s="1" t="str">
        <f>IFERROR(CONCATENATE("*",VLOOKUP(C408,PARAM!E:F,2,0),VLOOKUP(D408,PARAM!K:L,2,0),VLOOKUP(E408,PARAM!H:I,2,0),VLOOKUP(G408,PARAM!S:T,2,0),"*"),"")</f>
        <v>*25215323*</v>
      </c>
      <c r="K408" s="1" t="str">
        <f t="shared" si="1"/>
        <v>CHAQUETAS CABALLERO JEAN CLASICA TALLA L</v>
      </c>
      <c r="L408" s="1" t="str">
        <f>VLOOKUP(B408,PARAM!A:C,3,0)</f>
        <v>MODA CASUAL HOMBRE</v>
      </c>
      <c r="M408" s="1" t="str">
        <f>VLOOKUP(D408,PARAM!K:N,3,0)</f>
        <v>MASCULINO</v>
      </c>
      <c r="N408" s="1" t="str">
        <f>VLOOKUP(D408,PARAM!K:N,4,0)</f>
        <v>ADULTO</v>
      </c>
      <c r="O408" s="1" t="str">
        <f t="shared" si="2"/>
        <v>CHAQUETAS CABALLERO JEAN CLASICA</v>
      </c>
      <c r="P408" s="1"/>
      <c r="Q408" s="1"/>
    </row>
    <row r="409">
      <c r="A409" s="70">
        <v>46186.0</v>
      </c>
      <c r="B409" s="5" t="s">
        <v>1870</v>
      </c>
      <c r="C409" s="5" t="s">
        <v>1792</v>
      </c>
      <c r="D409" s="5" t="s">
        <v>1606</v>
      </c>
      <c r="E409" s="5" t="s">
        <v>1891</v>
      </c>
      <c r="F409" s="5" t="s">
        <v>1584</v>
      </c>
      <c r="G409" s="99" t="s">
        <v>1752</v>
      </c>
      <c r="H409" s="1" t="s">
        <v>969</v>
      </c>
      <c r="I409" s="1" t="str">
        <f>IFERROR(CONCATENATE(VLOOKUP(C409,PARAM!E:F,2,0),VLOOKUP(D409,PARAM!K:L,2,0),VLOOKUP(E409,PARAM!H:I,2,0),VLOOKUP(G409,PARAM!S:T,2,0)),"")</f>
        <v>25215325</v>
      </c>
      <c r="J409" s="1" t="str">
        <f>IFERROR(CONCATENATE("*",VLOOKUP(C409,PARAM!E:F,2,0),VLOOKUP(D409,PARAM!K:L,2,0),VLOOKUP(E409,PARAM!H:I,2,0),VLOOKUP(G409,PARAM!S:T,2,0),"*"),"")</f>
        <v>*25215325*</v>
      </c>
      <c r="K409" s="1" t="str">
        <f t="shared" si="1"/>
        <v>CHAQUETAS CABALLERO JEAN CLASICA TALLA M</v>
      </c>
      <c r="L409" s="1" t="str">
        <f>VLOOKUP(B409,PARAM!A:C,3,0)</f>
        <v>MODA CASUAL HOMBRE</v>
      </c>
      <c r="M409" s="1" t="str">
        <f>VLOOKUP(D409,PARAM!K:N,3,0)</f>
        <v>MASCULINO</v>
      </c>
      <c r="N409" s="1" t="str">
        <f>VLOOKUP(D409,PARAM!K:N,4,0)</f>
        <v>ADULTO</v>
      </c>
      <c r="O409" s="1" t="str">
        <f t="shared" si="2"/>
        <v>CHAQUETAS CABALLERO JEAN CLASICA</v>
      </c>
      <c r="P409" s="1"/>
      <c r="Q409" s="1"/>
    </row>
    <row r="410">
      <c r="A410" s="70">
        <v>46186.0</v>
      </c>
      <c r="B410" s="5" t="s">
        <v>1870</v>
      </c>
      <c r="C410" s="5" t="s">
        <v>1792</v>
      </c>
      <c r="D410" s="5" t="s">
        <v>1606</v>
      </c>
      <c r="E410" s="5" t="s">
        <v>1891</v>
      </c>
      <c r="F410" s="5" t="s">
        <v>1584</v>
      </c>
      <c r="G410" s="99" t="s">
        <v>1754</v>
      </c>
      <c r="H410" s="1" t="s">
        <v>969</v>
      </c>
      <c r="I410" s="1" t="str">
        <f>IFERROR(CONCATENATE(VLOOKUP(C410,PARAM!E:F,2,0),VLOOKUP(D410,PARAM!K:L,2,0),VLOOKUP(E410,PARAM!H:I,2,0),VLOOKUP(G410,PARAM!S:T,2,0)),"")</f>
        <v>25215332</v>
      </c>
      <c r="J410" s="1" t="str">
        <f>IFERROR(CONCATENATE("*",VLOOKUP(C410,PARAM!E:F,2,0),VLOOKUP(D410,PARAM!K:L,2,0),VLOOKUP(E410,PARAM!H:I,2,0),VLOOKUP(G410,PARAM!S:T,2,0),"*"),"")</f>
        <v>*25215332*</v>
      </c>
      <c r="K410" s="1" t="str">
        <f t="shared" si="1"/>
        <v>CHAQUETAS CABALLERO JEAN CLASICA TALLA XL</v>
      </c>
      <c r="L410" s="1" t="str">
        <f>VLOOKUP(B410,PARAM!A:C,3,0)</f>
        <v>MODA CASUAL HOMBRE</v>
      </c>
      <c r="M410" s="1" t="str">
        <f>VLOOKUP(D410,PARAM!K:N,3,0)</f>
        <v>MASCULINO</v>
      </c>
      <c r="N410" s="1" t="str">
        <f>VLOOKUP(D410,PARAM!K:N,4,0)</f>
        <v>ADULTO</v>
      </c>
      <c r="O410" s="1" t="str">
        <f t="shared" si="2"/>
        <v>CHAQUETAS CABALLERO JEAN CLASICA</v>
      </c>
      <c r="P410" s="1"/>
      <c r="Q410" s="1"/>
    </row>
    <row r="411">
      <c r="A411" s="70">
        <v>46186.0</v>
      </c>
      <c r="B411" s="5" t="s">
        <v>1870</v>
      </c>
      <c r="C411" s="5" t="s">
        <v>1792</v>
      </c>
      <c r="D411" s="5" t="s">
        <v>1606</v>
      </c>
      <c r="E411" s="5" t="s">
        <v>1892</v>
      </c>
      <c r="F411" s="5" t="s">
        <v>1584</v>
      </c>
      <c r="G411" s="99" t="s">
        <v>1751</v>
      </c>
      <c r="H411" s="1" t="s">
        <v>969</v>
      </c>
      <c r="I411" s="1" t="str">
        <f>IFERROR(CONCATENATE(VLOOKUP(C411,PARAM!E:F,2,0),VLOOKUP(D411,PARAM!K:L,2,0),VLOOKUP(E411,PARAM!H:I,2,0),VLOOKUP(G411,PARAM!S:T,2,0)),"")</f>
        <v>25215423</v>
      </c>
      <c r="J411" s="1" t="str">
        <f>IFERROR(CONCATENATE("*",VLOOKUP(C411,PARAM!E:F,2,0),VLOOKUP(D411,PARAM!K:L,2,0),VLOOKUP(E411,PARAM!H:I,2,0),VLOOKUP(G411,PARAM!S:T,2,0),"*"),"")</f>
        <v>*25215423*</v>
      </c>
      <c r="K411" s="1" t="str">
        <f t="shared" si="1"/>
        <v>CHAQUETAS CABALLERO JEAN OVEJERA TALLA L</v>
      </c>
      <c r="L411" s="1" t="str">
        <f>VLOOKUP(B411,PARAM!A:C,3,0)</f>
        <v>MODA CASUAL HOMBRE</v>
      </c>
      <c r="M411" s="1" t="str">
        <f>VLOOKUP(D411,PARAM!K:N,3,0)</f>
        <v>MASCULINO</v>
      </c>
      <c r="N411" s="1" t="str">
        <f>VLOOKUP(D411,PARAM!K:N,4,0)</f>
        <v>ADULTO</v>
      </c>
      <c r="O411" s="1" t="str">
        <f t="shared" si="2"/>
        <v>CHAQUETAS CABALLERO JEAN OVEJERA</v>
      </c>
      <c r="P411" s="1"/>
      <c r="Q411" s="1"/>
    </row>
    <row r="412">
      <c r="A412" s="70">
        <v>46186.0</v>
      </c>
      <c r="B412" s="5" t="s">
        <v>1870</v>
      </c>
      <c r="C412" s="5" t="s">
        <v>1792</v>
      </c>
      <c r="D412" s="5" t="s">
        <v>1606</v>
      </c>
      <c r="E412" s="5" t="s">
        <v>1892</v>
      </c>
      <c r="F412" s="5" t="s">
        <v>1584</v>
      </c>
      <c r="G412" s="99" t="s">
        <v>1752</v>
      </c>
      <c r="H412" s="1" t="s">
        <v>969</v>
      </c>
      <c r="I412" s="1" t="str">
        <f>IFERROR(CONCATENATE(VLOOKUP(C412,PARAM!E:F,2,0),VLOOKUP(D412,PARAM!K:L,2,0),VLOOKUP(E412,PARAM!H:I,2,0),VLOOKUP(G412,PARAM!S:T,2,0)),"")</f>
        <v>25215425</v>
      </c>
      <c r="J412" s="1" t="str">
        <f>IFERROR(CONCATENATE("*",VLOOKUP(C412,PARAM!E:F,2,0),VLOOKUP(D412,PARAM!K:L,2,0),VLOOKUP(E412,PARAM!H:I,2,0),VLOOKUP(G412,PARAM!S:T,2,0),"*"),"")</f>
        <v>*25215425*</v>
      </c>
      <c r="K412" s="1" t="str">
        <f t="shared" si="1"/>
        <v>CHAQUETAS CABALLERO JEAN OVEJERA TALLA M</v>
      </c>
      <c r="L412" s="1" t="str">
        <f>VLOOKUP(B412,PARAM!A:C,3,0)</f>
        <v>MODA CASUAL HOMBRE</v>
      </c>
      <c r="M412" s="1" t="str">
        <f>VLOOKUP(D412,PARAM!K:N,3,0)</f>
        <v>MASCULINO</v>
      </c>
      <c r="N412" s="1" t="str">
        <f>VLOOKUP(D412,PARAM!K:N,4,0)</f>
        <v>ADULTO</v>
      </c>
      <c r="O412" s="1" t="str">
        <f t="shared" si="2"/>
        <v>CHAQUETAS CABALLERO JEAN OVEJERA</v>
      </c>
      <c r="P412" s="1"/>
      <c r="Q412" s="1"/>
    </row>
    <row r="413">
      <c r="A413" s="70">
        <v>46186.0</v>
      </c>
      <c r="B413" s="5" t="s">
        <v>1870</v>
      </c>
      <c r="C413" s="5" t="s">
        <v>1792</v>
      </c>
      <c r="D413" s="5" t="s">
        <v>1606</v>
      </c>
      <c r="E413" s="5" t="s">
        <v>1892</v>
      </c>
      <c r="F413" s="5" t="s">
        <v>1584</v>
      </c>
      <c r="G413" s="99" t="s">
        <v>1754</v>
      </c>
      <c r="H413" s="1" t="s">
        <v>969</v>
      </c>
      <c r="I413" s="1" t="str">
        <f>IFERROR(CONCATENATE(VLOOKUP(C413,PARAM!E:F,2,0),VLOOKUP(D413,PARAM!K:L,2,0),VLOOKUP(E413,PARAM!H:I,2,0),VLOOKUP(G413,PARAM!S:T,2,0)),"")</f>
        <v>25215432</v>
      </c>
      <c r="J413" s="1" t="str">
        <f>IFERROR(CONCATENATE("*",VLOOKUP(C413,PARAM!E:F,2,0),VLOOKUP(D413,PARAM!K:L,2,0),VLOOKUP(E413,PARAM!H:I,2,0),VLOOKUP(G413,PARAM!S:T,2,0),"*"),"")</f>
        <v>*25215432*</v>
      </c>
      <c r="K413" s="1" t="str">
        <f t="shared" si="1"/>
        <v>CHAQUETAS CABALLERO JEAN OVEJERA TALLA XL</v>
      </c>
      <c r="L413" s="1" t="str">
        <f>VLOOKUP(B413,PARAM!A:C,3,0)</f>
        <v>MODA CASUAL HOMBRE</v>
      </c>
      <c r="M413" s="1" t="str">
        <f>VLOOKUP(D413,PARAM!K:N,3,0)</f>
        <v>MASCULINO</v>
      </c>
      <c r="N413" s="1" t="str">
        <f>VLOOKUP(D413,PARAM!K:N,4,0)</f>
        <v>ADULTO</v>
      </c>
      <c r="O413" s="1" t="str">
        <f t="shared" si="2"/>
        <v>CHAQUETAS CABALLERO JEAN OVEJERA</v>
      </c>
      <c r="P413" s="1"/>
      <c r="Q413" s="1"/>
    </row>
    <row r="414">
      <c r="A414" s="70">
        <v>46186.0</v>
      </c>
      <c r="B414" s="5" t="s">
        <v>1870</v>
      </c>
      <c r="C414" s="5" t="s">
        <v>1792</v>
      </c>
      <c r="D414" s="5" t="s">
        <v>1606</v>
      </c>
      <c r="E414" s="1" t="s">
        <v>1893</v>
      </c>
      <c r="F414" s="5" t="s">
        <v>1817</v>
      </c>
      <c r="G414" s="99" t="s">
        <v>1754</v>
      </c>
      <c r="H414" s="1" t="s">
        <v>1296</v>
      </c>
      <c r="I414" s="1" t="str">
        <f>IFERROR(CONCATENATE(VLOOKUP(C414,PARAM!E:F,2,0),VLOOKUP(D414,PARAM!K:L,2,0),VLOOKUP(E414,PARAM!H:I,2,0),VLOOKUP(G414,PARAM!S:T,2,0)),"")</f>
        <v>25215932</v>
      </c>
      <c r="J414" s="1" t="str">
        <f>IFERROR(CONCATENATE("*",VLOOKUP(C414,PARAM!E:F,2,0),VLOOKUP(D414,PARAM!K:L,2,0),VLOOKUP(E414,PARAM!H:I,2,0),VLOOKUP(G414,PARAM!S:T,2,0),"*"),"")</f>
        <v>*25215932*</v>
      </c>
      <c r="K414" s="1" t="str">
        <f t="shared" si="1"/>
        <v>CHAQUETAS CABALLERO KAIZHELUN, CON CAPOTA TALLA XL</v>
      </c>
      <c r="L414" s="1" t="str">
        <f>VLOOKUP(B414,PARAM!A:C,3,0)</f>
        <v>MODA CASUAL HOMBRE</v>
      </c>
      <c r="M414" s="1" t="str">
        <f>VLOOKUP(D414,PARAM!K:N,3,0)</f>
        <v>MASCULINO</v>
      </c>
      <c r="N414" s="1" t="str">
        <f>VLOOKUP(D414,PARAM!K:N,4,0)</f>
        <v>ADULTO</v>
      </c>
      <c r="O414" s="1" t="str">
        <f t="shared" si="2"/>
        <v>CHAQUETAS CABALLERO KAIZHELUN, CON CAPOTA</v>
      </c>
      <c r="P414" s="1"/>
      <c r="Q414" s="1"/>
    </row>
    <row r="415">
      <c r="A415" s="70">
        <v>46186.0</v>
      </c>
      <c r="B415" s="5" t="s">
        <v>1870</v>
      </c>
      <c r="C415" s="5" t="s">
        <v>1792</v>
      </c>
      <c r="D415" s="5" t="s">
        <v>1606</v>
      </c>
      <c r="E415" s="5" t="s">
        <v>1894</v>
      </c>
      <c r="F415" s="5" t="s">
        <v>1584</v>
      </c>
      <c r="G415" s="99" t="s">
        <v>1751</v>
      </c>
      <c r="H415" s="1" t="s">
        <v>1044</v>
      </c>
      <c r="I415" s="1" t="str">
        <f>IFERROR(CONCATENATE(VLOOKUP(C415,PARAM!E:F,2,0),VLOOKUP(D415,PARAM!K:L,2,0),VLOOKUP(E415,PARAM!H:I,2,0),VLOOKUP(G415,PARAM!S:T,2,0)),"")</f>
        <v>25217523</v>
      </c>
      <c r="J415" s="1" t="str">
        <f>IFERROR(CONCATENATE("*",VLOOKUP(C415,PARAM!E:F,2,0),VLOOKUP(D415,PARAM!K:L,2,0),VLOOKUP(E415,PARAM!H:I,2,0),VLOOKUP(G415,PARAM!S:T,2,0),"*"),"")</f>
        <v>*25217523*</v>
      </c>
      <c r="K415" s="1" t="str">
        <f t="shared" si="1"/>
        <v>CHAQUETAS CABALLERO LISA ACOLCHADA TALLA L</v>
      </c>
      <c r="L415" s="1" t="str">
        <f>VLOOKUP(B415,PARAM!A:C,3,0)</f>
        <v>MODA CASUAL HOMBRE</v>
      </c>
      <c r="M415" s="1" t="str">
        <f>VLOOKUP(D415,PARAM!K:N,3,0)</f>
        <v>MASCULINO</v>
      </c>
      <c r="N415" s="1" t="str">
        <f>VLOOKUP(D415,PARAM!K:N,4,0)</f>
        <v>ADULTO</v>
      </c>
      <c r="O415" s="1" t="str">
        <f t="shared" si="2"/>
        <v>CHAQUETAS CABALLERO LISA ACOLCHADA</v>
      </c>
      <c r="P415" s="1"/>
      <c r="Q415" s="1"/>
    </row>
    <row r="416">
      <c r="A416" s="70">
        <v>46186.0</v>
      </c>
      <c r="B416" s="5" t="s">
        <v>1870</v>
      </c>
      <c r="C416" s="5" t="s">
        <v>1792</v>
      </c>
      <c r="D416" s="5" t="s">
        <v>1606</v>
      </c>
      <c r="E416" s="5" t="s">
        <v>1894</v>
      </c>
      <c r="F416" s="5" t="s">
        <v>1584</v>
      </c>
      <c r="G416" s="99" t="s">
        <v>1752</v>
      </c>
      <c r="H416" s="1" t="s">
        <v>1044</v>
      </c>
      <c r="I416" s="1" t="str">
        <f>IFERROR(CONCATENATE(VLOOKUP(C416,PARAM!E:F,2,0),VLOOKUP(D416,PARAM!K:L,2,0),VLOOKUP(E416,PARAM!H:I,2,0),VLOOKUP(G416,PARAM!S:T,2,0)),"")</f>
        <v>25217525</v>
      </c>
      <c r="J416" s="1" t="str">
        <f>IFERROR(CONCATENATE("*",VLOOKUP(C416,PARAM!E:F,2,0),VLOOKUP(D416,PARAM!K:L,2,0),VLOOKUP(E416,PARAM!H:I,2,0),VLOOKUP(G416,PARAM!S:T,2,0),"*"),"")</f>
        <v>*25217525*</v>
      </c>
      <c r="K416" s="1" t="str">
        <f t="shared" si="1"/>
        <v>CHAQUETAS CABALLERO LISA ACOLCHADA TALLA M</v>
      </c>
      <c r="L416" s="1" t="str">
        <f>VLOOKUP(B416,PARAM!A:C,3,0)</f>
        <v>MODA CASUAL HOMBRE</v>
      </c>
      <c r="M416" s="1" t="str">
        <f>VLOOKUP(D416,PARAM!K:N,3,0)</f>
        <v>MASCULINO</v>
      </c>
      <c r="N416" s="1" t="str">
        <f>VLOOKUP(D416,PARAM!K:N,4,0)</f>
        <v>ADULTO</v>
      </c>
      <c r="O416" s="1" t="str">
        <f t="shared" si="2"/>
        <v>CHAQUETAS CABALLERO LISA ACOLCHADA</v>
      </c>
      <c r="P416" s="1"/>
      <c r="Q416" s="1"/>
    </row>
    <row r="417">
      <c r="A417" s="70">
        <v>46186.0</v>
      </c>
      <c r="B417" s="5" t="s">
        <v>1870</v>
      </c>
      <c r="C417" s="5" t="s">
        <v>1792</v>
      </c>
      <c r="D417" s="5" t="s">
        <v>1606</v>
      </c>
      <c r="E417" s="5" t="s">
        <v>1894</v>
      </c>
      <c r="F417" s="5" t="s">
        <v>1584</v>
      </c>
      <c r="G417" s="99" t="s">
        <v>1754</v>
      </c>
      <c r="H417" s="1" t="s">
        <v>1044</v>
      </c>
      <c r="I417" s="1" t="str">
        <f>IFERROR(CONCATENATE(VLOOKUP(C417,PARAM!E:F,2,0),VLOOKUP(D417,PARAM!K:L,2,0),VLOOKUP(E417,PARAM!H:I,2,0),VLOOKUP(G417,PARAM!S:T,2,0)),"")</f>
        <v>25217532</v>
      </c>
      <c r="J417" s="1" t="str">
        <f>IFERROR(CONCATENATE("*",VLOOKUP(C417,PARAM!E:F,2,0),VLOOKUP(D417,PARAM!K:L,2,0),VLOOKUP(E417,PARAM!H:I,2,0),VLOOKUP(G417,PARAM!S:T,2,0),"*"),"")</f>
        <v>*25217532*</v>
      </c>
      <c r="K417" s="1" t="str">
        <f t="shared" si="1"/>
        <v>CHAQUETAS CABALLERO LISA ACOLCHADA TALLA XL</v>
      </c>
      <c r="L417" s="1" t="str">
        <f>VLOOKUP(B417,PARAM!A:C,3,0)</f>
        <v>MODA CASUAL HOMBRE</v>
      </c>
      <c r="M417" s="1" t="str">
        <f>VLOOKUP(D417,PARAM!K:N,3,0)</f>
        <v>MASCULINO</v>
      </c>
      <c r="N417" s="1" t="str">
        <f>VLOOKUP(D417,PARAM!K:N,4,0)</f>
        <v>ADULTO</v>
      </c>
      <c r="O417" s="1" t="str">
        <f t="shared" si="2"/>
        <v>CHAQUETAS CABALLERO LISA ACOLCHADA</v>
      </c>
      <c r="P417" s="1"/>
      <c r="Q417" s="1"/>
    </row>
    <row r="418">
      <c r="A418" s="70">
        <v>46186.0</v>
      </c>
      <c r="B418" s="5" t="s">
        <v>1870</v>
      </c>
      <c r="C418" s="5" t="s">
        <v>1792</v>
      </c>
      <c r="D418" s="5" t="s">
        <v>1606</v>
      </c>
      <c r="E418" s="1" t="s">
        <v>1895</v>
      </c>
      <c r="F418" s="5" t="s">
        <v>1817</v>
      </c>
      <c r="G418" s="99" t="s">
        <v>1756</v>
      </c>
      <c r="H418" s="1" t="s">
        <v>1296</v>
      </c>
      <c r="I418" s="1" t="str">
        <f>IFERROR(CONCATENATE(VLOOKUP(C418,PARAM!E:F,2,0),VLOOKUP(D418,PARAM!K:L,2,0),VLOOKUP(E418,PARAM!H:I,2,0),VLOOKUP(G418,PARAM!S:T,2,0)),"")</f>
        <v>25220134</v>
      </c>
      <c r="J418" s="1" t="str">
        <f>IFERROR(CONCATENATE("*",VLOOKUP(C418,PARAM!E:F,2,0),VLOOKUP(D418,PARAM!K:L,2,0),VLOOKUP(E418,PARAM!H:I,2,0),VLOOKUP(G418,PARAM!S:T,2,0),"*"),"")</f>
        <v>*25220134*</v>
      </c>
      <c r="K418" s="1" t="str">
        <f t="shared" si="1"/>
        <v>CHAQUETAS CABALLERO OVEJERA HAN CHENG TALLA XXL</v>
      </c>
      <c r="L418" s="1" t="str">
        <f>VLOOKUP(B418,PARAM!A:C,3,0)</f>
        <v>MODA CASUAL HOMBRE</v>
      </c>
      <c r="M418" s="1" t="str">
        <f>VLOOKUP(D418,PARAM!K:N,3,0)</f>
        <v>MASCULINO</v>
      </c>
      <c r="N418" s="1" t="str">
        <f>VLOOKUP(D418,PARAM!K:N,4,0)</f>
        <v>ADULTO</v>
      </c>
      <c r="O418" s="1" t="str">
        <f t="shared" si="2"/>
        <v>CHAQUETAS CABALLERO OVEJERA HAN CHENG</v>
      </c>
      <c r="P418" s="1"/>
      <c r="Q418" s="1"/>
    </row>
    <row r="419">
      <c r="A419" s="70">
        <v>46186.0</v>
      </c>
      <c r="B419" s="5" t="s">
        <v>1870</v>
      </c>
      <c r="C419" s="5" t="s">
        <v>1792</v>
      </c>
      <c r="D419" s="5" t="s">
        <v>1606</v>
      </c>
      <c r="E419" s="5" t="s">
        <v>1896</v>
      </c>
      <c r="F419" s="5" t="s">
        <v>1584</v>
      </c>
      <c r="G419" s="99" t="s">
        <v>1678</v>
      </c>
      <c r="H419" s="1" t="s">
        <v>1055</v>
      </c>
      <c r="I419" s="1" t="str">
        <f>IFERROR(CONCATENATE(VLOOKUP(C419,PARAM!E:F,2,0),VLOOKUP(D419,PARAM!K:L,2,0),VLOOKUP(E419,PARAM!H:I,2,0),VLOOKUP(G419,PARAM!S:T,2,0)),"")</f>
        <v>25221630</v>
      </c>
      <c r="J419" s="1" t="str">
        <f>IFERROR(CONCATENATE("*",VLOOKUP(C419,PARAM!E:F,2,0),VLOOKUP(D419,PARAM!K:L,2,0),VLOOKUP(E419,PARAM!H:I,2,0),VLOOKUP(G419,PARAM!S:T,2,0),"*"),"")</f>
        <v>*25221630*</v>
      </c>
      <c r="K419" s="1" t="str">
        <f t="shared" si="1"/>
        <v>CHAQUETAS CABALLERO POLO TALLA UN</v>
      </c>
      <c r="L419" s="1" t="str">
        <f>VLOOKUP(B419,PARAM!A:C,3,0)</f>
        <v>MODA CASUAL HOMBRE</v>
      </c>
      <c r="M419" s="1" t="str">
        <f>VLOOKUP(D419,PARAM!K:N,3,0)</f>
        <v>MASCULINO</v>
      </c>
      <c r="N419" s="1" t="str">
        <f>VLOOKUP(D419,PARAM!K:N,4,0)</f>
        <v>ADULTO</v>
      </c>
      <c r="O419" s="1" t="str">
        <f t="shared" si="2"/>
        <v>CHAQUETAS CABALLERO POLO</v>
      </c>
      <c r="P419" s="1"/>
      <c r="Q419" s="1"/>
    </row>
    <row r="420">
      <c r="A420" s="70">
        <v>46186.0</v>
      </c>
      <c r="B420" s="5" t="s">
        <v>1870</v>
      </c>
      <c r="C420" s="5" t="s">
        <v>1792</v>
      </c>
      <c r="D420" s="5" t="s">
        <v>1606</v>
      </c>
      <c r="E420" s="5" t="s">
        <v>1897</v>
      </c>
      <c r="F420" s="5" t="s">
        <v>1584</v>
      </c>
      <c r="G420" s="99" t="s">
        <v>1751</v>
      </c>
      <c r="H420" s="1" t="s">
        <v>1042</v>
      </c>
      <c r="I420" s="1" t="str">
        <f>IFERROR(CONCATENATE(VLOOKUP(C420,PARAM!E:F,2,0),VLOOKUP(D420,PARAM!K:L,2,0),VLOOKUP(E420,PARAM!H:I,2,0),VLOOKUP(G420,PARAM!S:T,2,0)),"")</f>
        <v>25221923</v>
      </c>
      <c r="J420" s="1" t="str">
        <f>IFERROR(CONCATENATE("*",VLOOKUP(C420,PARAM!E:F,2,0),VLOOKUP(D420,PARAM!K:L,2,0),VLOOKUP(E420,PARAM!H:I,2,0),VLOOKUP(G420,PARAM!S:T,2,0),"*"),"")</f>
        <v>*25221923*</v>
      </c>
      <c r="K420" s="1" t="str">
        <f t="shared" si="1"/>
        <v>CHAQUETAS CABALLERO POLO SENCILLA TALLA L</v>
      </c>
      <c r="L420" s="1" t="str">
        <f>VLOOKUP(B420,PARAM!A:C,3,0)</f>
        <v>MODA CASUAL HOMBRE</v>
      </c>
      <c r="M420" s="1" t="str">
        <f>VLOOKUP(D420,PARAM!K:N,3,0)</f>
        <v>MASCULINO</v>
      </c>
      <c r="N420" s="1" t="str">
        <f>VLOOKUP(D420,PARAM!K:N,4,0)</f>
        <v>ADULTO</v>
      </c>
      <c r="O420" s="1" t="str">
        <f t="shared" si="2"/>
        <v>CHAQUETAS CABALLERO POLO SENCILLA</v>
      </c>
      <c r="P420" s="1"/>
      <c r="Q420" s="1"/>
    </row>
    <row r="421">
      <c r="A421" s="70">
        <v>46186.0</v>
      </c>
      <c r="B421" s="5" t="s">
        <v>1870</v>
      </c>
      <c r="C421" s="5" t="s">
        <v>1792</v>
      </c>
      <c r="D421" s="5" t="s">
        <v>1606</v>
      </c>
      <c r="E421" s="5" t="s">
        <v>1897</v>
      </c>
      <c r="F421" s="5" t="s">
        <v>1584</v>
      </c>
      <c r="G421" s="99" t="s">
        <v>1752</v>
      </c>
      <c r="H421" s="1" t="s">
        <v>1044</v>
      </c>
      <c r="I421" s="1" t="str">
        <f>IFERROR(CONCATENATE(VLOOKUP(C421,PARAM!E:F,2,0),VLOOKUP(D421,PARAM!K:L,2,0),VLOOKUP(E421,PARAM!H:I,2,0),VLOOKUP(G421,PARAM!S:T,2,0)),"")</f>
        <v>25221925</v>
      </c>
      <c r="J421" s="1" t="str">
        <f>IFERROR(CONCATENATE("*",VLOOKUP(C421,PARAM!E:F,2,0),VLOOKUP(D421,PARAM!K:L,2,0),VLOOKUP(E421,PARAM!H:I,2,0),VLOOKUP(G421,PARAM!S:T,2,0),"*"),"")</f>
        <v>*25221925*</v>
      </c>
      <c r="K421" s="1" t="str">
        <f t="shared" si="1"/>
        <v>CHAQUETAS CABALLERO POLO SENCILLA TALLA M</v>
      </c>
      <c r="L421" s="1" t="str">
        <f>VLOOKUP(B421,PARAM!A:C,3,0)</f>
        <v>MODA CASUAL HOMBRE</v>
      </c>
      <c r="M421" s="1" t="str">
        <f>VLOOKUP(D421,PARAM!K:N,3,0)</f>
        <v>MASCULINO</v>
      </c>
      <c r="N421" s="1" t="str">
        <f>VLOOKUP(D421,PARAM!K:N,4,0)</f>
        <v>ADULTO</v>
      </c>
      <c r="O421" s="1" t="str">
        <f t="shared" si="2"/>
        <v>CHAQUETAS CABALLERO POLO SENCILLA</v>
      </c>
      <c r="P421" s="1"/>
      <c r="Q421" s="1"/>
    </row>
    <row r="422">
      <c r="A422" s="70">
        <v>46186.0</v>
      </c>
      <c r="B422" s="5" t="s">
        <v>1870</v>
      </c>
      <c r="C422" s="5" t="s">
        <v>1792</v>
      </c>
      <c r="D422" s="5" t="s">
        <v>1606</v>
      </c>
      <c r="E422" s="5" t="s">
        <v>1897</v>
      </c>
      <c r="F422" s="5" t="s">
        <v>1584</v>
      </c>
      <c r="G422" s="99" t="s">
        <v>1754</v>
      </c>
      <c r="H422" s="1" t="s">
        <v>1044</v>
      </c>
      <c r="I422" s="1" t="str">
        <f>IFERROR(CONCATENATE(VLOOKUP(C422,PARAM!E:F,2,0),VLOOKUP(D422,PARAM!K:L,2,0),VLOOKUP(E422,PARAM!H:I,2,0),VLOOKUP(G422,PARAM!S:T,2,0)),"")</f>
        <v>25221932</v>
      </c>
      <c r="J422" s="1" t="str">
        <f>IFERROR(CONCATENATE("*",VLOOKUP(C422,PARAM!E:F,2,0),VLOOKUP(D422,PARAM!K:L,2,0),VLOOKUP(E422,PARAM!H:I,2,0),VLOOKUP(G422,PARAM!S:T,2,0),"*"),"")</f>
        <v>*25221932*</v>
      </c>
      <c r="K422" s="1" t="str">
        <f t="shared" si="1"/>
        <v>CHAQUETAS CABALLERO POLO SENCILLA TALLA XL</v>
      </c>
      <c r="L422" s="1" t="str">
        <f>VLOOKUP(B422,PARAM!A:C,3,0)</f>
        <v>MODA CASUAL HOMBRE</v>
      </c>
      <c r="M422" s="1" t="str">
        <f>VLOOKUP(D422,PARAM!K:N,3,0)</f>
        <v>MASCULINO</v>
      </c>
      <c r="N422" s="1" t="str">
        <f>VLOOKUP(D422,PARAM!K:N,4,0)</f>
        <v>ADULTO</v>
      </c>
      <c r="O422" s="1" t="str">
        <f t="shared" si="2"/>
        <v>CHAQUETAS CABALLERO POLO SENCILLA</v>
      </c>
      <c r="P422" s="1"/>
      <c r="Q422" s="1"/>
    </row>
    <row r="423">
      <c r="A423" s="70">
        <v>46186.0</v>
      </c>
      <c r="B423" s="5" t="s">
        <v>1870</v>
      </c>
      <c r="C423" s="5" t="s">
        <v>1792</v>
      </c>
      <c r="D423" s="5" t="s">
        <v>1606</v>
      </c>
      <c r="E423" s="5" t="s">
        <v>1898</v>
      </c>
      <c r="F423" s="5" t="s">
        <v>1817</v>
      </c>
      <c r="G423" s="99" t="s">
        <v>1751</v>
      </c>
      <c r="H423" s="1" t="s">
        <v>1302</v>
      </c>
      <c r="I423" s="1" t="str">
        <f>IFERROR(CONCATENATE(VLOOKUP(C423,PARAM!E:F,2,0),VLOOKUP(D423,PARAM!K:L,2,0),VLOOKUP(E423,PARAM!H:I,2,0),VLOOKUP(G423,PARAM!S:T,2,0)),"")</f>
        <v>25226023</v>
      </c>
      <c r="J423" s="1" t="str">
        <f>IFERROR(CONCATENATE("*",VLOOKUP(C423,PARAM!E:F,2,0),VLOOKUP(D423,PARAM!K:L,2,0),VLOOKUP(E423,PARAM!H:I,2,0),VLOOKUP(G423,PARAM!S:T,2,0),"*"),"")</f>
        <v>*25226023*</v>
      </c>
      <c r="K423" s="1" t="str">
        <f t="shared" si="1"/>
        <v>CHAQUETAS CABALLERO THE NORTH FACE CON CAPOTA TALLA L</v>
      </c>
      <c r="L423" s="1" t="str">
        <f>VLOOKUP(B423,PARAM!A:C,3,0)</f>
        <v>MODA CASUAL HOMBRE</v>
      </c>
      <c r="M423" s="1" t="str">
        <f>VLOOKUP(D423,PARAM!K:N,3,0)</f>
        <v>MASCULINO</v>
      </c>
      <c r="N423" s="1" t="str">
        <f>VLOOKUP(D423,PARAM!K:N,4,0)</f>
        <v>ADULTO</v>
      </c>
      <c r="O423" s="1" t="str">
        <f t="shared" si="2"/>
        <v>CHAQUETAS CABALLERO THE NORTH FACE CON CAPOTA</v>
      </c>
      <c r="P423" s="1"/>
      <c r="Q423" s="1"/>
    </row>
    <row r="424">
      <c r="A424" s="70">
        <v>46186.0</v>
      </c>
      <c r="B424" s="5" t="s">
        <v>1870</v>
      </c>
      <c r="C424" s="5" t="s">
        <v>1899</v>
      </c>
      <c r="D424" s="5" t="s">
        <v>1606</v>
      </c>
      <c r="E424" s="5" t="s">
        <v>1872</v>
      </c>
      <c r="F424" s="5" t="s">
        <v>1584</v>
      </c>
      <c r="G424" s="99">
        <v>28.0</v>
      </c>
      <c r="H424" s="1" t="s">
        <v>1737</v>
      </c>
      <c r="I424" s="1" t="str">
        <f>IFERROR(CONCATENATE(VLOOKUP(C424,PARAM!E:F,2,0),VLOOKUP(D424,PARAM!K:L,2,0),VLOOKUP(E424,PARAM!H:I,2,0),VLOOKUP(G424,PARAM!S:T,2,0)),"")</f>
        <v>4226612</v>
      </c>
      <c r="J424" s="1" t="str">
        <f>IFERROR(CONCATENATE("*",VLOOKUP(C424,PARAM!E:F,2,0),VLOOKUP(D424,PARAM!K:L,2,0),VLOOKUP(E424,PARAM!H:I,2,0),VLOOKUP(G424,PARAM!S:T,2,0),"*"),"")</f>
        <v>*4226612*</v>
      </c>
      <c r="K424" s="1" t="str">
        <f t="shared" si="1"/>
        <v>DRILL CABALLERO CAMUFLADO TALLA 28</v>
      </c>
      <c r="L424" s="1" t="str">
        <f>VLOOKUP(B424,PARAM!A:C,3,0)</f>
        <v>MODA CASUAL HOMBRE</v>
      </c>
      <c r="M424" s="1" t="str">
        <f>VLOOKUP(D424,PARAM!K:N,3,0)</f>
        <v>MASCULINO</v>
      </c>
      <c r="N424" s="1" t="str">
        <f>VLOOKUP(D424,PARAM!K:N,4,0)</f>
        <v>ADULTO</v>
      </c>
      <c r="O424" s="1" t="str">
        <f t="shared" si="2"/>
        <v>DRILL CABALLERO CAMUFLADO</v>
      </c>
      <c r="P424" s="1"/>
      <c r="Q424" s="1"/>
    </row>
    <row r="425">
      <c r="A425" s="70">
        <v>46186.0</v>
      </c>
      <c r="B425" s="5" t="s">
        <v>1870</v>
      </c>
      <c r="C425" s="5" t="s">
        <v>1899</v>
      </c>
      <c r="D425" s="5" t="s">
        <v>1606</v>
      </c>
      <c r="E425" s="5" t="s">
        <v>1872</v>
      </c>
      <c r="F425" s="5" t="s">
        <v>1584</v>
      </c>
      <c r="G425" s="99">
        <v>30.0</v>
      </c>
      <c r="H425" s="1" t="s">
        <v>1737</v>
      </c>
      <c r="I425" s="1" t="str">
        <f>IFERROR(CONCATENATE(VLOOKUP(C425,PARAM!E:F,2,0),VLOOKUP(D425,PARAM!K:L,2,0),VLOOKUP(E425,PARAM!H:I,2,0),VLOOKUP(G425,PARAM!S:T,2,0)),"")</f>
        <v>4226613</v>
      </c>
      <c r="J425" s="1" t="str">
        <f>IFERROR(CONCATENATE("*",VLOOKUP(C425,PARAM!E:F,2,0),VLOOKUP(D425,PARAM!K:L,2,0),VLOOKUP(E425,PARAM!H:I,2,0),VLOOKUP(G425,PARAM!S:T,2,0),"*"),"")</f>
        <v>*4226613*</v>
      </c>
      <c r="K425" s="1" t="str">
        <f t="shared" si="1"/>
        <v>DRILL CABALLERO CAMUFLADO TALLA 30</v>
      </c>
      <c r="L425" s="1" t="str">
        <f>VLOOKUP(B425,PARAM!A:C,3,0)</f>
        <v>MODA CASUAL HOMBRE</v>
      </c>
      <c r="M425" s="1" t="str">
        <f>VLOOKUP(D425,PARAM!K:N,3,0)</f>
        <v>MASCULINO</v>
      </c>
      <c r="N425" s="1" t="str">
        <f>VLOOKUP(D425,PARAM!K:N,4,0)</f>
        <v>ADULTO</v>
      </c>
      <c r="O425" s="1" t="str">
        <f t="shared" si="2"/>
        <v>DRILL CABALLERO CAMUFLADO</v>
      </c>
      <c r="P425" s="1"/>
      <c r="Q425" s="1"/>
    </row>
    <row r="426">
      <c r="A426" s="70">
        <v>46186.0</v>
      </c>
      <c r="B426" s="5" t="s">
        <v>1870</v>
      </c>
      <c r="C426" s="5" t="s">
        <v>1899</v>
      </c>
      <c r="D426" s="5" t="s">
        <v>1606</v>
      </c>
      <c r="E426" s="5" t="s">
        <v>1872</v>
      </c>
      <c r="F426" s="5" t="s">
        <v>1584</v>
      </c>
      <c r="G426" s="99">
        <v>32.0</v>
      </c>
      <c r="H426" s="1" t="s">
        <v>1737</v>
      </c>
      <c r="I426" s="1" t="str">
        <f>IFERROR(CONCATENATE(VLOOKUP(C426,PARAM!E:F,2,0),VLOOKUP(D426,PARAM!K:L,2,0),VLOOKUP(E426,PARAM!H:I,2,0),VLOOKUP(G426,PARAM!S:T,2,0)),"")</f>
        <v>4226614</v>
      </c>
      <c r="J426" s="1" t="str">
        <f>IFERROR(CONCATENATE("*",VLOOKUP(C426,PARAM!E:F,2,0),VLOOKUP(D426,PARAM!K:L,2,0),VLOOKUP(E426,PARAM!H:I,2,0),VLOOKUP(G426,PARAM!S:T,2,0),"*"),"")</f>
        <v>*4226614*</v>
      </c>
      <c r="K426" s="1" t="str">
        <f t="shared" si="1"/>
        <v>DRILL CABALLERO CAMUFLADO TALLA 32</v>
      </c>
      <c r="L426" s="1" t="str">
        <f>VLOOKUP(B426,PARAM!A:C,3,0)</f>
        <v>MODA CASUAL HOMBRE</v>
      </c>
      <c r="M426" s="1" t="str">
        <f>VLOOKUP(D426,PARAM!K:N,3,0)</f>
        <v>MASCULINO</v>
      </c>
      <c r="N426" s="1" t="str">
        <f>VLOOKUP(D426,PARAM!K:N,4,0)</f>
        <v>ADULTO</v>
      </c>
      <c r="O426" s="1" t="str">
        <f t="shared" si="2"/>
        <v>DRILL CABALLERO CAMUFLADO</v>
      </c>
      <c r="P426" s="1"/>
      <c r="Q426" s="1"/>
    </row>
    <row r="427">
      <c r="A427" s="70">
        <v>46186.0</v>
      </c>
      <c r="B427" s="5" t="s">
        <v>1870</v>
      </c>
      <c r="C427" s="5" t="s">
        <v>1899</v>
      </c>
      <c r="D427" s="5" t="s">
        <v>1606</v>
      </c>
      <c r="E427" s="5" t="s">
        <v>1872</v>
      </c>
      <c r="F427" s="5" t="s">
        <v>1584</v>
      </c>
      <c r="G427" s="99">
        <v>34.0</v>
      </c>
      <c r="H427" s="1" t="s">
        <v>1737</v>
      </c>
      <c r="I427" s="1" t="str">
        <f>IFERROR(CONCATENATE(VLOOKUP(C427,PARAM!E:F,2,0),VLOOKUP(D427,PARAM!K:L,2,0),VLOOKUP(E427,PARAM!H:I,2,0),VLOOKUP(G427,PARAM!S:T,2,0)),"")</f>
        <v>4226615</v>
      </c>
      <c r="J427" s="1" t="str">
        <f>IFERROR(CONCATENATE("*",VLOOKUP(C427,PARAM!E:F,2,0),VLOOKUP(D427,PARAM!K:L,2,0),VLOOKUP(E427,PARAM!H:I,2,0),VLOOKUP(G427,PARAM!S:T,2,0),"*"),"")</f>
        <v>*4226615*</v>
      </c>
      <c r="K427" s="1" t="str">
        <f t="shared" si="1"/>
        <v>DRILL CABALLERO CAMUFLADO TALLA 34</v>
      </c>
      <c r="L427" s="1" t="str">
        <f>VLOOKUP(B427,PARAM!A:C,3,0)</f>
        <v>MODA CASUAL HOMBRE</v>
      </c>
      <c r="M427" s="1" t="str">
        <f>VLOOKUP(D427,PARAM!K:N,3,0)</f>
        <v>MASCULINO</v>
      </c>
      <c r="N427" s="1" t="str">
        <f>VLOOKUP(D427,PARAM!K:N,4,0)</f>
        <v>ADULTO</v>
      </c>
      <c r="O427" s="1" t="str">
        <f t="shared" si="2"/>
        <v>DRILL CABALLERO CAMUFLADO</v>
      </c>
      <c r="P427" s="1"/>
      <c r="Q427" s="1"/>
    </row>
    <row r="428">
      <c r="A428" s="70">
        <v>46186.0</v>
      </c>
      <c r="B428" s="5" t="s">
        <v>1870</v>
      </c>
      <c r="C428" s="5" t="s">
        <v>1899</v>
      </c>
      <c r="D428" s="5" t="s">
        <v>1606</v>
      </c>
      <c r="E428" s="5" t="s">
        <v>1872</v>
      </c>
      <c r="F428" s="5" t="s">
        <v>1584</v>
      </c>
      <c r="G428" s="99">
        <v>36.0</v>
      </c>
      <c r="H428" s="1" t="s">
        <v>1737</v>
      </c>
      <c r="I428" s="1" t="str">
        <f>IFERROR(CONCATENATE(VLOOKUP(C428,PARAM!E:F,2,0),VLOOKUP(D428,PARAM!K:L,2,0),VLOOKUP(E428,PARAM!H:I,2,0),VLOOKUP(G428,PARAM!S:T,2,0)),"")</f>
        <v>4226616</v>
      </c>
      <c r="J428" s="1" t="str">
        <f>IFERROR(CONCATENATE("*",VLOOKUP(C428,PARAM!E:F,2,0),VLOOKUP(D428,PARAM!K:L,2,0),VLOOKUP(E428,PARAM!H:I,2,0),VLOOKUP(G428,PARAM!S:T,2,0),"*"),"")</f>
        <v>*4226616*</v>
      </c>
      <c r="K428" s="1" t="str">
        <f t="shared" si="1"/>
        <v>DRILL CABALLERO CAMUFLADO TALLA 36</v>
      </c>
      <c r="L428" s="1" t="str">
        <f>VLOOKUP(B428,PARAM!A:C,3,0)</f>
        <v>MODA CASUAL HOMBRE</v>
      </c>
      <c r="M428" s="1" t="str">
        <f>VLOOKUP(D428,PARAM!K:N,3,0)</f>
        <v>MASCULINO</v>
      </c>
      <c r="N428" s="1" t="str">
        <f>VLOOKUP(D428,PARAM!K:N,4,0)</f>
        <v>ADULTO</v>
      </c>
      <c r="O428" s="1" t="str">
        <f t="shared" si="2"/>
        <v>DRILL CABALLERO CAMUFLADO</v>
      </c>
      <c r="P428" s="1"/>
      <c r="Q428" s="1"/>
    </row>
    <row r="429">
      <c r="A429" s="70">
        <v>46186.0</v>
      </c>
      <c r="B429" s="5" t="s">
        <v>1870</v>
      </c>
      <c r="C429" s="5" t="s">
        <v>1899</v>
      </c>
      <c r="D429" s="5" t="s">
        <v>1606</v>
      </c>
      <c r="E429" s="5" t="s">
        <v>1900</v>
      </c>
      <c r="F429" s="5" t="s">
        <v>1584</v>
      </c>
      <c r="G429" s="99">
        <v>28.0</v>
      </c>
      <c r="H429" s="1" t="s">
        <v>1737</v>
      </c>
      <c r="I429" s="1" t="str">
        <f>IFERROR(CONCATENATE(VLOOKUP(C429,PARAM!E:F,2,0),VLOOKUP(D429,PARAM!K:L,2,0),VLOOKUP(E429,PARAM!H:I,2,0),VLOOKUP(G429,PARAM!S:T,2,0)),"")</f>
        <v>42215812</v>
      </c>
      <c r="J429" s="1" t="str">
        <f>IFERROR(CONCATENATE("*",VLOOKUP(C429,PARAM!E:F,2,0),VLOOKUP(D429,PARAM!K:L,2,0),VLOOKUP(E429,PARAM!H:I,2,0),VLOOKUP(G429,PARAM!S:T,2,0),"*"),"")</f>
        <v>*42215812*</v>
      </c>
      <c r="K429" s="1" t="str">
        <f t="shared" si="1"/>
        <v>DRILL CABALLERO JUVENIL TALLA 28</v>
      </c>
      <c r="L429" s="1" t="str">
        <f>VLOOKUP(B429,PARAM!A:C,3,0)</f>
        <v>MODA CASUAL HOMBRE</v>
      </c>
      <c r="M429" s="1" t="str">
        <f>VLOOKUP(D429,PARAM!K:N,3,0)</f>
        <v>MASCULINO</v>
      </c>
      <c r="N429" s="1" t="str">
        <f>VLOOKUP(D429,PARAM!K:N,4,0)</f>
        <v>ADULTO</v>
      </c>
      <c r="O429" s="1" t="str">
        <f t="shared" si="2"/>
        <v>DRILL CABALLERO JUVENIL</v>
      </c>
      <c r="P429" s="1"/>
      <c r="Q429" s="1"/>
    </row>
    <row r="430">
      <c r="A430" s="70">
        <v>46186.0</v>
      </c>
      <c r="B430" s="5" t="s">
        <v>1870</v>
      </c>
      <c r="C430" s="5" t="s">
        <v>1899</v>
      </c>
      <c r="D430" s="5" t="s">
        <v>1606</v>
      </c>
      <c r="E430" s="5" t="s">
        <v>1900</v>
      </c>
      <c r="F430" s="5" t="s">
        <v>1584</v>
      </c>
      <c r="G430" s="99">
        <v>30.0</v>
      </c>
      <c r="H430" s="1" t="s">
        <v>1737</v>
      </c>
      <c r="I430" s="1" t="str">
        <f>IFERROR(CONCATENATE(VLOOKUP(C430,PARAM!E:F,2,0),VLOOKUP(D430,PARAM!K:L,2,0),VLOOKUP(E430,PARAM!H:I,2,0),VLOOKUP(G430,PARAM!S:T,2,0)),"")</f>
        <v>42215813</v>
      </c>
      <c r="J430" s="1" t="str">
        <f>IFERROR(CONCATENATE("*",VLOOKUP(C430,PARAM!E:F,2,0),VLOOKUP(D430,PARAM!K:L,2,0),VLOOKUP(E430,PARAM!H:I,2,0),VLOOKUP(G430,PARAM!S:T,2,0),"*"),"")</f>
        <v>*42215813*</v>
      </c>
      <c r="K430" s="1" t="str">
        <f t="shared" si="1"/>
        <v>DRILL CABALLERO JUVENIL TALLA 30</v>
      </c>
      <c r="L430" s="1" t="str">
        <f>VLOOKUP(B430,PARAM!A:C,3,0)</f>
        <v>MODA CASUAL HOMBRE</v>
      </c>
      <c r="M430" s="1" t="str">
        <f>VLOOKUP(D430,PARAM!K:N,3,0)</f>
        <v>MASCULINO</v>
      </c>
      <c r="N430" s="1" t="str">
        <f>VLOOKUP(D430,PARAM!K:N,4,0)</f>
        <v>ADULTO</v>
      </c>
      <c r="O430" s="1" t="str">
        <f t="shared" si="2"/>
        <v>DRILL CABALLERO JUVENIL</v>
      </c>
      <c r="P430" s="1"/>
      <c r="Q430" s="1"/>
    </row>
    <row r="431">
      <c r="A431" s="70">
        <v>46186.0</v>
      </c>
      <c r="B431" s="5" t="s">
        <v>1870</v>
      </c>
      <c r="C431" s="5" t="s">
        <v>1899</v>
      </c>
      <c r="D431" s="5" t="s">
        <v>1606</v>
      </c>
      <c r="E431" s="5" t="s">
        <v>1900</v>
      </c>
      <c r="F431" s="5" t="s">
        <v>1584</v>
      </c>
      <c r="G431" s="99">
        <v>32.0</v>
      </c>
      <c r="H431" s="1" t="s">
        <v>1737</v>
      </c>
      <c r="I431" s="1" t="str">
        <f>IFERROR(CONCATENATE(VLOOKUP(C431,PARAM!E:F,2,0),VLOOKUP(D431,PARAM!K:L,2,0),VLOOKUP(E431,PARAM!H:I,2,0),VLOOKUP(G431,PARAM!S:T,2,0)),"")</f>
        <v>42215814</v>
      </c>
      <c r="J431" s="1" t="str">
        <f>IFERROR(CONCATENATE("*",VLOOKUP(C431,PARAM!E:F,2,0),VLOOKUP(D431,PARAM!K:L,2,0),VLOOKUP(E431,PARAM!H:I,2,0),VLOOKUP(G431,PARAM!S:T,2,0),"*"),"")</f>
        <v>*42215814*</v>
      </c>
      <c r="K431" s="1" t="str">
        <f t="shared" si="1"/>
        <v>DRILL CABALLERO JUVENIL TALLA 32</v>
      </c>
      <c r="L431" s="1" t="str">
        <f>VLOOKUP(B431,PARAM!A:C,3,0)</f>
        <v>MODA CASUAL HOMBRE</v>
      </c>
      <c r="M431" s="1" t="str">
        <f>VLOOKUP(D431,PARAM!K:N,3,0)</f>
        <v>MASCULINO</v>
      </c>
      <c r="N431" s="1" t="str">
        <f>VLOOKUP(D431,PARAM!K:N,4,0)</f>
        <v>ADULTO</v>
      </c>
      <c r="O431" s="1" t="str">
        <f t="shared" si="2"/>
        <v>DRILL CABALLERO JUVENIL</v>
      </c>
      <c r="P431" s="1"/>
      <c r="Q431" s="1"/>
    </row>
    <row r="432">
      <c r="A432" s="70">
        <v>46186.0</v>
      </c>
      <c r="B432" s="5" t="s">
        <v>1870</v>
      </c>
      <c r="C432" s="5" t="s">
        <v>1899</v>
      </c>
      <c r="D432" s="5" t="s">
        <v>1606</v>
      </c>
      <c r="E432" s="5" t="s">
        <v>1900</v>
      </c>
      <c r="F432" s="5" t="s">
        <v>1584</v>
      </c>
      <c r="G432" s="99">
        <v>34.0</v>
      </c>
      <c r="H432" s="1" t="s">
        <v>1737</v>
      </c>
      <c r="I432" s="1" t="str">
        <f>IFERROR(CONCATENATE(VLOOKUP(C432,PARAM!E:F,2,0),VLOOKUP(D432,PARAM!K:L,2,0),VLOOKUP(E432,PARAM!H:I,2,0),VLOOKUP(G432,PARAM!S:T,2,0)),"")</f>
        <v>42215815</v>
      </c>
      <c r="J432" s="1" t="str">
        <f>IFERROR(CONCATENATE("*",VLOOKUP(C432,PARAM!E:F,2,0),VLOOKUP(D432,PARAM!K:L,2,0),VLOOKUP(E432,PARAM!H:I,2,0),VLOOKUP(G432,PARAM!S:T,2,0),"*"),"")</f>
        <v>*42215815*</v>
      </c>
      <c r="K432" s="1" t="str">
        <f t="shared" si="1"/>
        <v>DRILL CABALLERO JUVENIL TALLA 34</v>
      </c>
      <c r="L432" s="1" t="str">
        <f>VLOOKUP(B432,PARAM!A:C,3,0)</f>
        <v>MODA CASUAL HOMBRE</v>
      </c>
      <c r="M432" s="1" t="str">
        <f>VLOOKUP(D432,PARAM!K:N,3,0)</f>
        <v>MASCULINO</v>
      </c>
      <c r="N432" s="1" t="str">
        <f>VLOOKUP(D432,PARAM!K:N,4,0)</f>
        <v>ADULTO</v>
      </c>
      <c r="O432" s="1" t="str">
        <f t="shared" si="2"/>
        <v>DRILL CABALLERO JUVENIL</v>
      </c>
      <c r="P432" s="1"/>
      <c r="Q432" s="1"/>
    </row>
    <row r="433">
      <c r="A433" s="70">
        <v>46186.0</v>
      </c>
      <c r="B433" s="5" t="s">
        <v>1870</v>
      </c>
      <c r="C433" s="5" t="s">
        <v>1899</v>
      </c>
      <c r="D433" s="5" t="s">
        <v>1606</v>
      </c>
      <c r="E433" s="5" t="s">
        <v>1900</v>
      </c>
      <c r="F433" s="5" t="s">
        <v>1584</v>
      </c>
      <c r="G433" s="99">
        <v>36.0</v>
      </c>
      <c r="H433" s="1" t="s">
        <v>1737</v>
      </c>
      <c r="I433" s="1" t="str">
        <f>IFERROR(CONCATENATE(VLOOKUP(C433,PARAM!E:F,2,0),VLOOKUP(D433,PARAM!K:L,2,0),VLOOKUP(E433,PARAM!H:I,2,0),VLOOKUP(G433,PARAM!S:T,2,0)),"")</f>
        <v>42215816</v>
      </c>
      <c r="J433" s="1" t="str">
        <f>IFERROR(CONCATENATE("*",VLOOKUP(C433,PARAM!E:F,2,0),VLOOKUP(D433,PARAM!K:L,2,0),VLOOKUP(E433,PARAM!H:I,2,0),VLOOKUP(G433,PARAM!S:T,2,0),"*"),"")</f>
        <v>*42215816*</v>
      </c>
      <c r="K433" s="1" t="str">
        <f t="shared" si="1"/>
        <v>DRILL CABALLERO JUVENIL TALLA 36</v>
      </c>
      <c r="L433" s="1" t="str">
        <f>VLOOKUP(B433,PARAM!A:C,3,0)</f>
        <v>MODA CASUAL HOMBRE</v>
      </c>
      <c r="M433" s="1" t="str">
        <f>VLOOKUP(D433,PARAM!K:N,3,0)</f>
        <v>MASCULINO</v>
      </c>
      <c r="N433" s="1" t="str">
        <f>VLOOKUP(D433,PARAM!K:N,4,0)</f>
        <v>ADULTO</v>
      </c>
      <c r="O433" s="1" t="str">
        <f t="shared" si="2"/>
        <v>DRILL CABALLERO JUVENIL</v>
      </c>
      <c r="P433" s="1"/>
      <c r="Q433" s="1"/>
    </row>
    <row r="434">
      <c r="A434" s="70">
        <v>46186.0</v>
      </c>
      <c r="B434" s="5" t="s">
        <v>1870</v>
      </c>
      <c r="C434" s="5" t="s">
        <v>1899</v>
      </c>
      <c r="D434" s="5" t="s">
        <v>1606</v>
      </c>
      <c r="E434" s="5" t="s">
        <v>1901</v>
      </c>
      <c r="F434" s="5" t="s">
        <v>1584</v>
      </c>
      <c r="G434" s="99">
        <v>28.0</v>
      </c>
      <c r="H434" s="1" t="s">
        <v>1737</v>
      </c>
      <c r="I434" s="1" t="str">
        <f>IFERROR(CONCATENATE(VLOOKUP(C434,PARAM!E:F,2,0),VLOOKUP(D434,PARAM!K:L,2,0),VLOOKUP(E434,PARAM!H:I,2,0),VLOOKUP(G434,PARAM!S:T,2,0)),"")</f>
        <v>42223712</v>
      </c>
      <c r="J434" s="1" t="str">
        <f>IFERROR(CONCATENATE("*",VLOOKUP(C434,PARAM!E:F,2,0),VLOOKUP(D434,PARAM!K:L,2,0),VLOOKUP(E434,PARAM!H:I,2,0),VLOOKUP(G434,PARAM!S:T,2,0),"*"),"")</f>
        <v>*42223712*</v>
      </c>
      <c r="K434" s="1" t="str">
        <f t="shared" si="1"/>
        <v>DRILL CABALLERO RIBETE TALLA 28</v>
      </c>
      <c r="L434" s="1" t="str">
        <f>VLOOKUP(B434,PARAM!A:C,3,0)</f>
        <v>MODA CASUAL HOMBRE</v>
      </c>
      <c r="M434" s="1" t="str">
        <f>VLOOKUP(D434,PARAM!K:N,3,0)</f>
        <v>MASCULINO</v>
      </c>
      <c r="N434" s="1" t="str">
        <f>VLOOKUP(D434,PARAM!K:N,4,0)</f>
        <v>ADULTO</v>
      </c>
      <c r="O434" s="1" t="str">
        <f t="shared" si="2"/>
        <v>DRILL CABALLERO RIBETE</v>
      </c>
      <c r="P434" s="1"/>
      <c r="Q434" s="1"/>
    </row>
    <row r="435">
      <c r="A435" s="70">
        <v>46186.0</v>
      </c>
      <c r="B435" s="5" t="s">
        <v>1870</v>
      </c>
      <c r="C435" s="5" t="s">
        <v>1899</v>
      </c>
      <c r="D435" s="5" t="s">
        <v>1606</v>
      </c>
      <c r="E435" s="5" t="s">
        <v>1901</v>
      </c>
      <c r="F435" s="5" t="s">
        <v>1584</v>
      </c>
      <c r="G435" s="99">
        <v>30.0</v>
      </c>
      <c r="H435" s="1" t="s">
        <v>1737</v>
      </c>
      <c r="I435" s="1" t="str">
        <f>IFERROR(CONCATENATE(VLOOKUP(C435,PARAM!E:F,2,0),VLOOKUP(D435,PARAM!K:L,2,0),VLOOKUP(E435,PARAM!H:I,2,0),VLOOKUP(G435,PARAM!S:T,2,0)),"")</f>
        <v>42223713</v>
      </c>
      <c r="J435" s="1" t="str">
        <f>IFERROR(CONCATENATE("*",VLOOKUP(C435,PARAM!E:F,2,0),VLOOKUP(D435,PARAM!K:L,2,0),VLOOKUP(E435,PARAM!H:I,2,0),VLOOKUP(G435,PARAM!S:T,2,0),"*"),"")</f>
        <v>*42223713*</v>
      </c>
      <c r="K435" s="1" t="str">
        <f t="shared" si="1"/>
        <v>DRILL CABALLERO RIBETE TALLA 30</v>
      </c>
      <c r="L435" s="1" t="str">
        <f>VLOOKUP(B435,PARAM!A:C,3,0)</f>
        <v>MODA CASUAL HOMBRE</v>
      </c>
      <c r="M435" s="1" t="str">
        <f>VLOOKUP(D435,PARAM!K:N,3,0)</f>
        <v>MASCULINO</v>
      </c>
      <c r="N435" s="1" t="str">
        <f>VLOOKUP(D435,PARAM!K:N,4,0)</f>
        <v>ADULTO</v>
      </c>
      <c r="O435" s="1" t="str">
        <f t="shared" si="2"/>
        <v>DRILL CABALLERO RIBETE</v>
      </c>
      <c r="P435" s="1"/>
      <c r="Q435" s="1"/>
    </row>
    <row r="436">
      <c r="A436" s="70">
        <v>46186.0</v>
      </c>
      <c r="B436" s="5" t="s">
        <v>1870</v>
      </c>
      <c r="C436" s="5" t="s">
        <v>1899</v>
      </c>
      <c r="D436" s="5" t="s">
        <v>1606</v>
      </c>
      <c r="E436" s="5" t="s">
        <v>1901</v>
      </c>
      <c r="F436" s="5" t="s">
        <v>1584</v>
      </c>
      <c r="G436" s="99">
        <v>32.0</v>
      </c>
      <c r="H436" s="1" t="s">
        <v>1737</v>
      </c>
      <c r="I436" s="1" t="str">
        <f>IFERROR(CONCATENATE(VLOOKUP(C436,PARAM!E:F,2,0),VLOOKUP(D436,PARAM!K:L,2,0),VLOOKUP(E436,PARAM!H:I,2,0),VLOOKUP(G436,PARAM!S:T,2,0)),"")</f>
        <v>42223714</v>
      </c>
      <c r="J436" s="1" t="str">
        <f>IFERROR(CONCATENATE("*",VLOOKUP(C436,PARAM!E:F,2,0),VLOOKUP(D436,PARAM!K:L,2,0),VLOOKUP(E436,PARAM!H:I,2,0),VLOOKUP(G436,PARAM!S:T,2,0),"*"),"")</f>
        <v>*42223714*</v>
      </c>
      <c r="K436" s="1" t="str">
        <f t="shared" si="1"/>
        <v>DRILL CABALLERO RIBETE TALLA 32</v>
      </c>
      <c r="L436" s="1" t="str">
        <f>VLOOKUP(B436,PARAM!A:C,3,0)</f>
        <v>MODA CASUAL HOMBRE</v>
      </c>
      <c r="M436" s="1" t="str">
        <f>VLOOKUP(D436,PARAM!K:N,3,0)</f>
        <v>MASCULINO</v>
      </c>
      <c r="N436" s="1" t="str">
        <f>VLOOKUP(D436,PARAM!K:N,4,0)</f>
        <v>ADULTO</v>
      </c>
      <c r="O436" s="1" t="str">
        <f t="shared" si="2"/>
        <v>DRILL CABALLERO RIBETE</v>
      </c>
      <c r="P436" s="1"/>
      <c r="Q436" s="1"/>
    </row>
    <row r="437">
      <c r="A437" s="70">
        <v>46186.0</v>
      </c>
      <c r="B437" s="5" t="s">
        <v>1870</v>
      </c>
      <c r="C437" s="5" t="s">
        <v>1899</v>
      </c>
      <c r="D437" s="5" t="s">
        <v>1606</v>
      </c>
      <c r="E437" s="5" t="s">
        <v>1901</v>
      </c>
      <c r="F437" s="5" t="s">
        <v>1584</v>
      </c>
      <c r="G437" s="99">
        <v>34.0</v>
      </c>
      <c r="H437" s="1" t="s">
        <v>1737</v>
      </c>
      <c r="I437" s="1" t="str">
        <f>IFERROR(CONCATENATE(VLOOKUP(C437,PARAM!E:F,2,0),VLOOKUP(D437,PARAM!K:L,2,0),VLOOKUP(E437,PARAM!H:I,2,0),VLOOKUP(G437,PARAM!S:T,2,0)),"")</f>
        <v>42223715</v>
      </c>
      <c r="J437" s="1" t="str">
        <f>IFERROR(CONCATENATE("*",VLOOKUP(C437,PARAM!E:F,2,0),VLOOKUP(D437,PARAM!K:L,2,0),VLOOKUP(E437,PARAM!H:I,2,0),VLOOKUP(G437,PARAM!S:T,2,0),"*"),"")</f>
        <v>*42223715*</v>
      </c>
      <c r="K437" s="1" t="str">
        <f t="shared" si="1"/>
        <v>DRILL CABALLERO RIBETE TALLA 34</v>
      </c>
      <c r="L437" s="1" t="str">
        <f>VLOOKUP(B437,PARAM!A:C,3,0)</f>
        <v>MODA CASUAL HOMBRE</v>
      </c>
      <c r="M437" s="1" t="str">
        <f>VLOOKUP(D437,PARAM!K:N,3,0)</f>
        <v>MASCULINO</v>
      </c>
      <c r="N437" s="1" t="str">
        <f>VLOOKUP(D437,PARAM!K:N,4,0)</f>
        <v>ADULTO</v>
      </c>
      <c r="O437" s="1" t="str">
        <f t="shared" si="2"/>
        <v>DRILL CABALLERO RIBETE</v>
      </c>
      <c r="P437" s="1"/>
      <c r="Q437" s="1"/>
    </row>
    <row r="438">
      <c r="A438" s="70">
        <v>46186.0</v>
      </c>
      <c r="B438" s="5" t="s">
        <v>1870</v>
      </c>
      <c r="C438" s="5" t="s">
        <v>1899</v>
      </c>
      <c r="D438" s="5" t="s">
        <v>1606</v>
      </c>
      <c r="E438" s="5" t="s">
        <v>1901</v>
      </c>
      <c r="F438" s="5" t="s">
        <v>1584</v>
      </c>
      <c r="G438" s="99">
        <v>36.0</v>
      </c>
      <c r="H438" s="1" t="s">
        <v>1737</v>
      </c>
      <c r="I438" s="1" t="str">
        <f>IFERROR(CONCATENATE(VLOOKUP(C438,PARAM!E:F,2,0),VLOOKUP(D438,PARAM!K:L,2,0),VLOOKUP(E438,PARAM!H:I,2,0),VLOOKUP(G438,PARAM!S:T,2,0)),"")</f>
        <v>42223716</v>
      </c>
      <c r="J438" s="1" t="str">
        <f>IFERROR(CONCATENATE("*",VLOOKUP(C438,PARAM!E:F,2,0),VLOOKUP(D438,PARAM!K:L,2,0),VLOOKUP(E438,PARAM!H:I,2,0),VLOOKUP(G438,PARAM!S:T,2,0),"*"),"")</f>
        <v>*42223716*</v>
      </c>
      <c r="K438" s="1" t="str">
        <f t="shared" si="1"/>
        <v>DRILL CABALLERO RIBETE TALLA 36</v>
      </c>
      <c r="L438" s="1" t="str">
        <f>VLOOKUP(B438,PARAM!A:C,3,0)</f>
        <v>MODA CASUAL HOMBRE</v>
      </c>
      <c r="M438" s="1" t="str">
        <f>VLOOKUP(D438,PARAM!K:N,3,0)</f>
        <v>MASCULINO</v>
      </c>
      <c r="N438" s="1" t="str">
        <f>VLOOKUP(D438,PARAM!K:N,4,0)</f>
        <v>ADULTO</v>
      </c>
      <c r="O438" s="1" t="str">
        <f t="shared" si="2"/>
        <v>DRILL CABALLERO RIBETE</v>
      </c>
      <c r="P438" s="1"/>
      <c r="Q438" s="1"/>
    </row>
    <row r="439">
      <c r="A439" s="70">
        <v>46186.0</v>
      </c>
      <c r="B439" s="5" t="s">
        <v>1870</v>
      </c>
      <c r="C439" s="5" t="s">
        <v>1902</v>
      </c>
      <c r="D439" s="5" t="s">
        <v>1606</v>
      </c>
      <c r="E439" s="5" t="s">
        <v>1903</v>
      </c>
      <c r="F439" s="5" t="s">
        <v>1584</v>
      </c>
      <c r="G439" s="99">
        <v>30.0</v>
      </c>
      <c r="H439" s="1" t="s">
        <v>979</v>
      </c>
      <c r="I439" s="1" t="str">
        <f>IFERROR(CONCATENATE(VLOOKUP(C439,PARAM!E:F,2,0),VLOOKUP(D439,PARAM!K:L,2,0),VLOOKUP(E439,PARAM!H:I,2,0),VLOOKUP(G439,PARAM!S:T,2,0)),"")</f>
        <v>123913</v>
      </c>
      <c r="J439" s="1" t="str">
        <f>IFERROR(CONCATENATE("*",VLOOKUP(C439,PARAM!E:F,2,0),VLOOKUP(D439,PARAM!K:L,2,0),VLOOKUP(E439,PARAM!H:I,2,0),VLOOKUP(G439,PARAM!S:T,2,0),"*"),"")</f>
        <v>*123913*</v>
      </c>
      <c r="K439" s="1" t="str">
        <f t="shared" si="1"/>
        <v>JEANS CABALLERO BAGGI TALLA 30</v>
      </c>
      <c r="L439" s="1" t="str">
        <f>VLOOKUP(B439,PARAM!A:C,3,0)</f>
        <v>MODA CASUAL HOMBRE</v>
      </c>
      <c r="M439" s="1" t="str">
        <f>VLOOKUP(D439,PARAM!K:N,3,0)</f>
        <v>MASCULINO</v>
      </c>
      <c r="N439" s="1" t="str">
        <f>VLOOKUP(D439,PARAM!K:N,4,0)</f>
        <v>ADULTO</v>
      </c>
      <c r="O439" s="1" t="str">
        <f t="shared" si="2"/>
        <v>JEANS CABALLERO BAGGI</v>
      </c>
      <c r="P439" s="1"/>
      <c r="Q439" s="1"/>
    </row>
    <row r="440">
      <c r="A440" s="70">
        <v>46186.0</v>
      </c>
      <c r="B440" s="5" t="s">
        <v>1870</v>
      </c>
      <c r="C440" s="5" t="s">
        <v>1902</v>
      </c>
      <c r="D440" s="5" t="s">
        <v>1606</v>
      </c>
      <c r="E440" s="5" t="s">
        <v>1903</v>
      </c>
      <c r="F440" s="5" t="s">
        <v>1584</v>
      </c>
      <c r="G440" s="99">
        <v>32.0</v>
      </c>
      <c r="H440" s="1" t="s">
        <v>979</v>
      </c>
      <c r="I440" s="1" t="str">
        <f>IFERROR(CONCATENATE(VLOOKUP(C440,PARAM!E:F,2,0),VLOOKUP(D440,PARAM!K:L,2,0),VLOOKUP(E440,PARAM!H:I,2,0),VLOOKUP(G440,PARAM!S:T,2,0)),"")</f>
        <v>123914</v>
      </c>
      <c r="J440" s="1" t="str">
        <f>IFERROR(CONCATENATE("*",VLOOKUP(C440,PARAM!E:F,2,0),VLOOKUP(D440,PARAM!K:L,2,0),VLOOKUP(E440,PARAM!H:I,2,0),VLOOKUP(G440,PARAM!S:T,2,0),"*"),"")</f>
        <v>*123914*</v>
      </c>
      <c r="K440" s="1" t="str">
        <f t="shared" si="1"/>
        <v>JEANS CABALLERO BAGGI TALLA 32</v>
      </c>
      <c r="L440" s="1" t="str">
        <f>VLOOKUP(B440,PARAM!A:C,3,0)</f>
        <v>MODA CASUAL HOMBRE</v>
      </c>
      <c r="M440" s="1" t="str">
        <f>VLOOKUP(D440,PARAM!K:N,3,0)</f>
        <v>MASCULINO</v>
      </c>
      <c r="N440" s="1" t="str">
        <f>VLOOKUP(D440,PARAM!K:N,4,0)</f>
        <v>ADULTO</v>
      </c>
      <c r="O440" s="1" t="str">
        <f t="shared" si="2"/>
        <v>JEANS CABALLERO BAGGI</v>
      </c>
      <c r="P440" s="1"/>
      <c r="Q440" s="1"/>
    </row>
    <row r="441">
      <c r="A441" s="70">
        <v>46186.0</v>
      </c>
      <c r="B441" s="5" t="s">
        <v>1870</v>
      </c>
      <c r="C441" s="5" t="s">
        <v>1902</v>
      </c>
      <c r="D441" s="5" t="s">
        <v>1606</v>
      </c>
      <c r="E441" s="5" t="s">
        <v>1903</v>
      </c>
      <c r="F441" s="5" t="s">
        <v>1584</v>
      </c>
      <c r="G441" s="99">
        <v>34.0</v>
      </c>
      <c r="H441" s="1" t="s">
        <v>979</v>
      </c>
      <c r="I441" s="1" t="str">
        <f>IFERROR(CONCATENATE(VLOOKUP(C441,PARAM!E:F,2,0),VLOOKUP(D441,PARAM!K:L,2,0),VLOOKUP(E441,PARAM!H:I,2,0),VLOOKUP(G441,PARAM!S:T,2,0)),"")</f>
        <v>123915</v>
      </c>
      <c r="J441" s="1" t="str">
        <f>IFERROR(CONCATENATE("*",VLOOKUP(C441,PARAM!E:F,2,0),VLOOKUP(D441,PARAM!K:L,2,0),VLOOKUP(E441,PARAM!H:I,2,0),VLOOKUP(G441,PARAM!S:T,2,0),"*"),"")</f>
        <v>*123915*</v>
      </c>
      <c r="K441" s="1" t="str">
        <f t="shared" si="1"/>
        <v>JEANS CABALLERO BAGGI TALLA 34</v>
      </c>
      <c r="L441" s="1" t="str">
        <f>VLOOKUP(B441,PARAM!A:C,3,0)</f>
        <v>MODA CASUAL HOMBRE</v>
      </c>
      <c r="M441" s="1" t="str">
        <f>VLOOKUP(D441,PARAM!K:N,3,0)</f>
        <v>MASCULINO</v>
      </c>
      <c r="N441" s="1" t="str">
        <f>VLOOKUP(D441,PARAM!K:N,4,0)</f>
        <v>ADULTO</v>
      </c>
      <c r="O441" s="1" t="str">
        <f t="shared" si="2"/>
        <v>JEANS CABALLERO BAGGI</v>
      </c>
      <c r="P441" s="1"/>
      <c r="Q441" s="1"/>
    </row>
    <row r="442">
      <c r="A442" s="70">
        <v>46186.0</v>
      </c>
      <c r="B442" s="5" t="s">
        <v>1870</v>
      </c>
      <c r="C442" s="5" t="s">
        <v>1902</v>
      </c>
      <c r="D442" s="5" t="s">
        <v>1606</v>
      </c>
      <c r="E442" s="5" t="s">
        <v>1904</v>
      </c>
      <c r="F442" s="5" t="s">
        <v>1771</v>
      </c>
      <c r="G442" s="99">
        <v>28.0</v>
      </c>
      <c r="H442" s="1" t="s">
        <v>1737</v>
      </c>
      <c r="I442" s="1" t="str">
        <f>IFERROR(CONCATENATE(VLOOKUP(C442,PARAM!E:F,2,0),VLOOKUP(D442,PARAM!K:L,2,0),VLOOKUP(E442,PARAM!H:I,2,0),VLOOKUP(G442,PARAM!S:T,2,0)),"")</f>
        <v>127812</v>
      </c>
      <c r="J442" s="1" t="str">
        <f>IFERROR(CONCATENATE("*",VLOOKUP(C442,PARAM!E:F,2,0),VLOOKUP(D442,PARAM!K:L,2,0),VLOOKUP(E442,PARAM!H:I,2,0),VLOOKUP(G442,PARAM!S:T,2,0),"*"),"")</f>
        <v>*127812*</v>
      </c>
      <c r="K442" s="1" t="str">
        <f t="shared" si="1"/>
        <v>JEANS CABALLERO CLASICO TALLA 28</v>
      </c>
      <c r="L442" s="1" t="str">
        <f>VLOOKUP(B442,PARAM!A:C,3,0)</f>
        <v>MODA CASUAL HOMBRE</v>
      </c>
      <c r="M442" s="1" t="str">
        <f>VLOOKUP(D442,PARAM!K:N,3,0)</f>
        <v>MASCULINO</v>
      </c>
      <c r="N442" s="1" t="str">
        <f>VLOOKUP(D442,PARAM!K:N,4,0)</f>
        <v>ADULTO</v>
      </c>
      <c r="O442" s="1" t="str">
        <f t="shared" si="2"/>
        <v>JEANS CABALLERO CLASICO</v>
      </c>
      <c r="P442" s="1"/>
      <c r="Q442" s="1"/>
    </row>
    <row r="443">
      <c r="A443" s="70">
        <v>46186.0</v>
      </c>
      <c r="B443" s="5" t="s">
        <v>1870</v>
      </c>
      <c r="C443" s="5" t="s">
        <v>1902</v>
      </c>
      <c r="D443" s="5" t="s">
        <v>1606</v>
      </c>
      <c r="E443" s="5" t="s">
        <v>1904</v>
      </c>
      <c r="F443" s="5" t="s">
        <v>1771</v>
      </c>
      <c r="G443" s="99">
        <v>30.0</v>
      </c>
      <c r="H443" s="1" t="s">
        <v>1737</v>
      </c>
      <c r="I443" s="1" t="str">
        <f>IFERROR(CONCATENATE(VLOOKUP(C443,PARAM!E:F,2,0),VLOOKUP(D443,PARAM!K:L,2,0),VLOOKUP(E443,PARAM!H:I,2,0),VLOOKUP(G443,PARAM!S:T,2,0)),"")</f>
        <v>127813</v>
      </c>
      <c r="J443" s="1" t="str">
        <f>IFERROR(CONCATENATE("*",VLOOKUP(C443,PARAM!E:F,2,0),VLOOKUP(D443,PARAM!K:L,2,0),VLOOKUP(E443,PARAM!H:I,2,0),VLOOKUP(G443,PARAM!S:T,2,0),"*"),"")</f>
        <v>*127813*</v>
      </c>
      <c r="K443" s="1" t="str">
        <f t="shared" si="1"/>
        <v>JEANS CABALLERO CLASICO TALLA 30</v>
      </c>
      <c r="L443" s="1" t="str">
        <f>VLOOKUP(B443,PARAM!A:C,3,0)</f>
        <v>MODA CASUAL HOMBRE</v>
      </c>
      <c r="M443" s="1" t="str">
        <f>VLOOKUP(D443,PARAM!K:N,3,0)</f>
        <v>MASCULINO</v>
      </c>
      <c r="N443" s="1" t="str">
        <f>VLOOKUP(D443,PARAM!K:N,4,0)</f>
        <v>ADULTO</v>
      </c>
      <c r="O443" s="1" t="str">
        <f t="shared" si="2"/>
        <v>JEANS CABALLERO CLASICO</v>
      </c>
      <c r="P443" s="1"/>
      <c r="Q443" s="1"/>
    </row>
    <row r="444">
      <c r="A444" s="70">
        <v>46186.0</v>
      </c>
      <c r="B444" s="5" t="s">
        <v>1870</v>
      </c>
      <c r="C444" s="5" t="s">
        <v>1902</v>
      </c>
      <c r="D444" s="5" t="s">
        <v>1606</v>
      </c>
      <c r="E444" s="5" t="s">
        <v>1904</v>
      </c>
      <c r="F444" s="5" t="s">
        <v>1771</v>
      </c>
      <c r="G444" s="99">
        <v>32.0</v>
      </c>
      <c r="H444" s="1" t="s">
        <v>1737</v>
      </c>
      <c r="I444" s="1" t="str">
        <f>IFERROR(CONCATENATE(VLOOKUP(C444,PARAM!E:F,2,0),VLOOKUP(D444,PARAM!K:L,2,0),VLOOKUP(E444,PARAM!H:I,2,0),VLOOKUP(G444,PARAM!S:T,2,0)),"")</f>
        <v>127814</v>
      </c>
      <c r="J444" s="1" t="str">
        <f>IFERROR(CONCATENATE("*",VLOOKUP(C444,PARAM!E:F,2,0),VLOOKUP(D444,PARAM!K:L,2,0),VLOOKUP(E444,PARAM!H:I,2,0),VLOOKUP(G444,PARAM!S:T,2,0),"*"),"")</f>
        <v>*127814*</v>
      </c>
      <c r="K444" s="1" t="str">
        <f t="shared" si="1"/>
        <v>JEANS CABALLERO CLASICO TALLA 32</v>
      </c>
      <c r="L444" s="1" t="str">
        <f>VLOOKUP(B444,PARAM!A:C,3,0)</f>
        <v>MODA CASUAL HOMBRE</v>
      </c>
      <c r="M444" s="1" t="str">
        <f>VLOOKUP(D444,PARAM!K:N,3,0)</f>
        <v>MASCULINO</v>
      </c>
      <c r="N444" s="1" t="str">
        <f>VLOOKUP(D444,PARAM!K:N,4,0)</f>
        <v>ADULTO</v>
      </c>
      <c r="O444" s="1" t="str">
        <f t="shared" si="2"/>
        <v>JEANS CABALLERO CLASICO</v>
      </c>
      <c r="P444" s="1"/>
      <c r="Q444" s="1"/>
    </row>
    <row r="445">
      <c r="A445" s="70">
        <v>46186.0</v>
      </c>
      <c r="B445" s="5" t="s">
        <v>1870</v>
      </c>
      <c r="C445" s="5" t="s">
        <v>1902</v>
      </c>
      <c r="D445" s="5" t="s">
        <v>1606</v>
      </c>
      <c r="E445" s="5" t="s">
        <v>1904</v>
      </c>
      <c r="F445" s="5" t="s">
        <v>1771</v>
      </c>
      <c r="G445" s="99">
        <v>34.0</v>
      </c>
      <c r="H445" s="1" t="s">
        <v>1737</v>
      </c>
      <c r="I445" s="1" t="str">
        <f>IFERROR(CONCATENATE(VLOOKUP(C445,PARAM!E:F,2,0),VLOOKUP(D445,PARAM!K:L,2,0),VLOOKUP(E445,PARAM!H:I,2,0),VLOOKUP(G445,PARAM!S:T,2,0)),"")</f>
        <v>127815</v>
      </c>
      <c r="J445" s="1" t="str">
        <f>IFERROR(CONCATENATE("*",VLOOKUP(C445,PARAM!E:F,2,0),VLOOKUP(D445,PARAM!K:L,2,0),VLOOKUP(E445,PARAM!H:I,2,0),VLOOKUP(G445,PARAM!S:T,2,0),"*"),"")</f>
        <v>*127815*</v>
      </c>
      <c r="K445" s="1" t="str">
        <f t="shared" si="1"/>
        <v>JEANS CABALLERO CLASICO TALLA 34</v>
      </c>
      <c r="L445" s="1" t="str">
        <f>VLOOKUP(B445,PARAM!A:C,3,0)</f>
        <v>MODA CASUAL HOMBRE</v>
      </c>
      <c r="M445" s="1" t="str">
        <f>VLOOKUP(D445,PARAM!K:N,3,0)</f>
        <v>MASCULINO</v>
      </c>
      <c r="N445" s="1" t="str">
        <f>VLOOKUP(D445,PARAM!K:N,4,0)</f>
        <v>ADULTO</v>
      </c>
      <c r="O445" s="1" t="str">
        <f t="shared" si="2"/>
        <v>JEANS CABALLERO CLASICO</v>
      </c>
      <c r="P445" s="1"/>
      <c r="Q445" s="1"/>
    </row>
    <row r="446">
      <c r="A446" s="70">
        <v>46186.0</v>
      </c>
      <c r="B446" s="5" t="s">
        <v>1870</v>
      </c>
      <c r="C446" s="5" t="s">
        <v>1902</v>
      </c>
      <c r="D446" s="5" t="s">
        <v>1606</v>
      </c>
      <c r="E446" s="5" t="s">
        <v>1904</v>
      </c>
      <c r="F446" s="5" t="s">
        <v>1620</v>
      </c>
      <c r="G446" s="99">
        <v>28.0</v>
      </c>
      <c r="H446" s="1" t="s">
        <v>1737</v>
      </c>
      <c r="I446" s="1" t="str">
        <f>IFERROR(CONCATENATE(VLOOKUP(C446,PARAM!E:F,2,0),VLOOKUP(D446,PARAM!K:L,2,0),VLOOKUP(E446,PARAM!H:I,2,0),VLOOKUP(G446,PARAM!S:T,2,0)),"")</f>
        <v>127812</v>
      </c>
      <c r="J446" s="1" t="str">
        <f>IFERROR(CONCATENATE("*",VLOOKUP(C446,PARAM!E:F,2,0),VLOOKUP(D446,PARAM!K:L,2,0),VLOOKUP(E446,PARAM!H:I,2,0),VLOOKUP(G446,PARAM!S:T,2,0),"*"),"")</f>
        <v>*127812*</v>
      </c>
      <c r="K446" s="1" t="str">
        <f t="shared" si="1"/>
        <v>JEANS CABALLERO CLASICO TALLA 28</v>
      </c>
      <c r="L446" s="1" t="str">
        <f>VLOOKUP(B446,PARAM!A:C,3,0)</f>
        <v>MODA CASUAL HOMBRE</v>
      </c>
      <c r="M446" s="1" t="str">
        <f>VLOOKUP(D446,PARAM!K:N,3,0)</f>
        <v>MASCULINO</v>
      </c>
      <c r="N446" s="1" t="str">
        <f>VLOOKUP(D446,PARAM!K:N,4,0)</f>
        <v>ADULTO</v>
      </c>
      <c r="O446" s="1" t="str">
        <f t="shared" si="2"/>
        <v>JEANS CABALLERO CLASICO</v>
      </c>
      <c r="P446" s="1"/>
      <c r="Q446" s="1"/>
    </row>
    <row r="447">
      <c r="A447" s="70">
        <v>46186.0</v>
      </c>
      <c r="B447" s="5" t="s">
        <v>1870</v>
      </c>
      <c r="C447" s="5" t="s">
        <v>1902</v>
      </c>
      <c r="D447" s="5" t="s">
        <v>1606</v>
      </c>
      <c r="E447" s="5" t="s">
        <v>1904</v>
      </c>
      <c r="F447" s="5" t="s">
        <v>1620</v>
      </c>
      <c r="G447" s="99">
        <v>30.0</v>
      </c>
      <c r="H447" s="1" t="s">
        <v>1737</v>
      </c>
      <c r="I447" s="1" t="str">
        <f>IFERROR(CONCATENATE(VLOOKUP(C447,PARAM!E:F,2,0),VLOOKUP(D447,PARAM!K:L,2,0),VLOOKUP(E447,PARAM!H:I,2,0),VLOOKUP(G447,PARAM!S:T,2,0)),"")</f>
        <v>127813</v>
      </c>
      <c r="J447" s="1" t="str">
        <f>IFERROR(CONCATENATE("*",VLOOKUP(C447,PARAM!E:F,2,0),VLOOKUP(D447,PARAM!K:L,2,0),VLOOKUP(E447,PARAM!H:I,2,0),VLOOKUP(G447,PARAM!S:T,2,0),"*"),"")</f>
        <v>*127813*</v>
      </c>
      <c r="K447" s="1" t="str">
        <f t="shared" si="1"/>
        <v>JEANS CABALLERO CLASICO TALLA 30</v>
      </c>
      <c r="L447" s="1" t="str">
        <f>VLOOKUP(B447,PARAM!A:C,3,0)</f>
        <v>MODA CASUAL HOMBRE</v>
      </c>
      <c r="M447" s="1" t="str">
        <f>VLOOKUP(D447,PARAM!K:N,3,0)</f>
        <v>MASCULINO</v>
      </c>
      <c r="N447" s="1" t="str">
        <f>VLOOKUP(D447,PARAM!K:N,4,0)</f>
        <v>ADULTO</v>
      </c>
      <c r="O447" s="1" t="str">
        <f t="shared" si="2"/>
        <v>JEANS CABALLERO CLASICO</v>
      </c>
      <c r="P447" s="1"/>
      <c r="Q447" s="1"/>
    </row>
    <row r="448">
      <c r="A448" s="70">
        <v>46186.0</v>
      </c>
      <c r="B448" s="5" t="s">
        <v>1870</v>
      </c>
      <c r="C448" s="5" t="s">
        <v>1902</v>
      </c>
      <c r="D448" s="5" t="s">
        <v>1606</v>
      </c>
      <c r="E448" s="5" t="s">
        <v>1904</v>
      </c>
      <c r="F448" s="5" t="s">
        <v>1620</v>
      </c>
      <c r="G448" s="99">
        <v>32.0</v>
      </c>
      <c r="H448" s="1" t="s">
        <v>1737</v>
      </c>
      <c r="I448" s="1" t="str">
        <f>IFERROR(CONCATENATE(VLOOKUP(C448,PARAM!E:F,2,0),VLOOKUP(D448,PARAM!K:L,2,0),VLOOKUP(E448,PARAM!H:I,2,0),VLOOKUP(G448,PARAM!S:T,2,0)),"")</f>
        <v>127814</v>
      </c>
      <c r="J448" s="1" t="str">
        <f>IFERROR(CONCATENATE("*",VLOOKUP(C448,PARAM!E:F,2,0),VLOOKUP(D448,PARAM!K:L,2,0),VLOOKUP(E448,PARAM!H:I,2,0),VLOOKUP(G448,PARAM!S:T,2,0),"*"),"")</f>
        <v>*127814*</v>
      </c>
      <c r="K448" s="1" t="str">
        <f t="shared" si="1"/>
        <v>JEANS CABALLERO CLASICO TALLA 32</v>
      </c>
      <c r="L448" s="1" t="str">
        <f>VLOOKUP(B448,PARAM!A:C,3,0)</f>
        <v>MODA CASUAL HOMBRE</v>
      </c>
      <c r="M448" s="1" t="str">
        <f>VLOOKUP(D448,PARAM!K:N,3,0)</f>
        <v>MASCULINO</v>
      </c>
      <c r="N448" s="1" t="str">
        <f>VLOOKUP(D448,PARAM!K:N,4,0)</f>
        <v>ADULTO</v>
      </c>
      <c r="O448" s="1" t="str">
        <f t="shared" si="2"/>
        <v>JEANS CABALLERO CLASICO</v>
      </c>
      <c r="P448" s="1"/>
      <c r="Q448" s="1"/>
    </row>
    <row r="449">
      <c r="A449" s="70">
        <v>46186.0</v>
      </c>
      <c r="B449" s="5" t="s">
        <v>1870</v>
      </c>
      <c r="C449" s="5" t="s">
        <v>1902</v>
      </c>
      <c r="D449" s="5" t="s">
        <v>1606</v>
      </c>
      <c r="E449" s="5" t="s">
        <v>1904</v>
      </c>
      <c r="F449" s="5" t="s">
        <v>1620</v>
      </c>
      <c r="G449" s="99">
        <v>34.0</v>
      </c>
      <c r="H449" s="1" t="s">
        <v>1737</v>
      </c>
      <c r="I449" s="1" t="str">
        <f>IFERROR(CONCATENATE(VLOOKUP(C449,PARAM!E:F,2,0),VLOOKUP(D449,PARAM!K:L,2,0),VLOOKUP(E449,PARAM!H:I,2,0),VLOOKUP(G449,PARAM!S:T,2,0)),"")</f>
        <v>127815</v>
      </c>
      <c r="J449" s="1" t="str">
        <f>IFERROR(CONCATENATE("*",VLOOKUP(C449,PARAM!E:F,2,0),VLOOKUP(D449,PARAM!K:L,2,0),VLOOKUP(E449,PARAM!H:I,2,0),VLOOKUP(G449,PARAM!S:T,2,0),"*"),"")</f>
        <v>*127815*</v>
      </c>
      <c r="K449" s="1" t="str">
        <f t="shared" si="1"/>
        <v>JEANS CABALLERO CLASICO TALLA 34</v>
      </c>
      <c r="L449" s="1" t="str">
        <f>VLOOKUP(B449,PARAM!A:C,3,0)</f>
        <v>MODA CASUAL HOMBRE</v>
      </c>
      <c r="M449" s="1" t="str">
        <f>VLOOKUP(D449,PARAM!K:N,3,0)</f>
        <v>MASCULINO</v>
      </c>
      <c r="N449" s="1" t="str">
        <f>VLOOKUP(D449,PARAM!K:N,4,0)</f>
        <v>ADULTO</v>
      </c>
      <c r="O449" s="1" t="str">
        <f t="shared" si="2"/>
        <v>JEANS CABALLERO CLASICO</v>
      </c>
      <c r="P449" s="1"/>
      <c r="Q449" s="1"/>
    </row>
    <row r="450">
      <c r="A450" s="70">
        <v>46186.0</v>
      </c>
      <c r="B450" s="5" t="s">
        <v>1870</v>
      </c>
      <c r="C450" s="5" t="s">
        <v>1902</v>
      </c>
      <c r="D450" s="5" t="s">
        <v>1606</v>
      </c>
      <c r="E450" s="5" t="s">
        <v>1904</v>
      </c>
      <c r="F450" s="5" t="s">
        <v>1620</v>
      </c>
      <c r="G450" s="99">
        <v>36.0</v>
      </c>
      <c r="H450" s="1" t="s">
        <v>1737</v>
      </c>
      <c r="I450" s="1" t="str">
        <f>IFERROR(CONCATENATE(VLOOKUP(C450,PARAM!E:F,2,0),VLOOKUP(D450,PARAM!K:L,2,0),VLOOKUP(E450,PARAM!H:I,2,0),VLOOKUP(G450,PARAM!S:T,2,0)),"")</f>
        <v>127816</v>
      </c>
      <c r="J450" s="1" t="str">
        <f>IFERROR(CONCATENATE("*",VLOOKUP(C450,PARAM!E:F,2,0),VLOOKUP(D450,PARAM!K:L,2,0),VLOOKUP(E450,PARAM!H:I,2,0),VLOOKUP(G450,PARAM!S:T,2,0),"*"),"")</f>
        <v>*127816*</v>
      </c>
      <c r="K450" s="1" t="str">
        <f t="shared" si="1"/>
        <v>JEANS CABALLERO CLASICO TALLA 36</v>
      </c>
      <c r="L450" s="1" t="str">
        <f>VLOOKUP(B450,PARAM!A:C,3,0)</f>
        <v>MODA CASUAL HOMBRE</v>
      </c>
      <c r="M450" s="1" t="str">
        <f>VLOOKUP(D450,PARAM!K:N,3,0)</f>
        <v>MASCULINO</v>
      </c>
      <c r="N450" s="1" t="str">
        <f>VLOOKUP(D450,PARAM!K:N,4,0)</f>
        <v>ADULTO</v>
      </c>
      <c r="O450" s="1" t="str">
        <f t="shared" si="2"/>
        <v>JEANS CABALLERO CLASICO</v>
      </c>
      <c r="P450" s="1"/>
      <c r="Q450" s="1"/>
    </row>
    <row r="451">
      <c r="A451" s="70">
        <v>46186.0</v>
      </c>
      <c r="B451" s="5" t="s">
        <v>1870</v>
      </c>
      <c r="C451" s="5" t="s">
        <v>1902</v>
      </c>
      <c r="D451" s="5" t="s">
        <v>1606</v>
      </c>
      <c r="E451" s="5" t="s">
        <v>1904</v>
      </c>
      <c r="F451" s="5" t="s">
        <v>1611</v>
      </c>
      <c r="G451" s="99">
        <v>28.0</v>
      </c>
      <c r="H451" s="1" t="s">
        <v>1737</v>
      </c>
      <c r="I451" s="1" t="str">
        <f>IFERROR(CONCATENATE(VLOOKUP(C451,PARAM!E:F,2,0),VLOOKUP(D451,PARAM!K:L,2,0),VLOOKUP(E451,PARAM!H:I,2,0),VLOOKUP(G451,PARAM!S:T,2,0)),"")</f>
        <v>127812</v>
      </c>
      <c r="J451" s="1" t="str">
        <f>IFERROR(CONCATENATE("*",VLOOKUP(C451,PARAM!E:F,2,0),VLOOKUP(D451,PARAM!K:L,2,0),VLOOKUP(E451,PARAM!H:I,2,0),VLOOKUP(G451,PARAM!S:T,2,0),"*"),"")</f>
        <v>*127812*</v>
      </c>
      <c r="K451" s="1" t="str">
        <f t="shared" si="1"/>
        <v>JEANS CABALLERO CLASICO TALLA 28</v>
      </c>
      <c r="L451" s="1" t="str">
        <f>VLOOKUP(B451,PARAM!A:C,3,0)</f>
        <v>MODA CASUAL HOMBRE</v>
      </c>
      <c r="M451" s="1" t="str">
        <f>VLOOKUP(D451,PARAM!K:N,3,0)</f>
        <v>MASCULINO</v>
      </c>
      <c r="N451" s="1" t="str">
        <f>VLOOKUP(D451,PARAM!K:N,4,0)</f>
        <v>ADULTO</v>
      </c>
      <c r="O451" s="1" t="str">
        <f t="shared" si="2"/>
        <v>JEANS CABALLERO CLASICO</v>
      </c>
      <c r="P451" s="1"/>
      <c r="Q451" s="1"/>
    </row>
    <row r="452">
      <c r="A452" s="70">
        <v>46186.0</v>
      </c>
      <c r="B452" s="5" t="s">
        <v>1870</v>
      </c>
      <c r="C452" s="5" t="s">
        <v>1902</v>
      </c>
      <c r="D452" s="5" t="s">
        <v>1606</v>
      </c>
      <c r="E452" s="5" t="s">
        <v>1904</v>
      </c>
      <c r="F452" s="5" t="s">
        <v>1611</v>
      </c>
      <c r="G452" s="99">
        <v>30.0</v>
      </c>
      <c r="H452" s="1" t="s">
        <v>1737</v>
      </c>
      <c r="I452" s="1" t="str">
        <f>IFERROR(CONCATENATE(VLOOKUP(C452,PARAM!E:F,2,0),VLOOKUP(D452,PARAM!K:L,2,0),VLOOKUP(E452,PARAM!H:I,2,0),VLOOKUP(G452,PARAM!S:T,2,0)),"")</f>
        <v>127813</v>
      </c>
      <c r="J452" s="1" t="str">
        <f>IFERROR(CONCATENATE("*",VLOOKUP(C452,PARAM!E:F,2,0),VLOOKUP(D452,PARAM!K:L,2,0),VLOOKUP(E452,PARAM!H:I,2,0),VLOOKUP(G452,PARAM!S:T,2,0),"*"),"")</f>
        <v>*127813*</v>
      </c>
      <c r="K452" s="1" t="str">
        <f t="shared" si="1"/>
        <v>JEANS CABALLERO CLASICO TALLA 30</v>
      </c>
      <c r="L452" s="1" t="str">
        <f>VLOOKUP(B452,PARAM!A:C,3,0)</f>
        <v>MODA CASUAL HOMBRE</v>
      </c>
      <c r="M452" s="1" t="str">
        <f>VLOOKUP(D452,PARAM!K:N,3,0)</f>
        <v>MASCULINO</v>
      </c>
      <c r="N452" s="1" t="str">
        <f>VLOOKUP(D452,PARAM!K:N,4,0)</f>
        <v>ADULTO</v>
      </c>
      <c r="O452" s="1" t="str">
        <f t="shared" si="2"/>
        <v>JEANS CABALLERO CLASICO</v>
      </c>
      <c r="P452" s="1"/>
      <c r="Q452" s="1"/>
    </row>
    <row r="453">
      <c r="A453" s="70">
        <v>46186.0</v>
      </c>
      <c r="B453" s="5" t="s">
        <v>1870</v>
      </c>
      <c r="C453" s="5" t="s">
        <v>1902</v>
      </c>
      <c r="D453" s="5" t="s">
        <v>1606</v>
      </c>
      <c r="E453" s="5" t="s">
        <v>1904</v>
      </c>
      <c r="F453" s="5" t="s">
        <v>1611</v>
      </c>
      <c r="G453" s="99">
        <v>32.0</v>
      </c>
      <c r="H453" s="1" t="s">
        <v>1737</v>
      </c>
      <c r="I453" s="1" t="str">
        <f>IFERROR(CONCATENATE(VLOOKUP(C453,PARAM!E:F,2,0),VLOOKUP(D453,PARAM!K:L,2,0),VLOOKUP(E453,PARAM!H:I,2,0),VLOOKUP(G453,PARAM!S:T,2,0)),"")</f>
        <v>127814</v>
      </c>
      <c r="J453" s="1" t="str">
        <f>IFERROR(CONCATENATE("*",VLOOKUP(C453,PARAM!E:F,2,0),VLOOKUP(D453,PARAM!K:L,2,0),VLOOKUP(E453,PARAM!H:I,2,0),VLOOKUP(G453,PARAM!S:T,2,0),"*"),"")</f>
        <v>*127814*</v>
      </c>
      <c r="K453" s="1" t="str">
        <f t="shared" si="1"/>
        <v>JEANS CABALLERO CLASICO TALLA 32</v>
      </c>
      <c r="L453" s="1" t="str">
        <f>VLOOKUP(B453,PARAM!A:C,3,0)</f>
        <v>MODA CASUAL HOMBRE</v>
      </c>
      <c r="M453" s="1" t="str">
        <f>VLOOKUP(D453,PARAM!K:N,3,0)</f>
        <v>MASCULINO</v>
      </c>
      <c r="N453" s="1" t="str">
        <f>VLOOKUP(D453,PARAM!K:N,4,0)</f>
        <v>ADULTO</v>
      </c>
      <c r="O453" s="1" t="str">
        <f t="shared" si="2"/>
        <v>JEANS CABALLERO CLASICO</v>
      </c>
      <c r="P453" s="1"/>
      <c r="Q453" s="1"/>
    </row>
    <row r="454">
      <c r="A454" s="70">
        <v>46186.0</v>
      </c>
      <c r="B454" s="5" t="s">
        <v>1870</v>
      </c>
      <c r="C454" s="5" t="s">
        <v>1902</v>
      </c>
      <c r="D454" s="5" t="s">
        <v>1606</v>
      </c>
      <c r="E454" s="5" t="s">
        <v>1904</v>
      </c>
      <c r="F454" s="5" t="s">
        <v>1611</v>
      </c>
      <c r="G454" s="99">
        <v>34.0</v>
      </c>
      <c r="H454" s="1" t="s">
        <v>1737</v>
      </c>
      <c r="I454" s="1" t="str">
        <f>IFERROR(CONCATENATE(VLOOKUP(C454,PARAM!E:F,2,0),VLOOKUP(D454,PARAM!K:L,2,0),VLOOKUP(E454,PARAM!H:I,2,0),VLOOKUP(G454,PARAM!S:T,2,0)),"")</f>
        <v>127815</v>
      </c>
      <c r="J454" s="1" t="str">
        <f>IFERROR(CONCATENATE("*",VLOOKUP(C454,PARAM!E:F,2,0),VLOOKUP(D454,PARAM!K:L,2,0),VLOOKUP(E454,PARAM!H:I,2,0),VLOOKUP(G454,PARAM!S:T,2,0),"*"),"")</f>
        <v>*127815*</v>
      </c>
      <c r="K454" s="1" t="str">
        <f t="shared" si="1"/>
        <v>JEANS CABALLERO CLASICO TALLA 34</v>
      </c>
      <c r="L454" s="1" t="str">
        <f>VLOOKUP(B454,PARAM!A:C,3,0)</f>
        <v>MODA CASUAL HOMBRE</v>
      </c>
      <c r="M454" s="1" t="str">
        <f>VLOOKUP(D454,PARAM!K:N,3,0)</f>
        <v>MASCULINO</v>
      </c>
      <c r="N454" s="1" t="str">
        <f>VLOOKUP(D454,PARAM!K:N,4,0)</f>
        <v>ADULTO</v>
      </c>
      <c r="O454" s="1" t="str">
        <f t="shared" si="2"/>
        <v>JEANS CABALLERO CLASICO</v>
      </c>
      <c r="P454" s="1"/>
      <c r="Q454" s="1"/>
    </row>
    <row r="455">
      <c r="A455" s="70">
        <v>46186.0</v>
      </c>
      <c r="B455" s="5" t="s">
        <v>1870</v>
      </c>
      <c r="C455" s="5" t="s">
        <v>1902</v>
      </c>
      <c r="D455" s="5" t="s">
        <v>1606</v>
      </c>
      <c r="E455" s="5" t="s">
        <v>1904</v>
      </c>
      <c r="F455" s="5" t="s">
        <v>1611</v>
      </c>
      <c r="G455" s="99">
        <v>36.0</v>
      </c>
      <c r="H455" s="1" t="s">
        <v>1737</v>
      </c>
      <c r="I455" s="1" t="str">
        <f>IFERROR(CONCATENATE(VLOOKUP(C455,PARAM!E:F,2,0),VLOOKUP(D455,PARAM!K:L,2,0),VLOOKUP(E455,PARAM!H:I,2,0),VLOOKUP(G455,PARAM!S:T,2,0)),"")</f>
        <v>127816</v>
      </c>
      <c r="J455" s="1" t="str">
        <f>IFERROR(CONCATENATE("*",VLOOKUP(C455,PARAM!E:F,2,0),VLOOKUP(D455,PARAM!K:L,2,0),VLOOKUP(E455,PARAM!H:I,2,0),VLOOKUP(G455,PARAM!S:T,2,0),"*"),"")</f>
        <v>*127816*</v>
      </c>
      <c r="K455" s="1" t="str">
        <f t="shared" si="1"/>
        <v>JEANS CABALLERO CLASICO TALLA 36</v>
      </c>
      <c r="L455" s="1" t="str">
        <f>VLOOKUP(B455,PARAM!A:C,3,0)</f>
        <v>MODA CASUAL HOMBRE</v>
      </c>
      <c r="M455" s="1" t="str">
        <f>VLOOKUP(D455,PARAM!K:N,3,0)</f>
        <v>MASCULINO</v>
      </c>
      <c r="N455" s="1" t="str">
        <f>VLOOKUP(D455,PARAM!K:N,4,0)</f>
        <v>ADULTO</v>
      </c>
      <c r="O455" s="1" t="str">
        <f t="shared" si="2"/>
        <v>JEANS CABALLERO CLASICO</v>
      </c>
      <c r="P455" s="1"/>
      <c r="Q455" s="1"/>
    </row>
    <row r="456">
      <c r="A456" s="70">
        <v>46186.0</v>
      </c>
      <c r="B456" s="5" t="s">
        <v>1870</v>
      </c>
      <c r="C456" s="5" t="s">
        <v>1902</v>
      </c>
      <c r="D456" s="5" t="s">
        <v>1606</v>
      </c>
      <c r="E456" s="5" t="s">
        <v>1905</v>
      </c>
      <c r="F456" s="5" t="s">
        <v>1771</v>
      </c>
      <c r="G456" s="99">
        <v>28.0</v>
      </c>
      <c r="H456" s="1" t="s">
        <v>1737</v>
      </c>
      <c r="I456" s="1" t="str">
        <f>IFERROR(CONCATENATE(VLOOKUP(C456,PARAM!E:F,2,0),VLOOKUP(D456,PARAM!K:L,2,0),VLOOKUP(E456,PARAM!H:I,2,0),VLOOKUP(G456,PARAM!S:T,2,0)),"")</f>
        <v>1215612</v>
      </c>
      <c r="J456" s="1" t="str">
        <f>IFERROR(CONCATENATE("*",VLOOKUP(C456,PARAM!E:F,2,0),VLOOKUP(D456,PARAM!K:L,2,0),VLOOKUP(E456,PARAM!H:I,2,0),VLOOKUP(G456,PARAM!S:T,2,0),"*"),"")</f>
        <v>*1215612*</v>
      </c>
      <c r="K456" s="1" t="str">
        <f t="shared" si="1"/>
        <v>JEANS CABALLERO JOGGER TALLA 28</v>
      </c>
      <c r="L456" s="1" t="str">
        <f>VLOOKUP(B456,PARAM!A:C,3,0)</f>
        <v>MODA CASUAL HOMBRE</v>
      </c>
      <c r="M456" s="1" t="str">
        <f>VLOOKUP(D456,PARAM!K:N,3,0)</f>
        <v>MASCULINO</v>
      </c>
      <c r="N456" s="1" t="str">
        <f>VLOOKUP(D456,PARAM!K:N,4,0)</f>
        <v>ADULTO</v>
      </c>
      <c r="O456" s="1" t="str">
        <f t="shared" si="2"/>
        <v>JEANS CABALLERO JOGGER</v>
      </c>
      <c r="P456" s="1"/>
      <c r="Q456" s="1"/>
    </row>
    <row r="457">
      <c r="A457" s="70">
        <v>46186.0</v>
      </c>
      <c r="B457" s="5" t="s">
        <v>1870</v>
      </c>
      <c r="C457" s="5" t="s">
        <v>1902</v>
      </c>
      <c r="D457" s="5" t="s">
        <v>1606</v>
      </c>
      <c r="E457" s="5" t="s">
        <v>1905</v>
      </c>
      <c r="F457" s="5" t="s">
        <v>1771</v>
      </c>
      <c r="G457" s="99">
        <v>30.0</v>
      </c>
      <c r="H457" s="1" t="s">
        <v>1737</v>
      </c>
      <c r="I457" s="1" t="str">
        <f>IFERROR(CONCATENATE(VLOOKUP(C457,PARAM!E:F,2,0),VLOOKUP(D457,PARAM!K:L,2,0),VLOOKUP(E457,PARAM!H:I,2,0),VLOOKUP(G457,PARAM!S:T,2,0)),"")</f>
        <v>1215613</v>
      </c>
      <c r="J457" s="1" t="str">
        <f>IFERROR(CONCATENATE("*",VLOOKUP(C457,PARAM!E:F,2,0),VLOOKUP(D457,PARAM!K:L,2,0),VLOOKUP(E457,PARAM!H:I,2,0),VLOOKUP(G457,PARAM!S:T,2,0),"*"),"")</f>
        <v>*1215613*</v>
      </c>
      <c r="K457" s="1" t="str">
        <f t="shared" si="1"/>
        <v>JEANS CABALLERO JOGGER TALLA 30</v>
      </c>
      <c r="L457" s="1" t="str">
        <f>VLOOKUP(B457,PARAM!A:C,3,0)</f>
        <v>MODA CASUAL HOMBRE</v>
      </c>
      <c r="M457" s="1" t="str">
        <f>VLOOKUP(D457,PARAM!K:N,3,0)</f>
        <v>MASCULINO</v>
      </c>
      <c r="N457" s="1" t="str">
        <f>VLOOKUP(D457,PARAM!K:N,4,0)</f>
        <v>ADULTO</v>
      </c>
      <c r="O457" s="1" t="str">
        <f t="shared" si="2"/>
        <v>JEANS CABALLERO JOGGER</v>
      </c>
      <c r="P457" s="1"/>
      <c r="Q457" s="1"/>
    </row>
    <row r="458">
      <c r="A458" s="70">
        <v>46186.0</v>
      </c>
      <c r="B458" s="5" t="s">
        <v>1870</v>
      </c>
      <c r="C458" s="5" t="s">
        <v>1902</v>
      </c>
      <c r="D458" s="5" t="s">
        <v>1606</v>
      </c>
      <c r="E458" s="5" t="s">
        <v>1905</v>
      </c>
      <c r="F458" s="5" t="s">
        <v>1771</v>
      </c>
      <c r="G458" s="99">
        <v>32.0</v>
      </c>
      <c r="H458" s="1" t="s">
        <v>1737</v>
      </c>
      <c r="I458" s="1" t="str">
        <f>IFERROR(CONCATENATE(VLOOKUP(C458,PARAM!E:F,2,0),VLOOKUP(D458,PARAM!K:L,2,0),VLOOKUP(E458,PARAM!H:I,2,0),VLOOKUP(G458,PARAM!S:T,2,0)),"")</f>
        <v>1215614</v>
      </c>
      <c r="J458" s="1" t="str">
        <f>IFERROR(CONCATENATE("*",VLOOKUP(C458,PARAM!E:F,2,0),VLOOKUP(D458,PARAM!K:L,2,0),VLOOKUP(E458,PARAM!H:I,2,0),VLOOKUP(G458,PARAM!S:T,2,0),"*"),"")</f>
        <v>*1215614*</v>
      </c>
      <c r="K458" s="1" t="str">
        <f t="shared" si="1"/>
        <v>JEANS CABALLERO JOGGER TALLA 32</v>
      </c>
      <c r="L458" s="1" t="str">
        <f>VLOOKUP(B458,PARAM!A:C,3,0)</f>
        <v>MODA CASUAL HOMBRE</v>
      </c>
      <c r="M458" s="1" t="str">
        <f>VLOOKUP(D458,PARAM!K:N,3,0)</f>
        <v>MASCULINO</v>
      </c>
      <c r="N458" s="1" t="str">
        <f>VLOOKUP(D458,PARAM!K:N,4,0)</f>
        <v>ADULTO</v>
      </c>
      <c r="O458" s="1" t="str">
        <f t="shared" si="2"/>
        <v>JEANS CABALLERO JOGGER</v>
      </c>
      <c r="P458" s="1"/>
      <c r="Q458" s="1"/>
    </row>
    <row r="459">
      <c r="A459" s="70">
        <v>46186.0</v>
      </c>
      <c r="B459" s="5" t="s">
        <v>1870</v>
      </c>
      <c r="C459" s="5" t="s">
        <v>1902</v>
      </c>
      <c r="D459" s="5" t="s">
        <v>1606</v>
      </c>
      <c r="E459" s="5" t="s">
        <v>1905</v>
      </c>
      <c r="F459" s="5" t="s">
        <v>1771</v>
      </c>
      <c r="G459" s="99">
        <v>34.0</v>
      </c>
      <c r="H459" s="1" t="s">
        <v>1737</v>
      </c>
      <c r="I459" s="1" t="str">
        <f>IFERROR(CONCATENATE(VLOOKUP(C459,PARAM!E:F,2,0),VLOOKUP(D459,PARAM!K:L,2,0),VLOOKUP(E459,PARAM!H:I,2,0),VLOOKUP(G459,PARAM!S:T,2,0)),"")</f>
        <v>1215615</v>
      </c>
      <c r="J459" s="1" t="str">
        <f>IFERROR(CONCATENATE("*",VLOOKUP(C459,PARAM!E:F,2,0),VLOOKUP(D459,PARAM!K:L,2,0),VLOOKUP(E459,PARAM!H:I,2,0),VLOOKUP(G459,PARAM!S:T,2,0),"*"),"")</f>
        <v>*1215615*</v>
      </c>
      <c r="K459" s="1" t="str">
        <f t="shared" si="1"/>
        <v>JEANS CABALLERO JOGGER TALLA 34</v>
      </c>
      <c r="L459" s="1" t="str">
        <f>VLOOKUP(B459,PARAM!A:C,3,0)</f>
        <v>MODA CASUAL HOMBRE</v>
      </c>
      <c r="M459" s="1" t="str">
        <f>VLOOKUP(D459,PARAM!K:N,3,0)</f>
        <v>MASCULINO</v>
      </c>
      <c r="N459" s="1" t="str">
        <f>VLOOKUP(D459,PARAM!K:N,4,0)</f>
        <v>ADULTO</v>
      </c>
      <c r="O459" s="1" t="str">
        <f t="shared" si="2"/>
        <v>JEANS CABALLERO JOGGER</v>
      </c>
      <c r="P459" s="1"/>
      <c r="Q459" s="1"/>
    </row>
    <row r="460">
      <c r="A460" s="70">
        <v>46186.0</v>
      </c>
      <c r="B460" s="5" t="s">
        <v>1870</v>
      </c>
      <c r="C460" s="5" t="s">
        <v>1902</v>
      </c>
      <c r="D460" s="5" t="s">
        <v>1606</v>
      </c>
      <c r="E460" s="5" t="s">
        <v>1905</v>
      </c>
      <c r="F460" s="5" t="s">
        <v>1771</v>
      </c>
      <c r="G460" s="99">
        <v>36.0</v>
      </c>
      <c r="H460" s="1" t="s">
        <v>1737</v>
      </c>
      <c r="I460" s="1" t="str">
        <f>IFERROR(CONCATENATE(VLOOKUP(C460,PARAM!E:F,2,0),VLOOKUP(D460,PARAM!K:L,2,0),VLOOKUP(E460,PARAM!H:I,2,0),VLOOKUP(G460,PARAM!S:T,2,0)),"")</f>
        <v>1215616</v>
      </c>
      <c r="J460" s="1" t="str">
        <f>IFERROR(CONCATENATE("*",VLOOKUP(C460,PARAM!E:F,2,0),VLOOKUP(D460,PARAM!K:L,2,0),VLOOKUP(E460,PARAM!H:I,2,0),VLOOKUP(G460,PARAM!S:T,2,0),"*"),"")</f>
        <v>*1215616*</v>
      </c>
      <c r="K460" s="1" t="str">
        <f t="shared" si="1"/>
        <v>JEANS CABALLERO JOGGER TALLA 36</v>
      </c>
      <c r="L460" s="1" t="str">
        <f>VLOOKUP(B460,PARAM!A:C,3,0)</f>
        <v>MODA CASUAL HOMBRE</v>
      </c>
      <c r="M460" s="1" t="str">
        <f>VLOOKUP(D460,PARAM!K:N,3,0)</f>
        <v>MASCULINO</v>
      </c>
      <c r="N460" s="1" t="str">
        <f>VLOOKUP(D460,PARAM!K:N,4,0)</f>
        <v>ADULTO</v>
      </c>
      <c r="O460" s="1" t="str">
        <f t="shared" si="2"/>
        <v>JEANS CABALLERO JOGGER</v>
      </c>
      <c r="P460" s="1"/>
      <c r="Q460" s="1"/>
    </row>
    <row r="461">
      <c r="A461" s="70">
        <v>46186.0</v>
      </c>
      <c r="B461" s="5" t="s">
        <v>1870</v>
      </c>
      <c r="C461" s="5" t="s">
        <v>1902</v>
      </c>
      <c r="D461" s="5" t="s">
        <v>1606</v>
      </c>
      <c r="E461" s="5" t="s">
        <v>1905</v>
      </c>
      <c r="F461" s="5" t="s">
        <v>1620</v>
      </c>
      <c r="G461" s="99">
        <v>28.0</v>
      </c>
      <c r="H461" s="1" t="s">
        <v>1737</v>
      </c>
      <c r="I461" s="1" t="str">
        <f>IFERROR(CONCATENATE(VLOOKUP(C461,PARAM!E:F,2,0),VLOOKUP(D461,PARAM!K:L,2,0),VLOOKUP(E461,PARAM!H:I,2,0),VLOOKUP(G461,PARAM!S:T,2,0)),"")</f>
        <v>1215612</v>
      </c>
      <c r="J461" s="1" t="str">
        <f>IFERROR(CONCATENATE("*",VLOOKUP(C461,PARAM!E:F,2,0),VLOOKUP(D461,PARAM!K:L,2,0),VLOOKUP(E461,PARAM!H:I,2,0),VLOOKUP(G461,PARAM!S:T,2,0),"*"),"")</f>
        <v>*1215612*</v>
      </c>
      <c r="K461" s="1" t="str">
        <f t="shared" si="1"/>
        <v>JEANS CABALLERO JOGGER TALLA 28</v>
      </c>
      <c r="L461" s="1" t="str">
        <f>VLOOKUP(B461,PARAM!A:C,3,0)</f>
        <v>MODA CASUAL HOMBRE</v>
      </c>
      <c r="M461" s="1" t="str">
        <f>VLOOKUP(D461,PARAM!K:N,3,0)</f>
        <v>MASCULINO</v>
      </c>
      <c r="N461" s="1" t="str">
        <f>VLOOKUP(D461,PARAM!K:N,4,0)</f>
        <v>ADULTO</v>
      </c>
      <c r="O461" s="1" t="str">
        <f t="shared" si="2"/>
        <v>JEANS CABALLERO JOGGER</v>
      </c>
      <c r="P461" s="1"/>
      <c r="Q461" s="1"/>
    </row>
    <row r="462">
      <c r="A462" s="70">
        <v>46186.0</v>
      </c>
      <c r="B462" s="5" t="s">
        <v>1870</v>
      </c>
      <c r="C462" s="5" t="s">
        <v>1902</v>
      </c>
      <c r="D462" s="5" t="s">
        <v>1606</v>
      </c>
      <c r="E462" s="5" t="s">
        <v>1905</v>
      </c>
      <c r="F462" s="5" t="s">
        <v>1620</v>
      </c>
      <c r="G462" s="99">
        <v>30.0</v>
      </c>
      <c r="H462" s="1" t="s">
        <v>1737</v>
      </c>
      <c r="I462" s="1" t="str">
        <f>IFERROR(CONCATENATE(VLOOKUP(C462,PARAM!E:F,2,0),VLOOKUP(D462,PARAM!K:L,2,0),VLOOKUP(E462,PARAM!H:I,2,0),VLOOKUP(G462,PARAM!S:T,2,0)),"")</f>
        <v>1215613</v>
      </c>
      <c r="J462" s="1" t="str">
        <f>IFERROR(CONCATENATE("*",VLOOKUP(C462,PARAM!E:F,2,0),VLOOKUP(D462,PARAM!K:L,2,0),VLOOKUP(E462,PARAM!H:I,2,0),VLOOKUP(G462,PARAM!S:T,2,0),"*"),"")</f>
        <v>*1215613*</v>
      </c>
      <c r="K462" s="1" t="str">
        <f t="shared" si="1"/>
        <v>JEANS CABALLERO JOGGER TALLA 30</v>
      </c>
      <c r="L462" s="1" t="str">
        <f>VLOOKUP(B462,PARAM!A:C,3,0)</f>
        <v>MODA CASUAL HOMBRE</v>
      </c>
      <c r="M462" s="1" t="str">
        <f>VLOOKUP(D462,PARAM!K:N,3,0)</f>
        <v>MASCULINO</v>
      </c>
      <c r="N462" s="1" t="str">
        <f>VLOOKUP(D462,PARAM!K:N,4,0)</f>
        <v>ADULTO</v>
      </c>
      <c r="O462" s="1" t="str">
        <f t="shared" si="2"/>
        <v>JEANS CABALLERO JOGGER</v>
      </c>
      <c r="P462" s="1"/>
      <c r="Q462" s="1"/>
    </row>
    <row r="463">
      <c r="A463" s="70">
        <v>46186.0</v>
      </c>
      <c r="B463" s="5" t="s">
        <v>1870</v>
      </c>
      <c r="C463" s="5" t="s">
        <v>1902</v>
      </c>
      <c r="D463" s="5" t="s">
        <v>1606</v>
      </c>
      <c r="E463" s="5" t="s">
        <v>1905</v>
      </c>
      <c r="F463" s="5" t="s">
        <v>1620</v>
      </c>
      <c r="G463" s="99">
        <v>32.0</v>
      </c>
      <c r="H463" s="1" t="s">
        <v>1737</v>
      </c>
      <c r="I463" s="1" t="str">
        <f>IFERROR(CONCATENATE(VLOOKUP(C463,PARAM!E:F,2,0),VLOOKUP(D463,PARAM!K:L,2,0),VLOOKUP(E463,PARAM!H:I,2,0),VLOOKUP(G463,PARAM!S:T,2,0)),"")</f>
        <v>1215614</v>
      </c>
      <c r="J463" s="1" t="str">
        <f>IFERROR(CONCATENATE("*",VLOOKUP(C463,PARAM!E:F,2,0),VLOOKUP(D463,PARAM!K:L,2,0),VLOOKUP(E463,PARAM!H:I,2,0),VLOOKUP(G463,PARAM!S:T,2,0),"*"),"")</f>
        <v>*1215614*</v>
      </c>
      <c r="K463" s="1" t="str">
        <f t="shared" si="1"/>
        <v>JEANS CABALLERO JOGGER TALLA 32</v>
      </c>
      <c r="L463" s="1" t="str">
        <f>VLOOKUP(B463,PARAM!A:C,3,0)</f>
        <v>MODA CASUAL HOMBRE</v>
      </c>
      <c r="M463" s="1" t="str">
        <f>VLOOKUP(D463,PARAM!K:N,3,0)</f>
        <v>MASCULINO</v>
      </c>
      <c r="N463" s="1" t="str">
        <f>VLOOKUP(D463,PARAM!K:N,4,0)</f>
        <v>ADULTO</v>
      </c>
      <c r="O463" s="1" t="str">
        <f t="shared" si="2"/>
        <v>JEANS CABALLERO JOGGER</v>
      </c>
      <c r="P463" s="1"/>
      <c r="Q463" s="1"/>
    </row>
    <row r="464">
      <c r="A464" s="70">
        <v>46186.0</v>
      </c>
      <c r="B464" s="5" t="s">
        <v>1870</v>
      </c>
      <c r="C464" s="5" t="s">
        <v>1902</v>
      </c>
      <c r="D464" s="5" t="s">
        <v>1606</v>
      </c>
      <c r="E464" s="5" t="s">
        <v>1905</v>
      </c>
      <c r="F464" s="5" t="s">
        <v>1620</v>
      </c>
      <c r="G464" s="99">
        <v>34.0</v>
      </c>
      <c r="H464" s="1" t="s">
        <v>1737</v>
      </c>
      <c r="I464" s="1" t="str">
        <f>IFERROR(CONCATENATE(VLOOKUP(C464,PARAM!E:F,2,0),VLOOKUP(D464,PARAM!K:L,2,0),VLOOKUP(E464,PARAM!H:I,2,0),VLOOKUP(G464,PARAM!S:T,2,0)),"")</f>
        <v>1215615</v>
      </c>
      <c r="J464" s="1" t="str">
        <f>IFERROR(CONCATENATE("*",VLOOKUP(C464,PARAM!E:F,2,0),VLOOKUP(D464,PARAM!K:L,2,0),VLOOKUP(E464,PARAM!H:I,2,0),VLOOKUP(G464,PARAM!S:T,2,0),"*"),"")</f>
        <v>*1215615*</v>
      </c>
      <c r="K464" s="1" t="str">
        <f t="shared" si="1"/>
        <v>JEANS CABALLERO JOGGER TALLA 34</v>
      </c>
      <c r="L464" s="1" t="str">
        <f>VLOOKUP(B464,PARAM!A:C,3,0)</f>
        <v>MODA CASUAL HOMBRE</v>
      </c>
      <c r="M464" s="1" t="str">
        <f>VLOOKUP(D464,PARAM!K:N,3,0)</f>
        <v>MASCULINO</v>
      </c>
      <c r="N464" s="1" t="str">
        <f>VLOOKUP(D464,PARAM!K:N,4,0)</f>
        <v>ADULTO</v>
      </c>
      <c r="O464" s="1" t="str">
        <f t="shared" si="2"/>
        <v>JEANS CABALLERO JOGGER</v>
      </c>
      <c r="P464" s="1"/>
      <c r="Q464" s="1"/>
    </row>
    <row r="465">
      <c r="A465" s="70">
        <v>46186.0</v>
      </c>
      <c r="B465" s="5" t="s">
        <v>1870</v>
      </c>
      <c r="C465" s="5" t="s">
        <v>1902</v>
      </c>
      <c r="D465" s="5" t="s">
        <v>1606</v>
      </c>
      <c r="E465" s="5" t="s">
        <v>1905</v>
      </c>
      <c r="F465" s="5" t="s">
        <v>1620</v>
      </c>
      <c r="G465" s="99">
        <v>36.0</v>
      </c>
      <c r="H465" s="1" t="s">
        <v>1737</v>
      </c>
      <c r="I465" s="1" t="str">
        <f>IFERROR(CONCATENATE(VLOOKUP(C465,PARAM!E:F,2,0),VLOOKUP(D465,PARAM!K:L,2,0),VLOOKUP(E465,PARAM!H:I,2,0),VLOOKUP(G465,PARAM!S:T,2,0)),"")</f>
        <v>1215616</v>
      </c>
      <c r="J465" s="1" t="str">
        <f>IFERROR(CONCATENATE("*",VLOOKUP(C465,PARAM!E:F,2,0),VLOOKUP(D465,PARAM!K:L,2,0),VLOOKUP(E465,PARAM!H:I,2,0),VLOOKUP(G465,PARAM!S:T,2,0),"*"),"")</f>
        <v>*1215616*</v>
      </c>
      <c r="K465" s="1" t="str">
        <f t="shared" si="1"/>
        <v>JEANS CABALLERO JOGGER TALLA 36</v>
      </c>
      <c r="L465" s="1" t="str">
        <f>VLOOKUP(B465,PARAM!A:C,3,0)</f>
        <v>MODA CASUAL HOMBRE</v>
      </c>
      <c r="M465" s="1" t="str">
        <f>VLOOKUP(D465,PARAM!K:N,3,0)</f>
        <v>MASCULINO</v>
      </c>
      <c r="N465" s="1" t="str">
        <f>VLOOKUP(D465,PARAM!K:N,4,0)</f>
        <v>ADULTO</v>
      </c>
      <c r="O465" s="1" t="str">
        <f t="shared" si="2"/>
        <v>JEANS CABALLERO JOGGER</v>
      </c>
      <c r="P465" s="1"/>
      <c r="Q465" s="1"/>
    </row>
    <row r="466">
      <c r="A466" s="70">
        <v>46186.0</v>
      </c>
      <c r="B466" s="5" t="s">
        <v>1906</v>
      </c>
      <c r="C466" s="5" t="s">
        <v>1907</v>
      </c>
      <c r="D466" s="5" t="s">
        <v>1599</v>
      </c>
      <c r="E466" s="5" t="s">
        <v>1601</v>
      </c>
      <c r="F466" s="5" t="s">
        <v>1584</v>
      </c>
      <c r="G466" s="99" t="s">
        <v>1678</v>
      </c>
      <c r="H466" s="1" t="s">
        <v>946</v>
      </c>
      <c r="I466" s="1" t="str">
        <f>IFERROR(CONCATENATE(VLOOKUP(C466,PARAM!E:F,2,0),VLOOKUP(D466,PARAM!K:L,2,0),VLOOKUP(E466,PARAM!H:I,2,0),VLOOKUP(G466,PARAM!S:T,2,0)),"")</f>
        <v>521030</v>
      </c>
      <c r="J466" s="1" t="str">
        <f>IFERROR(CONCATENATE("*",VLOOKUP(C466,PARAM!E:F,2,0),VLOOKUP(D466,PARAM!K:L,2,0),VLOOKUP(E466,PARAM!H:I,2,0),VLOOKUP(G466,PARAM!S:T,2,0),"*"),"")</f>
        <v>*521030*</v>
      </c>
      <c r="K466" s="1" t="str">
        <f t="shared" si="1"/>
        <v>BATAS TEJIDO DAMA - TALLA UN</v>
      </c>
      <c r="L466" s="1" t="str">
        <f>VLOOKUP(B466,PARAM!A:C,3,0)</f>
        <v>MODA CASUAL MUJER</v>
      </c>
      <c r="M466" s="1" t="str">
        <f>VLOOKUP(D466,PARAM!K:N,3,0)</f>
        <v>FEMENINO</v>
      </c>
      <c r="N466" s="1" t="str">
        <f>VLOOKUP(D466,PARAM!K:N,4,0)</f>
        <v>ADULTO</v>
      </c>
      <c r="O466" s="1" t="str">
        <f t="shared" si="2"/>
        <v>BATAS TEJIDO DAMA -</v>
      </c>
      <c r="P466" s="1"/>
      <c r="Q466" s="1"/>
    </row>
    <row r="467">
      <c r="A467" s="70">
        <v>46186.0</v>
      </c>
      <c r="B467" s="5" t="s">
        <v>1906</v>
      </c>
      <c r="C467" s="5" t="s">
        <v>1871</v>
      </c>
      <c r="D467" s="5" t="s">
        <v>1599</v>
      </c>
      <c r="E467" s="5" t="s">
        <v>1899</v>
      </c>
      <c r="F467" s="5" t="s">
        <v>1584</v>
      </c>
      <c r="G467" s="99" t="s">
        <v>1585</v>
      </c>
      <c r="H467" s="1" t="s">
        <v>894</v>
      </c>
      <c r="I467" s="1" t="str">
        <f>IFERROR(CONCATENATE(VLOOKUP(C467,PARAM!E:F,2,0),VLOOKUP(D467,PARAM!K:L,2,0),VLOOKUP(E467,PARAM!H:I,2,0),VLOOKUP(G467,PARAM!S:T,2,0)),"")</f>
        <v>5112131</v>
      </c>
      <c r="J467" s="1" t="str">
        <f>IFERROR(CONCATENATE("*",VLOOKUP(C467,PARAM!E:F,2,0),VLOOKUP(D467,PARAM!K:L,2,0),VLOOKUP(E467,PARAM!H:I,2,0),VLOOKUP(G467,PARAM!S:T,2,0),"*"),"")</f>
        <v>*5112131*</v>
      </c>
      <c r="K467" s="1" t="str">
        <f t="shared" si="1"/>
        <v>BERMUDAS DAMA DRILL TALLA VA</v>
      </c>
      <c r="L467" s="1" t="str">
        <f>VLOOKUP(B467,PARAM!A:C,3,0)</f>
        <v>MODA CASUAL MUJER</v>
      </c>
      <c r="M467" s="1" t="str">
        <f>VLOOKUP(D467,PARAM!K:N,3,0)</f>
        <v>FEMENINO</v>
      </c>
      <c r="N467" s="1" t="str">
        <f>VLOOKUP(D467,PARAM!K:N,4,0)</f>
        <v>ADULTO</v>
      </c>
      <c r="O467" s="1" t="str">
        <f t="shared" si="2"/>
        <v>BERMUDAS DAMA DRILL</v>
      </c>
      <c r="P467" s="1"/>
      <c r="Q467" s="1"/>
    </row>
    <row r="468">
      <c r="A468" s="70">
        <v>46186.0</v>
      </c>
      <c r="B468" s="5" t="s">
        <v>1906</v>
      </c>
      <c r="C468" s="5" t="s">
        <v>1871</v>
      </c>
      <c r="D468" s="5" t="s">
        <v>1599</v>
      </c>
      <c r="E468" s="5" t="s">
        <v>1908</v>
      </c>
      <c r="F468" s="5" t="s">
        <v>1771</v>
      </c>
      <c r="G468" s="99">
        <v>10.0</v>
      </c>
      <c r="H468" s="1" t="s">
        <v>871</v>
      </c>
      <c r="I468" s="1" t="str">
        <f>IFERROR(CONCATENATE(VLOOKUP(C468,PARAM!E:F,2,0),VLOOKUP(D468,PARAM!K:L,2,0),VLOOKUP(E468,PARAM!H:I,2,0),VLOOKUP(G468,PARAM!S:T,2,0)),"")</f>
        <v>512393</v>
      </c>
      <c r="J468" s="1" t="str">
        <f>IFERROR(CONCATENATE("*",VLOOKUP(C468,PARAM!E:F,2,0),VLOOKUP(D468,PARAM!K:L,2,0),VLOOKUP(E468,PARAM!H:I,2,0),VLOOKUP(G468,PARAM!S:T,2,0),"*"),"")</f>
        <v>*512393*</v>
      </c>
      <c r="K468" s="1" t="str">
        <f t="shared" si="1"/>
        <v>BERMUDAS DAMA RODILLA TALLA 10</v>
      </c>
      <c r="L468" s="1" t="str">
        <f>VLOOKUP(B468,PARAM!A:C,3,0)</f>
        <v>MODA CASUAL MUJER</v>
      </c>
      <c r="M468" s="1" t="str">
        <f>VLOOKUP(D468,PARAM!K:N,3,0)</f>
        <v>FEMENINO</v>
      </c>
      <c r="N468" s="1" t="str">
        <f>VLOOKUP(D468,PARAM!K:N,4,0)</f>
        <v>ADULTO</v>
      </c>
      <c r="O468" s="1" t="str">
        <f t="shared" si="2"/>
        <v>BERMUDAS DAMA RODILLA</v>
      </c>
      <c r="P468" s="1"/>
      <c r="Q468" s="1"/>
    </row>
    <row r="469">
      <c r="A469" s="70">
        <v>46186.0</v>
      </c>
      <c r="B469" s="5" t="s">
        <v>1906</v>
      </c>
      <c r="C469" s="5" t="s">
        <v>1871</v>
      </c>
      <c r="D469" s="5" t="s">
        <v>1599</v>
      </c>
      <c r="E469" s="5" t="s">
        <v>1908</v>
      </c>
      <c r="F469" s="5" t="s">
        <v>1771</v>
      </c>
      <c r="G469" s="99">
        <v>12.0</v>
      </c>
      <c r="H469" s="1" t="s">
        <v>871</v>
      </c>
      <c r="I469" s="1" t="str">
        <f>IFERROR(CONCATENATE(VLOOKUP(C469,PARAM!E:F,2,0),VLOOKUP(D469,PARAM!K:L,2,0),VLOOKUP(E469,PARAM!H:I,2,0),VLOOKUP(G469,PARAM!S:T,2,0)),"")</f>
        <v>512394</v>
      </c>
      <c r="J469" s="1" t="str">
        <f>IFERROR(CONCATENATE("*",VLOOKUP(C469,PARAM!E:F,2,0),VLOOKUP(D469,PARAM!K:L,2,0),VLOOKUP(E469,PARAM!H:I,2,0),VLOOKUP(G469,PARAM!S:T,2,0),"*"),"")</f>
        <v>*512394*</v>
      </c>
      <c r="K469" s="1" t="str">
        <f t="shared" si="1"/>
        <v>BERMUDAS DAMA RODILLA TALLA 12</v>
      </c>
      <c r="L469" s="1" t="str">
        <f>VLOOKUP(B469,PARAM!A:C,3,0)</f>
        <v>MODA CASUAL MUJER</v>
      </c>
      <c r="M469" s="1" t="str">
        <f>VLOOKUP(D469,PARAM!K:N,3,0)</f>
        <v>FEMENINO</v>
      </c>
      <c r="N469" s="1" t="str">
        <f>VLOOKUP(D469,PARAM!K:N,4,0)</f>
        <v>ADULTO</v>
      </c>
      <c r="O469" s="1" t="str">
        <f t="shared" si="2"/>
        <v>BERMUDAS DAMA RODILLA</v>
      </c>
      <c r="P469" s="1"/>
      <c r="Q469" s="1"/>
    </row>
    <row r="470">
      <c r="A470" s="70">
        <v>46186.0</v>
      </c>
      <c r="B470" s="5" t="s">
        <v>1906</v>
      </c>
      <c r="C470" s="5" t="s">
        <v>1871</v>
      </c>
      <c r="D470" s="5" t="s">
        <v>1599</v>
      </c>
      <c r="E470" s="5" t="s">
        <v>1908</v>
      </c>
      <c r="F470" s="5" t="s">
        <v>1771</v>
      </c>
      <c r="G470" s="99">
        <v>14.0</v>
      </c>
      <c r="H470" s="1" t="s">
        <v>871</v>
      </c>
      <c r="I470" s="1" t="str">
        <f>IFERROR(CONCATENATE(VLOOKUP(C470,PARAM!E:F,2,0),VLOOKUP(D470,PARAM!K:L,2,0),VLOOKUP(E470,PARAM!H:I,2,0),VLOOKUP(G470,PARAM!S:T,2,0)),"")</f>
        <v>512395</v>
      </c>
      <c r="J470" s="1" t="str">
        <f>IFERROR(CONCATENATE("*",VLOOKUP(C470,PARAM!E:F,2,0),VLOOKUP(D470,PARAM!K:L,2,0),VLOOKUP(E470,PARAM!H:I,2,0),VLOOKUP(G470,PARAM!S:T,2,0),"*"),"")</f>
        <v>*512395*</v>
      </c>
      <c r="K470" s="1" t="str">
        <f t="shared" si="1"/>
        <v>BERMUDAS DAMA RODILLA TALLA 14</v>
      </c>
      <c r="L470" s="1" t="str">
        <f>VLOOKUP(B470,PARAM!A:C,3,0)</f>
        <v>MODA CASUAL MUJER</v>
      </c>
      <c r="M470" s="1" t="str">
        <f>VLOOKUP(D470,PARAM!K:N,3,0)</f>
        <v>FEMENINO</v>
      </c>
      <c r="N470" s="1" t="str">
        <f>VLOOKUP(D470,PARAM!K:N,4,0)</f>
        <v>ADULTO</v>
      </c>
      <c r="O470" s="1" t="str">
        <f t="shared" si="2"/>
        <v>BERMUDAS DAMA RODILLA</v>
      </c>
      <c r="P470" s="1"/>
      <c r="Q470" s="1"/>
    </row>
    <row r="471">
      <c r="A471" s="70">
        <v>46186.0</v>
      </c>
      <c r="B471" s="5" t="s">
        <v>1906</v>
      </c>
      <c r="C471" s="5" t="s">
        <v>1871</v>
      </c>
      <c r="D471" s="5" t="s">
        <v>1599</v>
      </c>
      <c r="E471" s="5" t="s">
        <v>1908</v>
      </c>
      <c r="F471" s="5" t="s">
        <v>1771</v>
      </c>
      <c r="G471" s="99">
        <v>16.0</v>
      </c>
      <c r="H471" s="1" t="s">
        <v>871</v>
      </c>
      <c r="I471" s="1" t="str">
        <f>IFERROR(CONCATENATE(VLOOKUP(C471,PARAM!E:F,2,0),VLOOKUP(D471,PARAM!K:L,2,0),VLOOKUP(E471,PARAM!H:I,2,0),VLOOKUP(G471,PARAM!S:T,2,0)),"")</f>
        <v>512396</v>
      </c>
      <c r="J471" s="1" t="str">
        <f>IFERROR(CONCATENATE("*",VLOOKUP(C471,PARAM!E:F,2,0),VLOOKUP(D471,PARAM!K:L,2,0),VLOOKUP(E471,PARAM!H:I,2,0),VLOOKUP(G471,PARAM!S:T,2,0),"*"),"")</f>
        <v>*512396*</v>
      </c>
      <c r="K471" s="1" t="str">
        <f t="shared" si="1"/>
        <v>BERMUDAS DAMA RODILLA TALLA 16</v>
      </c>
      <c r="L471" s="1" t="str">
        <f>VLOOKUP(B471,PARAM!A:C,3,0)</f>
        <v>MODA CASUAL MUJER</v>
      </c>
      <c r="M471" s="1" t="str">
        <f>VLOOKUP(D471,PARAM!K:N,3,0)</f>
        <v>FEMENINO</v>
      </c>
      <c r="N471" s="1" t="str">
        <f>VLOOKUP(D471,PARAM!K:N,4,0)</f>
        <v>ADULTO</v>
      </c>
      <c r="O471" s="1" t="str">
        <f t="shared" si="2"/>
        <v>BERMUDAS DAMA RODILLA</v>
      </c>
      <c r="P471" s="1"/>
      <c r="Q471" s="1"/>
    </row>
    <row r="472">
      <c r="A472" s="70">
        <v>46186.0</v>
      </c>
      <c r="B472" s="5" t="s">
        <v>1906</v>
      </c>
      <c r="C472" s="5" t="s">
        <v>578</v>
      </c>
      <c r="D472" s="5" t="s">
        <v>1599</v>
      </c>
      <c r="E472" s="5" t="s">
        <v>1909</v>
      </c>
      <c r="F472" s="5" t="s">
        <v>1584</v>
      </c>
      <c r="G472" s="99" t="s">
        <v>1678</v>
      </c>
      <c r="H472" s="1" t="s">
        <v>1000</v>
      </c>
      <c r="I472" s="1" t="str">
        <f>IFERROR(CONCATENATE(VLOOKUP(C472,PARAM!E:F,2,0),VLOOKUP(D472,PARAM!K:L,2,0),VLOOKUP(E472,PARAM!H:I,2,0),VLOOKUP(G472,PARAM!S:T,2,0)),"")</f>
        <v>612430</v>
      </c>
      <c r="J472" s="1" t="str">
        <f>IFERROR(CONCATENATE("*",VLOOKUP(C472,PARAM!E:F,2,0),VLOOKUP(D472,PARAM!K:L,2,0),VLOOKUP(E472,PARAM!H:I,2,0),VLOOKUP(G472,PARAM!S:T,2,0),"*"),"")</f>
        <v>*612430*</v>
      </c>
      <c r="K472" s="1" t="str">
        <f t="shared" si="1"/>
        <v>BLUSAS DAMA AMBAR TALLA UN</v>
      </c>
      <c r="L472" s="1" t="str">
        <f>VLOOKUP(B472,PARAM!A:C,3,0)</f>
        <v>MODA CASUAL MUJER</v>
      </c>
      <c r="M472" s="1" t="str">
        <f>VLOOKUP(D472,PARAM!K:N,3,0)</f>
        <v>FEMENINO</v>
      </c>
      <c r="N472" s="1" t="str">
        <f>VLOOKUP(D472,PARAM!K:N,4,0)</f>
        <v>ADULTO</v>
      </c>
      <c r="O472" s="1" t="str">
        <f t="shared" si="2"/>
        <v>BLUSAS DAMA AMBAR</v>
      </c>
      <c r="P472" s="1"/>
      <c r="Q472" s="1"/>
    </row>
    <row r="473">
      <c r="A473" s="70">
        <v>46186.0</v>
      </c>
      <c r="B473" s="5" t="s">
        <v>1906</v>
      </c>
      <c r="C473" s="5" t="s">
        <v>578</v>
      </c>
      <c r="D473" s="5" t="s">
        <v>1599</v>
      </c>
      <c r="E473" s="5" t="s">
        <v>1910</v>
      </c>
      <c r="F473" s="5" t="s">
        <v>1584</v>
      </c>
      <c r="G473" s="99" t="s">
        <v>1678</v>
      </c>
      <c r="H473" s="1" t="s">
        <v>942</v>
      </c>
      <c r="I473" s="1" t="str">
        <f>IFERROR(CONCATENATE(VLOOKUP(C473,PARAM!E:F,2,0),VLOOKUP(D473,PARAM!K:L,2,0),VLOOKUP(E473,PARAM!H:I,2,0),VLOOKUP(G473,PARAM!S:T,2,0)),"")</f>
        <v>613430</v>
      </c>
      <c r="J473" s="1" t="str">
        <f>IFERROR(CONCATENATE("*",VLOOKUP(C473,PARAM!E:F,2,0),VLOOKUP(D473,PARAM!K:L,2,0),VLOOKUP(E473,PARAM!H:I,2,0),VLOOKUP(G473,PARAM!S:T,2,0),"*"),"")</f>
        <v>*613430*</v>
      </c>
      <c r="K473" s="1" t="str">
        <f t="shared" si="1"/>
        <v>BLUSAS DAMA ASIMETRICA 1 HOMBRO TALLA UN</v>
      </c>
      <c r="L473" s="1" t="str">
        <f>VLOOKUP(B473,PARAM!A:C,3,0)</f>
        <v>MODA CASUAL MUJER</v>
      </c>
      <c r="M473" s="1" t="str">
        <f>VLOOKUP(D473,PARAM!K:N,3,0)</f>
        <v>FEMENINO</v>
      </c>
      <c r="N473" s="1" t="str">
        <f>VLOOKUP(D473,PARAM!K:N,4,0)</f>
        <v>ADULTO</v>
      </c>
      <c r="O473" s="1" t="str">
        <f t="shared" si="2"/>
        <v>BLUSAS DAMA ASIMETRICA 1 HOMBRO</v>
      </c>
      <c r="P473" s="1"/>
      <c r="Q473" s="1"/>
    </row>
    <row r="474">
      <c r="A474" s="70">
        <v>46186.0</v>
      </c>
      <c r="B474" s="5" t="s">
        <v>1906</v>
      </c>
      <c r="C474" s="5" t="s">
        <v>578</v>
      </c>
      <c r="D474" s="5" t="s">
        <v>1599</v>
      </c>
      <c r="E474" s="5" t="s">
        <v>1911</v>
      </c>
      <c r="F474" s="5" t="s">
        <v>1584</v>
      </c>
      <c r="G474" s="99" t="s">
        <v>1585</v>
      </c>
      <c r="H474" s="1" t="s">
        <v>888</v>
      </c>
      <c r="I474" s="1" t="str">
        <f>IFERROR(CONCATENATE(VLOOKUP(C474,PARAM!E:F,2,0),VLOOKUP(D474,PARAM!K:L,2,0),VLOOKUP(E474,PARAM!H:I,2,0),VLOOKUP(G474,PARAM!S:T,2,0)),"")</f>
        <v>614531</v>
      </c>
      <c r="J474" s="1" t="str">
        <f>IFERROR(CONCATENATE("*",VLOOKUP(C474,PARAM!E:F,2,0),VLOOKUP(D474,PARAM!K:L,2,0),VLOOKUP(E474,PARAM!H:I,2,0),VLOOKUP(G474,PARAM!S:T,2,0),"*"),"")</f>
        <v>*614531*</v>
      </c>
      <c r="K474" s="1" t="str">
        <f t="shared" si="1"/>
        <v>BLUSAS DAMA BASICA ALGODON TALLA VA</v>
      </c>
      <c r="L474" s="1" t="str">
        <f>VLOOKUP(B474,PARAM!A:C,3,0)</f>
        <v>MODA CASUAL MUJER</v>
      </c>
      <c r="M474" s="1" t="str">
        <f>VLOOKUP(D474,PARAM!K:N,3,0)</f>
        <v>FEMENINO</v>
      </c>
      <c r="N474" s="1" t="str">
        <f>VLOOKUP(D474,PARAM!K:N,4,0)</f>
        <v>ADULTO</v>
      </c>
      <c r="O474" s="1" t="str">
        <f t="shared" si="2"/>
        <v>BLUSAS DAMA BASICA ALGODON</v>
      </c>
      <c r="P474" s="1"/>
      <c r="Q474" s="1"/>
    </row>
    <row r="475">
      <c r="A475" s="70">
        <v>46186.0</v>
      </c>
      <c r="B475" s="5" t="s">
        <v>1906</v>
      </c>
      <c r="C475" s="5" t="s">
        <v>578</v>
      </c>
      <c r="D475" s="5" t="s">
        <v>1599</v>
      </c>
      <c r="E475" s="5" t="s">
        <v>1912</v>
      </c>
      <c r="F475" s="5" t="s">
        <v>1584</v>
      </c>
      <c r="G475" s="99" t="s">
        <v>1678</v>
      </c>
      <c r="H475" s="1" t="s">
        <v>1000</v>
      </c>
      <c r="I475" s="1" t="str">
        <f>IFERROR(CONCATENATE(VLOOKUP(C475,PARAM!E:F,2,0),VLOOKUP(D475,PARAM!K:L,2,0),VLOOKUP(E475,PARAM!H:I,2,0),VLOOKUP(G475,PARAM!S:T,2,0)),"")</f>
        <v>615230</v>
      </c>
      <c r="J475" s="1" t="str">
        <f>IFERROR(CONCATENATE("*",VLOOKUP(C475,PARAM!E:F,2,0),VLOOKUP(D475,PARAM!K:L,2,0),VLOOKUP(E475,PARAM!H:I,2,0),VLOOKUP(G475,PARAM!S:T,2,0),"*"),"")</f>
        <v>*615230*</v>
      </c>
      <c r="K475" s="1" t="str">
        <f t="shared" si="1"/>
        <v>BLUSAS DAMA BRILLANTE TALLA UN</v>
      </c>
      <c r="L475" s="1" t="str">
        <f>VLOOKUP(B475,PARAM!A:C,3,0)</f>
        <v>MODA CASUAL MUJER</v>
      </c>
      <c r="M475" s="1" t="str">
        <f>VLOOKUP(D475,PARAM!K:N,3,0)</f>
        <v>FEMENINO</v>
      </c>
      <c r="N475" s="1" t="str">
        <f>VLOOKUP(D475,PARAM!K:N,4,0)</f>
        <v>ADULTO</v>
      </c>
      <c r="O475" s="1" t="str">
        <f t="shared" si="2"/>
        <v>BLUSAS DAMA BRILLANTE</v>
      </c>
      <c r="P475" s="1"/>
      <c r="Q475" s="1"/>
    </row>
    <row r="476">
      <c r="A476" s="70">
        <v>46186.0</v>
      </c>
      <c r="B476" s="5" t="s">
        <v>1906</v>
      </c>
      <c r="C476" s="5" t="s">
        <v>578</v>
      </c>
      <c r="D476" s="5" t="s">
        <v>1599</v>
      </c>
      <c r="E476" s="1" t="s">
        <v>1913</v>
      </c>
      <c r="F476" s="5" t="s">
        <v>1584</v>
      </c>
      <c r="G476" s="99" t="s">
        <v>1678</v>
      </c>
      <c r="H476" s="1" t="s">
        <v>1262</v>
      </c>
      <c r="I476" s="1" t="str">
        <f>IFERROR(CONCATENATE(VLOOKUP(C476,PARAM!E:F,2,0),VLOOKUP(D476,PARAM!K:L,2,0),VLOOKUP(E476,PARAM!H:I,2,0),VLOOKUP(G476,PARAM!S:T,2,0)),"")</f>
        <v>619430</v>
      </c>
      <c r="J476" s="1" t="str">
        <f>IFERROR(CONCATENATE("*",VLOOKUP(C476,PARAM!E:F,2,0),VLOOKUP(D476,PARAM!K:L,2,0),VLOOKUP(E476,PARAM!H:I,2,0),VLOOKUP(G476,PARAM!S:T,2,0),"*"),"")</f>
        <v>*619430*</v>
      </c>
      <c r="K476" s="1" t="str">
        <f t="shared" si="1"/>
        <v>BLUSAS DAMA CON PEPAS TALLA UN</v>
      </c>
      <c r="L476" s="1" t="str">
        <f>VLOOKUP(B476,PARAM!A:C,3,0)</f>
        <v>MODA CASUAL MUJER</v>
      </c>
      <c r="M476" s="1" t="str">
        <f>VLOOKUP(D476,PARAM!K:N,3,0)</f>
        <v>FEMENINO</v>
      </c>
      <c r="N476" s="1" t="str">
        <f>VLOOKUP(D476,PARAM!K:N,4,0)</f>
        <v>ADULTO</v>
      </c>
      <c r="O476" s="1" t="str">
        <f t="shared" si="2"/>
        <v>BLUSAS DAMA CON PEPAS</v>
      </c>
      <c r="P476" s="1"/>
      <c r="Q476" s="1"/>
    </row>
    <row r="477">
      <c r="A477" s="70">
        <v>46186.0</v>
      </c>
      <c r="B477" s="5" t="s">
        <v>1906</v>
      </c>
      <c r="C477" s="5" t="s">
        <v>578</v>
      </c>
      <c r="D477" s="5" t="s">
        <v>1599</v>
      </c>
      <c r="E477" s="5" t="s">
        <v>1914</v>
      </c>
      <c r="F477" s="5" t="s">
        <v>1584</v>
      </c>
      <c r="G477" s="99" t="s">
        <v>1678</v>
      </c>
      <c r="H477" s="1" t="s">
        <v>1262</v>
      </c>
      <c r="I477" s="1" t="str">
        <f>IFERROR(CONCATENATE(VLOOKUP(C477,PARAM!E:F,2,0),VLOOKUP(D477,PARAM!K:L,2,0),VLOOKUP(E477,PARAM!H:I,2,0),VLOOKUP(G477,PARAM!S:T,2,0)),"")</f>
        <v>6112530</v>
      </c>
      <c r="J477" s="1" t="str">
        <f>IFERROR(CONCATENATE("*",VLOOKUP(C477,PARAM!E:F,2,0),VLOOKUP(D477,PARAM!K:L,2,0),VLOOKUP(E477,PARAM!H:I,2,0),VLOOKUP(G477,PARAM!S:T,2,0),"*"),"")</f>
        <v>*6112530*</v>
      </c>
      <c r="K477" s="1" t="str">
        <f t="shared" si="1"/>
        <v>BLUSAS DAMA ELEGANTE TALLA UN</v>
      </c>
      <c r="L477" s="1" t="str">
        <f>VLOOKUP(B477,PARAM!A:C,3,0)</f>
        <v>MODA CASUAL MUJER</v>
      </c>
      <c r="M477" s="1" t="str">
        <f>VLOOKUP(D477,PARAM!K:N,3,0)</f>
        <v>FEMENINO</v>
      </c>
      <c r="N477" s="1" t="str">
        <f>VLOOKUP(D477,PARAM!K:N,4,0)</f>
        <v>ADULTO</v>
      </c>
      <c r="O477" s="1" t="str">
        <f t="shared" si="2"/>
        <v>BLUSAS DAMA ELEGANTE</v>
      </c>
      <c r="P477" s="1"/>
      <c r="Q477" s="1"/>
    </row>
    <row r="478">
      <c r="A478" s="70">
        <v>46186.0</v>
      </c>
      <c r="B478" s="5" t="s">
        <v>1906</v>
      </c>
      <c r="C478" s="5" t="s">
        <v>578</v>
      </c>
      <c r="D478" s="5" t="s">
        <v>1599</v>
      </c>
      <c r="E478" s="5" t="s">
        <v>1915</v>
      </c>
      <c r="F478" s="5" t="s">
        <v>1584</v>
      </c>
      <c r="G478" s="99" t="s">
        <v>1678</v>
      </c>
      <c r="H478" s="1" t="s">
        <v>1000</v>
      </c>
      <c r="I478" s="1" t="str">
        <f>IFERROR(CONCATENATE(VLOOKUP(C478,PARAM!E:F,2,0),VLOOKUP(D478,PARAM!K:L,2,0),VLOOKUP(E478,PARAM!H:I,2,0),VLOOKUP(G478,PARAM!S:T,2,0)),"")</f>
        <v>6118430</v>
      </c>
      <c r="J478" s="1" t="str">
        <f>IFERROR(CONCATENATE("*",VLOOKUP(C478,PARAM!E:F,2,0),VLOOKUP(D478,PARAM!K:L,2,0),VLOOKUP(E478,PARAM!H:I,2,0),VLOOKUP(G478,PARAM!S:T,2,0),"*"),"")</f>
        <v>*6118430*</v>
      </c>
      <c r="K478" s="1" t="str">
        <f t="shared" si="1"/>
        <v>BLUSAS DAMA MARIPOSA TALLA UN</v>
      </c>
      <c r="L478" s="1" t="str">
        <f>VLOOKUP(B478,PARAM!A:C,3,0)</f>
        <v>MODA CASUAL MUJER</v>
      </c>
      <c r="M478" s="1" t="str">
        <f>VLOOKUP(D478,PARAM!K:N,3,0)</f>
        <v>FEMENINO</v>
      </c>
      <c r="N478" s="1" t="str">
        <f>VLOOKUP(D478,PARAM!K:N,4,0)</f>
        <v>ADULTO</v>
      </c>
      <c r="O478" s="1" t="str">
        <f t="shared" si="2"/>
        <v>BLUSAS DAMA MARIPOSA</v>
      </c>
      <c r="P478" s="1"/>
      <c r="Q478" s="1"/>
    </row>
    <row r="479">
      <c r="A479" s="70">
        <v>46186.0</v>
      </c>
      <c r="B479" s="5" t="s">
        <v>1906</v>
      </c>
      <c r="C479" s="5" t="s">
        <v>1916</v>
      </c>
      <c r="D479" s="5" t="s">
        <v>1599</v>
      </c>
      <c r="E479" s="5" t="s">
        <v>1917</v>
      </c>
      <c r="F479" s="5" t="s">
        <v>1584</v>
      </c>
      <c r="G479" s="99" t="s">
        <v>1678</v>
      </c>
      <c r="H479" s="1" t="s">
        <v>1000</v>
      </c>
      <c r="I479" s="1" t="str">
        <f>IFERROR(CONCATENATE(VLOOKUP(C479,PARAM!E:F,2,0),VLOOKUP(D479,PARAM!K:L,2,0),VLOOKUP(E479,PARAM!H:I,2,0),VLOOKUP(G479,PARAM!S:T,2,0)),"")</f>
        <v>3811430</v>
      </c>
      <c r="J479" s="1" t="str">
        <f>IFERROR(CONCATENATE("*",VLOOKUP(C479,PARAM!E:F,2,0),VLOOKUP(D479,PARAM!K:L,2,0),VLOOKUP(E479,PARAM!H:I,2,0),VLOOKUP(G479,PARAM!S:T,2,0),"*"),"")</f>
        <v>*3811430*</v>
      </c>
      <c r="K479" s="1" t="str">
        <f t="shared" si="1"/>
        <v>BODY DAMA AFELPADO TALLA UN</v>
      </c>
      <c r="L479" s="1" t="str">
        <f>VLOOKUP(B479,PARAM!A:C,3,0)</f>
        <v>MODA CASUAL MUJER</v>
      </c>
      <c r="M479" s="1" t="str">
        <f>VLOOKUP(D479,PARAM!K:N,3,0)</f>
        <v>FEMENINO</v>
      </c>
      <c r="N479" s="1" t="str">
        <f>VLOOKUP(D479,PARAM!K:N,4,0)</f>
        <v>ADULTO</v>
      </c>
      <c r="O479" s="1" t="str">
        <f t="shared" si="2"/>
        <v>BODY DAMA AFELPADO</v>
      </c>
      <c r="P479" s="1"/>
      <c r="Q479" s="1"/>
    </row>
    <row r="480">
      <c r="A480" s="70">
        <v>46186.0</v>
      </c>
      <c r="B480" s="5" t="s">
        <v>1906</v>
      </c>
      <c r="C480" s="5" t="s">
        <v>1916</v>
      </c>
      <c r="D480" s="5" t="s">
        <v>1599</v>
      </c>
      <c r="E480" s="1" t="s">
        <v>1918</v>
      </c>
      <c r="F480" s="5" t="s">
        <v>1584</v>
      </c>
      <c r="G480" s="99" t="s">
        <v>1678</v>
      </c>
      <c r="H480" s="1" t="s">
        <v>1000</v>
      </c>
      <c r="I480" s="1" t="str">
        <f>IFERROR(CONCATENATE(VLOOKUP(C480,PARAM!E:F,2,0),VLOOKUP(D480,PARAM!K:L,2,0),VLOOKUP(E480,PARAM!H:I,2,0),VLOOKUP(G480,PARAM!S:T,2,0)),"")</f>
        <v>3814730</v>
      </c>
      <c r="J480" s="1" t="str">
        <f>IFERROR(CONCATENATE("*",VLOOKUP(C480,PARAM!E:F,2,0),VLOOKUP(D480,PARAM!K:L,2,0),VLOOKUP(E480,PARAM!H:I,2,0),VLOOKUP(G480,PARAM!S:T,2,0),"*"),"")</f>
        <v>*3814730*</v>
      </c>
      <c r="K480" s="1" t="str">
        <f t="shared" si="1"/>
        <v>BODY DAMA BODY COSMO TALLA UN</v>
      </c>
      <c r="L480" s="1" t="str">
        <f>VLOOKUP(B480,PARAM!A:C,3,0)</f>
        <v>MODA CASUAL MUJER</v>
      </c>
      <c r="M480" s="1" t="str">
        <f>VLOOKUP(D480,PARAM!K:N,3,0)</f>
        <v>FEMENINO</v>
      </c>
      <c r="N480" s="1" t="str">
        <f>VLOOKUP(D480,PARAM!K:N,4,0)</f>
        <v>ADULTO</v>
      </c>
      <c r="O480" s="1" t="str">
        <f t="shared" si="2"/>
        <v>BODY DAMA BODY COSMO</v>
      </c>
      <c r="P480" s="1"/>
      <c r="Q480" s="1"/>
    </row>
    <row r="481">
      <c r="A481" s="70">
        <v>46186.0</v>
      </c>
      <c r="B481" s="5" t="s">
        <v>1906</v>
      </c>
      <c r="C481" s="5" t="s">
        <v>1916</v>
      </c>
      <c r="D481" s="5" t="s">
        <v>1599</v>
      </c>
      <c r="E481" s="5" t="s">
        <v>1919</v>
      </c>
      <c r="F481" s="5" t="s">
        <v>1620</v>
      </c>
      <c r="G481" s="99" t="s">
        <v>1678</v>
      </c>
      <c r="H481" s="1" t="s">
        <v>1737</v>
      </c>
      <c r="I481" s="1" t="str">
        <f>IFERROR(CONCATENATE(VLOOKUP(C481,PARAM!E:F,2,0),VLOOKUP(D481,PARAM!K:L,2,0),VLOOKUP(E481,PARAM!H:I,2,0),VLOOKUP(G481,PARAM!S:T,2,0)),"")</f>
        <v>38117230</v>
      </c>
      <c r="J481" s="1" t="str">
        <f>IFERROR(CONCATENATE("*",VLOOKUP(C481,PARAM!E:F,2,0),VLOOKUP(D481,PARAM!K:L,2,0),VLOOKUP(E481,PARAM!H:I,2,0),VLOOKUP(G481,PARAM!S:T,2,0),"*"),"")</f>
        <v>*38117230*</v>
      </c>
      <c r="K481" s="1" t="str">
        <f t="shared" si="1"/>
        <v>BODY DAMA LICRADO TALLA UN</v>
      </c>
      <c r="L481" s="1" t="str">
        <f>VLOOKUP(B481,PARAM!A:C,3,0)</f>
        <v>MODA CASUAL MUJER</v>
      </c>
      <c r="M481" s="1" t="str">
        <f>VLOOKUP(D481,PARAM!K:N,3,0)</f>
        <v>FEMENINO</v>
      </c>
      <c r="N481" s="1" t="str">
        <f>VLOOKUP(D481,PARAM!K:N,4,0)</f>
        <v>ADULTO</v>
      </c>
      <c r="O481" s="1" t="str">
        <f t="shared" si="2"/>
        <v>BODY DAMA LICRADO</v>
      </c>
      <c r="P481" s="1"/>
      <c r="Q481" s="1"/>
    </row>
    <row r="482">
      <c r="A482" s="70">
        <v>46186.0</v>
      </c>
      <c r="B482" s="5" t="s">
        <v>1906</v>
      </c>
      <c r="C482" s="5" t="s">
        <v>1916</v>
      </c>
      <c r="D482" s="5" t="s">
        <v>1599</v>
      </c>
      <c r="E482" s="1" t="s">
        <v>1920</v>
      </c>
      <c r="F482" s="5" t="s">
        <v>1584</v>
      </c>
      <c r="G482" s="99" t="s">
        <v>1678</v>
      </c>
      <c r="H482" s="1" t="s">
        <v>1000</v>
      </c>
      <c r="I482" s="1" t="str">
        <f>IFERROR(CONCATENATE(VLOOKUP(C482,PARAM!E:F,2,0),VLOOKUP(D482,PARAM!K:L,2,0),VLOOKUP(E482,PARAM!H:I,2,0),VLOOKUP(G482,PARAM!S:T,2,0)),"")</f>
        <v>38119930</v>
      </c>
      <c r="J482" s="1" t="str">
        <f>IFERROR(CONCATENATE("*",VLOOKUP(C482,PARAM!E:F,2,0),VLOOKUP(D482,PARAM!K:L,2,0),VLOOKUP(E482,PARAM!H:I,2,0),VLOOKUP(G482,PARAM!S:T,2,0),"*"),"")</f>
        <v>*38119930*</v>
      </c>
      <c r="K482" s="1" t="str">
        <f t="shared" si="1"/>
        <v>BODY DAMA OTRA CLASE TALLA UN</v>
      </c>
      <c r="L482" s="1" t="str">
        <f>VLOOKUP(B482,PARAM!A:C,3,0)</f>
        <v>MODA CASUAL MUJER</v>
      </c>
      <c r="M482" s="1" t="str">
        <f>VLOOKUP(D482,PARAM!K:N,3,0)</f>
        <v>FEMENINO</v>
      </c>
      <c r="N482" s="1" t="str">
        <f>VLOOKUP(D482,PARAM!K:N,4,0)</f>
        <v>ADULTO</v>
      </c>
      <c r="O482" s="1" t="str">
        <f t="shared" si="2"/>
        <v>BODY DAMA OTRA CLASE</v>
      </c>
      <c r="P482" s="1"/>
      <c r="Q482" s="1"/>
    </row>
    <row r="483">
      <c r="A483" s="70">
        <v>46186.0</v>
      </c>
      <c r="B483" s="5" t="s">
        <v>1906</v>
      </c>
      <c r="C483" s="5" t="s">
        <v>1745</v>
      </c>
      <c r="D483" s="5" t="s">
        <v>1599</v>
      </c>
      <c r="E483" s="1" t="s">
        <v>1921</v>
      </c>
      <c r="F483" s="5" t="s">
        <v>1584</v>
      </c>
      <c r="G483" s="99" t="s">
        <v>1678</v>
      </c>
      <c r="H483" s="1" t="s">
        <v>1262</v>
      </c>
      <c r="I483" s="1" t="str">
        <f>IFERROR(CONCATENATE(VLOOKUP(C483,PARAM!E:F,2,0),VLOOKUP(D483,PARAM!K:L,2,0),VLOOKUP(E483,PARAM!H:I,2,0),VLOOKUP(G483,PARAM!S:T,2,0)),"")</f>
        <v>2617030</v>
      </c>
      <c r="J483" s="1" t="str">
        <f>IFERROR(CONCATENATE("*",VLOOKUP(C483,PARAM!E:F,2,0),VLOOKUP(D483,PARAM!K:L,2,0),VLOOKUP(E483,PARAM!H:I,2,0),VLOOKUP(G483,PARAM!S:T,2,0),"*"),"")</f>
        <v>*2617030*</v>
      </c>
      <c r="K483" s="1" t="str">
        <f t="shared" si="1"/>
        <v>BUSOS DAMA CAPOTA LANA TALLA UN</v>
      </c>
      <c r="L483" s="1" t="str">
        <f>VLOOKUP(B483,PARAM!A:C,3,0)</f>
        <v>MODA CASUAL MUJER</v>
      </c>
      <c r="M483" s="1" t="str">
        <f>VLOOKUP(D483,PARAM!K:N,3,0)</f>
        <v>FEMENINO</v>
      </c>
      <c r="N483" s="1" t="str">
        <f>VLOOKUP(D483,PARAM!K:N,4,0)</f>
        <v>ADULTO</v>
      </c>
      <c r="O483" s="1" t="str">
        <f t="shared" si="2"/>
        <v>BUSOS DAMA CAPOTA LANA</v>
      </c>
      <c r="P483" s="1"/>
      <c r="Q483" s="1"/>
    </row>
    <row r="484">
      <c r="A484" s="70">
        <v>46186.0</v>
      </c>
      <c r="B484" s="5" t="s">
        <v>1906</v>
      </c>
      <c r="C484" s="5" t="s">
        <v>1745</v>
      </c>
      <c r="D484" s="5" t="s">
        <v>1599</v>
      </c>
      <c r="E484" s="1" t="s">
        <v>1922</v>
      </c>
      <c r="F484" s="5" t="s">
        <v>1584</v>
      </c>
      <c r="G484" s="99" t="s">
        <v>1678</v>
      </c>
      <c r="H484" s="1" t="s">
        <v>1262</v>
      </c>
      <c r="I484" s="1" t="str">
        <f>IFERROR(CONCATENATE(VLOOKUP(C484,PARAM!E:F,2,0),VLOOKUP(D484,PARAM!K:L,2,0),VLOOKUP(E484,PARAM!H:I,2,0),VLOOKUP(G484,PARAM!S:T,2,0)),"")</f>
        <v>2619030</v>
      </c>
      <c r="J484" s="1" t="str">
        <f>IFERROR(CONCATENATE("*",VLOOKUP(C484,PARAM!E:F,2,0),VLOOKUP(D484,PARAM!K:L,2,0),VLOOKUP(E484,PARAM!H:I,2,0),VLOOKUP(G484,PARAM!S:T,2,0),"*"),"")</f>
        <v>*2619030*</v>
      </c>
      <c r="K484" s="1" t="str">
        <f t="shared" si="1"/>
        <v>BUSOS DAMA CON BORDADOS TALLA UN</v>
      </c>
      <c r="L484" s="1" t="str">
        <f>VLOOKUP(B484,PARAM!A:C,3,0)</f>
        <v>MODA CASUAL MUJER</v>
      </c>
      <c r="M484" s="1" t="str">
        <f>VLOOKUP(D484,PARAM!K:N,3,0)</f>
        <v>FEMENINO</v>
      </c>
      <c r="N484" s="1" t="str">
        <f>VLOOKUP(D484,PARAM!K:N,4,0)</f>
        <v>ADULTO</v>
      </c>
      <c r="O484" s="1" t="str">
        <f t="shared" si="2"/>
        <v>BUSOS DAMA CON BORDADOS</v>
      </c>
      <c r="P484" s="1"/>
      <c r="Q484" s="1"/>
    </row>
    <row r="485">
      <c r="A485" s="70">
        <v>46186.0</v>
      </c>
      <c r="B485" s="5" t="s">
        <v>1906</v>
      </c>
      <c r="C485" s="5" t="s">
        <v>1745</v>
      </c>
      <c r="D485" s="5" t="s">
        <v>1599</v>
      </c>
      <c r="E485" s="5" t="s">
        <v>1877</v>
      </c>
      <c r="F485" s="5" t="s">
        <v>1584</v>
      </c>
      <c r="G485" s="99" t="s">
        <v>1678</v>
      </c>
      <c r="H485" s="1" t="s">
        <v>1091</v>
      </c>
      <c r="I485" s="1" t="str">
        <f>IFERROR(CONCATENATE(VLOOKUP(C485,PARAM!E:F,2,0),VLOOKUP(D485,PARAM!K:L,2,0),VLOOKUP(E485,PARAM!H:I,2,0),VLOOKUP(G485,PARAM!S:T,2,0)),"")</f>
        <v>26110830</v>
      </c>
      <c r="J485" s="1" t="str">
        <f>IFERROR(CONCATENATE("*",VLOOKUP(C485,PARAM!E:F,2,0),VLOOKUP(D485,PARAM!K:L,2,0),VLOOKUP(E485,PARAM!H:I,2,0),VLOOKUP(G485,PARAM!S:T,2,0),"*"),"")</f>
        <v>*26110830*</v>
      </c>
      <c r="K485" s="1" t="str">
        <f t="shared" si="1"/>
        <v>BUSOS DAMA CUELLO REDONDO TALLA UN</v>
      </c>
      <c r="L485" s="1" t="str">
        <f>VLOOKUP(B485,PARAM!A:C,3,0)</f>
        <v>MODA CASUAL MUJER</v>
      </c>
      <c r="M485" s="1" t="str">
        <f>VLOOKUP(D485,PARAM!K:N,3,0)</f>
        <v>FEMENINO</v>
      </c>
      <c r="N485" s="1" t="str">
        <f>VLOOKUP(D485,PARAM!K:N,4,0)</f>
        <v>ADULTO</v>
      </c>
      <c r="O485" s="1" t="str">
        <f t="shared" si="2"/>
        <v>BUSOS DAMA CUELLO REDONDO</v>
      </c>
      <c r="P485" s="1"/>
      <c r="Q485" s="1"/>
    </row>
    <row r="486">
      <c r="A486" s="70">
        <v>46186.0</v>
      </c>
      <c r="B486" s="5" t="s">
        <v>1906</v>
      </c>
      <c r="C486" s="5" t="s">
        <v>1745</v>
      </c>
      <c r="D486" s="5" t="s">
        <v>1599</v>
      </c>
      <c r="E486" s="5" t="s">
        <v>1923</v>
      </c>
      <c r="F486" s="5" t="s">
        <v>1584</v>
      </c>
      <c r="G486" s="99" t="s">
        <v>1678</v>
      </c>
      <c r="H486" s="1" t="s">
        <v>1737</v>
      </c>
      <c r="I486" s="1" t="str">
        <f>IFERROR(CONCATENATE(VLOOKUP(C486,PARAM!E:F,2,0),VLOOKUP(D486,PARAM!K:L,2,0),VLOOKUP(E486,PARAM!H:I,2,0),VLOOKUP(G486,PARAM!S:T,2,0)),"")</f>
        <v>26117130</v>
      </c>
      <c r="J486" s="1" t="str">
        <f>IFERROR(CONCATENATE("*",VLOOKUP(C486,PARAM!E:F,2,0),VLOOKUP(D486,PARAM!K:L,2,0),VLOOKUP(E486,PARAM!H:I,2,0),VLOOKUP(G486,PARAM!S:T,2,0),"*"),"")</f>
        <v>*26117130*</v>
      </c>
      <c r="K486" s="1" t="str">
        <f t="shared" si="1"/>
        <v>BUSOS DAMA LICRADA MANGA LARGA TALLA UN</v>
      </c>
      <c r="L486" s="1" t="str">
        <f>VLOOKUP(B486,PARAM!A:C,3,0)</f>
        <v>MODA CASUAL MUJER</v>
      </c>
      <c r="M486" s="1" t="str">
        <f>VLOOKUP(D486,PARAM!K:N,3,0)</f>
        <v>FEMENINO</v>
      </c>
      <c r="N486" s="1" t="str">
        <f>VLOOKUP(D486,PARAM!K:N,4,0)</f>
        <v>ADULTO</v>
      </c>
      <c r="O486" s="1" t="str">
        <f t="shared" si="2"/>
        <v>BUSOS DAMA LICRADA MANGA LARGA</v>
      </c>
      <c r="P486" s="1"/>
      <c r="Q486" s="1"/>
    </row>
    <row r="487">
      <c r="A487" s="70">
        <v>46186.0</v>
      </c>
      <c r="B487" s="5" t="s">
        <v>1906</v>
      </c>
      <c r="C487" s="5" t="s">
        <v>1745</v>
      </c>
      <c r="D487" s="5" t="s">
        <v>1599</v>
      </c>
      <c r="E487" s="1" t="s">
        <v>1924</v>
      </c>
      <c r="F487" s="5" t="s">
        <v>1584</v>
      </c>
      <c r="G487" s="99" t="s">
        <v>1678</v>
      </c>
      <c r="H487" s="1" t="s">
        <v>1262</v>
      </c>
      <c r="I487" s="1" t="str">
        <f>IFERROR(CONCATENATE(VLOOKUP(C487,PARAM!E:F,2,0),VLOOKUP(D487,PARAM!K:L,2,0),VLOOKUP(E487,PARAM!H:I,2,0),VLOOKUP(G487,PARAM!S:T,2,0)),"")</f>
        <v>26120730</v>
      </c>
      <c r="J487" s="1" t="str">
        <f>IFERROR(CONCATENATE("*",VLOOKUP(C487,PARAM!E:F,2,0),VLOOKUP(D487,PARAM!K:L,2,0),VLOOKUP(E487,PARAM!H:I,2,0),VLOOKUP(G487,PARAM!S:T,2,0),"*"),"")</f>
        <v>*26120730*</v>
      </c>
      <c r="K487" s="1" t="str">
        <f t="shared" si="1"/>
        <v>BUSOS DAMA PEPAS CHINILLO TALLA UN</v>
      </c>
      <c r="L487" s="1" t="str">
        <f>VLOOKUP(B487,PARAM!A:C,3,0)</f>
        <v>MODA CASUAL MUJER</v>
      </c>
      <c r="M487" s="1" t="str">
        <f>VLOOKUP(D487,PARAM!K:N,3,0)</f>
        <v>FEMENINO</v>
      </c>
      <c r="N487" s="1" t="str">
        <f>VLOOKUP(D487,PARAM!K:N,4,0)</f>
        <v>ADULTO</v>
      </c>
      <c r="O487" s="1" t="str">
        <f t="shared" si="2"/>
        <v>BUSOS DAMA PEPAS CHINILLO</v>
      </c>
      <c r="P487" s="1"/>
      <c r="Q487" s="1"/>
    </row>
    <row r="488">
      <c r="A488" s="70">
        <v>46186.0</v>
      </c>
      <c r="B488" s="5" t="s">
        <v>1906</v>
      </c>
      <c r="C488" s="5" t="s">
        <v>1745</v>
      </c>
      <c r="D488" s="5" t="s">
        <v>1599</v>
      </c>
      <c r="E488" s="5" t="s">
        <v>1925</v>
      </c>
      <c r="F488" s="5" t="s">
        <v>1584</v>
      </c>
      <c r="G488" s="99" t="s">
        <v>1678</v>
      </c>
      <c r="H488" s="1" t="s">
        <v>1089</v>
      </c>
      <c r="I488" s="1" t="str">
        <f>IFERROR(CONCATENATE(VLOOKUP(C488,PARAM!E:F,2,0),VLOOKUP(D488,PARAM!K:L,2,0),VLOOKUP(E488,PARAM!H:I,2,0),VLOOKUP(G488,PARAM!S:T,2,0)),"")</f>
        <v>26123630</v>
      </c>
      <c r="J488" s="1" t="str">
        <f>IFERROR(CONCATENATE("*",VLOOKUP(C488,PARAM!E:F,2,0),VLOOKUP(D488,PARAM!K:L,2,0),VLOOKUP(E488,PARAM!H:I,2,0),VLOOKUP(G488,PARAM!S:T,2,0),"*"),"")</f>
        <v>*26123630*</v>
      </c>
      <c r="K488" s="1" t="str">
        <f t="shared" si="1"/>
        <v>BUSOS DAMA RESORTADO CON CAPOTA TALLA UN</v>
      </c>
      <c r="L488" s="1" t="str">
        <f>VLOOKUP(B488,PARAM!A:C,3,0)</f>
        <v>MODA CASUAL MUJER</v>
      </c>
      <c r="M488" s="1" t="str">
        <f>VLOOKUP(D488,PARAM!K:N,3,0)</f>
        <v>FEMENINO</v>
      </c>
      <c r="N488" s="1" t="str">
        <f>VLOOKUP(D488,PARAM!K:N,4,0)</f>
        <v>ADULTO</v>
      </c>
      <c r="O488" s="1" t="str">
        <f t="shared" si="2"/>
        <v>BUSOS DAMA RESORTADO CON CAPOTA</v>
      </c>
      <c r="P488" s="1"/>
      <c r="Q488" s="1"/>
    </row>
    <row r="489">
      <c r="A489" s="70">
        <v>46186.0</v>
      </c>
      <c r="B489" s="5" t="s">
        <v>1906</v>
      </c>
      <c r="C489" s="5" t="s">
        <v>1761</v>
      </c>
      <c r="D489" s="5" t="s">
        <v>1599</v>
      </c>
      <c r="E489" s="5" t="s">
        <v>1926</v>
      </c>
      <c r="F489" s="5" t="s">
        <v>1584</v>
      </c>
      <c r="G489" s="99" t="s">
        <v>1678</v>
      </c>
      <c r="H489" s="1" t="s">
        <v>1091</v>
      </c>
      <c r="I489" s="1" t="str">
        <f>IFERROR(CONCATENATE(VLOOKUP(C489,PARAM!E:F,2,0),VLOOKUP(D489,PARAM!K:L,2,0),VLOOKUP(E489,PARAM!H:I,2,0),VLOOKUP(G489,PARAM!S:T,2,0)),"")</f>
        <v>111830</v>
      </c>
      <c r="J489" s="1" t="str">
        <f>IFERROR(CONCATENATE("*",VLOOKUP(C489,PARAM!E:F,2,0),VLOOKUP(D489,PARAM!K:L,2,0),VLOOKUP(E489,PARAM!H:I,2,0),VLOOKUP(G489,PARAM!S:T,2,0),"*"),"")</f>
        <v>*111830*</v>
      </c>
      <c r="K489" s="1" t="str">
        <f t="shared" si="1"/>
        <v>CAMISETAS DAMA ACANALADA TALLA UN</v>
      </c>
      <c r="L489" s="1" t="str">
        <f>VLOOKUP(B489,PARAM!A:C,3,0)</f>
        <v>MODA CASUAL MUJER</v>
      </c>
      <c r="M489" s="1" t="str">
        <f>VLOOKUP(D489,PARAM!K:N,3,0)</f>
        <v>FEMENINO</v>
      </c>
      <c r="N489" s="1" t="str">
        <f>VLOOKUP(D489,PARAM!K:N,4,0)</f>
        <v>ADULTO</v>
      </c>
      <c r="O489" s="1" t="str">
        <f t="shared" si="2"/>
        <v>CAMISETAS DAMA ACANALADA</v>
      </c>
      <c r="P489" s="1"/>
      <c r="Q489" s="1"/>
    </row>
    <row r="490">
      <c r="A490" s="70">
        <v>46186.0</v>
      </c>
      <c r="B490" s="5" t="s">
        <v>1906</v>
      </c>
      <c r="C490" s="5" t="s">
        <v>1761</v>
      </c>
      <c r="D490" s="5" t="s">
        <v>1599</v>
      </c>
      <c r="E490" s="5" t="s">
        <v>1927</v>
      </c>
      <c r="F490" s="5" t="s">
        <v>1584</v>
      </c>
      <c r="G490" s="99" t="s">
        <v>1678</v>
      </c>
      <c r="H490" s="1" t="s">
        <v>1091</v>
      </c>
      <c r="I490" s="1" t="str">
        <f>IFERROR(CONCATENATE(VLOOKUP(C490,PARAM!E:F,2,0),VLOOKUP(D490,PARAM!K:L,2,0),VLOOKUP(E490,PARAM!H:I,2,0),VLOOKUP(G490,PARAM!S:T,2,0)),"")</f>
        <v>1111030</v>
      </c>
      <c r="J490" s="1" t="str">
        <f>IFERROR(CONCATENATE("*",VLOOKUP(C490,PARAM!E:F,2,0),VLOOKUP(D490,PARAM!K:L,2,0),VLOOKUP(E490,PARAM!H:I,2,0),VLOOKUP(G490,PARAM!S:T,2,0),"*"),"")</f>
        <v>*1111030*</v>
      </c>
      <c r="K490" s="1" t="str">
        <f t="shared" si="1"/>
        <v>CAMISETAS DAMA ACANALADO LARGO TALLA UN</v>
      </c>
      <c r="L490" s="1" t="str">
        <f>VLOOKUP(B490,PARAM!A:C,3,0)</f>
        <v>MODA CASUAL MUJER</v>
      </c>
      <c r="M490" s="1" t="str">
        <f>VLOOKUP(D490,PARAM!K:N,3,0)</f>
        <v>FEMENINO</v>
      </c>
      <c r="N490" s="1" t="str">
        <f>VLOOKUP(D490,PARAM!K:N,4,0)</f>
        <v>ADULTO</v>
      </c>
      <c r="O490" s="1" t="str">
        <f t="shared" si="2"/>
        <v>CAMISETAS DAMA ACANALADO LARGO</v>
      </c>
      <c r="P490" s="1"/>
      <c r="Q490" s="1"/>
    </row>
    <row r="491">
      <c r="A491" s="70">
        <v>46186.0</v>
      </c>
      <c r="B491" s="5" t="s">
        <v>1906</v>
      </c>
      <c r="C491" s="5" t="s">
        <v>1761</v>
      </c>
      <c r="D491" s="5" t="s">
        <v>1599</v>
      </c>
      <c r="E491" s="5" t="s">
        <v>1928</v>
      </c>
      <c r="F491" s="5" t="s">
        <v>1584</v>
      </c>
      <c r="G491" s="99" t="s">
        <v>1751</v>
      </c>
      <c r="H491" s="1" t="s">
        <v>1268</v>
      </c>
      <c r="I491" s="1" t="str">
        <f>IFERROR(CONCATENATE(VLOOKUP(C491,PARAM!E:F,2,0),VLOOKUP(D491,PARAM!K:L,2,0),VLOOKUP(E491,PARAM!H:I,2,0),VLOOKUP(G491,PARAM!S:T,2,0)),"")</f>
        <v>1111723</v>
      </c>
      <c r="J491" s="1" t="str">
        <f>IFERROR(CONCATENATE("*",VLOOKUP(C491,PARAM!E:F,2,0),VLOOKUP(D491,PARAM!K:L,2,0),VLOOKUP(E491,PARAM!H:I,2,0),VLOOKUP(G491,PARAM!S:T,2,0),"*"),"")</f>
        <v>*1111723*</v>
      </c>
      <c r="K491" s="1" t="str">
        <f t="shared" si="1"/>
        <v>CAMISETAS DAMA ALGODON AJUSTADA TALLA L</v>
      </c>
      <c r="L491" s="1" t="str">
        <f>VLOOKUP(B491,PARAM!A:C,3,0)</f>
        <v>MODA CASUAL MUJER</v>
      </c>
      <c r="M491" s="1" t="str">
        <f>VLOOKUP(D491,PARAM!K:N,3,0)</f>
        <v>FEMENINO</v>
      </c>
      <c r="N491" s="1" t="str">
        <f>VLOOKUP(D491,PARAM!K:N,4,0)</f>
        <v>ADULTO</v>
      </c>
      <c r="O491" s="1" t="str">
        <f t="shared" si="2"/>
        <v>CAMISETAS DAMA ALGODON AJUSTADA</v>
      </c>
      <c r="P491" s="1"/>
      <c r="Q491" s="1"/>
    </row>
    <row r="492">
      <c r="A492" s="70">
        <v>46186.0</v>
      </c>
      <c r="B492" s="5" t="s">
        <v>1906</v>
      </c>
      <c r="C492" s="5" t="s">
        <v>1761</v>
      </c>
      <c r="D492" s="5" t="s">
        <v>1599</v>
      </c>
      <c r="E492" s="5" t="s">
        <v>1928</v>
      </c>
      <c r="F492" s="5" t="s">
        <v>1584</v>
      </c>
      <c r="G492" s="99" t="s">
        <v>1752</v>
      </c>
      <c r="H492" s="1" t="s">
        <v>1268</v>
      </c>
      <c r="I492" s="1" t="str">
        <f>IFERROR(CONCATENATE(VLOOKUP(C492,PARAM!E:F,2,0),VLOOKUP(D492,PARAM!K:L,2,0),VLOOKUP(E492,PARAM!H:I,2,0),VLOOKUP(G492,PARAM!S:T,2,0)),"")</f>
        <v>1111725</v>
      </c>
      <c r="J492" s="1" t="str">
        <f>IFERROR(CONCATENATE("*",VLOOKUP(C492,PARAM!E:F,2,0),VLOOKUP(D492,PARAM!K:L,2,0),VLOOKUP(E492,PARAM!H:I,2,0),VLOOKUP(G492,PARAM!S:T,2,0),"*"),"")</f>
        <v>*1111725*</v>
      </c>
      <c r="K492" s="1" t="str">
        <f t="shared" si="1"/>
        <v>CAMISETAS DAMA ALGODON AJUSTADA TALLA M</v>
      </c>
      <c r="L492" s="1" t="str">
        <f>VLOOKUP(B492,PARAM!A:C,3,0)</f>
        <v>MODA CASUAL MUJER</v>
      </c>
      <c r="M492" s="1" t="str">
        <f>VLOOKUP(D492,PARAM!K:N,3,0)</f>
        <v>FEMENINO</v>
      </c>
      <c r="N492" s="1" t="str">
        <f>VLOOKUP(D492,PARAM!K:N,4,0)</f>
        <v>ADULTO</v>
      </c>
      <c r="O492" s="1" t="str">
        <f t="shared" si="2"/>
        <v>CAMISETAS DAMA ALGODON AJUSTADA</v>
      </c>
      <c r="P492" s="1"/>
      <c r="Q492" s="1"/>
    </row>
    <row r="493">
      <c r="A493" s="70">
        <v>46186.0</v>
      </c>
      <c r="B493" s="5" t="s">
        <v>1906</v>
      </c>
      <c r="C493" s="5" t="s">
        <v>1761</v>
      </c>
      <c r="D493" s="5" t="s">
        <v>1599</v>
      </c>
      <c r="E493" s="5" t="s">
        <v>1928</v>
      </c>
      <c r="F493" s="5" t="s">
        <v>1584</v>
      </c>
      <c r="G493" s="99" t="s">
        <v>1753</v>
      </c>
      <c r="H493" s="1" t="s">
        <v>1268</v>
      </c>
      <c r="I493" s="1" t="str">
        <f>IFERROR(CONCATENATE(VLOOKUP(C493,PARAM!E:F,2,0),VLOOKUP(D493,PARAM!K:L,2,0),VLOOKUP(E493,PARAM!H:I,2,0),VLOOKUP(G493,PARAM!S:T,2,0)),"")</f>
        <v>1111727</v>
      </c>
      <c r="J493" s="1" t="str">
        <f>IFERROR(CONCATENATE("*",VLOOKUP(C493,PARAM!E:F,2,0),VLOOKUP(D493,PARAM!K:L,2,0),VLOOKUP(E493,PARAM!H:I,2,0),VLOOKUP(G493,PARAM!S:T,2,0),"*"),"")</f>
        <v>*1111727*</v>
      </c>
      <c r="K493" s="1" t="str">
        <f t="shared" si="1"/>
        <v>CAMISETAS DAMA ALGODON AJUSTADA TALLA S</v>
      </c>
      <c r="L493" s="1" t="str">
        <f>VLOOKUP(B493,PARAM!A:C,3,0)</f>
        <v>MODA CASUAL MUJER</v>
      </c>
      <c r="M493" s="1" t="str">
        <f>VLOOKUP(D493,PARAM!K:N,3,0)</f>
        <v>FEMENINO</v>
      </c>
      <c r="N493" s="1" t="str">
        <f>VLOOKUP(D493,PARAM!K:N,4,0)</f>
        <v>ADULTO</v>
      </c>
      <c r="O493" s="1" t="str">
        <f t="shared" si="2"/>
        <v>CAMISETAS DAMA ALGODON AJUSTADA</v>
      </c>
      <c r="P493" s="1"/>
      <c r="Q493" s="1"/>
    </row>
    <row r="494">
      <c r="A494" s="70">
        <v>46186.0</v>
      </c>
      <c r="B494" s="5" t="s">
        <v>1906</v>
      </c>
      <c r="C494" s="5" t="s">
        <v>1761</v>
      </c>
      <c r="D494" s="5" t="s">
        <v>1599</v>
      </c>
      <c r="E494" s="5" t="s">
        <v>1928</v>
      </c>
      <c r="F494" s="5" t="s">
        <v>1584</v>
      </c>
      <c r="G494" s="99" t="s">
        <v>1754</v>
      </c>
      <c r="H494" s="1" t="s">
        <v>1268</v>
      </c>
      <c r="I494" s="1" t="str">
        <f>IFERROR(CONCATENATE(VLOOKUP(C494,PARAM!E:F,2,0),VLOOKUP(D494,PARAM!K:L,2,0),VLOOKUP(E494,PARAM!H:I,2,0),VLOOKUP(G494,PARAM!S:T,2,0)),"")</f>
        <v>1111732</v>
      </c>
      <c r="J494" s="1" t="str">
        <f>IFERROR(CONCATENATE("*",VLOOKUP(C494,PARAM!E:F,2,0),VLOOKUP(D494,PARAM!K:L,2,0),VLOOKUP(E494,PARAM!H:I,2,0),VLOOKUP(G494,PARAM!S:T,2,0),"*"),"")</f>
        <v>*1111732*</v>
      </c>
      <c r="K494" s="1" t="str">
        <f t="shared" si="1"/>
        <v>CAMISETAS DAMA ALGODON AJUSTADA TALLA XL</v>
      </c>
      <c r="L494" s="1" t="str">
        <f>VLOOKUP(B494,PARAM!A:C,3,0)</f>
        <v>MODA CASUAL MUJER</v>
      </c>
      <c r="M494" s="1" t="str">
        <f>VLOOKUP(D494,PARAM!K:N,3,0)</f>
        <v>FEMENINO</v>
      </c>
      <c r="N494" s="1" t="str">
        <f>VLOOKUP(D494,PARAM!K:N,4,0)</f>
        <v>ADULTO</v>
      </c>
      <c r="O494" s="1" t="str">
        <f t="shared" si="2"/>
        <v>CAMISETAS DAMA ALGODON AJUSTADA</v>
      </c>
      <c r="P494" s="1"/>
      <c r="Q494" s="1"/>
    </row>
    <row r="495">
      <c r="A495" s="70">
        <v>46186.0</v>
      </c>
      <c r="B495" s="5" t="s">
        <v>1906</v>
      </c>
      <c r="C495" s="5" t="s">
        <v>1761</v>
      </c>
      <c r="D495" s="5" t="s">
        <v>1599</v>
      </c>
      <c r="E495" s="5" t="s">
        <v>1929</v>
      </c>
      <c r="F495" s="5" t="s">
        <v>1584</v>
      </c>
      <c r="G495" s="99" t="s">
        <v>1678</v>
      </c>
      <c r="H495" s="1" t="s">
        <v>1737</v>
      </c>
      <c r="I495" s="1" t="str">
        <f>IFERROR(CONCATENATE(VLOOKUP(C495,PARAM!E:F,2,0),VLOOKUP(D495,PARAM!K:L,2,0),VLOOKUP(E495,PARAM!H:I,2,0),VLOOKUP(G495,PARAM!S:T,2,0)),"")</f>
        <v>1112030</v>
      </c>
      <c r="J495" s="1" t="str">
        <f>IFERROR(CONCATENATE("*",VLOOKUP(C495,PARAM!E:F,2,0),VLOOKUP(D495,PARAM!K:L,2,0),VLOOKUP(E495,PARAM!H:I,2,0),VLOOKUP(G495,PARAM!S:T,2,0),"*"),"")</f>
        <v>*1112030*</v>
      </c>
      <c r="K495" s="1" t="str">
        <f t="shared" si="1"/>
        <v>CAMISETAS DAMA ALGODON CORTA E U TALLA UN</v>
      </c>
      <c r="L495" s="1" t="str">
        <f>VLOOKUP(B495,PARAM!A:C,3,0)</f>
        <v>MODA CASUAL MUJER</v>
      </c>
      <c r="M495" s="1" t="str">
        <f>VLOOKUP(D495,PARAM!K:N,3,0)</f>
        <v>FEMENINO</v>
      </c>
      <c r="N495" s="1" t="str">
        <f>VLOOKUP(D495,PARAM!K:N,4,0)</f>
        <v>ADULTO</v>
      </c>
      <c r="O495" s="1" t="str">
        <f t="shared" si="2"/>
        <v>CAMISETAS DAMA ALGODON CORTA E U</v>
      </c>
      <c r="P495" s="1"/>
      <c r="Q495" s="1"/>
    </row>
    <row r="496">
      <c r="A496" s="70">
        <v>46186.0</v>
      </c>
      <c r="B496" s="5" t="s">
        <v>1906</v>
      </c>
      <c r="C496" s="5" t="s">
        <v>1761</v>
      </c>
      <c r="D496" s="5" t="s">
        <v>1599</v>
      </c>
      <c r="E496" s="5" t="s">
        <v>1930</v>
      </c>
      <c r="F496" s="5" t="s">
        <v>1584</v>
      </c>
      <c r="G496" s="99" t="s">
        <v>1751</v>
      </c>
      <c r="H496" s="1" t="s">
        <v>1268</v>
      </c>
      <c r="I496" s="1" t="str">
        <f>IFERROR(CONCATENATE(VLOOKUP(C496,PARAM!E:F,2,0),VLOOKUP(D496,PARAM!K:L,2,0),VLOOKUP(E496,PARAM!H:I,2,0),VLOOKUP(G496,PARAM!S:T,2,0)),"")</f>
        <v>1112223</v>
      </c>
      <c r="J496" s="1" t="str">
        <f>IFERROR(CONCATENATE("*",VLOOKUP(C496,PARAM!E:F,2,0),VLOOKUP(D496,PARAM!K:L,2,0),VLOOKUP(E496,PARAM!H:I,2,0),VLOOKUP(G496,PARAM!S:T,2,0),"*"),"")</f>
        <v>*1112223*</v>
      </c>
      <c r="K496" s="1" t="str">
        <f t="shared" si="1"/>
        <v>CAMISETAS DAMA ALGODON OLGADA TALLA L</v>
      </c>
      <c r="L496" s="1" t="str">
        <f>VLOOKUP(B496,PARAM!A:C,3,0)</f>
        <v>MODA CASUAL MUJER</v>
      </c>
      <c r="M496" s="1" t="str">
        <f>VLOOKUP(D496,PARAM!K:N,3,0)</f>
        <v>FEMENINO</v>
      </c>
      <c r="N496" s="1" t="str">
        <f>VLOOKUP(D496,PARAM!K:N,4,0)</f>
        <v>ADULTO</v>
      </c>
      <c r="O496" s="1" t="str">
        <f t="shared" si="2"/>
        <v>CAMISETAS DAMA ALGODON OLGADA</v>
      </c>
      <c r="P496" s="1"/>
      <c r="Q496" s="1"/>
    </row>
    <row r="497">
      <c r="A497" s="70">
        <v>46186.0</v>
      </c>
      <c r="B497" s="5" t="s">
        <v>1906</v>
      </c>
      <c r="C497" s="5" t="s">
        <v>1761</v>
      </c>
      <c r="D497" s="5" t="s">
        <v>1599</v>
      </c>
      <c r="E497" s="5" t="s">
        <v>1930</v>
      </c>
      <c r="F497" s="5" t="s">
        <v>1584</v>
      </c>
      <c r="G497" s="99" t="s">
        <v>1752</v>
      </c>
      <c r="H497" s="1" t="s">
        <v>1268</v>
      </c>
      <c r="I497" s="1" t="str">
        <f>IFERROR(CONCATENATE(VLOOKUP(C497,PARAM!E:F,2,0),VLOOKUP(D497,PARAM!K:L,2,0),VLOOKUP(E497,PARAM!H:I,2,0),VLOOKUP(G497,PARAM!S:T,2,0)),"")</f>
        <v>1112225</v>
      </c>
      <c r="J497" s="1" t="str">
        <f>IFERROR(CONCATENATE("*",VLOOKUP(C497,PARAM!E:F,2,0),VLOOKUP(D497,PARAM!K:L,2,0),VLOOKUP(E497,PARAM!H:I,2,0),VLOOKUP(G497,PARAM!S:T,2,0),"*"),"")</f>
        <v>*1112225*</v>
      </c>
      <c r="K497" s="1" t="str">
        <f t="shared" si="1"/>
        <v>CAMISETAS DAMA ALGODON OLGADA TALLA M</v>
      </c>
      <c r="L497" s="1" t="str">
        <f>VLOOKUP(B497,PARAM!A:C,3,0)</f>
        <v>MODA CASUAL MUJER</v>
      </c>
      <c r="M497" s="1" t="str">
        <f>VLOOKUP(D497,PARAM!K:N,3,0)</f>
        <v>FEMENINO</v>
      </c>
      <c r="N497" s="1" t="str">
        <f>VLOOKUP(D497,PARAM!K:N,4,0)</f>
        <v>ADULTO</v>
      </c>
      <c r="O497" s="1" t="str">
        <f t="shared" si="2"/>
        <v>CAMISETAS DAMA ALGODON OLGADA</v>
      </c>
      <c r="P497" s="1"/>
      <c r="Q497" s="1"/>
    </row>
    <row r="498">
      <c r="A498" s="70">
        <v>46186.0</v>
      </c>
      <c r="B498" s="5" t="s">
        <v>1906</v>
      </c>
      <c r="C498" s="5" t="s">
        <v>1761</v>
      </c>
      <c r="D498" s="5" t="s">
        <v>1599</v>
      </c>
      <c r="E498" s="5" t="s">
        <v>1930</v>
      </c>
      <c r="F498" s="5" t="s">
        <v>1584</v>
      </c>
      <c r="G498" s="99" t="s">
        <v>1753</v>
      </c>
      <c r="H498" s="1" t="s">
        <v>1268</v>
      </c>
      <c r="I498" s="1" t="str">
        <f>IFERROR(CONCATENATE(VLOOKUP(C498,PARAM!E:F,2,0),VLOOKUP(D498,PARAM!K:L,2,0),VLOOKUP(E498,PARAM!H:I,2,0),VLOOKUP(G498,PARAM!S:T,2,0)),"")</f>
        <v>1112227</v>
      </c>
      <c r="J498" s="1" t="str">
        <f>IFERROR(CONCATENATE("*",VLOOKUP(C498,PARAM!E:F,2,0),VLOOKUP(D498,PARAM!K:L,2,0),VLOOKUP(E498,PARAM!H:I,2,0),VLOOKUP(G498,PARAM!S:T,2,0),"*"),"")</f>
        <v>*1112227*</v>
      </c>
      <c r="K498" s="1" t="str">
        <f t="shared" si="1"/>
        <v>CAMISETAS DAMA ALGODON OLGADA TALLA S</v>
      </c>
      <c r="L498" s="1" t="str">
        <f>VLOOKUP(B498,PARAM!A:C,3,0)</f>
        <v>MODA CASUAL MUJER</v>
      </c>
      <c r="M498" s="1" t="str">
        <f>VLOOKUP(D498,PARAM!K:N,3,0)</f>
        <v>FEMENINO</v>
      </c>
      <c r="N498" s="1" t="str">
        <f>VLOOKUP(D498,PARAM!K:N,4,0)</f>
        <v>ADULTO</v>
      </c>
      <c r="O498" s="1" t="str">
        <f t="shared" si="2"/>
        <v>CAMISETAS DAMA ALGODON OLGADA</v>
      </c>
      <c r="P498" s="1"/>
      <c r="Q498" s="1"/>
    </row>
    <row r="499">
      <c r="A499" s="70">
        <v>46186.0</v>
      </c>
      <c r="B499" s="5" t="s">
        <v>1906</v>
      </c>
      <c r="C499" s="5" t="s">
        <v>1761</v>
      </c>
      <c r="D499" s="5" t="s">
        <v>1599</v>
      </c>
      <c r="E499" s="5" t="s">
        <v>1930</v>
      </c>
      <c r="F499" s="5" t="s">
        <v>1584</v>
      </c>
      <c r="G499" s="99" t="s">
        <v>1754</v>
      </c>
      <c r="H499" s="1" t="s">
        <v>1268</v>
      </c>
      <c r="I499" s="1" t="str">
        <f>IFERROR(CONCATENATE(VLOOKUP(C499,PARAM!E:F,2,0),VLOOKUP(D499,PARAM!K:L,2,0),VLOOKUP(E499,PARAM!H:I,2,0),VLOOKUP(G499,PARAM!S:T,2,0)),"")</f>
        <v>1112232</v>
      </c>
      <c r="J499" s="1" t="str">
        <f>IFERROR(CONCATENATE("*",VLOOKUP(C499,PARAM!E:F,2,0),VLOOKUP(D499,PARAM!K:L,2,0),VLOOKUP(E499,PARAM!H:I,2,0),VLOOKUP(G499,PARAM!S:T,2,0),"*"),"")</f>
        <v>*1112232*</v>
      </c>
      <c r="K499" s="1" t="str">
        <f t="shared" si="1"/>
        <v>CAMISETAS DAMA ALGODON OLGADA TALLA XL</v>
      </c>
      <c r="L499" s="1" t="str">
        <f>VLOOKUP(B499,PARAM!A:C,3,0)</f>
        <v>MODA CASUAL MUJER</v>
      </c>
      <c r="M499" s="1" t="str">
        <f>VLOOKUP(D499,PARAM!K:N,3,0)</f>
        <v>FEMENINO</v>
      </c>
      <c r="N499" s="1" t="str">
        <f>VLOOKUP(D499,PARAM!K:N,4,0)</f>
        <v>ADULTO</v>
      </c>
      <c r="O499" s="1" t="str">
        <f t="shared" si="2"/>
        <v>CAMISETAS DAMA ALGODON OLGADA</v>
      </c>
      <c r="P499" s="1"/>
      <c r="Q499" s="1"/>
    </row>
    <row r="500">
      <c r="A500" s="70">
        <v>46186.0</v>
      </c>
      <c r="B500" s="5" t="s">
        <v>1906</v>
      </c>
      <c r="C500" s="5" t="s">
        <v>1761</v>
      </c>
      <c r="D500" s="5" t="s">
        <v>1599</v>
      </c>
      <c r="E500" s="5" t="s">
        <v>1931</v>
      </c>
      <c r="F500" s="5" t="s">
        <v>1584</v>
      </c>
      <c r="G500" s="99" t="s">
        <v>1678</v>
      </c>
      <c r="H500" s="1" t="s">
        <v>1737</v>
      </c>
      <c r="I500" s="1" t="str">
        <f>IFERROR(CONCATENATE(VLOOKUP(C500,PARAM!E:F,2,0),VLOOKUP(D500,PARAM!K:L,2,0),VLOOKUP(E500,PARAM!H:I,2,0),VLOOKUP(G500,PARAM!S:T,2,0)),"")</f>
        <v>1116430</v>
      </c>
      <c r="J500" s="1" t="str">
        <f>IFERROR(CONCATENATE("*",VLOOKUP(C500,PARAM!E:F,2,0),VLOOKUP(D500,PARAM!K:L,2,0),VLOOKUP(E500,PARAM!H:I,2,0),VLOOKUP(G500,PARAM!S:T,2,0),"*"),"")</f>
        <v>*1116430*</v>
      </c>
      <c r="K500" s="1" t="str">
        <f t="shared" si="1"/>
        <v>CAMISETAS DAMA CAMISETA ESTAMPADO ALGODON LARGA TALLA UN</v>
      </c>
      <c r="L500" s="1" t="str">
        <f>VLOOKUP(B500,PARAM!A:C,3,0)</f>
        <v>MODA CASUAL MUJER</v>
      </c>
      <c r="M500" s="1" t="str">
        <f>VLOOKUP(D500,PARAM!K:N,3,0)</f>
        <v>FEMENINO</v>
      </c>
      <c r="N500" s="1" t="str">
        <f>VLOOKUP(D500,PARAM!K:N,4,0)</f>
        <v>ADULTO</v>
      </c>
      <c r="O500" s="1" t="str">
        <f t="shared" si="2"/>
        <v>CAMISETAS DAMA CAMISETA ESTAMPADO ALGODON LARGA</v>
      </c>
      <c r="P500" s="1"/>
      <c r="Q500" s="1"/>
    </row>
    <row r="501">
      <c r="A501" s="70">
        <v>46186.0</v>
      </c>
      <c r="B501" s="5" t="s">
        <v>1906</v>
      </c>
      <c r="C501" s="5" t="s">
        <v>1761</v>
      </c>
      <c r="D501" s="5" t="s">
        <v>1599</v>
      </c>
      <c r="E501" s="1" t="s">
        <v>1932</v>
      </c>
      <c r="F501" s="5" t="s">
        <v>1584</v>
      </c>
      <c r="G501" s="99" t="s">
        <v>1751</v>
      </c>
      <c r="H501" s="1" t="s">
        <v>1601</v>
      </c>
      <c r="I501" s="1" t="str">
        <f>IFERROR(CONCATENATE(VLOOKUP(C501,PARAM!E:F,2,0),VLOOKUP(D501,PARAM!K:L,2,0),VLOOKUP(E501,PARAM!H:I,2,0),VLOOKUP(G501,PARAM!S:T,2,0)),"")</f>
        <v>1119123</v>
      </c>
      <c r="J501" s="1" t="str">
        <f>IFERROR(CONCATENATE("*",VLOOKUP(C501,PARAM!E:F,2,0),VLOOKUP(D501,PARAM!K:L,2,0),VLOOKUP(E501,PARAM!H:I,2,0),VLOOKUP(G501,PARAM!S:T,2,0),"*"),"")</f>
        <v>*1119123*</v>
      </c>
      <c r="K501" s="1" t="str">
        <f t="shared" si="1"/>
        <v>CAMISETAS DAMA CON BRILLANTES TALLA L</v>
      </c>
      <c r="L501" s="1" t="str">
        <f>VLOOKUP(B501,PARAM!A:C,3,0)</f>
        <v>MODA CASUAL MUJER</v>
      </c>
      <c r="M501" s="1" t="str">
        <f>VLOOKUP(D501,PARAM!K:N,3,0)</f>
        <v>FEMENINO</v>
      </c>
      <c r="N501" s="1" t="str">
        <f>VLOOKUP(D501,PARAM!K:N,4,0)</f>
        <v>ADULTO</v>
      </c>
      <c r="O501" s="1" t="str">
        <f t="shared" si="2"/>
        <v>CAMISETAS DAMA CON BRILLANTES</v>
      </c>
      <c r="P501" s="1"/>
      <c r="Q501" s="1"/>
    </row>
    <row r="502">
      <c r="A502" s="70">
        <v>46186.0</v>
      </c>
      <c r="B502" s="5" t="s">
        <v>1906</v>
      </c>
      <c r="C502" s="5" t="s">
        <v>1761</v>
      </c>
      <c r="D502" s="5" t="s">
        <v>1599</v>
      </c>
      <c r="E502" s="1" t="s">
        <v>1932</v>
      </c>
      <c r="F502" s="5" t="s">
        <v>1584</v>
      </c>
      <c r="G502" s="99" t="s">
        <v>1752</v>
      </c>
      <c r="H502" s="1" t="s">
        <v>1601</v>
      </c>
      <c r="I502" s="1" t="str">
        <f>IFERROR(CONCATENATE(VLOOKUP(C502,PARAM!E:F,2,0),VLOOKUP(D502,PARAM!K:L,2,0),VLOOKUP(E502,PARAM!H:I,2,0),VLOOKUP(G502,PARAM!S:T,2,0)),"")</f>
        <v>1119125</v>
      </c>
      <c r="J502" s="1" t="str">
        <f>IFERROR(CONCATENATE("*",VLOOKUP(C502,PARAM!E:F,2,0),VLOOKUP(D502,PARAM!K:L,2,0),VLOOKUP(E502,PARAM!H:I,2,0),VLOOKUP(G502,PARAM!S:T,2,0),"*"),"")</f>
        <v>*1119125*</v>
      </c>
      <c r="K502" s="1" t="str">
        <f t="shared" si="1"/>
        <v>CAMISETAS DAMA CON BRILLANTES TALLA M</v>
      </c>
      <c r="L502" s="1" t="str">
        <f>VLOOKUP(B502,PARAM!A:C,3,0)</f>
        <v>MODA CASUAL MUJER</v>
      </c>
      <c r="M502" s="1" t="str">
        <f>VLOOKUP(D502,PARAM!K:N,3,0)</f>
        <v>FEMENINO</v>
      </c>
      <c r="N502" s="1" t="str">
        <f>VLOOKUP(D502,PARAM!K:N,4,0)</f>
        <v>ADULTO</v>
      </c>
      <c r="O502" s="1" t="str">
        <f t="shared" si="2"/>
        <v>CAMISETAS DAMA CON BRILLANTES</v>
      </c>
      <c r="P502" s="1"/>
      <c r="Q502" s="1"/>
    </row>
    <row r="503">
      <c r="A503" s="70">
        <v>46186.0</v>
      </c>
      <c r="B503" s="5" t="s">
        <v>1906</v>
      </c>
      <c r="C503" s="5" t="s">
        <v>1761</v>
      </c>
      <c r="D503" s="5" t="s">
        <v>1599</v>
      </c>
      <c r="E503" s="1" t="s">
        <v>1932</v>
      </c>
      <c r="F503" s="5" t="s">
        <v>1584</v>
      </c>
      <c r="G503" s="99" t="s">
        <v>1753</v>
      </c>
      <c r="H503" s="1" t="s">
        <v>1601</v>
      </c>
      <c r="I503" s="1" t="str">
        <f>IFERROR(CONCATENATE(VLOOKUP(C503,PARAM!E:F,2,0),VLOOKUP(D503,PARAM!K:L,2,0),VLOOKUP(E503,PARAM!H:I,2,0),VLOOKUP(G503,PARAM!S:T,2,0)),"")</f>
        <v>1119127</v>
      </c>
      <c r="J503" s="1" t="str">
        <f>IFERROR(CONCATENATE("*",VLOOKUP(C503,PARAM!E:F,2,0),VLOOKUP(D503,PARAM!K:L,2,0),VLOOKUP(E503,PARAM!H:I,2,0),VLOOKUP(G503,PARAM!S:T,2,0),"*"),"")</f>
        <v>*1119127*</v>
      </c>
      <c r="K503" s="1" t="str">
        <f t="shared" si="1"/>
        <v>CAMISETAS DAMA CON BRILLANTES TALLA S</v>
      </c>
      <c r="L503" s="1" t="str">
        <f>VLOOKUP(B503,PARAM!A:C,3,0)</f>
        <v>MODA CASUAL MUJER</v>
      </c>
      <c r="M503" s="1" t="str">
        <f>VLOOKUP(D503,PARAM!K:N,3,0)</f>
        <v>FEMENINO</v>
      </c>
      <c r="N503" s="1" t="str">
        <f>VLOOKUP(D503,PARAM!K:N,4,0)</f>
        <v>ADULTO</v>
      </c>
      <c r="O503" s="1" t="str">
        <f t="shared" si="2"/>
        <v>CAMISETAS DAMA CON BRILLANTES</v>
      </c>
      <c r="P503" s="1"/>
      <c r="Q503" s="1"/>
    </row>
    <row r="504">
      <c r="A504" s="70">
        <v>46186.0</v>
      </c>
      <c r="B504" s="5" t="s">
        <v>1906</v>
      </c>
      <c r="C504" s="5" t="s">
        <v>1761</v>
      </c>
      <c r="D504" s="5" t="s">
        <v>1599</v>
      </c>
      <c r="E504" s="1" t="s">
        <v>1932</v>
      </c>
      <c r="F504" s="5" t="s">
        <v>1584</v>
      </c>
      <c r="G504" s="99" t="s">
        <v>1754</v>
      </c>
      <c r="H504" s="1" t="s">
        <v>1601</v>
      </c>
      <c r="I504" s="1" t="str">
        <f>IFERROR(CONCATENATE(VLOOKUP(C504,PARAM!E:F,2,0),VLOOKUP(D504,PARAM!K:L,2,0),VLOOKUP(E504,PARAM!H:I,2,0),VLOOKUP(G504,PARAM!S:T,2,0)),"")</f>
        <v>1119132</v>
      </c>
      <c r="J504" s="1" t="str">
        <f>IFERROR(CONCATENATE("*",VLOOKUP(C504,PARAM!E:F,2,0),VLOOKUP(D504,PARAM!K:L,2,0),VLOOKUP(E504,PARAM!H:I,2,0),VLOOKUP(G504,PARAM!S:T,2,0),"*"),"")</f>
        <v>*1119132*</v>
      </c>
      <c r="K504" s="1" t="str">
        <f t="shared" si="1"/>
        <v>CAMISETAS DAMA CON BRILLANTES TALLA XL</v>
      </c>
      <c r="L504" s="1" t="str">
        <f>VLOOKUP(B504,PARAM!A:C,3,0)</f>
        <v>MODA CASUAL MUJER</v>
      </c>
      <c r="M504" s="1" t="str">
        <f>VLOOKUP(D504,PARAM!K:N,3,0)</f>
        <v>FEMENINO</v>
      </c>
      <c r="N504" s="1" t="str">
        <f>VLOOKUP(D504,PARAM!K:N,4,0)</f>
        <v>ADULTO</v>
      </c>
      <c r="O504" s="1" t="str">
        <f t="shared" si="2"/>
        <v>CAMISETAS DAMA CON BRILLANTES</v>
      </c>
      <c r="P504" s="1"/>
      <c r="Q504" s="1"/>
    </row>
    <row r="505">
      <c r="A505" s="70">
        <v>46186.0</v>
      </c>
      <c r="B505" s="5" t="s">
        <v>1906</v>
      </c>
      <c r="C505" s="5" t="s">
        <v>1761</v>
      </c>
      <c r="D505" s="5" t="s">
        <v>1599</v>
      </c>
      <c r="E505" s="5" t="s">
        <v>1933</v>
      </c>
      <c r="F505" s="5" t="s">
        <v>1584</v>
      </c>
      <c r="G505" s="99" t="s">
        <v>1678</v>
      </c>
      <c r="H505" s="1" t="s">
        <v>1737</v>
      </c>
      <c r="I505" s="1" t="str">
        <f>IFERROR(CONCATENATE(VLOOKUP(C505,PARAM!E:F,2,0),VLOOKUP(D505,PARAM!K:L,2,0),VLOOKUP(E505,PARAM!H:I,2,0),VLOOKUP(G505,PARAM!S:T,2,0)),"")</f>
        <v>11117030</v>
      </c>
      <c r="J505" s="1" t="str">
        <f>IFERROR(CONCATENATE("*",VLOOKUP(C505,PARAM!E:F,2,0),VLOOKUP(D505,PARAM!K:L,2,0),VLOOKUP(E505,PARAM!H:I,2,0),VLOOKUP(G505,PARAM!S:T,2,0),"*"),"")</f>
        <v>*11117030*</v>
      </c>
      <c r="K505" s="1" t="str">
        <f t="shared" si="1"/>
        <v>CAMISETAS DAMA LICRADA MANGA CORTA TALLA UN</v>
      </c>
      <c r="L505" s="1" t="str">
        <f>VLOOKUP(B505,PARAM!A:C,3,0)</f>
        <v>MODA CASUAL MUJER</v>
      </c>
      <c r="M505" s="1" t="str">
        <f>VLOOKUP(D505,PARAM!K:N,3,0)</f>
        <v>FEMENINO</v>
      </c>
      <c r="N505" s="1" t="str">
        <f>VLOOKUP(D505,PARAM!K:N,4,0)</f>
        <v>ADULTO</v>
      </c>
      <c r="O505" s="1" t="str">
        <f t="shared" si="2"/>
        <v>CAMISETAS DAMA LICRADA MANGA CORTA</v>
      </c>
      <c r="P505" s="1"/>
      <c r="Q505" s="1"/>
    </row>
    <row r="506">
      <c r="A506" s="70">
        <v>46186.0</v>
      </c>
      <c r="B506" s="5" t="s">
        <v>1906</v>
      </c>
      <c r="C506" s="5" t="s">
        <v>1761</v>
      </c>
      <c r="D506" s="5" t="s">
        <v>1599</v>
      </c>
      <c r="E506" s="5" t="s">
        <v>1896</v>
      </c>
      <c r="F506" s="5" t="s">
        <v>1584</v>
      </c>
      <c r="G506" s="99" t="s">
        <v>1752</v>
      </c>
      <c r="H506" s="1" t="s">
        <v>1007</v>
      </c>
      <c r="I506" s="1" t="str">
        <f>IFERROR(CONCATENATE(VLOOKUP(C506,PARAM!E:F,2,0),VLOOKUP(D506,PARAM!K:L,2,0),VLOOKUP(E506,PARAM!H:I,2,0),VLOOKUP(G506,PARAM!S:T,2,0)),"")</f>
        <v>11121625</v>
      </c>
      <c r="J506" s="1" t="str">
        <f>IFERROR(CONCATENATE("*",VLOOKUP(C506,PARAM!E:F,2,0),VLOOKUP(D506,PARAM!K:L,2,0),VLOOKUP(E506,PARAM!H:I,2,0),VLOOKUP(G506,PARAM!S:T,2,0),"*"),"")</f>
        <v>*11121625*</v>
      </c>
      <c r="K506" s="1" t="str">
        <f t="shared" si="1"/>
        <v>CAMISETAS DAMA POLO TALLA M</v>
      </c>
      <c r="L506" s="1" t="str">
        <f>VLOOKUP(B506,PARAM!A:C,3,0)</f>
        <v>MODA CASUAL MUJER</v>
      </c>
      <c r="M506" s="1" t="str">
        <f>VLOOKUP(D506,PARAM!K:N,3,0)</f>
        <v>FEMENINO</v>
      </c>
      <c r="N506" s="1" t="str">
        <f>VLOOKUP(D506,PARAM!K:N,4,0)</f>
        <v>ADULTO</v>
      </c>
      <c r="O506" s="1" t="str">
        <f t="shared" si="2"/>
        <v>CAMISETAS DAMA POLO</v>
      </c>
      <c r="P506" s="1"/>
      <c r="Q506" s="1"/>
    </row>
    <row r="507">
      <c r="A507" s="70">
        <v>46186.0</v>
      </c>
      <c r="B507" s="5" t="s">
        <v>1906</v>
      </c>
      <c r="C507" s="5" t="s">
        <v>1761</v>
      </c>
      <c r="D507" s="5" t="s">
        <v>1599</v>
      </c>
      <c r="E507" s="5" t="s">
        <v>1896</v>
      </c>
      <c r="F507" s="5" t="s">
        <v>1584</v>
      </c>
      <c r="G507" s="99" t="s">
        <v>1753</v>
      </c>
      <c r="H507" s="1" t="s">
        <v>1007</v>
      </c>
      <c r="I507" s="1" t="str">
        <f>IFERROR(CONCATENATE(VLOOKUP(C507,PARAM!E:F,2,0),VLOOKUP(D507,PARAM!K:L,2,0),VLOOKUP(E507,PARAM!H:I,2,0),VLOOKUP(G507,PARAM!S:T,2,0)),"")</f>
        <v>11121627</v>
      </c>
      <c r="J507" s="1" t="str">
        <f>IFERROR(CONCATENATE("*",VLOOKUP(C507,PARAM!E:F,2,0),VLOOKUP(D507,PARAM!K:L,2,0),VLOOKUP(E507,PARAM!H:I,2,0),VLOOKUP(G507,PARAM!S:T,2,0),"*"),"")</f>
        <v>*11121627*</v>
      </c>
      <c r="K507" s="1" t="str">
        <f t="shared" si="1"/>
        <v>CAMISETAS DAMA POLO TALLA S</v>
      </c>
      <c r="L507" s="1" t="str">
        <f>VLOOKUP(B507,PARAM!A:C,3,0)</f>
        <v>MODA CASUAL MUJER</v>
      </c>
      <c r="M507" s="1" t="str">
        <f>VLOOKUP(D507,PARAM!K:N,3,0)</f>
        <v>FEMENINO</v>
      </c>
      <c r="N507" s="1" t="str">
        <f>VLOOKUP(D507,PARAM!K:N,4,0)</f>
        <v>ADULTO</v>
      </c>
      <c r="O507" s="1" t="str">
        <f t="shared" si="2"/>
        <v>CAMISETAS DAMA POLO</v>
      </c>
      <c r="P507" s="1"/>
      <c r="Q507" s="1"/>
    </row>
    <row r="508">
      <c r="A508" s="70">
        <v>46186.0</v>
      </c>
      <c r="B508" s="5" t="s">
        <v>1906</v>
      </c>
      <c r="C508" s="5" t="s">
        <v>1761</v>
      </c>
      <c r="D508" s="5" t="s">
        <v>1599</v>
      </c>
      <c r="E508" s="5" t="s">
        <v>1882</v>
      </c>
      <c r="F508" s="5" t="s">
        <v>1584</v>
      </c>
      <c r="G508" s="99" t="s">
        <v>1678</v>
      </c>
      <c r="H508" s="1" t="s">
        <v>1091</v>
      </c>
      <c r="I508" s="1" t="str">
        <f>IFERROR(CONCATENATE(VLOOKUP(C508,PARAM!E:F,2,0),VLOOKUP(D508,PARAM!K:L,2,0),VLOOKUP(E508,PARAM!H:I,2,0),VLOOKUP(G508,PARAM!S:T,2,0)),"")</f>
        <v>11124830</v>
      </c>
      <c r="J508" s="1" t="str">
        <f>IFERROR(CONCATENATE("*",VLOOKUP(C508,PARAM!E:F,2,0),VLOOKUP(D508,PARAM!K:L,2,0),VLOOKUP(E508,PARAM!H:I,2,0),VLOOKUP(G508,PARAM!S:T,2,0),"*"),"")</f>
        <v>*11124830*</v>
      </c>
      <c r="K508" s="1" t="str">
        <f t="shared" si="1"/>
        <v>CAMISETAS DAMA SEDA FRIA TALLA UN</v>
      </c>
      <c r="L508" s="1" t="str">
        <f>VLOOKUP(B508,PARAM!A:C,3,0)</f>
        <v>MODA CASUAL MUJER</v>
      </c>
      <c r="M508" s="1" t="str">
        <f>VLOOKUP(D508,PARAM!K:N,3,0)</f>
        <v>FEMENINO</v>
      </c>
      <c r="N508" s="1" t="str">
        <f>VLOOKUP(D508,PARAM!K:N,4,0)</f>
        <v>ADULTO</v>
      </c>
      <c r="O508" s="1" t="str">
        <f t="shared" si="2"/>
        <v>CAMISETAS DAMA SEDA FRIA</v>
      </c>
      <c r="P508" s="1"/>
      <c r="Q508" s="1"/>
    </row>
    <row r="509">
      <c r="A509" s="70">
        <v>46186.0</v>
      </c>
      <c r="B509" s="5" t="s">
        <v>1906</v>
      </c>
      <c r="C509" s="5" t="s">
        <v>1761</v>
      </c>
      <c r="D509" s="5" t="s">
        <v>1599</v>
      </c>
      <c r="E509" s="1" t="s">
        <v>1934</v>
      </c>
      <c r="F509" s="5" t="s">
        <v>1584</v>
      </c>
      <c r="G509" s="99" t="s">
        <v>1678</v>
      </c>
      <c r="H509" s="1" t="s">
        <v>1737</v>
      </c>
      <c r="I509" s="1" t="str">
        <f>IFERROR(CONCATENATE(VLOOKUP(C509,PARAM!E:F,2,0),VLOOKUP(D509,PARAM!K:L,2,0),VLOOKUP(E509,PARAM!H:I,2,0),VLOOKUP(G509,PARAM!S:T,2,0)),"")</f>
        <v>11126230</v>
      </c>
      <c r="J509" s="1" t="str">
        <f>IFERROR(CONCATENATE("*",VLOOKUP(C509,PARAM!E:F,2,0),VLOOKUP(D509,PARAM!K:L,2,0),VLOOKUP(E509,PARAM!H:I,2,0),VLOOKUP(G509,PARAM!S:T,2,0),"*"),"")</f>
        <v>*11126230*</v>
      </c>
      <c r="K509" s="1" t="str">
        <f t="shared" si="1"/>
        <v>CAMISETAS DAMA TIPO GALLETA TALLA UN</v>
      </c>
      <c r="L509" s="1" t="str">
        <f>VLOOKUP(B509,PARAM!A:C,3,0)</f>
        <v>MODA CASUAL MUJER</v>
      </c>
      <c r="M509" s="1" t="str">
        <f>VLOOKUP(D509,PARAM!K:N,3,0)</f>
        <v>FEMENINO</v>
      </c>
      <c r="N509" s="1" t="str">
        <f>VLOOKUP(D509,PARAM!K:N,4,0)</f>
        <v>ADULTO</v>
      </c>
      <c r="O509" s="1" t="str">
        <f t="shared" si="2"/>
        <v>CAMISETAS DAMA TIPO GALLETA</v>
      </c>
      <c r="P509" s="1"/>
      <c r="Q509" s="1"/>
    </row>
    <row r="510">
      <c r="A510" s="70">
        <v>46186.0</v>
      </c>
      <c r="B510" s="5" t="s">
        <v>1906</v>
      </c>
      <c r="C510" s="5" t="s">
        <v>1792</v>
      </c>
      <c r="D510" s="5" t="s">
        <v>1599</v>
      </c>
      <c r="E510" s="5" t="s">
        <v>1935</v>
      </c>
      <c r="F510" s="5" t="s">
        <v>1936</v>
      </c>
      <c r="G510" s="99" t="s">
        <v>1756</v>
      </c>
      <c r="H510" s="1" t="s">
        <v>1304</v>
      </c>
      <c r="I510" s="1" t="str">
        <f>IFERROR(CONCATENATE(VLOOKUP(C510,PARAM!E:F,2,0),VLOOKUP(D510,PARAM!K:L,2,0),VLOOKUP(E510,PARAM!H:I,2,0),VLOOKUP(G510,PARAM!S:T,2,0)),"")</f>
        <v>2511134</v>
      </c>
      <c r="J510" s="1" t="str">
        <f>IFERROR(CONCATENATE("*",VLOOKUP(C510,PARAM!E:F,2,0),VLOOKUP(D510,PARAM!K:L,2,0),VLOOKUP(E510,PARAM!H:I,2,0),VLOOKUP(G510,PARAM!S:T,2,0),"*"),"")</f>
        <v>*2511134*</v>
      </c>
      <c r="K510" s="1" t="str">
        <f t="shared" si="1"/>
        <v>CHAQUETAS DAMA ACOLCHADA TALLA XXL</v>
      </c>
      <c r="L510" s="1" t="str">
        <f>VLOOKUP(B510,PARAM!A:C,3,0)</f>
        <v>MODA CASUAL MUJER</v>
      </c>
      <c r="M510" s="1" t="str">
        <f>VLOOKUP(D510,PARAM!K:N,3,0)</f>
        <v>FEMENINO</v>
      </c>
      <c r="N510" s="1" t="str">
        <f>VLOOKUP(D510,PARAM!K:N,4,0)</f>
        <v>ADULTO</v>
      </c>
      <c r="O510" s="1" t="str">
        <f t="shared" si="2"/>
        <v>CHAQUETAS DAMA ACOLCHADA</v>
      </c>
      <c r="P510" s="1"/>
      <c r="Q510" s="1"/>
    </row>
    <row r="511">
      <c r="A511" s="70">
        <v>46186.0</v>
      </c>
      <c r="B511" s="5" t="s">
        <v>1906</v>
      </c>
      <c r="C511" s="5" t="s">
        <v>1792</v>
      </c>
      <c r="D511" s="5" t="s">
        <v>1599</v>
      </c>
      <c r="E511" s="5" t="s">
        <v>1937</v>
      </c>
      <c r="F511" s="5" t="s">
        <v>1936</v>
      </c>
      <c r="G511" s="99" t="s">
        <v>1812</v>
      </c>
      <c r="H511" s="1" t="s">
        <v>1296</v>
      </c>
      <c r="I511" s="1" t="str">
        <f>IFERROR(CONCATENATE(VLOOKUP(C511,PARAM!E:F,2,0),VLOOKUP(D511,PARAM!K:L,2,0),VLOOKUP(E511,PARAM!H:I,2,0),VLOOKUP(G511,PARAM!S:T,2,0)),"")</f>
        <v>2511220</v>
      </c>
      <c r="J511" s="1" t="str">
        <f>IFERROR(CONCATENATE("*",VLOOKUP(C511,PARAM!E:F,2,0),VLOOKUP(D511,PARAM!K:L,2,0),VLOOKUP(E511,PARAM!H:I,2,0),VLOOKUP(G511,PARAM!S:T,2,0),"*"),"")</f>
        <v>*2511220*</v>
      </c>
      <c r="K511" s="1" t="str">
        <f t="shared" si="1"/>
        <v>CHAQUETAS DAMA ACOLCHADA LARGA TALLA 3XL</v>
      </c>
      <c r="L511" s="1" t="str">
        <f>VLOOKUP(B511,PARAM!A:C,3,0)</f>
        <v>MODA CASUAL MUJER</v>
      </c>
      <c r="M511" s="1" t="str">
        <f>VLOOKUP(D511,PARAM!K:N,3,0)</f>
        <v>FEMENINO</v>
      </c>
      <c r="N511" s="1" t="str">
        <f>VLOOKUP(D511,PARAM!K:N,4,0)</f>
        <v>ADULTO</v>
      </c>
      <c r="O511" s="1" t="str">
        <f t="shared" si="2"/>
        <v>CHAQUETAS DAMA ACOLCHADA LARGA</v>
      </c>
      <c r="P511" s="1"/>
      <c r="Q511" s="1"/>
    </row>
    <row r="512">
      <c r="A512" s="70">
        <v>46186.0</v>
      </c>
      <c r="B512" s="5" t="s">
        <v>1906</v>
      </c>
      <c r="C512" s="5" t="s">
        <v>1792</v>
      </c>
      <c r="D512" s="5" t="s">
        <v>1599</v>
      </c>
      <c r="E512" s="5" t="s">
        <v>1938</v>
      </c>
      <c r="F512" s="5" t="s">
        <v>1584</v>
      </c>
      <c r="G512" s="99" t="s">
        <v>1751</v>
      </c>
      <c r="H512" s="1" t="s">
        <v>1023</v>
      </c>
      <c r="I512" s="1" t="str">
        <f>IFERROR(CONCATENATE(VLOOKUP(C512,PARAM!E:F,2,0),VLOOKUP(D512,PARAM!K:L,2,0),VLOOKUP(E512,PARAM!H:I,2,0),VLOOKUP(G512,PARAM!S:T,2,0)),"")</f>
        <v>25113723</v>
      </c>
      <c r="J512" s="1" t="str">
        <f>IFERROR(CONCATENATE("*",VLOOKUP(C512,PARAM!E:F,2,0),VLOOKUP(D512,PARAM!K:L,2,0),VLOOKUP(E512,PARAM!H:I,2,0),VLOOKUP(G512,PARAM!S:T,2,0),"*"),"")</f>
        <v>*25113723*</v>
      </c>
      <c r="K512" s="1" t="str">
        <f t="shared" si="1"/>
        <v>CHAQUETAS DAMA GAMUSA TALLA L</v>
      </c>
      <c r="L512" s="1" t="str">
        <f>VLOOKUP(B512,PARAM!A:C,3,0)</f>
        <v>MODA CASUAL MUJER</v>
      </c>
      <c r="M512" s="1" t="str">
        <f>VLOOKUP(D512,PARAM!K:N,3,0)</f>
        <v>FEMENINO</v>
      </c>
      <c r="N512" s="1" t="str">
        <f>VLOOKUP(D512,PARAM!K:N,4,0)</f>
        <v>ADULTO</v>
      </c>
      <c r="O512" s="1" t="str">
        <f t="shared" si="2"/>
        <v>CHAQUETAS DAMA GAMUSA</v>
      </c>
      <c r="P512" s="1"/>
      <c r="Q512" s="1"/>
    </row>
    <row r="513">
      <c r="A513" s="70">
        <v>46186.0</v>
      </c>
      <c r="B513" s="5" t="s">
        <v>1906</v>
      </c>
      <c r="C513" s="5" t="s">
        <v>1792</v>
      </c>
      <c r="D513" s="5" t="s">
        <v>1599</v>
      </c>
      <c r="E513" s="5" t="s">
        <v>1938</v>
      </c>
      <c r="F513" s="5" t="s">
        <v>1584</v>
      </c>
      <c r="G513" s="99" t="s">
        <v>1752</v>
      </c>
      <c r="H513" s="1" t="s">
        <v>1023</v>
      </c>
      <c r="I513" s="1" t="str">
        <f>IFERROR(CONCATENATE(VLOOKUP(C513,PARAM!E:F,2,0),VLOOKUP(D513,PARAM!K:L,2,0),VLOOKUP(E513,PARAM!H:I,2,0),VLOOKUP(G513,PARAM!S:T,2,0)),"")</f>
        <v>25113725</v>
      </c>
      <c r="J513" s="1" t="str">
        <f>IFERROR(CONCATENATE("*",VLOOKUP(C513,PARAM!E:F,2,0),VLOOKUP(D513,PARAM!K:L,2,0),VLOOKUP(E513,PARAM!H:I,2,0),VLOOKUP(G513,PARAM!S:T,2,0),"*"),"")</f>
        <v>*25113725*</v>
      </c>
      <c r="K513" s="1" t="str">
        <f t="shared" si="1"/>
        <v>CHAQUETAS DAMA GAMUSA TALLA M</v>
      </c>
      <c r="L513" s="1" t="str">
        <f>VLOOKUP(B513,PARAM!A:C,3,0)</f>
        <v>MODA CASUAL MUJER</v>
      </c>
      <c r="M513" s="1" t="str">
        <f>VLOOKUP(D513,PARAM!K:N,3,0)</f>
        <v>FEMENINO</v>
      </c>
      <c r="N513" s="1" t="str">
        <f>VLOOKUP(D513,PARAM!K:N,4,0)</f>
        <v>ADULTO</v>
      </c>
      <c r="O513" s="1" t="str">
        <f t="shared" si="2"/>
        <v>CHAQUETAS DAMA GAMUSA</v>
      </c>
      <c r="P513" s="1"/>
      <c r="Q513" s="1"/>
    </row>
    <row r="514">
      <c r="A514" s="70">
        <v>46186.0</v>
      </c>
      <c r="B514" s="5" t="s">
        <v>1906</v>
      </c>
      <c r="C514" s="5" t="s">
        <v>1792</v>
      </c>
      <c r="D514" s="5" t="s">
        <v>1599</v>
      </c>
      <c r="E514" s="5" t="s">
        <v>1891</v>
      </c>
      <c r="F514" s="5" t="s">
        <v>1584</v>
      </c>
      <c r="G514" s="99" t="s">
        <v>1751</v>
      </c>
      <c r="H514" s="1" t="s">
        <v>969</v>
      </c>
      <c r="I514" s="1" t="str">
        <f>IFERROR(CONCATENATE(VLOOKUP(C514,PARAM!E:F,2,0),VLOOKUP(D514,PARAM!K:L,2,0),VLOOKUP(E514,PARAM!H:I,2,0),VLOOKUP(G514,PARAM!S:T,2,0)),"")</f>
        <v>25115323</v>
      </c>
      <c r="J514" s="1" t="str">
        <f>IFERROR(CONCATENATE("*",VLOOKUP(C514,PARAM!E:F,2,0),VLOOKUP(D514,PARAM!K:L,2,0),VLOOKUP(E514,PARAM!H:I,2,0),VLOOKUP(G514,PARAM!S:T,2,0),"*"),"")</f>
        <v>*25115323*</v>
      </c>
      <c r="K514" s="1" t="str">
        <f t="shared" si="1"/>
        <v>CHAQUETAS DAMA JEAN CLASICA TALLA L</v>
      </c>
      <c r="L514" s="1" t="str">
        <f>VLOOKUP(B514,PARAM!A:C,3,0)</f>
        <v>MODA CASUAL MUJER</v>
      </c>
      <c r="M514" s="1" t="str">
        <f>VLOOKUP(D514,PARAM!K:N,3,0)</f>
        <v>FEMENINO</v>
      </c>
      <c r="N514" s="1" t="str">
        <f>VLOOKUP(D514,PARAM!K:N,4,0)</f>
        <v>ADULTO</v>
      </c>
      <c r="O514" s="1" t="str">
        <f t="shared" si="2"/>
        <v>CHAQUETAS DAMA JEAN CLASICA</v>
      </c>
      <c r="P514" s="1"/>
      <c r="Q514" s="1"/>
    </row>
    <row r="515">
      <c r="A515" s="70">
        <v>46186.0</v>
      </c>
      <c r="B515" s="5" t="s">
        <v>1906</v>
      </c>
      <c r="C515" s="5" t="s">
        <v>1792</v>
      </c>
      <c r="D515" s="5" t="s">
        <v>1599</v>
      </c>
      <c r="E515" s="5" t="s">
        <v>1891</v>
      </c>
      <c r="F515" s="5" t="s">
        <v>1584</v>
      </c>
      <c r="G515" s="99" t="s">
        <v>1752</v>
      </c>
      <c r="H515" s="1" t="s">
        <v>969</v>
      </c>
      <c r="I515" s="1" t="str">
        <f>IFERROR(CONCATENATE(VLOOKUP(C515,PARAM!E:F,2,0),VLOOKUP(D515,PARAM!K:L,2,0),VLOOKUP(E515,PARAM!H:I,2,0),VLOOKUP(G515,PARAM!S:T,2,0)),"")</f>
        <v>25115325</v>
      </c>
      <c r="J515" s="1" t="str">
        <f>IFERROR(CONCATENATE("*",VLOOKUP(C515,PARAM!E:F,2,0),VLOOKUP(D515,PARAM!K:L,2,0),VLOOKUP(E515,PARAM!H:I,2,0),VLOOKUP(G515,PARAM!S:T,2,0),"*"),"")</f>
        <v>*25115325*</v>
      </c>
      <c r="K515" s="1" t="str">
        <f t="shared" si="1"/>
        <v>CHAQUETAS DAMA JEAN CLASICA TALLA M</v>
      </c>
      <c r="L515" s="1" t="str">
        <f>VLOOKUP(B515,PARAM!A:C,3,0)</f>
        <v>MODA CASUAL MUJER</v>
      </c>
      <c r="M515" s="1" t="str">
        <f>VLOOKUP(D515,PARAM!K:N,3,0)</f>
        <v>FEMENINO</v>
      </c>
      <c r="N515" s="1" t="str">
        <f>VLOOKUP(D515,PARAM!K:N,4,0)</f>
        <v>ADULTO</v>
      </c>
      <c r="O515" s="1" t="str">
        <f t="shared" si="2"/>
        <v>CHAQUETAS DAMA JEAN CLASICA</v>
      </c>
      <c r="P515" s="1"/>
      <c r="Q515" s="1"/>
    </row>
    <row r="516">
      <c r="A516" s="70">
        <v>46186.0</v>
      </c>
      <c r="B516" s="5" t="s">
        <v>1906</v>
      </c>
      <c r="C516" s="5" t="s">
        <v>1792</v>
      </c>
      <c r="D516" s="5" t="s">
        <v>1599</v>
      </c>
      <c r="E516" s="5" t="s">
        <v>1892</v>
      </c>
      <c r="F516" s="5" t="s">
        <v>1584</v>
      </c>
      <c r="G516" s="99" t="s">
        <v>1751</v>
      </c>
      <c r="H516" s="1" t="s">
        <v>969</v>
      </c>
      <c r="I516" s="1" t="str">
        <f>IFERROR(CONCATENATE(VLOOKUP(C516,PARAM!E:F,2,0),VLOOKUP(D516,PARAM!K:L,2,0),VLOOKUP(E516,PARAM!H:I,2,0),VLOOKUP(G516,PARAM!S:T,2,0)),"")</f>
        <v>25115423</v>
      </c>
      <c r="J516" s="1" t="str">
        <f>IFERROR(CONCATENATE("*",VLOOKUP(C516,PARAM!E:F,2,0),VLOOKUP(D516,PARAM!K:L,2,0),VLOOKUP(E516,PARAM!H:I,2,0),VLOOKUP(G516,PARAM!S:T,2,0),"*"),"")</f>
        <v>*25115423*</v>
      </c>
      <c r="K516" s="1" t="str">
        <f t="shared" si="1"/>
        <v>CHAQUETAS DAMA JEAN OVEJERA TALLA L</v>
      </c>
      <c r="L516" s="1" t="str">
        <f>VLOOKUP(B516,PARAM!A:C,3,0)</f>
        <v>MODA CASUAL MUJER</v>
      </c>
      <c r="M516" s="1" t="str">
        <f>VLOOKUP(D516,PARAM!K:N,3,0)</f>
        <v>FEMENINO</v>
      </c>
      <c r="N516" s="1" t="str">
        <f>VLOOKUP(D516,PARAM!K:N,4,0)</f>
        <v>ADULTO</v>
      </c>
      <c r="O516" s="1" t="str">
        <f t="shared" si="2"/>
        <v>CHAQUETAS DAMA JEAN OVEJERA</v>
      </c>
      <c r="P516" s="1"/>
      <c r="Q516" s="1"/>
    </row>
    <row r="517">
      <c r="A517" s="70">
        <v>46186.0</v>
      </c>
      <c r="B517" s="5" t="s">
        <v>1906</v>
      </c>
      <c r="C517" s="5" t="s">
        <v>1792</v>
      </c>
      <c r="D517" s="5" t="s">
        <v>1599</v>
      </c>
      <c r="E517" s="5" t="s">
        <v>1892</v>
      </c>
      <c r="F517" s="5" t="s">
        <v>1584</v>
      </c>
      <c r="G517" s="99" t="s">
        <v>1752</v>
      </c>
      <c r="H517" s="1" t="s">
        <v>969</v>
      </c>
      <c r="I517" s="1" t="str">
        <f>IFERROR(CONCATENATE(VLOOKUP(C517,PARAM!E:F,2,0),VLOOKUP(D517,PARAM!K:L,2,0),VLOOKUP(E517,PARAM!H:I,2,0),VLOOKUP(G517,PARAM!S:T,2,0)),"")</f>
        <v>25115425</v>
      </c>
      <c r="J517" s="1" t="str">
        <f>IFERROR(CONCATENATE("*",VLOOKUP(C517,PARAM!E:F,2,0),VLOOKUP(D517,PARAM!K:L,2,0),VLOOKUP(E517,PARAM!H:I,2,0),VLOOKUP(G517,PARAM!S:T,2,0),"*"),"")</f>
        <v>*25115425*</v>
      </c>
      <c r="K517" s="1" t="str">
        <f t="shared" si="1"/>
        <v>CHAQUETAS DAMA JEAN OVEJERA TALLA M</v>
      </c>
      <c r="L517" s="1" t="str">
        <f>VLOOKUP(B517,PARAM!A:C,3,0)</f>
        <v>MODA CASUAL MUJER</v>
      </c>
      <c r="M517" s="1" t="str">
        <f>VLOOKUP(D517,PARAM!K:N,3,0)</f>
        <v>FEMENINO</v>
      </c>
      <c r="N517" s="1" t="str">
        <f>VLOOKUP(D517,PARAM!K:N,4,0)</f>
        <v>ADULTO</v>
      </c>
      <c r="O517" s="1" t="str">
        <f t="shared" si="2"/>
        <v>CHAQUETAS DAMA JEAN OVEJERA</v>
      </c>
      <c r="P517" s="1"/>
      <c r="Q517" s="1"/>
    </row>
    <row r="518">
      <c r="A518" s="70">
        <v>46186.0</v>
      </c>
      <c r="B518" s="5" t="s">
        <v>1906</v>
      </c>
      <c r="C518" s="5" t="s">
        <v>1792</v>
      </c>
      <c r="D518" s="5" t="s">
        <v>1599</v>
      </c>
      <c r="E518" s="5" t="s">
        <v>1892</v>
      </c>
      <c r="F518" s="5" t="s">
        <v>1584</v>
      </c>
      <c r="G518" s="99" t="s">
        <v>1754</v>
      </c>
      <c r="H518" s="1" t="s">
        <v>969</v>
      </c>
      <c r="I518" s="1" t="str">
        <f>IFERROR(CONCATENATE(VLOOKUP(C518,PARAM!E:F,2,0),VLOOKUP(D518,PARAM!K:L,2,0),VLOOKUP(E518,PARAM!H:I,2,0),VLOOKUP(G518,PARAM!S:T,2,0)),"")</f>
        <v>25115432</v>
      </c>
      <c r="J518" s="1" t="str">
        <f>IFERROR(CONCATENATE("*",VLOOKUP(C518,PARAM!E:F,2,0),VLOOKUP(D518,PARAM!K:L,2,0),VLOOKUP(E518,PARAM!H:I,2,0),VLOOKUP(G518,PARAM!S:T,2,0),"*"),"")</f>
        <v>*25115432*</v>
      </c>
      <c r="K518" s="1" t="str">
        <f t="shared" si="1"/>
        <v>CHAQUETAS DAMA JEAN OVEJERA TALLA XL</v>
      </c>
      <c r="L518" s="1" t="str">
        <f>VLOOKUP(B518,PARAM!A:C,3,0)</f>
        <v>MODA CASUAL MUJER</v>
      </c>
      <c r="M518" s="1" t="str">
        <f>VLOOKUP(D518,PARAM!K:N,3,0)</f>
        <v>FEMENINO</v>
      </c>
      <c r="N518" s="1" t="str">
        <f>VLOOKUP(D518,PARAM!K:N,4,0)</f>
        <v>ADULTO</v>
      </c>
      <c r="O518" s="1" t="str">
        <f t="shared" si="2"/>
        <v>CHAQUETAS DAMA JEAN OVEJERA</v>
      </c>
      <c r="P518" s="1"/>
      <c r="Q518" s="1"/>
    </row>
    <row r="519">
      <c r="A519" s="70">
        <v>46186.0</v>
      </c>
      <c r="B519" s="5" t="s">
        <v>1906</v>
      </c>
      <c r="C519" s="5" t="s">
        <v>1792</v>
      </c>
      <c r="D519" s="5" t="s">
        <v>1599</v>
      </c>
      <c r="E519" s="5" t="s">
        <v>1939</v>
      </c>
      <c r="F519" s="5" t="s">
        <v>1584</v>
      </c>
      <c r="G519" s="99" t="s">
        <v>1752</v>
      </c>
      <c r="H519" s="1" t="s">
        <v>969</v>
      </c>
      <c r="I519" s="1" t="str">
        <f>IFERROR(CONCATENATE(VLOOKUP(C519,PARAM!E:F,2,0),VLOOKUP(D519,PARAM!K:L,2,0),VLOOKUP(E519,PARAM!H:I,2,0),VLOOKUP(G519,PARAM!S:T,2,0)),"")</f>
        <v>25115525</v>
      </c>
      <c r="J519" s="1" t="str">
        <f>IFERROR(CONCATENATE("*",VLOOKUP(C519,PARAM!E:F,2,0),VLOOKUP(D519,PARAM!K:L,2,0),VLOOKUP(E519,PARAM!H:I,2,0),VLOOKUP(G519,PARAM!S:T,2,0),"*"),"")</f>
        <v>*25115525*</v>
      </c>
      <c r="K519" s="1" t="str">
        <f t="shared" si="1"/>
        <v>CHAQUETAS DAMA JEAN TORERA OVEJERA TALLA M</v>
      </c>
      <c r="L519" s="1" t="str">
        <f>VLOOKUP(B519,PARAM!A:C,3,0)</f>
        <v>MODA CASUAL MUJER</v>
      </c>
      <c r="M519" s="1" t="str">
        <f>VLOOKUP(D519,PARAM!K:N,3,0)</f>
        <v>FEMENINO</v>
      </c>
      <c r="N519" s="1" t="str">
        <f>VLOOKUP(D519,PARAM!K:N,4,0)</f>
        <v>ADULTO</v>
      </c>
      <c r="O519" s="1" t="str">
        <f t="shared" si="2"/>
        <v>CHAQUETAS DAMA JEAN TORERA OVEJERA</v>
      </c>
      <c r="P519" s="1"/>
      <c r="Q519" s="1"/>
    </row>
    <row r="520">
      <c r="A520" s="70">
        <v>46186.0</v>
      </c>
      <c r="B520" s="5" t="s">
        <v>1906</v>
      </c>
      <c r="C520" s="5" t="s">
        <v>1792</v>
      </c>
      <c r="D520" s="5" t="s">
        <v>1599</v>
      </c>
      <c r="E520" s="5" t="s">
        <v>1939</v>
      </c>
      <c r="F520" s="5" t="s">
        <v>1584</v>
      </c>
      <c r="G520" s="99" t="s">
        <v>1753</v>
      </c>
      <c r="H520" s="1" t="s">
        <v>969</v>
      </c>
      <c r="I520" s="1" t="str">
        <f>IFERROR(CONCATENATE(VLOOKUP(C520,PARAM!E:F,2,0),VLOOKUP(D520,PARAM!K:L,2,0),VLOOKUP(E520,PARAM!H:I,2,0),VLOOKUP(G520,PARAM!S:T,2,0)),"")</f>
        <v>25115527</v>
      </c>
      <c r="J520" s="1" t="str">
        <f>IFERROR(CONCATENATE("*",VLOOKUP(C520,PARAM!E:F,2,0),VLOOKUP(D520,PARAM!K:L,2,0),VLOOKUP(E520,PARAM!H:I,2,0),VLOOKUP(G520,PARAM!S:T,2,0),"*"),"")</f>
        <v>*25115527*</v>
      </c>
      <c r="K520" s="1" t="str">
        <f t="shared" si="1"/>
        <v>CHAQUETAS DAMA JEAN TORERA OVEJERA TALLA S</v>
      </c>
      <c r="L520" s="1" t="str">
        <f>VLOOKUP(B520,PARAM!A:C,3,0)</f>
        <v>MODA CASUAL MUJER</v>
      </c>
      <c r="M520" s="1" t="str">
        <f>VLOOKUP(D520,PARAM!K:N,3,0)</f>
        <v>FEMENINO</v>
      </c>
      <c r="N520" s="1" t="str">
        <f>VLOOKUP(D520,PARAM!K:N,4,0)</f>
        <v>ADULTO</v>
      </c>
      <c r="O520" s="1" t="str">
        <f t="shared" si="2"/>
        <v>CHAQUETAS DAMA JEAN TORERA OVEJERA</v>
      </c>
      <c r="P520" s="1"/>
      <c r="Q520" s="1"/>
    </row>
    <row r="521">
      <c r="A521" s="70">
        <v>46186.0</v>
      </c>
      <c r="B521" s="5" t="s">
        <v>1906</v>
      </c>
      <c r="C521" s="5" t="s">
        <v>1792</v>
      </c>
      <c r="D521" s="5" t="s">
        <v>1599</v>
      </c>
      <c r="E521" s="5" t="s">
        <v>1939</v>
      </c>
      <c r="F521" s="5" t="s">
        <v>1584</v>
      </c>
      <c r="G521" s="99" t="s">
        <v>1751</v>
      </c>
      <c r="H521" s="1" t="s">
        <v>969</v>
      </c>
      <c r="I521" s="1" t="str">
        <f>IFERROR(CONCATENATE(VLOOKUP(C521,PARAM!E:F,2,0),VLOOKUP(D521,PARAM!K:L,2,0),VLOOKUP(E521,PARAM!H:I,2,0),VLOOKUP(G521,PARAM!S:T,2,0)),"")</f>
        <v>25115523</v>
      </c>
      <c r="J521" s="1" t="str">
        <f>IFERROR(CONCATENATE("*",VLOOKUP(C521,PARAM!E:F,2,0),VLOOKUP(D521,PARAM!K:L,2,0),VLOOKUP(E521,PARAM!H:I,2,0),VLOOKUP(G521,PARAM!S:T,2,0),"*"),"")</f>
        <v>*25115523*</v>
      </c>
      <c r="K521" s="1" t="str">
        <f t="shared" si="1"/>
        <v>CHAQUETAS DAMA JEAN TORERA OVEJERA TALLA L</v>
      </c>
      <c r="L521" s="1" t="str">
        <f>VLOOKUP(B521,PARAM!A:C,3,0)</f>
        <v>MODA CASUAL MUJER</v>
      </c>
      <c r="M521" s="1" t="str">
        <f>VLOOKUP(D521,PARAM!K:N,3,0)</f>
        <v>FEMENINO</v>
      </c>
      <c r="N521" s="1" t="str">
        <f>VLOOKUP(D521,PARAM!K:N,4,0)</f>
        <v>ADULTO</v>
      </c>
      <c r="O521" s="1" t="str">
        <f t="shared" si="2"/>
        <v>CHAQUETAS DAMA JEAN TORERA OVEJERA</v>
      </c>
      <c r="P521" s="1"/>
      <c r="Q521" s="1"/>
    </row>
    <row r="522">
      <c r="A522" s="70">
        <v>46186.0</v>
      </c>
      <c r="B522" s="5" t="s">
        <v>1906</v>
      </c>
      <c r="C522" s="5" t="s">
        <v>1792</v>
      </c>
      <c r="D522" s="5" t="s">
        <v>1599</v>
      </c>
      <c r="E522" s="5" t="s">
        <v>1939</v>
      </c>
      <c r="F522" s="5" t="s">
        <v>1584</v>
      </c>
      <c r="G522" s="99" t="s">
        <v>1754</v>
      </c>
      <c r="H522" s="1" t="s">
        <v>969</v>
      </c>
      <c r="I522" s="1" t="str">
        <f>IFERROR(CONCATENATE(VLOOKUP(C522,PARAM!E:F,2,0),VLOOKUP(D522,PARAM!K:L,2,0),VLOOKUP(E522,PARAM!H:I,2,0),VLOOKUP(G522,PARAM!S:T,2,0)),"")</f>
        <v>25115532</v>
      </c>
      <c r="J522" s="1" t="str">
        <f>IFERROR(CONCATENATE("*",VLOOKUP(C522,PARAM!E:F,2,0),VLOOKUP(D522,PARAM!K:L,2,0),VLOOKUP(E522,PARAM!H:I,2,0),VLOOKUP(G522,PARAM!S:T,2,0),"*"),"")</f>
        <v>*25115532*</v>
      </c>
      <c r="K522" s="1" t="str">
        <f t="shared" si="1"/>
        <v>CHAQUETAS DAMA JEAN TORERA OVEJERA TALLA XL</v>
      </c>
      <c r="L522" s="1" t="str">
        <f>VLOOKUP(B522,PARAM!A:C,3,0)</f>
        <v>MODA CASUAL MUJER</v>
      </c>
      <c r="M522" s="1" t="str">
        <f>VLOOKUP(D522,PARAM!K:N,3,0)</f>
        <v>FEMENINO</v>
      </c>
      <c r="N522" s="1" t="str">
        <f>VLOOKUP(D522,PARAM!K:N,4,0)</f>
        <v>ADULTO</v>
      </c>
      <c r="O522" s="1" t="str">
        <f t="shared" si="2"/>
        <v>CHAQUETAS DAMA JEAN TORERA OVEJERA</v>
      </c>
      <c r="P522" s="1"/>
      <c r="Q522" s="1"/>
    </row>
    <row r="523">
      <c r="A523" s="70">
        <v>46186.0</v>
      </c>
      <c r="B523" s="5" t="s">
        <v>1906</v>
      </c>
      <c r="C523" s="5" t="s">
        <v>1792</v>
      </c>
      <c r="D523" s="5" t="s">
        <v>1599</v>
      </c>
      <c r="E523" s="5" t="s">
        <v>1940</v>
      </c>
      <c r="F523" s="5" t="s">
        <v>1584</v>
      </c>
      <c r="G523" s="99" t="s">
        <v>1751</v>
      </c>
      <c r="H523" s="1" t="s">
        <v>1106</v>
      </c>
      <c r="I523" s="1" t="str">
        <f>IFERROR(CONCATENATE(VLOOKUP(C523,PARAM!E:F,2,0),VLOOKUP(D523,PARAM!K:L,2,0),VLOOKUP(E523,PARAM!H:I,2,0),VLOOKUP(G523,PARAM!S:T,2,0)),"")</f>
        <v>25120023</v>
      </c>
      <c r="J523" s="1" t="str">
        <f>IFERROR(CONCATENATE("*",VLOOKUP(C523,PARAM!E:F,2,0),VLOOKUP(D523,PARAM!K:L,2,0),VLOOKUP(E523,PARAM!H:I,2,0),VLOOKUP(G523,PARAM!S:T,2,0),"*"),"")</f>
        <v>*25120023*</v>
      </c>
      <c r="K523" s="1" t="str">
        <f t="shared" si="1"/>
        <v>CHAQUETAS DAMA OVEJERA CUERINA TALLA L</v>
      </c>
      <c r="L523" s="1" t="str">
        <f>VLOOKUP(B523,PARAM!A:C,3,0)</f>
        <v>MODA CASUAL MUJER</v>
      </c>
      <c r="M523" s="1" t="str">
        <f>VLOOKUP(D523,PARAM!K:N,3,0)</f>
        <v>FEMENINO</v>
      </c>
      <c r="N523" s="1" t="str">
        <f>VLOOKUP(D523,PARAM!K:N,4,0)</f>
        <v>ADULTO</v>
      </c>
      <c r="O523" s="1" t="str">
        <f t="shared" si="2"/>
        <v>CHAQUETAS DAMA OVEJERA CUERINA</v>
      </c>
      <c r="P523" s="1"/>
      <c r="Q523" s="1"/>
    </row>
    <row r="524">
      <c r="A524" s="70">
        <v>46186.0</v>
      </c>
      <c r="B524" s="5" t="s">
        <v>1906</v>
      </c>
      <c r="C524" s="5" t="s">
        <v>1792</v>
      </c>
      <c r="D524" s="5" t="s">
        <v>1599</v>
      </c>
      <c r="E524" s="5" t="s">
        <v>1940</v>
      </c>
      <c r="F524" s="5" t="s">
        <v>1584</v>
      </c>
      <c r="G524" s="99" t="s">
        <v>1752</v>
      </c>
      <c r="H524" s="1" t="s">
        <v>1106</v>
      </c>
      <c r="I524" s="1" t="str">
        <f>IFERROR(CONCATENATE(VLOOKUP(C524,PARAM!E:F,2,0),VLOOKUP(D524,PARAM!K:L,2,0),VLOOKUP(E524,PARAM!H:I,2,0),VLOOKUP(G524,PARAM!S:T,2,0)),"")</f>
        <v>25120025</v>
      </c>
      <c r="J524" s="1" t="str">
        <f>IFERROR(CONCATENATE("*",VLOOKUP(C524,PARAM!E:F,2,0),VLOOKUP(D524,PARAM!K:L,2,0),VLOOKUP(E524,PARAM!H:I,2,0),VLOOKUP(G524,PARAM!S:T,2,0),"*"),"")</f>
        <v>*25120025*</v>
      </c>
      <c r="K524" s="1" t="str">
        <f t="shared" si="1"/>
        <v>CHAQUETAS DAMA OVEJERA CUERINA TALLA M</v>
      </c>
      <c r="L524" s="1" t="str">
        <f>VLOOKUP(B524,PARAM!A:C,3,0)</f>
        <v>MODA CASUAL MUJER</v>
      </c>
      <c r="M524" s="1" t="str">
        <f>VLOOKUP(D524,PARAM!K:N,3,0)</f>
        <v>FEMENINO</v>
      </c>
      <c r="N524" s="1" t="str">
        <f>VLOOKUP(D524,PARAM!K:N,4,0)</f>
        <v>ADULTO</v>
      </c>
      <c r="O524" s="1" t="str">
        <f t="shared" si="2"/>
        <v>CHAQUETAS DAMA OVEJERA CUERINA</v>
      </c>
      <c r="P524" s="1"/>
      <c r="Q524" s="1"/>
    </row>
    <row r="525">
      <c r="A525" s="70">
        <v>46186.0</v>
      </c>
      <c r="B525" s="5" t="s">
        <v>1906</v>
      </c>
      <c r="C525" s="5" t="s">
        <v>1792</v>
      </c>
      <c r="D525" s="5" t="s">
        <v>1599</v>
      </c>
      <c r="E525" s="5" t="s">
        <v>1940</v>
      </c>
      <c r="F525" s="5" t="s">
        <v>1584</v>
      </c>
      <c r="G525" s="99" t="s">
        <v>1753</v>
      </c>
      <c r="H525" s="1" t="s">
        <v>1106</v>
      </c>
      <c r="I525" s="1" t="str">
        <f>IFERROR(CONCATENATE(VLOOKUP(C525,PARAM!E:F,2,0),VLOOKUP(D525,PARAM!K:L,2,0),VLOOKUP(E525,PARAM!H:I,2,0),VLOOKUP(G525,PARAM!S:T,2,0)),"")</f>
        <v>25120027</v>
      </c>
      <c r="J525" s="1" t="str">
        <f>IFERROR(CONCATENATE("*",VLOOKUP(C525,PARAM!E:F,2,0),VLOOKUP(D525,PARAM!K:L,2,0),VLOOKUP(E525,PARAM!H:I,2,0),VLOOKUP(G525,PARAM!S:T,2,0),"*"),"")</f>
        <v>*25120027*</v>
      </c>
      <c r="K525" s="1" t="str">
        <f t="shared" si="1"/>
        <v>CHAQUETAS DAMA OVEJERA CUERINA TALLA S</v>
      </c>
      <c r="L525" s="1" t="str">
        <f>VLOOKUP(B525,PARAM!A:C,3,0)</f>
        <v>MODA CASUAL MUJER</v>
      </c>
      <c r="M525" s="1" t="str">
        <f>VLOOKUP(D525,PARAM!K:N,3,0)</f>
        <v>FEMENINO</v>
      </c>
      <c r="N525" s="1" t="str">
        <f>VLOOKUP(D525,PARAM!K:N,4,0)</f>
        <v>ADULTO</v>
      </c>
      <c r="O525" s="1" t="str">
        <f t="shared" si="2"/>
        <v>CHAQUETAS DAMA OVEJERA CUERINA</v>
      </c>
      <c r="P525" s="1"/>
      <c r="Q525" s="1"/>
    </row>
    <row r="526">
      <c r="A526" s="70">
        <v>46186.0</v>
      </c>
      <c r="B526" s="5" t="s">
        <v>1906</v>
      </c>
      <c r="C526" s="5" t="s">
        <v>1792</v>
      </c>
      <c r="D526" s="5" t="s">
        <v>1599</v>
      </c>
      <c r="E526" s="5" t="s">
        <v>1940</v>
      </c>
      <c r="F526" s="5" t="s">
        <v>1584</v>
      </c>
      <c r="G526" s="99" t="s">
        <v>1754</v>
      </c>
      <c r="H526" s="1" t="s">
        <v>1106</v>
      </c>
      <c r="I526" s="1" t="str">
        <f>IFERROR(CONCATENATE(VLOOKUP(C526,PARAM!E:F,2,0),VLOOKUP(D526,PARAM!K:L,2,0),VLOOKUP(E526,PARAM!H:I,2,0),VLOOKUP(G526,PARAM!S:T,2,0)),"")</f>
        <v>25120032</v>
      </c>
      <c r="J526" s="1" t="str">
        <f>IFERROR(CONCATENATE("*",VLOOKUP(C526,PARAM!E:F,2,0),VLOOKUP(D526,PARAM!K:L,2,0),VLOOKUP(E526,PARAM!H:I,2,0),VLOOKUP(G526,PARAM!S:T,2,0),"*"),"")</f>
        <v>*25120032*</v>
      </c>
      <c r="K526" s="1" t="str">
        <f t="shared" si="1"/>
        <v>CHAQUETAS DAMA OVEJERA CUERINA TALLA XL</v>
      </c>
      <c r="L526" s="1" t="str">
        <f>VLOOKUP(B526,PARAM!A:C,3,0)</f>
        <v>MODA CASUAL MUJER</v>
      </c>
      <c r="M526" s="1" t="str">
        <f>VLOOKUP(D526,PARAM!K:N,3,0)</f>
        <v>FEMENINO</v>
      </c>
      <c r="N526" s="1" t="str">
        <f>VLOOKUP(D526,PARAM!K:N,4,0)</f>
        <v>ADULTO</v>
      </c>
      <c r="O526" s="1" t="str">
        <f t="shared" si="2"/>
        <v>CHAQUETAS DAMA OVEJERA CUERINA</v>
      </c>
      <c r="P526" s="1"/>
      <c r="Q526" s="1"/>
    </row>
    <row r="527">
      <c r="A527" s="70">
        <v>46186.0</v>
      </c>
      <c r="B527" s="5" t="s">
        <v>1906</v>
      </c>
      <c r="C527" s="5" t="s">
        <v>1792</v>
      </c>
      <c r="D527" s="5" t="s">
        <v>1599</v>
      </c>
      <c r="E527" s="5" t="s">
        <v>1941</v>
      </c>
      <c r="F527" s="5" t="s">
        <v>1584</v>
      </c>
      <c r="G527" s="99" t="s">
        <v>1751</v>
      </c>
      <c r="H527" s="1" t="s">
        <v>1026</v>
      </c>
      <c r="I527" s="1" t="str">
        <f>IFERROR(CONCATENATE(VLOOKUP(C527,PARAM!E:F,2,0),VLOOKUP(D527,PARAM!K:L,2,0),VLOOKUP(E527,PARAM!H:I,2,0),VLOOKUP(G527,PARAM!S:T,2,0)),"")</f>
        <v>25120523</v>
      </c>
      <c r="J527" s="1" t="str">
        <f>IFERROR(CONCATENATE("*",VLOOKUP(C527,PARAM!E:F,2,0),VLOOKUP(D527,PARAM!K:L,2,0),VLOOKUP(E527,PARAM!H:I,2,0),VLOOKUP(G527,PARAM!S:T,2,0),"*"),"")</f>
        <v>*25120523*</v>
      </c>
      <c r="K527" s="1" t="str">
        <f t="shared" si="1"/>
        <v>CHAQUETAS DAMA PAÑO OVEJERA TALLA L</v>
      </c>
      <c r="L527" s="1" t="str">
        <f>VLOOKUP(B527,PARAM!A:C,3,0)</f>
        <v>MODA CASUAL MUJER</v>
      </c>
      <c r="M527" s="1" t="str">
        <f>VLOOKUP(D527,PARAM!K:N,3,0)</f>
        <v>FEMENINO</v>
      </c>
      <c r="N527" s="1" t="str">
        <f>VLOOKUP(D527,PARAM!K:N,4,0)</f>
        <v>ADULTO</v>
      </c>
      <c r="O527" s="1" t="str">
        <f t="shared" si="2"/>
        <v>CHAQUETAS DAMA PAÑO OVEJERA</v>
      </c>
      <c r="P527" s="1"/>
      <c r="Q527" s="1"/>
    </row>
    <row r="528">
      <c r="A528" s="70">
        <v>46186.0</v>
      </c>
      <c r="B528" s="5" t="s">
        <v>1906</v>
      </c>
      <c r="C528" s="5" t="s">
        <v>1792</v>
      </c>
      <c r="D528" s="5" t="s">
        <v>1599</v>
      </c>
      <c r="E528" s="5" t="s">
        <v>1942</v>
      </c>
      <c r="F528" s="5" t="s">
        <v>1584</v>
      </c>
      <c r="G528" s="99" t="s">
        <v>1752</v>
      </c>
      <c r="H528" s="1" t="s">
        <v>1026</v>
      </c>
      <c r="I528" s="1" t="str">
        <f>IFERROR(CONCATENATE(VLOOKUP(C528,PARAM!E:F,2,0),VLOOKUP(D528,PARAM!K:L,2,0),VLOOKUP(E528,PARAM!H:I,2,0),VLOOKUP(G528,PARAM!S:T,2,0)),"")</f>
        <v>25128825</v>
      </c>
      <c r="J528" s="1" t="str">
        <f>IFERROR(CONCATENATE("*",VLOOKUP(C528,PARAM!E:F,2,0),VLOOKUP(D528,PARAM!K:L,2,0),VLOOKUP(E528,PARAM!H:I,2,0),VLOOKUP(G528,PARAM!S:T,2,0),"*"),"")</f>
        <v>*25128825*</v>
      </c>
      <c r="K528" s="1" t="str">
        <f t="shared" si="1"/>
        <v>CHAQUETAS DAMA PAÑO TALLA M</v>
      </c>
      <c r="L528" s="1" t="str">
        <f>VLOOKUP(B528,PARAM!A:C,3,0)</f>
        <v>MODA CASUAL MUJER</v>
      </c>
      <c r="M528" s="1" t="str">
        <f>VLOOKUP(D528,PARAM!K:N,3,0)</f>
        <v>FEMENINO</v>
      </c>
      <c r="N528" s="1" t="str">
        <f>VLOOKUP(D528,PARAM!K:N,4,0)</f>
        <v>ADULTO</v>
      </c>
      <c r="O528" s="1" t="str">
        <f t="shared" si="2"/>
        <v>CHAQUETAS DAMA PAÑO</v>
      </c>
      <c r="P528" s="1"/>
      <c r="Q528" s="1"/>
    </row>
    <row r="529">
      <c r="A529" s="70">
        <v>46186.0</v>
      </c>
      <c r="B529" s="5" t="s">
        <v>1906</v>
      </c>
      <c r="C529" s="5" t="s">
        <v>1792</v>
      </c>
      <c r="D529" s="5" t="s">
        <v>1599</v>
      </c>
      <c r="E529" s="5" t="s">
        <v>1942</v>
      </c>
      <c r="F529" s="5" t="s">
        <v>1584</v>
      </c>
      <c r="G529" s="99" t="s">
        <v>1751</v>
      </c>
      <c r="H529" s="1" t="s">
        <v>1026</v>
      </c>
      <c r="I529" s="1" t="str">
        <f>IFERROR(CONCATENATE(VLOOKUP(C529,PARAM!E:F,2,0),VLOOKUP(D529,PARAM!K:L,2,0),VLOOKUP(E529,PARAM!H:I,2,0),VLOOKUP(G529,PARAM!S:T,2,0)),"")</f>
        <v>25128823</v>
      </c>
      <c r="J529" s="1" t="str">
        <f>IFERROR(CONCATENATE("*",VLOOKUP(C529,PARAM!E:F,2,0),VLOOKUP(D529,PARAM!K:L,2,0),VLOOKUP(E529,PARAM!H:I,2,0),VLOOKUP(G529,PARAM!S:T,2,0),"*"),"")</f>
        <v>*25128823*</v>
      </c>
      <c r="K529" s="1" t="str">
        <f t="shared" si="1"/>
        <v>CHAQUETAS DAMA PAÑO TALLA L</v>
      </c>
      <c r="L529" s="1" t="str">
        <f>VLOOKUP(B529,PARAM!A:C,3,0)</f>
        <v>MODA CASUAL MUJER</v>
      </c>
      <c r="M529" s="1" t="str">
        <f>VLOOKUP(D529,PARAM!K:N,3,0)</f>
        <v>FEMENINO</v>
      </c>
      <c r="N529" s="1" t="str">
        <f>VLOOKUP(D529,PARAM!K:N,4,0)</f>
        <v>ADULTO</v>
      </c>
      <c r="O529" s="1" t="str">
        <f t="shared" si="2"/>
        <v>CHAQUETAS DAMA PAÑO</v>
      </c>
      <c r="P529" s="1"/>
      <c r="Q529" s="1"/>
    </row>
    <row r="530">
      <c r="A530" s="70">
        <v>46186.0</v>
      </c>
      <c r="B530" s="5" t="s">
        <v>1906</v>
      </c>
      <c r="C530" s="5" t="s">
        <v>1792</v>
      </c>
      <c r="D530" s="5" t="s">
        <v>1599</v>
      </c>
      <c r="E530" s="5" t="s">
        <v>1941</v>
      </c>
      <c r="F530" s="5" t="s">
        <v>1584</v>
      </c>
      <c r="G530" s="99" t="s">
        <v>1752</v>
      </c>
      <c r="H530" s="1" t="s">
        <v>1026</v>
      </c>
      <c r="I530" s="1" t="str">
        <f>IFERROR(CONCATENATE(VLOOKUP(C530,PARAM!E:F,2,0),VLOOKUP(D530,PARAM!K:L,2,0),VLOOKUP(E530,PARAM!H:I,2,0),VLOOKUP(G530,PARAM!S:T,2,0)),"")</f>
        <v>25120525</v>
      </c>
      <c r="J530" s="1" t="str">
        <f>IFERROR(CONCATENATE("*",VLOOKUP(C530,PARAM!E:F,2,0),VLOOKUP(D530,PARAM!K:L,2,0),VLOOKUP(E530,PARAM!H:I,2,0),VLOOKUP(G530,PARAM!S:T,2,0),"*"),"")</f>
        <v>*25120525*</v>
      </c>
      <c r="K530" s="1" t="str">
        <f t="shared" si="1"/>
        <v>CHAQUETAS DAMA PAÑO OVEJERA TALLA M</v>
      </c>
      <c r="L530" s="1" t="str">
        <f>VLOOKUP(B530,PARAM!A:C,3,0)</f>
        <v>MODA CASUAL MUJER</v>
      </c>
      <c r="M530" s="1" t="str">
        <f>VLOOKUP(D530,PARAM!K:N,3,0)</f>
        <v>FEMENINO</v>
      </c>
      <c r="N530" s="1" t="str">
        <f>VLOOKUP(D530,PARAM!K:N,4,0)</f>
        <v>ADULTO</v>
      </c>
      <c r="O530" s="1" t="str">
        <f t="shared" si="2"/>
        <v>CHAQUETAS DAMA PAÑO OVEJERA</v>
      </c>
      <c r="P530" s="1"/>
      <c r="Q530" s="1"/>
    </row>
    <row r="531">
      <c r="A531" s="70">
        <v>46186.0</v>
      </c>
      <c r="B531" s="5" t="s">
        <v>1906</v>
      </c>
      <c r="C531" s="5" t="s">
        <v>1792</v>
      </c>
      <c r="D531" s="5" t="s">
        <v>1599</v>
      </c>
      <c r="E531" s="5" t="s">
        <v>1943</v>
      </c>
      <c r="F531" s="5" t="s">
        <v>1584</v>
      </c>
      <c r="G531" s="99" t="s">
        <v>1751</v>
      </c>
      <c r="H531" s="1" t="s">
        <v>1106</v>
      </c>
      <c r="I531" s="1" t="str">
        <f>IFERROR(CONCATENATE(VLOOKUP(C531,PARAM!E:F,2,0),VLOOKUP(D531,PARAM!K:L,2,0),VLOOKUP(E531,PARAM!H:I,2,0),VLOOKUP(G531,PARAM!S:T,2,0)),"")</f>
        <v>25124223</v>
      </c>
      <c r="J531" s="1" t="str">
        <f>IFERROR(CONCATENATE("*",VLOOKUP(C531,PARAM!E:F,2,0),VLOOKUP(D531,PARAM!K:L,2,0),VLOOKUP(E531,PARAM!H:I,2,0),VLOOKUP(G531,PARAM!S:T,2,0),"*"),"")</f>
        <v>*25124223*</v>
      </c>
      <c r="K531" s="1" t="str">
        <f t="shared" si="1"/>
        <v>CHAQUETAS DAMA ROMBOS TALLA L</v>
      </c>
      <c r="L531" s="1" t="str">
        <f>VLOOKUP(B531,PARAM!A:C,3,0)</f>
        <v>MODA CASUAL MUJER</v>
      </c>
      <c r="M531" s="1" t="str">
        <f>VLOOKUP(D531,PARAM!K:N,3,0)</f>
        <v>FEMENINO</v>
      </c>
      <c r="N531" s="1" t="str">
        <f>VLOOKUP(D531,PARAM!K:N,4,0)</f>
        <v>ADULTO</v>
      </c>
      <c r="O531" s="1" t="str">
        <f t="shared" si="2"/>
        <v>CHAQUETAS DAMA ROMBOS</v>
      </c>
      <c r="P531" s="1"/>
      <c r="Q531" s="1"/>
    </row>
    <row r="532">
      <c r="A532" s="70">
        <v>46186.0</v>
      </c>
      <c r="B532" s="5" t="s">
        <v>1906</v>
      </c>
      <c r="C532" s="5" t="s">
        <v>1792</v>
      </c>
      <c r="D532" s="5" t="s">
        <v>1599</v>
      </c>
      <c r="E532" s="5" t="s">
        <v>1943</v>
      </c>
      <c r="F532" s="5" t="s">
        <v>1584</v>
      </c>
      <c r="G532" s="99" t="s">
        <v>1752</v>
      </c>
      <c r="H532" s="1" t="s">
        <v>1106</v>
      </c>
      <c r="I532" s="1" t="str">
        <f>IFERROR(CONCATENATE(VLOOKUP(C532,PARAM!E:F,2,0),VLOOKUP(D532,PARAM!K:L,2,0),VLOOKUP(E532,PARAM!H:I,2,0),VLOOKUP(G532,PARAM!S:T,2,0)),"")</f>
        <v>25124225</v>
      </c>
      <c r="J532" s="1" t="str">
        <f>IFERROR(CONCATENATE("*",VLOOKUP(C532,PARAM!E:F,2,0),VLOOKUP(D532,PARAM!K:L,2,0),VLOOKUP(E532,PARAM!H:I,2,0),VLOOKUP(G532,PARAM!S:T,2,0),"*"),"")</f>
        <v>*25124225*</v>
      </c>
      <c r="K532" s="1" t="str">
        <f t="shared" si="1"/>
        <v>CHAQUETAS DAMA ROMBOS TALLA M</v>
      </c>
      <c r="L532" s="1" t="str">
        <f>VLOOKUP(B532,PARAM!A:C,3,0)</f>
        <v>MODA CASUAL MUJER</v>
      </c>
      <c r="M532" s="1" t="str">
        <f>VLOOKUP(D532,PARAM!K:N,3,0)</f>
        <v>FEMENINO</v>
      </c>
      <c r="N532" s="1" t="str">
        <f>VLOOKUP(D532,PARAM!K:N,4,0)</f>
        <v>ADULTO</v>
      </c>
      <c r="O532" s="1" t="str">
        <f t="shared" si="2"/>
        <v>CHAQUETAS DAMA ROMBOS</v>
      </c>
      <c r="P532" s="1"/>
      <c r="Q532" s="1"/>
    </row>
    <row r="533">
      <c r="A533" s="70">
        <v>46186.0</v>
      </c>
      <c r="B533" s="5" t="s">
        <v>1906</v>
      </c>
      <c r="C533" s="5" t="s">
        <v>1792</v>
      </c>
      <c r="D533" s="5" t="s">
        <v>1599</v>
      </c>
      <c r="E533" s="5" t="s">
        <v>1943</v>
      </c>
      <c r="F533" s="5" t="s">
        <v>1584</v>
      </c>
      <c r="G533" s="99" t="s">
        <v>1753</v>
      </c>
      <c r="H533" s="1" t="s">
        <v>1106</v>
      </c>
      <c r="I533" s="1" t="str">
        <f>IFERROR(CONCATENATE(VLOOKUP(C533,PARAM!E:F,2,0),VLOOKUP(D533,PARAM!K:L,2,0),VLOOKUP(E533,PARAM!H:I,2,0),VLOOKUP(G533,PARAM!S:T,2,0)),"")</f>
        <v>25124227</v>
      </c>
      <c r="J533" s="1" t="str">
        <f>IFERROR(CONCATENATE("*",VLOOKUP(C533,PARAM!E:F,2,0),VLOOKUP(D533,PARAM!K:L,2,0),VLOOKUP(E533,PARAM!H:I,2,0),VLOOKUP(G533,PARAM!S:T,2,0),"*"),"")</f>
        <v>*25124227*</v>
      </c>
      <c r="K533" s="1" t="str">
        <f t="shared" si="1"/>
        <v>CHAQUETAS DAMA ROMBOS TALLA S</v>
      </c>
      <c r="L533" s="1" t="str">
        <f>VLOOKUP(B533,PARAM!A:C,3,0)</f>
        <v>MODA CASUAL MUJER</v>
      </c>
      <c r="M533" s="1" t="str">
        <f>VLOOKUP(D533,PARAM!K:N,3,0)</f>
        <v>FEMENINO</v>
      </c>
      <c r="N533" s="1" t="str">
        <f>VLOOKUP(D533,PARAM!K:N,4,0)</f>
        <v>ADULTO</v>
      </c>
      <c r="O533" s="1" t="str">
        <f t="shared" si="2"/>
        <v>CHAQUETAS DAMA ROMBOS</v>
      </c>
      <c r="P533" s="1"/>
      <c r="Q533" s="1"/>
    </row>
    <row r="534">
      <c r="A534" s="70">
        <v>46190.0</v>
      </c>
      <c r="B534" s="5" t="s">
        <v>1906</v>
      </c>
      <c r="C534" s="5" t="s">
        <v>1792</v>
      </c>
      <c r="D534" s="5" t="s">
        <v>1599</v>
      </c>
      <c r="E534" s="5" t="s">
        <v>1894</v>
      </c>
      <c r="F534" s="5" t="s">
        <v>1584</v>
      </c>
      <c r="G534" s="99" t="s">
        <v>1756</v>
      </c>
      <c r="H534" s="1" t="s">
        <v>1106</v>
      </c>
      <c r="I534" s="1" t="str">
        <f>IFERROR(CONCATENATE(VLOOKUP(C534,PARAM!E:F,2,0),VLOOKUP(D534,PARAM!K:L,2,0),VLOOKUP(E534,PARAM!H:I,2,0),VLOOKUP(G534,PARAM!S:T,2,0)),"")</f>
        <v>25117534</v>
      </c>
      <c r="J534" s="1" t="str">
        <f>IFERROR(CONCATENATE("*",VLOOKUP(C534,PARAM!E:F,2,0),VLOOKUP(D534,PARAM!K:L,2,0),VLOOKUP(E534,PARAM!H:I,2,0),VLOOKUP(G534,PARAM!S:T,2,0),"*"),"")</f>
        <v>*25117534*</v>
      </c>
      <c r="K534" s="1" t="str">
        <f t="shared" si="1"/>
        <v>CHAQUETAS DAMA LISA ACOLCHADA TALLA XXL</v>
      </c>
      <c r="L534" s="1" t="str">
        <f>VLOOKUP(B534,PARAM!A:C,3,0)</f>
        <v>MODA CASUAL MUJER</v>
      </c>
      <c r="M534" s="1" t="str">
        <f>VLOOKUP(D534,PARAM!K:N,3,0)</f>
        <v>FEMENINO</v>
      </c>
      <c r="N534" s="1" t="str">
        <f>VLOOKUP(D534,PARAM!K:N,4,0)</f>
        <v>ADULTO</v>
      </c>
      <c r="O534" s="1" t="str">
        <f t="shared" si="2"/>
        <v>CHAQUETAS DAMA LISA ACOLCHADA</v>
      </c>
      <c r="P534" s="1"/>
      <c r="Q534" s="1"/>
    </row>
    <row r="535">
      <c r="A535" s="70">
        <v>46186.0</v>
      </c>
      <c r="B535" s="5" t="s">
        <v>1906</v>
      </c>
      <c r="C535" s="5" t="s">
        <v>1792</v>
      </c>
      <c r="D535" s="5" t="s">
        <v>1599</v>
      </c>
      <c r="E535" s="5" t="s">
        <v>1943</v>
      </c>
      <c r="F535" s="5" t="s">
        <v>1584</v>
      </c>
      <c r="G535" s="99" t="s">
        <v>1754</v>
      </c>
      <c r="H535" s="1" t="s">
        <v>1106</v>
      </c>
      <c r="I535" s="1" t="str">
        <f>IFERROR(CONCATENATE(VLOOKUP(C535,PARAM!E:F,2,0),VLOOKUP(D535,PARAM!K:L,2,0),VLOOKUP(E535,PARAM!H:I,2,0),VLOOKUP(G535,PARAM!S:T,2,0)),"")</f>
        <v>25124232</v>
      </c>
      <c r="J535" s="1" t="str">
        <f>IFERROR(CONCATENATE("*",VLOOKUP(C535,PARAM!E:F,2,0),VLOOKUP(D535,PARAM!K:L,2,0),VLOOKUP(E535,PARAM!H:I,2,0),VLOOKUP(G535,PARAM!S:T,2,0),"*"),"")</f>
        <v>*25124232*</v>
      </c>
      <c r="K535" s="1" t="str">
        <f t="shared" si="1"/>
        <v>CHAQUETAS DAMA ROMBOS TALLA XL</v>
      </c>
      <c r="L535" s="1" t="str">
        <f>VLOOKUP(B535,PARAM!A:C,3,0)</f>
        <v>MODA CASUAL MUJER</v>
      </c>
      <c r="M535" s="1" t="str">
        <f>VLOOKUP(D535,PARAM!K:N,3,0)</f>
        <v>FEMENINO</v>
      </c>
      <c r="N535" s="1" t="str">
        <f>VLOOKUP(D535,PARAM!K:N,4,0)</f>
        <v>ADULTO</v>
      </c>
      <c r="O535" s="1" t="str">
        <f t="shared" si="2"/>
        <v>CHAQUETAS DAMA ROMBOS</v>
      </c>
      <c r="P535" s="1"/>
      <c r="Q535" s="1"/>
    </row>
    <row r="536">
      <c r="A536" s="70">
        <v>46186.0</v>
      </c>
      <c r="B536" s="5" t="s">
        <v>1906</v>
      </c>
      <c r="C536" s="5" t="s">
        <v>1944</v>
      </c>
      <c r="D536" s="5" t="s">
        <v>1599</v>
      </c>
      <c r="E536" s="5" t="s">
        <v>1945</v>
      </c>
      <c r="F536" s="5" t="s">
        <v>1584</v>
      </c>
      <c r="G536" s="99" t="s">
        <v>1751</v>
      </c>
      <c r="H536" s="1" t="s">
        <v>1268</v>
      </c>
      <c r="I536" s="1" t="str">
        <f>IFERROR(CONCATENATE(VLOOKUP(C536,PARAM!E:F,2,0),VLOOKUP(D536,PARAM!K:L,2,0),VLOOKUP(E536,PARAM!H:I,2,0),VLOOKUP(G536,PARAM!S:T,2,0)),"")</f>
        <v>55120323</v>
      </c>
      <c r="J536" s="1" t="str">
        <f>IFERROR(CONCATENATE("*",VLOOKUP(C536,PARAM!E:F,2,0),VLOOKUP(D536,PARAM!K:L,2,0),VLOOKUP(E536,PARAM!H:I,2,0),VLOOKUP(G536,PARAM!S:T,2,0),"*"),"")</f>
        <v>*55120323*</v>
      </c>
      <c r="K536" s="1" t="str">
        <f t="shared" si="1"/>
        <v>CROPTOP DAMA OVERSIZE DOS ESTAMPADOS TALLA L</v>
      </c>
      <c r="L536" s="1" t="str">
        <f>VLOOKUP(B536,PARAM!A:C,3,0)</f>
        <v>MODA CASUAL MUJER</v>
      </c>
      <c r="M536" s="1" t="str">
        <f>VLOOKUP(D536,PARAM!K:N,3,0)</f>
        <v>FEMENINO</v>
      </c>
      <c r="N536" s="1" t="str">
        <f>VLOOKUP(D536,PARAM!K:N,4,0)</f>
        <v>ADULTO</v>
      </c>
      <c r="O536" s="1" t="str">
        <f t="shared" si="2"/>
        <v>CROPTOP DAMA OVERSIZE DOS ESTAMPADOS</v>
      </c>
      <c r="P536" s="1"/>
      <c r="Q536" s="1"/>
    </row>
    <row r="537">
      <c r="A537" s="70">
        <v>46186.0</v>
      </c>
      <c r="B537" s="5" t="s">
        <v>1906</v>
      </c>
      <c r="C537" s="5" t="s">
        <v>1944</v>
      </c>
      <c r="D537" s="5" t="s">
        <v>1599</v>
      </c>
      <c r="E537" s="5" t="s">
        <v>1945</v>
      </c>
      <c r="F537" s="5" t="s">
        <v>1584</v>
      </c>
      <c r="G537" s="99" t="s">
        <v>1752</v>
      </c>
      <c r="H537" s="1" t="s">
        <v>1268</v>
      </c>
      <c r="I537" s="1" t="str">
        <f>IFERROR(CONCATENATE(VLOOKUP(C537,PARAM!E:F,2,0),VLOOKUP(D537,PARAM!K:L,2,0),VLOOKUP(E537,PARAM!H:I,2,0),VLOOKUP(G537,PARAM!S:T,2,0)),"")</f>
        <v>55120325</v>
      </c>
      <c r="J537" s="1" t="str">
        <f>IFERROR(CONCATENATE("*",VLOOKUP(C537,PARAM!E:F,2,0),VLOOKUP(D537,PARAM!K:L,2,0),VLOOKUP(E537,PARAM!H:I,2,0),VLOOKUP(G537,PARAM!S:T,2,0),"*"),"")</f>
        <v>*55120325*</v>
      </c>
      <c r="K537" s="1" t="str">
        <f t="shared" si="1"/>
        <v>CROPTOP DAMA OVERSIZE DOS ESTAMPADOS TALLA M</v>
      </c>
      <c r="L537" s="1" t="str">
        <f>VLOOKUP(B537,PARAM!A:C,3,0)</f>
        <v>MODA CASUAL MUJER</v>
      </c>
      <c r="M537" s="1" t="str">
        <f>VLOOKUP(D537,PARAM!K:N,3,0)</f>
        <v>FEMENINO</v>
      </c>
      <c r="N537" s="1" t="str">
        <f>VLOOKUP(D537,PARAM!K:N,4,0)</f>
        <v>ADULTO</v>
      </c>
      <c r="O537" s="1" t="str">
        <f t="shared" si="2"/>
        <v>CROPTOP DAMA OVERSIZE DOS ESTAMPADOS</v>
      </c>
      <c r="P537" s="1"/>
      <c r="Q537" s="1"/>
    </row>
    <row r="538">
      <c r="A538" s="70">
        <v>46186.0</v>
      </c>
      <c r="B538" s="5" t="s">
        <v>1906</v>
      </c>
      <c r="C538" s="5" t="s">
        <v>1944</v>
      </c>
      <c r="D538" s="5" t="s">
        <v>1599</v>
      </c>
      <c r="E538" s="5" t="s">
        <v>1945</v>
      </c>
      <c r="F538" s="5" t="s">
        <v>1584</v>
      </c>
      <c r="G538" s="99" t="s">
        <v>1753</v>
      </c>
      <c r="H538" s="1" t="s">
        <v>1268</v>
      </c>
      <c r="I538" s="1" t="str">
        <f>IFERROR(CONCATENATE(VLOOKUP(C538,PARAM!E:F,2,0),VLOOKUP(D538,PARAM!K:L,2,0),VLOOKUP(E538,PARAM!H:I,2,0),VLOOKUP(G538,PARAM!S:T,2,0)),"")</f>
        <v>55120327</v>
      </c>
      <c r="J538" s="1" t="str">
        <f>IFERROR(CONCATENATE("*",VLOOKUP(C538,PARAM!E:F,2,0),VLOOKUP(D538,PARAM!K:L,2,0),VLOOKUP(E538,PARAM!H:I,2,0),VLOOKUP(G538,PARAM!S:T,2,0),"*"),"")</f>
        <v>*55120327*</v>
      </c>
      <c r="K538" s="1" t="str">
        <f t="shared" si="1"/>
        <v>CROPTOP DAMA OVERSIZE DOS ESTAMPADOS TALLA S</v>
      </c>
      <c r="L538" s="1" t="str">
        <f>VLOOKUP(B538,PARAM!A:C,3,0)</f>
        <v>MODA CASUAL MUJER</v>
      </c>
      <c r="M538" s="1" t="str">
        <f>VLOOKUP(D538,PARAM!K:N,3,0)</f>
        <v>FEMENINO</v>
      </c>
      <c r="N538" s="1" t="str">
        <f>VLOOKUP(D538,PARAM!K:N,4,0)</f>
        <v>ADULTO</v>
      </c>
      <c r="O538" s="1" t="str">
        <f t="shared" si="2"/>
        <v>CROPTOP DAMA OVERSIZE DOS ESTAMPADOS</v>
      </c>
      <c r="P538" s="1"/>
      <c r="Q538" s="1"/>
    </row>
    <row r="539">
      <c r="A539" s="70">
        <v>46186.0</v>
      </c>
      <c r="B539" s="5" t="s">
        <v>1906</v>
      </c>
      <c r="C539" s="5" t="s">
        <v>1944</v>
      </c>
      <c r="D539" s="5" t="s">
        <v>1599</v>
      </c>
      <c r="E539" s="5" t="s">
        <v>1946</v>
      </c>
      <c r="F539" s="5" t="s">
        <v>1584</v>
      </c>
      <c r="G539" s="99" t="s">
        <v>1751</v>
      </c>
      <c r="H539" s="1" t="s">
        <v>1268</v>
      </c>
      <c r="I539" s="1" t="str">
        <f>IFERROR(CONCATENATE(VLOOKUP(C539,PARAM!E:F,2,0),VLOOKUP(D539,PARAM!K:L,2,0),VLOOKUP(E539,PARAM!H:I,2,0),VLOOKUP(G539,PARAM!S:T,2,0)),"")</f>
        <v>55127223</v>
      </c>
      <c r="J539" s="1" t="str">
        <f>IFERROR(CONCATENATE("*",VLOOKUP(C539,PARAM!E:F,2,0),VLOOKUP(D539,PARAM!K:L,2,0),VLOOKUP(E539,PARAM!H:I,2,0),VLOOKUP(G539,PARAM!S:T,2,0),"*"),"")</f>
        <v>*55127223*</v>
      </c>
      <c r="K539" s="1" t="str">
        <f t="shared" si="1"/>
        <v>CROPTOP DAMA UN ESTAMPADO TALLA L</v>
      </c>
      <c r="L539" s="1" t="str">
        <f>VLOOKUP(B539,PARAM!A:C,3,0)</f>
        <v>MODA CASUAL MUJER</v>
      </c>
      <c r="M539" s="1" t="str">
        <f>VLOOKUP(D539,PARAM!K:N,3,0)</f>
        <v>FEMENINO</v>
      </c>
      <c r="N539" s="1" t="str">
        <f>VLOOKUP(D539,PARAM!K:N,4,0)</f>
        <v>ADULTO</v>
      </c>
      <c r="O539" s="1" t="str">
        <f t="shared" si="2"/>
        <v>CROPTOP DAMA UN ESTAMPADO</v>
      </c>
      <c r="P539" s="1"/>
      <c r="Q539" s="1"/>
    </row>
    <row r="540">
      <c r="A540" s="70">
        <v>46186.0</v>
      </c>
      <c r="B540" s="5" t="s">
        <v>1906</v>
      </c>
      <c r="C540" s="5" t="s">
        <v>1944</v>
      </c>
      <c r="D540" s="5" t="s">
        <v>1599</v>
      </c>
      <c r="E540" s="5" t="s">
        <v>1946</v>
      </c>
      <c r="F540" s="5" t="s">
        <v>1584</v>
      </c>
      <c r="G540" s="99" t="s">
        <v>1752</v>
      </c>
      <c r="H540" s="1" t="s">
        <v>1268</v>
      </c>
      <c r="I540" s="1" t="str">
        <f>IFERROR(CONCATENATE(VLOOKUP(C540,PARAM!E:F,2,0),VLOOKUP(D540,PARAM!K:L,2,0),VLOOKUP(E540,PARAM!H:I,2,0),VLOOKUP(G540,PARAM!S:T,2,0)),"")</f>
        <v>55127225</v>
      </c>
      <c r="J540" s="1" t="str">
        <f>IFERROR(CONCATENATE("*",VLOOKUP(C540,PARAM!E:F,2,0),VLOOKUP(D540,PARAM!K:L,2,0),VLOOKUP(E540,PARAM!H:I,2,0),VLOOKUP(G540,PARAM!S:T,2,0),"*"),"")</f>
        <v>*55127225*</v>
      </c>
      <c r="K540" s="1" t="str">
        <f t="shared" si="1"/>
        <v>CROPTOP DAMA UN ESTAMPADO TALLA M</v>
      </c>
      <c r="L540" s="1" t="str">
        <f>VLOOKUP(B540,PARAM!A:C,3,0)</f>
        <v>MODA CASUAL MUJER</v>
      </c>
      <c r="M540" s="1" t="str">
        <f>VLOOKUP(D540,PARAM!K:N,3,0)</f>
        <v>FEMENINO</v>
      </c>
      <c r="N540" s="1" t="str">
        <f>VLOOKUP(D540,PARAM!K:N,4,0)</f>
        <v>ADULTO</v>
      </c>
      <c r="O540" s="1" t="str">
        <f t="shared" si="2"/>
        <v>CROPTOP DAMA UN ESTAMPADO</v>
      </c>
      <c r="P540" s="1"/>
      <c r="Q540" s="1"/>
    </row>
    <row r="541">
      <c r="A541" s="70">
        <v>46186.0</v>
      </c>
      <c r="B541" s="5" t="s">
        <v>1906</v>
      </c>
      <c r="C541" s="5" t="s">
        <v>1944</v>
      </c>
      <c r="D541" s="5" t="s">
        <v>1599</v>
      </c>
      <c r="E541" s="5" t="s">
        <v>1946</v>
      </c>
      <c r="F541" s="5" t="s">
        <v>1584</v>
      </c>
      <c r="G541" s="99" t="s">
        <v>1753</v>
      </c>
      <c r="H541" s="1" t="s">
        <v>1268</v>
      </c>
      <c r="I541" s="1" t="str">
        <f>IFERROR(CONCATENATE(VLOOKUP(C541,PARAM!E:F,2,0),VLOOKUP(D541,PARAM!K:L,2,0),VLOOKUP(E541,PARAM!H:I,2,0),VLOOKUP(G541,PARAM!S:T,2,0)),"")</f>
        <v>55127227</v>
      </c>
      <c r="J541" s="1" t="str">
        <f>IFERROR(CONCATENATE("*",VLOOKUP(C541,PARAM!E:F,2,0),VLOOKUP(D541,PARAM!K:L,2,0),VLOOKUP(E541,PARAM!H:I,2,0),VLOOKUP(G541,PARAM!S:T,2,0),"*"),"")</f>
        <v>*55127227*</v>
      </c>
      <c r="K541" s="1" t="str">
        <f t="shared" si="1"/>
        <v>CROPTOP DAMA UN ESTAMPADO TALLA S</v>
      </c>
      <c r="L541" s="1" t="str">
        <f>VLOOKUP(B541,PARAM!A:C,3,0)</f>
        <v>MODA CASUAL MUJER</v>
      </c>
      <c r="M541" s="1" t="str">
        <f>VLOOKUP(D541,PARAM!K:N,3,0)</f>
        <v>FEMENINO</v>
      </c>
      <c r="N541" s="1" t="str">
        <f>VLOOKUP(D541,PARAM!K:N,4,0)</f>
        <v>ADULTO</v>
      </c>
      <c r="O541" s="1" t="str">
        <f t="shared" si="2"/>
        <v>CROPTOP DAMA UN ESTAMPADO</v>
      </c>
      <c r="P541" s="1"/>
      <c r="Q541" s="1"/>
    </row>
    <row r="542">
      <c r="A542" s="82">
        <v>46190.0</v>
      </c>
      <c r="B542" s="5" t="s">
        <v>1906</v>
      </c>
      <c r="C542" s="5" t="s">
        <v>1899</v>
      </c>
      <c r="D542" s="5" t="s">
        <v>1599</v>
      </c>
      <c r="E542" s="5" t="s">
        <v>1872</v>
      </c>
      <c r="F542" s="5" t="s">
        <v>1584</v>
      </c>
      <c r="G542" s="99">
        <v>6.0</v>
      </c>
      <c r="H542" s="5" t="s">
        <v>979</v>
      </c>
      <c r="I542" s="1" t="str">
        <f>IFERROR(CONCATENATE(VLOOKUP(C542,PARAM!E:F,2,0),VLOOKUP(D542,PARAM!K:L,2,0),VLOOKUP(E542,PARAM!H:I,2,0),VLOOKUP(G542,PARAM!S:T,2,0)),"")</f>
        <v>421661</v>
      </c>
      <c r="J542" s="1" t="str">
        <f>IFERROR(CONCATENATE("*",VLOOKUP(C542,PARAM!E:F,2,0),VLOOKUP(D542,PARAM!K:L,2,0),VLOOKUP(E542,PARAM!H:I,2,0),VLOOKUP(G542,PARAM!S:T,2,0),"*"),"")</f>
        <v>*421661*</v>
      </c>
      <c r="K542" s="1" t="str">
        <f t="shared" si="1"/>
        <v>DRILL DAMA CAMUFLADO TALLA 6</v>
      </c>
      <c r="L542" s="1" t="str">
        <f>VLOOKUP(B542,PARAM!A:C,3,0)</f>
        <v>MODA CASUAL MUJER</v>
      </c>
      <c r="M542" s="1" t="str">
        <f>VLOOKUP(D542,PARAM!K:N,3,0)</f>
        <v>FEMENINO</v>
      </c>
      <c r="N542" s="1" t="str">
        <f>VLOOKUP(D542,PARAM!K:N,4,0)</f>
        <v>ADULTO</v>
      </c>
      <c r="O542" s="1" t="str">
        <f t="shared" si="2"/>
        <v>DRILL DAMA CAMUFLADO</v>
      </c>
      <c r="P542" s="1"/>
      <c r="Q542" s="1"/>
    </row>
    <row r="543">
      <c r="A543" s="82">
        <v>46190.0</v>
      </c>
      <c r="B543" s="5" t="s">
        <v>1906</v>
      </c>
      <c r="C543" s="5" t="s">
        <v>1899</v>
      </c>
      <c r="D543" s="5" t="s">
        <v>1599</v>
      </c>
      <c r="E543" s="5" t="s">
        <v>1872</v>
      </c>
      <c r="F543" s="5" t="s">
        <v>1584</v>
      </c>
      <c r="G543" s="99">
        <v>8.0</v>
      </c>
      <c r="H543" s="5" t="s">
        <v>979</v>
      </c>
      <c r="I543" s="1" t="str">
        <f>IFERROR(CONCATENATE(VLOOKUP(C543,PARAM!E:F,2,0),VLOOKUP(D543,PARAM!K:L,2,0),VLOOKUP(E543,PARAM!H:I,2,0),VLOOKUP(G543,PARAM!S:T,2,0)),"")</f>
        <v>421662</v>
      </c>
      <c r="J543" s="1" t="str">
        <f>IFERROR(CONCATENATE("*",VLOOKUP(C543,PARAM!E:F,2,0),VLOOKUP(D543,PARAM!K:L,2,0),VLOOKUP(E543,PARAM!H:I,2,0),VLOOKUP(G543,PARAM!S:T,2,0),"*"),"")</f>
        <v>*421662*</v>
      </c>
      <c r="K543" s="1" t="str">
        <f t="shared" si="1"/>
        <v>DRILL DAMA CAMUFLADO TALLA 8</v>
      </c>
      <c r="L543" s="1" t="str">
        <f>VLOOKUP(B543,PARAM!A:C,3,0)</f>
        <v>MODA CASUAL MUJER</v>
      </c>
      <c r="M543" s="1" t="str">
        <f>VLOOKUP(D543,PARAM!K:N,3,0)</f>
        <v>FEMENINO</v>
      </c>
      <c r="N543" s="1" t="str">
        <f>VLOOKUP(D543,PARAM!K:N,4,0)</f>
        <v>ADULTO</v>
      </c>
      <c r="O543" s="1" t="str">
        <f t="shared" si="2"/>
        <v>DRILL DAMA CAMUFLADO</v>
      </c>
      <c r="P543" s="1"/>
      <c r="Q543" s="1"/>
    </row>
    <row r="544">
      <c r="A544" s="82">
        <v>46190.0</v>
      </c>
      <c r="B544" s="5" t="s">
        <v>1906</v>
      </c>
      <c r="C544" s="5" t="s">
        <v>1899</v>
      </c>
      <c r="D544" s="5" t="s">
        <v>1599</v>
      </c>
      <c r="E544" s="5" t="s">
        <v>1872</v>
      </c>
      <c r="F544" s="5" t="s">
        <v>1584</v>
      </c>
      <c r="G544" s="99">
        <v>10.0</v>
      </c>
      <c r="H544" s="5" t="s">
        <v>979</v>
      </c>
      <c r="I544" s="1" t="str">
        <f>IFERROR(CONCATENATE(VLOOKUP(C544,PARAM!E:F,2,0),VLOOKUP(D544,PARAM!K:L,2,0),VLOOKUP(E544,PARAM!H:I,2,0),VLOOKUP(G544,PARAM!S:T,2,0)),"")</f>
        <v>421663</v>
      </c>
      <c r="J544" s="1" t="str">
        <f>IFERROR(CONCATENATE("*",VLOOKUP(C544,PARAM!E:F,2,0),VLOOKUP(D544,PARAM!K:L,2,0),VLOOKUP(E544,PARAM!H:I,2,0),VLOOKUP(G544,PARAM!S:T,2,0),"*"),"")</f>
        <v>*421663*</v>
      </c>
      <c r="K544" s="1" t="str">
        <f t="shared" si="1"/>
        <v>DRILL DAMA CAMUFLADO TALLA 10</v>
      </c>
      <c r="L544" s="1" t="str">
        <f>VLOOKUP(B544,PARAM!A:C,3,0)</f>
        <v>MODA CASUAL MUJER</v>
      </c>
      <c r="M544" s="1" t="str">
        <f>VLOOKUP(D544,PARAM!K:N,3,0)</f>
        <v>FEMENINO</v>
      </c>
      <c r="N544" s="1" t="str">
        <f>VLOOKUP(D544,PARAM!K:N,4,0)</f>
        <v>ADULTO</v>
      </c>
      <c r="O544" s="1" t="str">
        <f t="shared" si="2"/>
        <v>DRILL DAMA CAMUFLADO</v>
      </c>
      <c r="P544" s="1"/>
      <c r="Q544" s="1"/>
    </row>
    <row r="545">
      <c r="A545" s="82">
        <v>46190.0</v>
      </c>
      <c r="B545" s="5" t="s">
        <v>1906</v>
      </c>
      <c r="C545" s="5" t="s">
        <v>1899</v>
      </c>
      <c r="D545" s="5" t="s">
        <v>1599</v>
      </c>
      <c r="E545" s="5" t="s">
        <v>1872</v>
      </c>
      <c r="F545" s="5" t="s">
        <v>1584</v>
      </c>
      <c r="G545" s="99">
        <v>12.0</v>
      </c>
      <c r="H545" s="5" t="s">
        <v>979</v>
      </c>
      <c r="I545" s="1" t="str">
        <f>IFERROR(CONCATENATE(VLOOKUP(C545,PARAM!E:F,2,0),VLOOKUP(D545,PARAM!K:L,2,0),VLOOKUP(E545,PARAM!H:I,2,0),VLOOKUP(G545,PARAM!S:T,2,0)),"")</f>
        <v>421664</v>
      </c>
      <c r="J545" s="1" t="str">
        <f>IFERROR(CONCATENATE("*",VLOOKUP(C545,PARAM!E:F,2,0),VLOOKUP(D545,PARAM!K:L,2,0),VLOOKUP(E545,PARAM!H:I,2,0),VLOOKUP(G545,PARAM!S:T,2,0),"*"),"")</f>
        <v>*421664*</v>
      </c>
      <c r="K545" s="1" t="str">
        <f t="shared" si="1"/>
        <v>DRILL DAMA CAMUFLADO TALLA 12</v>
      </c>
      <c r="L545" s="1" t="str">
        <f>VLOOKUP(B545,PARAM!A:C,3,0)</f>
        <v>MODA CASUAL MUJER</v>
      </c>
      <c r="M545" s="1" t="str">
        <f>VLOOKUP(D545,PARAM!K:N,3,0)</f>
        <v>FEMENINO</v>
      </c>
      <c r="N545" s="1" t="str">
        <f>VLOOKUP(D545,PARAM!K:N,4,0)</f>
        <v>ADULTO</v>
      </c>
      <c r="O545" s="1" t="str">
        <f t="shared" si="2"/>
        <v>DRILL DAMA CAMUFLADO</v>
      </c>
      <c r="P545" s="1"/>
      <c r="Q545" s="1"/>
    </row>
    <row r="546">
      <c r="A546" s="82">
        <v>46190.0</v>
      </c>
      <c r="B546" s="5" t="s">
        <v>1906</v>
      </c>
      <c r="C546" s="5" t="s">
        <v>1899</v>
      </c>
      <c r="D546" s="5" t="s">
        <v>1599</v>
      </c>
      <c r="E546" s="5" t="s">
        <v>1872</v>
      </c>
      <c r="F546" s="5" t="s">
        <v>1584</v>
      </c>
      <c r="G546" s="99">
        <v>14.0</v>
      </c>
      <c r="H546" s="5" t="s">
        <v>979</v>
      </c>
      <c r="I546" s="1" t="str">
        <f>IFERROR(CONCATENATE(VLOOKUP(C546,PARAM!E:F,2,0),VLOOKUP(D546,PARAM!K:L,2,0),VLOOKUP(E546,PARAM!H:I,2,0),VLOOKUP(G546,PARAM!S:T,2,0)),"")</f>
        <v>421665</v>
      </c>
      <c r="J546" s="1" t="str">
        <f>IFERROR(CONCATENATE("*",VLOOKUP(C546,PARAM!E:F,2,0),VLOOKUP(D546,PARAM!K:L,2,0),VLOOKUP(E546,PARAM!H:I,2,0),VLOOKUP(G546,PARAM!S:T,2,0),"*"),"")</f>
        <v>*421665*</v>
      </c>
      <c r="K546" s="1" t="str">
        <f t="shared" si="1"/>
        <v>DRILL DAMA CAMUFLADO TALLA 14</v>
      </c>
      <c r="L546" s="1" t="str">
        <f>VLOOKUP(B546,PARAM!A:C,3,0)</f>
        <v>MODA CASUAL MUJER</v>
      </c>
      <c r="M546" s="1" t="str">
        <f>VLOOKUP(D546,PARAM!K:N,3,0)</f>
        <v>FEMENINO</v>
      </c>
      <c r="N546" s="1" t="str">
        <f>VLOOKUP(D546,PARAM!K:N,4,0)</f>
        <v>ADULTO</v>
      </c>
      <c r="O546" s="1" t="str">
        <f t="shared" si="2"/>
        <v>DRILL DAMA CAMUFLADO</v>
      </c>
      <c r="P546" s="1"/>
      <c r="Q546" s="1"/>
    </row>
    <row r="547">
      <c r="A547" s="82">
        <v>46190.0</v>
      </c>
      <c r="B547" s="5" t="s">
        <v>1906</v>
      </c>
      <c r="C547" s="5" t="s">
        <v>1899</v>
      </c>
      <c r="D547" s="5" t="s">
        <v>1599</v>
      </c>
      <c r="E547" s="5" t="s">
        <v>1872</v>
      </c>
      <c r="F547" s="5" t="s">
        <v>1584</v>
      </c>
      <c r="G547" s="99">
        <v>16.0</v>
      </c>
      <c r="H547" s="5" t="s">
        <v>979</v>
      </c>
      <c r="I547" s="1" t="str">
        <f>IFERROR(CONCATENATE(VLOOKUP(C547,PARAM!E:F,2,0),VLOOKUP(D547,PARAM!K:L,2,0),VLOOKUP(E547,PARAM!H:I,2,0),VLOOKUP(G547,PARAM!S:T,2,0)),"")</f>
        <v>421666</v>
      </c>
      <c r="J547" s="1" t="str">
        <f>IFERROR(CONCATENATE("*",VLOOKUP(C547,PARAM!E:F,2,0),VLOOKUP(D547,PARAM!K:L,2,0),VLOOKUP(E547,PARAM!H:I,2,0),VLOOKUP(G547,PARAM!S:T,2,0),"*"),"")</f>
        <v>*421666*</v>
      </c>
      <c r="K547" s="1" t="str">
        <f t="shared" si="1"/>
        <v>DRILL DAMA CAMUFLADO TALLA 16</v>
      </c>
      <c r="L547" s="1" t="str">
        <f>VLOOKUP(B547,PARAM!A:C,3,0)</f>
        <v>MODA CASUAL MUJER</v>
      </c>
      <c r="M547" s="1" t="str">
        <f>VLOOKUP(D547,PARAM!K:N,3,0)</f>
        <v>FEMENINO</v>
      </c>
      <c r="N547" s="1" t="str">
        <f>VLOOKUP(D547,PARAM!K:N,4,0)</f>
        <v>ADULTO</v>
      </c>
      <c r="O547" s="1" t="str">
        <f t="shared" si="2"/>
        <v>DRILL DAMA CAMUFLADO</v>
      </c>
      <c r="P547" s="1"/>
      <c r="Q547" s="1"/>
    </row>
    <row r="548">
      <c r="A548" s="70">
        <v>46186.0</v>
      </c>
      <c r="B548" s="5" t="s">
        <v>1906</v>
      </c>
      <c r="C548" s="5" t="s">
        <v>1947</v>
      </c>
      <c r="D548" s="5" t="s">
        <v>1599</v>
      </c>
      <c r="E548" s="5" t="s">
        <v>1948</v>
      </c>
      <c r="F548" s="5" t="s">
        <v>1584</v>
      </c>
      <c r="G548" s="99" t="s">
        <v>1678</v>
      </c>
      <c r="H548" s="1" t="s">
        <v>1091</v>
      </c>
      <c r="I548" s="1" t="str">
        <f>IFERROR(CONCATENATE(VLOOKUP(C548,PARAM!E:F,2,0),VLOOKUP(D548,PARAM!K:L,2,0),VLOOKUP(E548,PARAM!H:I,2,0),VLOOKUP(G548,PARAM!S:T,2,0)),"")</f>
        <v>371930</v>
      </c>
      <c r="J548" s="1" t="str">
        <f>IFERROR(CONCATENATE("*",VLOOKUP(C548,PARAM!E:F,2,0),VLOOKUP(D548,PARAM!K:L,2,0),VLOOKUP(E548,PARAM!H:I,2,0),VLOOKUP(G548,PARAM!S:T,2,0),"*"),"")</f>
        <v>*371930*</v>
      </c>
      <c r="K548" s="1" t="str">
        <f t="shared" si="1"/>
        <v>ESQUELETO DAMA ACANALADO CORTO TALLA UN</v>
      </c>
      <c r="L548" s="1" t="str">
        <f>VLOOKUP(B548,PARAM!A:C,3,0)</f>
        <v>MODA CASUAL MUJER</v>
      </c>
      <c r="M548" s="1" t="str">
        <f>VLOOKUP(D548,PARAM!K:N,3,0)</f>
        <v>FEMENINO</v>
      </c>
      <c r="N548" s="1" t="str">
        <f>VLOOKUP(D548,PARAM!K:N,4,0)</f>
        <v>ADULTO</v>
      </c>
      <c r="O548" s="1" t="str">
        <f t="shared" si="2"/>
        <v>ESQUELETO DAMA ACANALADO CORTO</v>
      </c>
      <c r="P548" s="1"/>
      <c r="Q548" s="1"/>
    </row>
    <row r="549">
      <c r="A549" s="70">
        <v>46186.0</v>
      </c>
      <c r="B549" s="5" t="s">
        <v>1906</v>
      </c>
      <c r="C549" s="5" t="s">
        <v>1947</v>
      </c>
      <c r="D549" s="5" t="s">
        <v>1599</v>
      </c>
      <c r="E549" s="5" t="s">
        <v>1927</v>
      </c>
      <c r="F549" s="5" t="s">
        <v>1584</v>
      </c>
      <c r="G549" s="99" t="s">
        <v>1678</v>
      </c>
      <c r="H549" s="1" t="s">
        <v>1091</v>
      </c>
      <c r="I549" s="1" t="str">
        <f>IFERROR(CONCATENATE(VLOOKUP(C549,PARAM!E:F,2,0),VLOOKUP(D549,PARAM!K:L,2,0),VLOOKUP(E549,PARAM!H:I,2,0),VLOOKUP(G549,PARAM!S:T,2,0)),"")</f>
        <v>3711030</v>
      </c>
      <c r="J549" s="1" t="str">
        <f>IFERROR(CONCATENATE("*",VLOOKUP(C549,PARAM!E:F,2,0),VLOOKUP(D549,PARAM!K:L,2,0),VLOOKUP(E549,PARAM!H:I,2,0),VLOOKUP(G549,PARAM!S:T,2,0),"*"),"")</f>
        <v>*3711030*</v>
      </c>
      <c r="K549" s="1" t="str">
        <f t="shared" si="1"/>
        <v>ESQUELETO DAMA ACANALADO LARGO TALLA UN</v>
      </c>
      <c r="L549" s="1" t="str">
        <f>VLOOKUP(B549,PARAM!A:C,3,0)</f>
        <v>MODA CASUAL MUJER</v>
      </c>
      <c r="M549" s="1" t="str">
        <f>VLOOKUP(D549,PARAM!K:N,3,0)</f>
        <v>FEMENINO</v>
      </c>
      <c r="N549" s="1" t="str">
        <f>VLOOKUP(D549,PARAM!K:N,4,0)</f>
        <v>ADULTO</v>
      </c>
      <c r="O549" s="1" t="str">
        <f t="shared" si="2"/>
        <v>ESQUELETO DAMA ACANALADO LARGO</v>
      </c>
      <c r="P549" s="1"/>
      <c r="Q549" s="1"/>
    </row>
    <row r="550">
      <c r="A550" s="70">
        <v>46186.0</v>
      </c>
      <c r="B550" s="5" t="s">
        <v>1906</v>
      </c>
      <c r="C550" s="5" t="s">
        <v>1947</v>
      </c>
      <c r="D550" s="5" t="s">
        <v>1599</v>
      </c>
      <c r="E550" s="1" t="s">
        <v>1949</v>
      </c>
      <c r="F550" s="5" t="s">
        <v>1584</v>
      </c>
      <c r="G550" s="99" t="s">
        <v>1678</v>
      </c>
      <c r="H550" s="1" t="s">
        <v>1737</v>
      </c>
      <c r="I550" s="1" t="str">
        <f>IFERROR(CONCATENATE(VLOOKUP(C550,PARAM!E:F,2,0),VLOOKUP(D550,PARAM!K:L,2,0),VLOOKUP(E550,PARAM!H:I,2,0),VLOOKUP(G550,PARAM!S:T,2,0)),"")</f>
        <v>37117330</v>
      </c>
      <c r="J550" s="1" t="str">
        <f>IFERROR(CONCATENATE("*",VLOOKUP(C550,PARAM!E:F,2,0),VLOOKUP(D550,PARAM!K:L,2,0),VLOOKUP(E550,PARAM!H:I,2,0),VLOOKUP(G550,PARAM!S:T,2,0),"*"),"")</f>
        <v>*37117330*</v>
      </c>
      <c r="K550" s="1" t="str">
        <f t="shared" si="1"/>
        <v>ESQUELETO DAMA LICRADO CORTOS TALLA UN</v>
      </c>
      <c r="L550" s="1" t="str">
        <f>VLOOKUP(B550,PARAM!A:C,3,0)</f>
        <v>MODA CASUAL MUJER</v>
      </c>
      <c r="M550" s="1" t="str">
        <f>VLOOKUP(D550,PARAM!K:N,3,0)</f>
        <v>FEMENINO</v>
      </c>
      <c r="N550" s="1" t="str">
        <f>VLOOKUP(D550,PARAM!K:N,4,0)</f>
        <v>ADULTO</v>
      </c>
      <c r="O550" s="1" t="str">
        <f t="shared" si="2"/>
        <v>ESQUELETO DAMA LICRADO CORTOS</v>
      </c>
      <c r="P550" s="1"/>
      <c r="Q550" s="1"/>
    </row>
    <row r="551">
      <c r="A551" s="70">
        <v>46186.0</v>
      </c>
      <c r="B551" s="5" t="s">
        <v>1906</v>
      </c>
      <c r="C551" s="5" t="s">
        <v>1947</v>
      </c>
      <c r="D551" s="5" t="s">
        <v>1599</v>
      </c>
      <c r="E551" s="1" t="s">
        <v>1950</v>
      </c>
      <c r="F551" s="5" t="s">
        <v>1584</v>
      </c>
      <c r="G551" s="99" t="s">
        <v>1678</v>
      </c>
      <c r="H551" s="1" t="s">
        <v>1737</v>
      </c>
      <c r="I551" s="1" t="str">
        <f>IFERROR(CONCATENATE(VLOOKUP(C551,PARAM!E:F,2,0),VLOOKUP(D551,PARAM!K:L,2,0),VLOOKUP(E551,PARAM!H:I,2,0),VLOOKUP(G551,PARAM!S:T,2,0)),"")</f>
        <v>37117430</v>
      </c>
      <c r="J551" s="1" t="str">
        <f>IFERROR(CONCATENATE("*",VLOOKUP(C551,PARAM!E:F,2,0),VLOOKUP(D551,PARAM!K:L,2,0),VLOOKUP(E551,PARAM!H:I,2,0),VLOOKUP(G551,PARAM!S:T,2,0),"*"),"")</f>
        <v>*37117430*</v>
      </c>
      <c r="K551" s="1" t="str">
        <f t="shared" si="1"/>
        <v>ESQUELETO DAMA LICRADO LARGO TALLA UN</v>
      </c>
      <c r="L551" s="1" t="str">
        <f>VLOOKUP(B551,PARAM!A:C,3,0)</f>
        <v>MODA CASUAL MUJER</v>
      </c>
      <c r="M551" s="1" t="str">
        <f>VLOOKUP(D551,PARAM!K:N,3,0)</f>
        <v>FEMENINO</v>
      </c>
      <c r="N551" s="1" t="str">
        <f>VLOOKUP(D551,PARAM!K:N,4,0)</f>
        <v>ADULTO</v>
      </c>
      <c r="O551" s="1" t="str">
        <f t="shared" si="2"/>
        <v>ESQUELETO DAMA LICRADO LARGO</v>
      </c>
      <c r="P551" s="1"/>
      <c r="Q551" s="1"/>
    </row>
    <row r="552">
      <c r="A552" s="70">
        <v>46186.0</v>
      </c>
      <c r="B552" s="5" t="s">
        <v>1906</v>
      </c>
      <c r="C552" s="5" t="s">
        <v>1947</v>
      </c>
      <c r="D552" s="5" t="s">
        <v>1599</v>
      </c>
      <c r="E552" s="1" t="s">
        <v>1951</v>
      </c>
      <c r="F552" s="5" t="s">
        <v>1584</v>
      </c>
      <c r="G552" s="99" t="s">
        <v>1678</v>
      </c>
      <c r="H552" s="1" t="s">
        <v>1737</v>
      </c>
      <c r="I552" s="1" t="str">
        <f>IFERROR(CONCATENATE(VLOOKUP(C552,PARAM!E:F,2,0),VLOOKUP(D552,PARAM!K:L,2,0),VLOOKUP(E552,PARAM!H:I,2,0),VLOOKUP(G552,PARAM!S:T,2,0)),"")</f>
        <v>37127330</v>
      </c>
      <c r="J552" s="1" t="str">
        <f>IFERROR(CONCATENATE("*",VLOOKUP(C552,PARAM!E:F,2,0),VLOOKUP(D552,PARAM!K:L,2,0),VLOOKUP(E552,PARAM!H:I,2,0),VLOOKUP(G552,PARAM!S:T,2,0),"*"),"")</f>
        <v>*37127330*</v>
      </c>
      <c r="K552" s="1" t="str">
        <f t="shared" si="1"/>
        <v>ESQUELETO DAMA UN SOLO HOMBRO TALLA UN</v>
      </c>
      <c r="L552" s="1" t="str">
        <f>VLOOKUP(B552,PARAM!A:C,3,0)</f>
        <v>MODA CASUAL MUJER</v>
      </c>
      <c r="M552" s="1" t="str">
        <f>VLOOKUP(D552,PARAM!K:N,3,0)</f>
        <v>FEMENINO</v>
      </c>
      <c r="N552" s="1" t="str">
        <f>VLOOKUP(D552,PARAM!K:N,4,0)</f>
        <v>ADULTO</v>
      </c>
      <c r="O552" s="1" t="str">
        <f t="shared" si="2"/>
        <v>ESQUELETO DAMA UN SOLO HOMBRO</v>
      </c>
      <c r="P552" s="1"/>
      <c r="Q552" s="1"/>
    </row>
    <row r="553">
      <c r="A553" s="70">
        <v>46186.0</v>
      </c>
      <c r="B553" s="5" t="s">
        <v>1906</v>
      </c>
      <c r="C553" s="5" t="s">
        <v>1824</v>
      </c>
      <c r="D553" s="5" t="s">
        <v>1599</v>
      </c>
      <c r="E553" s="5" t="s">
        <v>1938</v>
      </c>
      <c r="F553" s="5" t="s">
        <v>1584</v>
      </c>
      <c r="G553" s="99">
        <v>6.0</v>
      </c>
      <c r="H553" s="1" t="s">
        <v>1015</v>
      </c>
      <c r="I553" s="1" t="str">
        <f>IFERROR(CONCATENATE(VLOOKUP(C553,PARAM!E:F,2,0),VLOOKUP(D553,PARAM!K:L,2,0),VLOOKUP(E553,PARAM!H:I,2,0),VLOOKUP(G553,PARAM!S:T,2,0)),"")</f>
        <v>911371</v>
      </c>
      <c r="J553" s="1" t="str">
        <f>IFERROR(CONCATENATE("*",VLOOKUP(C553,PARAM!E:F,2,0),VLOOKUP(D553,PARAM!K:L,2,0),VLOOKUP(E553,PARAM!H:I,2,0),VLOOKUP(G553,PARAM!S:T,2,0),"*"),"")</f>
        <v>*911371*</v>
      </c>
      <c r="K553" s="1" t="str">
        <f t="shared" si="1"/>
        <v>FALDAS DAMA GAMUSA TALLA 6</v>
      </c>
      <c r="L553" s="1" t="str">
        <f>VLOOKUP(B553,PARAM!A:C,3,0)</f>
        <v>MODA CASUAL MUJER</v>
      </c>
      <c r="M553" s="1" t="str">
        <f>VLOOKUP(D553,PARAM!K:N,3,0)</f>
        <v>FEMENINO</v>
      </c>
      <c r="N553" s="1" t="str">
        <f>VLOOKUP(D553,PARAM!K:N,4,0)</f>
        <v>ADULTO</v>
      </c>
      <c r="O553" s="1" t="str">
        <f t="shared" si="2"/>
        <v>FALDAS DAMA GAMUSA</v>
      </c>
      <c r="P553" s="1"/>
      <c r="Q553" s="1"/>
    </row>
    <row r="554">
      <c r="A554" s="70">
        <v>46186.0</v>
      </c>
      <c r="B554" s="5" t="s">
        <v>1906</v>
      </c>
      <c r="C554" s="5" t="s">
        <v>1824</v>
      </c>
      <c r="D554" s="5" t="s">
        <v>1599</v>
      </c>
      <c r="E554" s="5" t="s">
        <v>1938</v>
      </c>
      <c r="F554" s="5" t="s">
        <v>1584</v>
      </c>
      <c r="G554" s="99">
        <v>8.0</v>
      </c>
      <c r="H554" s="1" t="s">
        <v>1015</v>
      </c>
      <c r="I554" s="1" t="str">
        <f>IFERROR(CONCATENATE(VLOOKUP(C554,PARAM!E:F,2,0),VLOOKUP(D554,PARAM!K:L,2,0),VLOOKUP(E554,PARAM!H:I,2,0),VLOOKUP(G554,PARAM!S:T,2,0)),"")</f>
        <v>911372</v>
      </c>
      <c r="J554" s="1" t="str">
        <f>IFERROR(CONCATENATE("*",VLOOKUP(C554,PARAM!E:F,2,0),VLOOKUP(D554,PARAM!K:L,2,0),VLOOKUP(E554,PARAM!H:I,2,0),VLOOKUP(G554,PARAM!S:T,2,0),"*"),"")</f>
        <v>*911372*</v>
      </c>
      <c r="K554" s="1" t="str">
        <f t="shared" si="1"/>
        <v>FALDAS DAMA GAMUSA TALLA 8</v>
      </c>
      <c r="L554" s="1" t="str">
        <f>VLOOKUP(B554,PARAM!A:C,3,0)</f>
        <v>MODA CASUAL MUJER</v>
      </c>
      <c r="M554" s="1" t="str">
        <f>VLOOKUP(D554,PARAM!K:N,3,0)</f>
        <v>FEMENINO</v>
      </c>
      <c r="N554" s="1" t="str">
        <f>VLOOKUP(D554,PARAM!K:N,4,0)</f>
        <v>ADULTO</v>
      </c>
      <c r="O554" s="1" t="str">
        <f t="shared" si="2"/>
        <v>FALDAS DAMA GAMUSA</v>
      </c>
      <c r="P554" s="1"/>
      <c r="Q554" s="1"/>
    </row>
    <row r="555">
      <c r="A555" s="70">
        <v>46186.0</v>
      </c>
      <c r="B555" s="5" t="s">
        <v>1906</v>
      </c>
      <c r="C555" s="5" t="s">
        <v>1824</v>
      </c>
      <c r="D555" s="5" t="s">
        <v>1599</v>
      </c>
      <c r="E555" s="5" t="s">
        <v>1938</v>
      </c>
      <c r="F555" s="5" t="s">
        <v>1584</v>
      </c>
      <c r="G555" s="99">
        <v>10.0</v>
      </c>
      <c r="H555" s="1" t="s">
        <v>1015</v>
      </c>
      <c r="I555" s="1" t="str">
        <f>IFERROR(CONCATENATE(VLOOKUP(C555,PARAM!E:F,2,0),VLOOKUP(D555,PARAM!K:L,2,0),VLOOKUP(E555,PARAM!H:I,2,0),VLOOKUP(G555,PARAM!S:T,2,0)),"")</f>
        <v>911373</v>
      </c>
      <c r="J555" s="1" t="str">
        <f>IFERROR(CONCATENATE("*",VLOOKUP(C555,PARAM!E:F,2,0),VLOOKUP(D555,PARAM!K:L,2,0),VLOOKUP(E555,PARAM!H:I,2,0),VLOOKUP(G555,PARAM!S:T,2,0),"*"),"")</f>
        <v>*911373*</v>
      </c>
      <c r="K555" s="1" t="str">
        <f t="shared" si="1"/>
        <v>FALDAS DAMA GAMUSA TALLA 10</v>
      </c>
      <c r="L555" s="1" t="str">
        <f>VLOOKUP(B555,PARAM!A:C,3,0)</f>
        <v>MODA CASUAL MUJER</v>
      </c>
      <c r="M555" s="1" t="str">
        <f>VLOOKUP(D555,PARAM!K:N,3,0)</f>
        <v>FEMENINO</v>
      </c>
      <c r="N555" s="1" t="str">
        <f>VLOOKUP(D555,PARAM!K:N,4,0)</f>
        <v>ADULTO</v>
      </c>
      <c r="O555" s="1" t="str">
        <f t="shared" si="2"/>
        <v>FALDAS DAMA GAMUSA</v>
      </c>
      <c r="P555" s="1"/>
      <c r="Q555" s="1"/>
    </row>
    <row r="556">
      <c r="A556" s="70">
        <v>46186.0</v>
      </c>
      <c r="B556" s="5" t="s">
        <v>1906</v>
      </c>
      <c r="C556" s="5" t="s">
        <v>1824</v>
      </c>
      <c r="D556" s="5" t="s">
        <v>1599</v>
      </c>
      <c r="E556" s="5" t="s">
        <v>1938</v>
      </c>
      <c r="F556" s="5" t="s">
        <v>1584</v>
      </c>
      <c r="G556" s="99">
        <v>12.0</v>
      </c>
      <c r="H556" s="1" t="s">
        <v>1015</v>
      </c>
      <c r="I556" s="1" t="str">
        <f>IFERROR(CONCATENATE(VLOOKUP(C556,PARAM!E:F,2,0),VLOOKUP(D556,PARAM!K:L,2,0),VLOOKUP(E556,PARAM!H:I,2,0),VLOOKUP(G556,PARAM!S:T,2,0)),"")</f>
        <v>911374</v>
      </c>
      <c r="J556" s="1" t="str">
        <f>IFERROR(CONCATENATE("*",VLOOKUP(C556,PARAM!E:F,2,0),VLOOKUP(D556,PARAM!K:L,2,0),VLOOKUP(E556,PARAM!H:I,2,0),VLOOKUP(G556,PARAM!S:T,2,0),"*"),"")</f>
        <v>*911374*</v>
      </c>
      <c r="K556" s="1" t="str">
        <f t="shared" si="1"/>
        <v>FALDAS DAMA GAMUSA TALLA 12</v>
      </c>
      <c r="L556" s="1" t="str">
        <f>VLOOKUP(B556,PARAM!A:C,3,0)</f>
        <v>MODA CASUAL MUJER</v>
      </c>
      <c r="M556" s="1" t="str">
        <f>VLOOKUP(D556,PARAM!K:N,3,0)</f>
        <v>FEMENINO</v>
      </c>
      <c r="N556" s="1" t="str">
        <f>VLOOKUP(D556,PARAM!K:N,4,0)</f>
        <v>ADULTO</v>
      </c>
      <c r="O556" s="1" t="str">
        <f t="shared" si="2"/>
        <v>FALDAS DAMA GAMUSA</v>
      </c>
      <c r="P556" s="1"/>
      <c r="Q556" s="1"/>
    </row>
    <row r="557">
      <c r="A557" s="70">
        <v>46186.0</v>
      </c>
      <c r="B557" s="5" t="s">
        <v>1906</v>
      </c>
      <c r="C557" s="5" t="s">
        <v>1902</v>
      </c>
      <c r="D557" s="5" t="s">
        <v>1599</v>
      </c>
      <c r="E557" s="1" t="s">
        <v>1952</v>
      </c>
      <c r="F557" s="5" t="s">
        <v>1771</v>
      </c>
      <c r="G557" s="99">
        <v>6.0</v>
      </c>
      <c r="H557" s="1" t="s">
        <v>871</v>
      </c>
      <c r="I557" s="1" t="str">
        <f>IFERROR(CONCATENATE(VLOOKUP(C557,PARAM!E:F,2,0),VLOOKUP(D557,PARAM!K:L,2,0),VLOOKUP(E557,PARAM!H:I,2,0),VLOOKUP(G557,PARAM!S:T,2,0)),"")</f>
        <v>1111</v>
      </c>
      <c r="J557" s="1" t="str">
        <f>IFERROR(CONCATENATE("*",VLOOKUP(C557,PARAM!E:F,2,0),VLOOKUP(D557,PARAM!K:L,2,0),VLOOKUP(E557,PARAM!H:I,2,0),VLOOKUP(G557,PARAM!S:T,2,0),"*"),"")</f>
        <v>*1111*</v>
      </c>
      <c r="K557" s="1" t="str">
        <f t="shared" si="1"/>
        <v>JEANS DAMA 1 BOTON TALLA 6</v>
      </c>
      <c r="L557" s="1" t="str">
        <f>VLOOKUP(B557,PARAM!A:C,3,0)</f>
        <v>MODA CASUAL MUJER</v>
      </c>
      <c r="M557" s="1" t="str">
        <f>VLOOKUP(D557,PARAM!K:N,3,0)</f>
        <v>FEMENINO</v>
      </c>
      <c r="N557" s="1" t="str">
        <f>VLOOKUP(D557,PARAM!K:N,4,0)</f>
        <v>ADULTO</v>
      </c>
      <c r="O557" s="1" t="str">
        <f t="shared" si="2"/>
        <v>JEANS DAMA 1 BOTON</v>
      </c>
      <c r="P557" s="1"/>
      <c r="Q557" s="1"/>
    </row>
    <row r="558">
      <c r="A558" s="70">
        <v>46186.0</v>
      </c>
      <c r="B558" s="5" t="s">
        <v>1906</v>
      </c>
      <c r="C558" s="5" t="s">
        <v>1902</v>
      </c>
      <c r="D558" s="5" t="s">
        <v>1599</v>
      </c>
      <c r="E558" s="1" t="s">
        <v>1952</v>
      </c>
      <c r="F558" s="5" t="s">
        <v>1771</v>
      </c>
      <c r="G558" s="99">
        <v>8.0</v>
      </c>
      <c r="H558" s="1" t="s">
        <v>871</v>
      </c>
      <c r="I558" s="1" t="str">
        <f>IFERROR(CONCATENATE(VLOOKUP(C558,PARAM!E:F,2,0),VLOOKUP(D558,PARAM!K:L,2,0),VLOOKUP(E558,PARAM!H:I,2,0),VLOOKUP(G558,PARAM!S:T,2,0)),"")</f>
        <v>1112</v>
      </c>
      <c r="J558" s="1" t="str">
        <f>IFERROR(CONCATENATE("*",VLOOKUP(C558,PARAM!E:F,2,0),VLOOKUP(D558,PARAM!K:L,2,0),VLOOKUP(E558,PARAM!H:I,2,0),VLOOKUP(G558,PARAM!S:T,2,0),"*"),"")</f>
        <v>*1112*</v>
      </c>
      <c r="K558" s="1" t="str">
        <f t="shared" si="1"/>
        <v>JEANS DAMA 1 BOTON TALLA 8</v>
      </c>
      <c r="L558" s="1" t="str">
        <f>VLOOKUP(B558,PARAM!A:C,3,0)</f>
        <v>MODA CASUAL MUJER</v>
      </c>
      <c r="M558" s="1" t="str">
        <f>VLOOKUP(D558,PARAM!K:N,3,0)</f>
        <v>FEMENINO</v>
      </c>
      <c r="N558" s="1" t="str">
        <f>VLOOKUP(D558,PARAM!K:N,4,0)</f>
        <v>ADULTO</v>
      </c>
      <c r="O558" s="1" t="str">
        <f t="shared" si="2"/>
        <v>JEANS DAMA 1 BOTON</v>
      </c>
      <c r="P558" s="1"/>
      <c r="Q558" s="1"/>
    </row>
    <row r="559">
      <c r="A559" s="70">
        <v>46186.0</v>
      </c>
      <c r="B559" s="5" t="s">
        <v>1906</v>
      </c>
      <c r="C559" s="5" t="s">
        <v>1902</v>
      </c>
      <c r="D559" s="5" t="s">
        <v>1599</v>
      </c>
      <c r="E559" s="1" t="s">
        <v>1952</v>
      </c>
      <c r="F559" s="5" t="s">
        <v>1771</v>
      </c>
      <c r="G559" s="99">
        <v>10.0</v>
      </c>
      <c r="H559" s="1" t="s">
        <v>871</v>
      </c>
      <c r="I559" s="1" t="str">
        <f>IFERROR(CONCATENATE(VLOOKUP(C559,PARAM!E:F,2,0),VLOOKUP(D559,PARAM!K:L,2,0),VLOOKUP(E559,PARAM!H:I,2,0),VLOOKUP(G559,PARAM!S:T,2,0)),"")</f>
        <v>1113</v>
      </c>
      <c r="J559" s="1" t="str">
        <f>IFERROR(CONCATENATE("*",VLOOKUP(C559,PARAM!E:F,2,0),VLOOKUP(D559,PARAM!K:L,2,0),VLOOKUP(E559,PARAM!H:I,2,0),VLOOKUP(G559,PARAM!S:T,2,0),"*"),"")</f>
        <v>*1113*</v>
      </c>
      <c r="K559" s="1" t="str">
        <f t="shared" si="1"/>
        <v>JEANS DAMA 1 BOTON TALLA 10</v>
      </c>
      <c r="L559" s="1" t="str">
        <f>VLOOKUP(B559,PARAM!A:C,3,0)</f>
        <v>MODA CASUAL MUJER</v>
      </c>
      <c r="M559" s="1" t="str">
        <f>VLOOKUP(D559,PARAM!K:N,3,0)</f>
        <v>FEMENINO</v>
      </c>
      <c r="N559" s="1" t="str">
        <f>VLOOKUP(D559,PARAM!K:N,4,0)</f>
        <v>ADULTO</v>
      </c>
      <c r="O559" s="1" t="str">
        <f t="shared" si="2"/>
        <v>JEANS DAMA 1 BOTON</v>
      </c>
      <c r="P559" s="1"/>
      <c r="Q559" s="1"/>
    </row>
    <row r="560">
      <c r="A560" s="70">
        <v>46186.0</v>
      </c>
      <c r="B560" s="5" t="s">
        <v>1906</v>
      </c>
      <c r="C560" s="5" t="s">
        <v>1902</v>
      </c>
      <c r="D560" s="5" t="s">
        <v>1599</v>
      </c>
      <c r="E560" s="1" t="s">
        <v>1952</v>
      </c>
      <c r="F560" s="5" t="s">
        <v>1771</v>
      </c>
      <c r="G560" s="99">
        <v>14.0</v>
      </c>
      <c r="H560" s="1" t="s">
        <v>871</v>
      </c>
      <c r="I560" s="1" t="str">
        <f>IFERROR(CONCATENATE(VLOOKUP(C560,PARAM!E:F,2,0),VLOOKUP(D560,PARAM!K:L,2,0),VLOOKUP(E560,PARAM!H:I,2,0),VLOOKUP(G560,PARAM!S:T,2,0)),"")</f>
        <v>1115</v>
      </c>
      <c r="J560" s="1" t="str">
        <f>IFERROR(CONCATENATE("*",VLOOKUP(C560,PARAM!E:F,2,0),VLOOKUP(D560,PARAM!K:L,2,0),VLOOKUP(E560,PARAM!H:I,2,0),VLOOKUP(G560,PARAM!S:T,2,0),"*"),"")</f>
        <v>*1115*</v>
      </c>
      <c r="K560" s="1" t="str">
        <f t="shared" si="1"/>
        <v>JEANS DAMA 1 BOTON TALLA 14</v>
      </c>
      <c r="L560" s="1" t="str">
        <f>VLOOKUP(B560,PARAM!A:C,3,0)</f>
        <v>MODA CASUAL MUJER</v>
      </c>
      <c r="M560" s="1" t="str">
        <f>VLOOKUP(D560,PARAM!K:N,3,0)</f>
        <v>FEMENINO</v>
      </c>
      <c r="N560" s="1" t="str">
        <f>VLOOKUP(D560,PARAM!K:N,4,0)</f>
        <v>ADULTO</v>
      </c>
      <c r="O560" s="1" t="str">
        <f t="shared" si="2"/>
        <v>JEANS DAMA 1 BOTON</v>
      </c>
      <c r="P560" s="1"/>
      <c r="Q560" s="1"/>
    </row>
    <row r="561">
      <c r="A561" s="70">
        <v>46186.0</v>
      </c>
      <c r="B561" s="5" t="s">
        <v>1906</v>
      </c>
      <c r="C561" s="5" t="s">
        <v>1902</v>
      </c>
      <c r="D561" s="5" t="s">
        <v>1599</v>
      </c>
      <c r="E561" s="1" t="s">
        <v>1952</v>
      </c>
      <c r="F561" s="5" t="s">
        <v>1771</v>
      </c>
      <c r="G561" s="99">
        <v>16.0</v>
      </c>
      <c r="H561" s="1" t="s">
        <v>871</v>
      </c>
      <c r="I561" s="1" t="str">
        <f>IFERROR(CONCATENATE(VLOOKUP(C561,PARAM!E:F,2,0),VLOOKUP(D561,PARAM!K:L,2,0),VLOOKUP(E561,PARAM!H:I,2,0),VLOOKUP(G561,PARAM!S:T,2,0)),"")</f>
        <v>1116</v>
      </c>
      <c r="J561" s="1" t="str">
        <f>IFERROR(CONCATENATE("*",VLOOKUP(C561,PARAM!E:F,2,0),VLOOKUP(D561,PARAM!K:L,2,0),VLOOKUP(E561,PARAM!H:I,2,0),VLOOKUP(G561,PARAM!S:T,2,0),"*"),"")</f>
        <v>*1116*</v>
      </c>
      <c r="K561" s="1" t="str">
        <f t="shared" si="1"/>
        <v>JEANS DAMA 1 BOTON TALLA 16</v>
      </c>
      <c r="L561" s="1" t="str">
        <f>VLOOKUP(B561,PARAM!A:C,3,0)</f>
        <v>MODA CASUAL MUJER</v>
      </c>
      <c r="M561" s="1" t="str">
        <f>VLOOKUP(D561,PARAM!K:N,3,0)</f>
        <v>FEMENINO</v>
      </c>
      <c r="N561" s="1" t="str">
        <f>VLOOKUP(D561,PARAM!K:N,4,0)</f>
        <v>ADULTO</v>
      </c>
      <c r="O561" s="1" t="str">
        <f t="shared" si="2"/>
        <v>JEANS DAMA 1 BOTON</v>
      </c>
      <c r="P561" s="1"/>
      <c r="Q561" s="1"/>
    </row>
    <row r="562">
      <c r="A562" s="70">
        <v>46186.0</v>
      </c>
      <c r="B562" s="5" t="s">
        <v>1906</v>
      </c>
      <c r="C562" s="5" t="s">
        <v>1902</v>
      </c>
      <c r="D562" s="5" t="s">
        <v>1599</v>
      </c>
      <c r="E562" s="1" t="s">
        <v>1952</v>
      </c>
      <c r="F562" s="5" t="s">
        <v>1620</v>
      </c>
      <c r="G562" s="99">
        <v>12.0</v>
      </c>
      <c r="H562" s="1" t="s">
        <v>871</v>
      </c>
      <c r="I562" s="1" t="str">
        <f>IFERROR(CONCATENATE(VLOOKUP(C562,PARAM!E:F,2,0),VLOOKUP(D562,PARAM!K:L,2,0),VLOOKUP(E562,PARAM!H:I,2,0),VLOOKUP(G562,PARAM!S:T,2,0)),"")</f>
        <v>1114</v>
      </c>
      <c r="J562" s="1" t="str">
        <f>IFERROR(CONCATENATE("*",VLOOKUP(C562,PARAM!E:F,2,0),VLOOKUP(D562,PARAM!K:L,2,0),VLOOKUP(E562,PARAM!H:I,2,0),VLOOKUP(G562,PARAM!S:T,2,0),"*"),"")</f>
        <v>*1114*</v>
      </c>
      <c r="K562" s="1" t="str">
        <f t="shared" si="1"/>
        <v>JEANS DAMA 1 BOTON TALLA 12</v>
      </c>
      <c r="L562" s="1" t="str">
        <f>VLOOKUP(B562,PARAM!A:C,3,0)</f>
        <v>MODA CASUAL MUJER</v>
      </c>
      <c r="M562" s="1" t="str">
        <f>VLOOKUP(D562,PARAM!K:N,3,0)</f>
        <v>FEMENINO</v>
      </c>
      <c r="N562" s="1" t="str">
        <f>VLOOKUP(D562,PARAM!K:N,4,0)</f>
        <v>ADULTO</v>
      </c>
      <c r="O562" s="1" t="str">
        <f t="shared" si="2"/>
        <v>JEANS DAMA 1 BOTON</v>
      </c>
      <c r="P562" s="1"/>
      <c r="Q562" s="1"/>
    </row>
    <row r="563">
      <c r="A563" s="70">
        <v>46186.0</v>
      </c>
      <c r="B563" s="5" t="s">
        <v>1906</v>
      </c>
      <c r="C563" s="5" t="s">
        <v>1902</v>
      </c>
      <c r="D563" s="5" t="s">
        <v>1599</v>
      </c>
      <c r="E563" s="5" t="s">
        <v>1953</v>
      </c>
      <c r="F563" s="5" t="s">
        <v>1611</v>
      </c>
      <c r="G563" s="99">
        <v>8.0</v>
      </c>
      <c r="H563" s="1" t="s">
        <v>871</v>
      </c>
      <c r="I563" s="1" t="str">
        <f>IFERROR(CONCATENATE(VLOOKUP(C563,PARAM!E:F,2,0),VLOOKUP(D563,PARAM!K:L,2,0),VLOOKUP(E563,PARAM!H:I,2,0),VLOOKUP(G563,PARAM!S:T,2,0)),"")</f>
        <v>113252</v>
      </c>
      <c r="J563" s="1" t="str">
        <f>IFERROR(CONCATENATE("*",VLOOKUP(C563,PARAM!E:F,2,0),VLOOKUP(D563,PARAM!K:L,2,0),VLOOKUP(E563,PARAM!H:I,2,0),VLOOKUP(G563,PARAM!S:T,2,0),"*"),"")</f>
        <v>*113252*</v>
      </c>
      <c r="K563" s="1" t="str">
        <f t="shared" si="1"/>
        <v>JEANS DAMA 1 BOTON BOTA RECTA NEGRO TALLA 8</v>
      </c>
      <c r="L563" s="1" t="str">
        <f>VLOOKUP(B563,PARAM!A:C,3,0)</f>
        <v>MODA CASUAL MUJER</v>
      </c>
      <c r="M563" s="1" t="str">
        <f>VLOOKUP(D563,PARAM!K:N,3,0)</f>
        <v>FEMENINO</v>
      </c>
      <c r="N563" s="1" t="str">
        <f>VLOOKUP(D563,PARAM!K:N,4,0)</f>
        <v>ADULTO</v>
      </c>
      <c r="O563" s="1" t="str">
        <f t="shared" si="2"/>
        <v>JEANS DAMA 1 BOTON BOTA RECTA NEGRO</v>
      </c>
      <c r="P563" s="1"/>
      <c r="Q563" s="1"/>
    </row>
    <row r="564">
      <c r="A564" s="70">
        <v>46186.0</v>
      </c>
      <c r="B564" s="5" t="s">
        <v>1906</v>
      </c>
      <c r="C564" s="5" t="s">
        <v>1902</v>
      </c>
      <c r="D564" s="5" t="s">
        <v>1599</v>
      </c>
      <c r="E564" s="5" t="s">
        <v>1953</v>
      </c>
      <c r="F564" s="5" t="s">
        <v>1611</v>
      </c>
      <c r="G564" s="99">
        <v>10.0</v>
      </c>
      <c r="H564" s="1" t="s">
        <v>871</v>
      </c>
      <c r="I564" s="1" t="str">
        <f>IFERROR(CONCATENATE(VLOOKUP(C564,PARAM!E:F,2,0),VLOOKUP(D564,PARAM!K:L,2,0),VLOOKUP(E564,PARAM!H:I,2,0),VLOOKUP(G564,PARAM!S:T,2,0)),"")</f>
        <v>113253</v>
      </c>
      <c r="J564" s="1" t="str">
        <f>IFERROR(CONCATENATE("*",VLOOKUP(C564,PARAM!E:F,2,0),VLOOKUP(D564,PARAM!K:L,2,0),VLOOKUP(E564,PARAM!H:I,2,0),VLOOKUP(G564,PARAM!S:T,2,0),"*"),"")</f>
        <v>*113253*</v>
      </c>
      <c r="K564" s="1" t="str">
        <f t="shared" si="1"/>
        <v>JEANS DAMA 1 BOTON BOTA RECTA NEGRO TALLA 10</v>
      </c>
      <c r="L564" s="1" t="str">
        <f>VLOOKUP(B564,PARAM!A:C,3,0)</f>
        <v>MODA CASUAL MUJER</v>
      </c>
      <c r="M564" s="1" t="str">
        <f>VLOOKUP(D564,PARAM!K:N,3,0)</f>
        <v>FEMENINO</v>
      </c>
      <c r="N564" s="1" t="str">
        <f>VLOOKUP(D564,PARAM!K:N,4,0)</f>
        <v>ADULTO</v>
      </c>
      <c r="O564" s="1" t="str">
        <f t="shared" si="2"/>
        <v>JEANS DAMA 1 BOTON BOTA RECTA NEGRO</v>
      </c>
      <c r="P564" s="1"/>
      <c r="Q564" s="1"/>
    </row>
    <row r="565">
      <c r="A565" s="70">
        <v>46186.0</v>
      </c>
      <c r="B565" s="5" t="s">
        <v>1906</v>
      </c>
      <c r="C565" s="5" t="s">
        <v>1902</v>
      </c>
      <c r="D565" s="5" t="s">
        <v>1599</v>
      </c>
      <c r="E565" s="5" t="s">
        <v>1953</v>
      </c>
      <c r="F565" s="5" t="s">
        <v>1611</v>
      </c>
      <c r="G565" s="99">
        <v>14.0</v>
      </c>
      <c r="H565" s="1" t="s">
        <v>871</v>
      </c>
      <c r="I565" s="1" t="str">
        <f>IFERROR(CONCATENATE(VLOOKUP(C565,PARAM!E:F,2,0),VLOOKUP(D565,PARAM!K:L,2,0),VLOOKUP(E565,PARAM!H:I,2,0),VLOOKUP(G565,PARAM!S:T,2,0)),"")</f>
        <v>113255</v>
      </c>
      <c r="J565" s="1" t="str">
        <f>IFERROR(CONCATENATE("*",VLOOKUP(C565,PARAM!E:F,2,0),VLOOKUP(D565,PARAM!K:L,2,0),VLOOKUP(E565,PARAM!H:I,2,0),VLOOKUP(G565,PARAM!S:T,2,0),"*"),"")</f>
        <v>*113255*</v>
      </c>
      <c r="K565" s="1" t="str">
        <f t="shared" si="1"/>
        <v>JEANS DAMA 1 BOTON BOTA RECTA NEGRO TALLA 14</v>
      </c>
      <c r="L565" s="1" t="str">
        <f>VLOOKUP(B565,PARAM!A:C,3,0)</f>
        <v>MODA CASUAL MUJER</v>
      </c>
      <c r="M565" s="1" t="str">
        <f>VLOOKUP(D565,PARAM!K:N,3,0)</f>
        <v>FEMENINO</v>
      </c>
      <c r="N565" s="1" t="str">
        <f>VLOOKUP(D565,PARAM!K:N,4,0)</f>
        <v>ADULTO</v>
      </c>
      <c r="O565" s="1" t="str">
        <f t="shared" si="2"/>
        <v>JEANS DAMA 1 BOTON BOTA RECTA NEGRO</v>
      </c>
      <c r="P565" s="1"/>
      <c r="Q565" s="1"/>
    </row>
    <row r="566">
      <c r="A566" s="70">
        <v>46186.0</v>
      </c>
      <c r="B566" s="5" t="s">
        <v>1906</v>
      </c>
      <c r="C566" s="5" t="s">
        <v>1902</v>
      </c>
      <c r="D566" s="5" t="s">
        <v>1599</v>
      </c>
      <c r="E566" s="5" t="s">
        <v>1953</v>
      </c>
      <c r="F566" s="5" t="s">
        <v>1611</v>
      </c>
      <c r="G566" s="99">
        <v>16.0</v>
      </c>
      <c r="H566" s="1" t="s">
        <v>871</v>
      </c>
      <c r="I566" s="1" t="str">
        <f>IFERROR(CONCATENATE(VLOOKUP(C566,PARAM!E:F,2,0),VLOOKUP(D566,PARAM!K:L,2,0),VLOOKUP(E566,PARAM!H:I,2,0),VLOOKUP(G566,PARAM!S:T,2,0)),"")</f>
        <v>113256</v>
      </c>
      <c r="J566" s="1" t="str">
        <f>IFERROR(CONCATENATE("*",VLOOKUP(C566,PARAM!E:F,2,0),VLOOKUP(D566,PARAM!K:L,2,0),VLOOKUP(E566,PARAM!H:I,2,0),VLOOKUP(G566,PARAM!S:T,2,0),"*"),"")</f>
        <v>*113256*</v>
      </c>
      <c r="K566" s="1" t="str">
        <f t="shared" si="1"/>
        <v>JEANS DAMA 1 BOTON BOTA RECTA NEGRO TALLA 16</v>
      </c>
      <c r="L566" s="1" t="str">
        <f>VLOOKUP(B566,PARAM!A:C,3,0)</f>
        <v>MODA CASUAL MUJER</v>
      </c>
      <c r="M566" s="1" t="str">
        <f>VLOOKUP(D566,PARAM!K:N,3,0)</f>
        <v>FEMENINO</v>
      </c>
      <c r="N566" s="1" t="str">
        <f>VLOOKUP(D566,PARAM!K:N,4,0)</f>
        <v>ADULTO</v>
      </c>
      <c r="O566" s="1" t="str">
        <f t="shared" si="2"/>
        <v>JEANS DAMA 1 BOTON BOTA RECTA NEGRO</v>
      </c>
      <c r="P566" s="1"/>
      <c r="Q566" s="1"/>
    </row>
    <row r="567">
      <c r="A567" s="70">
        <v>46186.0</v>
      </c>
      <c r="B567" s="5" t="s">
        <v>1906</v>
      </c>
      <c r="C567" s="5" t="s">
        <v>1902</v>
      </c>
      <c r="D567" s="5" t="s">
        <v>1599</v>
      </c>
      <c r="E567" s="1" t="s">
        <v>1954</v>
      </c>
      <c r="F567" s="5" t="s">
        <v>1771</v>
      </c>
      <c r="G567" s="99">
        <v>10.0</v>
      </c>
      <c r="H567" s="1" t="s">
        <v>871</v>
      </c>
      <c r="I567" s="1" t="str">
        <f>IFERROR(CONCATENATE(VLOOKUP(C567,PARAM!E:F,2,0),VLOOKUP(D567,PARAM!K:L,2,0),VLOOKUP(E567,PARAM!H:I,2,0),VLOOKUP(G567,PARAM!S:T,2,0)),"")</f>
        <v>1143</v>
      </c>
      <c r="J567" s="1" t="str">
        <f>IFERROR(CONCATENATE("*",VLOOKUP(C567,PARAM!E:F,2,0),VLOOKUP(D567,PARAM!K:L,2,0),VLOOKUP(E567,PARAM!H:I,2,0),VLOOKUP(G567,PARAM!S:T,2,0),"*"),"")</f>
        <v>*1143*</v>
      </c>
      <c r="K567" s="1" t="str">
        <f t="shared" si="1"/>
        <v>JEANS DAMA 4 BOTONES TALLA 10</v>
      </c>
      <c r="L567" s="1" t="str">
        <f>VLOOKUP(B567,PARAM!A:C,3,0)</f>
        <v>MODA CASUAL MUJER</v>
      </c>
      <c r="M567" s="1" t="str">
        <f>VLOOKUP(D567,PARAM!K:N,3,0)</f>
        <v>FEMENINO</v>
      </c>
      <c r="N567" s="1" t="str">
        <f>VLOOKUP(D567,PARAM!K:N,4,0)</f>
        <v>ADULTO</v>
      </c>
      <c r="O567" s="1" t="str">
        <f t="shared" si="2"/>
        <v>JEANS DAMA 4 BOTONES</v>
      </c>
      <c r="P567" s="1"/>
      <c r="Q567" s="1"/>
    </row>
    <row r="568">
      <c r="A568" s="70">
        <v>46186.0</v>
      </c>
      <c r="B568" s="5" t="s">
        <v>1906</v>
      </c>
      <c r="C568" s="5" t="s">
        <v>1902</v>
      </c>
      <c r="D568" s="5" t="s">
        <v>1599</v>
      </c>
      <c r="E568" s="1" t="s">
        <v>1954</v>
      </c>
      <c r="F568" s="5" t="s">
        <v>1620</v>
      </c>
      <c r="G568" s="99">
        <v>8.0</v>
      </c>
      <c r="H568" s="1" t="s">
        <v>871</v>
      </c>
      <c r="I568" s="1" t="str">
        <f>IFERROR(CONCATENATE(VLOOKUP(C568,PARAM!E:F,2,0),VLOOKUP(D568,PARAM!K:L,2,0),VLOOKUP(E568,PARAM!H:I,2,0),VLOOKUP(G568,PARAM!S:T,2,0)),"")</f>
        <v>1142</v>
      </c>
      <c r="J568" s="1" t="str">
        <f>IFERROR(CONCATENATE("*",VLOOKUP(C568,PARAM!E:F,2,0),VLOOKUP(D568,PARAM!K:L,2,0),VLOOKUP(E568,PARAM!H:I,2,0),VLOOKUP(G568,PARAM!S:T,2,0),"*"),"")</f>
        <v>*1142*</v>
      </c>
      <c r="K568" s="1" t="str">
        <f t="shared" si="1"/>
        <v>JEANS DAMA 4 BOTONES TALLA 8</v>
      </c>
      <c r="L568" s="1" t="str">
        <f>VLOOKUP(B568,PARAM!A:C,3,0)</f>
        <v>MODA CASUAL MUJER</v>
      </c>
      <c r="M568" s="1" t="str">
        <f>VLOOKUP(D568,PARAM!K:N,3,0)</f>
        <v>FEMENINO</v>
      </c>
      <c r="N568" s="1" t="str">
        <f>VLOOKUP(D568,PARAM!K:N,4,0)</f>
        <v>ADULTO</v>
      </c>
      <c r="O568" s="1" t="str">
        <f t="shared" si="2"/>
        <v>JEANS DAMA 4 BOTONES</v>
      </c>
      <c r="P568" s="1"/>
      <c r="Q568" s="1"/>
    </row>
    <row r="569">
      <c r="A569" s="70">
        <v>46186.0</v>
      </c>
      <c r="B569" s="5" t="s">
        <v>1906</v>
      </c>
      <c r="C569" s="5" t="s">
        <v>1902</v>
      </c>
      <c r="D569" s="5" t="s">
        <v>1599</v>
      </c>
      <c r="E569" s="1" t="s">
        <v>1954</v>
      </c>
      <c r="F569" s="5" t="s">
        <v>1620</v>
      </c>
      <c r="G569" s="99">
        <v>10.0</v>
      </c>
      <c r="H569" s="1" t="s">
        <v>871</v>
      </c>
      <c r="I569" s="1" t="str">
        <f>IFERROR(CONCATENATE(VLOOKUP(C569,PARAM!E:F,2,0),VLOOKUP(D569,PARAM!K:L,2,0),VLOOKUP(E569,PARAM!H:I,2,0),VLOOKUP(G569,PARAM!S:T,2,0)),"")</f>
        <v>1143</v>
      </c>
      <c r="J569" s="1" t="str">
        <f>IFERROR(CONCATENATE("*",VLOOKUP(C569,PARAM!E:F,2,0),VLOOKUP(D569,PARAM!K:L,2,0),VLOOKUP(E569,PARAM!H:I,2,0),VLOOKUP(G569,PARAM!S:T,2,0),"*"),"")</f>
        <v>*1143*</v>
      </c>
      <c r="K569" s="1" t="str">
        <f t="shared" si="1"/>
        <v>JEANS DAMA 4 BOTONES TALLA 10</v>
      </c>
      <c r="L569" s="1" t="str">
        <f>VLOOKUP(B569,PARAM!A:C,3,0)</f>
        <v>MODA CASUAL MUJER</v>
      </c>
      <c r="M569" s="1" t="str">
        <f>VLOOKUP(D569,PARAM!K:N,3,0)</f>
        <v>FEMENINO</v>
      </c>
      <c r="N569" s="1" t="str">
        <f>VLOOKUP(D569,PARAM!K:N,4,0)</f>
        <v>ADULTO</v>
      </c>
      <c r="O569" s="1" t="str">
        <f t="shared" si="2"/>
        <v>JEANS DAMA 4 BOTONES</v>
      </c>
      <c r="P569" s="1"/>
      <c r="Q569" s="1"/>
    </row>
    <row r="570">
      <c r="A570" s="70">
        <v>46186.0</v>
      </c>
      <c r="B570" s="5" t="s">
        <v>1906</v>
      </c>
      <c r="C570" s="5" t="s">
        <v>1902</v>
      </c>
      <c r="D570" s="5" t="s">
        <v>1599</v>
      </c>
      <c r="E570" s="1" t="s">
        <v>1954</v>
      </c>
      <c r="F570" s="5" t="s">
        <v>1620</v>
      </c>
      <c r="G570" s="99">
        <v>14.0</v>
      </c>
      <c r="H570" s="1" t="s">
        <v>871</v>
      </c>
      <c r="I570" s="1" t="str">
        <f>IFERROR(CONCATENATE(VLOOKUP(C570,PARAM!E:F,2,0),VLOOKUP(D570,PARAM!K:L,2,0),VLOOKUP(E570,PARAM!H:I,2,0),VLOOKUP(G570,PARAM!S:T,2,0)),"")</f>
        <v>1145</v>
      </c>
      <c r="J570" s="1" t="str">
        <f>IFERROR(CONCATENATE("*",VLOOKUP(C570,PARAM!E:F,2,0),VLOOKUP(D570,PARAM!K:L,2,0),VLOOKUP(E570,PARAM!H:I,2,0),VLOOKUP(G570,PARAM!S:T,2,0),"*"),"")</f>
        <v>*1145*</v>
      </c>
      <c r="K570" s="1" t="str">
        <f t="shared" si="1"/>
        <v>JEANS DAMA 4 BOTONES TALLA 14</v>
      </c>
      <c r="L570" s="1" t="str">
        <f>VLOOKUP(B570,PARAM!A:C,3,0)</f>
        <v>MODA CASUAL MUJER</v>
      </c>
      <c r="M570" s="1" t="str">
        <f>VLOOKUP(D570,PARAM!K:N,3,0)</f>
        <v>FEMENINO</v>
      </c>
      <c r="N570" s="1" t="str">
        <f>VLOOKUP(D570,PARAM!K:N,4,0)</f>
        <v>ADULTO</v>
      </c>
      <c r="O570" s="1" t="str">
        <f t="shared" si="2"/>
        <v>JEANS DAMA 4 BOTONES</v>
      </c>
      <c r="P570" s="1"/>
      <c r="Q570" s="1"/>
    </row>
    <row r="571">
      <c r="A571" s="70">
        <v>46186.0</v>
      </c>
      <c r="B571" s="5" t="s">
        <v>1906</v>
      </c>
      <c r="C571" s="5" t="s">
        <v>1902</v>
      </c>
      <c r="D571" s="5" t="s">
        <v>1599</v>
      </c>
      <c r="E571" s="1" t="s">
        <v>1954</v>
      </c>
      <c r="F571" s="5" t="s">
        <v>1620</v>
      </c>
      <c r="G571" s="99">
        <v>16.0</v>
      </c>
      <c r="H571" s="1" t="s">
        <v>871</v>
      </c>
      <c r="I571" s="1" t="str">
        <f>IFERROR(CONCATENATE(VLOOKUP(C571,PARAM!E:F,2,0),VLOOKUP(D571,PARAM!K:L,2,0),VLOOKUP(E571,PARAM!H:I,2,0),VLOOKUP(G571,PARAM!S:T,2,0)),"")</f>
        <v>1146</v>
      </c>
      <c r="J571" s="1" t="str">
        <f>IFERROR(CONCATENATE("*",VLOOKUP(C571,PARAM!E:F,2,0),VLOOKUP(D571,PARAM!K:L,2,0),VLOOKUP(E571,PARAM!H:I,2,0),VLOOKUP(G571,PARAM!S:T,2,0),"*"),"")</f>
        <v>*1146*</v>
      </c>
      <c r="K571" s="1" t="str">
        <f t="shared" si="1"/>
        <v>JEANS DAMA 4 BOTONES TALLA 16</v>
      </c>
      <c r="L571" s="1" t="str">
        <f>VLOOKUP(B571,PARAM!A:C,3,0)</f>
        <v>MODA CASUAL MUJER</v>
      </c>
      <c r="M571" s="1" t="str">
        <f>VLOOKUP(D571,PARAM!K:N,3,0)</f>
        <v>FEMENINO</v>
      </c>
      <c r="N571" s="1" t="str">
        <f>VLOOKUP(D571,PARAM!K:N,4,0)</f>
        <v>ADULTO</v>
      </c>
      <c r="O571" s="1" t="str">
        <f t="shared" si="2"/>
        <v>JEANS DAMA 4 BOTONES</v>
      </c>
      <c r="P571" s="1"/>
      <c r="Q571" s="1"/>
    </row>
    <row r="572">
      <c r="A572" s="70">
        <v>46186.0</v>
      </c>
      <c r="B572" s="5" t="s">
        <v>1906</v>
      </c>
      <c r="C572" s="5" t="s">
        <v>1902</v>
      </c>
      <c r="D572" s="5" t="s">
        <v>1599</v>
      </c>
      <c r="E572" s="1" t="s">
        <v>1954</v>
      </c>
      <c r="F572" s="5" t="s">
        <v>1611</v>
      </c>
      <c r="G572" s="99">
        <v>14.0</v>
      </c>
      <c r="H572" s="1" t="s">
        <v>871</v>
      </c>
      <c r="I572" s="1" t="str">
        <f>IFERROR(CONCATENATE(VLOOKUP(C572,PARAM!E:F,2,0),VLOOKUP(D572,PARAM!K:L,2,0),VLOOKUP(E572,PARAM!H:I,2,0),VLOOKUP(G572,PARAM!S:T,2,0)),"")</f>
        <v>1145</v>
      </c>
      <c r="J572" s="1" t="str">
        <f>IFERROR(CONCATENATE("*",VLOOKUP(C572,PARAM!E:F,2,0),VLOOKUP(D572,PARAM!K:L,2,0),VLOOKUP(E572,PARAM!H:I,2,0),VLOOKUP(G572,PARAM!S:T,2,0),"*"),"")</f>
        <v>*1145*</v>
      </c>
      <c r="K572" s="1" t="str">
        <f t="shared" si="1"/>
        <v>JEANS DAMA 4 BOTONES TALLA 14</v>
      </c>
      <c r="L572" s="1" t="str">
        <f>VLOOKUP(B572,PARAM!A:C,3,0)</f>
        <v>MODA CASUAL MUJER</v>
      </c>
      <c r="M572" s="1" t="str">
        <f>VLOOKUP(D572,PARAM!K:N,3,0)</f>
        <v>FEMENINO</v>
      </c>
      <c r="N572" s="1" t="str">
        <f>VLOOKUP(D572,PARAM!K:N,4,0)</f>
        <v>ADULTO</v>
      </c>
      <c r="O572" s="1" t="str">
        <f t="shared" si="2"/>
        <v>JEANS DAMA 4 BOTONES</v>
      </c>
      <c r="P572" s="1"/>
      <c r="Q572" s="1"/>
    </row>
    <row r="573">
      <c r="A573" s="70">
        <v>46186.0</v>
      </c>
      <c r="B573" s="5" t="s">
        <v>1906</v>
      </c>
      <c r="C573" s="5" t="s">
        <v>1902</v>
      </c>
      <c r="D573" s="5" t="s">
        <v>1599</v>
      </c>
      <c r="E573" s="5" t="s">
        <v>1955</v>
      </c>
      <c r="F573" s="5" t="s">
        <v>1771</v>
      </c>
      <c r="G573" s="99">
        <v>6.0</v>
      </c>
      <c r="H573" s="1" t="s">
        <v>871</v>
      </c>
      <c r="I573" s="1" t="str">
        <f>IFERROR(CONCATENATE(VLOOKUP(C573,PARAM!E:F,2,0),VLOOKUP(D573,PARAM!K:L,2,0),VLOOKUP(E573,PARAM!H:I,2,0),VLOOKUP(G573,PARAM!S:T,2,0)),"")</f>
        <v>1151</v>
      </c>
      <c r="J573" s="1" t="str">
        <f>IFERROR(CONCATENATE("*",VLOOKUP(C573,PARAM!E:F,2,0),VLOOKUP(D573,PARAM!K:L,2,0),VLOOKUP(E573,PARAM!H:I,2,0),VLOOKUP(G573,PARAM!S:T,2,0),"*"),"")</f>
        <v>*1151*</v>
      </c>
      <c r="K573" s="1" t="str">
        <f t="shared" si="1"/>
        <v>JEANS DAMA 4 BOTONES SIN BOLSILLO TALLA 6</v>
      </c>
      <c r="L573" s="1" t="str">
        <f>VLOOKUP(B573,PARAM!A:C,3,0)</f>
        <v>MODA CASUAL MUJER</v>
      </c>
      <c r="M573" s="1" t="str">
        <f>VLOOKUP(D573,PARAM!K:N,3,0)</f>
        <v>FEMENINO</v>
      </c>
      <c r="N573" s="1" t="str">
        <f>VLOOKUP(D573,PARAM!K:N,4,0)</f>
        <v>ADULTO</v>
      </c>
      <c r="O573" s="1" t="str">
        <f t="shared" si="2"/>
        <v>JEANS DAMA 4 BOTONES SIN BOLSILLO</v>
      </c>
      <c r="P573" s="1"/>
      <c r="Q573" s="1"/>
    </row>
    <row r="574">
      <c r="A574" s="70">
        <v>46186.0</v>
      </c>
      <c r="B574" s="5" t="s">
        <v>1906</v>
      </c>
      <c r="C574" s="5" t="s">
        <v>1902</v>
      </c>
      <c r="D574" s="5" t="s">
        <v>1599</v>
      </c>
      <c r="E574" s="5" t="s">
        <v>1955</v>
      </c>
      <c r="F574" s="5" t="s">
        <v>1771</v>
      </c>
      <c r="G574" s="99">
        <v>8.0</v>
      </c>
      <c r="H574" s="1" t="s">
        <v>871</v>
      </c>
      <c r="I574" s="1" t="str">
        <f>IFERROR(CONCATENATE(VLOOKUP(C574,PARAM!E:F,2,0),VLOOKUP(D574,PARAM!K:L,2,0),VLOOKUP(E574,PARAM!H:I,2,0),VLOOKUP(G574,PARAM!S:T,2,0)),"")</f>
        <v>1152</v>
      </c>
      <c r="J574" s="1" t="str">
        <f>IFERROR(CONCATENATE("*",VLOOKUP(C574,PARAM!E:F,2,0),VLOOKUP(D574,PARAM!K:L,2,0),VLOOKUP(E574,PARAM!H:I,2,0),VLOOKUP(G574,PARAM!S:T,2,0),"*"),"")</f>
        <v>*1152*</v>
      </c>
      <c r="K574" s="1" t="str">
        <f t="shared" si="1"/>
        <v>JEANS DAMA 4 BOTONES SIN BOLSILLO TALLA 8</v>
      </c>
      <c r="L574" s="1" t="str">
        <f>VLOOKUP(B574,PARAM!A:C,3,0)</f>
        <v>MODA CASUAL MUJER</v>
      </c>
      <c r="M574" s="1" t="str">
        <f>VLOOKUP(D574,PARAM!K:N,3,0)</f>
        <v>FEMENINO</v>
      </c>
      <c r="N574" s="1" t="str">
        <f>VLOOKUP(D574,PARAM!K:N,4,0)</f>
        <v>ADULTO</v>
      </c>
      <c r="O574" s="1" t="str">
        <f t="shared" si="2"/>
        <v>JEANS DAMA 4 BOTONES SIN BOLSILLO</v>
      </c>
      <c r="P574" s="1"/>
      <c r="Q574" s="1"/>
    </row>
    <row r="575">
      <c r="A575" s="70">
        <v>46186.0</v>
      </c>
      <c r="B575" s="5" t="s">
        <v>1906</v>
      </c>
      <c r="C575" s="5" t="s">
        <v>1902</v>
      </c>
      <c r="D575" s="5" t="s">
        <v>1599</v>
      </c>
      <c r="E575" s="5" t="s">
        <v>1955</v>
      </c>
      <c r="F575" s="5" t="s">
        <v>1771</v>
      </c>
      <c r="G575" s="99">
        <v>10.0</v>
      </c>
      <c r="H575" s="1" t="s">
        <v>1115</v>
      </c>
      <c r="I575" s="1" t="str">
        <f>IFERROR(CONCATENATE(VLOOKUP(C575,PARAM!E:F,2,0),VLOOKUP(D575,PARAM!K:L,2,0),VLOOKUP(E575,PARAM!H:I,2,0),VLOOKUP(G575,PARAM!S:T,2,0)),"")</f>
        <v>1153</v>
      </c>
      <c r="J575" s="1" t="str">
        <f>IFERROR(CONCATENATE("*",VLOOKUP(C575,PARAM!E:F,2,0),VLOOKUP(D575,PARAM!K:L,2,0),VLOOKUP(E575,PARAM!H:I,2,0),VLOOKUP(G575,PARAM!S:T,2,0),"*"),"")</f>
        <v>*1153*</v>
      </c>
      <c r="K575" s="1" t="str">
        <f t="shared" si="1"/>
        <v>JEANS DAMA 4 BOTONES SIN BOLSILLO TALLA 10</v>
      </c>
      <c r="L575" s="1" t="str">
        <f>VLOOKUP(B575,PARAM!A:C,3,0)</f>
        <v>MODA CASUAL MUJER</v>
      </c>
      <c r="M575" s="1" t="str">
        <f>VLOOKUP(D575,PARAM!K:N,3,0)</f>
        <v>FEMENINO</v>
      </c>
      <c r="N575" s="1" t="str">
        <f>VLOOKUP(D575,PARAM!K:N,4,0)</f>
        <v>ADULTO</v>
      </c>
      <c r="O575" s="1" t="str">
        <f t="shared" si="2"/>
        <v>JEANS DAMA 4 BOTONES SIN BOLSILLO</v>
      </c>
      <c r="P575" s="1"/>
      <c r="Q575" s="1"/>
    </row>
    <row r="576">
      <c r="A576" s="70">
        <v>46186.0</v>
      </c>
      <c r="B576" s="5" t="s">
        <v>1906</v>
      </c>
      <c r="C576" s="5" t="s">
        <v>1902</v>
      </c>
      <c r="D576" s="5" t="s">
        <v>1599</v>
      </c>
      <c r="E576" s="5" t="s">
        <v>1955</v>
      </c>
      <c r="F576" s="5" t="s">
        <v>1620</v>
      </c>
      <c r="G576" s="99">
        <v>8.0</v>
      </c>
      <c r="H576" s="1" t="s">
        <v>871</v>
      </c>
      <c r="I576" s="1" t="str">
        <f>IFERROR(CONCATENATE(VLOOKUP(C576,PARAM!E:F,2,0),VLOOKUP(D576,PARAM!K:L,2,0),VLOOKUP(E576,PARAM!H:I,2,0),VLOOKUP(G576,PARAM!S:T,2,0)),"")</f>
        <v>1152</v>
      </c>
      <c r="J576" s="1" t="str">
        <f>IFERROR(CONCATENATE("*",VLOOKUP(C576,PARAM!E:F,2,0),VLOOKUP(D576,PARAM!K:L,2,0),VLOOKUP(E576,PARAM!H:I,2,0),VLOOKUP(G576,PARAM!S:T,2,0),"*"),"")</f>
        <v>*1152*</v>
      </c>
      <c r="K576" s="1" t="str">
        <f t="shared" si="1"/>
        <v>JEANS DAMA 4 BOTONES SIN BOLSILLO TALLA 8</v>
      </c>
      <c r="L576" s="1" t="str">
        <f>VLOOKUP(B576,PARAM!A:C,3,0)</f>
        <v>MODA CASUAL MUJER</v>
      </c>
      <c r="M576" s="1" t="str">
        <f>VLOOKUP(D576,PARAM!K:N,3,0)</f>
        <v>FEMENINO</v>
      </c>
      <c r="N576" s="1" t="str">
        <f>VLOOKUP(D576,PARAM!K:N,4,0)</f>
        <v>ADULTO</v>
      </c>
      <c r="O576" s="1" t="str">
        <f t="shared" si="2"/>
        <v>JEANS DAMA 4 BOTONES SIN BOLSILLO</v>
      </c>
      <c r="P576" s="1"/>
      <c r="Q576" s="1"/>
    </row>
    <row r="577">
      <c r="A577" s="70">
        <v>46186.0</v>
      </c>
      <c r="B577" s="5" t="s">
        <v>1906</v>
      </c>
      <c r="C577" s="5" t="s">
        <v>1902</v>
      </c>
      <c r="D577" s="5" t="s">
        <v>1599</v>
      </c>
      <c r="E577" s="5" t="s">
        <v>1955</v>
      </c>
      <c r="F577" s="5" t="s">
        <v>1620</v>
      </c>
      <c r="G577" s="99">
        <v>16.0</v>
      </c>
      <c r="H577" s="1" t="s">
        <v>871</v>
      </c>
      <c r="I577" s="1" t="str">
        <f>IFERROR(CONCATENATE(VLOOKUP(C577,PARAM!E:F,2,0),VLOOKUP(D577,PARAM!K:L,2,0),VLOOKUP(E577,PARAM!H:I,2,0),VLOOKUP(G577,PARAM!S:T,2,0)),"")</f>
        <v>1156</v>
      </c>
      <c r="J577" s="1" t="str">
        <f>IFERROR(CONCATENATE("*",VLOOKUP(C577,PARAM!E:F,2,0),VLOOKUP(D577,PARAM!K:L,2,0),VLOOKUP(E577,PARAM!H:I,2,0),VLOOKUP(G577,PARAM!S:T,2,0),"*"),"")</f>
        <v>*1156*</v>
      </c>
      <c r="K577" s="1" t="str">
        <f t="shared" si="1"/>
        <v>JEANS DAMA 4 BOTONES SIN BOLSILLO TALLA 16</v>
      </c>
      <c r="L577" s="1" t="str">
        <f>VLOOKUP(B577,PARAM!A:C,3,0)</f>
        <v>MODA CASUAL MUJER</v>
      </c>
      <c r="M577" s="1" t="str">
        <f>VLOOKUP(D577,PARAM!K:N,3,0)</f>
        <v>FEMENINO</v>
      </c>
      <c r="N577" s="1" t="str">
        <f>VLOOKUP(D577,PARAM!K:N,4,0)</f>
        <v>ADULTO</v>
      </c>
      <c r="O577" s="1" t="str">
        <f t="shared" si="2"/>
        <v>JEANS DAMA 4 BOTONES SIN BOLSILLO</v>
      </c>
      <c r="P577" s="1"/>
      <c r="Q577" s="1"/>
    </row>
    <row r="578">
      <c r="A578" s="70">
        <v>46186.0</v>
      </c>
      <c r="B578" s="5" t="s">
        <v>1906</v>
      </c>
      <c r="C578" s="5" t="s">
        <v>1902</v>
      </c>
      <c r="D578" s="5" t="s">
        <v>1599</v>
      </c>
      <c r="E578" s="5" t="s">
        <v>1955</v>
      </c>
      <c r="F578" s="5" t="s">
        <v>1611</v>
      </c>
      <c r="G578" s="99">
        <v>14.0</v>
      </c>
      <c r="H578" s="1" t="s">
        <v>871</v>
      </c>
      <c r="I578" s="1" t="str">
        <f>IFERROR(CONCATENATE(VLOOKUP(C578,PARAM!E:F,2,0),VLOOKUP(D578,PARAM!K:L,2,0),VLOOKUP(E578,PARAM!H:I,2,0),VLOOKUP(G578,PARAM!S:T,2,0)),"")</f>
        <v>1155</v>
      </c>
      <c r="J578" s="1" t="str">
        <f>IFERROR(CONCATENATE("*",VLOOKUP(C578,PARAM!E:F,2,0),VLOOKUP(D578,PARAM!K:L,2,0),VLOOKUP(E578,PARAM!H:I,2,0),VLOOKUP(G578,PARAM!S:T,2,0),"*"),"")</f>
        <v>*1155*</v>
      </c>
      <c r="K578" s="1" t="str">
        <f t="shared" si="1"/>
        <v>JEANS DAMA 4 BOTONES SIN BOLSILLO TALLA 14</v>
      </c>
      <c r="L578" s="1" t="str">
        <f>VLOOKUP(B578,PARAM!A:C,3,0)</f>
        <v>MODA CASUAL MUJER</v>
      </c>
      <c r="M578" s="1" t="str">
        <f>VLOOKUP(D578,PARAM!K:N,3,0)</f>
        <v>FEMENINO</v>
      </c>
      <c r="N578" s="1" t="str">
        <f>VLOOKUP(D578,PARAM!K:N,4,0)</f>
        <v>ADULTO</v>
      </c>
      <c r="O578" s="1" t="str">
        <f t="shared" si="2"/>
        <v>JEANS DAMA 4 BOTONES SIN BOLSILLO</v>
      </c>
      <c r="P578" s="1"/>
      <c r="Q578" s="1"/>
    </row>
    <row r="579">
      <c r="A579" s="70">
        <v>46186.0</v>
      </c>
      <c r="B579" s="5" t="s">
        <v>1906</v>
      </c>
      <c r="C579" s="5" t="s">
        <v>1902</v>
      </c>
      <c r="D579" s="5" t="s">
        <v>1599</v>
      </c>
      <c r="E579" s="5" t="s">
        <v>1903</v>
      </c>
      <c r="F579" s="5" t="s">
        <v>1584</v>
      </c>
      <c r="G579" s="99">
        <v>6.0</v>
      </c>
      <c r="H579" s="1" t="s">
        <v>979</v>
      </c>
      <c r="I579" s="1" t="str">
        <f>IFERROR(CONCATENATE(VLOOKUP(C579,PARAM!E:F,2,0),VLOOKUP(D579,PARAM!K:L,2,0),VLOOKUP(E579,PARAM!H:I,2,0),VLOOKUP(G579,PARAM!S:T,2,0)),"")</f>
        <v>11391</v>
      </c>
      <c r="J579" s="1" t="str">
        <f>IFERROR(CONCATENATE("*",VLOOKUP(C579,PARAM!E:F,2,0),VLOOKUP(D579,PARAM!K:L,2,0),VLOOKUP(E579,PARAM!H:I,2,0),VLOOKUP(G579,PARAM!S:T,2,0),"*"),"")</f>
        <v>*11391*</v>
      </c>
      <c r="K579" s="1" t="str">
        <f t="shared" si="1"/>
        <v>JEANS DAMA BAGGI TALLA 6</v>
      </c>
      <c r="L579" s="1" t="str">
        <f>VLOOKUP(B579,PARAM!A:C,3,0)</f>
        <v>MODA CASUAL MUJER</v>
      </c>
      <c r="M579" s="1" t="str">
        <f>VLOOKUP(D579,PARAM!K:N,3,0)</f>
        <v>FEMENINO</v>
      </c>
      <c r="N579" s="1" t="str">
        <f>VLOOKUP(D579,PARAM!K:N,4,0)</f>
        <v>ADULTO</v>
      </c>
      <c r="O579" s="1" t="str">
        <f t="shared" si="2"/>
        <v>JEANS DAMA BAGGI</v>
      </c>
      <c r="P579" s="1"/>
      <c r="Q579" s="1"/>
    </row>
    <row r="580">
      <c r="A580" s="70">
        <v>46186.0</v>
      </c>
      <c r="B580" s="5" t="s">
        <v>1906</v>
      </c>
      <c r="C580" s="5" t="s">
        <v>1902</v>
      </c>
      <c r="D580" s="5" t="s">
        <v>1599</v>
      </c>
      <c r="E580" s="5" t="s">
        <v>1903</v>
      </c>
      <c r="F580" s="5" t="s">
        <v>1584</v>
      </c>
      <c r="G580" s="99">
        <v>8.0</v>
      </c>
      <c r="H580" s="1" t="s">
        <v>979</v>
      </c>
      <c r="I580" s="1" t="str">
        <f>IFERROR(CONCATENATE(VLOOKUP(C580,PARAM!E:F,2,0),VLOOKUP(D580,PARAM!K:L,2,0),VLOOKUP(E580,PARAM!H:I,2,0),VLOOKUP(G580,PARAM!S:T,2,0)),"")</f>
        <v>11392</v>
      </c>
      <c r="J580" s="1" t="str">
        <f>IFERROR(CONCATENATE("*",VLOOKUP(C580,PARAM!E:F,2,0),VLOOKUP(D580,PARAM!K:L,2,0),VLOOKUP(E580,PARAM!H:I,2,0),VLOOKUP(G580,PARAM!S:T,2,0),"*"),"")</f>
        <v>*11392*</v>
      </c>
      <c r="K580" s="1" t="str">
        <f t="shared" si="1"/>
        <v>JEANS DAMA BAGGI TALLA 8</v>
      </c>
      <c r="L580" s="1" t="str">
        <f>VLOOKUP(B580,PARAM!A:C,3,0)</f>
        <v>MODA CASUAL MUJER</v>
      </c>
      <c r="M580" s="1" t="str">
        <f>VLOOKUP(D580,PARAM!K:N,3,0)</f>
        <v>FEMENINO</v>
      </c>
      <c r="N580" s="1" t="str">
        <f>VLOOKUP(D580,PARAM!K:N,4,0)</f>
        <v>ADULTO</v>
      </c>
      <c r="O580" s="1" t="str">
        <f t="shared" si="2"/>
        <v>JEANS DAMA BAGGI</v>
      </c>
      <c r="P580" s="1"/>
      <c r="Q580" s="1"/>
    </row>
    <row r="581">
      <c r="A581" s="70">
        <v>46186.0</v>
      </c>
      <c r="B581" s="5" t="s">
        <v>1906</v>
      </c>
      <c r="C581" s="5" t="s">
        <v>1902</v>
      </c>
      <c r="D581" s="5" t="s">
        <v>1599</v>
      </c>
      <c r="E581" s="5" t="s">
        <v>1903</v>
      </c>
      <c r="F581" s="5" t="s">
        <v>1584</v>
      </c>
      <c r="G581" s="99">
        <v>10.0</v>
      </c>
      <c r="H581" s="1" t="s">
        <v>979</v>
      </c>
      <c r="I581" s="1" t="str">
        <f>IFERROR(CONCATENATE(VLOOKUP(C581,PARAM!E:F,2,0),VLOOKUP(D581,PARAM!K:L,2,0),VLOOKUP(E581,PARAM!H:I,2,0),VLOOKUP(G581,PARAM!S:T,2,0)),"")</f>
        <v>11393</v>
      </c>
      <c r="J581" s="1" t="str">
        <f>IFERROR(CONCATENATE("*",VLOOKUP(C581,PARAM!E:F,2,0),VLOOKUP(D581,PARAM!K:L,2,0),VLOOKUP(E581,PARAM!H:I,2,0),VLOOKUP(G581,PARAM!S:T,2,0),"*"),"")</f>
        <v>*11393*</v>
      </c>
      <c r="K581" s="1" t="str">
        <f t="shared" si="1"/>
        <v>JEANS DAMA BAGGI TALLA 10</v>
      </c>
      <c r="L581" s="1" t="str">
        <f>VLOOKUP(B581,PARAM!A:C,3,0)</f>
        <v>MODA CASUAL MUJER</v>
      </c>
      <c r="M581" s="1" t="str">
        <f>VLOOKUP(D581,PARAM!K:N,3,0)</f>
        <v>FEMENINO</v>
      </c>
      <c r="N581" s="1" t="str">
        <f>VLOOKUP(D581,PARAM!K:N,4,0)</f>
        <v>ADULTO</v>
      </c>
      <c r="O581" s="1" t="str">
        <f t="shared" si="2"/>
        <v>JEANS DAMA BAGGI</v>
      </c>
      <c r="P581" s="1"/>
      <c r="Q581" s="1"/>
    </row>
    <row r="582">
      <c r="A582" s="70">
        <v>46186.0</v>
      </c>
      <c r="B582" s="5" t="s">
        <v>1906</v>
      </c>
      <c r="C582" s="5" t="s">
        <v>1902</v>
      </c>
      <c r="D582" s="5" t="s">
        <v>1599</v>
      </c>
      <c r="E582" s="5" t="s">
        <v>1903</v>
      </c>
      <c r="F582" s="5" t="s">
        <v>1584</v>
      </c>
      <c r="G582" s="99">
        <v>12.0</v>
      </c>
      <c r="H582" s="1" t="s">
        <v>979</v>
      </c>
      <c r="I582" s="1" t="str">
        <f>IFERROR(CONCATENATE(VLOOKUP(C582,PARAM!E:F,2,0),VLOOKUP(D582,PARAM!K:L,2,0),VLOOKUP(E582,PARAM!H:I,2,0),VLOOKUP(G582,PARAM!S:T,2,0)),"")</f>
        <v>11394</v>
      </c>
      <c r="J582" s="1" t="str">
        <f>IFERROR(CONCATENATE("*",VLOOKUP(C582,PARAM!E:F,2,0),VLOOKUP(D582,PARAM!K:L,2,0),VLOOKUP(E582,PARAM!H:I,2,0),VLOOKUP(G582,PARAM!S:T,2,0),"*"),"")</f>
        <v>*11394*</v>
      </c>
      <c r="K582" s="1" t="str">
        <f t="shared" si="1"/>
        <v>JEANS DAMA BAGGI TALLA 12</v>
      </c>
      <c r="L582" s="1" t="str">
        <f>VLOOKUP(B582,PARAM!A:C,3,0)</f>
        <v>MODA CASUAL MUJER</v>
      </c>
      <c r="M582" s="1" t="str">
        <f>VLOOKUP(D582,PARAM!K:N,3,0)</f>
        <v>FEMENINO</v>
      </c>
      <c r="N582" s="1" t="str">
        <f>VLOOKUP(D582,PARAM!K:N,4,0)</f>
        <v>ADULTO</v>
      </c>
      <c r="O582" s="1" t="str">
        <f t="shared" si="2"/>
        <v>JEANS DAMA BAGGI</v>
      </c>
      <c r="P582" s="1"/>
      <c r="Q582" s="1"/>
    </row>
    <row r="583">
      <c r="A583" s="70">
        <v>46186.0</v>
      </c>
      <c r="B583" s="5" t="s">
        <v>1906</v>
      </c>
      <c r="C583" s="5" t="s">
        <v>1902</v>
      </c>
      <c r="D583" s="5" t="s">
        <v>1599</v>
      </c>
      <c r="E583" s="5" t="s">
        <v>1903</v>
      </c>
      <c r="F583" s="5" t="s">
        <v>1584</v>
      </c>
      <c r="G583" s="99">
        <v>14.0</v>
      </c>
      <c r="H583" s="1" t="s">
        <v>979</v>
      </c>
      <c r="I583" s="1" t="str">
        <f>IFERROR(CONCATENATE(VLOOKUP(C583,PARAM!E:F,2,0),VLOOKUP(D583,PARAM!K:L,2,0),VLOOKUP(E583,PARAM!H:I,2,0),VLOOKUP(G583,PARAM!S:T,2,0)),"")</f>
        <v>11395</v>
      </c>
      <c r="J583" s="1" t="str">
        <f>IFERROR(CONCATENATE("*",VLOOKUP(C583,PARAM!E:F,2,0),VLOOKUP(D583,PARAM!K:L,2,0),VLOOKUP(E583,PARAM!H:I,2,0),VLOOKUP(G583,PARAM!S:T,2,0),"*"),"")</f>
        <v>*11395*</v>
      </c>
      <c r="K583" s="1" t="str">
        <f t="shared" si="1"/>
        <v>JEANS DAMA BAGGI TALLA 14</v>
      </c>
      <c r="L583" s="1" t="str">
        <f>VLOOKUP(B583,PARAM!A:C,3,0)</f>
        <v>MODA CASUAL MUJER</v>
      </c>
      <c r="M583" s="1" t="str">
        <f>VLOOKUP(D583,PARAM!K:N,3,0)</f>
        <v>FEMENINO</v>
      </c>
      <c r="N583" s="1" t="str">
        <f>VLOOKUP(D583,PARAM!K:N,4,0)</f>
        <v>ADULTO</v>
      </c>
      <c r="O583" s="1" t="str">
        <f t="shared" si="2"/>
        <v>JEANS DAMA BAGGI</v>
      </c>
      <c r="P583" s="1"/>
      <c r="Q583" s="1"/>
    </row>
    <row r="584">
      <c r="A584" s="70">
        <v>46186.0</v>
      </c>
      <c r="B584" s="5" t="s">
        <v>1906</v>
      </c>
      <c r="C584" s="5" t="s">
        <v>1902</v>
      </c>
      <c r="D584" s="5" t="s">
        <v>1599</v>
      </c>
      <c r="E584" s="5" t="s">
        <v>1956</v>
      </c>
      <c r="F584" s="5" t="s">
        <v>1584</v>
      </c>
      <c r="G584" s="99">
        <v>16.0</v>
      </c>
      <c r="H584" s="1" t="s">
        <v>979</v>
      </c>
      <c r="I584" s="1" t="str">
        <f>IFERROR(CONCATENATE(VLOOKUP(C584,PARAM!E:F,2,0),VLOOKUP(D584,PARAM!K:L,2,0),VLOOKUP(E584,PARAM!H:I,2,0),VLOOKUP(G584,PARAM!S:T,2,0)),"")</f>
        <v>11406</v>
      </c>
      <c r="J584" s="1" t="str">
        <f>IFERROR(CONCATENATE("*",VLOOKUP(C584,PARAM!E:F,2,0),VLOOKUP(D584,PARAM!K:L,2,0),VLOOKUP(E584,PARAM!H:I,2,0),VLOOKUP(G584,PARAM!S:T,2,0),"*"),"")</f>
        <v>*11406*</v>
      </c>
      <c r="K584" s="1" t="str">
        <f t="shared" si="1"/>
        <v>JEANS DAMA BAGGI CON BRILLANTES TALLA 16</v>
      </c>
      <c r="L584" s="1" t="str">
        <f>VLOOKUP(B584,PARAM!A:C,3,0)</f>
        <v>MODA CASUAL MUJER</v>
      </c>
      <c r="M584" s="1" t="str">
        <f>VLOOKUP(D584,PARAM!K:N,3,0)</f>
        <v>FEMENINO</v>
      </c>
      <c r="N584" s="1" t="str">
        <f>VLOOKUP(D584,PARAM!K:N,4,0)</f>
        <v>ADULTO</v>
      </c>
      <c r="O584" s="1" t="str">
        <f t="shared" si="2"/>
        <v>JEANS DAMA BAGGI CON BRILLANTES</v>
      </c>
      <c r="P584" s="1"/>
      <c r="Q584" s="1"/>
    </row>
    <row r="585">
      <c r="A585" s="70">
        <v>46186.0</v>
      </c>
      <c r="B585" s="5" t="s">
        <v>1906</v>
      </c>
      <c r="C585" s="5" t="s">
        <v>1902</v>
      </c>
      <c r="D585" s="5" t="s">
        <v>1599</v>
      </c>
      <c r="E585" s="5" t="s">
        <v>1872</v>
      </c>
      <c r="F585" s="5" t="s">
        <v>1771</v>
      </c>
      <c r="G585" s="99">
        <v>8.0</v>
      </c>
      <c r="H585" s="1" t="s">
        <v>1115</v>
      </c>
      <c r="I585" s="1" t="str">
        <f>IFERROR(CONCATENATE(VLOOKUP(C585,PARAM!E:F,2,0),VLOOKUP(D585,PARAM!K:L,2,0),VLOOKUP(E585,PARAM!H:I,2,0),VLOOKUP(G585,PARAM!S:T,2,0)),"")</f>
        <v>11662</v>
      </c>
      <c r="J585" s="1" t="str">
        <f>IFERROR(CONCATENATE("*",VLOOKUP(C585,PARAM!E:F,2,0),VLOOKUP(D585,PARAM!K:L,2,0),VLOOKUP(E585,PARAM!H:I,2,0),VLOOKUP(G585,PARAM!S:T,2,0),"*"),"")</f>
        <v>*11662*</v>
      </c>
      <c r="K585" s="1" t="str">
        <f t="shared" si="1"/>
        <v>JEANS DAMA CAMUFLADO TALLA 8</v>
      </c>
      <c r="L585" s="1" t="str">
        <f>VLOOKUP(B585,PARAM!A:C,3,0)</f>
        <v>MODA CASUAL MUJER</v>
      </c>
      <c r="M585" s="1" t="str">
        <f>VLOOKUP(D585,PARAM!K:N,3,0)</f>
        <v>FEMENINO</v>
      </c>
      <c r="N585" s="1" t="str">
        <f>VLOOKUP(D585,PARAM!K:N,4,0)</f>
        <v>ADULTO</v>
      </c>
      <c r="O585" s="1" t="str">
        <f t="shared" si="2"/>
        <v>JEANS DAMA CAMUFLADO</v>
      </c>
      <c r="P585" s="1"/>
      <c r="Q585" s="1"/>
    </row>
    <row r="586">
      <c r="A586" s="70">
        <v>46186.0</v>
      </c>
      <c r="B586" s="5" t="s">
        <v>1906</v>
      </c>
      <c r="C586" s="5" t="s">
        <v>1902</v>
      </c>
      <c r="D586" s="5" t="s">
        <v>1599</v>
      </c>
      <c r="E586" s="5" t="s">
        <v>1872</v>
      </c>
      <c r="F586" s="5" t="s">
        <v>1771</v>
      </c>
      <c r="G586" s="99">
        <v>10.0</v>
      </c>
      <c r="H586" s="1" t="s">
        <v>1115</v>
      </c>
      <c r="I586" s="1" t="str">
        <f>IFERROR(CONCATENATE(VLOOKUP(C586,PARAM!E:F,2,0),VLOOKUP(D586,PARAM!K:L,2,0),VLOOKUP(E586,PARAM!H:I,2,0),VLOOKUP(G586,PARAM!S:T,2,0)),"")</f>
        <v>11663</v>
      </c>
      <c r="J586" s="1" t="str">
        <f>IFERROR(CONCATENATE("*",VLOOKUP(C586,PARAM!E:F,2,0),VLOOKUP(D586,PARAM!K:L,2,0),VLOOKUP(E586,PARAM!H:I,2,0),VLOOKUP(G586,PARAM!S:T,2,0),"*"),"")</f>
        <v>*11663*</v>
      </c>
      <c r="K586" s="1" t="str">
        <f t="shared" si="1"/>
        <v>JEANS DAMA CAMUFLADO TALLA 10</v>
      </c>
      <c r="L586" s="1" t="str">
        <f>VLOOKUP(B586,PARAM!A:C,3,0)</f>
        <v>MODA CASUAL MUJER</v>
      </c>
      <c r="M586" s="1" t="str">
        <f>VLOOKUP(D586,PARAM!K:N,3,0)</f>
        <v>FEMENINO</v>
      </c>
      <c r="N586" s="1" t="str">
        <f>VLOOKUP(D586,PARAM!K:N,4,0)</f>
        <v>ADULTO</v>
      </c>
      <c r="O586" s="1" t="str">
        <f t="shared" si="2"/>
        <v>JEANS DAMA CAMUFLADO</v>
      </c>
      <c r="P586" s="1"/>
      <c r="Q586" s="1"/>
    </row>
    <row r="587">
      <c r="A587" s="70">
        <v>46186.0</v>
      </c>
      <c r="B587" s="5" t="s">
        <v>1906</v>
      </c>
      <c r="C587" s="5" t="s">
        <v>1902</v>
      </c>
      <c r="D587" s="5" t="s">
        <v>1599</v>
      </c>
      <c r="E587" s="5" t="s">
        <v>1872</v>
      </c>
      <c r="F587" s="5" t="s">
        <v>1771</v>
      </c>
      <c r="G587" s="99">
        <v>12.0</v>
      </c>
      <c r="H587" s="1" t="s">
        <v>1115</v>
      </c>
      <c r="I587" s="1" t="str">
        <f>IFERROR(CONCATENATE(VLOOKUP(C587,PARAM!E:F,2,0),VLOOKUP(D587,PARAM!K:L,2,0),VLOOKUP(E587,PARAM!H:I,2,0),VLOOKUP(G587,PARAM!S:T,2,0)),"")</f>
        <v>11664</v>
      </c>
      <c r="J587" s="1" t="str">
        <f>IFERROR(CONCATENATE("*",VLOOKUP(C587,PARAM!E:F,2,0),VLOOKUP(D587,PARAM!K:L,2,0),VLOOKUP(E587,PARAM!H:I,2,0),VLOOKUP(G587,PARAM!S:T,2,0),"*"),"")</f>
        <v>*11664*</v>
      </c>
      <c r="K587" s="1" t="str">
        <f t="shared" si="1"/>
        <v>JEANS DAMA CAMUFLADO TALLA 12</v>
      </c>
      <c r="L587" s="1" t="str">
        <f>VLOOKUP(B587,PARAM!A:C,3,0)</f>
        <v>MODA CASUAL MUJER</v>
      </c>
      <c r="M587" s="1" t="str">
        <f>VLOOKUP(D587,PARAM!K:N,3,0)</f>
        <v>FEMENINO</v>
      </c>
      <c r="N587" s="1" t="str">
        <f>VLOOKUP(D587,PARAM!K:N,4,0)</f>
        <v>ADULTO</v>
      </c>
      <c r="O587" s="1" t="str">
        <f t="shared" si="2"/>
        <v>JEANS DAMA CAMUFLADO</v>
      </c>
      <c r="P587" s="1"/>
      <c r="Q587" s="1"/>
    </row>
    <row r="588">
      <c r="A588" s="70">
        <v>46186.0</v>
      </c>
      <c r="B588" s="5" t="s">
        <v>1906</v>
      </c>
      <c r="C588" s="5" t="s">
        <v>1902</v>
      </c>
      <c r="D588" s="5" t="s">
        <v>1599</v>
      </c>
      <c r="E588" s="5" t="s">
        <v>1872</v>
      </c>
      <c r="F588" s="5" t="s">
        <v>1771</v>
      </c>
      <c r="G588" s="99">
        <v>14.0</v>
      </c>
      <c r="H588" s="1" t="s">
        <v>1115</v>
      </c>
      <c r="I588" s="1" t="str">
        <f>IFERROR(CONCATENATE(VLOOKUP(C588,PARAM!E:F,2,0),VLOOKUP(D588,PARAM!K:L,2,0),VLOOKUP(E588,PARAM!H:I,2,0),VLOOKUP(G588,PARAM!S:T,2,0)),"")</f>
        <v>11665</v>
      </c>
      <c r="J588" s="1" t="str">
        <f>IFERROR(CONCATENATE("*",VLOOKUP(C588,PARAM!E:F,2,0),VLOOKUP(D588,PARAM!K:L,2,0),VLOOKUP(E588,PARAM!H:I,2,0),VLOOKUP(G588,PARAM!S:T,2,0),"*"),"")</f>
        <v>*11665*</v>
      </c>
      <c r="K588" s="1" t="str">
        <f t="shared" si="1"/>
        <v>JEANS DAMA CAMUFLADO TALLA 14</v>
      </c>
      <c r="L588" s="1" t="str">
        <f>VLOOKUP(B588,PARAM!A:C,3,0)</f>
        <v>MODA CASUAL MUJER</v>
      </c>
      <c r="M588" s="1" t="str">
        <f>VLOOKUP(D588,PARAM!K:N,3,0)</f>
        <v>FEMENINO</v>
      </c>
      <c r="N588" s="1" t="str">
        <f>VLOOKUP(D588,PARAM!K:N,4,0)</f>
        <v>ADULTO</v>
      </c>
      <c r="O588" s="1" t="str">
        <f t="shared" si="2"/>
        <v>JEANS DAMA CAMUFLADO</v>
      </c>
      <c r="P588" s="1"/>
      <c r="Q588" s="1"/>
    </row>
    <row r="589">
      <c r="A589" s="70">
        <v>46186.0</v>
      </c>
      <c r="B589" s="5" t="s">
        <v>1906</v>
      </c>
      <c r="C589" s="5" t="s">
        <v>1902</v>
      </c>
      <c r="D589" s="5" t="s">
        <v>1599</v>
      </c>
      <c r="E589" s="5" t="s">
        <v>1872</v>
      </c>
      <c r="F589" s="5" t="s">
        <v>1771</v>
      </c>
      <c r="G589" s="99">
        <v>16.0</v>
      </c>
      <c r="H589" s="1" t="s">
        <v>1115</v>
      </c>
      <c r="I589" s="1" t="str">
        <f>IFERROR(CONCATENATE(VLOOKUP(C589,PARAM!E:F,2,0),VLOOKUP(D589,PARAM!K:L,2,0),VLOOKUP(E589,PARAM!H:I,2,0),VLOOKUP(G589,PARAM!S:T,2,0)),"")</f>
        <v>11666</v>
      </c>
      <c r="J589" s="1" t="str">
        <f>IFERROR(CONCATENATE("*",VLOOKUP(C589,PARAM!E:F,2,0),VLOOKUP(D589,PARAM!K:L,2,0),VLOOKUP(E589,PARAM!H:I,2,0),VLOOKUP(G589,PARAM!S:T,2,0),"*"),"")</f>
        <v>*11666*</v>
      </c>
      <c r="K589" s="1" t="str">
        <f t="shared" si="1"/>
        <v>JEANS DAMA CAMUFLADO TALLA 16</v>
      </c>
      <c r="L589" s="1" t="str">
        <f>VLOOKUP(B589,PARAM!A:C,3,0)</f>
        <v>MODA CASUAL MUJER</v>
      </c>
      <c r="M589" s="1" t="str">
        <f>VLOOKUP(D589,PARAM!K:N,3,0)</f>
        <v>FEMENINO</v>
      </c>
      <c r="N589" s="1" t="str">
        <f>VLOOKUP(D589,PARAM!K:N,4,0)</f>
        <v>ADULTO</v>
      </c>
      <c r="O589" s="1" t="str">
        <f t="shared" si="2"/>
        <v>JEANS DAMA CAMUFLADO</v>
      </c>
      <c r="P589" s="1"/>
      <c r="Q589" s="1"/>
    </row>
    <row r="590">
      <c r="A590" s="70">
        <v>46186.0</v>
      </c>
      <c r="B590" s="5" t="s">
        <v>1906</v>
      </c>
      <c r="C590" s="5" t="s">
        <v>1835</v>
      </c>
      <c r="D590" s="5" t="s">
        <v>1599</v>
      </c>
      <c r="E590" s="5" t="s">
        <v>1938</v>
      </c>
      <c r="F590" s="5" t="s">
        <v>1584</v>
      </c>
      <c r="G590" s="99" t="s">
        <v>1678</v>
      </c>
      <c r="H590" s="1" t="s">
        <v>963</v>
      </c>
      <c r="I590" s="1" t="str">
        <f>IFERROR(CONCATENATE(VLOOKUP(C590,PARAM!E:F,2,0),VLOOKUP(D590,PARAM!K:L,2,0),VLOOKUP(E590,PARAM!H:I,2,0),VLOOKUP(G590,PARAM!S:T,2,0)),"")</f>
        <v>2113730</v>
      </c>
      <c r="J590" s="1" t="str">
        <f>IFERROR(CONCATENATE("*",VLOOKUP(C590,PARAM!E:F,2,0),VLOOKUP(D590,PARAM!K:L,2,0),VLOOKUP(E590,PARAM!H:I,2,0),VLOOKUP(G590,PARAM!S:T,2,0),"*"),"")</f>
        <v>*2113730*</v>
      </c>
      <c r="K590" s="1" t="str">
        <f t="shared" si="1"/>
        <v>PANTALONES DAMA GAMUSA TALLA UN</v>
      </c>
      <c r="L590" s="1" t="str">
        <f>VLOOKUP(B590,PARAM!A:C,3,0)</f>
        <v>MODA CASUAL MUJER</v>
      </c>
      <c r="M590" s="1" t="str">
        <f>VLOOKUP(D590,PARAM!K:N,3,0)</f>
        <v>FEMENINO</v>
      </c>
      <c r="N590" s="1" t="str">
        <f>VLOOKUP(D590,PARAM!K:N,4,0)</f>
        <v>ADULTO</v>
      </c>
      <c r="O590" s="1" t="str">
        <f t="shared" si="2"/>
        <v>PANTALONES DAMA GAMUSA</v>
      </c>
      <c r="P590" s="1"/>
      <c r="Q590" s="1"/>
    </row>
    <row r="591">
      <c r="A591" s="70">
        <v>46186.0</v>
      </c>
      <c r="B591" s="5" t="s">
        <v>1906</v>
      </c>
      <c r="C591" s="5" t="s">
        <v>1835</v>
      </c>
      <c r="D591" s="5" t="s">
        <v>1599</v>
      </c>
      <c r="E591" s="5" t="s">
        <v>1938</v>
      </c>
      <c r="F591" s="5" t="s">
        <v>1584</v>
      </c>
      <c r="G591" s="99" t="s">
        <v>1754</v>
      </c>
      <c r="H591" s="1" t="s">
        <v>963</v>
      </c>
      <c r="I591" s="1" t="str">
        <f>IFERROR(CONCATENATE(VLOOKUP(C591,PARAM!E:F,2,0),VLOOKUP(D591,PARAM!K:L,2,0),VLOOKUP(E591,PARAM!H:I,2,0),VLOOKUP(G591,PARAM!S:T,2,0)),"")</f>
        <v>2113732</v>
      </c>
      <c r="J591" s="1" t="str">
        <f>IFERROR(CONCATENATE("*",VLOOKUP(C591,PARAM!E:F,2,0),VLOOKUP(D591,PARAM!K:L,2,0),VLOOKUP(E591,PARAM!H:I,2,0),VLOOKUP(G591,PARAM!S:T,2,0),"*"),"")</f>
        <v>*2113732*</v>
      </c>
      <c r="K591" s="1" t="str">
        <f t="shared" si="1"/>
        <v>PANTALONES DAMA GAMUSA TALLA XL</v>
      </c>
      <c r="L591" s="1" t="str">
        <f>VLOOKUP(B591,PARAM!A:C,3,0)</f>
        <v>MODA CASUAL MUJER</v>
      </c>
      <c r="M591" s="1" t="str">
        <f>VLOOKUP(D591,PARAM!K:N,3,0)</f>
        <v>FEMENINO</v>
      </c>
      <c r="N591" s="1" t="str">
        <f>VLOOKUP(D591,PARAM!K:N,4,0)</f>
        <v>ADULTO</v>
      </c>
      <c r="O591" s="1" t="str">
        <f t="shared" si="2"/>
        <v>PANTALONES DAMA GAMUSA</v>
      </c>
      <c r="P591" s="1"/>
      <c r="Q591" s="1"/>
    </row>
    <row r="592">
      <c r="A592" s="70">
        <v>46186.0</v>
      </c>
      <c r="B592" s="5" t="s">
        <v>1906</v>
      </c>
      <c r="C592" s="5" t="s">
        <v>1835</v>
      </c>
      <c r="D592" s="5" t="s">
        <v>1599</v>
      </c>
      <c r="E592" s="5" t="s">
        <v>1915</v>
      </c>
      <c r="F592" s="5" t="s">
        <v>1584</v>
      </c>
      <c r="G592" s="99" t="s">
        <v>1678</v>
      </c>
      <c r="H592" s="1" t="s">
        <v>963</v>
      </c>
      <c r="I592" s="1" t="str">
        <f>IFERROR(CONCATENATE(VLOOKUP(C592,PARAM!E:F,2,0),VLOOKUP(D592,PARAM!K:L,2,0),VLOOKUP(E592,PARAM!H:I,2,0),VLOOKUP(G592,PARAM!S:T,2,0)),"")</f>
        <v>2118430</v>
      </c>
      <c r="J592" s="1" t="str">
        <f>IFERROR(CONCATENATE("*",VLOOKUP(C592,PARAM!E:F,2,0),VLOOKUP(D592,PARAM!K:L,2,0),VLOOKUP(E592,PARAM!H:I,2,0),VLOOKUP(G592,PARAM!S:T,2,0),"*"),"")</f>
        <v>*2118430*</v>
      </c>
      <c r="K592" s="1" t="str">
        <f t="shared" si="1"/>
        <v>PANTALONES DAMA MARIPOSA TALLA UN</v>
      </c>
      <c r="L592" s="1" t="str">
        <f>VLOOKUP(B592,PARAM!A:C,3,0)</f>
        <v>MODA CASUAL MUJER</v>
      </c>
      <c r="M592" s="1" t="str">
        <f>VLOOKUP(D592,PARAM!K:N,3,0)</f>
        <v>FEMENINO</v>
      </c>
      <c r="N592" s="1" t="str">
        <f>VLOOKUP(D592,PARAM!K:N,4,0)</f>
        <v>ADULTO</v>
      </c>
      <c r="O592" s="1" t="str">
        <f t="shared" si="2"/>
        <v>PANTALONES DAMA MARIPOSA</v>
      </c>
      <c r="P592" s="1"/>
      <c r="Q592" s="1"/>
    </row>
    <row r="593">
      <c r="A593" s="70">
        <v>46186.0</v>
      </c>
      <c r="B593" s="5" t="s">
        <v>1906</v>
      </c>
      <c r="C593" s="5" t="s">
        <v>1835</v>
      </c>
      <c r="D593" s="5" t="s">
        <v>1599</v>
      </c>
      <c r="E593" s="5" t="s">
        <v>1915</v>
      </c>
      <c r="F593" s="5" t="s">
        <v>1584</v>
      </c>
      <c r="G593" s="99" t="s">
        <v>1754</v>
      </c>
      <c r="H593" s="1" t="s">
        <v>963</v>
      </c>
      <c r="I593" s="1" t="str">
        <f>IFERROR(CONCATENATE(VLOOKUP(C593,PARAM!E:F,2,0),VLOOKUP(D593,PARAM!K:L,2,0),VLOOKUP(E593,PARAM!H:I,2,0),VLOOKUP(G593,PARAM!S:T,2,0)),"")</f>
        <v>2118432</v>
      </c>
      <c r="J593" s="1" t="str">
        <f>IFERROR(CONCATENATE("*",VLOOKUP(C593,PARAM!E:F,2,0),VLOOKUP(D593,PARAM!K:L,2,0),VLOOKUP(E593,PARAM!H:I,2,0),VLOOKUP(G593,PARAM!S:T,2,0),"*"),"")</f>
        <v>*2118432*</v>
      </c>
      <c r="K593" s="1" t="str">
        <f t="shared" si="1"/>
        <v>PANTALONES DAMA MARIPOSA TALLA XL</v>
      </c>
      <c r="L593" s="1" t="str">
        <f>VLOOKUP(B593,PARAM!A:C,3,0)</f>
        <v>MODA CASUAL MUJER</v>
      </c>
      <c r="M593" s="1" t="str">
        <f>VLOOKUP(D593,PARAM!K:N,3,0)</f>
        <v>FEMENINO</v>
      </c>
      <c r="N593" s="1" t="str">
        <f>VLOOKUP(D593,PARAM!K:N,4,0)</f>
        <v>ADULTO</v>
      </c>
      <c r="O593" s="1" t="str">
        <f t="shared" si="2"/>
        <v>PANTALONES DAMA MARIPOSA</v>
      </c>
      <c r="P593" s="1"/>
      <c r="Q593" s="1"/>
    </row>
    <row r="594">
      <c r="A594" s="70">
        <v>46186.0</v>
      </c>
      <c r="B594" s="5" t="s">
        <v>1906</v>
      </c>
      <c r="C594" s="5" t="s">
        <v>1835</v>
      </c>
      <c r="D594" s="5" t="s">
        <v>1599</v>
      </c>
      <c r="E594" s="5" t="s">
        <v>1957</v>
      </c>
      <c r="F594" s="5" t="s">
        <v>1584</v>
      </c>
      <c r="G594" s="99">
        <v>10.0</v>
      </c>
      <c r="H594" s="1" t="s">
        <v>1015</v>
      </c>
      <c r="I594" s="1" t="str">
        <f>IFERROR(CONCATENATE(VLOOKUP(C594,PARAM!E:F,2,0),VLOOKUP(D594,PARAM!K:L,2,0),VLOOKUP(E594,PARAM!H:I,2,0),VLOOKUP(G594,PARAM!S:T,2,0)),"")</f>
        <v>211973</v>
      </c>
      <c r="J594" s="1" t="str">
        <f>IFERROR(CONCATENATE("*",VLOOKUP(C594,PARAM!E:F,2,0),VLOOKUP(D594,PARAM!K:L,2,0),VLOOKUP(E594,PARAM!H:I,2,0),VLOOKUP(G594,PARAM!S:T,2,0),"*"),"")</f>
        <v>*211973*</v>
      </c>
      <c r="K594" s="1" t="str">
        <f t="shared" si="1"/>
        <v>PANTALONES DAMA NOCHE TALLA 10</v>
      </c>
      <c r="L594" s="1" t="str">
        <f>VLOOKUP(B594,PARAM!A:C,3,0)</f>
        <v>MODA CASUAL MUJER</v>
      </c>
      <c r="M594" s="1" t="str">
        <f>VLOOKUP(D594,PARAM!K:N,3,0)</f>
        <v>FEMENINO</v>
      </c>
      <c r="N594" s="1" t="str">
        <f>VLOOKUP(D594,PARAM!K:N,4,0)</f>
        <v>ADULTO</v>
      </c>
      <c r="O594" s="1" t="str">
        <f t="shared" si="2"/>
        <v>PANTALONES DAMA NOCHE</v>
      </c>
      <c r="P594" s="1"/>
      <c r="Q594" s="1"/>
    </row>
    <row r="595">
      <c r="A595" s="70">
        <v>46186.0</v>
      </c>
      <c r="B595" s="5" t="s">
        <v>1906</v>
      </c>
      <c r="C595" s="5" t="s">
        <v>1835</v>
      </c>
      <c r="D595" s="5" t="s">
        <v>1599</v>
      </c>
      <c r="E595" s="5" t="s">
        <v>1957</v>
      </c>
      <c r="F595" s="5" t="s">
        <v>1584</v>
      </c>
      <c r="G595" s="99">
        <v>12.0</v>
      </c>
      <c r="H595" s="1" t="s">
        <v>1015</v>
      </c>
      <c r="I595" s="1" t="str">
        <f>IFERROR(CONCATENATE(VLOOKUP(C595,PARAM!E:F,2,0),VLOOKUP(D595,PARAM!K:L,2,0),VLOOKUP(E595,PARAM!H:I,2,0),VLOOKUP(G595,PARAM!S:T,2,0)),"")</f>
        <v>211974</v>
      </c>
      <c r="J595" s="1" t="str">
        <f>IFERROR(CONCATENATE("*",VLOOKUP(C595,PARAM!E:F,2,0),VLOOKUP(D595,PARAM!K:L,2,0),VLOOKUP(E595,PARAM!H:I,2,0),VLOOKUP(G595,PARAM!S:T,2,0),"*"),"")</f>
        <v>*211974*</v>
      </c>
      <c r="K595" s="1" t="str">
        <f t="shared" si="1"/>
        <v>PANTALONES DAMA NOCHE TALLA 12</v>
      </c>
      <c r="L595" s="1" t="str">
        <f>VLOOKUP(B595,PARAM!A:C,3,0)</f>
        <v>MODA CASUAL MUJER</v>
      </c>
      <c r="M595" s="1" t="str">
        <f>VLOOKUP(D595,PARAM!K:N,3,0)</f>
        <v>FEMENINO</v>
      </c>
      <c r="N595" s="1" t="str">
        <f>VLOOKUP(D595,PARAM!K:N,4,0)</f>
        <v>ADULTO</v>
      </c>
      <c r="O595" s="1" t="str">
        <f t="shared" si="2"/>
        <v>PANTALONES DAMA NOCHE</v>
      </c>
      <c r="P595" s="1"/>
      <c r="Q595" s="1"/>
    </row>
    <row r="596">
      <c r="A596" s="70">
        <v>46186.0</v>
      </c>
      <c r="B596" s="5" t="s">
        <v>1906</v>
      </c>
      <c r="C596" s="5" t="s">
        <v>1835</v>
      </c>
      <c r="D596" s="5" t="s">
        <v>1599</v>
      </c>
      <c r="E596" s="5" t="s">
        <v>1957</v>
      </c>
      <c r="F596" s="5" t="s">
        <v>1584</v>
      </c>
      <c r="G596" s="99">
        <v>14.0</v>
      </c>
      <c r="H596" s="1" t="s">
        <v>1015</v>
      </c>
      <c r="I596" s="1" t="str">
        <f>IFERROR(CONCATENATE(VLOOKUP(C596,PARAM!E:F,2,0),VLOOKUP(D596,PARAM!K:L,2,0),VLOOKUP(E596,PARAM!H:I,2,0),VLOOKUP(G596,PARAM!S:T,2,0)),"")</f>
        <v>211975</v>
      </c>
      <c r="J596" s="1" t="str">
        <f>IFERROR(CONCATENATE("*",VLOOKUP(C596,PARAM!E:F,2,0),VLOOKUP(D596,PARAM!K:L,2,0),VLOOKUP(E596,PARAM!H:I,2,0),VLOOKUP(G596,PARAM!S:T,2,0),"*"),"")</f>
        <v>*211975*</v>
      </c>
      <c r="K596" s="1" t="str">
        <f t="shared" si="1"/>
        <v>PANTALONES DAMA NOCHE TALLA 14</v>
      </c>
      <c r="L596" s="1" t="str">
        <f>VLOOKUP(B596,PARAM!A:C,3,0)</f>
        <v>MODA CASUAL MUJER</v>
      </c>
      <c r="M596" s="1" t="str">
        <f>VLOOKUP(D596,PARAM!K:N,3,0)</f>
        <v>FEMENINO</v>
      </c>
      <c r="N596" s="1" t="str">
        <f>VLOOKUP(D596,PARAM!K:N,4,0)</f>
        <v>ADULTO</v>
      </c>
      <c r="O596" s="1" t="str">
        <f t="shared" si="2"/>
        <v>PANTALONES DAMA NOCHE</v>
      </c>
      <c r="P596" s="1"/>
      <c r="Q596" s="1"/>
    </row>
    <row r="597">
      <c r="A597" s="70">
        <v>46186.0</v>
      </c>
      <c r="B597" s="5" t="s">
        <v>1906</v>
      </c>
      <c r="C597" s="5" t="s">
        <v>1835</v>
      </c>
      <c r="D597" s="5" t="s">
        <v>1599</v>
      </c>
      <c r="E597" s="5" t="s">
        <v>1958</v>
      </c>
      <c r="F597" s="5" t="s">
        <v>1584</v>
      </c>
      <c r="G597" s="99" t="s">
        <v>1678</v>
      </c>
      <c r="H597" s="1" t="s">
        <v>963</v>
      </c>
      <c r="I597" s="1" t="str">
        <f>IFERROR(CONCATENATE(VLOOKUP(C597,PARAM!E:F,2,0),VLOOKUP(D597,PARAM!K:L,2,0),VLOOKUP(E597,PARAM!H:I,2,0),VLOOKUP(G597,PARAM!S:T,2,0)),"")</f>
        <v>2124030</v>
      </c>
      <c r="J597" s="1" t="str">
        <f>IFERROR(CONCATENATE("*",VLOOKUP(C597,PARAM!E:F,2,0),VLOOKUP(D597,PARAM!K:L,2,0),VLOOKUP(E597,PARAM!H:I,2,0),VLOOKUP(G597,PARAM!S:T,2,0),"*"),"")</f>
        <v>*2124030*</v>
      </c>
      <c r="K597" s="1" t="str">
        <f t="shared" si="1"/>
        <v>PANTALONES DAMA ROMA TALLA UN</v>
      </c>
      <c r="L597" s="1" t="str">
        <f>VLOOKUP(B597,PARAM!A:C,3,0)</f>
        <v>MODA CASUAL MUJER</v>
      </c>
      <c r="M597" s="1" t="str">
        <f>VLOOKUP(D597,PARAM!K:N,3,0)</f>
        <v>FEMENINO</v>
      </c>
      <c r="N597" s="1" t="str">
        <f>VLOOKUP(D597,PARAM!K:N,4,0)</f>
        <v>ADULTO</v>
      </c>
      <c r="O597" s="1" t="str">
        <f t="shared" si="2"/>
        <v>PANTALONES DAMA ROMA</v>
      </c>
      <c r="P597" s="1"/>
      <c r="Q597" s="1"/>
    </row>
    <row r="598">
      <c r="A598" s="70">
        <v>46186.0</v>
      </c>
      <c r="B598" s="5" t="s">
        <v>1906</v>
      </c>
      <c r="C598" s="5" t="s">
        <v>1835</v>
      </c>
      <c r="D598" s="5" t="s">
        <v>1599</v>
      </c>
      <c r="E598" s="5" t="s">
        <v>1958</v>
      </c>
      <c r="F598" s="5" t="s">
        <v>1584</v>
      </c>
      <c r="G598" s="99" t="s">
        <v>1754</v>
      </c>
      <c r="H598" s="1" t="s">
        <v>963</v>
      </c>
      <c r="I598" s="1" t="str">
        <f>IFERROR(CONCATENATE(VLOOKUP(C598,PARAM!E:F,2,0),VLOOKUP(D598,PARAM!K:L,2,0),VLOOKUP(E598,PARAM!H:I,2,0),VLOOKUP(G598,PARAM!S:T,2,0)),"")</f>
        <v>2124032</v>
      </c>
      <c r="J598" s="1" t="str">
        <f>IFERROR(CONCATENATE("*",VLOOKUP(C598,PARAM!E:F,2,0),VLOOKUP(D598,PARAM!K:L,2,0),VLOOKUP(E598,PARAM!H:I,2,0),VLOOKUP(G598,PARAM!S:T,2,0),"*"),"")</f>
        <v>*2124032*</v>
      </c>
      <c r="K598" s="1" t="str">
        <f t="shared" si="1"/>
        <v>PANTALONES DAMA ROMA TALLA XL</v>
      </c>
      <c r="L598" s="1" t="str">
        <f>VLOOKUP(B598,PARAM!A:C,3,0)</f>
        <v>MODA CASUAL MUJER</v>
      </c>
      <c r="M598" s="1" t="str">
        <f>VLOOKUP(D598,PARAM!K:N,3,0)</f>
        <v>FEMENINO</v>
      </c>
      <c r="N598" s="1" t="str">
        <f>VLOOKUP(D598,PARAM!K:N,4,0)</f>
        <v>ADULTO</v>
      </c>
      <c r="O598" s="1" t="str">
        <f t="shared" si="2"/>
        <v>PANTALONES DAMA ROMA</v>
      </c>
      <c r="P598" s="1"/>
      <c r="Q598" s="1"/>
    </row>
    <row r="599">
      <c r="A599" s="70">
        <v>46186.0</v>
      </c>
      <c r="B599" s="5" t="s">
        <v>1906</v>
      </c>
      <c r="C599" s="5" t="s">
        <v>1959</v>
      </c>
      <c r="D599" s="5" t="s">
        <v>1599</v>
      </c>
      <c r="E599" s="5" t="s">
        <v>1960</v>
      </c>
      <c r="F599" s="5" t="s">
        <v>1584</v>
      </c>
      <c r="G599" s="99" t="s">
        <v>1678</v>
      </c>
      <c r="H599" s="1" t="s">
        <v>1087</v>
      </c>
      <c r="I599" s="1" t="str">
        <f>IFERROR(CONCATENATE(VLOOKUP(C599,PARAM!E:F,2,0),VLOOKUP(D599,PARAM!K:L,2,0),VLOOKUP(E599,PARAM!H:I,2,0),VLOOKUP(G599,PARAM!S:T,2,0)),"")</f>
        <v>3919730</v>
      </c>
      <c r="J599" s="1" t="str">
        <f>IFERROR(CONCATENATE("*",VLOOKUP(C599,PARAM!E:F,2,0),VLOOKUP(D599,PARAM!K:L,2,0),VLOOKUP(E599,PARAM!H:I,2,0),VLOOKUP(G599,PARAM!S:T,2,0),"*"),"")</f>
        <v>*3919730*</v>
      </c>
      <c r="K599" s="1" t="str">
        <f t="shared" si="1"/>
        <v>SACO DAMA CORAZON LOVE TALLA UN</v>
      </c>
      <c r="L599" s="1" t="str">
        <f>VLOOKUP(B599,PARAM!A:C,3,0)</f>
        <v>MODA CASUAL MUJER</v>
      </c>
      <c r="M599" s="1" t="str">
        <f>VLOOKUP(D599,PARAM!K:N,3,0)</f>
        <v>FEMENINO</v>
      </c>
      <c r="N599" s="1" t="str">
        <f>VLOOKUP(D599,PARAM!K:N,4,0)</f>
        <v>ADULTO</v>
      </c>
      <c r="O599" s="1" t="str">
        <f t="shared" si="2"/>
        <v>SACO DAMA CORAZON LOVE</v>
      </c>
      <c r="P599" s="1"/>
      <c r="Q599" s="1"/>
    </row>
    <row r="600">
      <c r="A600" s="70">
        <v>46186.0</v>
      </c>
      <c r="B600" s="5" t="s">
        <v>1906</v>
      </c>
      <c r="C600" s="5" t="s">
        <v>1959</v>
      </c>
      <c r="D600" s="5" t="s">
        <v>1599</v>
      </c>
      <c r="E600" s="5" t="s">
        <v>1961</v>
      </c>
      <c r="F600" s="5" t="s">
        <v>1584</v>
      </c>
      <c r="G600" s="99" t="s">
        <v>1678</v>
      </c>
      <c r="H600" s="1" t="s">
        <v>1085</v>
      </c>
      <c r="I600" s="1" t="str">
        <f>IFERROR(CONCATENATE(VLOOKUP(C600,PARAM!E:F,2,0),VLOOKUP(D600,PARAM!K:L,2,0),VLOOKUP(E600,PARAM!H:I,2,0),VLOOKUP(G600,PARAM!S:T,2,0)),"")</f>
        <v>39118030</v>
      </c>
      <c r="J600" s="1" t="str">
        <f>IFERROR(CONCATENATE("*",VLOOKUP(C600,PARAM!E:F,2,0),VLOOKUP(D600,PARAM!K:L,2,0),VLOOKUP(E600,PARAM!H:I,2,0),VLOOKUP(G600,PARAM!S:T,2,0),"*"),"")</f>
        <v>*39118030*</v>
      </c>
      <c r="K600" s="1" t="str">
        <f t="shared" si="1"/>
        <v>SACO DAMA MANGA CORTA TALLA UN</v>
      </c>
      <c r="L600" s="1" t="str">
        <f>VLOOKUP(B600,PARAM!A:C,3,0)</f>
        <v>MODA CASUAL MUJER</v>
      </c>
      <c r="M600" s="1" t="str">
        <f>VLOOKUP(D600,PARAM!K:N,3,0)</f>
        <v>FEMENINO</v>
      </c>
      <c r="N600" s="1" t="str">
        <f>VLOOKUP(D600,PARAM!K:N,4,0)</f>
        <v>ADULTO</v>
      </c>
      <c r="O600" s="1" t="str">
        <f t="shared" si="2"/>
        <v>SACO DAMA MANGA CORTA</v>
      </c>
      <c r="P600" s="1"/>
      <c r="Q600" s="1"/>
    </row>
    <row r="601">
      <c r="A601" s="70">
        <v>46186.0</v>
      </c>
      <c r="B601" s="5" t="s">
        <v>1906</v>
      </c>
      <c r="C601" s="5" t="s">
        <v>1959</v>
      </c>
      <c r="D601" s="5" t="s">
        <v>1599</v>
      </c>
      <c r="E601" s="5" t="s">
        <v>1962</v>
      </c>
      <c r="F601" s="5" t="s">
        <v>1584</v>
      </c>
      <c r="G601" s="99" t="s">
        <v>1678</v>
      </c>
      <c r="H601" s="1" t="s">
        <v>1087</v>
      </c>
      <c r="I601" s="1" t="str">
        <f>IFERROR(CONCATENATE(VLOOKUP(C601,PARAM!E:F,2,0),VLOOKUP(D601,PARAM!K:L,2,0),VLOOKUP(E601,PARAM!H:I,2,0),VLOOKUP(G601,PARAM!S:T,2,0)),"")</f>
        <v>39123130</v>
      </c>
      <c r="J601" s="1" t="str">
        <f>IFERROR(CONCATENATE("*",VLOOKUP(C601,PARAM!E:F,2,0),VLOOKUP(D601,PARAM!K:L,2,0),VLOOKUP(E601,PARAM!H:I,2,0),VLOOKUP(G601,PARAM!S:T,2,0),"*"),"")</f>
        <v>*39123130*</v>
      </c>
      <c r="K601" s="1" t="str">
        <f t="shared" si="1"/>
        <v>SACO DAMA RAYAS COMBINADAS TALLA UN</v>
      </c>
      <c r="L601" s="1" t="str">
        <f>VLOOKUP(B601,PARAM!A:C,3,0)</f>
        <v>MODA CASUAL MUJER</v>
      </c>
      <c r="M601" s="1" t="str">
        <f>VLOOKUP(D601,PARAM!K:N,3,0)</f>
        <v>FEMENINO</v>
      </c>
      <c r="N601" s="1" t="str">
        <f>VLOOKUP(D601,PARAM!K:N,4,0)</f>
        <v>ADULTO</v>
      </c>
      <c r="O601" s="1" t="str">
        <f t="shared" si="2"/>
        <v>SACO DAMA RAYAS COMBINADAS</v>
      </c>
      <c r="P601" s="1"/>
      <c r="Q601" s="1"/>
    </row>
    <row r="602">
      <c r="A602" s="70">
        <v>46186.0</v>
      </c>
      <c r="B602" s="5" t="s">
        <v>1906</v>
      </c>
      <c r="C602" s="5" t="s">
        <v>1959</v>
      </c>
      <c r="D602" s="5" t="s">
        <v>1599</v>
      </c>
      <c r="E602" s="1" t="s">
        <v>1963</v>
      </c>
      <c r="F602" s="5" t="s">
        <v>1584</v>
      </c>
      <c r="G602" s="99" t="s">
        <v>1678</v>
      </c>
      <c r="H602" s="1" t="s">
        <v>1262</v>
      </c>
      <c r="I602" s="1" t="str">
        <f>IFERROR(CONCATENATE(VLOOKUP(C602,PARAM!E:F,2,0),VLOOKUP(D602,PARAM!K:L,2,0),VLOOKUP(E602,PARAM!H:I,2,0),VLOOKUP(G602,PARAM!S:T,2,0)),"")</f>
        <v>39124730</v>
      </c>
      <c r="J602" s="1" t="str">
        <f>IFERROR(CONCATENATE("*",VLOOKUP(C602,PARAM!E:F,2,0),VLOOKUP(D602,PARAM!K:L,2,0),VLOOKUP(E602,PARAM!H:I,2,0),VLOOKUP(G602,PARAM!S:T,2,0),"*"),"")</f>
        <v>*39124730*</v>
      </c>
      <c r="K602" s="1" t="str">
        <f t="shared" si="1"/>
        <v>SACO DAMA SACO ABIERTO TALLA UN</v>
      </c>
      <c r="L602" s="1" t="str">
        <f>VLOOKUP(B602,PARAM!A:C,3,0)</f>
        <v>MODA CASUAL MUJER</v>
      </c>
      <c r="M602" s="1" t="str">
        <f>VLOOKUP(D602,PARAM!K:N,3,0)</f>
        <v>FEMENINO</v>
      </c>
      <c r="N602" s="1" t="str">
        <f>VLOOKUP(D602,PARAM!K:N,4,0)</f>
        <v>ADULTO</v>
      </c>
      <c r="O602" s="1" t="str">
        <f t="shared" si="2"/>
        <v>SACO DAMA SACO ABIERTO</v>
      </c>
      <c r="P602" s="1"/>
      <c r="Q602" s="1"/>
    </row>
    <row r="603">
      <c r="A603" s="70">
        <v>46186.0</v>
      </c>
      <c r="B603" s="5" t="s">
        <v>1906</v>
      </c>
      <c r="C603" s="5" t="s">
        <v>1959</v>
      </c>
      <c r="D603" s="5" t="s">
        <v>1599</v>
      </c>
      <c r="E603" s="5" t="s">
        <v>1964</v>
      </c>
      <c r="F603" s="5" t="s">
        <v>1584</v>
      </c>
      <c r="G603" s="99" t="s">
        <v>1678</v>
      </c>
      <c r="H603" s="1" t="s">
        <v>1965</v>
      </c>
      <c r="I603" s="1" t="str">
        <f>IFERROR(CONCATENATE(VLOOKUP(C603,PARAM!E:F,2,0),VLOOKUP(D603,PARAM!K:L,2,0),VLOOKUP(E603,PARAM!H:I,2,0),VLOOKUP(G603,PARAM!S:T,2,0)),"")</f>
        <v>39125830</v>
      </c>
      <c r="J603" s="1" t="str">
        <f>IFERROR(CONCATENATE("*",VLOOKUP(C603,PARAM!E:F,2,0),VLOOKUP(D603,PARAM!K:L,2,0),VLOOKUP(E603,PARAM!H:I,2,0),VLOOKUP(G603,PARAM!S:T,2,0),"*"),"")</f>
        <v>*39125830*</v>
      </c>
      <c r="K603" s="1" t="str">
        <f t="shared" si="1"/>
        <v>SACO DAMA TEJIDO RAYAS TALLA UN</v>
      </c>
      <c r="L603" s="1" t="str">
        <f>VLOOKUP(B603,PARAM!A:C,3,0)</f>
        <v>MODA CASUAL MUJER</v>
      </c>
      <c r="M603" s="1" t="str">
        <f>VLOOKUP(D603,PARAM!K:N,3,0)</f>
        <v>FEMENINO</v>
      </c>
      <c r="N603" s="1" t="str">
        <f>VLOOKUP(D603,PARAM!K:N,4,0)</f>
        <v>ADULTO</v>
      </c>
      <c r="O603" s="1" t="str">
        <f t="shared" si="2"/>
        <v>SACO DAMA TEJIDO RAYAS</v>
      </c>
      <c r="P603" s="1"/>
      <c r="Q603" s="1"/>
    </row>
    <row r="604">
      <c r="A604" s="70">
        <v>46190.0</v>
      </c>
      <c r="B604" s="5" t="s">
        <v>1906</v>
      </c>
      <c r="C604" s="5" t="s">
        <v>1871</v>
      </c>
      <c r="D604" s="5" t="s">
        <v>1599</v>
      </c>
      <c r="E604" s="5" t="s">
        <v>1899</v>
      </c>
      <c r="F604" s="5" t="s">
        <v>1584</v>
      </c>
      <c r="G604" s="99" t="s">
        <v>1756</v>
      </c>
      <c r="H604" s="1" t="s">
        <v>894</v>
      </c>
      <c r="I604" s="1" t="str">
        <f>IFERROR(CONCATENATE(VLOOKUP(C604,PARAM!E:F,2,0),VLOOKUP(D604,PARAM!K:L,2,0),VLOOKUP(E604,PARAM!H:I,2,0),VLOOKUP(G604,PARAM!S:T,2,0)),"")</f>
        <v>5112134</v>
      </c>
      <c r="J604" s="1" t="str">
        <f>IFERROR(CONCATENATE("*",VLOOKUP(C604,PARAM!E:F,2,0),VLOOKUP(D604,PARAM!K:L,2,0),VLOOKUP(E604,PARAM!H:I,2,0),VLOOKUP(G604,PARAM!S:T,2,0),"*"),"")</f>
        <v>*5112134*</v>
      </c>
      <c r="K604" s="1" t="str">
        <f t="shared" si="1"/>
        <v>BERMUDAS DAMA DRILL TALLA XXL</v>
      </c>
      <c r="L604" s="1" t="str">
        <f>VLOOKUP(B604,PARAM!A:C,3,0)</f>
        <v>MODA CASUAL MUJER</v>
      </c>
      <c r="M604" s="1" t="str">
        <f>VLOOKUP(D604,PARAM!K:N,3,0)</f>
        <v>FEMENINO</v>
      </c>
      <c r="N604" s="1" t="str">
        <f>VLOOKUP(D604,PARAM!K:N,4,0)</f>
        <v>ADULTO</v>
      </c>
      <c r="O604" s="1" t="str">
        <f t="shared" si="2"/>
        <v>BERMUDAS DAMA DRILL</v>
      </c>
      <c r="P604" s="1"/>
      <c r="Q604" s="1"/>
    </row>
    <row r="605">
      <c r="A605" s="70">
        <v>46186.0</v>
      </c>
      <c r="B605" s="5" t="s">
        <v>1906</v>
      </c>
      <c r="C605" s="5" t="s">
        <v>1842</v>
      </c>
      <c r="D605" s="5" t="s">
        <v>1599</v>
      </c>
      <c r="E605" s="1" t="s">
        <v>1966</v>
      </c>
      <c r="F605" s="5" t="s">
        <v>1584</v>
      </c>
      <c r="G605" s="99" t="s">
        <v>1585</v>
      </c>
      <c r="H605" s="1" t="s">
        <v>894</v>
      </c>
      <c r="I605" s="1" t="str">
        <f>IFERROR(CONCATENATE(VLOOKUP(C605,PARAM!E:F,2,0),VLOOKUP(D605,PARAM!K:L,2,0),VLOOKUP(E605,PARAM!H:I,2,0),VLOOKUP(G605,PARAM!S:T,2,0)),"")</f>
        <v>417431</v>
      </c>
      <c r="J605" s="1" t="str">
        <f>IFERROR(CONCATENATE("*",VLOOKUP(C605,PARAM!E:F,2,0),VLOOKUP(D605,PARAM!K:L,2,0),VLOOKUP(E605,PARAM!H:I,2,0),VLOOKUP(G605,PARAM!S:T,2,0),"*"),"")</f>
        <v>*417431*</v>
      </c>
      <c r="K605" s="1" t="str">
        <f t="shared" si="1"/>
        <v>SHORTS DAMA CINTURON ANCHO TALLA VA</v>
      </c>
      <c r="L605" s="1" t="str">
        <f>VLOOKUP(B605,PARAM!A:C,3,0)</f>
        <v>MODA CASUAL MUJER</v>
      </c>
      <c r="M605" s="1" t="str">
        <f>VLOOKUP(D605,PARAM!K:N,3,0)</f>
        <v>FEMENINO</v>
      </c>
      <c r="N605" s="1" t="str">
        <f>VLOOKUP(D605,PARAM!K:N,4,0)</f>
        <v>ADULTO</v>
      </c>
      <c r="O605" s="1" t="str">
        <f t="shared" si="2"/>
        <v>SHORTS DAMA CINTURON ANCHO</v>
      </c>
      <c r="P605" s="1"/>
      <c r="Q605" s="1"/>
    </row>
    <row r="606">
      <c r="A606" s="70">
        <v>46186.0</v>
      </c>
      <c r="B606" s="5" t="s">
        <v>1906</v>
      </c>
      <c r="C606" s="5" t="s">
        <v>1842</v>
      </c>
      <c r="D606" s="5" t="s">
        <v>1599</v>
      </c>
      <c r="E606" s="1" t="s">
        <v>1967</v>
      </c>
      <c r="F606" s="5" t="s">
        <v>1584</v>
      </c>
      <c r="G606" s="99" t="s">
        <v>1585</v>
      </c>
      <c r="H606" s="1" t="s">
        <v>894</v>
      </c>
      <c r="I606" s="1" t="str">
        <f>IFERROR(CONCATENATE(VLOOKUP(C606,PARAM!E:F,2,0),VLOOKUP(D606,PARAM!K:L,2,0),VLOOKUP(E606,PARAM!H:I,2,0),VLOOKUP(G606,PARAM!S:T,2,0)),"")</f>
        <v>4125131</v>
      </c>
      <c r="J606" s="1" t="str">
        <f>IFERROR(CONCATENATE("*",VLOOKUP(C606,PARAM!E:F,2,0),VLOOKUP(D606,PARAM!K:L,2,0),VLOOKUP(E606,PARAM!H:I,2,0),VLOOKUP(G606,PARAM!S:T,2,0),"*"),"")</f>
        <v>*4125131*</v>
      </c>
      <c r="K606" s="1" t="str">
        <f t="shared" si="1"/>
        <v>SHORTS DAMA SHORT ARO TALLA VA</v>
      </c>
      <c r="L606" s="1" t="str">
        <f>VLOOKUP(B606,PARAM!A:C,3,0)</f>
        <v>MODA CASUAL MUJER</v>
      </c>
      <c r="M606" s="1" t="str">
        <f>VLOOKUP(D606,PARAM!K:N,3,0)</f>
        <v>FEMENINO</v>
      </c>
      <c r="N606" s="1" t="str">
        <f>VLOOKUP(D606,PARAM!K:N,4,0)</f>
        <v>ADULTO</v>
      </c>
      <c r="O606" s="1" t="str">
        <f t="shared" si="2"/>
        <v>SHORTS DAMA SHORT ARO</v>
      </c>
      <c r="P606" s="1"/>
      <c r="Q606" s="1"/>
    </row>
    <row r="607">
      <c r="A607" s="70">
        <v>46186.0</v>
      </c>
      <c r="B607" s="5" t="s">
        <v>1906</v>
      </c>
      <c r="C607" s="5" t="s">
        <v>1968</v>
      </c>
      <c r="D607" s="5" t="s">
        <v>1599</v>
      </c>
      <c r="E607" s="1" t="s">
        <v>1969</v>
      </c>
      <c r="F607" s="5" t="s">
        <v>1584</v>
      </c>
      <c r="G607" s="99" t="s">
        <v>1678</v>
      </c>
      <c r="H607" s="1" t="s">
        <v>942</v>
      </c>
      <c r="I607" s="1" t="str">
        <f>IFERROR(CONCATENATE(VLOOKUP(C607,PARAM!E:F,2,0),VLOOKUP(D607,PARAM!K:L,2,0),VLOOKUP(E607,PARAM!H:I,2,0),VLOOKUP(G607,PARAM!S:T,2,0)),"")</f>
        <v>51126330</v>
      </c>
      <c r="J607" s="1" t="str">
        <f>IFERROR(CONCATENATE("*",VLOOKUP(C607,PARAM!E:F,2,0),VLOOKUP(D607,PARAM!K:L,2,0),VLOOKUP(E607,PARAM!H:I,2,0),VLOOKUP(G607,PARAM!S:T,2,0),"*"),"")</f>
        <v>*51126330*</v>
      </c>
      <c r="K607" s="1" t="str">
        <f t="shared" si="1"/>
        <v>STRAPLE DAMA TIRA CUELLO TALLA UN</v>
      </c>
      <c r="L607" s="1" t="str">
        <f>VLOOKUP(B607,PARAM!A:C,3,0)</f>
        <v>MODA CASUAL MUJER</v>
      </c>
      <c r="M607" s="1" t="str">
        <f>VLOOKUP(D607,PARAM!K:N,3,0)</f>
        <v>FEMENINO</v>
      </c>
      <c r="N607" s="1" t="str">
        <f>VLOOKUP(D607,PARAM!K:N,4,0)</f>
        <v>ADULTO</v>
      </c>
      <c r="O607" s="1" t="str">
        <f t="shared" si="2"/>
        <v>STRAPLE DAMA TIRA CUELLO</v>
      </c>
      <c r="P607" s="1"/>
      <c r="Q607" s="1"/>
    </row>
    <row r="608">
      <c r="A608" s="70">
        <v>46186.0</v>
      </c>
      <c r="B608" s="5" t="s">
        <v>1906</v>
      </c>
      <c r="C608" s="5" t="s">
        <v>1970</v>
      </c>
      <c r="D608" s="5" t="s">
        <v>1599</v>
      </c>
      <c r="E608" s="5" t="s">
        <v>1971</v>
      </c>
      <c r="F608" s="5" t="s">
        <v>1584</v>
      </c>
      <c r="G608" s="99" t="s">
        <v>1678</v>
      </c>
      <c r="H608" s="1" t="s">
        <v>946</v>
      </c>
      <c r="I608" s="1" t="str">
        <f>IFERROR(CONCATENATE(VLOOKUP(C608,PARAM!E:F,2,0),VLOOKUP(D608,PARAM!K:L,2,0),VLOOKUP(E608,PARAM!H:I,2,0),VLOOKUP(G608,PARAM!S:T,2,0)),"")</f>
        <v>715030</v>
      </c>
      <c r="J608" s="1" t="str">
        <f>IFERROR(CONCATENATE("*",VLOOKUP(C608,PARAM!E:F,2,0),VLOOKUP(D608,PARAM!K:L,2,0),VLOOKUP(E608,PARAM!H:I,2,0),VLOOKUP(G608,PARAM!S:T,2,0),"*"),"")</f>
        <v>*715030*</v>
      </c>
      <c r="K608" s="1" t="str">
        <f t="shared" si="1"/>
        <v>TEJIDOS DAMA BOTONES TALLA UN</v>
      </c>
      <c r="L608" s="1" t="str">
        <f>VLOOKUP(B608,PARAM!A:C,3,0)</f>
        <v>MODA CASUAL MUJER</v>
      </c>
      <c r="M608" s="1" t="str">
        <f>VLOOKUP(D608,PARAM!K:N,3,0)</f>
        <v>FEMENINO</v>
      </c>
      <c r="N608" s="1" t="str">
        <f>VLOOKUP(D608,PARAM!K:N,4,0)</f>
        <v>ADULTO</v>
      </c>
      <c r="O608" s="1" t="str">
        <f t="shared" si="2"/>
        <v>TEJIDOS DAMA BOTONES</v>
      </c>
      <c r="P608" s="1"/>
      <c r="Q608" s="1"/>
    </row>
    <row r="609">
      <c r="A609" s="70">
        <v>46186.0</v>
      </c>
      <c r="B609" s="5" t="s">
        <v>1906</v>
      </c>
      <c r="C609" s="5" t="s">
        <v>1970</v>
      </c>
      <c r="D609" s="5" t="s">
        <v>1599</v>
      </c>
      <c r="E609" s="5" t="s">
        <v>1877</v>
      </c>
      <c r="F609" s="5" t="s">
        <v>1584</v>
      </c>
      <c r="G609" s="99" t="s">
        <v>1678</v>
      </c>
      <c r="H609" s="1" t="s">
        <v>946</v>
      </c>
      <c r="I609" s="1" t="str">
        <f>IFERROR(CONCATENATE(VLOOKUP(C609,PARAM!E:F,2,0),VLOOKUP(D609,PARAM!K:L,2,0),VLOOKUP(E609,PARAM!H:I,2,0),VLOOKUP(G609,PARAM!S:T,2,0)),"")</f>
        <v>7110830</v>
      </c>
      <c r="J609" s="1" t="str">
        <f>IFERROR(CONCATENATE("*",VLOOKUP(C609,PARAM!E:F,2,0),VLOOKUP(D609,PARAM!K:L,2,0),VLOOKUP(E609,PARAM!H:I,2,0),VLOOKUP(G609,PARAM!S:T,2,0),"*"),"")</f>
        <v>*7110830*</v>
      </c>
      <c r="K609" s="1" t="str">
        <f t="shared" si="1"/>
        <v>TEJIDOS DAMA CUELLO REDONDO TALLA UN</v>
      </c>
      <c r="L609" s="1" t="str">
        <f>VLOOKUP(B609,PARAM!A:C,3,0)</f>
        <v>MODA CASUAL MUJER</v>
      </c>
      <c r="M609" s="1" t="str">
        <f>VLOOKUP(D609,PARAM!K:N,3,0)</f>
        <v>FEMENINO</v>
      </c>
      <c r="N609" s="1" t="str">
        <f>VLOOKUP(D609,PARAM!K:N,4,0)</f>
        <v>ADULTO</v>
      </c>
      <c r="O609" s="1" t="str">
        <f t="shared" si="2"/>
        <v>TEJIDOS DAMA CUELLO REDONDO</v>
      </c>
      <c r="P609" s="1"/>
      <c r="Q609" s="1"/>
    </row>
    <row r="610">
      <c r="A610" s="70">
        <v>46186.0</v>
      </c>
      <c r="B610" s="5" t="s">
        <v>1906</v>
      </c>
      <c r="C610" s="5" t="s">
        <v>1972</v>
      </c>
      <c r="D610" s="5" t="s">
        <v>1599</v>
      </c>
      <c r="E610" s="1" t="s">
        <v>1973</v>
      </c>
      <c r="F610" s="5" t="s">
        <v>1584</v>
      </c>
      <c r="G610" s="99" t="s">
        <v>1678</v>
      </c>
      <c r="H610" s="1" t="s">
        <v>942</v>
      </c>
      <c r="I610" s="1" t="str">
        <f>IFERROR(CONCATENATE(VLOOKUP(C610,PARAM!E:F,2,0),VLOOKUP(D610,PARAM!K:L,2,0),VLOOKUP(E610,PARAM!H:I,2,0),VLOOKUP(G610,PARAM!S:T,2,0)),"")</f>
        <v>8111230</v>
      </c>
      <c r="J610" s="1" t="str">
        <f>IFERROR(CONCATENATE("*",VLOOKUP(C610,PARAM!E:F,2,0),VLOOKUP(D610,PARAM!K:L,2,0),VLOOKUP(E610,PARAM!H:I,2,0),VLOOKUP(G610,PARAM!S:T,2,0),"*"),"")</f>
        <v>*8111230*</v>
      </c>
      <c r="K610" s="1" t="str">
        <f t="shared" si="1"/>
        <v>VESTIDOS DAMA DE TIRAS TALLA UN</v>
      </c>
      <c r="L610" s="1" t="str">
        <f>VLOOKUP(B610,PARAM!A:C,3,0)</f>
        <v>MODA CASUAL MUJER</v>
      </c>
      <c r="M610" s="1" t="str">
        <f>VLOOKUP(D610,PARAM!K:N,3,0)</f>
        <v>FEMENINO</v>
      </c>
      <c r="N610" s="1" t="str">
        <f>VLOOKUP(D610,PARAM!K:N,4,0)</f>
        <v>ADULTO</v>
      </c>
      <c r="O610" s="1" t="str">
        <f t="shared" si="2"/>
        <v>VESTIDOS DAMA DE TIRAS</v>
      </c>
      <c r="P610" s="1"/>
      <c r="Q610" s="1"/>
    </row>
    <row r="611">
      <c r="A611" s="70">
        <v>46186.0</v>
      </c>
      <c r="B611" s="5" t="s">
        <v>1906</v>
      </c>
      <c r="C611" s="5" t="s">
        <v>1972</v>
      </c>
      <c r="D611" s="5" t="s">
        <v>1599</v>
      </c>
      <c r="E611" s="1" t="s">
        <v>1974</v>
      </c>
      <c r="F611" s="5" t="s">
        <v>1584</v>
      </c>
      <c r="G611" s="99" t="s">
        <v>1678</v>
      </c>
      <c r="H611" s="1" t="s">
        <v>942</v>
      </c>
      <c r="I611" s="1" t="str">
        <f>IFERROR(CONCATENATE(VLOOKUP(C611,PARAM!E:F,2,0),VLOOKUP(D611,PARAM!K:L,2,0),VLOOKUP(E611,PARAM!H:I,2,0),VLOOKUP(G611,PARAM!S:T,2,0)),"")</f>
        <v>8118130</v>
      </c>
      <c r="J611" s="1" t="str">
        <f>IFERROR(CONCATENATE("*",VLOOKUP(C611,PARAM!E:F,2,0),VLOOKUP(D611,PARAM!K:L,2,0),VLOOKUP(E611,PARAM!H:I,2,0),VLOOKUP(G611,PARAM!S:T,2,0),"*"),"")</f>
        <v>*8118130*</v>
      </c>
      <c r="K611" s="1" t="str">
        <f t="shared" si="1"/>
        <v>VESTIDOS DAMA MANGA LARGA TALLA UN</v>
      </c>
      <c r="L611" s="1" t="str">
        <f>VLOOKUP(B611,PARAM!A:C,3,0)</f>
        <v>MODA CASUAL MUJER</v>
      </c>
      <c r="M611" s="1" t="str">
        <f>VLOOKUP(D611,PARAM!K:N,3,0)</f>
        <v>FEMENINO</v>
      </c>
      <c r="N611" s="1" t="str">
        <f>VLOOKUP(D611,PARAM!K:N,4,0)</f>
        <v>ADULTO</v>
      </c>
      <c r="O611" s="1" t="str">
        <f t="shared" si="2"/>
        <v>VESTIDOS DAMA MANGA LARGA</v>
      </c>
      <c r="P611" s="1"/>
      <c r="Q611" s="1"/>
    </row>
    <row r="612">
      <c r="A612" s="70">
        <v>46186.0</v>
      </c>
      <c r="B612" s="5" t="s">
        <v>1975</v>
      </c>
      <c r="C612" s="5" t="s">
        <v>1745</v>
      </c>
      <c r="D612" s="5" t="s">
        <v>1606</v>
      </c>
      <c r="E612" s="1" t="s">
        <v>1877</v>
      </c>
      <c r="F612" s="5" t="s">
        <v>1584</v>
      </c>
      <c r="G612" s="99" t="s">
        <v>1678</v>
      </c>
      <c r="H612" s="1" t="s">
        <v>401</v>
      </c>
      <c r="I612" s="1" t="str">
        <f>IFERROR(CONCATENATE(VLOOKUP(C612,PARAM!E:F,2,0),VLOOKUP(D612,PARAM!K:L,2,0),VLOOKUP(E612,PARAM!H:I,2,0),VLOOKUP(G612,PARAM!S:T,2,0)),"")</f>
        <v>26210830</v>
      </c>
      <c r="J612" s="1" t="str">
        <f>IFERROR(CONCATENATE("*",VLOOKUP(C612,PARAM!E:F,2,0),VLOOKUP(D612,PARAM!K:L,2,0),VLOOKUP(E612,PARAM!H:I,2,0),VLOOKUP(G612,PARAM!S:T,2,0),"*"),"")</f>
        <v>*26210830*</v>
      </c>
      <c r="K612" s="1" t="str">
        <f t="shared" si="1"/>
        <v>BUSOS CABALLERO CUELLO REDONDO TALLA UN</v>
      </c>
      <c r="L612" s="1" t="str">
        <f>VLOOKUP(B612,PARAM!A:C,3,0)</f>
        <v>MODA OVERSIZE</v>
      </c>
      <c r="M612" s="1" t="str">
        <f>VLOOKUP(D612,PARAM!K:N,3,0)</f>
        <v>MASCULINO</v>
      </c>
      <c r="N612" s="1" t="str">
        <f>VLOOKUP(D612,PARAM!K:N,4,0)</f>
        <v>ADULTO</v>
      </c>
      <c r="O612" s="1" t="str">
        <f t="shared" si="2"/>
        <v>BUSOS CABALLERO CUELLO REDONDO</v>
      </c>
      <c r="P612" s="1"/>
      <c r="Q612" s="1"/>
    </row>
    <row r="613">
      <c r="A613" s="70">
        <v>46186.0</v>
      </c>
      <c r="B613" s="5" t="s">
        <v>1975</v>
      </c>
      <c r="C613" s="5" t="s">
        <v>1745</v>
      </c>
      <c r="D613" s="5" t="s">
        <v>1606</v>
      </c>
      <c r="E613" s="5" t="s">
        <v>1976</v>
      </c>
      <c r="F613" s="5" t="s">
        <v>1584</v>
      </c>
      <c r="G613" s="99" t="s">
        <v>1678</v>
      </c>
      <c r="H613" s="1" t="s">
        <v>401</v>
      </c>
      <c r="I613" s="1" t="str">
        <f>IFERROR(CONCATENATE(VLOOKUP(C613,PARAM!E:F,2,0),VLOOKUP(D613,PARAM!K:L,2,0),VLOOKUP(E613,PARAM!H:I,2,0),VLOOKUP(G613,PARAM!S:T,2,0)),"")</f>
        <v>26210930</v>
      </c>
      <c r="J613" s="1" t="str">
        <f>IFERROR(CONCATENATE("*",VLOOKUP(C613,PARAM!E:F,2,0),VLOOKUP(D613,PARAM!K:L,2,0),VLOOKUP(E613,PARAM!H:I,2,0),VLOOKUP(G613,PARAM!S:T,2,0),"*"),"")</f>
        <v>*26210930*</v>
      </c>
      <c r="K613" s="1" t="str">
        <f t="shared" si="1"/>
        <v>BUSOS CABALLERO CUELLO REDONDO COMBINADO TALLA UN</v>
      </c>
      <c r="L613" s="1" t="str">
        <f>VLOOKUP(B613,PARAM!A:C,3,0)</f>
        <v>MODA OVERSIZE</v>
      </c>
      <c r="M613" s="1" t="str">
        <f>VLOOKUP(D613,PARAM!K:N,3,0)</f>
        <v>MASCULINO</v>
      </c>
      <c r="N613" s="1" t="str">
        <f>VLOOKUP(D613,PARAM!K:N,4,0)</f>
        <v>ADULTO</v>
      </c>
      <c r="O613" s="1" t="str">
        <f t="shared" si="2"/>
        <v>BUSOS CABALLERO CUELLO REDONDO COMBINADO</v>
      </c>
      <c r="P613" s="1"/>
      <c r="Q613" s="1"/>
    </row>
    <row r="614">
      <c r="A614" s="70">
        <v>46186.0</v>
      </c>
      <c r="B614" s="5" t="s">
        <v>1975</v>
      </c>
      <c r="C614" s="5" t="s">
        <v>1745</v>
      </c>
      <c r="D614" s="5" t="s">
        <v>1606</v>
      </c>
      <c r="E614" s="5" t="s">
        <v>1977</v>
      </c>
      <c r="F614" s="5" t="s">
        <v>1584</v>
      </c>
      <c r="G614" s="99" t="s">
        <v>1678</v>
      </c>
      <c r="H614" s="1" t="s">
        <v>401</v>
      </c>
      <c r="I614" s="1" t="str">
        <f>IFERROR(CONCATENATE(VLOOKUP(C614,PARAM!E:F,2,0),VLOOKUP(D614,PARAM!K:L,2,0),VLOOKUP(E614,PARAM!H:I,2,0),VLOOKUP(G614,PARAM!S:T,2,0)),"")</f>
        <v>26213130</v>
      </c>
      <c r="J614" s="1" t="str">
        <f>IFERROR(CONCATENATE("*",VLOOKUP(C614,PARAM!E:F,2,0),VLOOKUP(D614,PARAM!K:L,2,0),VLOOKUP(E614,PARAM!H:I,2,0),VLOOKUP(G614,PARAM!S:T,2,0),"*"),"")</f>
        <v>*26213130*</v>
      </c>
      <c r="K614" s="1" t="str">
        <f t="shared" si="1"/>
        <v>BUSOS CABALLERO ESTAMPADO TALLA UN</v>
      </c>
      <c r="L614" s="1" t="str">
        <f>VLOOKUP(B614,PARAM!A:C,3,0)</f>
        <v>MODA OVERSIZE</v>
      </c>
      <c r="M614" s="1" t="str">
        <f>VLOOKUP(D614,PARAM!K:N,3,0)</f>
        <v>MASCULINO</v>
      </c>
      <c r="N614" s="1" t="str">
        <f>VLOOKUP(D614,PARAM!K:N,4,0)</f>
        <v>ADULTO</v>
      </c>
      <c r="O614" s="1" t="str">
        <f t="shared" si="2"/>
        <v>BUSOS CABALLERO ESTAMPADO</v>
      </c>
      <c r="P614" s="1"/>
      <c r="Q614" s="1"/>
    </row>
    <row r="615">
      <c r="A615" s="70">
        <v>46186.0</v>
      </c>
      <c r="B615" s="5" t="s">
        <v>1975</v>
      </c>
      <c r="C615" s="5" t="s">
        <v>1745</v>
      </c>
      <c r="D615" s="5" t="s">
        <v>1606</v>
      </c>
      <c r="E615" s="5" t="s">
        <v>1978</v>
      </c>
      <c r="F615" s="5" t="s">
        <v>1584</v>
      </c>
      <c r="G615" s="99" t="s">
        <v>1678</v>
      </c>
      <c r="H615" s="1" t="s">
        <v>401</v>
      </c>
      <c r="I615" s="1" t="str">
        <f>IFERROR(CONCATENATE(VLOOKUP(C615,PARAM!E:F,2,0),VLOOKUP(D615,PARAM!K:L,2,0),VLOOKUP(E615,PARAM!H:I,2,0),VLOOKUP(G615,PARAM!S:T,2,0)),"")</f>
        <v>26218530</v>
      </c>
      <c r="J615" s="1" t="str">
        <f>IFERROR(CONCATENATE("*",VLOOKUP(C615,PARAM!E:F,2,0),VLOOKUP(D615,PARAM!K:L,2,0),VLOOKUP(E615,PARAM!H:I,2,0),VLOOKUP(G615,PARAM!S:T,2,0),"*"),"")</f>
        <v>*26218530*</v>
      </c>
      <c r="K615" s="1" t="str">
        <f t="shared" si="1"/>
        <v>BUSOS CABALLERO MEDIA CREMALLERA COMBINADO TALLA UN</v>
      </c>
      <c r="L615" s="1" t="str">
        <f>VLOOKUP(B615,PARAM!A:C,3,0)</f>
        <v>MODA OVERSIZE</v>
      </c>
      <c r="M615" s="1" t="str">
        <f>VLOOKUP(D615,PARAM!K:N,3,0)</f>
        <v>MASCULINO</v>
      </c>
      <c r="N615" s="1" t="str">
        <f>VLOOKUP(D615,PARAM!K:N,4,0)</f>
        <v>ADULTO</v>
      </c>
      <c r="O615" s="1" t="str">
        <f t="shared" si="2"/>
        <v>BUSOS CABALLERO MEDIA CREMALLERA COMBINADO</v>
      </c>
      <c r="P615" s="1"/>
      <c r="Q615" s="1"/>
    </row>
    <row r="616">
      <c r="A616" s="70">
        <v>46186.0</v>
      </c>
      <c r="B616" s="5" t="s">
        <v>1975</v>
      </c>
      <c r="C616" s="5" t="s">
        <v>1745</v>
      </c>
      <c r="D616" s="5" t="s">
        <v>1599</v>
      </c>
      <c r="E616" s="5" t="s">
        <v>1979</v>
      </c>
      <c r="F616" s="5" t="s">
        <v>1584</v>
      </c>
      <c r="G616" s="99" t="s">
        <v>1678</v>
      </c>
      <c r="H616" s="1" t="s">
        <v>401</v>
      </c>
      <c r="I616" s="1" t="str">
        <f>IFERROR(CONCATENATE(VLOOKUP(C616,PARAM!E:F,2,0),VLOOKUP(D616,PARAM!K:L,2,0),VLOOKUP(E616,PARAM!H:I,2,0),VLOOKUP(G616,PARAM!S:T,2,0)),"")</f>
        <v>26110430</v>
      </c>
      <c r="J616" s="1" t="str">
        <f>IFERROR(CONCATENATE("*",VLOOKUP(C616,PARAM!E:F,2,0),VLOOKUP(D616,PARAM!K:L,2,0),VLOOKUP(E616,PARAM!H:I,2,0),VLOOKUP(G616,PARAM!S:T,2,0),"*"),"")</f>
        <v>*26110430*</v>
      </c>
      <c r="K616" s="1" t="str">
        <f t="shared" si="1"/>
        <v>BUSOS DAMA CREMALLERA OVERSIZE TALLA UN</v>
      </c>
      <c r="L616" s="1" t="str">
        <f>VLOOKUP(B616,PARAM!A:C,3,0)</f>
        <v>MODA OVERSIZE</v>
      </c>
      <c r="M616" s="1" t="str">
        <f>VLOOKUP(D616,PARAM!K:N,3,0)</f>
        <v>FEMENINO</v>
      </c>
      <c r="N616" s="1" t="str">
        <f>VLOOKUP(D616,PARAM!K:N,4,0)</f>
        <v>ADULTO</v>
      </c>
      <c r="O616" s="1" t="str">
        <f t="shared" si="2"/>
        <v>BUSOS DAMA CREMALLERA OVERSIZE</v>
      </c>
      <c r="P616" s="1"/>
      <c r="Q616" s="1"/>
    </row>
    <row r="617">
      <c r="A617" s="70">
        <v>46186.0</v>
      </c>
      <c r="B617" s="5" t="s">
        <v>1975</v>
      </c>
      <c r="C617" s="5" t="s">
        <v>1745</v>
      </c>
      <c r="D617" s="5" t="s">
        <v>1582</v>
      </c>
      <c r="E617" s="5" t="s">
        <v>1980</v>
      </c>
      <c r="F617" s="5" t="s">
        <v>1584</v>
      </c>
      <c r="G617" s="99" t="s">
        <v>1678</v>
      </c>
      <c r="H617" s="1" t="s">
        <v>401</v>
      </c>
      <c r="I617" s="1" t="str">
        <f>IFERROR(CONCATENATE(VLOOKUP(C617,PARAM!E:F,2,0),VLOOKUP(D617,PARAM!K:L,2,0),VLOOKUP(E617,PARAM!H:I,2,0),VLOOKUP(G617,PARAM!S:T,2,0)),"")</f>
        <v>26320230</v>
      </c>
      <c r="J617" s="1" t="str">
        <f>IFERROR(CONCATENATE("*",VLOOKUP(C617,PARAM!E:F,2,0),VLOOKUP(D617,PARAM!K:L,2,0),VLOOKUP(E617,PARAM!H:I,2,0),VLOOKUP(G617,PARAM!S:T,2,0),"*"),"")</f>
        <v>*26320230*</v>
      </c>
      <c r="K617" s="1" t="str">
        <f t="shared" si="1"/>
        <v>BUSOS UNISEX OVERSIZE TALLA UN</v>
      </c>
      <c r="L617" s="1" t="str">
        <f>VLOOKUP(B617,PARAM!A:C,3,0)</f>
        <v>MODA OVERSIZE</v>
      </c>
      <c r="M617" s="1" t="str">
        <f>VLOOKUP(D617,PARAM!K:N,3,0)</f>
        <v>UNISEX</v>
      </c>
      <c r="N617" s="1" t="str">
        <f>VLOOKUP(D617,PARAM!K:N,4,0)</f>
        <v>ADULTO</v>
      </c>
      <c r="O617" s="1" t="str">
        <f t="shared" si="2"/>
        <v>BUSOS UNISEX OVERSIZE</v>
      </c>
      <c r="P617" s="1"/>
      <c r="Q617" s="1"/>
    </row>
    <row r="618">
      <c r="A618" s="70">
        <v>46186.0</v>
      </c>
      <c r="B618" s="5" t="s">
        <v>1975</v>
      </c>
      <c r="C618" s="5" t="s">
        <v>1761</v>
      </c>
      <c r="D618" s="5" t="s">
        <v>1606</v>
      </c>
      <c r="E618" s="5" t="s">
        <v>1980</v>
      </c>
      <c r="F618" s="5" t="s">
        <v>1584</v>
      </c>
      <c r="G618" s="99" t="s">
        <v>1751</v>
      </c>
      <c r="H618" s="1" t="s">
        <v>401</v>
      </c>
      <c r="I618" s="1" t="str">
        <f>IFERROR(CONCATENATE(VLOOKUP(C618,PARAM!E:F,2,0),VLOOKUP(D618,PARAM!K:L,2,0),VLOOKUP(E618,PARAM!H:I,2,0),VLOOKUP(G618,PARAM!S:T,2,0)),"")</f>
        <v>11220223</v>
      </c>
      <c r="J618" s="1" t="str">
        <f>IFERROR(CONCATENATE("*",VLOOKUP(C618,PARAM!E:F,2,0),VLOOKUP(D618,PARAM!K:L,2,0),VLOOKUP(E618,PARAM!H:I,2,0),VLOOKUP(G618,PARAM!S:T,2,0),"*"),"")</f>
        <v>*11220223*</v>
      </c>
      <c r="K618" s="1" t="str">
        <f t="shared" si="1"/>
        <v>CAMISETAS CABALLERO OVERSIZE TALLA L</v>
      </c>
      <c r="L618" s="1" t="str">
        <f>VLOOKUP(B618,PARAM!A:C,3,0)</f>
        <v>MODA OVERSIZE</v>
      </c>
      <c r="M618" s="1" t="str">
        <f>VLOOKUP(D618,PARAM!K:N,3,0)</f>
        <v>MASCULINO</v>
      </c>
      <c r="N618" s="1" t="str">
        <f>VLOOKUP(D618,PARAM!K:N,4,0)</f>
        <v>ADULTO</v>
      </c>
      <c r="O618" s="1" t="str">
        <f t="shared" si="2"/>
        <v>CAMISETAS CABALLERO OVERSIZE</v>
      </c>
      <c r="P618" s="1"/>
      <c r="Q618" s="1"/>
    </row>
    <row r="619">
      <c r="A619" s="70">
        <v>46186.0</v>
      </c>
      <c r="B619" s="5" t="s">
        <v>1975</v>
      </c>
      <c r="C619" s="5" t="s">
        <v>1761</v>
      </c>
      <c r="D619" s="5" t="s">
        <v>1606</v>
      </c>
      <c r="E619" s="5" t="s">
        <v>1980</v>
      </c>
      <c r="F619" s="5" t="s">
        <v>1584</v>
      </c>
      <c r="G619" s="99" t="s">
        <v>1752</v>
      </c>
      <c r="H619" s="1" t="s">
        <v>401</v>
      </c>
      <c r="I619" s="1" t="str">
        <f>IFERROR(CONCATENATE(VLOOKUP(C619,PARAM!E:F,2,0),VLOOKUP(D619,PARAM!K:L,2,0),VLOOKUP(E619,PARAM!H:I,2,0),VLOOKUP(G619,PARAM!S:T,2,0)),"")</f>
        <v>11220225</v>
      </c>
      <c r="J619" s="1" t="str">
        <f>IFERROR(CONCATENATE("*",VLOOKUP(C619,PARAM!E:F,2,0),VLOOKUP(D619,PARAM!K:L,2,0),VLOOKUP(E619,PARAM!H:I,2,0),VLOOKUP(G619,PARAM!S:T,2,0),"*"),"")</f>
        <v>*11220225*</v>
      </c>
      <c r="K619" s="1" t="str">
        <f t="shared" si="1"/>
        <v>CAMISETAS CABALLERO OVERSIZE TALLA M</v>
      </c>
      <c r="L619" s="1" t="str">
        <f>VLOOKUP(B619,PARAM!A:C,3,0)</f>
        <v>MODA OVERSIZE</v>
      </c>
      <c r="M619" s="1" t="str">
        <f>VLOOKUP(D619,PARAM!K:N,3,0)</f>
        <v>MASCULINO</v>
      </c>
      <c r="N619" s="1" t="str">
        <f>VLOOKUP(D619,PARAM!K:N,4,0)</f>
        <v>ADULTO</v>
      </c>
      <c r="O619" s="1" t="str">
        <f t="shared" si="2"/>
        <v>CAMISETAS CABALLERO OVERSIZE</v>
      </c>
      <c r="P619" s="1"/>
      <c r="Q619" s="1"/>
    </row>
    <row r="620">
      <c r="A620" s="70">
        <v>46186.0</v>
      </c>
      <c r="B620" s="5" t="s">
        <v>1975</v>
      </c>
      <c r="C620" s="5" t="s">
        <v>1761</v>
      </c>
      <c r="D620" s="5" t="s">
        <v>1606</v>
      </c>
      <c r="E620" s="5" t="s">
        <v>1980</v>
      </c>
      <c r="F620" s="5" t="s">
        <v>1584</v>
      </c>
      <c r="G620" s="99" t="s">
        <v>1753</v>
      </c>
      <c r="H620" s="1" t="s">
        <v>401</v>
      </c>
      <c r="I620" s="1" t="str">
        <f>IFERROR(CONCATENATE(VLOOKUP(C620,PARAM!E:F,2,0),VLOOKUP(D620,PARAM!K:L,2,0),VLOOKUP(E620,PARAM!H:I,2,0),VLOOKUP(G620,PARAM!S:T,2,0)),"")</f>
        <v>11220227</v>
      </c>
      <c r="J620" s="1" t="str">
        <f>IFERROR(CONCATENATE("*",VLOOKUP(C620,PARAM!E:F,2,0),VLOOKUP(D620,PARAM!K:L,2,0),VLOOKUP(E620,PARAM!H:I,2,0),VLOOKUP(G620,PARAM!S:T,2,0),"*"),"")</f>
        <v>*11220227*</v>
      </c>
      <c r="K620" s="1" t="str">
        <f t="shared" si="1"/>
        <v>CAMISETAS CABALLERO OVERSIZE TALLA S</v>
      </c>
      <c r="L620" s="1" t="str">
        <f>VLOOKUP(B620,PARAM!A:C,3,0)</f>
        <v>MODA OVERSIZE</v>
      </c>
      <c r="M620" s="1" t="str">
        <f>VLOOKUP(D620,PARAM!K:N,3,0)</f>
        <v>MASCULINO</v>
      </c>
      <c r="N620" s="1" t="str">
        <f>VLOOKUP(D620,PARAM!K:N,4,0)</f>
        <v>ADULTO</v>
      </c>
      <c r="O620" s="1" t="str">
        <f t="shared" si="2"/>
        <v>CAMISETAS CABALLERO OVERSIZE</v>
      </c>
      <c r="P620" s="1"/>
      <c r="Q620" s="1"/>
    </row>
    <row r="621">
      <c r="A621" s="70">
        <v>46186.0</v>
      </c>
      <c r="B621" s="5" t="s">
        <v>1975</v>
      </c>
      <c r="C621" s="5" t="s">
        <v>1761</v>
      </c>
      <c r="D621" s="5" t="s">
        <v>1582</v>
      </c>
      <c r="E621" s="1" t="s">
        <v>1981</v>
      </c>
      <c r="F621" s="5" t="s">
        <v>1584</v>
      </c>
      <c r="G621" s="99" t="s">
        <v>1751</v>
      </c>
      <c r="H621" s="5" t="s">
        <v>1542</v>
      </c>
      <c r="I621" s="1" t="str">
        <f>IFERROR(CONCATENATE(VLOOKUP(C621,PARAM!E:F,2,0),VLOOKUP(D621,PARAM!K:L,2,0),VLOOKUP(E621,PARAM!H:I,2,0),VLOOKUP(G621,PARAM!S:T,2,0)),"")</f>
        <v>11324923</v>
      </c>
      <c r="J621" s="1" t="str">
        <f>IFERROR(CONCATENATE("*",VLOOKUP(C621,PARAM!E:F,2,0),VLOOKUP(D621,PARAM!K:L,2,0),VLOOKUP(E621,PARAM!H:I,2,0),VLOOKUP(G621,PARAM!S:T,2,0),"*"),"")</f>
        <v>*11324923*</v>
      </c>
      <c r="K621" s="1" t="str">
        <f t="shared" si="1"/>
        <v>CAMISETAS UNISEX SEDA FRÍA TALLA L</v>
      </c>
      <c r="L621" s="1" t="str">
        <f>VLOOKUP(B621,PARAM!A:C,3,0)</f>
        <v>MODA OVERSIZE</v>
      </c>
      <c r="M621" s="1" t="str">
        <f>VLOOKUP(D621,PARAM!K:N,3,0)</f>
        <v>UNISEX</v>
      </c>
      <c r="N621" s="1" t="str">
        <f>VLOOKUP(D621,PARAM!K:N,4,0)</f>
        <v>ADULTO</v>
      </c>
      <c r="O621" s="1" t="str">
        <f t="shared" si="2"/>
        <v>CAMISETAS UNISEX SEDA FRÍA</v>
      </c>
      <c r="P621" s="1"/>
      <c r="Q621" s="1"/>
    </row>
    <row r="622">
      <c r="A622" s="70">
        <v>46186.0</v>
      </c>
      <c r="B622" s="5" t="s">
        <v>1975</v>
      </c>
      <c r="C622" s="5" t="s">
        <v>1761</v>
      </c>
      <c r="D622" s="5" t="s">
        <v>1582</v>
      </c>
      <c r="E622" s="1" t="s">
        <v>1981</v>
      </c>
      <c r="F622" s="5" t="s">
        <v>1584</v>
      </c>
      <c r="G622" s="99" t="s">
        <v>1752</v>
      </c>
      <c r="H622" s="5" t="s">
        <v>1542</v>
      </c>
      <c r="I622" s="1" t="str">
        <f>IFERROR(CONCATENATE(VLOOKUP(C622,PARAM!E:F,2,0),VLOOKUP(D622,PARAM!K:L,2,0),VLOOKUP(E622,PARAM!H:I,2,0),VLOOKUP(G622,PARAM!S:T,2,0)),"")</f>
        <v>11324925</v>
      </c>
      <c r="J622" s="1" t="str">
        <f>IFERROR(CONCATENATE("*",VLOOKUP(C622,PARAM!E:F,2,0),VLOOKUP(D622,PARAM!K:L,2,0),VLOOKUP(E622,PARAM!H:I,2,0),VLOOKUP(G622,PARAM!S:T,2,0),"*"),"")</f>
        <v>*11324925*</v>
      </c>
      <c r="K622" s="1" t="str">
        <f t="shared" si="1"/>
        <v>CAMISETAS UNISEX SEDA FRÍA TALLA M</v>
      </c>
      <c r="L622" s="1" t="str">
        <f>VLOOKUP(B622,PARAM!A:C,3,0)</f>
        <v>MODA OVERSIZE</v>
      </c>
      <c r="M622" s="1" t="str">
        <f>VLOOKUP(D622,PARAM!K:N,3,0)</f>
        <v>UNISEX</v>
      </c>
      <c r="N622" s="1" t="str">
        <f>VLOOKUP(D622,PARAM!K:N,4,0)</f>
        <v>ADULTO</v>
      </c>
      <c r="O622" s="1" t="str">
        <f t="shared" si="2"/>
        <v>CAMISETAS UNISEX SEDA FRÍA</v>
      </c>
      <c r="P622" s="1"/>
      <c r="Q622" s="1"/>
    </row>
    <row r="623">
      <c r="A623" s="70">
        <v>46186.0</v>
      </c>
      <c r="B623" s="5" t="s">
        <v>1975</v>
      </c>
      <c r="C623" s="5" t="s">
        <v>1761</v>
      </c>
      <c r="D623" s="5" t="s">
        <v>1582</v>
      </c>
      <c r="E623" s="1" t="s">
        <v>1981</v>
      </c>
      <c r="F623" s="5" t="s">
        <v>1584</v>
      </c>
      <c r="G623" s="99" t="s">
        <v>1753</v>
      </c>
      <c r="H623" s="5" t="s">
        <v>1542</v>
      </c>
      <c r="I623" s="1" t="str">
        <f>IFERROR(CONCATENATE(VLOOKUP(C623,PARAM!E:F,2,0),VLOOKUP(D623,PARAM!K:L,2,0),VLOOKUP(E623,PARAM!H:I,2,0),VLOOKUP(G623,PARAM!S:T,2,0)),"")</f>
        <v>11324927</v>
      </c>
      <c r="J623" s="1" t="str">
        <f>IFERROR(CONCATENATE("*",VLOOKUP(C623,PARAM!E:F,2,0),VLOOKUP(D623,PARAM!K:L,2,0),VLOOKUP(E623,PARAM!H:I,2,0),VLOOKUP(G623,PARAM!S:T,2,0),"*"),"")</f>
        <v>*11324927*</v>
      </c>
      <c r="K623" s="1" t="str">
        <f t="shared" si="1"/>
        <v>CAMISETAS UNISEX SEDA FRÍA TALLA S</v>
      </c>
      <c r="L623" s="1" t="str">
        <f>VLOOKUP(B623,PARAM!A:C,3,0)</f>
        <v>MODA OVERSIZE</v>
      </c>
      <c r="M623" s="1" t="str">
        <f>VLOOKUP(D623,PARAM!K:N,3,0)</f>
        <v>UNISEX</v>
      </c>
      <c r="N623" s="1" t="str">
        <f>VLOOKUP(D623,PARAM!K:N,4,0)</f>
        <v>ADULTO</v>
      </c>
      <c r="O623" s="1" t="str">
        <f t="shared" si="2"/>
        <v>CAMISETAS UNISEX SEDA FRÍA</v>
      </c>
      <c r="P623" s="1"/>
      <c r="Q623" s="1"/>
    </row>
    <row r="624">
      <c r="A624" s="70">
        <v>46186.0</v>
      </c>
      <c r="B624" s="5" t="s">
        <v>1975</v>
      </c>
      <c r="C624" s="5" t="s">
        <v>1761</v>
      </c>
      <c r="D624" s="5" t="s">
        <v>1582</v>
      </c>
      <c r="E624" s="1" t="s">
        <v>1981</v>
      </c>
      <c r="F624" s="5" t="s">
        <v>1584</v>
      </c>
      <c r="G624" s="99" t="s">
        <v>1754</v>
      </c>
      <c r="H624" s="5" t="s">
        <v>1542</v>
      </c>
      <c r="I624" s="1" t="str">
        <f>IFERROR(CONCATENATE(VLOOKUP(C624,PARAM!E:F,2,0),VLOOKUP(D624,PARAM!K:L,2,0),VLOOKUP(E624,PARAM!H:I,2,0),VLOOKUP(G624,PARAM!S:T,2,0)),"")</f>
        <v>11324932</v>
      </c>
      <c r="J624" s="1" t="str">
        <f>IFERROR(CONCATENATE("*",VLOOKUP(C624,PARAM!E:F,2,0),VLOOKUP(D624,PARAM!K:L,2,0),VLOOKUP(E624,PARAM!H:I,2,0),VLOOKUP(G624,PARAM!S:T,2,0),"*"),"")</f>
        <v>*11324932*</v>
      </c>
      <c r="K624" s="1" t="str">
        <f t="shared" si="1"/>
        <v>CAMISETAS UNISEX SEDA FRÍA TALLA XL</v>
      </c>
      <c r="L624" s="1" t="str">
        <f>VLOOKUP(B624,PARAM!A:C,3,0)</f>
        <v>MODA OVERSIZE</v>
      </c>
      <c r="M624" s="1" t="str">
        <f>VLOOKUP(D624,PARAM!K:N,3,0)</f>
        <v>UNISEX</v>
      </c>
      <c r="N624" s="1" t="str">
        <f>VLOOKUP(D624,PARAM!K:N,4,0)</f>
        <v>ADULTO</v>
      </c>
      <c r="O624" s="1" t="str">
        <f t="shared" si="2"/>
        <v>CAMISETAS UNISEX SEDA FRÍA</v>
      </c>
      <c r="P624" s="1"/>
      <c r="Q624" s="1"/>
    </row>
    <row r="625">
      <c r="A625" s="82">
        <v>46190.0</v>
      </c>
      <c r="B625" s="5" t="s">
        <v>1975</v>
      </c>
      <c r="C625" s="5" t="s">
        <v>1902</v>
      </c>
      <c r="D625" s="5" t="s">
        <v>1599</v>
      </c>
      <c r="E625" s="5" t="s">
        <v>1956</v>
      </c>
      <c r="F625" s="5" t="s">
        <v>1584</v>
      </c>
      <c r="G625" s="99">
        <v>12.0</v>
      </c>
      <c r="H625" s="5" t="s">
        <v>979</v>
      </c>
      <c r="I625" s="1" t="str">
        <f>IFERROR(CONCATENATE(VLOOKUP(C625,PARAM!E:F,2,0),VLOOKUP(D625,PARAM!K:L,2,0),VLOOKUP(E625,PARAM!H:I,2,0),VLOOKUP(G625,PARAM!S:T,2,0)),"")</f>
        <v>11404</v>
      </c>
      <c r="J625" s="1" t="str">
        <f>IFERROR(CONCATENATE("*",VLOOKUP(C625,PARAM!E:F,2,0),VLOOKUP(D625,PARAM!K:L,2,0),VLOOKUP(E625,PARAM!H:I,2,0),VLOOKUP(G625,PARAM!S:T,2,0),"*"),"")</f>
        <v>*11404*</v>
      </c>
      <c r="K625" s="1" t="str">
        <f t="shared" si="1"/>
        <v>JEANS DAMA BAGGI CON BRILLANTES TALLA 12</v>
      </c>
      <c r="L625" s="1" t="str">
        <f>VLOOKUP(B625,PARAM!A:C,3,0)</f>
        <v>MODA OVERSIZE</v>
      </c>
      <c r="M625" s="1" t="str">
        <f>VLOOKUP(D625,PARAM!K:N,3,0)</f>
        <v>FEMENINO</v>
      </c>
      <c r="N625" s="1" t="str">
        <f>VLOOKUP(D625,PARAM!K:N,4,0)</f>
        <v>ADULTO</v>
      </c>
      <c r="O625" s="1" t="str">
        <f t="shared" si="2"/>
        <v>JEANS DAMA BAGGI CON BRILLANTES</v>
      </c>
      <c r="P625" s="1"/>
      <c r="Q625" s="1"/>
    </row>
    <row r="626">
      <c r="A626" s="82">
        <v>46190.0</v>
      </c>
      <c r="B626" s="5" t="s">
        <v>1975</v>
      </c>
      <c r="C626" s="5" t="s">
        <v>1902</v>
      </c>
      <c r="D626" s="5" t="s">
        <v>1599</v>
      </c>
      <c r="E626" s="5" t="s">
        <v>1956</v>
      </c>
      <c r="F626" s="5" t="s">
        <v>1584</v>
      </c>
      <c r="G626" s="99">
        <v>14.0</v>
      </c>
      <c r="H626" s="5" t="s">
        <v>979</v>
      </c>
      <c r="I626" s="1" t="str">
        <f>IFERROR(CONCATENATE(VLOOKUP(C626,PARAM!E:F,2,0),VLOOKUP(D626,PARAM!K:L,2,0),VLOOKUP(E626,PARAM!H:I,2,0),VLOOKUP(G626,PARAM!S:T,2,0)),"")</f>
        <v>11405</v>
      </c>
      <c r="J626" s="1" t="str">
        <f>IFERROR(CONCATENATE("*",VLOOKUP(C626,PARAM!E:F,2,0),VLOOKUP(D626,PARAM!K:L,2,0),VLOOKUP(E626,PARAM!H:I,2,0),VLOOKUP(G626,PARAM!S:T,2,0),"*"),"")</f>
        <v>*11405*</v>
      </c>
      <c r="K626" s="1" t="str">
        <f t="shared" si="1"/>
        <v>JEANS DAMA BAGGI CON BRILLANTES TALLA 14</v>
      </c>
      <c r="L626" s="1" t="str">
        <f>VLOOKUP(B626,PARAM!A:C,3,0)</f>
        <v>MODA OVERSIZE</v>
      </c>
      <c r="M626" s="1" t="str">
        <f>VLOOKUP(D626,PARAM!K:N,3,0)</f>
        <v>FEMENINO</v>
      </c>
      <c r="N626" s="1" t="str">
        <f>VLOOKUP(D626,PARAM!K:N,4,0)</f>
        <v>ADULTO</v>
      </c>
      <c r="O626" s="1" t="str">
        <f t="shared" si="2"/>
        <v>JEANS DAMA BAGGI CON BRILLANTES</v>
      </c>
      <c r="P626" s="1"/>
      <c r="Q626" s="1"/>
    </row>
    <row r="627">
      <c r="A627" s="70">
        <v>46186.0</v>
      </c>
      <c r="B627" s="5" t="s">
        <v>1975</v>
      </c>
      <c r="C627" s="5" t="s">
        <v>1846</v>
      </c>
      <c r="D627" s="5" t="s">
        <v>1582</v>
      </c>
      <c r="E627" s="5" t="s">
        <v>1980</v>
      </c>
      <c r="F627" s="5" t="s">
        <v>1584</v>
      </c>
      <c r="G627" s="99" t="s">
        <v>1678</v>
      </c>
      <c r="H627" s="1" t="s">
        <v>401</v>
      </c>
      <c r="I627" s="1" t="str">
        <f>IFERROR(CONCATENATE(VLOOKUP(C627,PARAM!E:F,2,0),VLOOKUP(D627,PARAM!K:L,2,0),VLOOKUP(E627,PARAM!H:I,2,0),VLOOKUP(G627,PARAM!S:T,2,0)),"")</f>
        <v>41320230</v>
      </c>
      <c r="J627" s="1" t="str">
        <f>IFERROR(CONCATENATE("*",VLOOKUP(C627,PARAM!E:F,2,0),VLOOKUP(D627,PARAM!K:L,2,0),VLOOKUP(E627,PARAM!H:I,2,0),VLOOKUP(G627,PARAM!S:T,2,0),"*"),"")</f>
        <v>*41320230*</v>
      </c>
      <c r="K627" s="1" t="str">
        <f t="shared" si="1"/>
        <v>SUDADERA UNISEX OVERSIZE TALLA UN</v>
      </c>
      <c r="L627" s="1" t="str">
        <f>VLOOKUP(B627,PARAM!A:C,3,0)</f>
        <v>MODA OVERSIZE</v>
      </c>
      <c r="M627" s="1" t="str">
        <f>VLOOKUP(D627,PARAM!K:N,3,0)</f>
        <v>UNISEX</v>
      </c>
      <c r="N627" s="1" t="str">
        <f>VLOOKUP(D627,PARAM!K:N,4,0)</f>
        <v>ADULTO</v>
      </c>
      <c r="O627" s="1" t="str">
        <f t="shared" si="2"/>
        <v>SUDADERA UNISEX OVERSIZE</v>
      </c>
      <c r="P627" s="1"/>
      <c r="Q627" s="1"/>
    </row>
    <row r="628">
      <c r="A628" s="82">
        <v>46190.0</v>
      </c>
      <c r="B628" s="5" t="s">
        <v>1975</v>
      </c>
      <c r="C628" s="5" t="s">
        <v>1902</v>
      </c>
      <c r="D628" s="5" t="s">
        <v>1599</v>
      </c>
      <c r="E628" s="5" t="s">
        <v>1982</v>
      </c>
      <c r="F628" s="5" t="s">
        <v>1584</v>
      </c>
      <c r="G628" s="99">
        <v>12.0</v>
      </c>
      <c r="H628" s="5" t="s">
        <v>409</v>
      </c>
      <c r="I628" s="1" t="str">
        <f>IFERROR(CONCATENATE(VLOOKUP(C628,PARAM!E:F,2,0),VLOOKUP(D628,PARAM!K:L,2,0),VLOOKUP(E628,PARAM!H:I,2,0),VLOOKUP(G628,PARAM!S:T,2,0)),"")</f>
        <v>112834</v>
      </c>
      <c r="J628" s="1" t="str">
        <f>IFERROR(CONCATENATE("*",VLOOKUP(C628,PARAM!E:F,2,0),VLOOKUP(D628,PARAM!K:L,2,0),VLOOKUP(E628,PARAM!H:I,2,0),VLOOKUP(G628,PARAM!S:T,2,0),"*"),"")</f>
        <v>*112834*</v>
      </c>
      <c r="K628" s="1" t="str">
        <f t="shared" si="1"/>
        <v>JEANS DAMA OVERSIZE CHARLOTTE TALLA 12</v>
      </c>
      <c r="L628" s="1" t="str">
        <f>VLOOKUP(B628,PARAM!A:C,3,0)</f>
        <v>MODA OVERSIZE</v>
      </c>
      <c r="M628" s="1" t="str">
        <f>VLOOKUP(D628,PARAM!K:N,3,0)</f>
        <v>FEMENINO</v>
      </c>
      <c r="N628" s="1" t="str">
        <f>VLOOKUP(D628,PARAM!K:N,4,0)</f>
        <v>ADULTO</v>
      </c>
      <c r="O628" s="1" t="str">
        <f t="shared" si="2"/>
        <v>JEANS DAMA OVERSIZE CHARLOTTE</v>
      </c>
      <c r="P628" s="1"/>
      <c r="Q628" s="1"/>
    </row>
    <row r="629">
      <c r="A629" s="82">
        <v>46190.0</v>
      </c>
      <c r="B629" s="5" t="s">
        <v>1975</v>
      </c>
      <c r="C629" s="5" t="s">
        <v>1902</v>
      </c>
      <c r="D629" s="5" t="s">
        <v>1599</v>
      </c>
      <c r="E629" s="5" t="s">
        <v>1982</v>
      </c>
      <c r="F629" s="5" t="s">
        <v>1584</v>
      </c>
      <c r="G629" s="99">
        <v>14.0</v>
      </c>
      <c r="H629" s="5" t="s">
        <v>409</v>
      </c>
      <c r="I629" s="1" t="str">
        <f>IFERROR(CONCATENATE(VLOOKUP(C629,PARAM!E:F,2,0),VLOOKUP(D629,PARAM!K:L,2,0),VLOOKUP(E629,PARAM!H:I,2,0),VLOOKUP(G629,PARAM!S:T,2,0)),"")</f>
        <v>112835</v>
      </c>
      <c r="J629" s="1" t="str">
        <f>IFERROR(CONCATENATE("*",VLOOKUP(C629,PARAM!E:F,2,0),VLOOKUP(D629,PARAM!K:L,2,0),VLOOKUP(E629,PARAM!H:I,2,0),VLOOKUP(G629,PARAM!S:T,2,0),"*"),"")</f>
        <v>*112835*</v>
      </c>
      <c r="K629" s="1" t="str">
        <f t="shared" si="1"/>
        <v>JEANS DAMA OVERSIZE CHARLOTTE TALLA 14</v>
      </c>
      <c r="L629" s="1" t="str">
        <f>VLOOKUP(B629,PARAM!A:C,3,0)</f>
        <v>MODA OVERSIZE</v>
      </c>
      <c r="M629" s="1" t="str">
        <f>VLOOKUP(D629,PARAM!K:N,3,0)</f>
        <v>FEMENINO</v>
      </c>
      <c r="N629" s="1" t="str">
        <f>VLOOKUP(D629,PARAM!K:N,4,0)</f>
        <v>ADULTO</v>
      </c>
      <c r="O629" s="1" t="str">
        <f t="shared" si="2"/>
        <v>JEANS DAMA OVERSIZE CHARLOTTE</v>
      </c>
      <c r="P629" s="1"/>
      <c r="Q629" s="1"/>
    </row>
    <row r="630">
      <c r="A630" s="82">
        <v>46190.0</v>
      </c>
      <c r="B630" s="5" t="s">
        <v>1975</v>
      </c>
      <c r="C630" s="5" t="s">
        <v>1902</v>
      </c>
      <c r="D630" s="5" t="s">
        <v>1599</v>
      </c>
      <c r="E630" s="5" t="s">
        <v>1983</v>
      </c>
      <c r="F630" s="5" t="s">
        <v>1584</v>
      </c>
      <c r="G630" s="99">
        <v>6.0</v>
      </c>
      <c r="H630" s="5" t="s">
        <v>409</v>
      </c>
      <c r="I630" s="1" t="str">
        <f>IFERROR(CONCATENATE(VLOOKUP(C630,PARAM!E:F,2,0),VLOOKUP(D630,PARAM!K:L,2,0),VLOOKUP(E630,PARAM!H:I,2,0),VLOOKUP(G630,PARAM!S:T,2,0)),"")</f>
        <v>112841</v>
      </c>
      <c r="J630" s="1" t="str">
        <f>IFERROR(CONCATENATE("*",VLOOKUP(C630,PARAM!E:F,2,0),VLOOKUP(D630,PARAM!K:L,2,0),VLOOKUP(E630,PARAM!H:I,2,0),VLOOKUP(G630,PARAM!S:T,2,0),"*"),"")</f>
        <v>*112841*</v>
      </c>
      <c r="K630" s="1" t="str">
        <f t="shared" si="1"/>
        <v>JEANS DAMA OVERSIZE TACHES TALLA 6</v>
      </c>
      <c r="L630" s="1" t="str">
        <f>VLOOKUP(B630,PARAM!A:C,3,0)</f>
        <v>MODA OVERSIZE</v>
      </c>
      <c r="M630" s="1" t="str">
        <f>VLOOKUP(D630,PARAM!K:N,3,0)</f>
        <v>FEMENINO</v>
      </c>
      <c r="N630" s="1" t="str">
        <f>VLOOKUP(D630,PARAM!K:N,4,0)</f>
        <v>ADULTO</v>
      </c>
      <c r="O630" s="1" t="str">
        <f t="shared" si="2"/>
        <v>JEANS DAMA OVERSIZE TACHES</v>
      </c>
      <c r="P630" s="1"/>
      <c r="Q630" s="1"/>
    </row>
    <row r="631">
      <c r="A631" s="82">
        <v>46190.0</v>
      </c>
      <c r="B631" s="5" t="s">
        <v>1975</v>
      </c>
      <c r="C631" s="5" t="s">
        <v>1902</v>
      </c>
      <c r="D631" s="5" t="s">
        <v>1599</v>
      </c>
      <c r="E631" s="5" t="s">
        <v>1983</v>
      </c>
      <c r="F631" s="5" t="s">
        <v>1584</v>
      </c>
      <c r="G631" s="99">
        <v>8.0</v>
      </c>
      <c r="H631" s="5" t="s">
        <v>409</v>
      </c>
      <c r="I631" s="1" t="str">
        <f>IFERROR(CONCATENATE(VLOOKUP(C631,PARAM!E:F,2,0),VLOOKUP(D631,PARAM!K:L,2,0),VLOOKUP(E631,PARAM!H:I,2,0),VLOOKUP(G631,PARAM!S:T,2,0)),"")</f>
        <v>112842</v>
      </c>
      <c r="J631" s="1" t="str">
        <f>IFERROR(CONCATENATE("*",VLOOKUP(C631,PARAM!E:F,2,0),VLOOKUP(D631,PARAM!K:L,2,0),VLOOKUP(E631,PARAM!H:I,2,0),VLOOKUP(G631,PARAM!S:T,2,0),"*"),"")</f>
        <v>*112842*</v>
      </c>
      <c r="K631" s="1" t="str">
        <f t="shared" si="1"/>
        <v>JEANS DAMA OVERSIZE TACHES TALLA 8</v>
      </c>
      <c r="L631" s="1" t="str">
        <f>VLOOKUP(B631,PARAM!A:C,3,0)</f>
        <v>MODA OVERSIZE</v>
      </c>
      <c r="M631" s="1" t="str">
        <f>VLOOKUP(D631,PARAM!K:N,3,0)</f>
        <v>FEMENINO</v>
      </c>
      <c r="N631" s="1" t="str">
        <f>VLOOKUP(D631,PARAM!K:N,4,0)</f>
        <v>ADULTO</v>
      </c>
      <c r="O631" s="1" t="str">
        <f t="shared" si="2"/>
        <v>JEANS DAMA OVERSIZE TACHES</v>
      </c>
      <c r="P631" s="1"/>
      <c r="Q631" s="1"/>
    </row>
    <row r="632">
      <c r="A632" s="82">
        <v>46190.0</v>
      </c>
      <c r="B632" s="5" t="s">
        <v>1975</v>
      </c>
      <c r="C632" s="5" t="s">
        <v>1902</v>
      </c>
      <c r="D632" s="5" t="s">
        <v>1599</v>
      </c>
      <c r="E632" s="5" t="s">
        <v>1983</v>
      </c>
      <c r="F632" s="5" t="s">
        <v>1584</v>
      </c>
      <c r="G632" s="99">
        <v>10.0</v>
      </c>
      <c r="H632" s="5" t="s">
        <v>409</v>
      </c>
      <c r="I632" s="1" t="str">
        <f>IFERROR(CONCATENATE(VLOOKUP(C632,PARAM!E:F,2,0),VLOOKUP(D632,PARAM!K:L,2,0),VLOOKUP(E632,PARAM!H:I,2,0),VLOOKUP(G632,PARAM!S:T,2,0)),"")</f>
        <v>112843</v>
      </c>
      <c r="J632" s="1" t="str">
        <f>IFERROR(CONCATENATE("*",VLOOKUP(C632,PARAM!E:F,2,0),VLOOKUP(D632,PARAM!K:L,2,0),VLOOKUP(E632,PARAM!H:I,2,0),VLOOKUP(G632,PARAM!S:T,2,0),"*"),"")</f>
        <v>*112843*</v>
      </c>
      <c r="K632" s="1" t="str">
        <f t="shared" si="1"/>
        <v>JEANS DAMA OVERSIZE TACHES TALLA 10</v>
      </c>
      <c r="L632" s="1" t="str">
        <f>VLOOKUP(B632,PARAM!A:C,3,0)</f>
        <v>MODA OVERSIZE</v>
      </c>
      <c r="M632" s="1" t="str">
        <f>VLOOKUP(D632,PARAM!K:N,3,0)</f>
        <v>FEMENINO</v>
      </c>
      <c r="N632" s="1" t="str">
        <f>VLOOKUP(D632,PARAM!K:N,4,0)</f>
        <v>ADULTO</v>
      </c>
      <c r="O632" s="1" t="str">
        <f t="shared" si="2"/>
        <v>JEANS DAMA OVERSIZE TACHES</v>
      </c>
      <c r="P632" s="1"/>
      <c r="Q632" s="1"/>
    </row>
    <row r="633">
      <c r="A633" s="82">
        <v>46190.0</v>
      </c>
      <c r="B633" s="5" t="s">
        <v>1975</v>
      </c>
      <c r="C633" s="5" t="s">
        <v>1902</v>
      </c>
      <c r="D633" s="5" t="s">
        <v>1599</v>
      </c>
      <c r="E633" s="5" t="s">
        <v>1983</v>
      </c>
      <c r="F633" s="5" t="s">
        <v>1584</v>
      </c>
      <c r="G633" s="99">
        <v>12.0</v>
      </c>
      <c r="H633" s="5" t="s">
        <v>409</v>
      </c>
      <c r="I633" s="1" t="str">
        <f>IFERROR(CONCATENATE(VLOOKUP(C633,PARAM!E:F,2,0),VLOOKUP(D633,PARAM!K:L,2,0),VLOOKUP(E633,PARAM!H:I,2,0),VLOOKUP(G633,PARAM!S:T,2,0)),"")</f>
        <v>112844</v>
      </c>
      <c r="J633" s="1" t="str">
        <f>IFERROR(CONCATENATE("*",VLOOKUP(C633,PARAM!E:F,2,0),VLOOKUP(D633,PARAM!K:L,2,0),VLOOKUP(E633,PARAM!H:I,2,0),VLOOKUP(G633,PARAM!S:T,2,0),"*"),"")</f>
        <v>*112844*</v>
      </c>
      <c r="K633" s="1" t="str">
        <f t="shared" si="1"/>
        <v>JEANS DAMA OVERSIZE TACHES TALLA 12</v>
      </c>
      <c r="L633" s="1" t="str">
        <f>VLOOKUP(B633,PARAM!A:C,3,0)</f>
        <v>MODA OVERSIZE</v>
      </c>
      <c r="M633" s="1" t="str">
        <f>VLOOKUP(D633,PARAM!K:N,3,0)</f>
        <v>FEMENINO</v>
      </c>
      <c r="N633" s="1" t="str">
        <f>VLOOKUP(D633,PARAM!K:N,4,0)</f>
        <v>ADULTO</v>
      </c>
      <c r="O633" s="1" t="str">
        <f t="shared" si="2"/>
        <v>JEANS DAMA OVERSIZE TACHES</v>
      </c>
      <c r="P633" s="1"/>
      <c r="Q633" s="1"/>
    </row>
    <row r="634">
      <c r="A634" s="82">
        <v>46190.0</v>
      </c>
      <c r="B634" s="5" t="s">
        <v>1975</v>
      </c>
      <c r="C634" s="5" t="s">
        <v>1902</v>
      </c>
      <c r="D634" s="5" t="s">
        <v>1599</v>
      </c>
      <c r="E634" s="5" t="s">
        <v>1983</v>
      </c>
      <c r="F634" s="5" t="s">
        <v>1584</v>
      </c>
      <c r="G634" s="99">
        <v>14.0</v>
      </c>
      <c r="H634" s="5" t="s">
        <v>409</v>
      </c>
      <c r="I634" s="1" t="str">
        <f>IFERROR(CONCATENATE(VLOOKUP(C634,PARAM!E:F,2,0),VLOOKUP(D634,PARAM!K:L,2,0),VLOOKUP(E634,PARAM!H:I,2,0),VLOOKUP(G634,PARAM!S:T,2,0)),"")</f>
        <v>112845</v>
      </c>
      <c r="J634" s="1" t="str">
        <f>IFERROR(CONCATENATE("*",VLOOKUP(C634,PARAM!E:F,2,0),VLOOKUP(D634,PARAM!K:L,2,0),VLOOKUP(E634,PARAM!H:I,2,0),VLOOKUP(G634,PARAM!S:T,2,0),"*"),"")</f>
        <v>*112845*</v>
      </c>
      <c r="K634" s="1" t="str">
        <f t="shared" si="1"/>
        <v>JEANS DAMA OVERSIZE TACHES TALLA 14</v>
      </c>
      <c r="L634" s="1" t="str">
        <f>VLOOKUP(B634,PARAM!A:C,3,0)</f>
        <v>MODA OVERSIZE</v>
      </c>
      <c r="M634" s="1" t="str">
        <f>VLOOKUP(D634,PARAM!K:N,3,0)</f>
        <v>FEMENINO</v>
      </c>
      <c r="N634" s="1" t="str">
        <f>VLOOKUP(D634,PARAM!K:N,4,0)</f>
        <v>ADULTO</v>
      </c>
      <c r="O634" s="1" t="str">
        <f t="shared" si="2"/>
        <v>JEANS DAMA OVERSIZE TACHES</v>
      </c>
      <c r="P634" s="1"/>
      <c r="Q634" s="1"/>
    </row>
    <row r="635">
      <c r="A635" s="82">
        <v>46190.0</v>
      </c>
      <c r="B635" s="5" t="s">
        <v>1975</v>
      </c>
      <c r="C635" s="5" t="s">
        <v>1902</v>
      </c>
      <c r="D635" s="5" t="s">
        <v>1599</v>
      </c>
      <c r="E635" s="5" t="s">
        <v>1984</v>
      </c>
      <c r="F635" s="5" t="s">
        <v>1584</v>
      </c>
      <c r="G635" s="99">
        <v>10.0</v>
      </c>
      <c r="H635" s="5" t="s">
        <v>409</v>
      </c>
      <c r="I635" s="1" t="str">
        <f>IFERROR(CONCATENATE(VLOOKUP(C635,PARAM!E:F,2,0),VLOOKUP(D635,PARAM!K:L,2,0),VLOOKUP(E635,PARAM!H:I,2,0),VLOOKUP(G635,PARAM!S:T,2,0)),"")</f>
        <v>112853</v>
      </c>
      <c r="J635" s="1" t="str">
        <f>IFERROR(CONCATENATE("*",VLOOKUP(C635,PARAM!E:F,2,0),VLOOKUP(D635,PARAM!K:L,2,0),VLOOKUP(E635,PARAM!H:I,2,0),VLOOKUP(G635,PARAM!S:T,2,0),"*"),"")</f>
        <v>*112853*</v>
      </c>
      <c r="K635" s="1" t="str">
        <f t="shared" si="1"/>
        <v>JEANS DAMA OVERSIZE BRINES TALLA 10</v>
      </c>
      <c r="L635" s="1" t="str">
        <f>VLOOKUP(B635,PARAM!A:C,3,0)</f>
        <v>MODA OVERSIZE</v>
      </c>
      <c r="M635" s="1" t="str">
        <f>VLOOKUP(D635,PARAM!K:N,3,0)</f>
        <v>FEMENINO</v>
      </c>
      <c r="N635" s="1" t="str">
        <f>VLOOKUP(D635,PARAM!K:N,4,0)</f>
        <v>ADULTO</v>
      </c>
      <c r="O635" s="1" t="str">
        <f t="shared" si="2"/>
        <v>JEANS DAMA OVERSIZE BRINES</v>
      </c>
      <c r="P635" s="1"/>
      <c r="Q635" s="1"/>
    </row>
    <row r="636">
      <c r="A636" s="82">
        <v>46190.0</v>
      </c>
      <c r="B636" s="5" t="s">
        <v>1975</v>
      </c>
      <c r="C636" s="5" t="s">
        <v>1902</v>
      </c>
      <c r="D636" s="5" t="s">
        <v>1599</v>
      </c>
      <c r="E636" s="5" t="s">
        <v>1984</v>
      </c>
      <c r="F636" s="5" t="s">
        <v>1584</v>
      </c>
      <c r="G636" s="99">
        <v>12.0</v>
      </c>
      <c r="H636" s="5" t="s">
        <v>409</v>
      </c>
      <c r="I636" s="1" t="str">
        <f>IFERROR(CONCATENATE(VLOOKUP(C636,PARAM!E:F,2,0),VLOOKUP(D636,PARAM!K:L,2,0),VLOOKUP(E636,PARAM!H:I,2,0),VLOOKUP(G636,PARAM!S:T,2,0)),"")</f>
        <v>112854</v>
      </c>
      <c r="J636" s="1" t="str">
        <f>IFERROR(CONCATENATE("*",VLOOKUP(C636,PARAM!E:F,2,0),VLOOKUP(D636,PARAM!K:L,2,0),VLOOKUP(E636,PARAM!H:I,2,0),VLOOKUP(G636,PARAM!S:T,2,0),"*"),"")</f>
        <v>*112854*</v>
      </c>
      <c r="K636" s="1" t="str">
        <f t="shared" si="1"/>
        <v>JEANS DAMA OVERSIZE BRINES TALLA 12</v>
      </c>
      <c r="L636" s="1" t="str">
        <f>VLOOKUP(B636,PARAM!A:C,3,0)</f>
        <v>MODA OVERSIZE</v>
      </c>
      <c r="M636" s="1" t="str">
        <f>VLOOKUP(D636,PARAM!K:N,3,0)</f>
        <v>FEMENINO</v>
      </c>
      <c r="N636" s="1" t="str">
        <f>VLOOKUP(D636,PARAM!K:N,4,0)</f>
        <v>ADULTO</v>
      </c>
      <c r="O636" s="1" t="str">
        <f t="shared" si="2"/>
        <v>JEANS DAMA OVERSIZE BRINES</v>
      </c>
      <c r="P636" s="1"/>
      <c r="Q636" s="1"/>
    </row>
    <row r="637">
      <c r="A637" s="82">
        <v>46190.0</v>
      </c>
      <c r="B637" s="5" t="s">
        <v>1975</v>
      </c>
      <c r="C637" s="5" t="s">
        <v>1902</v>
      </c>
      <c r="D637" s="5" t="s">
        <v>1599</v>
      </c>
      <c r="E637" s="5" t="s">
        <v>1984</v>
      </c>
      <c r="F637" s="5" t="s">
        <v>1584</v>
      </c>
      <c r="G637" s="99">
        <v>14.0</v>
      </c>
      <c r="H637" s="5" t="s">
        <v>409</v>
      </c>
      <c r="I637" s="1" t="str">
        <f>IFERROR(CONCATENATE(VLOOKUP(C637,PARAM!E:F,2,0),VLOOKUP(D637,PARAM!K:L,2,0),VLOOKUP(E637,PARAM!H:I,2,0),VLOOKUP(G637,PARAM!S:T,2,0)),"")</f>
        <v>112855</v>
      </c>
      <c r="J637" s="1" t="str">
        <f>IFERROR(CONCATENATE("*",VLOOKUP(C637,PARAM!E:F,2,0),VLOOKUP(D637,PARAM!K:L,2,0),VLOOKUP(E637,PARAM!H:I,2,0),VLOOKUP(G637,PARAM!S:T,2,0),"*"),"")</f>
        <v>*112855*</v>
      </c>
      <c r="K637" s="1" t="str">
        <f t="shared" si="1"/>
        <v>JEANS DAMA OVERSIZE BRINES TALLA 14</v>
      </c>
      <c r="L637" s="1" t="str">
        <f>VLOOKUP(B637,PARAM!A:C,3,0)</f>
        <v>MODA OVERSIZE</v>
      </c>
      <c r="M637" s="1" t="str">
        <f>VLOOKUP(D637,PARAM!K:N,3,0)</f>
        <v>FEMENINO</v>
      </c>
      <c r="N637" s="1" t="str">
        <f>VLOOKUP(D637,PARAM!K:N,4,0)</f>
        <v>ADULTO</v>
      </c>
      <c r="O637" s="1" t="str">
        <f t="shared" si="2"/>
        <v>JEANS DAMA OVERSIZE BRINES</v>
      </c>
      <c r="P637" s="1"/>
      <c r="Q637" s="1"/>
    </row>
    <row r="638">
      <c r="A638" s="82">
        <v>46190.0</v>
      </c>
      <c r="B638" s="5" t="s">
        <v>1975</v>
      </c>
      <c r="C638" s="5" t="s">
        <v>1902</v>
      </c>
      <c r="D638" s="5" t="s">
        <v>1599</v>
      </c>
      <c r="E638" s="5" t="s">
        <v>1985</v>
      </c>
      <c r="F638" s="5" t="s">
        <v>1584</v>
      </c>
      <c r="G638" s="99">
        <v>6.0</v>
      </c>
      <c r="H638" s="5" t="s">
        <v>409</v>
      </c>
      <c r="I638" s="1" t="str">
        <f>IFERROR(CONCATENATE(VLOOKUP(C638,PARAM!E:F,2,0),VLOOKUP(D638,PARAM!K:L,2,0),VLOOKUP(E638,PARAM!H:I,2,0),VLOOKUP(G638,PARAM!S:T,2,0)),"")</f>
        <v>112861</v>
      </c>
      <c r="J638" s="1" t="str">
        <f>IFERROR(CONCATENATE("*",VLOOKUP(C638,PARAM!E:F,2,0),VLOOKUP(D638,PARAM!K:L,2,0),VLOOKUP(E638,PARAM!H:I,2,0),VLOOKUP(G638,PARAM!S:T,2,0),"*"),"")</f>
        <v>*112861*</v>
      </c>
      <c r="K638" s="1" t="str">
        <f t="shared" si="1"/>
        <v>JEANS DAMA OVERSIZE XIOMARA TALLA 6</v>
      </c>
      <c r="L638" s="1" t="str">
        <f>VLOOKUP(B638,PARAM!A:C,3,0)</f>
        <v>MODA OVERSIZE</v>
      </c>
      <c r="M638" s="1" t="str">
        <f>VLOOKUP(D638,PARAM!K:N,3,0)</f>
        <v>FEMENINO</v>
      </c>
      <c r="N638" s="1" t="str">
        <f>VLOOKUP(D638,PARAM!K:N,4,0)</f>
        <v>ADULTO</v>
      </c>
      <c r="O638" s="1" t="str">
        <f t="shared" si="2"/>
        <v>JEANS DAMA OVERSIZE XIOMARA</v>
      </c>
      <c r="P638" s="1"/>
      <c r="Q638" s="1"/>
    </row>
    <row r="639">
      <c r="A639" s="82">
        <v>46190.0</v>
      </c>
      <c r="B639" s="5" t="s">
        <v>1975</v>
      </c>
      <c r="C639" s="5" t="s">
        <v>1902</v>
      </c>
      <c r="D639" s="5" t="s">
        <v>1599</v>
      </c>
      <c r="E639" s="5" t="s">
        <v>1985</v>
      </c>
      <c r="F639" s="5" t="s">
        <v>1584</v>
      </c>
      <c r="G639" s="99">
        <v>8.0</v>
      </c>
      <c r="H639" s="5" t="s">
        <v>409</v>
      </c>
      <c r="I639" s="1" t="str">
        <f>IFERROR(CONCATENATE(VLOOKUP(C639,PARAM!E:F,2,0),VLOOKUP(D639,PARAM!K:L,2,0),VLOOKUP(E639,PARAM!H:I,2,0),VLOOKUP(G639,PARAM!S:T,2,0)),"")</f>
        <v>112862</v>
      </c>
      <c r="J639" s="1" t="str">
        <f>IFERROR(CONCATENATE("*",VLOOKUP(C639,PARAM!E:F,2,0),VLOOKUP(D639,PARAM!K:L,2,0),VLOOKUP(E639,PARAM!H:I,2,0),VLOOKUP(G639,PARAM!S:T,2,0),"*"),"")</f>
        <v>*112862*</v>
      </c>
      <c r="K639" s="1" t="str">
        <f t="shared" si="1"/>
        <v>JEANS DAMA OVERSIZE XIOMARA TALLA 8</v>
      </c>
      <c r="L639" s="1" t="str">
        <f>VLOOKUP(B639,PARAM!A:C,3,0)</f>
        <v>MODA OVERSIZE</v>
      </c>
      <c r="M639" s="1" t="str">
        <f>VLOOKUP(D639,PARAM!K:N,3,0)</f>
        <v>FEMENINO</v>
      </c>
      <c r="N639" s="1" t="str">
        <f>VLOOKUP(D639,PARAM!K:N,4,0)</f>
        <v>ADULTO</v>
      </c>
      <c r="O639" s="1" t="str">
        <f t="shared" si="2"/>
        <v>JEANS DAMA OVERSIZE XIOMARA</v>
      </c>
      <c r="P639" s="1"/>
      <c r="Q639" s="1"/>
    </row>
    <row r="640">
      <c r="A640" s="82">
        <v>46190.0</v>
      </c>
      <c r="B640" s="5" t="s">
        <v>1975</v>
      </c>
      <c r="C640" s="5" t="s">
        <v>1902</v>
      </c>
      <c r="D640" s="5" t="s">
        <v>1599</v>
      </c>
      <c r="E640" s="5" t="s">
        <v>1985</v>
      </c>
      <c r="F640" s="5" t="s">
        <v>1584</v>
      </c>
      <c r="G640" s="99">
        <v>10.0</v>
      </c>
      <c r="H640" s="5" t="s">
        <v>409</v>
      </c>
      <c r="I640" s="1" t="str">
        <f>IFERROR(CONCATENATE(VLOOKUP(C640,PARAM!E:F,2,0),VLOOKUP(D640,PARAM!K:L,2,0),VLOOKUP(E640,PARAM!H:I,2,0),VLOOKUP(G640,PARAM!S:T,2,0)),"")</f>
        <v>112863</v>
      </c>
      <c r="J640" s="1" t="str">
        <f>IFERROR(CONCATENATE("*",VLOOKUP(C640,PARAM!E:F,2,0),VLOOKUP(D640,PARAM!K:L,2,0),VLOOKUP(E640,PARAM!H:I,2,0),VLOOKUP(G640,PARAM!S:T,2,0),"*"),"")</f>
        <v>*112863*</v>
      </c>
      <c r="K640" s="1" t="str">
        <f t="shared" si="1"/>
        <v>JEANS DAMA OVERSIZE XIOMARA TALLA 10</v>
      </c>
      <c r="L640" s="1" t="str">
        <f>VLOOKUP(B640,PARAM!A:C,3,0)</f>
        <v>MODA OVERSIZE</v>
      </c>
      <c r="M640" s="1" t="str">
        <f>VLOOKUP(D640,PARAM!K:N,3,0)</f>
        <v>FEMENINO</v>
      </c>
      <c r="N640" s="1" t="str">
        <f>VLOOKUP(D640,PARAM!K:N,4,0)</f>
        <v>ADULTO</v>
      </c>
      <c r="O640" s="1" t="str">
        <f t="shared" si="2"/>
        <v>JEANS DAMA OVERSIZE XIOMARA</v>
      </c>
      <c r="P640" s="1"/>
      <c r="Q640" s="1"/>
    </row>
    <row r="641">
      <c r="A641" s="82">
        <v>46190.0</v>
      </c>
      <c r="B641" s="5" t="s">
        <v>1975</v>
      </c>
      <c r="C641" s="5" t="s">
        <v>1902</v>
      </c>
      <c r="D641" s="5" t="s">
        <v>1599</v>
      </c>
      <c r="E641" s="5" t="s">
        <v>1985</v>
      </c>
      <c r="F641" s="5" t="s">
        <v>1584</v>
      </c>
      <c r="G641" s="99">
        <v>12.0</v>
      </c>
      <c r="H641" s="5" t="s">
        <v>409</v>
      </c>
      <c r="I641" s="1" t="str">
        <f>IFERROR(CONCATENATE(VLOOKUP(C641,PARAM!E:F,2,0),VLOOKUP(D641,PARAM!K:L,2,0),VLOOKUP(E641,PARAM!H:I,2,0),VLOOKUP(G641,PARAM!S:T,2,0)),"")</f>
        <v>112864</v>
      </c>
      <c r="J641" s="1" t="str">
        <f>IFERROR(CONCATENATE("*",VLOOKUP(C641,PARAM!E:F,2,0),VLOOKUP(D641,PARAM!K:L,2,0),VLOOKUP(E641,PARAM!H:I,2,0),VLOOKUP(G641,PARAM!S:T,2,0),"*"),"")</f>
        <v>*112864*</v>
      </c>
      <c r="K641" s="1" t="str">
        <f t="shared" si="1"/>
        <v>JEANS DAMA OVERSIZE XIOMARA TALLA 12</v>
      </c>
      <c r="L641" s="1" t="str">
        <f>VLOOKUP(B641,PARAM!A:C,3,0)</f>
        <v>MODA OVERSIZE</v>
      </c>
      <c r="M641" s="1" t="str">
        <f>VLOOKUP(D641,PARAM!K:N,3,0)</f>
        <v>FEMENINO</v>
      </c>
      <c r="N641" s="1" t="str">
        <f>VLOOKUP(D641,PARAM!K:N,4,0)</f>
        <v>ADULTO</v>
      </c>
      <c r="O641" s="1" t="str">
        <f t="shared" si="2"/>
        <v>JEANS DAMA OVERSIZE XIOMARA</v>
      </c>
      <c r="P641" s="1"/>
      <c r="Q641" s="1"/>
    </row>
    <row r="642">
      <c r="A642" s="82">
        <v>46190.0</v>
      </c>
      <c r="B642" s="5" t="s">
        <v>1975</v>
      </c>
      <c r="C642" s="5" t="s">
        <v>1902</v>
      </c>
      <c r="D642" s="5" t="s">
        <v>1599</v>
      </c>
      <c r="E642" s="5" t="s">
        <v>1986</v>
      </c>
      <c r="F642" s="5" t="s">
        <v>1584</v>
      </c>
      <c r="G642" s="99">
        <v>6.0</v>
      </c>
      <c r="H642" s="5" t="s">
        <v>409</v>
      </c>
      <c r="I642" s="1" t="str">
        <f>IFERROR(CONCATENATE(VLOOKUP(C642,PARAM!E:F,2,0),VLOOKUP(D642,PARAM!K:L,2,0),VLOOKUP(E642,PARAM!H:I,2,0),VLOOKUP(G642,PARAM!S:T,2,0)),"")</f>
        <v>112871</v>
      </c>
      <c r="J642" s="1" t="str">
        <f>IFERROR(CONCATENATE("*",VLOOKUP(C642,PARAM!E:F,2,0),VLOOKUP(D642,PARAM!K:L,2,0),VLOOKUP(E642,PARAM!H:I,2,0),VLOOKUP(G642,PARAM!S:T,2,0),"*"),"")</f>
        <v>*112871*</v>
      </c>
      <c r="K642" s="1" t="str">
        <f t="shared" si="1"/>
        <v>JEANS DAMA OVERSIZE MACHI TALLA 6</v>
      </c>
      <c r="L642" s="1" t="str">
        <f>VLOOKUP(B642,PARAM!A:C,3,0)</f>
        <v>MODA OVERSIZE</v>
      </c>
      <c r="M642" s="1" t="str">
        <f>VLOOKUP(D642,PARAM!K:N,3,0)</f>
        <v>FEMENINO</v>
      </c>
      <c r="N642" s="1" t="str">
        <f>VLOOKUP(D642,PARAM!K:N,4,0)</f>
        <v>ADULTO</v>
      </c>
      <c r="O642" s="1" t="str">
        <f t="shared" si="2"/>
        <v>JEANS DAMA OVERSIZE MACHI</v>
      </c>
      <c r="P642" s="1"/>
      <c r="Q642" s="1"/>
    </row>
    <row r="643">
      <c r="A643" s="82">
        <v>46190.0</v>
      </c>
      <c r="B643" s="5" t="s">
        <v>1975</v>
      </c>
      <c r="C643" s="5" t="s">
        <v>1902</v>
      </c>
      <c r="D643" s="5" t="s">
        <v>1599</v>
      </c>
      <c r="E643" s="5" t="s">
        <v>1986</v>
      </c>
      <c r="F643" s="5" t="s">
        <v>1584</v>
      </c>
      <c r="G643" s="99">
        <v>8.0</v>
      </c>
      <c r="H643" s="5" t="s">
        <v>409</v>
      </c>
      <c r="I643" s="1" t="str">
        <f>IFERROR(CONCATENATE(VLOOKUP(C643,PARAM!E:F,2,0),VLOOKUP(D643,PARAM!K:L,2,0),VLOOKUP(E643,PARAM!H:I,2,0),VLOOKUP(G643,PARAM!S:T,2,0)),"")</f>
        <v>112872</v>
      </c>
      <c r="J643" s="1" t="str">
        <f>IFERROR(CONCATENATE("*",VLOOKUP(C643,PARAM!E:F,2,0),VLOOKUP(D643,PARAM!K:L,2,0),VLOOKUP(E643,PARAM!H:I,2,0),VLOOKUP(G643,PARAM!S:T,2,0),"*"),"")</f>
        <v>*112872*</v>
      </c>
      <c r="K643" s="1" t="str">
        <f t="shared" si="1"/>
        <v>JEANS DAMA OVERSIZE MACHI TALLA 8</v>
      </c>
      <c r="L643" s="1" t="str">
        <f>VLOOKUP(B643,PARAM!A:C,3,0)</f>
        <v>MODA OVERSIZE</v>
      </c>
      <c r="M643" s="1" t="str">
        <f>VLOOKUP(D643,PARAM!K:N,3,0)</f>
        <v>FEMENINO</v>
      </c>
      <c r="N643" s="1" t="str">
        <f>VLOOKUP(D643,PARAM!K:N,4,0)</f>
        <v>ADULTO</v>
      </c>
      <c r="O643" s="1" t="str">
        <f t="shared" si="2"/>
        <v>JEANS DAMA OVERSIZE MACHI</v>
      </c>
      <c r="P643" s="1"/>
      <c r="Q643" s="1"/>
    </row>
    <row r="644">
      <c r="A644" s="82">
        <v>46190.0</v>
      </c>
      <c r="B644" s="5" t="s">
        <v>1975</v>
      </c>
      <c r="C644" s="5" t="s">
        <v>1902</v>
      </c>
      <c r="D644" s="5" t="s">
        <v>1599</v>
      </c>
      <c r="E644" s="5" t="s">
        <v>1986</v>
      </c>
      <c r="F644" s="5" t="s">
        <v>1584</v>
      </c>
      <c r="G644" s="99">
        <v>10.0</v>
      </c>
      <c r="H644" s="5" t="s">
        <v>409</v>
      </c>
      <c r="I644" s="1" t="str">
        <f>IFERROR(CONCATENATE(VLOOKUP(C644,PARAM!E:F,2,0),VLOOKUP(D644,PARAM!K:L,2,0),VLOOKUP(E644,PARAM!H:I,2,0),VLOOKUP(G644,PARAM!S:T,2,0)),"")</f>
        <v>112873</v>
      </c>
      <c r="J644" s="1" t="str">
        <f>IFERROR(CONCATENATE("*",VLOOKUP(C644,PARAM!E:F,2,0),VLOOKUP(D644,PARAM!K:L,2,0),VLOOKUP(E644,PARAM!H:I,2,0),VLOOKUP(G644,PARAM!S:T,2,0),"*"),"")</f>
        <v>*112873*</v>
      </c>
      <c r="K644" s="1" t="str">
        <f t="shared" si="1"/>
        <v>JEANS DAMA OVERSIZE MACHI TALLA 10</v>
      </c>
      <c r="L644" s="1" t="str">
        <f>VLOOKUP(B644,PARAM!A:C,3,0)</f>
        <v>MODA OVERSIZE</v>
      </c>
      <c r="M644" s="1" t="str">
        <f>VLOOKUP(D644,PARAM!K:N,3,0)</f>
        <v>FEMENINO</v>
      </c>
      <c r="N644" s="1" t="str">
        <f>VLOOKUP(D644,PARAM!K:N,4,0)</f>
        <v>ADULTO</v>
      </c>
      <c r="O644" s="1" t="str">
        <f t="shared" si="2"/>
        <v>JEANS DAMA OVERSIZE MACHI</v>
      </c>
      <c r="P644" s="1"/>
      <c r="Q644" s="1"/>
    </row>
    <row r="645">
      <c r="A645" s="82">
        <v>46190.0</v>
      </c>
      <c r="B645" s="5" t="s">
        <v>1975</v>
      </c>
      <c r="C645" s="5" t="s">
        <v>1902</v>
      </c>
      <c r="D645" s="5" t="s">
        <v>1599</v>
      </c>
      <c r="E645" s="5" t="s">
        <v>1986</v>
      </c>
      <c r="F645" s="5" t="s">
        <v>1584</v>
      </c>
      <c r="G645" s="99">
        <v>12.0</v>
      </c>
      <c r="H645" s="5" t="s">
        <v>409</v>
      </c>
      <c r="I645" s="1" t="str">
        <f>IFERROR(CONCATENATE(VLOOKUP(C645,PARAM!E:F,2,0),VLOOKUP(D645,PARAM!K:L,2,0),VLOOKUP(E645,PARAM!H:I,2,0),VLOOKUP(G645,PARAM!S:T,2,0)),"")</f>
        <v>112874</v>
      </c>
      <c r="J645" s="1" t="str">
        <f>IFERROR(CONCATENATE("*",VLOOKUP(C645,PARAM!E:F,2,0),VLOOKUP(D645,PARAM!K:L,2,0),VLOOKUP(E645,PARAM!H:I,2,0),VLOOKUP(G645,PARAM!S:T,2,0),"*"),"")</f>
        <v>*112874*</v>
      </c>
      <c r="K645" s="1" t="str">
        <f t="shared" si="1"/>
        <v>JEANS DAMA OVERSIZE MACHI TALLA 12</v>
      </c>
      <c r="L645" s="1" t="str">
        <f>VLOOKUP(B645,PARAM!A:C,3,0)</f>
        <v>MODA OVERSIZE</v>
      </c>
      <c r="M645" s="1" t="str">
        <f>VLOOKUP(D645,PARAM!K:N,3,0)</f>
        <v>FEMENINO</v>
      </c>
      <c r="N645" s="1" t="str">
        <f>VLOOKUP(D645,PARAM!K:N,4,0)</f>
        <v>ADULTO</v>
      </c>
      <c r="O645" s="1" t="str">
        <f t="shared" si="2"/>
        <v>JEANS DAMA OVERSIZE MACHI</v>
      </c>
      <c r="P645" s="1"/>
      <c r="Q645" s="1"/>
    </row>
    <row r="646">
      <c r="A646" s="82">
        <v>46190.0</v>
      </c>
      <c r="B646" s="5" t="s">
        <v>1975</v>
      </c>
      <c r="C646" s="5" t="s">
        <v>1902</v>
      </c>
      <c r="D646" s="5" t="s">
        <v>1599</v>
      </c>
      <c r="E646" s="5" t="s">
        <v>1986</v>
      </c>
      <c r="F646" s="5" t="s">
        <v>1584</v>
      </c>
      <c r="G646" s="99">
        <v>14.0</v>
      </c>
      <c r="H646" s="5" t="s">
        <v>409</v>
      </c>
      <c r="I646" s="1" t="str">
        <f>IFERROR(CONCATENATE(VLOOKUP(C646,PARAM!E:F,2,0),VLOOKUP(D646,PARAM!K:L,2,0),VLOOKUP(E646,PARAM!H:I,2,0),VLOOKUP(G646,PARAM!S:T,2,0)),"")</f>
        <v>112875</v>
      </c>
      <c r="J646" s="1" t="str">
        <f>IFERROR(CONCATENATE("*",VLOOKUP(C646,PARAM!E:F,2,0),VLOOKUP(D646,PARAM!K:L,2,0),VLOOKUP(E646,PARAM!H:I,2,0),VLOOKUP(G646,PARAM!S:T,2,0),"*"),"")</f>
        <v>*112875*</v>
      </c>
      <c r="K646" s="1" t="str">
        <f t="shared" si="1"/>
        <v>JEANS DAMA OVERSIZE MACHI TALLA 14</v>
      </c>
      <c r="L646" s="1" t="str">
        <f>VLOOKUP(B646,PARAM!A:C,3,0)</f>
        <v>MODA OVERSIZE</v>
      </c>
      <c r="M646" s="1" t="str">
        <f>VLOOKUP(D646,PARAM!K:N,3,0)</f>
        <v>FEMENINO</v>
      </c>
      <c r="N646" s="1" t="str">
        <f>VLOOKUP(D646,PARAM!K:N,4,0)</f>
        <v>ADULTO</v>
      </c>
      <c r="O646" s="1" t="str">
        <f t="shared" si="2"/>
        <v>JEANS DAMA OVERSIZE MACHI</v>
      </c>
      <c r="P646" s="1"/>
      <c r="Q646" s="1"/>
    </row>
    <row r="647">
      <c r="A647" s="82">
        <v>46190.0</v>
      </c>
      <c r="B647" s="5" t="s">
        <v>1870</v>
      </c>
      <c r="C647" s="5" t="s">
        <v>1792</v>
      </c>
      <c r="D647" s="5" t="s">
        <v>1606</v>
      </c>
      <c r="E647" s="5" t="s">
        <v>1987</v>
      </c>
      <c r="F647" s="5" t="s">
        <v>1584</v>
      </c>
      <c r="G647" s="99" t="s">
        <v>1752</v>
      </c>
      <c r="H647" s="5" t="s">
        <v>1426</v>
      </c>
      <c r="I647" s="1" t="str">
        <f>IFERROR(CONCATENATE(VLOOKUP(C647,PARAM!E:F,2,0),VLOOKUP(D647,PARAM!K:L,2,0),VLOOKUP(E647,PARAM!H:I,2,0),VLOOKUP(G647,PARAM!S:T,2,0)),"")</f>
        <v>25228925</v>
      </c>
      <c r="J647" s="1" t="str">
        <f>IFERROR(CONCATENATE("*",VLOOKUP(C647,PARAM!E:F,2,0),VLOOKUP(D647,PARAM!K:L,2,0),VLOOKUP(E647,PARAM!H:I,2,0),VLOOKUP(G647,PARAM!S:T,2,0),"*"),"")</f>
        <v>*25228925*</v>
      </c>
      <c r="K647" s="1" t="str">
        <f t="shared" si="1"/>
        <v>CHAQUETAS CABALLERO COLUMBIA NACIONAL TALLA M</v>
      </c>
      <c r="L647" s="1" t="str">
        <f>VLOOKUP(B647,PARAM!A:C,3,0)</f>
        <v>MODA CASUAL HOMBRE</v>
      </c>
      <c r="M647" s="1" t="str">
        <f>VLOOKUP(D647,PARAM!K:N,3,0)</f>
        <v>MASCULINO</v>
      </c>
      <c r="N647" s="1" t="str">
        <f>VLOOKUP(D647,PARAM!K:N,4,0)</f>
        <v>ADULTO</v>
      </c>
      <c r="O647" s="1" t="str">
        <f t="shared" si="2"/>
        <v>CHAQUETAS CABALLERO COLUMBIA NACIONAL</v>
      </c>
      <c r="P647" s="1"/>
      <c r="Q647" s="1"/>
    </row>
    <row r="648">
      <c r="A648" s="82">
        <v>46190.0</v>
      </c>
      <c r="B648" s="5" t="s">
        <v>1870</v>
      </c>
      <c r="C648" s="5" t="s">
        <v>1792</v>
      </c>
      <c r="D648" s="5" t="s">
        <v>1606</v>
      </c>
      <c r="E648" s="5" t="s">
        <v>1987</v>
      </c>
      <c r="F648" s="5" t="s">
        <v>1584</v>
      </c>
      <c r="G648" s="99" t="s">
        <v>1751</v>
      </c>
      <c r="H648" s="5" t="s">
        <v>1426</v>
      </c>
      <c r="I648" s="1" t="str">
        <f>IFERROR(CONCATENATE(VLOOKUP(C648,PARAM!E:F,2,0),VLOOKUP(D648,PARAM!K:L,2,0),VLOOKUP(E648,PARAM!H:I,2,0),VLOOKUP(G648,PARAM!S:T,2,0)),"")</f>
        <v>25228923</v>
      </c>
      <c r="J648" s="1" t="str">
        <f>IFERROR(CONCATENATE("*",VLOOKUP(C648,PARAM!E:F,2,0),VLOOKUP(D648,PARAM!K:L,2,0),VLOOKUP(E648,PARAM!H:I,2,0),VLOOKUP(G648,PARAM!S:T,2,0),"*"),"")</f>
        <v>*25228923*</v>
      </c>
      <c r="K648" s="1" t="str">
        <f t="shared" si="1"/>
        <v>CHAQUETAS CABALLERO COLUMBIA NACIONAL TALLA L</v>
      </c>
      <c r="L648" s="1" t="str">
        <f>VLOOKUP(B648,PARAM!A:C,3,0)</f>
        <v>MODA CASUAL HOMBRE</v>
      </c>
      <c r="M648" s="1" t="str">
        <f>VLOOKUP(D648,PARAM!K:N,3,0)</f>
        <v>MASCULINO</v>
      </c>
      <c r="N648" s="1" t="str">
        <f>VLOOKUP(D648,PARAM!K:N,4,0)</f>
        <v>ADULTO</v>
      </c>
      <c r="O648" s="1" t="str">
        <f t="shared" si="2"/>
        <v>CHAQUETAS CABALLERO COLUMBIA NACIONAL</v>
      </c>
      <c r="P648" s="1"/>
      <c r="Q648" s="1"/>
    </row>
    <row r="649">
      <c r="A649" s="82">
        <v>46190.0</v>
      </c>
      <c r="B649" s="5" t="s">
        <v>1870</v>
      </c>
      <c r="C649" s="5" t="s">
        <v>1792</v>
      </c>
      <c r="D649" s="5" t="s">
        <v>1606</v>
      </c>
      <c r="E649" s="5" t="s">
        <v>1987</v>
      </c>
      <c r="F649" s="5" t="s">
        <v>1584</v>
      </c>
      <c r="G649" s="99" t="s">
        <v>1754</v>
      </c>
      <c r="H649" s="5" t="s">
        <v>1426</v>
      </c>
      <c r="I649" s="1" t="str">
        <f>IFERROR(CONCATENATE(VLOOKUP(C649,PARAM!E:F,2,0),VLOOKUP(D649,PARAM!K:L,2,0),VLOOKUP(E649,PARAM!H:I,2,0),VLOOKUP(G649,PARAM!S:T,2,0)),"")</f>
        <v>25228932</v>
      </c>
      <c r="J649" s="1" t="str">
        <f>IFERROR(CONCATENATE("*",VLOOKUP(C649,PARAM!E:F,2,0),VLOOKUP(D649,PARAM!K:L,2,0),VLOOKUP(E649,PARAM!H:I,2,0),VLOOKUP(G649,PARAM!S:T,2,0),"*"),"")</f>
        <v>*25228932*</v>
      </c>
      <c r="K649" s="1" t="str">
        <f t="shared" si="1"/>
        <v>CHAQUETAS CABALLERO COLUMBIA NACIONAL TALLA XL</v>
      </c>
      <c r="L649" s="1" t="str">
        <f>VLOOKUP(B649,PARAM!A:C,3,0)</f>
        <v>MODA CASUAL HOMBRE</v>
      </c>
      <c r="M649" s="1" t="str">
        <f>VLOOKUP(D649,PARAM!K:N,3,0)</f>
        <v>MASCULINO</v>
      </c>
      <c r="N649" s="1" t="str">
        <f>VLOOKUP(D649,PARAM!K:N,4,0)</f>
        <v>ADULTO</v>
      </c>
      <c r="O649" s="1" t="str">
        <f t="shared" si="2"/>
        <v>CHAQUETAS CABALLERO COLUMBIA NACIONAL</v>
      </c>
      <c r="P649" s="1"/>
      <c r="Q649" s="1"/>
    </row>
    <row r="650">
      <c r="A650" s="82">
        <v>46190.0</v>
      </c>
      <c r="B650" s="5" t="s">
        <v>1744</v>
      </c>
      <c r="C650" s="5" t="s">
        <v>1792</v>
      </c>
      <c r="D650" s="5" t="s">
        <v>1582</v>
      </c>
      <c r="E650" s="5" t="s">
        <v>1988</v>
      </c>
      <c r="F650" s="5" t="s">
        <v>1584</v>
      </c>
      <c r="G650" s="99" t="s">
        <v>1752</v>
      </c>
      <c r="H650" s="5" t="s">
        <v>1430</v>
      </c>
      <c r="I650" s="1" t="str">
        <f>IFERROR(CONCATENATE(VLOOKUP(C650,PARAM!E:F,2,0),VLOOKUP(D650,PARAM!K:L,2,0),VLOOKUP(E650,PARAM!H:I,2,0),VLOOKUP(G650,PARAM!S:T,2,0)),"")</f>
        <v>25329025</v>
      </c>
      <c r="J650" s="1" t="str">
        <f>IFERROR(CONCATENATE("*",VLOOKUP(C650,PARAM!E:F,2,0),VLOOKUP(D650,PARAM!K:L,2,0),VLOOKUP(E650,PARAM!H:I,2,0),VLOOKUP(G650,PARAM!S:T,2,0),"*"),"")</f>
        <v>*25329025*</v>
      </c>
      <c r="K650" s="1" t="str">
        <f t="shared" si="1"/>
        <v>CHAQUETAS UNISEX SELECCION COLOMBIA ENCAUCHETADA TALLA M</v>
      </c>
      <c r="L650" s="1" t="str">
        <f>VLOOKUP(B650,PARAM!A:C,3,0)</f>
        <v>INDUMENTARIA DEPORTIVA</v>
      </c>
      <c r="M650" s="1" t="str">
        <f>VLOOKUP(D650,PARAM!K:N,3,0)</f>
        <v>UNISEX</v>
      </c>
      <c r="N650" s="1" t="str">
        <f>VLOOKUP(D650,PARAM!K:N,4,0)</f>
        <v>ADULTO</v>
      </c>
      <c r="O650" s="1" t="str">
        <f t="shared" si="2"/>
        <v>CHAQUETAS UNISEX SELECCION COLOMBIA ENCAUCHETADA</v>
      </c>
      <c r="P650" s="1"/>
      <c r="Q650" s="1"/>
    </row>
    <row r="651">
      <c r="A651" s="82">
        <v>46190.0</v>
      </c>
      <c r="B651" s="5" t="s">
        <v>1744</v>
      </c>
      <c r="C651" s="5" t="s">
        <v>1792</v>
      </c>
      <c r="D651" s="5" t="s">
        <v>1582</v>
      </c>
      <c r="E651" s="5" t="s">
        <v>1988</v>
      </c>
      <c r="F651" s="5" t="s">
        <v>1584</v>
      </c>
      <c r="G651" s="99" t="s">
        <v>1751</v>
      </c>
      <c r="H651" s="5" t="s">
        <v>1430</v>
      </c>
      <c r="I651" s="1" t="str">
        <f>IFERROR(CONCATENATE(VLOOKUP(C651,PARAM!E:F,2,0),VLOOKUP(D651,PARAM!K:L,2,0),VLOOKUP(E651,PARAM!H:I,2,0),VLOOKUP(G651,PARAM!S:T,2,0)),"")</f>
        <v>25329023</v>
      </c>
      <c r="J651" s="1" t="str">
        <f>IFERROR(CONCATENATE("*",VLOOKUP(C651,PARAM!E:F,2,0),VLOOKUP(D651,PARAM!K:L,2,0),VLOOKUP(E651,PARAM!H:I,2,0),VLOOKUP(G651,PARAM!S:T,2,0),"*"),"")</f>
        <v>*25329023*</v>
      </c>
      <c r="K651" s="1" t="str">
        <f t="shared" si="1"/>
        <v>CHAQUETAS UNISEX SELECCION COLOMBIA ENCAUCHETADA TALLA L</v>
      </c>
      <c r="L651" s="1" t="str">
        <f>VLOOKUP(B651,PARAM!A:C,3,0)</f>
        <v>INDUMENTARIA DEPORTIVA</v>
      </c>
      <c r="M651" s="1" t="str">
        <f>VLOOKUP(D651,PARAM!K:N,3,0)</f>
        <v>UNISEX</v>
      </c>
      <c r="N651" s="1" t="str">
        <f>VLOOKUP(D651,PARAM!K:N,4,0)</f>
        <v>ADULTO</v>
      </c>
      <c r="O651" s="1" t="str">
        <f t="shared" si="2"/>
        <v>CHAQUETAS UNISEX SELECCION COLOMBIA ENCAUCHETADA</v>
      </c>
      <c r="P651" s="1"/>
      <c r="Q651" s="1"/>
    </row>
    <row r="652">
      <c r="A652" s="82">
        <v>46190.0</v>
      </c>
      <c r="B652" s="5" t="s">
        <v>1744</v>
      </c>
      <c r="C652" s="5" t="s">
        <v>1792</v>
      </c>
      <c r="D652" s="5" t="s">
        <v>1582</v>
      </c>
      <c r="E652" s="5" t="s">
        <v>1988</v>
      </c>
      <c r="F652" s="5" t="s">
        <v>1584</v>
      </c>
      <c r="G652" s="99" t="s">
        <v>1754</v>
      </c>
      <c r="H652" s="5" t="s">
        <v>1430</v>
      </c>
      <c r="I652" s="1" t="str">
        <f>IFERROR(CONCATENATE(VLOOKUP(C652,PARAM!E:F,2,0),VLOOKUP(D652,PARAM!K:L,2,0),VLOOKUP(E652,PARAM!H:I,2,0),VLOOKUP(G652,PARAM!S:T,2,0)),"")</f>
        <v>25329032</v>
      </c>
      <c r="J652" s="1" t="str">
        <f>IFERROR(CONCATENATE("*",VLOOKUP(C652,PARAM!E:F,2,0),VLOOKUP(D652,PARAM!K:L,2,0),VLOOKUP(E652,PARAM!H:I,2,0),VLOOKUP(G652,PARAM!S:T,2,0),"*"),"")</f>
        <v>*25329032*</v>
      </c>
      <c r="K652" s="1" t="str">
        <f t="shared" si="1"/>
        <v>CHAQUETAS UNISEX SELECCION COLOMBIA ENCAUCHETADA TALLA XL</v>
      </c>
      <c r="L652" s="1" t="str">
        <f>VLOOKUP(B652,PARAM!A:C,3,0)</f>
        <v>INDUMENTARIA DEPORTIVA</v>
      </c>
      <c r="M652" s="1" t="str">
        <f>VLOOKUP(D652,PARAM!K:N,3,0)</f>
        <v>UNISEX</v>
      </c>
      <c r="N652" s="1" t="str">
        <f>VLOOKUP(D652,PARAM!K:N,4,0)</f>
        <v>ADULTO</v>
      </c>
      <c r="O652" s="1" t="str">
        <f t="shared" si="2"/>
        <v>CHAQUETAS UNISEX SELECCION COLOMBIA ENCAUCHETADA</v>
      </c>
      <c r="P652" s="1"/>
      <c r="Q652" s="1"/>
    </row>
    <row r="653">
      <c r="A653" s="82">
        <v>46190.0</v>
      </c>
      <c r="B653" s="5" t="s">
        <v>1870</v>
      </c>
      <c r="C653" s="5" t="s">
        <v>1745</v>
      </c>
      <c r="D653" s="5" t="s">
        <v>1606</v>
      </c>
      <c r="E653" s="5" t="s">
        <v>1877</v>
      </c>
      <c r="F653" s="5" t="s">
        <v>1584</v>
      </c>
      <c r="G653" s="99" t="s">
        <v>1752</v>
      </c>
      <c r="H653" s="5" t="s">
        <v>1433</v>
      </c>
      <c r="I653" s="1" t="str">
        <f>IFERROR(CONCATENATE(VLOOKUP(C653,PARAM!E:F,2,0),VLOOKUP(D653,PARAM!K:L,2,0),VLOOKUP(E653,PARAM!H:I,2,0),VLOOKUP(G653,PARAM!S:T,2,0)),"")</f>
        <v>26210825</v>
      </c>
      <c r="J653" s="1" t="str">
        <f>IFERROR(CONCATENATE("*",VLOOKUP(C653,PARAM!E:F,2,0),VLOOKUP(D653,PARAM!K:L,2,0),VLOOKUP(E653,PARAM!H:I,2,0),VLOOKUP(G653,PARAM!S:T,2,0),"*"),"")</f>
        <v>*26210825*</v>
      </c>
      <c r="K653" s="1" t="str">
        <f t="shared" si="1"/>
        <v>BUSOS CABALLERO CUELLO REDONDO TALLA M</v>
      </c>
      <c r="L653" s="1" t="str">
        <f>VLOOKUP(B653,PARAM!A:C,3,0)</f>
        <v>MODA CASUAL HOMBRE</v>
      </c>
      <c r="M653" s="1" t="str">
        <f>VLOOKUP(D653,PARAM!K:N,3,0)</f>
        <v>MASCULINO</v>
      </c>
      <c r="N653" s="1" t="str">
        <f>VLOOKUP(D653,PARAM!K:N,4,0)</f>
        <v>ADULTO</v>
      </c>
      <c r="O653" s="1" t="str">
        <f t="shared" si="2"/>
        <v>BUSOS CABALLERO CUELLO REDONDO</v>
      </c>
      <c r="P653" s="1"/>
      <c r="Q653" s="1"/>
    </row>
    <row r="654">
      <c r="A654" s="82">
        <v>46190.0</v>
      </c>
      <c r="B654" s="5" t="s">
        <v>1870</v>
      </c>
      <c r="C654" s="5" t="s">
        <v>1745</v>
      </c>
      <c r="D654" s="5" t="s">
        <v>1606</v>
      </c>
      <c r="E654" s="5" t="s">
        <v>1877</v>
      </c>
      <c r="F654" s="5" t="s">
        <v>1584</v>
      </c>
      <c r="G654" s="99" t="s">
        <v>1751</v>
      </c>
      <c r="H654" s="5" t="s">
        <v>1433</v>
      </c>
      <c r="I654" s="1" t="str">
        <f>IFERROR(CONCATENATE(VLOOKUP(C654,PARAM!E:F,2,0),VLOOKUP(D654,PARAM!K:L,2,0),VLOOKUP(E654,PARAM!H:I,2,0),VLOOKUP(G654,PARAM!S:T,2,0)),"")</f>
        <v>26210823</v>
      </c>
      <c r="J654" s="1" t="str">
        <f>IFERROR(CONCATENATE("*",VLOOKUP(C654,PARAM!E:F,2,0),VLOOKUP(D654,PARAM!K:L,2,0),VLOOKUP(E654,PARAM!H:I,2,0),VLOOKUP(G654,PARAM!S:T,2,0),"*"),"")</f>
        <v>*26210823*</v>
      </c>
      <c r="K654" s="1" t="str">
        <f t="shared" si="1"/>
        <v>BUSOS CABALLERO CUELLO REDONDO TALLA L</v>
      </c>
      <c r="L654" s="1" t="str">
        <f>VLOOKUP(B654,PARAM!A:C,3,0)</f>
        <v>MODA CASUAL HOMBRE</v>
      </c>
      <c r="M654" s="1" t="str">
        <f>VLOOKUP(D654,PARAM!K:N,3,0)</f>
        <v>MASCULINO</v>
      </c>
      <c r="N654" s="1" t="str">
        <f>VLOOKUP(D654,PARAM!K:N,4,0)</f>
        <v>ADULTO</v>
      </c>
      <c r="O654" s="1" t="str">
        <f t="shared" si="2"/>
        <v>BUSOS CABALLERO CUELLO REDONDO</v>
      </c>
      <c r="P654" s="1"/>
      <c r="Q654" s="1"/>
    </row>
    <row r="655">
      <c r="A655" s="82">
        <v>46190.0</v>
      </c>
      <c r="B655" s="5" t="s">
        <v>1870</v>
      </c>
      <c r="C655" s="5" t="s">
        <v>1745</v>
      </c>
      <c r="D655" s="5" t="s">
        <v>1606</v>
      </c>
      <c r="E655" s="5" t="s">
        <v>1877</v>
      </c>
      <c r="F655" s="5" t="s">
        <v>1584</v>
      </c>
      <c r="G655" s="99" t="s">
        <v>1754</v>
      </c>
      <c r="H655" s="5" t="s">
        <v>1433</v>
      </c>
      <c r="I655" s="1" t="str">
        <f>IFERROR(CONCATENATE(VLOOKUP(C655,PARAM!E:F,2,0),VLOOKUP(D655,PARAM!K:L,2,0),VLOOKUP(E655,PARAM!H:I,2,0),VLOOKUP(G655,PARAM!S:T,2,0)),"")</f>
        <v>26210832</v>
      </c>
      <c r="J655" s="1" t="str">
        <f>IFERROR(CONCATENATE("*",VLOOKUP(C655,PARAM!E:F,2,0),VLOOKUP(D655,PARAM!K:L,2,0),VLOOKUP(E655,PARAM!H:I,2,0),VLOOKUP(G655,PARAM!S:T,2,0),"*"),"")</f>
        <v>*26210832*</v>
      </c>
      <c r="K655" s="1" t="str">
        <f t="shared" si="1"/>
        <v>BUSOS CABALLERO CUELLO REDONDO TALLA XL</v>
      </c>
      <c r="L655" s="1" t="str">
        <f>VLOOKUP(B655,PARAM!A:C,3,0)</f>
        <v>MODA CASUAL HOMBRE</v>
      </c>
      <c r="M655" s="1" t="str">
        <f>VLOOKUP(D655,PARAM!K:N,3,0)</f>
        <v>MASCULINO</v>
      </c>
      <c r="N655" s="1" t="str">
        <f>VLOOKUP(D655,PARAM!K:N,4,0)</f>
        <v>ADULTO</v>
      </c>
      <c r="O655" s="1" t="str">
        <f t="shared" si="2"/>
        <v>BUSOS CABALLERO CUELLO REDONDO</v>
      </c>
      <c r="P655" s="1"/>
      <c r="Q655" s="1"/>
    </row>
    <row r="656">
      <c r="A656" s="82">
        <v>46190.0</v>
      </c>
      <c r="B656" s="5" t="s">
        <v>1906</v>
      </c>
      <c r="C656" s="5" t="s">
        <v>1792</v>
      </c>
      <c r="D656" s="5" t="s">
        <v>1599</v>
      </c>
      <c r="E656" s="5" t="s">
        <v>1838</v>
      </c>
      <c r="F656" s="5" t="s">
        <v>1584</v>
      </c>
      <c r="G656" s="99" t="s">
        <v>1752</v>
      </c>
      <c r="H656" s="5" t="s">
        <v>1435</v>
      </c>
      <c r="I656" s="1" t="str">
        <f>IFERROR(CONCATENATE(VLOOKUP(C656,PARAM!E:F,2,0),VLOOKUP(D656,PARAM!K:L,2,0),VLOOKUP(E656,PARAM!H:I,2,0),VLOOKUP(G656,PARAM!S:T,2,0)),"")</f>
        <v>25114525</v>
      </c>
      <c r="J656" s="1" t="str">
        <f>IFERROR(CONCATENATE("*",VLOOKUP(C656,PARAM!E:F,2,0),VLOOKUP(D656,PARAM!K:L,2,0),VLOOKUP(E656,PARAM!H:I,2,0),VLOOKUP(G656,PARAM!S:T,2,0),"*"),"")</f>
        <v>*25114525*</v>
      </c>
      <c r="K656" s="1" t="str">
        <f t="shared" si="1"/>
        <v>CHAQUETAS DAMA IMPERMEABLE TALLA M</v>
      </c>
      <c r="L656" s="1" t="str">
        <f>VLOOKUP(B656,PARAM!A:C,3,0)</f>
        <v>MODA CASUAL MUJER</v>
      </c>
      <c r="M656" s="1" t="str">
        <f>VLOOKUP(D656,PARAM!K:N,3,0)</f>
        <v>FEMENINO</v>
      </c>
      <c r="N656" s="1" t="str">
        <f>VLOOKUP(D656,PARAM!K:N,4,0)</f>
        <v>ADULTO</v>
      </c>
      <c r="O656" s="1" t="str">
        <f t="shared" si="2"/>
        <v>CHAQUETAS DAMA IMPERMEABLE</v>
      </c>
      <c r="P656" s="1"/>
      <c r="Q656" s="1"/>
    </row>
    <row r="657">
      <c r="A657" s="82">
        <v>46190.0</v>
      </c>
      <c r="B657" s="5" t="s">
        <v>1906</v>
      </c>
      <c r="C657" s="5" t="s">
        <v>1792</v>
      </c>
      <c r="D657" s="5" t="s">
        <v>1599</v>
      </c>
      <c r="E657" s="5" t="s">
        <v>1838</v>
      </c>
      <c r="F657" s="5" t="s">
        <v>1584</v>
      </c>
      <c r="G657" s="99" t="s">
        <v>1751</v>
      </c>
      <c r="H657" s="5" t="s">
        <v>1435</v>
      </c>
      <c r="I657" s="1" t="str">
        <f>IFERROR(CONCATENATE(VLOOKUP(C657,PARAM!E:F,2,0),VLOOKUP(D657,PARAM!K:L,2,0),VLOOKUP(E657,PARAM!H:I,2,0),VLOOKUP(G657,PARAM!S:T,2,0)),"")</f>
        <v>25114523</v>
      </c>
      <c r="J657" s="1" t="str">
        <f>IFERROR(CONCATENATE("*",VLOOKUP(C657,PARAM!E:F,2,0),VLOOKUP(D657,PARAM!K:L,2,0),VLOOKUP(E657,PARAM!H:I,2,0),VLOOKUP(G657,PARAM!S:T,2,0),"*"),"")</f>
        <v>*25114523*</v>
      </c>
      <c r="K657" s="1" t="str">
        <f t="shared" si="1"/>
        <v>CHAQUETAS DAMA IMPERMEABLE TALLA L</v>
      </c>
      <c r="L657" s="1" t="str">
        <f>VLOOKUP(B657,PARAM!A:C,3,0)</f>
        <v>MODA CASUAL MUJER</v>
      </c>
      <c r="M657" s="1" t="str">
        <f>VLOOKUP(D657,PARAM!K:N,3,0)</f>
        <v>FEMENINO</v>
      </c>
      <c r="N657" s="1" t="str">
        <f>VLOOKUP(D657,PARAM!K:N,4,0)</f>
        <v>ADULTO</v>
      </c>
      <c r="O657" s="1" t="str">
        <f t="shared" si="2"/>
        <v>CHAQUETAS DAMA IMPERMEABLE</v>
      </c>
      <c r="P657" s="1"/>
      <c r="Q657" s="1"/>
    </row>
    <row r="658">
      <c r="A658" s="82">
        <v>46190.0</v>
      </c>
      <c r="B658" s="5" t="s">
        <v>1906</v>
      </c>
      <c r="C658" s="5" t="s">
        <v>1792</v>
      </c>
      <c r="D658" s="5" t="s">
        <v>1599</v>
      </c>
      <c r="E658" s="5" t="s">
        <v>1838</v>
      </c>
      <c r="F658" s="5" t="s">
        <v>1584</v>
      </c>
      <c r="G658" s="99" t="s">
        <v>1754</v>
      </c>
      <c r="H658" s="5" t="s">
        <v>1435</v>
      </c>
      <c r="I658" s="1" t="str">
        <f>IFERROR(CONCATENATE(VLOOKUP(C658,PARAM!E:F,2,0),VLOOKUP(D658,PARAM!K:L,2,0),VLOOKUP(E658,PARAM!H:I,2,0),VLOOKUP(G658,PARAM!S:T,2,0)),"")</f>
        <v>25114532</v>
      </c>
      <c r="J658" s="1" t="str">
        <f>IFERROR(CONCATENATE("*",VLOOKUP(C658,PARAM!E:F,2,0),VLOOKUP(D658,PARAM!K:L,2,0),VLOOKUP(E658,PARAM!H:I,2,0),VLOOKUP(G658,PARAM!S:T,2,0),"*"),"")</f>
        <v>*25114532*</v>
      </c>
      <c r="K658" s="1" t="str">
        <f t="shared" si="1"/>
        <v>CHAQUETAS DAMA IMPERMEABLE TALLA XL</v>
      </c>
      <c r="L658" s="1" t="str">
        <f>VLOOKUP(B658,PARAM!A:C,3,0)</f>
        <v>MODA CASUAL MUJER</v>
      </c>
      <c r="M658" s="1" t="str">
        <f>VLOOKUP(D658,PARAM!K:N,3,0)</f>
        <v>FEMENINO</v>
      </c>
      <c r="N658" s="1" t="str">
        <f>VLOOKUP(D658,PARAM!K:N,4,0)</f>
        <v>ADULTO</v>
      </c>
      <c r="O658" s="1" t="str">
        <f t="shared" si="2"/>
        <v>CHAQUETAS DAMA IMPERMEABLE</v>
      </c>
      <c r="P658" s="1"/>
      <c r="Q658" s="1"/>
    </row>
    <row r="659">
      <c r="A659" s="82">
        <v>46190.0</v>
      </c>
      <c r="B659" s="5" t="s">
        <v>1906</v>
      </c>
      <c r="C659" s="5" t="s">
        <v>1792</v>
      </c>
      <c r="D659" s="5" t="s">
        <v>1599</v>
      </c>
      <c r="E659" s="5" t="s">
        <v>1838</v>
      </c>
      <c r="F659" s="5" t="s">
        <v>1584</v>
      </c>
      <c r="G659" s="99" t="s">
        <v>1756</v>
      </c>
      <c r="H659" s="5" t="s">
        <v>1435</v>
      </c>
      <c r="I659" s="1" t="str">
        <f>IFERROR(CONCATENATE(VLOOKUP(C659,PARAM!E:F,2,0),VLOOKUP(D659,PARAM!K:L,2,0),VLOOKUP(E659,PARAM!H:I,2,0),VLOOKUP(G659,PARAM!S:T,2,0)),"")</f>
        <v>25114534</v>
      </c>
      <c r="J659" s="1" t="str">
        <f>IFERROR(CONCATENATE("*",VLOOKUP(C659,PARAM!E:F,2,0),VLOOKUP(D659,PARAM!K:L,2,0),VLOOKUP(E659,PARAM!H:I,2,0),VLOOKUP(G659,PARAM!S:T,2,0),"*"),"")</f>
        <v>*25114534*</v>
      </c>
      <c r="K659" s="1" t="str">
        <f t="shared" si="1"/>
        <v>CHAQUETAS DAMA IMPERMEABLE TALLA XXL</v>
      </c>
      <c r="L659" s="1" t="str">
        <f>VLOOKUP(B659,PARAM!A:C,3,0)</f>
        <v>MODA CASUAL MUJER</v>
      </c>
      <c r="M659" s="1" t="str">
        <f>VLOOKUP(D659,PARAM!K:N,3,0)</f>
        <v>FEMENINO</v>
      </c>
      <c r="N659" s="1" t="str">
        <f>VLOOKUP(D659,PARAM!K:N,4,0)</f>
        <v>ADULTO</v>
      </c>
      <c r="O659" s="1" t="str">
        <f t="shared" si="2"/>
        <v>CHAQUETAS DAMA IMPERMEABLE</v>
      </c>
      <c r="P659" s="1"/>
      <c r="Q659" s="1"/>
    </row>
    <row r="660">
      <c r="A660" s="82">
        <v>46190.0</v>
      </c>
      <c r="B660" s="5" t="s">
        <v>1870</v>
      </c>
      <c r="C660" s="5" t="s">
        <v>1761</v>
      </c>
      <c r="D660" s="5" t="s">
        <v>1606</v>
      </c>
      <c r="E660" s="5" t="s">
        <v>1989</v>
      </c>
      <c r="F660" s="5" t="s">
        <v>1584</v>
      </c>
      <c r="G660" s="99" t="s">
        <v>1753</v>
      </c>
      <c r="H660" s="5" t="s">
        <v>1439</v>
      </c>
      <c r="I660" s="1" t="str">
        <f>IFERROR(CONCATENATE(VLOOKUP(C660,PARAM!E:F,2,0),VLOOKUP(D660,PARAM!K:L,2,0),VLOOKUP(E660,PARAM!H:I,2,0),VLOOKUP(G660,PARAM!S:T,2,0)),"")</f>
        <v>11229127</v>
      </c>
      <c r="J660" s="1" t="str">
        <f>IFERROR(CONCATENATE("*",VLOOKUP(C660,PARAM!E:F,2,0),VLOOKUP(D660,PARAM!K:L,2,0),VLOOKUP(E660,PARAM!H:I,2,0),VLOOKUP(G660,PARAM!S:T,2,0),"*"),"")</f>
        <v>*11229127*</v>
      </c>
      <c r="K660" s="1" t="str">
        <f t="shared" si="1"/>
        <v>CAMISETAS CABALLERO CUELLO REDONDO TIPO GALLETA TALLA S</v>
      </c>
      <c r="L660" s="1" t="str">
        <f>VLOOKUP(B660,PARAM!A:C,3,0)</f>
        <v>MODA CASUAL HOMBRE</v>
      </c>
      <c r="M660" s="1" t="str">
        <f>VLOOKUP(D660,PARAM!K:N,3,0)</f>
        <v>MASCULINO</v>
      </c>
      <c r="N660" s="1" t="str">
        <f>VLOOKUP(D660,PARAM!K:N,4,0)</f>
        <v>ADULTO</v>
      </c>
      <c r="O660" s="1" t="str">
        <f t="shared" si="2"/>
        <v>CAMISETAS CABALLERO CUELLO REDONDO TIPO GALLETA</v>
      </c>
      <c r="P660" s="1"/>
      <c r="Q660" s="1"/>
    </row>
    <row r="661">
      <c r="A661" s="82">
        <v>46190.0</v>
      </c>
      <c r="B661" s="5" t="s">
        <v>1870</v>
      </c>
      <c r="C661" s="5" t="s">
        <v>1761</v>
      </c>
      <c r="D661" s="5" t="s">
        <v>1606</v>
      </c>
      <c r="E661" s="5" t="s">
        <v>1989</v>
      </c>
      <c r="F661" s="5" t="s">
        <v>1584</v>
      </c>
      <c r="G661" s="99" t="s">
        <v>1752</v>
      </c>
      <c r="H661" s="5" t="s">
        <v>1439</v>
      </c>
      <c r="I661" s="1" t="str">
        <f>IFERROR(CONCATENATE(VLOOKUP(C661,PARAM!E:F,2,0),VLOOKUP(D661,PARAM!K:L,2,0),VLOOKUP(E661,PARAM!H:I,2,0),VLOOKUP(G661,PARAM!S:T,2,0)),"")</f>
        <v>11229125</v>
      </c>
      <c r="J661" s="1" t="str">
        <f>IFERROR(CONCATENATE("*",VLOOKUP(C661,PARAM!E:F,2,0),VLOOKUP(D661,PARAM!K:L,2,0),VLOOKUP(E661,PARAM!H:I,2,0),VLOOKUP(G661,PARAM!S:T,2,0),"*"),"")</f>
        <v>*11229125*</v>
      </c>
      <c r="K661" s="1" t="str">
        <f t="shared" si="1"/>
        <v>CAMISETAS CABALLERO CUELLO REDONDO TIPO GALLETA TALLA M</v>
      </c>
      <c r="L661" s="1" t="str">
        <f>VLOOKUP(B661,PARAM!A:C,3,0)</f>
        <v>MODA CASUAL HOMBRE</v>
      </c>
      <c r="M661" s="1" t="str">
        <f>VLOOKUP(D661,PARAM!K:N,3,0)</f>
        <v>MASCULINO</v>
      </c>
      <c r="N661" s="1" t="str">
        <f>VLOOKUP(D661,PARAM!K:N,4,0)</f>
        <v>ADULTO</v>
      </c>
      <c r="O661" s="1" t="str">
        <f t="shared" si="2"/>
        <v>CAMISETAS CABALLERO CUELLO REDONDO TIPO GALLETA</v>
      </c>
      <c r="P661" s="1"/>
      <c r="Q661" s="1"/>
    </row>
    <row r="662">
      <c r="A662" s="82">
        <v>46190.0</v>
      </c>
      <c r="B662" s="5" t="s">
        <v>1870</v>
      </c>
      <c r="C662" s="5" t="s">
        <v>1761</v>
      </c>
      <c r="D662" s="5" t="s">
        <v>1606</v>
      </c>
      <c r="E662" s="5" t="s">
        <v>1989</v>
      </c>
      <c r="F662" s="5" t="s">
        <v>1584</v>
      </c>
      <c r="G662" s="99" t="s">
        <v>1751</v>
      </c>
      <c r="H662" s="5" t="s">
        <v>1439</v>
      </c>
      <c r="I662" s="1" t="str">
        <f>IFERROR(CONCATENATE(VLOOKUP(C662,PARAM!E:F,2,0),VLOOKUP(D662,PARAM!K:L,2,0),VLOOKUP(E662,PARAM!H:I,2,0),VLOOKUP(G662,PARAM!S:T,2,0)),"")</f>
        <v>11229123</v>
      </c>
      <c r="J662" s="1" t="str">
        <f>IFERROR(CONCATENATE("*",VLOOKUP(C662,PARAM!E:F,2,0),VLOOKUP(D662,PARAM!K:L,2,0),VLOOKUP(E662,PARAM!H:I,2,0),VLOOKUP(G662,PARAM!S:T,2,0),"*"),"")</f>
        <v>*11229123*</v>
      </c>
      <c r="K662" s="1" t="str">
        <f t="shared" si="1"/>
        <v>CAMISETAS CABALLERO CUELLO REDONDO TIPO GALLETA TALLA L</v>
      </c>
      <c r="L662" s="1" t="str">
        <f>VLOOKUP(B662,PARAM!A:C,3,0)</f>
        <v>MODA CASUAL HOMBRE</v>
      </c>
      <c r="M662" s="1" t="str">
        <f>VLOOKUP(D662,PARAM!K:N,3,0)</f>
        <v>MASCULINO</v>
      </c>
      <c r="N662" s="1" t="str">
        <f>VLOOKUP(D662,PARAM!K:N,4,0)</f>
        <v>ADULTO</v>
      </c>
      <c r="O662" s="1" t="str">
        <f t="shared" si="2"/>
        <v>CAMISETAS CABALLERO CUELLO REDONDO TIPO GALLETA</v>
      </c>
      <c r="P662" s="1"/>
      <c r="Q662" s="1"/>
    </row>
    <row r="663">
      <c r="A663" s="82">
        <v>46190.0</v>
      </c>
      <c r="B663" s="5" t="s">
        <v>1870</v>
      </c>
      <c r="C663" s="5" t="s">
        <v>1761</v>
      </c>
      <c r="D663" s="5" t="s">
        <v>1606</v>
      </c>
      <c r="E663" s="5" t="s">
        <v>1989</v>
      </c>
      <c r="F663" s="5" t="s">
        <v>1584</v>
      </c>
      <c r="G663" s="99" t="s">
        <v>1754</v>
      </c>
      <c r="H663" s="5" t="s">
        <v>1439</v>
      </c>
      <c r="I663" s="1" t="str">
        <f>IFERROR(CONCATENATE(VLOOKUP(C663,PARAM!E:F,2,0),VLOOKUP(D663,PARAM!K:L,2,0),VLOOKUP(E663,PARAM!H:I,2,0),VLOOKUP(G663,PARAM!S:T,2,0)),"")</f>
        <v>11229132</v>
      </c>
      <c r="J663" s="1" t="str">
        <f>IFERROR(CONCATENATE("*",VLOOKUP(C663,PARAM!E:F,2,0),VLOOKUP(D663,PARAM!K:L,2,0),VLOOKUP(E663,PARAM!H:I,2,0),VLOOKUP(G663,PARAM!S:T,2,0),"*"),"")</f>
        <v>*11229132*</v>
      </c>
      <c r="K663" s="1" t="str">
        <f t="shared" si="1"/>
        <v>CAMISETAS CABALLERO CUELLO REDONDO TIPO GALLETA TALLA XL</v>
      </c>
      <c r="L663" s="1" t="str">
        <f>VLOOKUP(B663,PARAM!A:C,3,0)</f>
        <v>MODA CASUAL HOMBRE</v>
      </c>
      <c r="M663" s="1" t="str">
        <f>VLOOKUP(D663,PARAM!K:N,3,0)</f>
        <v>MASCULINO</v>
      </c>
      <c r="N663" s="1" t="str">
        <f>VLOOKUP(D663,PARAM!K:N,4,0)</f>
        <v>ADULTO</v>
      </c>
      <c r="O663" s="1" t="str">
        <f t="shared" si="2"/>
        <v>CAMISETAS CABALLERO CUELLO REDONDO TIPO GALLETA</v>
      </c>
      <c r="P663" s="1"/>
      <c r="Q663" s="1"/>
    </row>
    <row r="664">
      <c r="A664" s="82">
        <v>46190.0</v>
      </c>
      <c r="B664" s="5" t="s">
        <v>1906</v>
      </c>
      <c r="C664" s="5" t="s">
        <v>1902</v>
      </c>
      <c r="D664" s="5" t="s">
        <v>1599</v>
      </c>
      <c r="E664" s="5" t="s">
        <v>1782</v>
      </c>
      <c r="F664" s="5" t="s">
        <v>1584</v>
      </c>
      <c r="G664" s="99">
        <v>30.0</v>
      </c>
      <c r="H664" s="5" t="s">
        <v>1444</v>
      </c>
      <c r="I664" s="1" t="str">
        <f>IFERROR(CONCATENATE(VLOOKUP(C664,PARAM!E:F,2,0),VLOOKUP(D664,PARAM!K:L,2,0),VLOOKUP(E664,PARAM!H:I,2,0),VLOOKUP(G664,PARAM!S:T,2,0)),"")</f>
        <v>1129213</v>
      </c>
      <c r="J664" s="1" t="str">
        <f>IFERROR(CONCATENATE("*",VLOOKUP(C664,PARAM!E:F,2,0),VLOOKUP(D664,PARAM!K:L,2,0),VLOOKUP(E664,PARAM!H:I,2,0),VLOOKUP(G664,PARAM!S:T,2,0),"*"),"")</f>
        <v>*1129213*</v>
      </c>
      <c r="K664" s="1" t="str">
        <f t="shared" si="1"/>
        <v>JEANS DAMA BLANCO TALLA 30</v>
      </c>
      <c r="L664" s="1" t="str">
        <f>VLOOKUP(B664,PARAM!A:C,3,0)</f>
        <v>MODA CASUAL MUJER</v>
      </c>
      <c r="M664" s="1" t="str">
        <f>VLOOKUP(D664,PARAM!K:N,3,0)</f>
        <v>FEMENINO</v>
      </c>
      <c r="N664" s="1" t="str">
        <f>VLOOKUP(D664,PARAM!K:N,4,0)</f>
        <v>ADULTO</v>
      </c>
      <c r="O664" s="1" t="str">
        <f t="shared" si="2"/>
        <v>JEANS DAMA BLANCO</v>
      </c>
      <c r="P664" s="1"/>
      <c r="Q664" s="1"/>
    </row>
    <row r="665">
      <c r="A665" s="82">
        <v>46190.0</v>
      </c>
      <c r="B665" s="5" t="s">
        <v>1906</v>
      </c>
      <c r="C665" s="5" t="s">
        <v>1902</v>
      </c>
      <c r="D665" s="5" t="s">
        <v>1599</v>
      </c>
      <c r="E665" s="5" t="s">
        <v>1782</v>
      </c>
      <c r="F665" s="5" t="s">
        <v>1584</v>
      </c>
      <c r="G665" s="99">
        <v>32.0</v>
      </c>
      <c r="H665" s="5" t="s">
        <v>1444</v>
      </c>
      <c r="I665" s="1" t="str">
        <f>IFERROR(CONCATENATE(VLOOKUP(C665,PARAM!E:F,2,0),VLOOKUP(D665,PARAM!K:L,2,0),VLOOKUP(E665,PARAM!H:I,2,0),VLOOKUP(G665,PARAM!S:T,2,0)),"")</f>
        <v>1129214</v>
      </c>
      <c r="J665" s="1" t="str">
        <f>IFERROR(CONCATENATE("*",VLOOKUP(C665,PARAM!E:F,2,0),VLOOKUP(D665,PARAM!K:L,2,0),VLOOKUP(E665,PARAM!H:I,2,0),VLOOKUP(G665,PARAM!S:T,2,0),"*"),"")</f>
        <v>*1129214*</v>
      </c>
      <c r="K665" s="1" t="str">
        <f t="shared" si="1"/>
        <v>JEANS DAMA BLANCO TALLA 32</v>
      </c>
      <c r="L665" s="1" t="str">
        <f>VLOOKUP(B665,PARAM!A:C,3,0)</f>
        <v>MODA CASUAL MUJER</v>
      </c>
      <c r="M665" s="1" t="str">
        <f>VLOOKUP(D665,PARAM!K:N,3,0)</f>
        <v>FEMENINO</v>
      </c>
      <c r="N665" s="1" t="str">
        <f>VLOOKUP(D665,PARAM!K:N,4,0)</f>
        <v>ADULTO</v>
      </c>
      <c r="O665" s="1" t="str">
        <f t="shared" si="2"/>
        <v>JEANS DAMA BLANCO</v>
      </c>
      <c r="P665" s="1"/>
      <c r="Q665" s="1"/>
    </row>
    <row r="666">
      <c r="A666" s="82">
        <v>46190.0</v>
      </c>
      <c r="B666" s="5" t="s">
        <v>1906</v>
      </c>
      <c r="C666" s="5" t="s">
        <v>1902</v>
      </c>
      <c r="D666" s="5" t="s">
        <v>1599</v>
      </c>
      <c r="E666" s="5" t="s">
        <v>1782</v>
      </c>
      <c r="F666" s="5" t="s">
        <v>1584</v>
      </c>
      <c r="G666" s="99">
        <v>34.0</v>
      </c>
      <c r="H666" s="5" t="s">
        <v>1444</v>
      </c>
      <c r="I666" s="1" t="str">
        <f>IFERROR(CONCATENATE(VLOOKUP(C666,PARAM!E:F,2,0),VLOOKUP(D666,PARAM!K:L,2,0),VLOOKUP(E666,PARAM!H:I,2,0),VLOOKUP(G666,PARAM!S:T,2,0)),"")</f>
        <v>1129215</v>
      </c>
      <c r="J666" s="1" t="str">
        <f>IFERROR(CONCATENATE("*",VLOOKUP(C666,PARAM!E:F,2,0),VLOOKUP(D666,PARAM!K:L,2,0),VLOOKUP(E666,PARAM!H:I,2,0),VLOOKUP(G666,PARAM!S:T,2,0),"*"),"")</f>
        <v>*1129215*</v>
      </c>
      <c r="K666" s="1" t="str">
        <f t="shared" si="1"/>
        <v>JEANS DAMA BLANCO TALLA 34</v>
      </c>
      <c r="L666" s="1" t="str">
        <f>VLOOKUP(B666,PARAM!A:C,3,0)</f>
        <v>MODA CASUAL MUJER</v>
      </c>
      <c r="M666" s="1" t="str">
        <f>VLOOKUP(D666,PARAM!K:N,3,0)</f>
        <v>FEMENINO</v>
      </c>
      <c r="N666" s="1" t="str">
        <f>VLOOKUP(D666,PARAM!K:N,4,0)</f>
        <v>ADULTO</v>
      </c>
      <c r="O666" s="1" t="str">
        <f t="shared" si="2"/>
        <v>JEANS DAMA BLANCO</v>
      </c>
      <c r="P666" s="1"/>
      <c r="Q666" s="1"/>
    </row>
    <row r="667">
      <c r="A667" s="82">
        <v>46190.0</v>
      </c>
      <c r="B667" s="5" t="s">
        <v>1746</v>
      </c>
      <c r="C667" s="5" t="s">
        <v>1795</v>
      </c>
      <c r="D667" s="5" t="s">
        <v>1582</v>
      </c>
      <c r="E667" s="5" t="s">
        <v>1990</v>
      </c>
      <c r="F667" s="5" t="s">
        <v>1584</v>
      </c>
      <c r="G667" s="99" t="s">
        <v>1752</v>
      </c>
      <c r="H667" s="5" t="s">
        <v>1449</v>
      </c>
      <c r="I667" s="1" t="str">
        <f>IFERROR(CONCATENATE(VLOOKUP(C667,PARAM!E:F,2,0),VLOOKUP(D667,PARAM!K:L,2,0),VLOOKUP(E667,PARAM!H:I,2,0),VLOOKUP(G667,PARAM!S:T,2,0)),"")</f>
        <v>40329325</v>
      </c>
      <c r="J667" s="1" t="str">
        <f>IFERROR(CONCATENATE("*",VLOOKUP(C667,PARAM!E:F,2,0),VLOOKUP(D667,PARAM!K:L,2,0),VLOOKUP(E667,PARAM!H:I,2,0),VLOOKUP(G667,PARAM!S:T,2,0),"*"),"")</f>
        <v>*40329325*</v>
      </c>
      <c r="K667" s="1" t="str">
        <f t="shared" si="1"/>
        <v>CONJUNTO UNISEX FRANCIA AAA LOCAL 2026 TALLA M</v>
      </c>
      <c r="L667" s="1" t="str">
        <f>VLOOKUP(B667,PARAM!A:C,3,0)</f>
        <v>CONJUNTOS Y CAMISETAS DE FUTBOL</v>
      </c>
      <c r="M667" s="1" t="str">
        <f>VLOOKUP(D667,PARAM!K:N,3,0)</f>
        <v>UNISEX</v>
      </c>
      <c r="N667" s="1" t="str">
        <f>VLOOKUP(D667,PARAM!K:N,4,0)</f>
        <v>ADULTO</v>
      </c>
      <c r="O667" s="1" t="str">
        <f t="shared" si="2"/>
        <v>CONJUNTO UNISEX FRANCIA AAA LOCAL 2026</v>
      </c>
      <c r="P667" s="1"/>
      <c r="Q667" s="1"/>
    </row>
    <row r="668">
      <c r="A668" s="82">
        <v>46190.0</v>
      </c>
      <c r="B668" s="5" t="s">
        <v>1746</v>
      </c>
      <c r="C668" s="5" t="s">
        <v>1795</v>
      </c>
      <c r="D668" s="5" t="s">
        <v>1582</v>
      </c>
      <c r="E668" s="5" t="s">
        <v>1990</v>
      </c>
      <c r="F668" s="5" t="s">
        <v>1584</v>
      </c>
      <c r="G668" s="99" t="s">
        <v>1751</v>
      </c>
      <c r="H668" s="5" t="s">
        <v>1449</v>
      </c>
      <c r="I668" s="1" t="str">
        <f>IFERROR(CONCATENATE(VLOOKUP(C668,PARAM!E:F,2,0),VLOOKUP(D668,PARAM!K:L,2,0),VLOOKUP(E668,PARAM!H:I,2,0),VLOOKUP(G668,PARAM!S:T,2,0)),"")</f>
        <v>40329323</v>
      </c>
      <c r="J668" s="1" t="str">
        <f>IFERROR(CONCATENATE("*",VLOOKUP(C668,PARAM!E:F,2,0),VLOOKUP(D668,PARAM!K:L,2,0),VLOOKUP(E668,PARAM!H:I,2,0),VLOOKUP(G668,PARAM!S:T,2,0),"*"),"")</f>
        <v>*40329323*</v>
      </c>
      <c r="K668" s="1" t="str">
        <f t="shared" si="1"/>
        <v>CONJUNTO UNISEX FRANCIA AAA LOCAL 2026 TALLA L</v>
      </c>
      <c r="L668" s="1" t="str">
        <f>VLOOKUP(B668,PARAM!A:C,3,0)</f>
        <v>CONJUNTOS Y CAMISETAS DE FUTBOL</v>
      </c>
      <c r="M668" s="1" t="str">
        <f>VLOOKUP(D668,PARAM!K:N,3,0)</f>
        <v>UNISEX</v>
      </c>
      <c r="N668" s="1" t="str">
        <f>VLOOKUP(D668,PARAM!K:N,4,0)</f>
        <v>ADULTO</v>
      </c>
      <c r="O668" s="1" t="str">
        <f t="shared" si="2"/>
        <v>CONJUNTO UNISEX FRANCIA AAA LOCAL 2026</v>
      </c>
      <c r="P668" s="1"/>
      <c r="Q668" s="1"/>
    </row>
    <row r="669">
      <c r="A669" s="82">
        <v>46190.0</v>
      </c>
      <c r="B669" s="5" t="s">
        <v>1746</v>
      </c>
      <c r="C669" s="5" t="s">
        <v>1795</v>
      </c>
      <c r="D669" s="5" t="s">
        <v>1582</v>
      </c>
      <c r="E669" s="5" t="s">
        <v>1991</v>
      </c>
      <c r="F669" s="5" t="s">
        <v>1584</v>
      </c>
      <c r="G669" s="99" t="s">
        <v>1752</v>
      </c>
      <c r="H669" s="5" t="s">
        <v>1449</v>
      </c>
      <c r="I669" s="1" t="str">
        <f>IFERROR(CONCATENATE(VLOOKUP(C669,PARAM!E:F,2,0),VLOOKUP(D669,PARAM!K:L,2,0),VLOOKUP(E669,PARAM!H:I,2,0),VLOOKUP(G669,PARAM!S:T,2,0)),"")</f>
        <v>40329425</v>
      </c>
      <c r="J669" s="1" t="str">
        <f>IFERROR(CONCATENATE("*",VLOOKUP(C669,PARAM!E:F,2,0),VLOOKUP(D669,PARAM!K:L,2,0),VLOOKUP(E669,PARAM!H:I,2,0),VLOOKUP(G669,PARAM!S:T,2,0),"*"),"")</f>
        <v>*40329425*</v>
      </c>
      <c r="K669" s="1" t="str">
        <f t="shared" si="1"/>
        <v>CONJUNTO UNISEX PORTUGAL AAA VISITANTE 2026 TALLA M</v>
      </c>
      <c r="L669" s="1" t="str">
        <f>VLOOKUP(B669,PARAM!A:C,3,0)</f>
        <v>CONJUNTOS Y CAMISETAS DE FUTBOL</v>
      </c>
      <c r="M669" s="1" t="str">
        <f>VLOOKUP(D669,PARAM!K:N,3,0)</f>
        <v>UNISEX</v>
      </c>
      <c r="N669" s="1" t="str">
        <f>VLOOKUP(D669,PARAM!K:N,4,0)</f>
        <v>ADULTO</v>
      </c>
      <c r="O669" s="1" t="str">
        <f t="shared" si="2"/>
        <v>CONJUNTO UNISEX PORTUGAL AAA VISITANTE 2026</v>
      </c>
      <c r="P669" s="1"/>
      <c r="Q669" s="1"/>
    </row>
    <row r="670">
      <c r="A670" s="82">
        <v>46190.0</v>
      </c>
      <c r="B670" s="5" t="s">
        <v>1746</v>
      </c>
      <c r="C670" s="5" t="s">
        <v>1795</v>
      </c>
      <c r="D670" s="5" t="s">
        <v>1582</v>
      </c>
      <c r="E670" s="5" t="s">
        <v>1991</v>
      </c>
      <c r="F670" s="5" t="s">
        <v>1584</v>
      </c>
      <c r="G670" s="99" t="s">
        <v>1751</v>
      </c>
      <c r="H670" s="5" t="s">
        <v>1449</v>
      </c>
      <c r="I670" s="1" t="str">
        <f>IFERROR(CONCATENATE(VLOOKUP(C670,PARAM!E:F,2,0),VLOOKUP(D670,PARAM!K:L,2,0),VLOOKUP(E670,PARAM!H:I,2,0),VLOOKUP(G670,PARAM!S:T,2,0)),"")</f>
        <v>40329423</v>
      </c>
      <c r="J670" s="1" t="str">
        <f>IFERROR(CONCATENATE("*",VLOOKUP(C670,PARAM!E:F,2,0),VLOOKUP(D670,PARAM!K:L,2,0),VLOOKUP(E670,PARAM!H:I,2,0),VLOOKUP(G670,PARAM!S:T,2,0),"*"),"")</f>
        <v>*40329423*</v>
      </c>
      <c r="K670" s="1" t="str">
        <f t="shared" si="1"/>
        <v>CONJUNTO UNISEX PORTUGAL AAA VISITANTE 2026 TALLA L</v>
      </c>
      <c r="L670" s="1" t="str">
        <f>VLOOKUP(B670,PARAM!A:C,3,0)</f>
        <v>CONJUNTOS Y CAMISETAS DE FUTBOL</v>
      </c>
      <c r="M670" s="1" t="str">
        <f>VLOOKUP(D670,PARAM!K:N,3,0)</f>
        <v>UNISEX</v>
      </c>
      <c r="N670" s="1" t="str">
        <f>VLOOKUP(D670,PARAM!K:N,4,0)</f>
        <v>ADULTO</v>
      </c>
      <c r="O670" s="1" t="str">
        <f t="shared" si="2"/>
        <v>CONJUNTO UNISEX PORTUGAL AAA VISITANTE 2026</v>
      </c>
      <c r="P670" s="1"/>
      <c r="Q670" s="1"/>
    </row>
    <row r="671">
      <c r="A671" s="82">
        <v>46190.0</v>
      </c>
      <c r="B671" s="5" t="s">
        <v>1746</v>
      </c>
      <c r="C671" s="5" t="s">
        <v>1795</v>
      </c>
      <c r="D671" s="5" t="s">
        <v>1582</v>
      </c>
      <c r="E671" s="5" t="s">
        <v>1992</v>
      </c>
      <c r="F671" s="5" t="s">
        <v>1584</v>
      </c>
      <c r="G671" s="99" t="s">
        <v>1753</v>
      </c>
      <c r="H671" s="5" t="s">
        <v>1449</v>
      </c>
      <c r="I671" s="1" t="str">
        <f>IFERROR(CONCATENATE(VLOOKUP(C671,PARAM!E:F,2,0),VLOOKUP(D671,PARAM!K:L,2,0),VLOOKUP(E671,PARAM!H:I,2,0),VLOOKUP(G671,PARAM!S:T,2,0)),"")</f>
        <v>40329527</v>
      </c>
      <c r="J671" s="1" t="str">
        <f>IFERROR(CONCATENATE("*",VLOOKUP(C671,PARAM!E:F,2,0),VLOOKUP(D671,PARAM!K:L,2,0),VLOOKUP(E671,PARAM!H:I,2,0),VLOOKUP(G671,PARAM!S:T,2,0),"*"),"")</f>
        <v>*40329527*</v>
      </c>
      <c r="K671" s="1" t="str">
        <f t="shared" si="1"/>
        <v>CONJUNTO UNISEX COLOMBIA 1.1 POLO AZUL TALLA S</v>
      </c>
      <c r="L671" s="1" t="str">
        <f>VLOOKUP(B671,PARAM!A:C,3,0)</f>
        <v>CONJUNTOS Y CAMISETAS DE FUTBOL</v>
      </c>
      <c r="M671" s="1" t="str">
        <f>VLOOKUP(D671,PARAM!K:N,3,0)</f>
        <v>UNISEX</v>
      </c>
      <c r="N671" s="1" t="str">
        <f>VLOOKUP(D671,PARAM!K:N,4,0)</f>
        <v>ADULTO</v>
      </c>
      <c r="O671" s="1" t="str">
        <f t="shared" si="2"/>
        <v>CONJUNTO UNISEX COLOMBIA 1.1 POLO AZUL</v>
      </c>
      <c r="P671" s="1"/>
      <c r="Q671" s="1"/>
    </row>
    <row r="672">
      <c r="A672" s="82">
        <v>46190.0</v>
      </c>
      <c r="B672" s="5" t="s">
        <v>1746</v>
      </c>
      <c r="C672" s="5" t="s">
        <v>1795</v>
      </c>
      <c r="D672" s="5" t="s">
        <v>1582</v>
      </c>
      <c r="E672" s="5" t="s">
        <v>1992</v>
      </c>
      <c r="F672" s="5" t="s">
        <v>1584</v>
      </c>
      <c r="G672" s="99" t="s">
        <v>1752</v>
      </c>
      <c r="H672" s="5" t="s">
        <v>1449</v>
      </c>
      <c r="I672" s="1" t="str">
        <f>IFERROR(CONCATENATE(VLOOKUP(C672,PARAM!E:F,2,0),VLOOKUP(D672,PARAM!K:L,2,0),VLOOKUP(E672,PARAM!H:I,2,0),VLOOKUP(G672,PARAM!S:T,2,0)),"")</f>
        <v>40329525</v>
      </c>
      <c r="J672" s="1" t="str">
        <f>IFERROR(CONCATENATE("*",VLOOKUP(C672,PARAM!E:F,2,0),VLOOKUP(D672,PARAM!K:L,2,0),VLOOKUP(E672,PARAM!H:I,2,0),VLOOKUP(G672,PARAM!S:T,2,0),"*"),"")</f>
        <v>*40329525*</v>
      </c>
      <c r="K672" s="1" t="str">
        <f t="shared" si="1"/>
        <v>CONJUNTO UNISEX COLOMBIA 1.1 POLO AZUL TALLA M</v>
      </c>
      <c r="L672" s="1" t="str">
        <f>VLOOKUP(B672,PARAM!A:C,3,0)</f>
        <v>CONJUNTOS Y CAMISETAS DE FUTBOL</v>
      </c>
      <c r="M672" s="1" t="str">
        <f>VLOOKUP(D672,PARAM!K:N,3,0)</f>
        <v>UNISEX</v>
      </c>
      <c r="N672" s="1" t="str">
        <f>VLOOKUP(D672,PARAM!K:N,4,0)</f>
        <v>ADULTO</v>
      </c>
      <c r="O672" s="1" t="str">
        <f t="shared" si="2"/>
        <v>CONJUNTO UNISEX COLOMBIA 1.1 POLO AZUL</v>
      </c>
      <c r="P672" s="1"/>
      <c r="Q672" s="1"/>
    </row>
    <row r="673">
      <c r="A673" s="82">
        <v>46190.0</v>
      </c>
      <c r="B673" s="5" t="s">
        <v>1746</v>
      </c>
      <c r="C673" s="5" t="s">
        <v>1795</v>
      </c>
      <c r="D673" s="5" t="s">
        <v>1582</v>
      </c>
      <c r="E673" s="5" t="s">
        <v>1992</v>
      </c>
      <c r="F673" s="5" t="s">
        <v>1584</v>
      </c>
      <c r="G673" s="99" t="s">
        <v>1751</v>
      </c>
      <c r="H673" s="5" t="s">
        <v>1449</v>
      </c>
      <c r="I673" s="1" t="str">
        <f>IFERROR(CONCATENATE(VLOOKUP(C673,PARAM!E:F,2,0),VLOOKUP(D673,PARAM!K:L,2,0),VLOOKUP(E673,PARAM!H:I,2,0),VLOOKUP(G673,PARAM!S:T,2,0)),"")</f>
        <v>40329523</v>
      </c>
      <c r="J673" s="1" t="str">
        <f>IFERROR(CONCATENATE("*",VLOOKUP(C673,PARAM!E:F,2,0),VLOOKUP(D673,PARAM!K:L,2,0),VLOOKUP(E673,PARAM!H:I,2,0),VLOOKUP(G673,PARAM!S:T,2,0),"*"),"")</f>
        <v>*40329523*</v>
      </c>
      <c r="K673" s="1" t="str">
        <f t="shared" si="1"/>
        <v>CONJUNTO UNISEX COLOMBIA 1.1 POLO AZUL TALLA L</v>
      </c>
      <c r="L673" s="1" t="str">
        <f>VLOOKUP(B673,PARAM!A:C,3,0)</f>
        <v>CONJUNTOS Y CAMISETAS DE FUTBOL</v>
      </c>
      <c r="M673" s="1" t="str">
        <f>VLOOKUP(D673,PARAM!K:N,3,0)</f>
        <v>UNISEX</v>
      </c>
      <c r="N673" s="1" t="str">
        <f>VLOOKUP(D673,PARAM!K:N,4,0)</f>
        <v>ADULTO</v>
      </c>
      <c r="O673" s="1" t="str">
        <f t="shared" si="2"/>
        <v>CONJUNTO UNISEX COLOMBIA 1.1 POLO AZUL</v>
      </c>
      <c r="P673" s="1"/>
      <c r="Q673" s="1"/>
    </row>
    <row r="674">
      <c r="A674" s="82">
        <v>46190.0</v>
      </c>
      <c r="B674" s="5" t="s">
        <v>1746</v>
      </c>
      <c r="C674" s="5" t="s">
        <v>1795</v>
      </c>
      <c r="D674" s="5" t="s">
        <v>1582</v>
      </c>
      <c r="E674" s="5" t="s">
        <v>1992</v>
      </c>
      <c r="F674" s="5" t="s">
        <v>1584</v>
      </c>
      <c r="G674" s="99" t="s">
        <v>1754</v>
      </c>
      <c r="H674" s="5" t="s">
        <v>1449</v>
      </c>
      <c r="I674" s="1" t="str">
        <f>IFERROR(CONCATENATE(VLOOKUP(C674,PARAM!E:F,2,0),VLOOKUP(D674,PARAM!K:L,2,0),VLOOKUP(E674,PARAM!H:I,2,0),VLOOKUP(G674,PARAM!S:T,2,0)),"")</f>
        <v>40329532</v>
      </c>
      <c r="J674" s="1" t="str">
        <f>IFERROR(CONCATENATE("*",VLOOKUP(C674,PARAM!E:F,2,0),VLOOKUP(D674,PARAM!K:L,2,0),VLOOKUP(E674,PARAM!H:I,2,0),VLOOKUP(G674,PARAM!S:T,2,0),"*"),"")</f>
        <v>*40329532*</v>
      </c>
      <c r="K674" s="1" t="str">
        <f t="shared" si="1"/>
        <v>CONJUNTO UNISEX COLOMBIA 1.1 POLO AZUL TALLA XL</v>
      </c>
      <c r="L674" s="1" t="str">
        <f>VLOOKUP(B674,PARAM!A:C,3,0)</f>
        <v>CONJUNTOS Y CAMISETAS DE FUTBOL</v>
      </c>
      <c r="M674" s="1" t="str">
        <f>VLOOKUP(D674,PARAM!K:N,3,0)</f>
        <v>UNISEX</v>
      </c>
      <c r="N674" s="1" t="str">
        <f>VLOOKUP(D674,PARAM!K:N,4,0)</f>
        <v>ADULTO</v>
      </c>
      <c r="O674" s="1" t="str">
        <f t="shared" si="2"/>
        <v>CONJUNTO UNISEX COLOMBIA 1.1 POLO AZUL</v>
      </c>
      <c r="P674" s="1"/>
      <c r="Q674" s="1"/>
    </row>
    <row r="675">
      <c r="A675" s="82">
        <v>46190.0</v>
      </c>
      <c r="B675" s="5" t="s">
        <v>1746</v>
      </c>
      <c r="C675" s="5" t="s">
        <v>1795</v>
      </c>
      <c r="D675" s="5" t="s">
        <v>1582</v>
      </c>
      <c r="E675" s="5" t="s">
        <v>1992</v>
      </c>
      <c r="F675" s="5" t="s">
        <v>1584</v>
      </c>
      <c r="G675" s="99" t="s">
        <v>1756</v>
      </c>
      <c r="H675" s="5" t="s">
        <v>1449</v>
      </c>
      <c r="I675" s="1" t="str">
        <f>IFERROR(CONCATENATE(VLOOKUP(C675,PARAM!E:F,2,0),VLOOKUP(D675,PARAM!K:L,2,0),VLOOKUP(E675,PARAM!H:I,2,0),VLOOKUP(G675,PARAM!S:T,2,0)),"")</f>
        <v>40329534</v>
      </c>
      <c r="J675" s="1" t="str">
        <f>IFERROR(CONCATENATE("*",VLOOKUP(C675,PARAM!E:F,2,0),VLOOKUP(D675,PARAM!K:L,2,0),VLOOKUP(E675,PARAM!H:I,2,0),VLOOKUP(G675,PARAM!S:T,2,0),"*"),"")</f>
        <v>*40329534*</v>
      </c>
      <c r="K675" s="1" t="str">
        <f t="shared" si="1"/>
        <v>CONJUNTO UNISEX COLOMBIA 1.1 POLO AZUL TALLA XXL</v>
      </c>
      <c r="L675" s="1" t="str">
        <f>VLOOKUP(B675,PARAM!A:C,3,0)</f>
        <v>CONJUNTOS Y CAMISETAS DE FUTBOL</v>
      </c>
      <c r="M675" s="1" t="str">
        <f>VLOOKUP(D675,PARAM!K:N,3,0)</f>
        <v>UNISEX</v>
      </c>
      <c r="N675" s="1" t="str">
        <f>VLOOKUP(D675,PARAM!K:N,4,0)</f>
        <v>ADULTO</v>
      </c>
      <c r="O675" s="1" t="str">
        <f t="shared" si="2"/>
        <v>CONJUNTO UNISEX COLOMBIA 1.1 POLO AZUL</v>
      </c>
      <c r="P675" s="1"/>
      <c r="Q675" s="1"/>
    </row>
    <row r="676">
      <c r="A676" s="82">
        <v>46190.0</v>
      </c>
      <c r="B676" s="5" t="s">
        <v>1870</v>
      </c>
      <c r="C676" s="5" t="s">
        <v>1761</v>
      </c>
      <c r="D676" s="5" t="s">
        <v>1606</v>
      </c>
      <c r="E676" s="5" t="s">
        <v>1993</v>
      </c>
      <c r="F676" s="5" t="s">
        <v>1584</v>
      </c>
      <c r="G676" s="99" t="s">
        <v>1753</v>
      </c>
      <c r="H676" s="5" t="s">
        <v>1007</v>
      </c>
      <c r="I676" s="1" t="str">
        <f>IFERROR(CONCATENATE(VLOOKUP(C676,PARAM!E:F,2,0),VLOOKUP(D676,PARAM!K:L,2,0),VLOOKUP(E676,PARAM!H:I,2,0),VLOOKUP(G676,PARAM!S:T,2,0)),"")</f>
        <v>11229727</v>
      </c>
      <c r="J676" s="1" t="str">
        <f>IFERROR(CONCATENATE("*",VLOOKUP(C676,PARAM!E:F,2,0),VLOOKUP(D676,PARAM!K:L,2,0),VLOOKUP(E676,PARAM!H:I,2,0),VLOOKUP(G676,PARAM!S:T,2,0),"*"),"")</f>
        <v>*11229727*</v>
      </c>
      <c r="K676" s="1" t="str">
        <f t="shared" si="1"/>
        <v>CAMISETAS CABALLERO POLO RAYAS TALLA S</v>
      </c>
      <c r="L676" s="1" t="str">
        <f>VLOOKUP(B676,PARAM!A:C,3,0)</f>
        <v>MODA CASUAL HOMBRE</v>
      </c>
      <c r="M676" s="1" t="str">
        <f>VLOOKUP(D676,PARAM!K:N,3,0)</f>
        <v>MASCULINO</v>
      </c>
      <c r="N676" s="1" t="str">
        <f>VLOOKUP(D676,PARAM!K:N,4,0)</f>
        <v>ADULTO</v>
      </c>
      <c r="O676" s="1" t="str">
        <f t="shared" si="2"/>
        <v>CAMISETAS CABALLERO POLO RAYAS</v>
      </c>
      <c r="P676" s="1"/>
      <c r="Q676" s="1"/>
    </row>
    <row r="677">
      <c r="A677" s="82">
        <v>46190.0</v>
      </c>
      <c r="B677" s="5" t="s">
        <v>1870</v>
      </c>
      <c r="C677" s="5" t="s">
        <v>1761</v>
      </c>
      <c r="D677" s="5" t="s">
        <v>1606</v>
      </c>
      <c r="E677" s="5" t="s">
        <v>1993</v>
      </c>
      <c r="F677" s="5" t="s">
        <v>1584</v>
      </c>
      <c r="G677" s="99" t="s">
        <v>1752</v>
      </c>
      <c r="H677" s="5" t="s">
        <v>1007</v>
      </c>
      <c r="I677" s="1" t="str">
        <f>IFERROR(CONCATENATE(VLOOKUP(C677,PARAM!E:F,2,0),VLOOKUP(D677,PARAM!K:L,2,0),VLOOKUP(E677,PARAM!H:I,2,0),VLOOKUP(G677,PARAM!S:T,2,0)),"")</f>
        <v>11229725</v>
      </c>
      <c r="J677" s="1" t="str">
        <f>IFERROR(CONCATENATE("*",VLOOKUP(C677,PARAM!E:F,2,0),VLOOKUP(D677,PARAM!K:L,2,0),VLOOKUP(E677,PARAM!H:I,2,0),VLOOKUP(G677,PARAM!S:T,2,0),"*"),"")</f>
        <v>*11229725*</v>
      </c>
      <c r="K677" s="1" t="str">
        <f t="shared" si="1"/>
        <v>CAMISETAS CABALLERO POLO RAYAS TALLA M</v>
      </c>
      <c r="L677" s="1" t="str">
        <f>VLOOKUP(B677,PARAM!A:C,3,0)</f>
        <v>MODA CASUAL HOMBRE</v>
      </c>
      <c r="M677" s="1" t="str">
        <f>VLOOKUP(D677,PARAM!K:N,3,0)</f>
        <v>MASCULINO</v>
      </c>
      <c r="N677" s="1" t="str">
        <f>VLOOKUP(D677,PARAM!K:N,4,0)</f>
        <v>ADULTO</v>
      </c>
      <c r="O677" s="1" t="str">
        <f t="shared" si="2"/>
        <v>CAMISETAS CABALLERO POLO RAYAS</v>
      </c>
      <c r="P677" s="1"/>
      <c r="Q677" s="1"/>
    </row>
    <row r="678">
      <c r="A678" s="82">
        <v>46190.0</v>
      </c>
      <c r="B678" s="5" t="s">
        <v>1870</v>
      </c>
      <c r="C678" s="5" t="s">
        <v>1761</v>
      </c>
      <c r="D678" s="5" t="s">
        <v>1606</v>
      </c>
      <c r="E678" s="5" t="s">
        <v>1993</v>
      </c>
      <c r="F678" s="5" t="s">
        <v>1584</v>
      </c>
      <c r="G678" s="99" t="s">
        <v>1751</v>
      </c>
      <c r="H678" s="5" t="s">
        <v>1007</v>
      </c>
      <c r="I678" s="1" t="str">
        <f>IFERROR(CONCATENATE(VLOOKUP(C678,PARAM!E:F,2,0),VLOOKUP(D678,PARAM!K:L,2,0),VLOOKUP(E678,PARAM!H:I,2,0),VLOOKUP(G678,PARAM!S:T,2,0)),"")</f>
        <v>11229723</v>
      </c>
      <c r="J678" s="1" t="str">
        <f>IFERROR(CONCATENATE("*",VLOOKUP(C678,PARAM!E:F,2,0),VLOOKUP(D678,PARAM!K:L,2,0),VLOOKUP(E678,PARAM!H:I,2,0),VLOOKUP(G678,PARAM!S:T,2,0),"*"),"")</f>
        <v>*11229723*</v>
      </c>
      <c r="K678" s="1" t="str">
        <f t="shared" si="1"/>
        <v>CAMISETAS CABALLERO POLO RAYAS TALLA L</v>
      </c>
      <c r="L678" s="1" t="str">
        <f>VLOOKUP(B678,PARAM!A:C,3,0)</f>
        <v>MODA CASUAL HOMBRE</v>
      </c>
      <c r="M678" s="1" t="str">
        <f>VLOOKUP(D678,PARAM!K:N,3,0)</f>
        <v>MASCULINO</v>
      </c>
      <c r="N678" s="1" t="str">
        <f>VLOOKUP(D678,PARAM!K:N,4,0)</f>
        <v>ADULTO</v>
      </c>
      <c r="O678" s="1" t="str">
        <f t="shared" si="2"/>
        <v>CAMISETAS CABALLERO POLO RAYAS</v>
      </c>
      <c r="P678" s="1"/>
      <c r="Q678" s="1"/>
    </row>
    <row r="679">
      <c r="A679" s="82">
        <v>46190.0</v>
      </c>
      <c r="B679" s="5" t="s">
        <v>1870</v>
      </c>
      <c r="C679" s="5" t="s">
        <v>1761</v>
      </c>
      <c r="D679" s="5" t="s">
        <v>1606</v>
      </c>
      <c r="E679" s="5" t="s">
        <v>1993</v>
      </c>
      <c r="F679" s="5" t="s">
        <v>1584</v>
      </c>
      <c r="G679" s="99" t="s">
        <v>1754</v>
      </c>
      <c r="H679" s="5" t="s">
        <v>1007</v>
      </c>
      <c r="I679" s="1" t="str">
        <f>IFERROR(CONCATENATE(VLOOKUP(C679,PARAM!E:F,2,0),VLOOKUP(D679,PARAM!K:L,2,0),VLOOKUP(E679,PARAM!H:I,2,0),VLOOKUP(G679,PARAM!S:T,2,0)),"")</f>
        <v>11229732</v>
      </c>
      <c r="J679" s="1" t="str">
        <f>IFERROR(CONCATENATE("*",VLOOKUP(C679,PARAM!E:F,2,0),VLOOKUP(D679,PARAM!K:L,2,0),VLOOKUP(E679,PARAM!H:I,2,0),VLOOKUP(G679,PARAM!S:T,2,0),"*"),"")</f>
        <v>*11229732*</v>
      </c>
      <c r="K679" s="1" t="str">
        <f t="shared" si="1"/>
        <v>CAMISETAS CABALLERO POLO RAYAS TALLA XL</v>
      </c>
      <c r="L679" s="1" t="str">
        <f>VLOOKUP(B679,PARAM!A:C,3,0)</f>
        <v>MODA CASUAL HOMBRE</v>
      </c>
      <c r="M679" s="1" t="str">
        <f>VLOOKUP(D679,PARAM!K:N,3,0)</f>
        <v>MASCULINO</v>
      </c>
      <c r="N679" s="1" t="str">
        <f>VLOOKUP(D679,PARAM!K:N,4,0)</f>
        <v>ADULTO</v>
      </c>
      <c r="O679" s="1" t="str">
        <f t="shared" si="2"/>
        <v>CAMISETAS CABALLERO POLO RAYAS</v>
      </c>
      <c r="P679" s="1"/>
      <c r="Q679" s="1"/>
    </row>
    <row r="680">
      <c r="A680" s="82">
        <v>46190.0</v>
      </c>
      <c r="B680" s="5" t="s">
        <v>1870</v>
      </c>
      <c r="C680" s="5" t="s">
        <v>1761</v>
      </c>
      <c r="D680" s="5" t="s">
        <v>1606</v>
      </c>
      <c r="E680" s="5" t="s">
        <v>1993</v>
      </c>
      <c r="F680" s="5" t="s">
        <v>1584</v>
      </c>
      <c r="G680" s="99" t="s">
        <v>1756</v>
      </c>
      <c r="H680" s="5" t="s">
        <v>1007</v>
      </c>
      <c r="I680" s="1" t="str">
        <f>IFERROR(CONCATENATE(VLOOKUP(C680,PARAM!E:F,2,0),VLOOKUP(D680,PARAM!K:L,2,0),VLOOKUP(E680,PARAM!H:I,2,0),VLOOKUP(G680,PARAM!S:T,2,0)),"")</f>
        <v>11229734</v>
      </c>
      <c r="J680" s="1" t="str">
        <f>IFERROR(CONCATENATE("*",VLOOKUP(C680,PARAM!E:F,2,0),VLOOKUP(D680,PARAM!K:L,2,0),VLOOKUP(E680,PARAM!H:I,2,0),VLOOKUP(G680,PARAM!S:T,2,0),"*"),"")</f>
        <v>*11229734*</v>
      </c>
      <c r="K680" s="1" t="str">
        <f t="shared" si="1"/>
        <v>CAMISETAS CABALLERO POLO RAYAS TALLA XXL</v>
      </c>
      <c r="L680" s="1" t="str">
        <f>VLOOKUP(B680,PARAM!A:C,3,0)</f>
        <v>MODA CASUAL HOMBRE</v>
      </c>
      <c r="M680" s="1" t="str">
        <f>VLOOKUP(D680,PARAM!K:N,3,0)</f>
        <v>MASCULINO</v>
      </c>
      <c r="N680" s="1" t="str">
        <f>VLOOKUP(D680,PARAM!K:N,4,0)</f>
        <v>ADULTO</v>
      </c>
      <c r="O680" s="1" t="str">
        <f t="shared" si="2"/>
        <v>CAMISETAS CABALLERO POLO RAYAS</v>
      </c>
      <c r="P680" s="1"/>
      <c r="Q680" s="1"/>
    </row>
    <row r="681">
      <c r="A681" s="82">
        <v>46190.0</v>
      </c>
      <c r="B681" s="5" t="s">
        <v>1870</v>
      </c>
      <c r="C681" s="5" t="s">
        <v>1761</v>
      </c>
      <c r="D681" s="5" t="s">
        <v>1606</v>
      </c>
      <c r="E681" s="5" t="s">
        <v>1994</v>
      </c>
      <c r="F681" s="5" t="s">
        <v>1584</v>
      </c>
      <c r="G681" s="99" t="s">
        <v>1753</v>
      </c>
      <c r="H681" s="5" t="s">
        <v>1007</v>
      </c>
      <c r="I681" s="1" t="str">
        <f>IFERROR(CONCATENATE(VLOOKUP(C681,PARAM!E:F,2,0),VLOOKUP(D681,PARAM!K:L,2,0),VLOOKUP(E681,PARAM!H:I,2,0),VLOOKUP(G681,PARAM!S:T,2,0)),"")</f>
        <v>11229827</v>
      </c>
      <c r="J681" s="1" t="str">
        <f>IFERROR(CONCATENATE("*",VLOOKUP(C681,PARAM!E:F,2,0),VLOOKUP(D681,PARAM!K:L,2,0),VLOOKUP(E681,PARAM!H:I,2,0),VLOOKUP(G681,PARAM!S:T,2,0),"*"),"")</f>
        <v>*11229827*</v>
      </c>
      <c r="K681" s="1" t="str">
        <f t="shared" si="1"/>
        <v>CAMISETAS CABALLERO POLO TOMMY TALLA S</v>
      </c>
      <c r="L681" s="1" t="str">
        <f>VLOOKUP(B681,PARAM!A:C,3,0)</f>
        <v>MODA CASUAL HOMBRE</v>
      </c>
      <c r="M681" s="1" t="str">
        <f>VLOOKUP(D681,PARAM!K:N,3,0)</f>
        <v>MASCULINO</v>
      </c>
      <c r="N681" s="1" t="str">
        <f>VLOOKUP(D681,PARAM!K:N,4,0)</f>
        <v>ADULTO</v>
      </c>
      <c r="O681" s="1" t="str">
        <f t="shared" si="2"/>
        <v>CAMISETAS CABALLERO POLO TOMMY</v>
      </c>
      <c r="P681" s="1"/>
      <c r="Q681" s="1"/>
    </row>
    <row r="682">
      <c r="A682" s="82">
        <v>46190.0</v>
      </c>
      <c r="B682" s="5" t="s">
        <v>1870</v>
      </c>
      <c r="C682" s="5" t="s">
        <v>1761</v>
      </c>
      <c r="D682" s="5" t="s">
        <v>1606</v>
      </c>
      <c r="E682" s="5" t="s">
        <v>1994</v>
      </c>
      <c r="F682" s="5" t="s">
        <v>1584</v>
      </c>
      <c r="G682" s="99" t="s">
        <v>1752</v>
      </c>
      <c r="H682" s="5" t="s">
        <v>1007</v>
      </c>
      <c r="I682" s="1" t="str">
        <f>IFERROR(CONCATENATE(VLOOKUP(C682,PARAM!E:F,2,0),VLOOKUP(D682,PARAM!K:L,2,0),VLOOKUP(E682,PARAM!H:I,2,0),VLOOKUP(G682,PARAM!S:T,2,0)),"")</f>
        <v>11229825</v>
      </c>
      <c r="J682" s="1" t="str">
        <f>IFERROR(CONCATENATE("*",VLOOKUP(C682,PARAM!E:F,2,0),VLOOKUP(D682,PARAM!K:L,2,0),VLOOKUP(E682,PARAM!H:I,2,0),VLOOKUP(G682,PARAM!S:T,2,0),"*"),"")</f>
        <v>*11229825*</v>
      </c>
      <c r="K682" s="1" t="str">
        <f t="shared" si="1"/>
        <v>CAMISETAS CABALLERO POLO TOMMY TALLA M</v>
      </c>
      <c r="L682" s="1" t="str">
        <f>VLOOKUP(B682,PARAM!A:C,3,0)</f>
        <v>MODA CASUAL HOMBRE</v>
      </c>
      <c r="M682" s="1" t="str">
        <f>VLOOKUP(D682,PARAM!K:N,3,0)</f>
        <v>MASCULINO</v>
      </c>
      <c r="N682" s="1" t="str">
        <f>VLOOKUP(D682,PARAM!K:N,4,0)</f>
        <v>ADULTO</v>
      </c>
      <c r="O682" s="1" t="str">
        <f t="shared" si="2"/>
        <v>CAMISETAS CABALLERO POLO TOMMY</v>
      </c>
      <c r="P682" s="1"/>
      <c r="Q682" s="1"/>
    </row>
    <row r="683">
      <c r="A683" s="82">
        <v>46190.0</v>
      </c>
      <c r="B683" s="5" t="s">
        <v>1870</v>
      </c>
      <c r="C683" s="5" t="s">
        <v>1761</v>
      </c>
      <c r="D683" s="5" t="s">
        <v>1606</v>
      </c>
      <c r="E683" s="5" t="s">
        <v>1994</v>
      </c>
      <c r="F683" s="5" t="s">
        <v>1584</v>
      </c>
      <c r="G683" s="99" t="s">
        <v>1751</v>
      </c>
      <c r="H683" s="5" t="s">
        <v>1007</v>
      </c>
      <c r="I683" s="1" t="str">
        <f>IFERROR(CONCATENATE(VLOOKUP(C683,PARAM!E:F,2,0),VLOOKUP(D683,PARAM!K:L,2,0),VLOOKUP(E683,PARAM!H:I,2,0),VLOOKUP(G683,PARAM!S:T,2,0)),"")</f>
        <v>11229823</v>
      </c>
      <c r="J683" s="1" t="str">
        <f>IFERROR(CONCATENATE("*",VLOOKUP(C683,PARAM!E:F,2,0),VLOOKUP(D683,PARAM!K:L,2,0),VLOOKUP(E683,PARAM!H:I,2,0),VLOOKUP(G683,PARAM!S:T,2,0),"*"),"")</f>
        <v>*11229823*</v>
      </c>
      <c r="K683" s="1" t="str">
        <f t="shared" si="1"/>
        <v>CAMISETAS CABALLERO POLO TOMMY TALLA L</v>
      </c>
      <c r="L683" s="1" t="str">
        <f>VLOOKUP(B683,PARAM!A:C,3,0)</f>
        <v>MODA CASUAL HOMBRE</v>
      </c>
      <c r="M683" s="1" t="str">
        <f>VLOOKUP(D683,PARAM!K:N,3,0)</f>
        <v>MASCULINO</v>
      </c>
      <c r="N683" s="1" t="str">
        <f>VLOOKUP(D683,PARAM!K:N,4,0)</f>
        <v>ADULTO</v>
      </c>
      <c r="O683" s="1" t="str">
        <f t="shared" si="2"/>
        <v>CAMISETAS CABALLERO POLO TOMMY</v>
      </c>
      <c r="P683" s="1"/>
      <c r="Q683" s="1"/>
    </row>
    <row r="684">
      <c r="A684" s="82">
        <v>46190.0</v>
      </c>
      <c r="B684" s="5" t="s">
        <v>1870</v>
      </c>
      <c r="C684" s="5" t="s">
        <v>1761</v>
      </c>
      <c r="D684" s="5" t="s">
        <v>1606</v>
      </c>
      <c r="E684" s="5" t="s">
        <v>1994</v>
      </c>
      <c r="F684" s="5" t="s">
        <v>1584</v>
      </c>
      <c r="G684" s="99" t="s">
        <v>1754</v>
      </c>
      <c r="H684" s="5" t="s">
        <v>1007</v>
      </c>
      <c r="I684" s="1" t="str">
        <f>IFERROR(CONCATENATE(VLOOKUP(C684,PARAM!E:F,2,0),VLOOKUP(D684,PARAM!K:L,2,0),VLOOKUP(E684,PARAM!H:I,2,0),VLOOKUP(G684,PARAM!S:T,2,0)),"")</f>
        <v>11229832</v>
      </c>
      <c r="J684" s="1" t="str">
        <f>IFERROR(CONCATENATE("*",VLOOKUP(C684,PARAM!E:F,2,0),VLOOKUP(D684,PARAM!K:L,2,0),VLOOKUP(E684,PARAM!H:I,2,0),VLOOKUP(G684,PARAM!S:T,2,0),"*"),"")</f>
        <v>*11229832*</v>
      </c>
      <c r="K684" s="1" t="str">
        <f t="shared" si="1"/>
        <v>CAMISETAS CABALLERO POLO TOMMY TALLA XL</v>
      </c>
      <c r="L684" s="1" t="str">
        <f>VLOOKUP(B684,PARAM!A:C,3,0)</f>
        <v>MODA CASUAL HOMBRE</v>
      </c>
      <c r="M684" s="1" t="str">
        <f>VLOOKUP(D684,PARAM!K:N,3,0)</f>
        <v>MASCULINO</v>
      </c>
      <c r="N684" s="1" t="str">
        <f>VLOOKUP(D684,PARAM!K:N,4,0)</f>
        <v>ADULTO</v>
      </c>
      <c r="O684" s="1" t="str">
        <f t="shared" si="2"/>
        <v>CAMISETAS CABALLERO POLO TOMMY</v>
      </c>
      <c r="P684" s="1"/>
      <c r="Q684" s="1"/>
    </row>
    <row r="685">
      <c r="A685" s="82">
        <v>46190.0</v>
      </c>
      <c r="B685" s="5" t="s">
        <v>1870</v>
      </c>
      <c r="C685" s="5" t="s">
        <v>1761</v>
      </c>
      <c r="D685" s="5" t="s">
        <v>1606</v>
      </c>
      <c r="E685" s="5" t="s">
        <v>1994</v>
      </c>
      <c r="F685" s="5" t="s">
        <v>1584</v>
      </c>
      <c r="G685" s="99" t="s">
        <v>1756</v>
      </c>
      <c r="H685" s="5" t="s">
        <v>1007</v>
      </c>
      <c r="I685" s="1" t="str">
        <f>IFERROR(CONCATENATE(VLOOKUP(C685,PARAM!E:F,2,0),VLOOKUP(D685,PARAM!K:L,2,0),VLOOKUP(E685,PARAM!H:I,2,0),VLOOKUP(G685,PARAM!S:T,2,0)),"")</f>
        <v>11229834</v>
      </c>
      <c r="J685" s="1" t="str">
        <f>IFERROR(CONCATENATE("*",VLOOKUP(C685,PARAM!E:F,2,0),VLOOKUP(D685,PARAM!K:L,2,0),VLOOKUP(E685,PARAM!H:I,2,0),VLOOKUP(G685,PARAM!S:T,2,0),"*"),"")</f>
        <v>*11229834*</v>
      </c>
      <c r="K685" s="1" t="str">
        <f t="shared" si="1"/>
        <v>CAMISETAS CABALLERO POLO TOMMY TALLA XXL</v>
      </c>
      <c r="L685" s="1" t="str">
        <f>VLOOKUP(B685,PARAM!A:C,3,0)</f>
        <v>MODA CASUAL HOMBRE</v>
      </c>
      <c r="M685" s="1" t="str">
        <f>VLOOKUP(D685,PARAM!K:N,3,0)</f>
        <v>MASCULINO</v>
      </c>
      <c r="N685" s="1" t="str">
        <f>VLOOKUP(D685,PARAM!K:N,4,0)</f>
        <v>ADULTO</v>
      </c>
      <c r="O685" s="1" t="str">
        <f t="shared" si="2"/>
        <v>CAMISETAS CABALLERO POLO TOMMY</v>
      </c>
      <c r="P685" s="1"/>
      <c r="Q685" s="1"/>
    </row>
    <row r="686">
      <c r="A686" s="82">
        <v>46190.0</v>
      </c>
      <c r="B686" s="5" t="s">
        <v>1744</v>
      </c>
      <c r="C686" s="5" t="s">
        <v>583</v>
      </c>
      <c r="D686" s="5" t="s">
        <v>1582</v>
      </c>
      <c r="E686" s="5" t="s">
        <v>1995</v>
      </c>
      <c r="F686" s="5" t="s">
        <v>1584</v>
      </c>
      <c r="G686" s="99" t="s">
        <v>1585</v>
      </c>
      <c r="H686" s="5" t="s">
        <v>1098</v>
      </c>
      <c r="I686" s="1" t="str">
        <f>IFERROR(CONCATENATE(VLOOKUP(C686,PARAM!E:F,2,0),VLOOKUP(D686,PARAM!K:L,2,0),VLOOKUP(E686,PARAM!H:I,2,0),VLOOKUP(G686,PARAM!S:T,2,0)),"")</f>
        <v>24329931</v>
      </c>
      <c r="J686" s="1" t="str">
        <f>IFERROR(CONCATENATE("*",VLOOKUP(C686,PARAM!E:F,2,0),VLOOKUP(D686,PARAM!K:L,2,0),VLOOKUP(E686,PARAM!H:I,2,0),VLOOKUP(G686,PARAM!S:T,2,0),"*"),"")</f>
        <v>*24329931*</v>
      </c>
      <c r="K686" s="1" t="str">
        <f t="shared" si="1"/>
        <v>MEDIAS UNISEX ANTIDESLIZANTE TALLA VA</v>
      </c>
      <c r="L686" s="1" t="str">
        <f>VLOOKUP(B686,PARAM!A:C,3,0)</f>
        <v>INDUMENTARIA DEPORTIVA</v>
      </c>
      <c r="M686" s="1" t="str">
        <f>VLOOKUP(D686,PARAM!K:N,3,0)</f>
        <v>UNISEX</v>
      </c>
      <c r="N686" s="1" t="str">
        <f>VLOOKUP(D686,PARAM!K:N,4,0)</f>
        <v>ADULTO</v>
      </c>
      <c r="O686" s="1" t="str">
        <f t="shared" si="2"/>
        <v>MEDIAS UNISEX ANTIDESLIZANTE</v>
      </c>
      <c r="P686" s="1"/>
      <c r="Q686" s="1"/>
    </row>
    <row r="687">
      <c r="A687" s="82">
        <v>46190.0</v>
      </c>
      <c r="B687" s="5" t="s">
        <v>1744</v>
      </c>
      <c r="C687" s="5" t="s">
        <v>1846</v>
      </c>
      <c r="D687" s="5" t="s">
        <v>1606</v>
      </c>
      <c r="E687" s="5" t="s">
        <v>1836</v>
      </c>
      <c r="F687" s="5" t="s">
        <v>1584</v>
      </c>
      <c r="G687" s="99" t="s">
        <v>1753</v>
      </c>
      <c r="H687" s="5" t="s">
        <v>1461</v>
      </c>
      <c r="I687" s="1" t="str">
        <f>IFERROR(CONCATENATE(VLOOKUP(C687,PARAM!E:F,2,0),VLOOKUP(D687,PARAM!K:L,2,0),VLOOKUP(E687,PARAM!H:I,2,0),VLOOKUP(G687,PARAM!S:T,2,0)),"")</f>
        <v>4121627</v>
      </c>
      <c r="J687" s="1" t="str">
        <f>IFERROR(CONCATENATE("*",VLOOKUP(C687,PARAM!E:F,2,0),VLOOKUP(D687,PARAM!K:L,2,0),VLOOKUP(E687,PARAM!H:I,2,0),VLOOKUP(G687,PARAM!S:T,2,0),"*"),"")</f>
        <v>*4121627*</v>
      </c>
      <c r="K687" s="1" t="str">
        <f t="shared" si="1"/>
        <v>SUDADERA CABALLERO ALGODON TALLA S</v>
      </c>
      <c r="L687" s="1" t="str">
        <f>VLOOKUP(B687,PARAM!A:C,3,0)</f>
        <v>INDUMENTARIA DEPORTIVA</v>
      </c>
      <c r="M687" s="1" t="str">
        <f>VLOOKUP(D687,PARAM!K:N,3,0)</f>
        <v>MASCULINO</v>
      </c>
      <c r="N687" s="1" t="str">
        <f>VLOOKUP(D687,PARAM!K:N,4,0)</f>
        <v>ADULTO</v>
      </c>
      <c r="O687" s="1" t="str">
        <f t="shared" si="2"/>
        <v>SUDADERA CABALLERO ALGODON</v>
      </c>
      <c r="P687" s="1"/>
      <c r="Q687" s="1"/>
    </row>
    <row r="688">
      <c r="A688" s="82">
        <v>46190.0</v>
      </c>
      <c r="B688" s="5" t="s">
        <v>1744</v>
      </c>
      <c r="C688" s="5" t="s">
        <v>1846</v>
      </c>
      <c r="D688" s="5" t="s">
        <v>1606</v>
      </c>
      <c r="E688" s="5" t="s">
        <v>1836</v>
      </c>
      <c r="F688" s="5" t="s">
        <v>1584</v>
      </c>
      <c r="G688" s="99" t="s">
        <v>1752</v>
      </c>
      <c r="H688" s="5" t="s">
        <v>1461</v>
      </c>
      <c r="I688" s="1" t="str">
        <f>IFERROR(CONCATENATE(VLOOKUP(C688,PARAM!E:F,2,0),VLOOKUP(D688,PARAM!K:L,2,0),VLOOKUP(E688,PARAM!H:I,2,0),VLOOKUP(G688,PARAM!S:T,2,0)),"")</f>
        <v>4121625</v>
      </c>
      <c r="J688" s="1" t="str">
        <f>IFERROR(CONCATENATE("*",VLOOKUP(C688,PARAM!E:F,2,0),VLOOKUP(D688,PARAM!K:L,2,0),VLOOKUP(E688,PARAM!H:I,2,0),VLOOKUP(G688,PARAM!S:T,2,0),"*"),"")</f>
        <v>*4121625*</v>
      </c>
      <c r="K688" s="1" t="str">
        <f t="shared" si="1"/>
        <v>SUDADERA CABALLERO ALGODON TALLA M</v>
      </c>
      <c r="L688" s="1" t="str">
        <f>VLOOKUP(B688,PARAM!A:C,3,0)</f>
        <v>INDUMENTARIA DEPORTIVA</v>
      </c>
      <c r="M688" s="1" t="str">
        <f>VLOOKUP(D688,PARAM!K:N,3,0)</f>
        <v>MASCULINO</v>
      </c>
      <c r="N688" s="1" t="str">
        <f>VLOOKUP(D688,PARAM!K:N,4,0)</f>
        <v>ADULTO</v>
      </c>
      <c r="O688" s="1" t="str">
        <f t="shared" si="2"/>
        <v>SUDADERA CABALLERO ALGODON</v>
      </c>
      <c r="P688" s="1"/>
      <c r="Q688" s="1"/>
    </row>
    <row r="689">
      <c r="A689" s="82">
        <v>46190.0</v>
      </c>
      <c r="B689" s="5" t="s">
        <v>1744</v>
      </c>
      <c r="C689" s="5" t="s">
        <v>1846</v>
      </c>
      <c r="D689" s="5" t="s">
        <v>1606</v>
      </c>
      <c r="E689" s="5" t="s">
        <v>1836</v>
      </c>
      <c r="F689" s="5" t="s">
        <v>1584</v>
      </c>
      <c r="G689" s="99" t="s">
        <v>1751</v>
      </c>
      <c r="H689" s="5" t="s">
        <v>1461</v>
      </c>
      <c r="I689" s="1" t="str">
        <f>IFERROR(CONCATENATE(VLOOKUP(C689,PARAM!E:F,2,0),VLOOKUP(D689,PARAM!K:L,2,0),VLOOKUP(E689,PARAM!H:I,2,0),VLOOKUP(G689,PARAM!S:T,2,0)),"")</f>
        <v>4121623</v>
      </c>
      <c r="J689" s="1" t="str">
        <f>IFERROR(CONCATENATE("*",VLOOKUP(C689,PARAM!E:F,2,0),VLOOKUP(D689,PARAM!K:L,2,0),VLOOKUP(E689,PARAM!H:I,2,0),VLOOKUP(G689,PARAM!S:T,2,0),"*"),"")</f>
        <v>*4121623*</v>
      </c>
      <c r="K689" s="1" t="str">
        <f t="shared" si="1"/>
        <v>SUDADERA CABALLERO ALGODON TALLA L</v>
      </c>
      <c r="L689" s="1" t="str">
        <f>VLOOKUP(B689,PARAM!A:C,3,0)</f>
        <v>INDUMENTARIA DEPORTIVA</v>
      </c>
      <c r="M689" s="1" t="str">
        <f>VLOOKUP(D689,PARAM!K:N,3,0)</f>
        <v>MASCULINO</v>
      </c>
      <c r="N689" s="1" t="str">
        <f>VLOOKUP(D689,PARAM!K:N,4,0)</f>
        <v>ADULTO</v>
      </c>
      <c r="O689" s="1" t="str">
        <f t="shared" si="2"/>
        <v>SUDADERA CABALLERO ALGODON</v>
      </c>
      <c r="P689" s="1"/>
      <c r="Q689" s="1"/>
    </row>
    <row r="690">
      <c r="A690" s="82">
        <v>46190.0</v>
      </c>
      <c r="B690" s="5" t="s">
        <v>1744</v>
      </c>
      <c r="C690" s="5" t="s">
        <v>1846</v>
      </c>
      <c r="D690" s="5" t="s">
        <v>1606</v>
      </c>
      <c r="E690" s="5" t="s">
        <v>1836</v>
      </c>
      <c r="F690" s="5" t="s">
        <v>1584</v>
      </c>
      <c r="G690" s="99" t="s">
        <v>1754</v>
      </c>
      <c r="H690" s="5" t="s">
        <v>1461</v>
      </c>
      <c r="I690" s="1" t="str">
        <f>IFERROR(CONCATENATE(VLOOKUP(C690,PARAM!E:F,2,0),VLOOKUP(D690,PARAM!K:L,2,0),VLOOKUP(E690,PARAM!H:I,2,0),VLOOKUP(G690,PARAM!S:T,2,0)),"")</f>
        <v>4121632</v>
      </c>
      <c r="J690" s="1" t="str">
        <f>IFERROR(CONCATENATE("*",VLOOKUP(C690,PARAM!E:F,2,0),VLOOKUP(D690,PARAM!K:L,2,0),VLOOKUP(E690,PARAM!H:I,2,0),VLOOKUP(G690,PARAM!S:T,2,0),"*"),"")</f>
        <v>*4121632*</v>
      </c>
      <c r="K690" s="1" t="str">
        <f t="shared" si="1"/>
        <v>SUDADERA CABALLERO ALGODON TALLA XL</v>
      </c>
      <c r="L690" s="1" t="str">
        <f>VLOOKUP(B690,PARAM!A:C,3,0)</f>
        <v>INDUMENTARIA DEPORTIVA</v>
      </c>
      <c r="M690" s="1" t="str">
        <f>VLOOKUP(D690,PARAM!K:N,3,0)</f>
        <v>MASCULINO</v>
      </c>
      <c r="N690" s="1" t="str">
        <f>VLOOKUP(D690,PARAM!K:N,4,0)</f>
        <v>ADULTO</v>
      </c>
      <c r="O690" s="1" t="str">
        <f t="shared" si="2"/>
        <v>SUDADERA CABALLERO ALGODON</v>
      </c>
      <c r="P690" s="1"/>
      <c r="Q690" s="1"/>
    </row>
    <row r="691">
      <c r="A691" s="82">
        <v>46190.0</v>
      </c>
      <c r="B691" s="5" t="s">
        <v>1744</v>
      </c>
      <c r="C691" s="5" t="s">
        <v>1846</v>
      </c>
      <c r="D691" s="5" t="s">
        <v>1606</v>
      </c>
      <c r="E691" s="5" t="s">
        <v>1836</v>
      </c>
      <c r="F691" s="5" t="s">
        <v>1584</v>
      </c>
      <c r="G691" s="99" t="s">
        <v>1756</v>
      </c>
      <c r="H691" s="5" t="s">
        <v>1461</v>
      </c>
      <c r="I691" s="1" t="str">
        <f>IFERROR(CONCATENATE(VLOOKUP(C691,PARAM!E:F,2,0),VLOOKUP(D691,PARAM!K:L,2,0),VLOOKUP(E691,PARAM!H:I,2,0),VLOOKUP(G691,PARAM!S:T,2,0)),"")</f>
        <v>4121634</v>
      </c>
      <c r="J691" s="1" t="str">
        <f>IFERROR(CONCATENATE("*",VLOOKUP(C691,PARAM!E:F,2,0),VLOOKUP(D691,PARAM!K:L,2,0),VLOOKUP(E691,PARAM!H:I,2,0),VLOOKUP(G691,PARAM!S:T,2,0),"*"),"")</f>
        <v>*4121634*</v>
      </c>
      <c r="K691" s="1" t="str">
        <f t="shared" si="1"/>
        <v>SUDADERA CABALLERO ALGODON TALLA XXL</v>
      </c>
      <c r="L691" s="1" t="str">
        <f>VLOOKUP(B691,PARAM!A:C,3,0)</f>
        <v>INDUMENTARIA DEPORTIVA</v>
      </c>
      <c r="M691" s="1" t="str">
        <f>VLOOKUP(D691,PARAM!K:N,3,0)</f>
        <v>MASCULINO</v>
      </c>
      <c r="N691" s="1" t="str">
        <f>VLOOKUP(D691,PARAM!K:N,4,0)</f>
        <v>ADULTO</v>
      </c>
      <c r="O691" s="1" t="str">
        <f t="shared" si="2"/>
        <v>SUDADERA CABALLERO ALGODON</v>
      </c>
      <c r="P691" s="1"/>
      <c r="Q691" s="1"/>
    </row>
    <row r="692">
      <c r="A692" s="82">
        <v>46190.0</v>
      </c>
      <c r="B692" s="5" t="s">
        <v>1744</v>
      </c>
      <c r="C692" s="5" t="s">
        <v>1846</v>
      </c>
      <c r="D692" s="5" t="s">
        <v>1599</v>
      </c>
      <c r="E692" s="5" t="s">
        <v>1836</v>
      </c>
      <c r="F692" s="5" t="s">
        <v>1584</v>
      </c>
      <c r="G692" s="99" t="s">
        <v>1753</v>
      </c>
      <c r="H692" s="5" t="s">
        <v>1461</v>
      </c>
      <c r="I692" s="1" t="str">
        <f>IFERROR(CONCATENATE(VLOOKUP(C692,PARAM!E:F,2,0),VLOOKUP(D692,PARAM!K:L,2,0),VLOOKUP(E692,PARAM!H:I,2,0),VLOOKUP(G692,PARAM!S:T,2,0)),"")</f>
        <v>4111627</v>
      </c>
      <c r="J692" s="1" t="str">
        <f>IFERROR(CONCATENATE("*",VLOOKUP(C692,PARAM!E:F,2,0),VLOOKUP(D692,PARAM!K:L,2,0),VLOOKUP(E692,PARAM!H:I,2,0),VLOOKUP(G692,PARAM!S:T,2,0),"*"),"")</f>
        <v>*4111627*</v>
      </c>
      <c r="K692" s="1" t="str">
        <f t="shared" si="1"/>
        <v>SUDADERA DAMA ALGODON TALLA S</v>
      </c>
      <c r="L692" s="1" t="str">
        <f>VLOOKUP(B692,PARAM!A:C,3,0)</f>
        <v>INDUMENTARIA DEPORTIVA</v>
      </c>
      <c r="M692" s="1" t="str">
        <f>VLOOKUP(D692,PARAM!K:N,3,0)</f>
        <v>FEMENINO</v>
      </c>
      <c r="N692" s="1" t="str">
        <f>VLOOKUP(D692,PARAM!K:N,4,0)</f>
        <v>ADULTO</v>
      </c>
      <c r="O692" s="1" t="str">
        <f t="shared" si="2"/>
        <v>SUDADERA DAMA ALGODON</v>
      </c>
      <c r="P692" s="1"/>
      <c r="Q692" s="1"/>
    </row>
    <row r="693">
      <c r="A693" s="82">
        <v>46190.0</v>
      </c>
      <c r="B693" s="5" t="s">
        <v>1744</v>
      </c>
      <c r="C693" s="5" t="s">
        <v>1846</v>
      </c>
      <c r="D693" s="5" t="s">
        <v>1599</v>
      </c>
      <c r="E693" s="5" t="s">
        <v>1836</v>
      </c>
      <c r="F693" s="5" t="s">
        <v>1584</v>
      </c>
      <c r="G693" s="99" t="s">
        <v>1752</v>
      </c>
      <c r="H693" s="5" t="s">
        <v>1461</v>
      </c>
      <c r="I693" s="1" t="str">
        <f>IFERROR(CONCATENATE(VLOOKUP(C693,PARAM!E:F,2,0),VLOOKUP(D693,PARAM!K:L,2,0),VLOOKUP(E693,PARAM!H:I,2,0),VLOOKUP(G693,PARAM!S:T,2,0)),"")</f>
        <v>4111625</v>
      </c>
      <c r="J693" s="1" t="str">
        <f>IFERROR(CONCATENATE("*",VLOOKUP(C693,PARAM!E:F,2,0),VLOOKUP(D693,PARAM!K:L,2,0),VLOOKUP(E693,PARAM!H:I,2,0),VLOOKUP(G693,PARAM!S:T,2,0),"*"),"")</f>
        <v>*4111625*</v>
      </c>
      <c r="K693" s="1" t="str">
        <f t="shared" si="1"/>
        <v>SUDADERA DAMA ALGODON TALLA M</v>
      </c>
      <c r="L693" s="1" t="str">
        <f>VLOOKUP(B693,PARAM!A:C,3,0)</f>
        <v>INDUMENTARIA DEPORTIVA</v>
      </c>
      <c r="M693" s="1" t="str">
        <f>VLOOKUP(D693,PARAM!K:N,3,0)</f>
        <v>FEMENINO</v>
      </c>
      <c r="N693" s="1" t="str">
        <f>VLOOKUP(D693,PARAM!K:N,4,0)</f>
        <v>ADULTO</v>
      </c>
      <c r="O693" s="1" t="str">
        <f t="shared" si="2"/>
        <v>SUDADERA DAMA ALGODON</v>
      </c>
      <c r="P693" s="1"/>
      <c r="Q693" s="1"/>
    </row>
    <row r="694">
      <c r="A694" s="82">
        <v>46190.0</v>
      </c>
      <c r="B694" s="5" t="s">
        <v>1744</v>
      </c>
      <c r="C694" s="5" t="s">
        <v>1846</v>
      </c>
      <c r="D694" s="5" t="s">
        <v>1599</v>
      </c>
      <c r="E694" s="5" t="s">
        <v>1836</v>
      </c>
      <c r="F694" s="5" t="s">
        <v>1584</v>
      </c>
      <c r="G694" s="99" t="s">
        <v>1751</v>
      </c>
      <c r="H694" s="5" t="s">
        <v>1461</v>
      </c>
      <c r="I694" s="1" t="str">
        <f>IFERROR(CONCATENATE(VLOOKUP(C694,PARAM!E:F,2,0),VLOOKUP(D694,PARAM!K:L,2,0),VLOOKUP(E694,PARAM!H:I,2,0),VLOOKUP(G694,PARAM!S:T,2,0)),"")</f>
        <v>4111623</v>
      </c>
      <c r="J694" s="1" t="str">
        <f>IFERROR(CONCATENATE("*",VLOOKUP(C694,PARAM!E:F,2,0),VLOOKUP(D694,PARAM!K:L,2,0),VLOOKUP(E694,PARAM!H:I,2,0),VLOOKUP(G694,PARAM!S:T,2,0),"*"),"")</f>
        <v>*4111623*</v>
      </c>
      <c r="K694" s="1" t="str">
        <f t="shared" si="1"/>
        <v>SUDADERA DAMA ALGODON TALLA L</v>
      </c>
      <c r="L694" s="1" t="str">
        <f>VLOOKUP(B694,PARAM!A:C,3,0)</f>
        <v>INDUMENTARIA DEPORTIVA</v>
      </c>
      <c r="M694" s="1" t="str">
        <f>VLOOKUP(D694,PARAM!K:N,3,0)</f>
        <v>FEMENINO</v>
      </c>
      <c r="N694" s="1" t="str">
        <f>VLOOKUP(D694,PARAM!K:N,4,0)</f>
        <v>ADULTO</v>
      </c>
      <c r="O694" s="1" t="str">
        <f t="shared" si="2"/>
        <v>SUDADERA DAMA ALGODON</v>
      </c>
      <c r="P694" s="1"/>
      <c r="Q694" s="1"/>
    </row>
    <row r="695">
      <c r="A695" s="82">
        <v>46190.0</v>
      </c>
      <c r="B695" s="5" t="s">
        <v>1744</v>
      </c>
      <c r="C695" s="5" t="s">
        <v>1846</v>
      </c>
      <c r="D695" s="5" t="s">
        <v>1599</v>
      </c>
      <c r="E695" s="5" t="s">
        <v>1836</v>
      </c>
      <c r="F695" s="5" t="s">
        <v>1584</v>
      </c>
      <c r="G695" s="99" t="s">
        <v>1754</v>
      </c>
      <c r="H695" s="5" t="s">
        <v>1461</v>
      </c>
      <c r="I695" s="1" t="str">
        <f>IFERROR(CONCATENATE(VLOOKUP(C695,PARAM!E:F,2,0),VLOOKUP(D695,PARAM!K:L,2,0),VLOOKUP(E695,PARAM!H:I,2,0),VLOOKUP(G695,PARAM!S:T,2,0)),"")</f>
        <v>4111632</v>
      </c>
      <c r="J695" s="1" t="str">
        <f>IFERROR(CONCATENATE("*",VLOOKUP(C695,PARAM!E:F,2,0),VLOOKUP(D695,PARAM!K:L,2,0),VLOOKUP(E695,PARAM!H:I,2,0),VLOOKUP(G695,PARAM!S:T,2,0),"*"),"")</f>
        <v>*4111632*</v>
      </c>
      <c r="K695" s="1" t="str">
        <f t="shared" si="1"/>
        <v>SUDADERA DAMA ALGODON TALLA XL</v>
      </c>
      <c r="L695" s="1" t="str">
        <f>VLOOKUP(B695,PARAM!A:C,3,0)</f>
        <v>INDUMENTARIA DEPORTIVA</v>
      </c>
      <c r="M695" s="1" t="str">
        <f>VLOOKUP(D695,PARAM!K:N,3,0)</f>
        <v>FEMENINO</v>
      </c>
      <c r="N695" s="1" t="str">
        <f>VLOOKUP(D695,PARAM!K:N,4,0)</f>
        <v>ADULTO</v>
      </c>
      <c r="O695" s="1" t="str">
        <f t="shared" si="2"/>
        <v>SUDADERA DAMA ALGODON</v>
      </c>
      <c r="P695" s="1"/>
      <c r="Q695" s="1"/>
    </row>
    <row r="696">
      <c r="A696" s="82">
        <v>46190.0</v>
      </c>
      <c r="B696" s="5" t="s">
        <v>1744</v>
      </c>
      <c r="C696" s="5" t="s">
        <v>1846</v>
      </c>
      <c r="D696" s="5" t="s">
        <v>1599</v>
      </c>
      <c r="E696" s="5" t="s">
        <v>1836</v>
      </c>
      <c r="F696" s="5" t="s">
        <v>1584</v>
      </c>
      <c r="G696" s="99" t="s">
        <v>1756</v>
      </c>
      <c r="H696" s="5" t="s">
        <v>1461</v>
      </c>
      <c r="I696" s="1" t="str">
        <f>IFERROR(CONCATENATE(VLOOKUP(C696,PARAM!E:F,2,0),VLOOKUP(D696,PARAM!K:L,2,0),VLOOKUP(E696,PARAM!H:I,2,0),VLOOKUP(G696,PARAM!S:T,2,0)),"")</f>
        <v>4111634</v>
      </c>
      <c r="J696" s="1" t="str">
        <f>IFERROR(CONCATENATE("*",VLOOKUP(C696,PARAM!E:F,2,0),VLOOKUP(D696,PARAM!K:L,2,0),VLOOKUP(E696,PARAM!H:I,2,0),VLOOKUP(G696,PARAM!S:T,2,0),"*"),"")</f>
        <v>*4111634*</v>
      </c>
      <c r="K696" s="1" t="str">
        <f t="shared" si="1"/>
        <v>SUDADERA DAMA ALGODON TALLA XXL</v>
      </c>
      <c r="L696" s="1" t="str">
        <f>VLOOKUP(B696,PARAM!A:C,3,0)</f>
        <v>INDUMENTARIA DEPORTIVA</v>
      </c>
      <c r="M696" s="1" t="str">
        <f>VLOOKUP(D696,PARAM!K:N,3,0)</f>
        <v>FEMENINO</v>
      </c>
      <c r="N696" s="1" t="str">
        <f>VLOOKUP(D696,PARAM!K:N,4,0)</f>
        <v>ADULTO</v>
      </c>
      <c r="O696" s="1" t="str">
        <f t="shared" si="2"/>
        <v>SUDADERA DAMA ALGODON</v>
      </c>
      <c r="P696" s="1"/>
      <c r="Q696" s="1"/>
    </row>
    <row r="697">
      <c r="A697" s="73">
        <v>46193.0</v>
      </c>
      <c r="B697" s="75" t="s">
        <v>1746</v>
      </c>
      <c r="C697" s="75" t="s">
        <v>1795</v>
      </c>
      <c r="D697" s="75" t="s">
        <v>1606</v>
      </c>
      <c r="E697" s="75" t="s">
        <v>1816</v>
      </c>
      <c r="F697" s="75" t="s">
        <v>1817</v>
      </c>
      <c r="G697" s="100" t="s">
        <v>1751</v>
      </c>
      <c r="H697" s="74" t="s">
        <v>1658</v>
      </c>
      <c r="I697" s="74" t="str">
        <f>IFERROR(CONCATENATE(VLOOKUP(C697,PARAM!E:F,2,0),VLOOKUP(D697,PARAM!K:L,2,0),VLOOKUP(E697,PARAM!H:I,2,0),VLOOKUP(G697,PARAM!S:T,2,0)),"")</f>
        <v>40218723</v>
      </c>
      <c r="J697" s="74" t="str">
        <f>IFERROR(CONCATENATE("*",VLOOKUP(C697,PARAM!E:F,2,0),VLOOKUP(D697,PARAM!K:L,2,0),VLOOKUP(E697,PARAM!H:I,2,0),VLOOKUP(G697,PARAM!S:T,2,0),"*"),"")</f>
        <v>*40218723*</v>
      </c>
      <c r="K697" s="74" t="str">
        <f t="shared" si="1"/>
        <v>CONJUNTO CABALLERO MEXICO AAA LOCAL TALLA L</v>
      </c>
      <c r="L697" s="1" t="str">
        <f>VLOOKUP(B697,PARAM!A:C,3,0)</f>
        <v>CONJUNTOS Y CAMISETAS DE FUTBOL</v>
      </c>
      <c r="M697" s="1" t="str">
        <f>VLOOKUP(D697,PARAM!K:N,3,0)</f>
        <v>MASCULINO</v>
      </c>
      <c r="N697" s="1" t="str">
        <f>VLOOKUP(D697,PARAM!K:N,4,0)</f>
        <v>ADULTO</v>
      </c>
      <c r="O697" s="1" t="str">
        <f t="shared" si="2"/>
        <v>CONJUNTO CABALLERO MEXICO AAA LOCAL</v>
      </c>
      <c r="P697" s="1"/>
      <c r="Q697" s="1"/>
    </row>
    <row r="698">
      <c r="A698" s="73">
        <v>46193.0</v>
      </c>
      <c r="B698" s="5" t="s">
        <v>1867</v>
      </c>
      <c r="C698" s="5" t="s">
        <v>1735</v>
      </c>
      <c r="D698" s="5" t="s">
        <v>1606</v>
      </c>
      <c r="E698" s="5" t="s">
        <v>1996</v>
      </c>
      <c r="F698" s="5" t="s">
        <v>1584</v>
      </c>
      <c r="G698" s="99" t="s">
        <v>1601</v>
      </c>
      <c r="H698" s="5" t="s">
        <v>906</v>
      </c>
      <c r="I698" s="1" t="str">
        <f>IFERROR(CONCATENATE(VLOOKUP(C698,PARAM!E:F,2,0),VLOOKUP(D698,PARAM!K:L,2,0),VLOOKUP(E698,PARAM!H:I,2,0),VLOOKUP(G698,PARAM!S:T,2,0)),"")</f>
        <v>4623010</v>
      </c>
      <c r="J698" s="1" t="str">
        <f>IFERROR(CONCATENATE("*",VLOOKUP(C698,PARAM!E:F,2,0),VLOOKUP(D698,PARAM!K:L,2,0),VLOOKUP(E698,PARAM!H:I,2,0),VLOOKUP(G698,PARAM!S:T,2,0),"*"),"")</f>
        <v>*4623010*</v>
      </c>
      <c r="K698" s="1" t="str">
        <f t="shared" si="1"/>
        <v>SPLASH CABALLERO CAPSULA</v>
      </c>
      <c r="L698" s="1" t="str">
        <f>VLOOKUP(B698,PARAM!A:C,3,0)</f>
        <v>PERFUMERIA</v>
      </c>
      <c r="M698" s="1" t="str">
        <f>VLOOKUP(D698,PARAM!K:N,3,0)</f>
        <v>MASCULINO</v>
      </c>
      <c r="N698" s="1" t="str">
        <f>VLOOKUP(D698,PARAM!K:N,4,0)</f>
        <v>ADULTO</v>
      </c>
      <c r="O698" s="1" t="str">
        <f t="shared" si="2"/>
        <v>SPLASH CABALLERO CAPSULA</v>
      </c>
      <c r="P698" s="1"/>
      <c r="Q698" s="1"/>
    </row>
    <row r="699">
      <c r="A699" s="73">
        <v>46193.0</v>
      </c>
      <c r="B699" s="5" t="s">
        <v>1854</v>
      </c>
      <c r="C699" s="5" t="s">
        <v>1861</v>
      </c>
      <c r="D699" s="5" t="s">
        <v>1599</v>
      </c>
      <c r="E699" s="5" t="s">
        <v>1997</v>
      </c>
      <c r="F699" s="5" t="s">
        <v>1584</v>
      </c>
      <c r="G699" s="99" t="s">
        <v>1601</v>
      </c>
      <c r="H699" s="5" t="s">
        <v>906</v>
      </c>
      <c r="I699" s="1" t="str">
        <f>IFERROR(CONCATENATE(VLOOKUP(C699,PARAM!E:F,2,0),VLOOKUP(D699,PARAM!K:L,2,0),VLOOKUP(E699,PARAM!H:I,2,0),VLOOKUP(G699,PARAM!S:T,2,0)),"")</f>
        <v>7213020</v>
      </c>
      <c r="J699" s="1" t="str">
        <f>IFERROR(CONCATENATE("*",VLOOKUP(C699,PARAM!E:F,2,0),VLOOKUP(D699,PARAM!K:L,2,0),VLOOKUP(E699,PARAM!H:I,2,0),VLOOKUP(G699,PARAM!S:T,2,0),"*"),"")</f>
        <v>*7213020*</v>
      </c>
      <c r="K699" s="1" t="str">
        <f t="shared" si="1"/>
        <v>LAPIZ DAMA CEJAS</v>
      </c>
      <c r="L699" s="1" t="str">
        <f>VLOOKUP(B699,PARAM!A:C,3,0)</f>
        <v>MAQUILLAJE</v>
      </c>
      <c r="M699" s="1" t="str">
        <f>VLOOKUP(D699,PARAM!K:N,3,0)</f>
        <v>FEMENINO</v>
      </c>
      <c r="N699" s="1" t="str">
        <f>VLOOKUP(D699,PARAM!K:N,4,0)</f>
        <v>ADULTO</v>
      </c>
      <c r="O699" s="1" t="str">
        <f t="shared" si="2"/>
        <v>LAPIZ DAMA CEJAS</v>
      </c>
      <c r="P699" s="1"/>
      <c r="Q699" s="1"/>
    </row>
    <row r="700">
      <c r="A700" s="73">
        <v>46193.0</v>
      </c>
      <c r="B700" s="5" t="s">
        <v>1870</v>
      </c>
      <c r="C700" s="5" t="s">
        <v>1792</v>
      </c>
      <c r="D700" s="5" t="s">
        <v>1606</v>
      </c>
      <c r="E700" s="5" t="s">
        <v>1894</v>
      </c>
      <c r="F700" s="5" t="s">
        <v>1584</v>
      </c>
      <c r="G700" s="99" t="s">
        <v>1756</v>
      </c>
      <c r="H700" s="1" t="s">
        <v>1044</v>
      </c>
      <c r="I700" s="1" t="str">
        <f>IFERROR(CONCATENATE(VLOOKUP(C700,PARAM!E:F,2,0),VLOOKUP(D700,PARAM!K:L,2,0),VLOOKUP(E700,PARAM!H:I,2,0),VLOOKUP(G700,PARAM!S:T,2,0)),"")</f>
        <v>25217534</v>
      </c>
      <c r="J700" s="1" t="str">
        <f>IFERROR(CONCATENATE("*",VLOOKUP(C700,PARAM!E:F,2,0),VLOOKUP(D700,PARAM!K:L,2,0),VLOOKUP(E700,PARAM!H:I,2,0),VLOOKUP(G700,PARAM!S:T,2,0),"*"),"")</f>
        <v>*25217534*</v>
      </c>
      <c r="K700" s="1" t="str">
        <f t="shared" si="1"/>
        <v>CHAQUETAS CABALLERO LISA ACOLCHADA TALLA XXL</v>
      </c>
      <c r="L700" s="1" t="str">
        <f>VLOOKUP(B700,PARAM!A:C,3,0)</f>
        <v>MODA CASUAL HOMBRE</v>
      </c>
      <c r="M700" s="1" t="str">
        <f>VLOOKUP(D700,PARAM!K:N,3,0)</f>
        <v>MASCULINO</v>
      </c>
      <c r="N700" s="1" t="str">
        <f>VLOOKUP(D700,PARAM!K:N,4,0)</f>
        <v>ADULTO</v>
      </c>
      <c r="O700" s="1" t="str">
        <f t="shared" si="2"/>
        <v>CHAQUETAS CABALLERO LISA ACOLCHADA</v>
      </c>
      <c r="P700" s="1"/>
      <c r="Q700" s="1"/>
    </row>
    <row r="701">
      <c r="A701" s="73">
        <v>46193.0</v>
      </c>
      <c r="B701" s="5" t="s">
        <v>1870</v>
      </c>
      <c r="C701" s="5" t="s">
        <v>1792</v>
      </c>
      <c r="D701" s="5" t="s">
        <v>1606</v>
      </c>
      <c r="E701" s="5" t="s">
        <v>1998</v>
      </c>
      <c r="F701" s="5" t="s">
        <v>1584</v>
      </c>
      <c r="G701" s="99" t="s">
        <v>1751</v>
      </c>
      <c r="H701" s="1" t="s">
        <v>1044</v>
      </c>
      <c r="I701" s="1" t="str">
        <f>IFERROR(CONCATENATE(VLOOKUP(C701,PARAM!E:F,2,0),VLOOKUP(D701,PARAM!K:L,2,0),VLOOKUP(E701,PARAM!H:I,2,0),VLOOKUP(G701,PARAM!S:T,2,0)),"")</f>
        <v>25230323</v>
      </c>
      <c r="J701" s="1" t="str">
        <f>IFERROR(CONCATENATE("*",VLOOKUP(C701,PARAM!E:F,2,0),VLOOKUP(D701,PARAM!K:L,2,0),VLOOKUP(E701,PARAM!H:I,2,0),VLOOKUP(G701,PARAM!S:T,2,0),"*"),"")</f>
        <v>*25230323*</v>
      </c>
      <c r="K701" s="1" t="str">
        <f t="shared" si="1"/>
        <v>CHAQUETAS CABALLERO CORDON TALLA L</v>
      </c>
      <c r="L701" s="1" t="str">
        <f>VLOOKUP(B701,PARAM!A:C,3,0)</f>
        <v>MODA CASUAL HOMBRE</v>
      </c>
      <c r="M701" s="1" t="str">
        <f>VLOOKUP(D701,PARAM!K:N,3,0)</f>
        <v>MASCULINO</v>
      </c>
      <c r="N701" s="1" t="str">
        <f>VLOOKUP(D701,PARAM!K:N,4,0)</f>
        <v>ADULTO</v>
      </c>
      <c r="O701" s="1" t="str">
        <f t="shared" si="2"/>
        <v>CHAQUETAS CABALLERO CORDON</v>
      </c>
      <c r="P701" s="1"/>
      <c r="Q701" s="1"/>
    </row>
    <row r="702">
      <c r="A702" s="73">
        <v>46183.0</v>
      </c>
      <c r="B702" s="5" t="s">
        <v>1906</v>
      </c>
      <c r="C702" s="5" t="s">
        <v>1916</v>
      </c>
      <c r="D702" s="5" t="s">
        <v>1599</v>
      </c>
      <c r="E702" s="5" t="s">
        <v>1828</v>
      </c>
      <c r="F702" s="5" t="s">
        <v>1584</v>
      </c>
      <c r="G702" s="99" t="s">
        <v>1601</v>
      </c>
      <c r="H702" s="5" t="s">
        <v>1472</v>
      </c>
      <c r="I702" s="1" t="str">
        <f>IFERROR(CONCATENATE(VLOOKUP(C702,PARAM!E:F,2,0),VLOOKUP(D702,PARAM!K:L,2,0),VLOOKUP(E702,PARAM!H:I,2,0),VLOOKUP(G702,PARAM!S:T,2,0)),"")</f>
        <v>3811670</v>
      </c>
      <c r="J702" s="1" t="str">
        <f>IFERROR(CONCATENATE("*",VLOOKUP(C702,PARAM!E:F,2,0),VLOOKUP(D702,PARAM!K:L,2,0),VLOOKUP(E702,PARAM!H:I,2,0),VLOOKUP(G702,PARAM!S:T,2,0),"*"),"")</f>
        <v>*3811670*</v>
      </c>
      <c r="K702" s="1" t="str">
        <f t="shared" si="1"/>
        <v>BODY DAMA LICRA</v>
      </c>
      <c r="L702" s="1" t="str">
        <f>VLOOKUP(B702,PARAM!A:C,3,0)</f>
        <v>MODA CASUAL MUJER</v>
      </c>
      <c r="M702" s="1" t="str">
        <f>VLOOKUP(D702,PARAM!K:N,3,0)</f>
        <v>FEMENINO</v>
      </c>
      <c r="N702" s="1" t="str">
        <f>VLOOKUP(D702,PARAM!K:N,4,0)</f>
        <v>ADULTO</v>
      </c>
      <c r="O702" s="1" t="str">
        <f t="shared" si="2"/>
        <v>BODY DAMA LICRA</v>
      </c>
      <c r="P702" s="1"/>
      <c r="Q702" s="1"/>
    </row>
    <row r="703">
      <c r="A703" s="73">
        <v>46183.0</v>
      </c>
      <c r="B703" s="5" t="s">
        <v>1906</v>
      </c>
      <c r="C703" s="5" t="s">
        <v>578</v>
      </c>
      <c r="D703" s="5" t="s">
        <v>1599</v>
      </c>
      <c r="E703" s="5" t="s">
        <v>1999</v>
      </c>
      <c r="F703" s="5" t="s">
        <v>1584</v>
      </c>
      <c r="G703" s="99" t="s">
        <v>1601</v>
      </c>
      <c r="H703" s="5" t="s">
        <v>1472</v>
      </c>
      <c r="I703" s="1" t="str">
        <f>IFERROR(CONCATENATE(VLOOKUP(C703,PARAM!E:F,2,0),VLOOKUP(D703,PARAM!K:L,2,0),VLOOKUP(E703,PARAM!H:I,2,0),VLOOKUP(G703,PARAM!S:T,2,0)),"")</f>
        <v>613050</v>
      </c>
      <c r="J703" s="1" t="str">
        <f>IFERROR(CONCATENATE("*",VLOOKUP(C703,PARAM!E:F,2,0),VLOOKUP(D703,PARAM!K:L,2,0),VLOOKUP(E703,PARAM!H:I,2,0),VLOOKUP(G703,PARAM!S:T,2,0),"*"),"")</f>
        <v>*613050*</v>
      </c>
      <c r="K703" s="1" t="str">
        <f t="shared" si="1"/>
        <v>BLUSAS DAMA LICRADA CORTA CUELLO</v>
      </c>
      <c r="L703" s="1" t="str">
        <f>VLOOKUP(B703,PARAM!A:C,3,0)</f>
        <v>MODA CASUAL MUJER</v>
      </c>
      <c r="M703" s="1" t="str">
        <f>VLOOKUP(D703,PARAM!K:N,3,0)</f>
        <v>FEMENINO</v>
      </c>
      <c r="N703" s="1" t="str">
        <f>VLOOKUP(D703,PARAM!K:N,4,0)</f>
        <v>ADULTO</v>
      </c>
      <c r="O703" s="1" t="str">
        <f t="shared" si="2"/>
        <v>BLUSAS DAMA LICRADA CORTA CUELLO</v>
      </c>
      <c r="P703" s="1"/>
      <c r="Q703" s="1"/>
    </row>
    <row r="704">
      <c r="A704" s="73">
        <v>46183.0</v>
      </c>
      <c r="B704" s="5" t="s">
        <v>1906</v>
      </c>
      <c r="C704" s="5" t="s">
        <v>578</v>
      </c>
      <c r="D704" s="5" t="s">
        <v>1599</v>
      </c>
      <c r="E704" s="5" t="s">
        <v>1999</v>
      </c>
      <c r="F704" s="5" t="s">
        <v>1584</v>
      </c>
      <c r="G704" s="99" t="s">
        <v>1601</v>
      </c>
      <c r="H704" s="5" t="s">
        <v>1472</v>
      </c>
      <c r="I704" s="1" t="str">
        <f>IFERROR(CONCATENATE(VLOOKUP(C704,PARAM!E:F,2,0),VLOOKUP(D704,PARAM!K:L,2,0),VLOOKUP(E704,PARAM!H:I,2,0),VLOOKUP(G704,PARAM!S:T,2,0)),"")</f>
        <v>613050</v>
      </c>
      <c r="J704" s="1" t="str">
        <f>IFERROR(CONCATENATE("*",VLOOKUP(C704,PARAM!E:F,2,0),VLOOKUP(D704,PARAM!K:L,2,0),VLOOKUP(E704,PARAM!H:I,2,0),VLOOKUP(G704,PARAM!S:T,2,0),"*"),"")</f>
        <v>*613050*</v>
      </c>
      <c r="K704" s="1" t="str">
        <f t="shared" si="1"/>
        <v>BLUSAS DAMA LICRADA CORTA CUELLO</v>
      </c>
      <c r="L704" s="1" t="str">
        <f>VLOOKUP(B704,PARAM!A:C,3,0)</f>
        <v>MODA CASUAL MUJER</v>
      </c>
      <c r="M704" s="1" t="str">
        <f>VLOOKUP(D704,PARAM!K:N,3,0)</f>
        <v>FEMENINO</v>
      </c>
      <c r="N704" s="1" t="str">
        <f>VLOOKUP(D704,PARAM!K:N,4,0)</f>
        <v>ADULTO</v>
      </c>
      <c r="O704" s="1" t="str">
        <f t="shared" si="2"/>
        <v>BLUSAS DAMA LICRADA CORTA CUELLO</v>
      </c>
      <c r="P704" s="1"/>
      <c r="Q704" s="1"/>
    </row>
    <row r="705">
      <c r="A705" s="73">
        <v>46183.0</v>
      </c>
      <c r="B705" s="5" t="s">
        <v>1906</v>
      </c>
      <c r="C705" s="5" t="s">
        <v>578</v>
      </c>
      <c r="D705" s="5" t="s">
        <v>1599</v>
      </c>
      <c r="E705" s="5" t="s">
        <v>2000</v>
      </c>
      <c r="F705" s="5" t="s">
        <v>1584</v>
      </c>
      <c r="G705" s="99" t="s">
        <v>1601</v>
      </c>
      <c r="H705" s="5" t="s">
        <v>1472</v>
      </c>
      <c r="I705" s="1" t="str">
        <f>IFERROR(CONCATENATE(VLOOKUP(C705,PARAM!E:F,2,0),VLOOKUP(D705,PARAM!K:L,2,0),VLOOKUP(E705,PARAM!H:I,2,0),VLOOKUP(G705,PARAM!S:T,2,0)),"")</f>
        <v>613060</v>
      </c>
      <c r="J705" s="1" t="str">
        <f>IFERROR(CONCATENATE("*",VLOOKUP(C705,PARAM!E:F,2,0),VLOOKUP(D705,PARAM!K:L,2,0),VLOOKUP(E705,PARAM!H:I,2,0),VLOOKUP(G705,PARAM!S:T,2,0),"*"),"")</f>
        <v>*613060*</v>
      </c>
      <c r="K705" s="1" t="str">
        <f t="shared" si="1"/>
        <v>BLUSAS DAMA LICRADA LARGA SIZA</v>
      </c>
      <c r="L705" s="1" t="str">
        <f>VLOOKUP(B705,PARAM!A:C,3,0)</f>
        <v>MODA CASUAL MUJER</v>
      </c>
      <c r="M705" s="1" t="str">
        <f>VLOOKUP(D705,PARAM!K:N,3,0)</f>
        <v>FEMENINO</v>
      </c>
      <c r="N705" s="1" t="str">
        <f>VLOOKUP(D705,PARAM!K:N,4,0)</f>
        <v>ADULTO</v>
      </c>
      <c r="O705" s="1" t="str">
        <f t="shared" si="2"/>
        <v>BLUSAS DAMA LICRADA LARGA SIZA</v>
      </c>
      <c r="P705" s="1"/>
      <c r="Q705" s="1"/>
    </row>
    <row r="706">
      <c r="A706" s="73">
        <v>46183.0</v>
      </c>
      <c r="B706" s="5" t="s">
        <v>1906</v>
      </c>
      <c r="C706" s="5" t="s">
        <v>578</v>
      </c>
      <c r="D706" s="5" t="s">
        <v>1599</v>
      </c>
      <c r="E706" s="5" t="s">
        <v>2001</v>
      </c>
      <c r="F706" s="5" t="s">
        <v>1584</v>
      </c>
      <c r="G706" s="99" t="s">
        <v>1601</v>
      </c>
      <c r="H706" s="5" t="s">
        <v>1472</v>
      </c>
      <c r="I706" s="1" t="str">
        <f>IFERROR(CONCATENATE(VLOOKUP(C706,PARAM!E:F,2,0),VLOOKUP(D706,PARAM!K:L,2,0),VLOOKUP(E706,PARAM!H:I,2,0),VLOOKUP(G706,PARAM!S:T,2,0)),"")</f>
        <v>613070</v>
      </c>
      <c r="J706" s="1" t="str">
        <f>IFERROR(CONCATENATE("*",VLOOKUP(C706,PARAM!E:F,2,0),VLOOKUP(D706,PARAM!K:L,2,0),VLOOKUP(E706,PARAM!H:I,2,0),VLOOKUP(G706,PARAM!S:T,2,0),"*"),"")</f>
        <v>*613070*</v>
      </c>
      <c r="K706" s="1" t="str">
        <f t="shared" si="1"/>
        <v>BLUSAS DAMA LICRADA CORTA SIZA</v>
      </c>
      <c r="L706" s="1" t="str">
        <f>VLOOKUP(B706,PARAM!A:C,3,0)</f>
        <v>MODA CASUAL MUJER</v>
      </c>
      <c r="M706" s="1" t="str">
        <f>VLOOKUP(D706,PARAM!K:N,3,0)</f>
        <v>FEMENINO</v>
      </c>
      <c r="N706" s="1" t="str">
        <f>VLOOKUP(D706,PARAM!K:N,4,0)</f>
        <v>ADULTO</v>
      </c>
      <c r="O706" s="1" t="str">
        <f t="shared" si="2"/>
        <v>BLUSAS DAMA LICRADA CORTA SIZA</v>
      </c>
      <c r="P706" s="1"/>
      <c r="Q706" s="1"/>
    </row>
    <row r="707">
      <c r="A707" s="73">
        <v>46183.0</v>
      </c>
      <c r="B707" s="5" t="s">
        <v>1906</v>
      </c>
      <c r="C707" s="5" t="s">
        <v>578</v>
      </c>
      <c r="D707" s="5" t="s">
        <v>1599</v>
      </c>
      <c r="E707" s="5" t="s">
        <v>1923</v>
      </c>
      <c r="F707" s="5" t="s">
        <v>1584</v>
      </c>
      <c r="G707" s="99" t="s">
        <v>1601</v>
      </c>
      <c r="H707" s="5" t="s">
        <v>1472</v>
      </c>
      <c r="I707" s="1" t="str">
        <f>IFERROR(CONCATENATE(VLOOKUP(C707,PARAM!E:F,2,0),VLOOKUP(D707,PARAM!K:L,2,0),VLOOKUP(E707,PARAM!H:I,2,0),VLOOKUP(G707,PARAM!S:T,2,0)),"")</f>
        <v>611710</v>
      </c>
      <c r="J707" s="1" t="str">
        <f>IFERROR(CONCATENATE("*",VLOOKUP(C707,PARAM!E:F,2,0),VLOOKUP(D707,PARAM!K:L,2,0),VLOOKUP(E707,PARAM!H:I,2,0),VLOOKUP(G707,PARAM!S:T,2,0),"*"),"")</f>
        <v>*611710*</v>
      </c>
      <c r="K707" s="1" t="str">
        <f t="shared" si="1"/>
        <v>BLUSAS DAMA LICRADA MANGA LARGA</v>
      </c>
      <c r="L707" s="1" t="str">
        <f>VLOOKUP(B707,PARAM!A:C,3,0)</f>
        <v>MODA CASUAL MUJER</v>
      </c>
      <c r="M707" s="1" t="str">
        <f>VLOOKUP(D707,PARAM!K:N,3,0)</f>
        <v>FEMENINO</v>
      </c>
      <c r="N707" s="1" t="str">
        <f>VLOOKUP(D707,PARAM!K:N,4,0)</f>
        <v>ADULTO</v>
      </c>
      <c r="O707" s="1" t="str">
        <f t="shared" si="2"/>
        <v>BLUSAS DAMA LICRADA MANGA LARGA</v>
      </c>
      <c r="P707" s="1"/>
      <c r="Q707" s="1"/>
    </row>
    <row r="708">
      <c r="A708" s="73">
        <v>46183.0</v>
      </c>
      <c r="B708" s="5" t="s">
        <v>1906</v>
      </c>
      <c r="C708" s="5" t="s">
        <v>578</v>
      </c>
      <c r="D708" s="5" t="s">
        <v>1599</v>
      </c>
      <c r="E708" s="5" t="s">
        <v>1933</v>
      </c>
      <c r="F708" s="5" t="s">
        <v>1584</v>
      </c>
      <c r="G708" s="99" t="s">
        <v>1601</v>
      </c>
      <c r="H708" s="5" t="s">
        <v>1472</v>
      </c>
      <c r="I708" s="1" t="str">
        <f>IFERROR(CONCATENATE(VLOOKUP(C708,PARAM!E:F,2,0),VLOOKUP(D708,PARAM!K:L,2,0),VLOOKUP(E708,PARAM!H:I,2,0),VLOOKUP(G708,PARAM!S:T,2,0)),"")</f>
        <v>611700</v>
      </c>
      <c r="J708" s="1" t="str">
        <f>IFERROR(CONCATENATE("*",VLOOKUP(C708,PARAM!E:F,2,0),VLOOKUP(D708,PARAM!K:L,2,0),VLOOKUP(E708,PARAM!H:I,2,0),VLOOKUP(G708,PARAM!S:T,2,0),"*"),"")</f>
        <v>*611700*</v>
      </c>
      <c r="K708" s="1" t="str">
        <f t="shared" si="1"/>
        <v>BLUSAS DAMA LICRADA MANGA CORTA</v>
      </c>
      <c r="L708" s="1" t="str">
        <f>VLOOKUP(B708,PARAM!A:C,3,0)</f>
        <v>MODA CASUAL MUJER</v>
      </c>
      <c r="M708" s="1" t="str">
        <f>VLOOKUP(D708,PARAM!K:N,3,0)</f>
        <v>FEMENINO</v>
      </c>
      <c r="N708" s="1" t="str">
        <f>VLOOKUP(D708,PARAM!K:N,4,0)</f>
        <v>ADULTO</v>
      </c>
      <c r="O708" s="1" t="str">
        <f t="shared" si="2"/>
        <v>BLUSAS DAMA LICRADA MANGA CORTA</v>
      </c>
      <c r="P708" s="1"/>
      <c r="Q708" s="1"/>
    </row>
    <row r="709">
      <c r="A709" s="73">
        <v>46183.0</v>
      </c>
      <c r="B709" s="5" t="s">
        <v>1906</v>
      </c>
      <c r="C709" s="5" t="s">
        <v>1761</v>
      </c>
      <c r="D709" s="5" t="s">
        <v>1599</v>
      </c>
      <c r="E709" s="5" t="s">
        <v>1934</v>
      </c>
      <c r="F709" s="5" t="s">
        <v>1584</v>
      </c>
      <c r="G709" s="99" t="s">
        <v>1601</v>
      </c>
      <c r="H709" s="5" t="s">
        <v>1472</v>
      </c>
      <c r="I709" s="1" t="str">
        <f>IFERROR(CONCATENATE(VLOOKUP(C709,PARAM!E:F,2,0),VLOOKUP(D709,PARAM!K:L,2,0),VLOOKUP(E709,PARAM!H:I,2,0),VLOOKUP(G709,PARAM!S:T,2,0)),"")</f>
        <v>1112620</v>
      </c>
      <c r="J709" s="1" t="str">
        <f>IFERROR(CONCATENATE("*",VLOOKUP(C709,PARAM!E:F,2,0),VLOOKUP(D709,PARAM!K:L,2,0),VLOOKUP(E709,PARAM!H:I,2,0),VLOOKUP(G709,PARAM!S:T,2,0),"*"),"")</f>
        <v>*1112620*</v>
      </c>
      <c r="K709" s="1" t="str">
        <f t="shared" si="1"/>
        <v>CAMISETAS DAMA TIPO GALLETA</v>
      </c>
      <c r="L709" s="1" t="str">
        <f>VLOOKUP(B709,PARAM!A:C,3,0)</f>
        <v>MODA CASUAL MUJER</v>
      </c>
      <c r="M709" s="1" t="str">
        <f>VLOOKUP(D709,PARAM!K:N,3,0)</f>
        <v>FEMENINO</v>
      </c>
      <c r="N709" s="1" t="str">
        <f>VLOOKUP(D709,PARAM!K:N,4,0)</f>
        <v>ADULTO</v>
      </c>
      <c r="O709" s="1" t="str">
        <f t="shared" si="2"/>
        <v>CAMISETAS DAMA TIPO GALLETA</v>
      </c>
      <c r="P709" s="1"/>
      <c r="Q709" s="1"/>
    </row>
    <row r="710">
      <c r="A710" s="73">
        <v>46183.0</v>
      </c>
      <c r="B710" s="5" t="s">
        <v>1906</v>
      </c>
      <c r="C710" s="5" t="s">
        <v>1761</v>
      </c>
      <c r="D710" s="5" t="s">
        <v>1599</v>
      </c>
      <c r="E710" s="5" t="s">
        <v>2002</v>
      </c>
      <c r="F710" s="5" t="s">
        <v>1584</v>
      </c>
      <c r="G710" s="99" t="s">
        <v>1601</v>
      </c>
      <c r="H710" s="5" t="s">
        <v>1472</v>
      </c>
      <c r="I710" s="1" t="str">
        <f>IFERROR(CONCATENATE(VLOOKUP(C710,PARAM!E:F,2,0),VLOOKUP(D710,PARAM!K:L,2,0),VLOOKUP(E710,PARAM!H:I,2,0),VLOOKUP(G710,PARAM!S:T,2,0)),"")</f>
        <v>1113080</v>
      </c>
      <c r="J710" s="1" t="str">
        <f>IFERROR(CONCATENATE("*",VLOOKUP(C710,PARAM!E:F,2,0),VLOOKUP(D710,PARAM!K:L,2,0),VLOOKUP(E710,PARAM!H:I,2,0),VLOOKUP(G710,PARAM!S:T,2,0),"*"),"")</f>
        <v>*1113080*</v>
      </c>
      <c r="K710" s="1" t="str">
        <f t="shared" si="1"/>
        <v>CAMISETAS DAMA ESTAMPADO LARGO</v>
      </c>
      <c r="L710" s="1" t="str">
        <f>VLOOKUP(B710,PARAM!A:C,3,0)</f>
        <v>MODA CASUAL MUJER</v>
      </c>
      <c r="M710" s="1" t="str">
        <f>VLOOKUP(D710,PARAM!K:N,3,0)</f>
        <v>FEMENINO</v>
      </c>
      <c r="N710" s="1" t="str">
        <f>VLOOKUP(D710,PARAM!K:N,4,0)</f>
        <v>ADULTO</v>
      </c>
      <c r="O710" s="1" t="str">
        <f t="shared" si="2"/>
        <v>CAMISETAS DAMA ESTAMPADO LARGO</v>
      </c>
      <c r="P710" s="1"/>
      <c r="Q710" s="1"/>
    </row>
    <row r="711">
      <c r="A711" s="73">
        <v>46183.0</v>
      </c>
      <c r="B711" s="5" t="s">
        <v>1906</v>
      </c>
      <c r="C711" s="5" t="s">
        <v>1761</v>
      </c>
      <c r="D711" s="5" t="s">
        <v>1599</v>
      </c>
      <c r="E711" s="5" t="s">
        <v>2003</v>
      </c>
      <c r="F711" s="5" t="s">
        <v>1584</v>
      </c>
      <c r="G711" s="99" t="s">
        <v>1601</v>
      </c>
      <c r="H711" s="5" t="s">
        <v>1472</v>
      </c>
      <c r="I711" s="1" t="str">
        <f>IFERROR(CONCATENATE(VLOOKUP(C711,PARAM!E:F,2,0),VLOOKUP(D711,PARAM!K:L,2,0),VLOOKUP(E711,PARAM!H:I,2,0),VLOOKUP(G711,PARAM!S:T,2,0)),"")</f>
        <v>1113090</v>
      </c>
      <c r="J711" s="1" t="str">
        <f>IFERROR(CONCATENATE("*",VLOOKUP(C711,PARAM!E:F,2,0),VLOOKUP(D711,PARAM!K:L,2,0),VLOOKUP(E711,PARAM!H:I,2,0),VLOOKUP(G711,PARAM!S:T,2,0),"*"),"")</f>
        <v>*1113090*</v>
      </c>
      <c r="K711" s="1" t="str">
        <f t="shared" si="1"/>
        <v>CAMISETAS DAMA ESTAMPADO CORTA</v>
      </c>
      <c r="L711" s="1" t="str">
        <f>VLOOKUP(B711,PARAM!A:C,3,0)</f>
        <v>MODA CASUAL MUJER</v>
      </c>
      <c r="M711" s="1" t="str">
        <f>VLOOKUP(D711,PARAM!K:N,3,0)</f>
        <v>FEMENINO</v>
      </c>
      <c r="N711" s="1" t="str">
        <f>VLOOKUP(D711,PARAM!K:N,4,0)</f>
        <v>ADULTO</v>
      </c>
      <c r="O711" s="1" t="str">
        <f t="shared" si="2"/>
        <v>CAMISETAS DAMA ESTAMPADO CORTA</v>
      </c>
      <c r="P711" s="1"/>
      <c r="Q711" s="1"/>
    </row>
    <row r="712">
      <c r="A712" s="82">
        <v>46190.0</v>
      </c>
      <c r="B712" s="5" t="s">
        <v>1906</v>
      </c>
      <c r="C712" s="5" t="s">
        <v>1902</v>
      </c>
      <c r="D712" s="5" t="s">
        <v>1599</v>
      </c>
      <c r="E712" s="5" t="s">
        <v>1782</v>
      </c>
      <c r="F712" s="5" t="s">
        <v>1584</v>
      </c>
      <c r="G712" s="99">
        <v>14.0</v>
      </c>
      <c r="H712" s="5" t="s">
        <v>1444</v>
      </c>
      <c r="I712" s="1" t="str">
        <f>IFERROR(CONCATENATE(VLOOKUP(C712,PARAM!E:F,2,0),VLOOKUP(D712,PARAM!K:L,2,0),VLOOKUP(E712,PARAM!H:I,2,0),VLOOKUP(G712,PARAM!S:T,2,0)),"")</f>
        <v>112925</v>
      </c>
      <c r="J712" s="1" t="str">
        <f>IFERROR(CONCATENATE("*",VLOOKUP(C712,PARAM!E:F,2,0),VLOOKUP(D712,PARAM!K:L,2,0),VLOOKUP(E712,PARAM!H:I,2,0),VLOOKUP(G712,PARAM!S:T,2,0),"*"),"")</f>
        <v>*112925*</v>
      </c>
      <c r="K712" s="1" t="str">
        <f t="shared" si="1"/>
        <v>JEANS DAMA BLANCO TALLA 14</v>
      </c>
      <c r="L712" s="1" t="str">
        <f>VLOOKUP(B712,PARAM!A:C,3,0)</f>
        <v>MODA CASUAL MUJER</v>
      </c>
      <c r="M712" s="1" t="str">
        <f>VLOOKUP(D712,PARAM!K:N,3,0)</f>
        <v>FEMENINO</v>
      </c>
      <c r="N712" s="1" t="str">
        <f>VLOOKUP(D712,PARAM!K:N,4,0)</f>
        <v>ADULTO</v>
      </c>
      <c r="O712" s="1" t="str">
        <f t="shared" si="2"/>
        <v>JEANS DAMA BLANCO</v>
      </c>
      <c r="P712" s="1"/>
      <c r="Q712" s="1"/>
    </row>
    <row r="713">
      <c r="A713" s="82">
        <v>46190.0</v>
      </c>
      <c r="B713" s="5" t="s">
        <v>1906</v>
      </c>
      <c r="C713" s="5" t="s">
        <v>1902</v>
      </c>
      <c r="D713" s="5" t="s">
        <v>1599</v>
      </c>
      <c r="E713" s="5" t="s">
        <v>1782</v>
      </c>
      <c r="F713" s="5" t="s">
        <v>1584</v>
      </c>
      <c r="G713" s="99">
        <v>16.0</v>
      </c>
      <c r="H713" s="5" t="s">
        <v>1444</v>
      </c>
      <c r="I713" s="1" t="str">
        <f>IFERROR(CONCATENATE(VLOOKUP(C713,PARAM!E:F,2,0),VLOOKUP(D713,PARAM!K:L,2,0),VLOOKUP(E713,PARAM!H:I,2,0),VLOOKUP(G713,PARAM!S:T,2,0)),"")</f>
        <v>112926</v>
      </c>
      <c r="J713" s="1" t="str">
        <f>IFERROR(CONCATENATE("*",VLOOKUP(C713,PARAM!E:F,2,0),VLOOKUP(D713,PARAM!K:L,2,0),VLOOKUP(E713,PARAM!H:I,2,0),VLOOKUP(G713,PARAM!S:T,2,0),"*"),"")</f>
        <v>*112926*</v>
      </c>
      <c r="K713" s="1" t="str">
        <f t="shared" si="1"/>
        <v>JEANS DAMA BLANCO TALLA 16</v>
      </c>
      <c r="L713" s="1" t="str">
        <f>VLOOKUP(B713,PARAM!A:C,3,0)</f>
        <v>MODA CASUAL MUJER</v>
      </c>
      <c r="M713" s="1" t="str">
        <f>VLOOKUP(D713,PARAM!K:N,3,0)</f>
        <v>FEMENINO</v>
      </c>
      <c r="N713" s="1" t="str">
        <f>VLOOKUP(D713,PARAM!K:N,4,0)</f>
        <v>ADULTO</v>
      </c>
      <c r="O713" s="1" t="str">
        <f t="shared" si="2"/>
        <v>JEANS DAMA BLANCO</v>
      </c>
      <c r="P713" s="1"/>
      <c r="Q713" s="1"/>
    </row>
    <row r="714">
      <c r="A714" s="82">
        <v>46190.0</v>
      </c>
      <c r="B714" s="5" t="s">
        <v>1906</v>
      </c>
      <c r="C714" s="5" t="s">
        <v>1902</v>
      </c>
      <c r="D714" s="5" t="s">
        <v>1599</v>
      </c>
      <c r="E714" s="5" t="s">
        <v>1782</v>
      </c>
      <c r="F714" s="5" t="s">
        <v>1584</v>
      </c>
      <c r="G714" s="99">
        <v>18.0</v>
      </c>
      <c r="H714" s="5" t="s">
        <v>1544</v>
      </c>
      <c r="I714" s="1" t="str">
        <f>IFERROR(CONCATENATE(VLOOKUP(C714,PARAM!E:F,2,0),VLOOKUP(D714,PARAM!K:L,2,0),VLOOKUP(E714,PARAM!H:I,2,0),VLOOKUP(G714,PARAM!S:T,2,0)),"")</f>
        <v>112927</v>
      </c>
      <c r="J714" s="1" t="str">
        <f>IFERROR(CONCATENATE("*",VLOOKUP(C714,PARAM!E:F,2,0),VLOOKUP(D714,PARAM!K:L,2,0),VLOOKUP(E714,PARAM!H:I,2,0),VLOOKUP(G714,PARAM!S:T,2,0),"*"),"")</f>
        <v>*112927*</v>
      </c>
      <c r="K714" s="1" t="str">
        <f t="shared" si="1"/>
        <v>JEANS DAMA BLANCO TALLA 18</v>
      </c>
      <c r="L714" s="1" t="str">
        <f>VLOOKUP(B714,PARAM!A:C,3,0)</f>
        <v>MODA CASUAL MUJER</v>
      </c>
      <c r="M714" s="1" t="str">
        <f>VLOOKUP(D714,PARAM!K:N,3,0)</f>
        <v>FEMENINO</v>
      </c>
      <c r="N714" s="1" t="str">
        <f>VLOOKUP(D714,PARAM!K:N,4,0)</f>
        <v>ADULTO</v>
      </c>
      <c r="O714" s="1" t="str">
        <f t="shared" si="2"/>
        <v>JEANS DAMA BLANCO</v>
      </c>
      <c r="P714" s="1"/>
      <c r="Q714" s="1"/>
    </row>
    <row r="715">
      <c r="A715" s="82">
        <v>46190.0</v>
      </c>
      <c r="B715" s="5" t="s">
        <v>1746</v>
      </c>
      <c r="C715" s="5" t="s">
        <v>1761</v>
      </c>
      <c r="D715" s="5" t="s">
        <v>1582</v>
      </c>
      <c r="E715" s="5" t="s">
        <v>2004</v>
      </c>
      <c r="F715" s="5" t="s">
        <v>1584</v>
      </c>
      <c r="G715" s="99" t="s">
        <v>1753</v>
      </c>
      <c r="H715" s="5" t="s">
        <v>386</v>
      </c>
      <c r="I715" s="1" t="str">
        <f>IFERROR(CONCATENATE(VLOOKUP(C715,PARAM!E:F,2,0),VLOOKUP(D715,PARAM!K:L,2,0),VLOOKUP(E715,PARAM!H:I,2,0),VLOOKUP(G715,PARAM!S:T,2,0)),"")</f>
        <v>11331127</v>
      </c>
      <c r="J715" s="1" t="str">
        <f>IFERROR(CONCATENATE("*",VLOOKUP(C715,PARAM!E:F,2,0),VLOOKUP(D715,PARAM!K:L,2,0),VLOOKUP(E715,PARAM!H:I,2,0),VLOOKUP(G715,PARAM!S:T,2,0),"*"),"")</f>
        <v>*11331127*</v>
      </c>
      <c r="K715" s="1" t="str">
        <f t="shared" si="1"/>
        <v>CAMISETAS UNISEX COLOMBIA AAA POLO AMARILLA TALLA S</v>
      </c>
      <c r="L715" s="1" t="str">
        <f>VLOOKUP(B715,PARAM!A:C,3,0)</f>
        <v>CONJUNTOS Y CAMISETAS DE FUTBOL</v>
      </c>
      <c r="M715" s="1" t="str">
        <f>VLOOKUP(D715,PARAM!K:N,3,0)</f>
        <v>UNISEX</v>
      </c>
      <c r="N715" s="1" t="str">
        <f>VLOOKUP(D715,PARAM!K:N,4,0)</f>
        <v>ADULTO</v>
      </c>
      <c r="O715" s="1" t="str">
        <f t="shared" si="2"/>
        <v>CAMISETAS UNISEX COLOMBIA AAA POLO AMARILLA</v>
      </c>
      <c r="P715" s="1"/>
      <c r="Q715" s="1"/>
    </row>
    <row r="716">
      <c r="A716" s="82">
        <v>46190.0</v>
      </c>
      <c r="B716" s="5" t="s">
        <v>1746</v>
      </c>
      <c r="C716" s="5" t="s">
        <v>1761</v>
      </c>
      <c r="D716" s="5" t="s">
        <v>1582</v>
      </c>
      <c r="E716" s="5" t="s">
        <v>2004</v>
      </c>
      <c r="F716" s="5" t="s">
        <v>1584</v>
      </c>
      <c r="G716" s="99" t="s">
        <v>1752</v>
      </c>
      <c r="H716" s="5" t="s">
        <v>386</v>
      </c>
      <c r="I716" s="1" t="str">
        <f>IFERROR(CONCATENATE(VLOOKUP(C716,PARAM!E:F,2,0),VLOOKUP(D716,PARAM!K:L,2,0),VLOOKUP(E716,PARAM!H:I,2,0),VLOOKUP(G716,PARAM!S:T,2,0)),"")</f>
        <v>11331125</v>
      </c>
      <c r="J716" s="1" t="str">
        <f>IFERROR(CONCATENATE("*",VLOOKUP(C716,PARAM!E:F,2,0),VLOOKUP(D716,PARAM!K:L,2,0),VLOOKUP(E716,PARAM!H:I,2,0),VLOOKUP(G716,PARAM!S:T,2,0),"*"),"")</f>
        <v>*11331125*</v>
      </c>
      <c r="K716" s="1" t="str">
        <f t="shared" si="1"/>
        <v>CAMISETAS UNISEX COLOMBIA AAA POLO AMARILLA TALLA M</v>
      </c>
      <c r="L716" s="1" t="str">
        <f>VLOOKUP(B716,PARAM!A:C,3,0)</f>
        <v>CONJUNTOS Y CAMISETAS DE FUTBOL</v>
      </c>
      <c r="M716" s="1" t="str">
        <f>VLOOKUP(D716,PARAM!K:N,3,0)</f>
        <v>UNISEX</v>
      </c>
      <c r="N716" s="1" t="str">
        <f>VLOOKUP(D716,PARAM!K:N,4,0)</f>
        <v>ADULTO</v>
      </c>
      <c r="O716" s="1" t="str">
        <f t="shared" si="2"/>
        <v>CAMISETAS UNISEX COLOMBIA AAA POLO AMARILLA</v>
      </c>
      <c r="P716" s="1"/>
      <c r="Q716" s="1"/>
    </row>
    <row r="717">
      <c r="A717" s="82">
        <v>46190.0</v>
      </c>
      <c r="B717" s="5" t="s">
        <v>1746</v>
      </c>
      <c r="C717" s="5" t="s">
        <v>1761</v>
      </c>
      <c r="D717" s="5" t="s">
        <v>1582</v>
      </c>
      <c r="E717" s="5" t="s">
        <v>2004</v>
      </c>
      <c r="F717" s="5" t="s">
        <v>1584</v>
      </c>
      <c r="G717" s="99" t="s">
        <v>1751</v>
      </c>
      <c r="H717" s="5" t="s">
        <v>386</v>
      </c>
      <c r="I717" s="1" t="str">
        <f>IFERROR(CONCATENATE(VLOOKUP(C717,PARAM!E:F,2,0),VLOOKUP(D717,PARAM!K:L,2,0),VLOOKUP(E717,PARAM!H:I,2,0),VLOOKUP(G717,PARAM!S:T,2,0)),"")</f>
        <v>11331123</v>
      </c>
      <c r="J717" s="1" t="str">
        <f>IFERROR(CONCATENATE("*",VLOOKUP(C717,PARAM!E:F,2,0),VLOOKUP(D717,PARAM!K:L,2,0),VLOOKUP(E717,PARAM!H:I,2,0),VLOOKUP(G717,PARAM!S:T,2,0),"*"),"")</f>
        <v>*11331123*</v>
      </c>
      <c r="K717" s="1" t="str">
        <f t="shared" si="1"/>
        <v>CAMISETAS UNISEX COLOMBIA AAA POLO AMARILLA TALLA L</v>
      </c>
      <c r="L717" s="1" t="str">
        <f>VLOOKUP(B717,PARAM!A:C,3,0)</f>
        <v>CONJUNTOS Y CAMISETAS DE FUTBOL</v>
      </c>
      <c r="M717" s="1" t="str">
        <f>VLOOKUP(D717,PARAM!K:N,3,0)</f>
        <v>UNISEX</v>
      </c>
      <c r="N717" s="1" t="str">
        <f>VLOOKUP(D717,PARAM!K:N,4,0)</f>
        <v>ADULTO</v>
      </c>
      <c r="O717" s="1" t="str">
        <f t="shared" si="2"/>
        <v>CAMISETAS UNISEX COLOMBIA AAA POLO AMARILLA</v>
      </c>
      <c r="P717" s="1"/>
      <c r="Q717" s="1"/>
    </row>
    <row r="718">
      <c r="A718" s="82">
        <v>46190.0</v>
      </c>
      <c r="B718" s="5" t="s">
        <v>1746</v>
      </c>
      <c r="C718" s="5" t="s">
        <v>1761</v>
      </c>
      <c r="D718" s="5" t="s">
        <v>1582</v>
      </c>
      <c r="E718" s="5" t="s">
        <v>2004</v>
      </c>
      <c r="F718" s="5" t="s">
        <v>1584</v>
      </c>
      <c r="G718" s="99" t="s">
        <v>1754</v>
      </c>
      <c r="H718" s="5" t="s">
        <v>386</v>
      </c>
      <c r="I718" s="1" t="str">
        <f>IFERROR(CONCATENATE(VLOOKUP(C718,PARAM!E:F,2,0),VLOOKUP(D718,PARAM!K:L,2,0),VLOOKUP(E718,PARAM!H:I,2,0),VLOOKUP(G718,PARAM!S:T,2,0)),"")</f>
        <v>11331132</v>
      </c>
      <c r="J718" s="1" t="str">
        <f>IFERROR(CONCATENATE("*",VLOOKUP(C718,PARAM!E:F,2,0),VLOOKUP(D718,PARAM!K:L,2,0),VLOOKUP(E718,PARAM!H:I,2,0),VLOOKUP(G718,PARAM!S:T,2,0),"*"),"")</f>
        <v>*11331132*</v>
      </c>
      <c r="K718" s="1" t="str">
        <f t="shared" si="1"/>
        <v>CAMISETAS UNISEX COLOMBIA AAA POLO AMARILLA TALLA XL</v>
      </c>
      <c r="L718" s="1" t="str">
        <f>VLOOKUP(B718,PARAM!A:C,3,0)</f>
        <v>CONJUNTOS Y CAMISETAS DE FUTBOL</v>
      </c>
      <c r="M718" s="1" t="str">
        <f>VLOOKUP(D718,PARAM!K:N,3,0)</f>
        <v>UNISEX</v>
      </c>
      <c r="N718" s="1" t="str">
        <f>VLOOKUP(D718,PARAM!K:N,4,0)</f>
        <v>ADULTO</v>
      </c>
      <c r="O718" s="1" t="str">
        <f t="shared" si="2"/>
        <v>CAMISETAS UNISEX COLOMBIA AAA POLO AMARILLA</v>
      </c>
      <c r="P718" s="1"/>
      <c r="Q718" s="1"/>
    </row>
    <row r="719">
      <c r="A719" s="82">
        <v>46190.0</v>
      </c>
      <c r="B719" s="5" t="s">
        <v>1746</v>
      </c>
      <c r="C719" s="5" t="s">
        <v>1761</v>
      </c>
      <c r="D719" s="5" t="s">
        <v>1582</v>
      </c>
      <c r="E719" s="5" t="s">
        <v>2004</v>
      </c>
      <c r="F719" s="5" t="s">
        <v>1584</v>
      </c>
      <c r="G719" s="99" t="s">
        <v>1756</v>
      </c>
      <c r="H719" s="5" t="s">
        <v>386</v>
      </c>
      <c r="I719" s="1" t="str">
        <f>IFERROR(CONCATENATE(VLOOKUP(C719,PARAM!E:F,2,0),VLOOKUP(D719,PARAM!K:L,2,0),VLOOKUP(E719,PARAM!H:I,2,0),VLOOKUP(G719,PARAM!S:T,2,0)),"")</f>
        <v>11331134</v>
      </c>
      <c r="J719" s="1" t="str">
        <f>IFERROR(CONCATENATE("*",VLOOKUP(C719,PARAM!E:F,2,0),VLOOKUP(D719,PARAM!K:L,2,0),VLOOKUP(E719,PARAM!H:I,2,0),VLOOKUP(G719,PARAM!S:T,2,0),"*"),"")</f>
        <v>*11331134*</v>
      </c>
      <c r="K719" s="1" t="str">
        <f t="shared" si="1"/>
        <v>CAMISETAS UNISEX COLOMBIA AAA POLO AMARILLA TALLA XXL</v>
      </c>
      <c r="L719" s="1" t="str">
        <f>VLOOKUP(B719,PARAM!A:C,3,0)</f>
        <v>CONJUNTOS Y CAMISETAS DE FUTBOL</v>
      </c>
      <c r="M719" s="1" t="str">
        <f>VLOOKUP(D719,PARAM!K:N,3,0)</f>
        <v>UNISEX</v>
      </c>
      <c r="N719" s="1" t="str">
        <f>VLOOKUP(D719,PARAM!K:N,4,0)</f>
        <v>ADULTO</v>
      </c>
      <c r="O719" s="1" t="str">
        <f t="shared" si="2"/>
        <v>CAMISETAS UNISEX COLOMBIA AAA POLO AMARILLA</v>
      </c>
      <c r="P719" s="1"/>
      <c r="Q719" s="1"/>
    </row>
    <row r="720">
      <c r="A720" s="82">
        <v>46190.0</v>
      </c>
      <c r="B720" s="5" t="s">
        <v>1746</v>
      </c>
      <c r="C720" s="5" t="s">
        <v>1761</v>
      </c>
      <c r="D720" s="5" t="s">
        <v>1582</v>
      </c>
      <c r="E720" s="5" t="s">
        <v>2004</v>
      </c>
      <c r="F720" s="5" t="s">
        <v>1584</v>
      </c>
      <c r="G720" s="99" t="s">
        <v>2005</v>
      </c>
      <c r="H720" s="5" t="s">
        <v>386</v>
      </c>
      <c r="I720" s="1" t="str">
        <f>IFERROR(CONCATENATE(VLOOKUP(C720,PARAM!E:F,2,0),VLOOKUP(D720,PARAM!K:L,2,0),VLOOKUP(E720,PARAM!H:I,2,0),VLOOKUP(G720,PARAM!S:T,2,0)),"")</f>
        <v>11331135</v>
      </c>
      <c r="J720" s="1" t="str">
        <f>IFERROR(CONCATENATE("*",VLOOKUP(C720,PARAM!E:F,2,0),VLOOKUP(D720,PARAM!K:L,2,0),VLOOKUP(E720,PARAM!H:I,2,0),VLOOKUP(G720,PARAM!S:T,2,0),"*"),"")</f>
        <v>*11331135*</v>
      </c>
      <c r="K720" s="1" t="str">
        <f t="shared" si="1"/>
        <v>CAMISETAS UNISEX COLOMBIA AAA POLO AMARILLA TALLA XXXL</v>
      </c>
      <c r="L720" s="1" t="str">
        <f>VLOOKUP(B720,PARAM!A:C,3,0)</f>
        <v>CONJUNTOS Y CAMISETAS DE FUTBOL</v>
      </c>
      <c r="M720" s="1" t="str">
        <f>VLOOKUP(D720,PARAM!K:N,3,0)</f>
        <v>UNISEX</v>
      </c>
      <c r="N720" s="1" t="str">
        <f>VLOOKUP(D720,PARAM!K:N,4,0)</f>
        <v>ADULTO</v>
      </c>
      <c r="O720" s="1" t="str">
        <f t="shared" si="2"/>
        <v>CAMISETAS UNISEX COLOMBIA AAA POLO AMARILLA</v>
      </c>
      <c r="P720" s="1"/>
      <c r="Q720" s="1"/>
    </row>
    <row r="721">
      <c r="A721" s="82">
        <v>46190.0</v>
      </c>
      <c r="B721" s="5" t="s">
        <v>1746</v>
      </c>
      <c r="C721" s="5" t="s">
        <v>1761</v>
      </c>
      <c r="D721" s="5" t="s">
        <v>1599</v>
      </c>
      <c r="E721" s="5" t="s">
        <v>2006</v>
      </c>
      <c r="F721" s="5" t="s">
        <v>1768</v>
      </c>
      <c r="G721" s="99" t="s">
        <v>1753</v>
      </c>
      <c r="H721" s="5" t="s">
        <v>386</v>
      </c>
      <c r="I721" s="1" t="str">
        <f>IFERROR(CONCATENATE(VLOOKUP(C721,PARAM!E:F,2,0),VLOOKUP(D721,PARAM!K:L,2,0),VLOOKUP(E721,PARAM!H:I,2,0),VLOOKUP(G721,PARAM!S:T,2,0)),"")</f>
        <v>11131227</v>
      </c>
      <c r="J721" s="1" t="str">
        <f>IFERROR(CONCATENATE("*",VLOOKUP(C721,PARAM!E:F,2,0),VLOOKUP(D721,PARAM!K:L,2,0),VLOOKUP(E721,PARAM!H:I,2,0),VLOOKUP(G721,PARAM!S:T,2,0),"*"),"")</f>
        <v>*11131227*</v>
      </c>
      <c r="K721" s="1" t="str">
        <f t="shared" si="1"/>
        <v>CAMISETAS DAMA COLOMBIA AAA AMARILLA MANGA LARGA TALLA S</v>
      </c>
      <c r="L721" s="1" t="str">
        <f>VLOOKUP(B721,PARAM!A:C,3,0)</f>
        <v>CONJUNTOS Y CAMISETAS DE FUTBOL</v>
      </c>
      <c r="M721" s="1" t="str">
        <f>VLOOKUP(D721,PARAM!K:N,3,0)</f>
        <v>FEMENINO</v>
      </c>
      <c r="N721" s="1" t="str">
        <f>VLOOKUP(D721,PARAM!K:N,4,0)</f>
        <v>ADULTO</v>
      </c>
      <c r="O721" s="1" t="str">
        <f t="shared" si="2"/>
        <v>CAMISETAS DAMA COLOMBIA AAA AMARILLA MANGA LARGA</v>
      </c>
      <c r="P721" s="1"/>
      <c r="Q721" s="1"/>
    </row>
    <row r="722">
      <c r="A722" s="82">
        <v>46190.0</v>
      </c>
      <c r="B722" s="5" t="s">
        <v>1746</v>
      </c>
      <c r="C722" s="5" t="s">
        <v>1761</v>
      </c>
      <c r="D722" s="5" t="s">
        <v>1599</v>
      </c>
      <c r="E722" s="5" t="s">
        <v>2006</v>
      </c>
      <c r="F722" s="5" t="s">
        <v>1768</v>
      </c>
      <c r="G722" s="99" t="s">
        <v>1752</v>
      </c>
      <c r="H722" s="5" t="s">
        <v>386</v>
      </c>
      <c r="I722" s="1" t="str">
        <f>IFERROR(CONCATENATE(VLOOKUP(C722,PARAM!E:F,2,0),VLOOKUP(D722,PARAM!K:L,2,0),VLOOKUP(E722,PARAM!H:I,2,0),VLOOKUP(G722,PARAM!S:T,2,0)),"")</f>
        <v>11131225</v>
      </c>
      <c r="J722" s="1" t="str">
        <f>IFERROR(CONCATENATE("*",VLOOKUP(C722,PARAM!E:F,2,0),VLOOKUP(D722,PARAM!K:L,2,0),VLOOKUP(E722,PARAM!H:I,2,0),VLOOKUP(G722,PARAM!S:T,2,0),"*"),"")</f>
        <v>*11131225*</v>
      </c>
      <c r="K722" s="1" t="str">
        <f t="shared" si="1"/>
        <v>CAMISETAS DAMA COLOMBIA AAA AMARILLA MANGA LARGA TALLA M</v>
      </c>
      <c r="L722" s="1" t="str">
        <f>VLOOKUP(B722,PARAM!A:C,3,0)</f>
        <v>CONJUNTOS Y CAMISETAS DE FUTBOL</v>
      </c>
      <c r="M722" s="1" t="str">
        <f>VLOOKUP(D722,PARAM!K:N,3,0)</f>
        <v>FEMENINO</v>
      </c>
      <c r="N722" s="1" t="str">
        <f>VLOOKUP(D722,PARAM!K:N,4,0)</f>
        <v>ADULTO</v>
      </c>
      <c r="O722" s="1" t="str">
        <f t="shared" si="2"/>
        <v>CAMISETAS DAMA COLOMBIA AAA AMARILLA MANGA LARGA</v>
      </c>
      <c r="P722" s="1"/>
      <c r="Q722" s="1"/>
    </row>
    <row r="723">
      <c r="A723" s="82">
        <v>46190.0</v>
      </c>
      <c r="B723" s="5" t="s">
        <v>1746</v>
      </c>
      <c r="C723" s="5" t="s">
        <v>1761</v>
      </c>
      <c r="D723" s="5" t="s">
        <v>1599</v>
      </c>
      <c r="E723" s="5" t="s">
        <v>2006</v>
      </c>
      <c r="F723" s="5" t="s">
        <v>1768</v>
      </c>
      <c r="G723" s="99" t="s">
        <v>1751</v>
      </c>
      <c r="H723" s="5" t="s">
        <v>386</v>
      </c>
      <c r="I723" s="1" t="str">
        <f>IFERROR(CONCATENATE(VLOOKUP(C723,PARAM!E:F,2,0),VLOOKUP(D723,PARAM!K:L,2,0),VLOOKUP(E723,PARAM!H:I,2,0),VLOOKUP(G723,PARAM!S:T,2,0)),"")</f>
        <v>11131223</v>
      </c>
      <c r="J723" s="1" t="str">
        <f>IFERROR(CONCATENATE("*",VLOOKUP(C723,PARAM!E:F,2,0),VLOOKUP(D723,PARAM!K:L,2,0),VLOOKUP(E723,PARAM!H:I,2,0),VLOOKUP(G723,PARAM!S:T,2,0),"*"),"")</f>
        <v>*11131223*</v>
      </c>
      <c r="K723" s="1" t="str">
        <f t="shared" si="1"/>
        <v>CAMISETAS DAMA COLOMBIA AAA AMARILLA MANGA LARGA TALLA L</v>
      </c>
      <c r="L723" s="1" t="str">
        <f>VLOOKUP(B723,PARAM!A:C,3,0)</f>
        <v>CONJUNTOS Y CAMISETAS DE FUTBOL</v>
      </c>
      <c r="M723" s="1" t="str">
        <f>VLOOKUP(D723,PARAM!K:N,3,0)</f>
        <v>FEMENINO</v>
      </c>
      <c r="N723" s="1" t="str">
        <f>VLOOKUP(D723,PARAM!K:N,4,0)</f>
        <v>ADULTO</v>
      </c>
      <c r="O723" s="1" t="str">
        <f t="shared" si="2"/>
        <v>CAMISETAS DAMA COLOMBIA AAA AMARILLA MANGA LARGA</v>
      </c>
      <c r="P723" s="1"/>
      <c r="Q723" s="1"/>
    </row>
    <row r="724">
      <c r="A724" s="82">
        <v>46190.0</v>
      </c>
      <c r="B724" s="5" t="s">
        <v>1746</v>
      </c>
      <c r="C724" s="5" t="s">
        <v>1761</v>
      </c>
      <c r="D724" s="5" t="s">
        <v>1599</v>
      </c>
      <c r="E724" s="5" t="s">
        <v>2006</v>
      </c>
      <c r="F724" s="5" t="s">
        <v>1768</v>
      </c>
      <c r="G724" s="99" t="s">
        <v>1754</v>
      </c>
      <c r="H724" s="5" t="s">
        <v>386</v>
      </c>
      <c r="I724" s="1" t="str">
        <f>IFERROR(CONCATENATE(VLOOKUP(C724,PARAM!E:F,2,0),VLOOKUP(D724,PARAM!K:L,2,0),VLOOKUP(E724,PARAM!H:I,2,0),VLOOKUP(G724,PARAM!S:T,2,0)),"")</f>
        <v>11131232</v>
      </c>
      <c r="J724" s="1" t="str">
        <f>IFERROR(CONCATENATE("*",VLOOKUP(C724,PARAM!E:F,2,0),VLOOKUP(D724,PARAM!K:L,2,0),VLOOKUP(E724,PARAM!H:I,2,0),VLOOKUP(G724,PARAM!S:T,2,0),"*"),"")</f>
        <v>*11131232*</v>
      </c>
      <c r="K724" s="1" t="str">
        <f t="shared" si="1"/>
        <v>CAMISETAS DAMA COLOMBIA AAA AMARILLA MANGA LARGA TALLA XL</v>
      </c>
      <c r="L724" s="1" t="str">
        <f>VLOOKUP(B724,PARAM!A:C,3,0)</f>
        <v>CONJUNTOS Y CAMISETAS DE FUTBOL</v>
      </c>
      <c r="M724" s="1" t="str">
        <f>VLOOKUP(D724,PARAM!K:N,3,0)</f>
        <v>FEMENINO</v>
      </c>
      <c r="N724" s="1" t="str">
        <f>VLOOKUP(D724,PARAM!K:N,4,0)</f>
        <v>ADULTO</v>
      </c>
      <c r="O724" s="1" t="str">
        <f t="shared" si="2"/>
        <v>CAMISETAS DAMA COLOMBIA AAA AMARILLA MANGA LARGA</v>
      </c>
      <c r="P724" s="1"/>
      <c r="Q724" s="1"/>
    </row>
    <row r="725">
      <c r="A725" s="82">
        <v>46190.0</v>
      </c>
      <c r="B725" s="5" t="s">
        <v>1746</v>
      </c>
      <c r="C725" s="5" t="s">
        <v>1761</v>
      </c>
      <c r="D725" s="5" t="s">
        <v>1599</v>
      </c>
      <c r="E725" s="5" t="s">
        <v>2006</v>
      </c>
      <c r="F725" s="5" t="s">
        <v>1768</v>
      </c>
      <c r="G725" s="99" t="s">
        <v>1756</v>
      </c>
      <c r="H725" s="5" t="s">
        <v>386</v>
      </c>
      <c r="I725" s="1" t="str">
        <f>IFERROR(CONCATENATE(VLOOKUP(C725,PARAM!E:F,2,0),VLOOKUP(D725,PARAM!K:L,2,0),VLOOKUP(E725,PARAM!H:I,2,0),VLOOKUP(G725,PARAM!S:T,2,0)),"")</f>
        <v>11131234</v>
      </c>
      <c r="J725" s="1" t="str">
        <f>IFERROR(CONCATENATE("*",VLOOKUP(C725,PARAM!E:F,2,0),VLOOKUP(D725,PARAM!K:L,2,0),VLOOKUP(E725,PARAM!H:I,2,0),VLOOKUP(G725,PARAM!S:T,2,0),"*"),"")</f>
        <v>*11131234*</v>
      </c>
      <c r="K725" s="1" t="str">
        <f t="shared" si="1"/>
        <v>CAMISETAS DAMA COLOMBIA AAA AMARILLA MANGA LARGA TALLA XXL</v>
      </c>
      <c r="L725" s="1" t="str">
        <f>VLOOKUP(B725,PARAM!A:C,3,0)</f>
        <v>CONJUNTOS Y CAMISETAS DE FUTBOL</v>
      </c>
      <c r="M725" s="1" t="str">
        <f>VLOOKUP(D725,PARAM!K:N,3,0)</f>
        <v>FEMENINO</v>
      </c>
      <c r="N725" s="1" t="str">
        <f>VLOOKUP(D725,PARAM!K:N,4,0)</f>
        <v>ADULTO</v>
      </c>
      <c r="O725" s="1" t="str">
        <f t="shared" si="2"/>
        <v>CAMISETAS DAMA COLOMBIA AAA AMARILLA MANGA LARGA</v>
      </c>
      <c r="P725" s="1"/>
      <c r="Q725" s="1"/>
    </row>
    <row r="726">
      <c r="A726" s="82">
        <v>46190.0</v>
      </c>
      <c r="B726" s="5" t="s">
        <v>1746</v>
      </c>
      <c r="C726" s="5" t="s">
        <v>1761</v>
      </c>
      <c r="D726" s="5" t="s">
        <v>1606</v>
      </c>
      <c r="E726" s="5" t="s">
        <v>2007</v>
      </c>
      <c r="F726" s="5" t="s">
        <v>1782</v>
      </c>
      <c r="G726" s="99" t="s">
        <v>1753</v>
      </c>
      <c r="H726" s="5" t="s">
        <v>386</v>
      </c>
      <c r="I726" s="1" t="str">
        <f>IFERROR(CONCATENATE(VLOOKUP(C726,PARAM!E:F,2,0),VLOOKUP(D726,PARAM!K:L,2,0),VLOOKUP(E726,PARAM!H:I,2,0),VLOOKUP(G726,PARAM!S:T,2,0)),"")</f>
        <v>11231327</v>
      </c>
      <c r="J726" s="1" t="str">
        <f>IFERROR(CONCATENATE("*",VLOOKUP(C726,PARAM!E:F,2,0),VLOOKUP(D726,PARAM!K:L,2,0),VLOOKUP(E726,PARAM!H:I,2,0),VLOOKUP(G726,PARAM!S:T,2,0),"*"),"")</f>
        <v>*11231327*</v>
      </c>
      <c r="K726" s="1" t="str">
        <f t="shared" si="1"/>
        <v>CAMISETAS CABALLERO COLOMBIA 1.1 BLANCA ENTRENAMIENTO TALLA S</v>
      </c>
      <c r="L726" s="1" t="str">
        <f>VLOOKUP(B726,PARAM!A:C,3,0)</f>
        <v>CONJUNTOS Y CAMISETAS DE FUTBOL</v>
      </c>
      <c r="M726" s="1" t="str">
        <f>VLOOKUP(D726,PARAM!K:N,3,0)</f>
        <v>MASCULINO</v>
      </c>
      <c r="N726" s="1" t="str">
        <f>VLOOKUP(D726,PARAM!K:N,4,0)</f>
        <v>ADULTO</v>
      </c>
      <c r="O726" s="1" t="str">
        <f t="shared" si="2"/>
        <v>CAMISETAS CABALLERO COLOMBIA 1.1 BLANCA ENTRENAMIENTO</v>
      </c>
      <c r="P726" s="1"/>
      <c r="Q726" s="1"/>
    </row>
    <row r="727">
      <c r="A727" s="82">
        <v>46190.0</v>
      </c>
      <c r="B727" s="5" t="s">
        <v>1746</v>
      </c>
      <c r="C727" s="5" t="s">
        <v>1761</v>
      </c>
      <c r="D727" s="5" t="s">
        <v>1606</v>
      </c>
      <c r="E727" s="5" t="s">
        <v>2007</v>
      </c>
      <c r="F727" s="5" t="s">
        <v>1782</v>
      </c>
      <c r="G727" s="99" t="s">
        <v>1752</v>
      </c>
      <c r="H727" s="5" t="s">
        <v>386</v>
      </c>
      <c r="I727" s="1" t="str">
        <f>IFERROR(CONCATENATE(VLOOKUP(C727,PARAM!E:F,2,0),VLOOKUP(D727,PARAM!K:L,2,0),VLOOKUP(E727,PARAM!H:I,2,0),VLOOKUP(G727,PARAM!S:T,2,0)),"")</f>
        <v>11231325</v>
      </c>
      <c r="J727" s="1" t="str">
        <f>IFERROR(CONCATENATE("*",VLOOKUP(C727,PARAM!E:F,2,0),VLOOKUP(D727,PARAM!K:L,2,0),VLOOKUP(E727,PARAM!H:I,2,0),VLOOKUP(G727,PARAM!S:T,2,0),"*"),"")</f>
        <v>*11231325*</v>
      </c>
      <c r="K727" s="1" t="str">
        <f t="shared" si="1"/>
        <v>CAMISETAS CABALLERO COLOMBIA 1.1 BLANCA ENTRENAMIENTO TALLA M</v>
      </c>
      <c r="L727" s="1" t="str">
        <f>VLOOKUP(B727,PARAM!A:C,3,0)</f>
        <v>CONJUNTOS Y CAMISETAS DE FUTBOL</v>
      </c>
      <c r="M727" s="1" t="str">
        <f>VLOOKUP(D727,PARAM!K:N,3,0)</f>
        <v>MASCULINO</v>
      </c>
      <c r="N727" s="1" t="str">
        <f>VLOOKUP(D727,PARAM!K:N,4,0)</f>
        <v>ADULTO</v>
      </c>
      <c r="O727" s="1" t="str">
        <f t="shared" si="2"/>
        <v>CAMISETAS CABALLERO COLOMBIA 1.1 BLANCA ENTRENAMIENTO</v>
      </c>
      <c r="P727" s="1"/>
      <c r="Q727" s="1"/>
    </row>
    <row r="728">
      <c r="A728" s="82">
        <v>46190.0</v>
      </c>
      <c r="B728" s="5" t="s">
        <v>1746</v>
      </c>
      <c r="C728" s="5" t="s">
        <v>1761</v>
      </c>
      <c r="D728" s="5" t="s">
        <v>1606</v>
      </c>
      <c r="E728" s="5" t="s">
        <v>2007</v>
      </c>
      <c r="F728" s="5" t="s">
        <v>1782</v>
      </c>
      <c r="G728" s="99" t="s">
        <v>1751</v>
      </c>
      <c r="H728" s="5" t="s">
        <v>386</v>
      </c>
      <c r="I728" s="1" t="str">
        <f>IFERROR(CONCATENATE(VLOOKUP(C728,PARAM!E:F,2,0),VLOOKUP(D728,PARAM!K:L,2,0),VLOOKUP(E728,PARAM!H:I,2,0),VLOOKUP(G728,PARAM!S:T,2,0)),"")</f>
        <v>11231323</v>
      </c>
      <c r="J728" s="1" t="str">
        <f>IFERROR(CONCATENATE("*",VLOOKUP(C728,PARAM!E:F,2,0),VLOOKUP(D728,PARAM!K:L,2,0),VLOOKUP(E728,PARAM!H:I,2,0),VLOOKUP(G728,PARAM!S:T,2,0),"*"),"")</f>
        <v>*11231323*</v>
      </c>
      <c r="K728" s="1" t="str">
        <f t="shared" si="1"/>
        <v>CAMISETAS CABALLERO COLOMBIA 1.1 BLANCA ENTRENAMIENTO TALLA L</v>
      </c>
      <c r="L728" s="1" t="str">
        <f>VLOOKUP(B728,PARAM!A:C,3,0)</f>
        <v>CONJUNTOS Y CAMISETAS DE FUTBOL</v>
      </c>
      <c r="M728" s="1" t="str">
        <f>VLOOKUP(D728,PARAM!K:N,3,0)</f>
        <v>MASCULINO</v>
      </c>
      <c r="N728" s="1" t="str">
        <f>VLOOKUP(D728,PARAM!K:N,4,0)</f>
        <v>ADULTO</v>
      </c>
      <c r="O728" s="1" t="str">
        <f t="shared" si="2"/>
        <v>CAMISETAS CABALLERO COLOMBIA 1.1 BLANCA ENTRENAMIENTO</v>
      </c>
      <c r="P728" s="1"/>
      <c r="Q728" s="1"/>
    </row>
    <row r="729">
      <c r="A729" s="82">
        <v>46190.0</v>
      </c>
      <c r="B729" s="5" t="s">
        <v>1746</v>
      </c>
      <c r="C729" s="5" t="s">
        <v>1761</v>
      </c>
      <c r="D729" s="5" t="s">
        <v>1606</v>
      </c>
      <c r="E729" s="5" t="s">
        <v>2007</v>
      </c>
      <c r="F729" s="5" t="s">
        <v>1782</v>
      </c>
      <c r="G729" s="99" t="s">
        <v>1754</v>
      </c>
      <c r="H729" s="5" t="s">
        <v>386</v>
      </c>
      <c r="I729" s="1" t="str">
        <f>IFERROR(CONCATENATE(VLOOKUP(C729,PARAM!E:F,2,0),VLOOKUP(D729,PARAM!K:L,2,0),VLOOKUP(E729,PARAM!H:I,2,0),VLOOKUP(G729,PARAM!S:T,2,0)),"")</f>
        <v>11231332</v>
      </c>
      <c r="J729" s="1" t="str">
        <f>IFERROR(CONCATENATE("*",VLOOKUP(C729,PARAM!E:F,2,0),VLOOKUP(D729,PARAM!K:L,2,0),VLOOKUP(E729,PARAM!H:I,2,0),VLOOKUP(G729,PARAM!S:T,2,0),"*"),"")</f>
        <v>*11231332*</v>
      </c>
      <c r="K729" s="1" t="str">
        <f t="shared" si="1"/>
        <v>CAMISETAS CABALLERO COLOMBIA 1.1 BLANCA ENTRENAMIENTO TALLA XL</v>
      </c>
      <c r="L729" s="1" t="str">
        <f>VLOOKUP(B729,PARAM!A:C,3,0)</f>
        <v>CONJUNTOS Y CAMISETAS DE FUTBOL</v>
      </c>
      <c r="M729" s="1" t="str">
        <f>VLOOKUP(D729,PARAM!K:N,3,0)</f>
        <v>MASCULINO</v>
      </c>
      <c r="N729" s="1" t="str">
        <f>VLOOKUP(D729,PARAM!K:N,4,0)</f>
        <v>ADULTO</v>
      </c>
      <c r="O729" s="1" t="str">
        <f t="shared" si="2"/>
        <v>CAMISETAS CABALLERO COLOMBIA 1.1 BLANCA ENTRENAMIENTO</v>
      </c>
      <c r="P729" s="1"/>
      <c r="Q729" s="1"/>
    </row>
    <row r="730">
      <c r="A730" s="82">
        <v>46190.0</v>
      </c>
      <c r="B730" s="5" t="s">
        <v>1746</v>
      </c>
      <c r="C730" s="5" t="s">
        <v>1761</v>
      </c>
      <c r="D730" s="5" t="s">
        <v>1606</v>
      </c>
      <c r="E730" s="5" t="s">
        <v>2007</v>
      </c>
      <c r="F730" s="5" t="s">
        <v>1782</v>
      </c>
      <c r="G730" s="99" t="s">
        <v>1756</v>
      </c>
      <c r="H730" s="5" t="s">
        <v>386</v>
      </c>
      <c r="I730" s="1" t="str">
        <f>IFERROR(CONCATENATE(VLOOKUP(C730,PARAM!E:F,2,0),VLOOKUP(D730,PARAM!K:L,2,0),VLOOKUP(E730,PARAM!H:I,2,0),VLOOKUP(G730,PARAM!S:T,2,0)),"")</f>
        <v>11231334</v>
      </c>
      <c r="J730" s="1" t="str">
        <f>IFERROR(CONCATENATE("*",VLOOKUP(C730,PARAM!E:F,2,0),VLOOKUP(D730,PARAM!K:L,2,0),VLOOKUP(E730,PARAM!H:I,2,0),VLOOKUP(G730,PARAM!S:T,2,0),"*"),"")</f>
        <v>*11231334*</v>
      </c>
      <c r="K730" s="1" t="str">
        <f t="shared" si="1"/>
        <v>CAMISETAS CABALLERO COLOMBIA 1.1 BLANCA ENTRENAMIENTO TALLA XXL</v>
      </c>
      <c r="L730" s="1" t="str">
        <f>VLOOKUP(B730,PARAM!A:C,3,0)</f>
        <v>CONJUNTOS Y CAMISETAS DE FUTBOL</v>
      </c>
      <c r="M730" s="1" t="str">
        <f>VLOOKUP(D730,PARAM!K:N,3,0)</f>
        <v>MASCULINO</v>
      </c>
      <c r="N730" s="1" t="str">
        <f>VLOOKUP(D730,PARAM!K:N,4,0)</f>
        <v>ADULTO</v>
      </c>
      <c r="O730" s="1" t="str">
        <f t="shared" si="2"/>
        <v>CAMISETAS CABALLERO COLOMBIA 1.1 BLANCA ENTRENAMIENTO</v>
      </c>
      <c r="P730" s="1"/>
      <c r="Q730" s="1"/>
    </row>
    <row r="731">
      <c r="A731" s="82">
        <v>46190.0</v>
      </c>
      <c r="B731" s="5" t="s">
        <v>1746</v>
      </c>
      <c r="C731" s="5" t="s">
        <v>1761</v>
      </c>
      <c r="D731" s="5" t="s">
        <v>1582</v>
      </c>
      <c r="E731" s="5" t="s">
        <v>2008</v>
      </c>
      <c r="F731" s="5" t="s">
        <v>1584</v>
      </c>
      <c r="G731" s="99" t="s">
        <v>1753</v>
      </c>
      <c r="H731" s="5" t="s">
        <v>386</v>
      </c>
      <c r="I731" s="1" t="str">
        <f>IFERROR(CONCATENATE(VLOOKUP(C731,PARAM!E:F,2,0),VLOOKUP(D731,PARAM!K:L,2,0),VLOOKUP(E731,PARAM!H:I,2,0),VLOOKUP(G731,PARAM!S:T,2,0)),"")</f>
        <v>11329627</v>
      </c>
      <c r="J731" s="1" t="str">
        <f>IFERROR(CONCATENATE("*",VLOOKUP(C731,PARAM!E:F,2,0),VLOOKUP(D731,PARAM!K:L,2,0),VLOOKUP(E731,PARAM!H:I,2,0),VLOOKUP(G731,PARAM!S:T,2,0),"*"),"")</f>
        <v>*11329627*</v>
      </c>
      <c r="K731" s="1" t="str">
        <f t="shared" si="1"/>
        <v>CAMISETAS UNISEX COLOMBIA AAA POLO AZUL TALLA S</v>
      </c>
      <c r="L731" s="1" t="str">
        <f>VLOOKUP(B731,PARAM!A:C,3,0)</f>
        <v>CONJUNTOS Y CAMISETAS DE FUTBOL</v>
      </c>
      <c r="M731" s="1" t="str">
        <f>VLOOKUP(D731,PARAM!K:N,3,0)</f>
        <v>UNISEX</v>
      </c>
      <c r="N731" s="1" t="str">
        <f>VLOOKUP(D731,PARAM!K:N,4,0)</f>
        <v>ADULTO</v>
      </c>
      <c r="O731" s="1" t="str">
        <f t="shared" si="2"/>
        <v>CAMISETAS UNISEX COLOMBIA AAA POLO AZUL</v>
      </c>
      <c r="P731" s="1"/>
      <c r="Q731" s="1"/>
    </row>
    <row r="732">
      <c r="A732" s="82">
        <v>46190.0</v>
      </c>
      <c r="B732" s="5" t="s">
        <v>1746</v>
      </c>
      <c r="C732" s="5" t="s">
        <v>1761</v>
      </c>
      <c r="D732" s="5" t="s">
        <v>1582</v>
      </c>
      <c r="E732" s="5" t="s">
        <v>2008</v>
      </c>
      <c r="F732" s="5" t="s">
        <v>1584</v>
      </c>
      <c r="G732" s="99" t="s">
        <v>1752</v>
      </c>
      <c r="H732" s="5" t="s">
        <v>386</v>
      </c>
      <c r="I732" s="1" t="str">
        <f>IFERROR(CONCATENATE(VLOOKUP(C732,PARAM!E:F,2,0),VLOOKUP(D732,PARAM!K:L,2,0),VLOOKUP(E732,PARAM!H:I,2,0),VLOOKUP(G732,PARAM!S:T,2,0)),"")</f>
        <v>11329625</v>
      </c>
      <c r="J732" s="1" t="str">
        <f>IFERROR(CONCATENATE("*",VLOOKUP(C732,PARAM!E:F,2,0),VLOOKUP(D732,PARAM!K:L,2,0),VLOOKUP(E732,PARAM!H:I,2,0),VLOOKUP(G732,PARAM!S:T,2,0),"*"),"")</f>
        <v>*11329625*</v>
      </c>
      <c r="K732" s="1" t="str">
        <f t="shared" si="1"/>
        <v>CAMISETAS UNISEX COLOMBIA AAA POLO AZUL TALLA M</v>
      </c>
      <c r="L732" s="1" t="str">
        <f>VLOOKUP(B732,PARAM!A:C,3,0)</f>
        <v>CONJUNTOS Y CAMISETAS DE FUTBOL</v>
      </c>
      <c r="M732" s="1" t="str">
        <f>VLOOKUP(D732,PARAM!K:N,3,0)</f>
        <v>UNISEX</v>
      </c>
      <c r="N732" s="1" t="str">
        <f>VLOOKUP(D732,PARAM!K:N,4,0)</f>
        <v>ADULTO</v>
      </c>
      <c r="O732" s="1" t="str">
        <f t="shared" si="2"/>
        <v>CAMISETAS UNISEX COLOMBIA AAA POLO AZUL</v>
      </c>
      <c r="P732" s="1"/>
      <c r="Q732" s="1"/>
    </row>
    <row r="733">
      <c r="A733" s="82">
        <v>46190.0</v>
      </c>
      <c r="B733" s="5" t="s">
        <v>1746</v>
      </c>
      <c r="C733" s="5" t="s">
        <v>1761</v>
      </c>
      <c r="D733" s="5" t="s">
        <v>1582</v>
      </c>
      <c r="E733" s="5" t="s">
        <v>2008</v>
      </c>
      <c r="F733" s="5" t="s">
        <v>1584</v>
      </c>
      <c r="G733" s="99" t="s">
        <v>1751</v>
      </c>
      <c r="H733" s="5" t="s">
        <v>386</v>
      </c>
      <c r="I733" s="1" t="str">
        <f>IFERROR(CONCATENATE(VLOOKUP(C733,PARAM!E:F,2,0),VLOOKUP(D733,PARAM!K:L,2,0),VLOOKUP(E733,PARAM!H:I,2,0),VLOOKUP(G733,PARAM!S:T,2,0)),"")</f>
        <v>11329623</v>
      </c>
      <c r="J733" s="1" t="str">
        <f>IFERROR(CONCATENATE("*",VLOOKUP(C733,PARAM!E:F,2,0),VLOOKUP(D733,PARAM!K:L,2,0),VLOOKUP(E733,PARAM!H:I,2,0),VLOOKUP(G733,PARAM!S:T,2,0),"*"),"")</f>
        <v>*11329623*</v>
      </c>
      <c r="K733" s="1" t="str">
        <f t="shared" si="1"/>
        <v>CAMISETAS UNISEX COLOMBIA AAA POLO AZUL TALLA L</v>
      </c>
      <c r="L733" s="1" t="str">
        <f>VLOOKUP(B733,PARAM!A:C,3,0)</f>
        <v>CONJUNTOS Y CAMISETAS DE FUTBOL</v>
      </c>
      <c r="M733" s="1" t="str">
        <f>VLOOKUP(D733,PARAM!K:N,3,0)</f>
        <v>UNISEX</v>
      </c>
      <c r="N733" s="1" t="str">
        <f>VLOOKUP(D733,PARAM!K:N,4,0)</f>
        <v>ADULTO</v>
      </c>
      <c r="O733" s="1" t="str">
        <f t="shared" si="2"/>
        <v>CAMISETAS UNISEX COLOMBIA AAA POLO AZUL</v>
      </c>
      <c r="P733" s="1"/>
      <c r="Q733" s="1"/>
    </row>
    <row r="734">
      <c r="A734" s="82">
        <v>46190.0</v>
      </c>
      <c r="B734" s="5" t="s">
        <v>1746</v>
      </c>
      <c r="C734" s="5" t="s">
        <v>1761</v>
      </c>
      <c r="D734" s="5" t="s">
        <v>1582</v>
      </c>
      <c r="E734" s="5" t="s">
        <v>2008</v>
      </c>
      <c r="F734" s="5" t="s">
        <v>1584</v>
      </c>
      <c r="G734" s="99" t="s">
        <v>1754</v>
      </c>
      <c r="H734" s="5" t="s">
        <v>386</v>
      </c>
      <c r="I734" s="1" t="str">
        <f>IFERROR(CONCATENATE(VLOOKUP(C734,PARAM!E:F,2,0),VLOOKUP(D734,PARAM!K:L,2,0),VLOOKUP(E734,PARAM!H:I,2,0),VLOOKUP(G734,PARAM!S:T,2,0)),"")</f>
        <v>11329632</v>
      </c>
      <c r="J734" s="1" t="str">
        <f>IFERROR(CONCATENATE("*",VLOOKUP(C734,PARAM!E:F,2,0),VLOOKUP(D734,PARAM!K:L,2,0),VLOOKUP(E734,PARAM!H:I,2,0),VLOOKUP(G734,PARAM!S:T,2,0),"*"),"")</f>
        <v>*11329632*</v>
      </c>
      <c r="K734" s="1" t="str">
        <f t="shared" si="1"/>
        <v>CAMISETAS UNISEX COLOMBIA AAA POLO AZUL TALLA XL</v>
      </c>
      <c r="L734" s="1" t="str">
        <f>VLOOKUP(B734,PARAM!A:C,3,0)</f>
        <v>CONJUNTOS Y CAMISETAS DE FUTBOL</v>
      </c>
      <c r="M734" s="1" t="str">
        <f>VLOOKUP(D734,PARAM!K:N,3,0)</f>
        <v>UNISEX</v>
      </c>
      <c r="N734" s="1" t="str">
        <f>VLOOKUP(D734,PARAM!K:N,4,0)</f>
        <v>ADULTO</v>
      </c>
      <c r="O734" s="1" t="str">
        <f t="shared" si="2"/>
        <v>CAMISETAS UNISEX COLOMBIA AAA POLO AZUL</v>
      </c>
      <c r="P734" s="1"/>
      <c r="Q734" s="1"/>
    </row>
    <row r="735">
      <c r="A735" s="82">
        <v>46190.0</v>
      </c>
      <c r="B735" s="5" t="s">
        <v>1746</v>
      </c>
      <c r="C735" s="5" t="s">
        <v>1761</v>
      </c>
      <c r="D735" s="5" t="s">
        <v>1582</v>
      </c>
      <c r="E735" s="5" t="s">
        <v>2008</v>
      </c>
      <c r="F735" s="5" t="s">
        <v>1584</v>
      </c>
      <c r="G735" s="99" t="s">
        <v>1756</v>
      </c>
      <c r="H735" s="5" t="s">
        <v>386</v>
      </c>
      <c r="I735" s="1" t="str">
        <f>IFERROR(CONCATENATE(VLOOKUP(C735,PARAM!E:F,2,0),VLOOKUP(D735,PARAM!K:L,2,0),VLOOKUP(E735,PARAM!H:I,2,0),VLOOKUP(G735,PARAM!S:T,2,0)),"")</f>
        <v>11329634</v>
      </c>
      <c r="J735" s="1" t="str">
        <f>IFERROR(CONCATENATE("*",VLOOKUP(C735,PARAM!E:F,2,0),VLOOKUP(D735,PARAM!K:L,2,0),VLOOKUP(E735,PARAM!H:I,2,0),VLOOKUP(G735,PARAM!S:T,2,0),"*"),"")</f>
        <v>*11329634*</v>
      </c>
      <c r="K735" s="1" t="str">
        <f t="shared" si="1"/>
        <v>CAMISETAS UNISEX COLOMBIA AAA POLO AZUL TALLA XXL</v>
      </c>
      <c r="L735" s="1" t="str">
        <f>VLOOKUP(B735,PARAM!A:C,3,0)</f>
        <v>CONJUNTOS Y CAMISETAS DE FUTBOL</v>
      </c>
      <c r="M735" s="1" t="str">
        <f>VLOOKUP(D735,PARAM!K:N,3,0)</f>
        <v>UNISEX</v>
      </c>
      <c r="N735" s="1" t="str">
        <f>VLOOKUP(D735,PARAM!K:N,4,0)</f>
        <v>ADULTO</v>
      </c>
      <c r="O735" s="1" t="str">
        <f t="shared" si="2"/>
        <v>CAMISETAS UNISEX COLOMBIA AAA POLO AZUL</v>
      </c>
      <c r="P735" s="1"/>
      <c r="Q735" s="1"/>
    </row>
    <row r="736">
      <c r="A736" s="73">
        <v>46193.0</v>
      </c>
      <c r="B736" s="5" t="s">
        <v>584</v>
      </c>
      <c r="C736" s="5" t="s">
        <v>1605</v>
      </c>
      <c r="D736" s="5" t="s">
        <v>1606</v>
      </c>
      <c r="E736" s="5" t="s">
        <v>2009</v>
      </c>
      <c r="F736" s="5" t="s">
        <v>1584</v>
      </c>
      <c r="G736" s="99" t="s">
        <v>1601</v>
      </c>
      <c r="H736" s="5" t="s">
        <v>911</v>
      </c>
      <c r="I736" s="1" t="str">
        <f>IFERROR(CONCATENATE(VLOOKUP(C736,PARAM!E:F,2,0),VLOOKUP(D736,PARAM!K:L,2,0),VLOOKUP(E736,PARAM!H:I,2,0),VLOOKUP(G736,PARAM!S:T,2,0)),"")</f>
        <v>2323140</v>
      </c>
      <c r="J736" s="1" t="str">
        <f>IFERROR(CONCATENATE("*",VLOOKUP(C736,PARAM!E:F,2,0),VLOOKUP(D736,PARAM!K:L,2,0),VLOOKUP(E736,PARAM!H:I,2,0),VLOOKUP(G736,PARAM!S:T,2,0),"*"),"")</f>
        <v>*2323140*</v>
      </c>
      <c r="K736" s="1" t="str">
        <f t="shared" si="1"/>
        <v>BILLETERAS CABALLERO BILLETERA ECONO PEQUE</v>
      </c>
      <c r="L736" s="1" t="str">
        <f>VLOOKUP(B736,PARAM!A:C,3,0)</f>
        <v>ACCESORIOS</v>
      </c>
      <c r="M736" s="1" t="str">
        <f>VLOOKUP(D736,PARAM!K:N,3,0)</f>
        <v>MASCULINO</v>
      </c>
      <c r="N736" s="1" t="str">
        <f>VLOOKUP(D736,PARAM!K:N,4,0)</f>
        <v>ADULTO</v>
      </c>
      <c r="O736" s="1" t="str">
        <f t="shared" si="2"/>
        <v>BILLETERAS CABALLERO BILLETERA ECONO PEQUE</v>
      </c>
      <c r="P736" s="1"/>
      <c r="Q736" s="1"/>
    </row>
    <row r="737">
      <c r="A737" s="73">
        <v>46193.0</v>
      </c>
      <c r="B737" s="5" t="s">
        <v>584</v>
      </c>
      <c r="C737" s="5" t="s">
        <v>1605</v>
      </c>
      <c r="D737" s="5" t="s">
        <v>1599</v>
      </c>
      <c r="E737" s="5" t="s">
        <v>2010</v>
      </c>
      <c r="F737" s="5" t="s">
        <v>1584</v>
      </c>
      <c r="G737" s="99" t="s">
        <v>1601</v>
      </c>
      <c r="H737" s="5" t="s">
        <v>911</v>
      </c>
      <c r="I737" s="1" t="str">
        <f>IFERROR(CONCATENATE(VLOOKUP(C737,PARAM!E:F,2,0),VLOOKUP(D737,PARAM!K:L,2,0),VLOOKUP(E737,PARAM!H:I,2,0),VLOOKUP(G737,PARAM!S:T,2,0)),"")</f>
        <v>2313150</v>
      </c>
      <c r="J737" s="1" t="str">
        <f>IFERROR(CONCATENATE("*",VLOOKUP(C737,PARAM!E:F,2,0),VLOOKUP(D737,PARAM!K:L,2,0),VLOOKUP(E737,PARAM!H:I,2,0),VLOOKUP(G737,PARAM!S:T,2,0),"*"),"")</f>
        <v>*2313150*</v>
      </c>
      <c r="K737" s="1" t="str">
        <f t="shared" si="1"/>
        <v>BILLETERAS DAMA BILLETERA MUJER</v>
      </c>
      <c r="L737" s="1" t="str">
        <f>VLOOKUP(B737,PARAM!A:C,3,0)</f>
        <v>ACCESORIOS</v>
      </c>
      <c r="M737" s="1" t="str">
        <f>VLOOKUP(D737,PARAM!K:N,3,0)</f>
        <v>FEMENINO</v>
      </c>
      <c r="N737" s="1" t="str">
        <f>VLOOKUP(D737,PARAM!K:N,4,0)</f>
        <v>ADULTO</v>
      </c>
      <c r="O737" s="1" t="str">
        <f t="shared" si="2"/>
        <v>BILLETERAS DAMA BILLETERA MUJER</v>
      </c>
      <c r="P737" s="1"/>
      <c r="Q737" s="1"/>
    </row>
    <row r="738">
      <c r="A738" s="73">
        <v>46193.0</v>
      </c>
      <c r="B738" s="5" t="s">
        <v>584</v>
      </c>
      <c r="C738" s="5" t="s">
        <v>1605</v>
      </c>
      <c r="D738" s="5" t="s">
        <v>1599</v>
      </c>
      <c r="E738" s="5" t="s">
        <v>2011</v>
      </c>
      <c r="F738" s="5" t="s">
        <v>1584</v>
      </c>
      <c r="G738" s="99" t="s">
        <v>1601</v>
      </c>
      <c r="H738" s="5" t="s">
        <v>911</v>
      </c>
      <c r="I738" s="1" t="str">
        <f>IFERROR(CONCATENATE(VLOOKUP(C738,PARAM!E:F,2,0),VLOOKUP(D738,PARAM!K:L,2,0),VLOOKUP(E738,PARAM!H:I,2,0),VLOOKUP(G738,PARAM!S:T,2,0)),"")</f>
        <v>2313230</v>
      </c>
      <c r="J738" s="1" t="str">
        <f>IFERROR(CONCATENATE("*",VLOOKUP(C738,PARAM!E:F,2,0),VLOOKUP(D738,PARAM!K:L,2,0),VLOOKUP(E738,PARAM!H:I,2,0),VLOOKUP(G738,PARAM!S:T,2,0),"*"),"")</f>
        <v>*2313230*</v>
      </c>
      <c r="K738" s="1" t="str">
        <f t="shared" si="1"/>
        <v>BILLETERAS DAMA BILLETERA COACH REPLIC</v>
      </c>
      <c r="L738" s="1" t="str">
        <f>VLOOKUP(B738,PARAM!A:C,3,0)</f>
        <v>ACCESORIOS</v>
      </c>
      <c r="M738" s="1" t="str">
        <f>VLOOKUP(D738,PARAM!K:N,3,0)</f>
        <v>FEMENINO</v>
      </c>
      <c r="N738" s="1" t="str">
        <f>VLOOKUP(D738,PARAM!K:N,4,0)</f>
        <v>ADULTO</v>
      </c>
      <c r="O738" s="1" t="str">
        <f t="shared" si="2"/>
        <v>BILLETERAS DAMA BILLETERA COACH REPLIC</v>
      </c>
      <c r="P738" s="1"/>
      <c r="Q738" s="1"/>
    </row>
    <row r="739">
      <c r="A739" s="73">
        <v>46193.0</v>
      </c>
      <c r="B739" s="5" t="s">
        <v>584</v>
      </c>
      <c r="C739" s="5" t="s">
        <v>1605</v>
      </c>
      <c r="D739" s="5" t="s">
        <v>1599</v>
      </c>
      <c r="E739" s="5" t="s">
        <v>2012</v>
      </c>
      <c r="F739" s="5" t="s">
        <v>1584</v>
      </c>
      <c r="G739" s="99" t="s">
        <v>1601</v>
      </c>
      <c r="H739" s="5" t="s">
        <v>911</v>
      </c>
      <c r="I739" s="1" t="str">
        <f>IFERROR(CONCATENATE(VLOOKUP(C739,PARAM!E:F,2,0),VLOOKUP(D739,PARAM!K:L,2,0),VLOOKUP(E739,PARAM!H:I,2,0),VLOOKUP(G739,PARAM!S:T,2,0)),"")</f>
        <v>2313170</v>
      </c>
      <c r="J739" s="1" t="str">
        <f>IFERROR(CONCATENATE("*",VLOOKUP(C739,PARAM!E:F,2,0),VLOOKUP(D739,PARAM!K:L,2,0),VLOOKUP(E739,PARAM!H:I,2,0),VLOOKUP(G739,PARAM!S:T,2,0),"*"),"")</f>
        <v>*2313170*</v>
      </c>
      <c r="K739" s="1" t="str">
        <f t="shared" si="1"/>
        <v>BILLETERAS DAMA BILLETERA BALTIK 2</v>
      </c>
      <c r="L739" s="1" t="str">
        <f>VLOOKUP(B739,PARAM!A:C,3,0)</f>
        <v>ACCESORIOS</v>
      </c>
      <c r="M739" s="1" t="str">
        <f>VLOOKUP(D739,PARAM!K:N,3,0)</f>
        <v>FEMENINO</v>
      </c>
      <c r="N739" s="1" t="str">
        <f>VLOOKUP(D739,PARAM!K:N,4,0)</f>
        <v>ADULTO</v>
      </c>
      <c r="O739" s="1" t="str">
        <f t="shared" si="2"/>
        <v>BILLETERAS DAMA BILLETERA BALTIK 2</v>
      </c>
      <c r="P739" s="1"/>
      <c r="Q739" s="1"/>
    </row>
    <row r="740">
      <c r="A740" s="73">
        <v>46193.0</v>
      </c>
      <c r="B740" s="5" t="s">
        <v>584</v>
      </c>
      <c r="C740" s="5" t="s">
        <v>1605</v>
      </c>
      <c r="D740" s="5" t="s">
        <v>1599</v>
      </c>
      <c r="E740" s="5" t="s">
        <v>2013</v>
      </c>
      <c r="F740" s="5" t="s">
        <v>1584</v>
      </c>
      <c r="G740" s="99" t="s">
        <v>1601</v>
      </c>
      <c r="H740" s="5" t="s">
        <v>911</v>
      </c>
      <c r="I740" s="1" t="str">
        <f>IFERROR(CONCATENATE(VLOOKUP(C740,PARAM!E:F,2,0),VLOOKUP(D740,PARAM!K:L,2,0),VLOOKUP(E740,PARAM!H:I,2,0),VLOOKUP(G740,PARAM!S:T,2,0)),"")</f>
        <v>2313180</v>
      </c>
      <c r="J740" s="1" t="str">
        <f>IFERROR(CONCATENATE("*",VLOOKUP(C740,PARAM!E:F,2,0),VLOOKUP(D740,PARAM!K:L,2,0),VLOOKUP(E740,PARAM!H:I,2,0),VLOOKUP(G740,PARAM!S:T,2,0),"*"),"")</f>
        <v>*2313180*</v>
      </c>
      <c r="K740" s="1" t="str">
        <f t="shared" si="1"/>
        <v>BILLETERAS DAMA BILLETERA PEQUE REPLIC</v>
      </c>
      <c r="L740" s="1" t="str">
        <f>VLOOKUP(B740,PARAM!A:C,3,0)</f>
        <v>ACCESORIOS</v>
      </c>
      <c r="M740" s="1" t="str">
        <f>VLOOKUP(D740,PARAM!K:N,3,0)</f>
        <v>FEMENINO</v>
      </c>
      <c r="N740" s="1" t="str">
        <f>VLOOKUP(D740,PARAM!K:N,4,0)</f>
        <v>ADULTO</v>
      </c>
      <c r="O740" s="1" t="str">
        <f t="shared" si="2"/>
        <v>BILLETERAS DAMA BILLETERA PEQUE REPLIC</v>
      </c>
      <c r="P740" s="1"/>
      <c r="Q740" s="1"/>
    </row>
    <row r="741">
      <c r="A741" s="73">
        <v>46193.0</v>
      </c>
      <c r="B741" s="5" t="s">
        <v>584</v>
      </c>
      <c r="C741" s="5" t="s">
        <v>1605</v>
      </c>
      <c r="D741" s="5" t="s">
        <v>1599</v>
      </c>
      <c r="E741" s="5" t="s">
        <v>2014</v>
      </c>
      <c r="F741" s="5" t="s">
        <v>1584</v>
      </c>
      <c r="G741" s="99" t="s">
        <v>1601</v>
      </c>
      <c r="H741" s="5" t="s">
        <v>911</v>
      </c>
      <c r="I741" s="1" t="str">
        <f>IFERROR(CONCATENATE(VLOOKUP(C741,PARAM!E:F,2,0),VLOOKUP(D741,PARAM!K:L,2,0),VLOOKUP(E741,PARAM!H:I,2,0),VLOOKUP(G741,PARAM!S:T,2,0)),"")</f>
        <v>2313190</v>
      </c>
      <c r="J741" s="1" t="str">
        <f>IFERROR(CONCATENATE("*",VLOOKUP(C741,PARAM!E:F,2,0),VLOOKUP(D741,PARAM!K:L,2,0),VLOOKUP(E741,PARAM!H:I,2,0),VLOOKUP(G741,PARAM!S:T,2,0),"*"),"")</f>
        <v>*2313190*</v>
      </c>
      <c r="K741" s="1" t="str">
        <f t="shared" si="1"/>
        <v>BILLETERAS DAMA BILLETERA LOUIS VUITTON</v>
      </c>
      <c r="L741" s="1" t="str">
        <f>VLOOKUP(B741,PARAM!A:C,3,0)</f>
        <v>ACCESORIOS</v>
      </c>
      <c r="M741" s="1" t="str">
        <f>VLOOKUP(D741,PARAM!K:N,3,0)</f>
        <v>FEMENINO</v>
      </c>
      <c r="N741" s="1" t="str">
        <f>VLOOKUP(D741,PARAM!K:N,4,0)</f>
        <v>ADULTO</v>
      </c>
      <c r="O741" s="1" t="str">
        <f t="shared" si="2"/>
        <v>BILLETERAS DAMA BILLETERA LOUIS VUITTON</v>
      </c>
      <c r="P741" s="1"/>
      <c r="Q741" s="1"/>
    </row>
    <row r="742">
      <c r="A742" s="73">
        <v>46193.0</v>
      </c>
      <c r="B742" s="5" t="s">
        <v>584</v>
      </c>
      <c r="C742" s="5" t="s">
        <v>1605</v>
      </c>
      <c r="D742" s="5" t="s">
        <v>1599</v>
      </c>
      <c r="E742" s="5" t="s">
        <v>2015</v>
      </c>
      <c r="F742" s="5" t="s">
        <v>1584</v>
      </c>
      <c r="G742" s="99" t="s">
        <v>1601</v>
      </c>
      <c r="H742" s="5" t="s">
        <v>911</v>
      </c>
      <c r="I742" s="1" t="str">
        <f>IFERROR(CONCATENATE(VLOOKUP(C742,PARAM!E:F,2,0),VLOOKUP(D742,PARAM!K:L,2,0),VLOOKUP(E742,PARAM!H:I,2,0),VLOOKUP(G742,PARAM!S:T,2,0)),"")</f>
        <v>2313200</v>
      </c>
      <c r="J742" s="1" t="str">
        <f>IFERROR(CONCATENATE("*",VLOOKUP(C742,PARAM!E:F,2,0),VLOOKUP(D742,PARAM!K:L,2,0),VLOOKUP(E742,PARAM!H:I,2,0),VLOOKUP(G742,PARAM!S:T,2,0),"*"),"")</f>
        <v>*2313200*</v>
      </c>
      <c r="K742" s="1" t="str">
        <f t="shared" si="1"/>
        <v>BILLETERAS DAMA BILLETERA KARL</v>
      </c>
      <c r="L742" s="1" t="str">
        <f>VLOOKUP(B742,PARAM!A:C,3,0)</f>
        <v>ACCESORIOS</v>
      </c>
      <c r="M742" s="1" t="str">
        <f>VLOOKUP(D742,PARAM!K:N,3,0)</f>
        <v>FEMENINO</v>
      </c>
      <c r="N742" s="1" t="str">
        <f>VLOOKUP(D742,PARAM!K:N,4,0)</f>
        <v>ADULTO</v>
      </c>
      <c r="O742" s="1" t="str">
        <f t="shared" si="2"/>
        <v>BILLETERAS DAMA BILLETERA KARL</v>
      </c>
      <c r="P742" s="1"/>
      <c r="Q742" s="1"/>
    </row>
    <row r="743">
      <c r="A743" s="73">
        <v>46193.0</v>
      </c>
      <c r="B743" s="5" t="s">
        <v>584</v>
      </c>
      <c r="C743" s="5" t="s">
        <v>1605</v>
      </c>
      <c r="D743" s="5" t="s">
        <v>1599</v>
      </c>
      <c r="E743" s="5" t="s">
        <v>2016</v>
      </c>
      <c r="F743" s="5" t="s">
        <v>1584</v>
      </c>
      <c r="G743" s="99" t="s">
        <v>1601</v>
      </c>
      <c r="H743" s="5" t="s">
        <v>911</v>
      </c>
      <c r="I743" s="1" t="str">
        <f>IFERROR(CONCATENATE(VLOOKUP(C743,PARAM!E:F,2,0),VLOOKUP(D743,PARAM!K:L,2,0),VLOOKUP(E743,PARAM!H:I,2,0),VLOOKUP(G743,PARAM!S:T,2,0)),"")</f>
        <v>2313210</v>
      </c>
      <c r="J743" s="1" t="str">
        <f>IFERROR(CONCATENATE("*",VLOOKUP(C743,PARAM!E:F,2,0),VLOOKUP(D743,PARAM!K:L,2,0),VLOOKUP(E743,PARAM!H:I,2,0),VLOOKUP(G743,PARAM!S:T,2,0),"*"),"")</f>
        <v>*2313210*</v>
      </c>
      <c r="K743" s="1" t="str">
        <f t="shared" si="1"/>
        <v>BILLETERAS DAMA BILLETERA ECONO LARGA</v>
      </c>
      <c r="L743" s="1" t="str">
        <f>VLOOKUP(B743,PARAM!A:C,3,0)</f>
        <v>ACCESORIOS</v>
      </c>
      <c r="M743" s="1" t="str">
        <f>VLOOKUP(D743,PARAM!K:N,3,0)</f>
        <v>FEMENINO</v>
      </c>
      <c r="N743" s="1" t="str">
        <f>VLOOKUP(D743,PARAM!K:N,4,0)</f>
        <v>ADULTO</v>
      </c>
      <c r="O743" s="1" t="str">
        <f t="shared" si="2"/>
        <v>BILLETERAS DAMA BILLETERA ECONO LARGA</v>
      </c>
      <c r="P743" s="1"/>
      <c r="Q743" s="1"/>
    </row>
    <row r="744">
      <c r="A744" s="73">
        <v>46193.0</v>
      </c>
      <c r="B744" s="101" t="s">
        <v>584</v>
      </c>
      <c r="C744" s="83" t="s">
        <v>1662</v>
      </c>
      <c r="D744" s="83" t="s">
        <v>1606</v>
      </c>
      <c r="E744" s="102" t="s">
        <v>2017</v>
      </c>
      <c r="F744" s="83" t="s">
        <v>1584</v>
      </c>
      <c r="G744" s="103" t="s">
        <v>1601</v>
      </c>
      <c r="H744" s="85" t="s">
        <v>911</v>
      </c>
      <c r="I744" s="83" t="str">
        <f>IFERROR(CONCATENATE(VLOOKUP(C744,PARAM!E:F,2,0),VLOOKUP(D744,PARAM!K:L,2,0),VLOOKUP(E744,PARAM!H:I,2,0),VLOOKUP(G744,PARAM!S:T,2,0)),"")</f>
        <v>5023220</v>
      </c>
      <c r="J744" s="83" t="str">
        <f>IFERROR(CONCATENATE("*",VLOOKUP(C744,PARAM!E:F,2,0),VLOOKUP(D744,PARAM!K:L,2,0),VLOOKUP(E744,PARAM!H:I,2,0),VLOOKUP(G744,PARAM!S:T,2,0),"*"),"")</f>
        <v>*5023220*</v>
      </c>
      <c r="K744" s="83" t="str">
        <f t="shared" si="1"/>
        <v>CINTURON+BILLETERA CABALLERO CAJA LOUIS VUITTON</v>
      </c>
      <c r="L744" s="1" t="str">
        <f>VLOOKUP(B744,PARAM!A:C,3,0)</f>
        <v>ACCESORIOS</v>
      </c>
      <c r="M744" s="1" t="str">
        <f>VLOOKUP(D744,PARAM!K:N,3,0)</f>
        <v>MASCULINO</v>
      </c>
      <c r="N744" s="1" t="str">
        <f>VLOOKUP(D744,PARAM!K:N,4,0)</f>
        <v>ADULTO</v>
      </c>
      <c r="O744" s="1" t="str">
        <f t="shared" si="2"/>
        <v>CINTURON+BILLETERA CABALLERO CAJA LOUIS VUITTON</v>
      </c>
      <c r="P744" s="1"/>
      <c r="Q744" s="1"/>
    </row>
    <row r="745">
      <c r="A745" s="70">
        <v>46186.0</v>
      </c>
      <c r="B745" s="5" t="s">
        <v>584</v>
      </c>
      <c r="C745" s="5" t="s">
        <v>1676</v>
      </c>
      <c r="D745" s="5" t="s">
        <v>1606</v>
      </c>
      <c r="E745" s="5" t="s">
        <v>2018</v>
      </c>
      <c r="F745" s="5" t="s">
        <v>1584</v>
      </c>
      <c r="G745" s="99" t="s">
        <v>1601</v>
      </c>
      <c r="H745" s="1" t="s">
        <v>911</v>
      </c>
      <c r="I745" s="1" t="str">
        <f>IFERROR(CONCATENATE(VLOOKUP(C745,PARAM!E:F,2,0),VLOOKUP(D745,PARAM!K:L,2,0),VLOOKUP(E745,PARAM!H:I,2,0),VLOOKUP(G745,PARAM!S:T,2,0)),"")</f>
        <v>2221330</v>
      </c>
      <c r="J745" s="1" t="str">
        <f>IFERROR(CONCATENATE("*",VLOOKUP(C745,PARAM!E:F,2,0),VLOOKUP(D745,PARAM!K:L,2,0),VLOOKUP(E745,PARAM!H:I,2,0),VLOOKUP(G745,PARAM!S:T,2,0),"*"),"")</f>
        <v>*2221330*</v>
      </c>
      <c r="K745" s="1" t="str">
        <f t="shared" si="1"/>
        <v>CORREAS CABALLERO FERREGAMO 1.1</v>
      </c>
      <c r="L745" s="1" t="str">
        <f>VLOOKUP(B745,PARAM!A:C,3,0)</f>
        <v>ACCESORIOS</v>
      </c>
      <c r="M745" s="1" t="str">
        <f>VLOOKUP(D745,PARAM!K:N,3,0)</f>
        <v>MASCULINO</v>
      </c>
      <c r="N745" s="1" t="str">
        <f>VLOOKUP(D745,PARAM!K:N,4,0)</f>
        <v>ADULTO</v>
      </c>
      <c r="O745" s="1" t="str">
        <f t="shared" si="2"/>
        <v>CORREAS CABALLERO FERREGAMO 1.1</v>
      </c>
      <c r="P745" s="1"/>
      <c r="Q745" s="1"/>
    </row>
    <row r="746">
      <c r="A746" s="82">
        <v>46190.0</v>
      </c>
      <c r="B746" s="5" t="s">
        <v>1870</v>
      </c>
      <c r="C746" s="5" t="s">
        <v>1792</v>
      </c>
      <c r="D746" s="5" t="s">
        <v>1606</v>
      </c>
      <c r="E746" s="5" t="s">
        <v>2019</v>
      </c>
      <c r="F746" s="5" t="s">
        <v>1584</v>
      </c>
      <c r="G746" s="99" t="s">
        <v>1753</v>
      </c>
      <c r="H746" s="5" t="s">
        <v>1426</v>
      </c>
      <c r="I746" s="1" t="str">
        <f>IFERROR(CONCATENATE(VLOOKUP(C746,PARAM!E:F,2,0),VLOOKUP(D746,PARAM!K:L,2,0),VLOOKUP(E746,PARAM!H:I,2,0),VLOOKUP(G746,PARAM!S:T,2,0)),"")</f>
        <v>25232927</v>
      </c>
      <c r="J746" s="1" t="str">
        <f>IFERROR(CONCATENATE("*",VLOOKUP(C746,PARAM!E:F,2,0),VLOOKUP(D746,PARAM!K:L,2,0),VLOOKUP(E746,PARAM!H:I,2,0),VLOOKUP(G746,PARAM!S:T,2,0),"*"),"")</f>
        <v>*25232927*</v>
      </c>
      <c r="K746" s="1" t="str">
        <f t="shared" si="1"/>
        <v>CHAQUETAS CABALLERO COLUMBIA IMPORTADO TALLA S</v>
      </c>
      <c r="L746" s="1" t="str">
        <f>VLOOKUP(B746,PARAM!A:C,3,0)</f>
        <v>MODA CASUAL HOMBRE</v>
      </c>
      <c r="M746" s="1" t="str">
        <f>VLOOKUP(D746,PARAM!K:N,3,0)</f>
        <v>MASCULINO</v>
      </c>
      <c r="N746" s="1" t="str">
        <f>VLOOKUP(D746,PARAM!K:N,4,0)</f>
        <v>ADULTO</v>
      </c>
      <c r="O746" s="1" t="str">
        <f t="shared" si="2"/>
        <v>CHAQUETAS CABALLERO COLUMBIA IMPORTADO</v>
      </c>
      <c r="P746" s="1"/>
      <c r="Q746" s="1"/>
    </row>
    <row r="747">
      <c r="A747" s="82">
        <v>46190.0</v>
      </c>
      <c r="B747" s="5" t="s">
        <v>1870</v>
      </c>
      <c r="C747" s="5" t="s">
        <v>1792</v>
      </c>
      <c r="D747" s="5" t="s">
        <v>1606</v>
      </c>
      <c r="E747" s="5" t="s">
        <v>2019</v>
      </c>
      <c r="F747" s="5" t="s">
        <v>1584</v>
      </c>
      <c r="G747" s="99" t="s">
        <v>1752</v>
      </c>
      <c r="H747" s="5" t="s">
        <v>1426</v>
      </c>
      <c r="I747" s="1" t="str">
        <f>IFERROR(CONCATENATE(VLOOKUP(C747,PARAM!E:F,2,0),VLOOKUP(D747,PARAM!K:L,2,0),VLOOKUP(E747,PARAM!H:I,2,0),VLOOKUP(G747,PARAM!S:T,2,0)),"")</f>
        <v>25232925</v>
      </c>
      <c r="J747" s="1" t="str">
        <f>IFERROR(CONCATENATE("*",VLOOKUP(C747,PARAM!E:F,2,0),VLOOKUP(D747,PARAM!K:L,2,0),VLOOKUP(E747,PARAM!H:I,2,0),VLOOKUP(G747,PARAM!S:T,2,0),"*"),"")</f>
        <v>*25232925*</v>
      </c>
      <c r="K747" s="1" t="str">
        <f t="shared" si="1"/>
        <v>CHAQUETAS CABALLERO COLUMBIA IMPORTADO TALLA M</v>
      </c>
      <c r="L747" s="1" t="str">
        <f>VLOOKUP(B747,PARAM!A:C,3,0)</f>
        <v>MODA CASUAL HOMBRE</v>
      </c>
      <c r="M747" s="1" t="str">
        <f>VLOOKUP(D747,PARAM!K:N,3,0)</f>
        <v>MASCULINO</v>
      </c>
      <c r="N747" s="1" t="str">
        <f>VLOOKUP(D747,PARAM!K:N,4,0)</f>
        <v>ADULTO</v>
      </c>
      <c r="O747" s="1" t="str">
        <f t="shared" si="2"/>
        <v>CHAQUETAS CABALLERO COLUMBIA IMPORTADO</v>
      </c>
      <c r="P747" s="1"/>
      <c r="Q747" s="1"/>
    </row>
    <row r="748">
      <c r="A748" s="82">
        <v>46190.0</v>
      </c>
      <c r="B748" s="5" t="s">
        <v>1870</v>
      </c>
      <c r="C748" s="5" t="s">
        <v>1792</v>
      </c>
      <c r="D748" s="5" t="s">
        <v>1606</v>
      </c>
      <c r="E748" s="5" t="s">
        <v>2019</v>
      </c>
      <c r="F748" s="5" t="s">
        <v>1584</v>
      </c>
      <c r="G748" s="99" t="s">
        <v>1751</v>
      </c>
      <c r="H748" s="5" t="s">
        <v>1426</v>
      </c>
      <c r="I748" s="1" t="str">
        <f>IFERROR(CONCATENATE(VLOOKUP(C748,PARAM!E:F,2,0),VLOOKUP(D748,PARAM!K:L,2,0),VLOOKUP(E748,PARAM!H:I,2,0),VLOOKUP(G748,PARAM!S:T,2,0)),"")</f>
        <v>25232923</v>
      </c>
      <c r="J748" s="1" t="str">
        <f>IFERROR(CONCATENATE("*",VLOOKUP(C748,PARAM!E:F,2,0),VLOOKUP(D748,PARAM!K:L,2,0),VLOOKUP(E748,PARAM!H:I,2,0),VLOOKUP(G748,PARAM!S:T,2,0),"*"),"")</f>
        <v>*25232923*</v>
      </c>
      <c r="K748" s="1" t="str">
        <f t="shared" si="1"/>
        <v>CHAQUETAS CABALLERO COLUMBIA IMPORTADO TALLA L</v>
      </c>
      <c r="L748" s="1" t="str">
        <f>VLOOKUP(B748,PARAM!A:C,3,0)</f>
        <v>MODA CASUAL HOMBRE</v>
      </c>
      <c r="M748" s="1" t="str">
        <f>VLOOKUP(D748,PARAM!K:N,3,0)</f>
        <v>MASCULINO</v>
      </c>
      <c r="N748" s="1" t="str">
        <f>VLOOKUP(D748,PARAM!K:N,4,0)</f>
        <v>ADULTO</v>
      </c>
      <c r="O748" s="1" t="str">
        <f t="shared" si="2"/>
        <v>CHAQUETAS CABALLERO COLUMBIA IMPORTADO</v>
      </c>
      <c r="P748" s="1"/>
      <c r="Q748" s="1"/>
    </row>
    <row r="749">
      <c r="A749" s="82">
        <v>46190.0</v>
      </c>
      <c r="B749" s="5" t="s">
        <v>1870</v>
      </c>
      <c r="C749" s="5" t="s">
        <v>1792</v>
      </c>
      <c r="D749" s="5" t="s">
        <v>1606</v>
      </c>
      <c r="E749" s="5" t="s">
        <v>2019</v>
      </c>
      <c r="F749" s="5" t="s">
        <v>1584</v>
      </c>
      <c r="G749" s="99" t="s">
        <v>1754</v>
      </c>
      <c r="H749" s="5" t="s">
        <v>1426</v>
      </c>
      <c r="I749" s="1" t="str">
        <f>IFERROR(CONCATENATE(VLOOKUP(C749,PARAM!E:F,2,0),VLOOKUP(D749,PARAM!K:L,2,0),VLOOKUP(E749,PARAM!H:I,2,0),VLOOKUP(G749,PARAM!S:T,2,0)),"")</f>
        <v>25232932</v>
      </c>
      <c r="J749" s="1" t="str">
        <f>IFERROR(CONCATENATE("*",VLOOKUP(C749,PARAM!E:F,2,0),VLOOKUP(D749,PARAM!K:L,2,0),VLOOKUP(E749,PARAM!H:I,2,0),VLOOKUP(G749,PARAM!S:T,2,0),"*"),"")</f>
        <v>*25232932*</v>
      </c>
      <c r="K749" s="1" t="str">
        <f t="shared" si="1"/>
        <v>CHAQUETAS CABALLERO COLUMBIA IMPORTADO TALLA XL</v>
      </c>
      <c r="L749" s="1" t="str">
        <f>VLOOKUP(B749,PARAM!A:C,3,0)</f>
        <v>MODA CASUAL HOMBRE</v>
      </c>
      <c r="M749" s="1" t="str">
        <f>VLOOKUP(D749,PARAM!K:N,3,0)</f>
        <v>MASCULINO</v>
      </c>
      <c r="N749" s="1" t="str">
        <f>VLOOKUP(D749,PARAM!K:N,4,0)</f>
        <v>ADULTO</v>
      </c>
      <c r="O749" s="1" t="str">
        <f t="shared" si="2"/>
        <v>CHAQUETAS CABALLERO COLUMBIA IMPORTADO</v>
      </c>
      <c r="P749" s="1"/>
      <c r="Q749" s="1"/>
    </row>
    <row r="750">
      <c r="A750" s="82">
        <v>46190.0</v>
      </c>
      <c r="B750" s="5" t="s">
        <v>1870</v>
      </c>
      <c r="C750" s="5" t="s">
        <v>1792</v>
      </c>
      <c r="D750" s="5" t="s">
        <v>1606</v>
      </c>
      <c r="E750" s="5" t="s">
        <v>2019</v>
      </c>
      <c r="F750" s="5" t="s">
        <v>1584</v>
      </c>
      <c r="G750" s="99" t="s">
        <v>1756</v>
      </c>
      <c r="H750" s="5" t="s">
        <v>1426</v>
      </c>
      <c r="I750" s="1" t="str">
        <f>IFERROR(CONCATENATE(VLOOKUP(C750,PARAM!E:F,2,0),VLOOKUP(D750,PARAM!K:L,2,0),VLOOKUP(E750,PARAM!H:I,2,0),VLOOKUP(G750,PARAM!S:T,2,0)),"")</f>
        <v>25232934</v>
      </c>
      <c r="J750" s="1" t="str">
        <f>IFERROR(CONCATENATE("*",VLOOKUP(C750,PARAM!E:F,2,0),VLOOKUP(D750,PARAM!K:L,2,0),VLOOKUP(E750,PARAM!H:I,2,0),VLOOKUP(G750,PARAM!S:T,2,0),"*"),"")</f>
        <v>*25232934*</v>
      </c>
      <c r="K750" s="1" t="str">
        <f t="shared" si="1"/>
        <v>CHAQUETAS CABALLERO COLUMBIA IMPORTADO TALLA XXL</v>
      </c>
      <c r="L750" s="1" t="str">
        <f>VLOOKUP(B750,PARAM!A:C,3,0)</f>
        <v>MODA CASUAL HOMBRE</v>
      </c>
      <c r="M750" s="1" t="str">
        <f>VLOOKUP(D750,PARAM!K:N,3,0)</f>
        <v>MASCULINO</v>
      </c>
      <c r="N750" s="1" t="str">
        <f>VLOOKUP(D750,PARAM!K:N,4,0)</f>
        <v>ADULTO</v>
      </c>
      <c r="O750" s="1" t="str">
        <f t="shared" si="2"/>
        <v>CHAQUETAS CABALLERO COLUMBIA IMPORTADO</v>
      </c>
      <c r="P750" s="1"/>
      <c r="Q750" s="1"/>
    </row>
    <row r="751">
      <c r="A751" s="82">
        <v>46190.0</v>
      </c>
      <c r="B751" s="5" t="s">
        <v>1870</v>
      </c>
      <c r="C751" s="5" t="s">
        <v>1792</v>
      </c>
      <c r="D751" s="5" t="s">
        <v>1606</v>
      </c>
      <c r="E751" s="5" t="s">
        <v>2019</v>
      </c>
      <c r="F751" s="5" t="s">
        <v>1584</v>
      </c>
      <c r="G751" s="99" t="s">
        <v>2005</v>
      </c>
      <c r="H751" s="5" t="s">
        <v>1426</v>
      </c>
      <c r="I751" s="1" t="str">
        <f>IFERROR(CONCATENATE(VLOOKUP(C751,PARAM!E:F,2,0),VLOOKUP(D751,PARAM!K:L,2,0),VLOOKUP(E751,PARAM!H:I,2,0),VLOOKUP(G751,PARAM!S:T,2,0)),"")</f>
        <v>25232935</v>
      </c>
      <c r="J751" s="1" t="str">
        <f>IFERROR(CONCATENATE("*",VLOOKUP(C751,PARAM!E:F,2,0),VLOOKUP(D751,PARAM!K:L,2,0),VLOOKUP(E751,PARAM!H:I,2,0),VLOOKUP(G751,PARAM!S:T,2,0),"*"),"")</f>
        <v>*25232935*</v>
      </c>
      <c r="K751" s="1" t="str">
        <f t="shared" si="1"/>
        <v>CHAQUETAS CABALLERO COLUMBIA IMPORTADO TALLA XXXL</v>
      </c>
      <c r="L751" s="1" t="str">
        <f>VLOOKUP(B751,PARAM!A:C,3,0)</f>
        <v>MODA CASUAL HOMBRE</v>
      </c>
      <c r="M751" s="1" t="str">
        <f>VLOOKUP(D751,PARAM!K:N,3,0)</f>
        <v>MASCULINO</v>
      </c>
      <c r="N751" s="1" t="str">
        <f>VLOOKUP(D751,PARAM!K:N,4,0)</f>
        <v>ADULTO</v>
      </c>
      <c r="O751" s="1" t="str">
        <f t="shared" si="2"/>
        <v>CHAQUETAS CABALLERO COLUMBIA IMPORTADO</v>
      </c>
      <c r="P751" s="1"/>
      <c r="Q751" s="1"/>
    </row>
    <row r="752">
      <c r="A752" s="82">
        <v>46190.0</v>
      </c>
      <c r="B752" s="5" t="s">
        <v>1746</v>
      </c>
      <c r="C752" s="5" t="s">
        <v>1761</v>
      </c>
      <c r="D752" s="5" t="s">
        <v>1582</v>
      </c>
      <c r="E752" s="5" t="s">
        <v>2008</v>
      </c>
      <c r="F752" s="5" t="s">
        <v>1584</v>
      </c>
      <c r="G752" s="99" t="s">
        <v>2005</v>
      </c>
      <c r="H752" s="5" t="s">
        <v>386</v>
      </c>
      <c r="I752" s="1" t="str">
        <f>IFERROR(CONCATENATE(VLOOKUP(C752,PARAM!E:F,2,0),VLOOKUP(D752,PARAM!K:L,2,0),VLOOKUP(E752,PARAM!H:I,2,0),VLOOKUP(G752,PARAM!S:T,2,0)),"")</f>
        <v>11329635</v>
      </c>
      <c r="J752" s="1" t="str">
        <f>IFERROR(CONCATENATE("*",VLOOKUP(C752,PARAM!E:F,2,0),VLOOKUP(D752,PARAM!K:L,2,0),VLOOKUP(E752,PARAM!H:I,2,0),VLOOKUP(G752,PARAM!S:T,2,0),"*"),"")</f>
        <v>*11329635*</v>
      </c>
      <c r="K752" s="1" t="str">
        <f t="shared" si="1"/>
        <v>CAMISETAS UNISEX COLOMBIA AAA POLO AZUL TALLA XXXL</v>
      </c>
      <c r="L752" s="1" t="str">
        <f>VLOOKUP(B752,PARAM!A:C,3,0)</f>
        <v>CONJUNTOS Y CAMISETAS DE FUTBOL</v>
      </c>
      <c r="M752" s="1" t="str">
        <f>VLOOKUP(D752,PARAM!K:N,3,0)</f>
        <v>UNISEX</v>
      </c>
      <c r="N752" s="1" t="str">
        <f>VLOOKUP(D752,PARAM!K:N,4,0)</f>
        <v>ADULTO</v>
      </c>
      <c r="O752" s="1" t="str">
        <f t="shared" si="2"/>
        <v>CAMISETAS UNISEX COLOMBIA AAA POLO AZUL</v>
      </c>
      <c r="P752" s="1"/>
      <c r="Q752" s="1"/>
    </row>
    <row r="753">
      <c r="A753" s="82">
        <v>46197.0</v>
      </c>
      <c r="B753" s="5" t="s">
        <v>1746</v>
      </c>
      <c r="C753" s="5" t="s">
        <v>1795</v>
      </c>
      <c r="D753" s="5" t="s">
        <v>1785</v>
      </c>
      <c r="E753" s="5" t="s">
        <v>1722</v>
      </c>
      <c r="F753" s="5" t="s">
        <v>1768</v>
      </c>
      <c r="G753" s="99">
        <v>4.0</v>
      </c>
      <c r="H753" s="5" t="s">
        <v>1504</v>
      </c>
      <c r="I753" s="1" t="str">
        <f>IFERROR(CONCATENATE(VLOOKUP(C753,PARAM!E:F,2,0),VLOOKUP(D753,PARAM!K:L,2,0),VLOOKUP(E753,PARAM!H:I,2,0),VLOOKUP(G753,PARAM!S:T,2,0)),"")</f>
        <v>40411136</v>
      </c>
      <c r="J753" s="104" t="str">
        <f>IFERROR(CONCATENATE("*",VLOOKUP(C753,PARAM!E:F,2,0),VLOOKUP(D753,PARAM!K:L,2,0),VLOOKUP(E753,PARAM!H:I,2,0),VLOOKUP(G753,PARAM!S:T,2,0),"*"),"")</f>
        <v>*40411136*</v>
      </c>
      <c r="K753" s="1" t="str">
        <f t="shared" si="1"/>
        <v>CONJUNTO NIÑO DE COLOMBIA TALLA 4</v>
      </c>
      <c r="L753" s="1" t="str">
        <f>VLOOKUP(B753,PARAM!A:C,3,0)</f>
        <v>CONJUNTOS Y CAMISETAS DE FUTBOL</v>
      </c>
      <c r="M753" s="1" t="str">
        <f>VLOOKUP(D753,PARAM!K:N,3,0)</f>
        <v>NIÑO</v>
      </c>
      <c r="N753" s="1" t="str">
        <f>VLOOKUP(D753,PARAM!K:N,4,0)</f>
        <v>NIÑO</v>
      </c>
      <c r="O753" s="1" t="str">
        <f t="shared" si="2"/>
        <v>CONJUNTO NIÑO DE COLOMBIA</v>
      </c>
      <c r="P753" s="1"/>
      <c r="Q753" s="1"/>
    </row>
    <row r="754">
      <c r="A754" s="82">
        <v>46197.0</v>
      </c>
      <c r="B754" s="5" t="s">
        <v>1746</v>
      </c>
      <c r="C754" s="5" t="s">
        <v>1795</v>
      </c>
      <c r="D754" s="5" t="s">
        <v>1785</v>
      </c>
      <c r="E754" s="5" t="s">
        <v>1722</v>
      </c>
      <c r="F754" s="5" t="s">
        <v>1768</v>
      </c>
      <c r="G754" s="99">
        <v>6.0</v>
      </c>
      <c r="H754" s="5" t="s">
        <v>1504</v>
      </c>
      <c r="I754" s="1" t="str">
        <f>IFERROR(CONCATENATE(VLOOKUP(C754,PARAM!E:F,2,0),VLOOKUP(D754,PARAM!K:L,2,0),VLOOKUP(E754,PARAM!H:I,2,0),VLOOKUP(G754,PARAM!S:T,2,0)),"")</f>
        <v>4041111</v>
      </c>
      <c r="J754" s="1" t="str">
        <f>IFERROR(CONCATENATE("*",VLOOKUP(C754,PARAM!E:F,2,0),VLOOKUP(D754,PARAM!K:L,2,0),VLOOKUP(E754,PARAM!H:I,2,0),VLOOKUP(G754,PARAM!S:T,2,0),"*"),"")</f>
        <v>*4041111*</v>
      </c>
      <c r="K754" s="1" t="str">
        <f t="shared" si="1"/>
        <v>CONJUNTO NIÑO DE COLOMBIA TALLA 6</v>
      </c>
      <c r="L754" s="1" t="str">
        <f>VLOOKUP(B754,PARAM!A:C,3,0)</f>
        <v>CONJUNTOS Y CAMISETAS DE FUTBOL</v>
      </c>
      <c r="M754" s="1" t="str">
        <f>VLOOKUP(D754,PARAM!K:N,3,0)</f>
        <v>NIÑO</v>
      </c>
      <c r="N754" s="1" t="str">
        <f>VLOOKUP(D754,PARAM!K:N,4,0)</f>
        <v>NIÑO</v>
      </c>
      <c r="O754" s="1" t="str">
        <f t="shared" si="2"/>
        <v>CONJUNTO NIÑO DE COLOMBIA</v>
      </c>
      <c r="P754" s="1"/>
      <c r="Q754" s="1"/>
    </row>
    <row r="755">
      <c r="A755" s="82">
        <v>46197.0</v>
      </c>
      <c r="B755" s="5" t="s">
        <v>1746</v>
      </c>
      <c r="C755" s="5" t="s">
        <v>1795</v>
      </c>
      <c r="D755" s="5" t="s">
        <v>1785</v>
      </c>
      <c r="E755" s="5" t="s">
        <v>1722</v>
      </c>
      <c r="F755" s="5" t="s">
        <v>1768</v>
      </c>
      <c r="G755" s="99">
        <v>8.0</v>
      </c>
      <c r="H755" s="5" t="s">
        <v>1504</v>
      </c>
      <c r="I755" s="1" t="str">
        <f>IFERROR(CONCATENATE(VLOOKUP(C755,PARAM!E:F,2,0),VLOOKUP(D755,PARAM!K:L,2,0),VLOOKUP(E755,PARAM!H:I,2,0),VLOOKUP(G755,PARAM!S:T,2,0)),"")</f>
        <v>4041112</v>
      </c>
      <c r="J755" s="1" t="str">
        <f>IFERROR(CONCATENATE("*",VLOOKUP(C755,PARAM!E:F,2,0),VLOOKUP(D755,PARAM!K:L,2,0),VLOOKUP(E755,PARAM!H:I,2,0),VLOOKUP(G755,PARAM!S:T,2,0),"*"),"")</f>
        <v>*4041112*</v>
      </c>
      <c r="K755" s="1" t="str">
        <f t="shared" si="1"/>
        <v>CONJUNTO NIÑO DE COLOMBIA TALLA 8</v>
      </c>
      <c r="L755" s="1" t="str">
        <f>VLOOKUP(B755,PARAM!A:C,3,0)</f>
        <v>CONJUNTOS Y CAMISETAS DE FUTBOL</v>
      </c>
      <c r="M755" s="1" t="str">
        <f>VLOOKUP(D755,PARAM!K:N,3,0)</f>
        <v>NIÑO</v>
      </c>
      <c r="N755" s="1" t="str">
        <f>VLOOKUP(D755,PARAM!K:N,4,0)</f>
        <v>NIÑO</v>
      </c>
      <c r="O755" s="1" t="str">
        <f t="shared" si="2"/>
        <v>CONJUNTO NIÑO DE COLOMBIA</v>
      </c>
      <c r="P755" s="1"/>
      <c r="Q755" s="1"/>
    </row>
    <row r="756">
      <c r="A756" s="82">
        <v>46197.0</v>
      </c>
      <c r="B756" s="5" t="s">
        <v>1746</v>
      </c>
      <c r="C756" s="5" t="s">
        <v>1795</v>
      </c>
      <c r="D756" s="5" t="s">
        <v>1785</v>
      </c>
      <c r="E756" s="5" t="s">
        <v>1722</v>
      </c>
      <c r="F756" s="5" t="s">
        <v>1768</v>
      </c>
      <c r="G756" s="99">
        <v>10.0</v>
      </c>
      <c r="H756" s="5" t="s">
        <v>1504</v>
      </c>
      <c r="I756" s="1" t="str">
        <f>IFERROR(CONCATENATE(VLOOKUP(C756,PARAM!E:F,2,0),VLOOKUP(D756,PARAM!K:L,2,0),VLOOKUP(E756,PARAM!H:I,2,0),VLOOKUP(G756,PARAM!S:T,2,0)),"")</f>
        <v>4041113</v>
      </c>
      <c r="J756" s="1" t="str">
        <f>IFERROR(CONCATENATE("*",VLOOKUP(C756,PARAM!E:F,2,0),VLOOKUP(D756,PARAM!K:L,2,0),VLOOKUP(E756,PARAM!H:I,2,0),VLOOKUP(G756,PARAM!S:T,2,0),"*"),"")</f>
        <v>*4041113*</v>
      </c>
      <c r="K756" s="1" t="str">
        <f t="shared" si="1"/>
        <v>CONJUNTO NIÑO DE COLOMBIA TALLA 10</v>
      </c>
      <c r="L756" s="1" t="str">
        <f>VLOOKUP(B756,PARAM!A:C,3,0)</f>
        <v>CONJUNTOS Y CAMISETAS DE FUTBOL</v>
      </c>
      <c r="M756" s="1" t="str">
        <f>VLOOKUP(D756,PARAM!K:N,3,0)</f>
        <v>NIÑO</v>
      </c>
      <c r="N756" s="1" t="str">
        <f>VLOOKUP(D756,PARAM!K:N,4,0)</f>
        <v>NIÑO</v>
      </c>
      <c r="O756" s="1" t="str">
        <f t="shared" si="2"/>
        <v>CONJUNTO NIÑO DE COLOMBIA</v>
      </c>
      <c r="P756" s="1"/>
      <c r="Q756" s="1"/>
    </row>
    <row r="757">
      <c r="A757" s="82">
        <v>46197.0</v>
      </c>
      <c r="B757" s="5" t="s">
        <v>1746</v>
      </c>
      <c r="C757" s="5" t="s">
        <v>1795</v>
      </c>
      <c r="D757" s="5" t="s">
        <v>1785</v>
      </c>
      <c r="E757" s="5" t="s">
        <v>1722</v>
      </c>
      <c r="F757" s="5" t="s">
        <v>1768</v>
      </c>
      <c r="G757" s="99">
        <v>12.0</v>
      </c>
      <c r="H757" s="5" t="s">
        <v>1504</v>
      </c>
      <c r="I757" s="1" t="str">
        <f>IFERROR(CONCATENATE(VLOOKUP(C757,PARAM!E:F,2,0),VLOOKUP(D757,PARAM!K:L,2,0),VLOOKUP(E757,PARAM!H:I,2,0),VLOOKUP(G757,PARAM!S:T,2,0)),"")</f>
        <v>4041114</v>
      </c>
      <c r="J757" s="1" t="str">
        <f>IFERROR(CONCATENATE("*",VLOOKUP(C757,PARAM!E:F,2,0),VLOOKUP(D757,PARAM!K:L,2,0),VLOOKUP(E757,PARAM!H:I,2,0),VLOOKUP(G757,PARAM!S:T,2,0),"*"),"")</f>
        <v>*4041114*</v>
      </c>
      <c r="K757" s="1" t="str">
        <f t="shared" si="1"/>
        <v>CONJUNTO NIÑO DE COLOMBIA TALLA 12</v>
      </c>
      <c r="L757" s="1" t="str">
        <f>VLOOKUP(B757,PARAM!A:C,3,0)</f>
        <v>CONJUNTOS Y CAMISETAS DE FUTBOL</v>
      </c>
      <c r="M757" s="1" t="str">
        <f>VLOOKUP(D757,PARAM!K:N,3,0)</f>
        <v>NIÑO</v>
      </c>
      <c r="N757" s="1" t="str">
        <f>VLOOKUP(D757,PARAM!K:N,4,0)</f>
        <v>NIÑO</v>
      </c>
      <c r="O757" s="1" t="str">
        <f t="shared" si="2"/>
        <v>CONJUNTO NIÑO DE COLOMBIA</v>
      </c>
      <c r="P757" s="1"/>
      <c r="Q757" s="1"/>
    </row>
    <row r="758">
      <c r="A758" s="82">
        <v>46197.0</v>
      </c>
      <c r="B758" s="5" t="s">
        <v>1746</v>
      </c>
      <c r="C758" s="5" t="s">
        <v>1795</v>
      </c>
      <c r="D758" s="5" t="s">
        <v>1785</v>
      </c>
      <c r="E758" s="5" t="s">
        <v>1722</v>
      </c>
      <c r="F758" s="5" t="s">
        <v>1768</v>
      </c>
      <c r="G758" s="99">
        <v>14.0</v>
      </c>
      <c r="H758" s="5" t="s">
        <v>1504</v>
      </c>
      <c r="I758" s="1" t="str">
        <f>IFERROR(CONCATENATE(VLOOKUP(C758,PARAM!E:F,2,0),VLOOKUP(D758,PARAM!K:L,2,0),VLOOKUP(E758,PARAM!H:I,2,0),VLOOKUP(G758,PARAM!S:T,2,0)),"")</f>
        <v>4041115</v>
      </c>
      <c r="J758" s="1" t="str">
        <f>IFERROR(CONCATENATE("*",VLOOKUP(C758,PARAM!E:F,2,0),VLOOKUP(D758,PARAM!K:L,2,0),VLOOKUP(E758,PARAM!H:I,2,0),VLOOKUP(G758,PARAM!S:T,2,0),"*"),"")</f>
        <v>*4041115*</v>
      </c>
      <c r="K758" s="1" t="str">
        <f t="shared" si="1"/>
        <v>CONJUNTO NIÑO DE COLOMBIA TALLA 14</v>
      </c>
      <c r="L758" s="1" t="str">
        <f>VLOOKUP(B758,PARAM!A:C,3,0)</f>
        <v>CONJUNTOS Y CAMISETAS DE FUTBOL</v>
      </c>
      <c r="M758" s="1" t="str">
        <f>VLOOKUP(D758,PARAM!K:N,3,0)</f>
        <v>NIÑO</v>
      </c>
      <c r="N758" s="1" t="str">
        <f>VLOOKUP(D758,PARAM!K:N,4,0)</f>
        <v>NIÑO</v>
      </c>
      <c r="O758" s="1" t="str">
        <f t="shared" si="2"/>
        <v>CONJUNTO NIÑO DE COLOMBIA</v>
      </c>
      <c r="P758" s="1"/>
      <c r="Q758" s="1"/>
    </row>
    <row r="759">
      <c r="A759" s="82">
        <v>46197.0</v>
      </c>
      <c r="B759" s="5" t="s">
        <v>1746</v>
      </c>
      <c r="C759" s="5" t="s">
        <v>1795</v>
      </c>
      <c r="D759" s="5" t="s">
        <v>1785</v>
      </c>
      <c r="E759" s="5" t="s">
        <v>1722</v>
      </c>
      <c r="F759" s="5" t="s">
        <v>1768</v>
      </c>
      <c r="G759" s="99">
        <v>16.0</v>
      </c>
      <c r="H759" s="5" t="s">
        <v>1504</v>
      </c>
      <c r="I759" s="1" t="str">
        <f>IFERROR(CONCATENATE(VLOOKUP(C759,PARAM!E:F,2,0),VLOOKUP(D759,PARAM!K:L,2,0),VLOOKUP(E759,PARAM!H:I,2,0),VLOOKUP(G759,PARAM!S:T,2,0)),"")</f>
        <v>4041116</v>
      </c>
      <c r="J759" s="1" t="str">
        <f>IFERROR(CONCATENATE("*",VLOOKUP(C759,PARAM!E:F,2,0),VLOOKUP(D759,PARAM!K:L,2,0),VLOOKUP(E759,PARAM!H:I,2,0),VLOOKUP(G759,PARAM!S:T,2,0),"*"),"")</f>
        <v>*4041116*</v>
      </c>
      <c r="K759" s="1" t="str">
        <f t="shared" si="1"/>
        <v>CONJUNTO NIÑO DE COLOMBIA TALLA 16</v>
      </c>
      <c r="L759" s="1" t="str">
        <f>VLOOKUP(B759,PARAM!A:C,3,0)</f>
        <v>CONJUNTOS Y CAMISETAS DE FUTBOL</v>
      </c>
      <c r="M759" s="1" t="str">
        <f>VLOOKUP(D759,PARAM!K:N,3,0)</f>
        <v>NIÑO</v>
      </c>
      <c r="N759" s="1" t="str">
        <f>VLOOKUP(D759,PARAM!K:N,4,0)</f>
        <v>NIÑO</v>
      </c>
      <c r="O759" s="1" t="str">
        <f t="shared" si="2"/>
        <v>CONJUNTO NIÑO DE COLOMBIA</v>
      </c>
      <c r="P759" s="1"/>
      <c r="Q759" s="1"/>
    </row>
    <row r="760">
      <c r="A760" s="82">
        <v>46197.0</v>
      </c>
      <c r="B760" s="5" t="s">
        <v>1746</v>
      </c>
      <c r="C760" s="5" t="s">
        <v>1795</v>
      </c>
      <c r="D760" s="5" t="s">
        <v>1582</v>
      </c>
      <c r="E760" s="5" t="s">
        <v>2020</v>
      </c>
      <c r="F760" s="5" t="s">
        <v>1771</v>
      </c>
      <c r="G760" s="99" t="s">
        <v>1753</v>
      </c>
      <c r="H760" s="5" t="s">
        <v>386</v>
      </c>
      <c r="I760" s="1" t="str">
        <f>IFERROR(CONCATENATE(VLOOKUP(C760,PARAM!E:F,2,0),VLOOKUP(D760,PARAM!K:L,2,0),VLOOKUP(E760,PARAM!H:I,2,0),VLOOKUP(G760,PARAM!S:T,2,0)),"")</f>
        <v>40333227</v>
      </c>
      <c r="J760" s="1" t="str">
        <f>IFERROR(CONCATENATE("*",VLOOKUP(C760,PARAM!E:F,2,0),VLOOKUP(D760,PARAM!K:L,2,0),VLOOKUP(E760,PARAM!H:I,2,0),VLOOKUP(G760,PARAM!S:T,2,0),"*"),"")</f>
        <v>*40333227*</v>
      </c>
      <c r="K760" s="1" t="str">
        <f t="shared" si="1"/>
        <v>CONJUNTO UNISEX COLOMBIA AAA AZUL ENTRENAMIENTO TALLA S</v>
      </c>
      <c r="L760" s="1" t="str">
        <f>VLOOKUP(B760,PARAM!A:C,3,0)</f>
        <v>CONJUNTOS Y CAMISETAS DE FUTBOL</v>
      </c>
      <c r="M760" s="1" t="str">
        <f>VLOOKUP(D760,PARAM!K:N,3,0)</f>
        <v>UNISEX</v>
      </c>
      <c r="N760" s="1" t="str">
        <f>VLOOKUP(D760,PARAM!K:N,4,0)</f>
        <v>ADULTO</v>
      </c>
      <c r="O760" s="1" t="str">
        <f t="shared" si="2"/>
        <v>CONJUNTO UNISEX COLOMBIA AAA AZUL ENTRENAMIENTO</v>
      </c>
      <c r="P760" s="1"/>
      <c r="Q760" s="1"/>
    </row>
    <row r="761">
      <c r="A761" s="82">
        <v>46197.0</v>
      </c>
      <c r="B761" s="5" t="s">
        <v>1746</v>
      </c>
      <c r="C761" s="5" t="s">
        <v>1795</v>
      </c>
      <c r="D761" s="5" t="s">
        <v>1582</v>
      </c>
      <c r="E761" s="5" t="s">
        <v>2020</v>
      </c>
      <c r="F761" s="5" t="s">
        <v>1771</v>
      </c>
      <c r="G761" s="99" t="s">
        <v>1752</v>
      </c>
      <c r="H761" s="5" t="s">
        <v>386</v>
      </c>
      <c r="I761" s="1" t="str">
        <f>IFERROR(CONCATENATE(VLOOKUP(C761,PARAM!E:F,2,0),VLOOKUP(D761,PARAM!K:L,2,0),VLOOKUP(E761,PARAM!H:I,2,0),VLOOKUP(G761,PARAM!S:T,2,0)),"")</f>
        <v>40333225</v>
      </c>
      <c r="J761" s="1" t="str">
        <f>IFERROR(CONCATENATE("*",VLOOKUP(C761,PARAM!E:F,2,0),VLOOKUP(D761,PARAM!K:L,2,0),VLOOKUP(E761,PARAM!H:I,2,0),VLOOKUP(G761,PARAM!S:T,2,0),"*"),"")</f>
        <v>*40333225*</v>
      </c>
      <c r="K761" s="1" t="str">
        <f t="shared" si="1"/>
        <v>CONJUNTO UNISEX COLOMBIA AAA AZUL ENTRENAMIENTO TALLA M</v>
      </c>
      <c r="L761" s="1" t="str">
        <f>VLOOKUP(B761,PARAM!A:C,3,0)</f>
        <v>CONJUNTOS Y CAMISETAS DE FUTBOL</v>
      </c>
      <c r="M761" s="1" t="str">
        <f>VLOOKUP(D761,PARAM!K:N,3,0)</f>
        <v>UNISEX</v>
      </c>
      <c r="N761" s="1" t="str">
        <f>VLOOKUP(D761,PARAM!K:N,4,0)</f>
        <v>ADULTO</v>
      </c>
      <c r="O761" s="1" t="str">
        <f t="shared" si="2"/>
        <v>CONJUNTO UNISEX COLOMBIA AAA AZUL ENTRENAMIENTO</v>
      </c>
      <c r="P761" s="1"/>
      <c r="Q761" s="1"/>
    </row>
    <row r="762">
      <c r="A762" s="82">
        <v>46197.0</v>
      </c>
      <c r="B762" s="5" t="s">
        <v>1746</v>
      </c>
      <c r="C762" s="5" t="s">
        <v>1795</v>
      </c>
      <c r="D762" s="5" t="s">
        <v>1582</v>
      </c>
      <c r="E762" s="5" t="s">
        <v>2020</v>
      </c>
      <c r="F762" s="5" t="s">
        <v>1771</v>
      </c>
      <c r="G762" s="99" t="s">
        <v>1751</v>
      </c>
      <c r="H762" s="5" t="s">
        <v>386</v>
      </c>
      <c r="I762" s="1" t="str">
        <f>IFERROR(CONCATENATE(VLOOKUP(C762,PARAM!E:F,2,0),VLOOKUP(D762,PARAM!K:L,2,0),VLOOKUP(E762,PARAM!H:I,2,0),VLOOKUP(G762,PARAM!S:T,2,0)),"")</f>
        <v>40333223</v>
      </c>
      <c r="J762" s="1" t="str">
        <f>IFERROR(CONCATENATE("*",VLOOKUP(C762,PARAM!E:F,2,0),VLOOKUP(D762,PARAM!K:L,2,0),VLOOKUP(E762,PARAM!H:I,2,0),VLOOKUP(G762,PARAM!S:T,2,0),"*"),"")</f>
        <v>*40333223*</v>
      </c>
      <c r="K762" s="1" t="str">
        <f t="shared" si="1"/>
        <v>CONJUNTO UNISEX COLOMBIA AAA AZUL ENTRENAMIENTO TALLA L</v>
      </c>
      <c r="L762" s="1" t="str">
        <f>VLOOKUP(B762,PARAM!A:C,3,0)</f>
        <v>CONJUNTOS Y CAMISETAS DE FUTBOL</v>
      </c>
      <c r="M762" s="1" t="str">
        <f>VLOOKUP(D762,PARAM!K:N,3,0)</f>
        <v>UNISEX</v>
      </c>
      <c r="N762" s="1" t="str">
        <f>VLOOKUP(D762,PARAM!K:N,4,0)</f>
        <v>ADULTO</v>
      </c>
      <c r="O762" s="1" t="str">
        <f t="shared" si="2"/>
        <v>CONJUNTO UNISEX COLOMBIA AAA AZUL ENTRENAMIENTO</v>
      </c>
      <c r="P762" s="1"/>
      <c r="Q762" s="1"/>
    </row>
    <row r="763">
      <c r="A763" s="82">
        <v>46197.0</v>
      </c>
      <c r="B763" s="5" t="s">
        <v>1746</v>
      </c>
      <c r="C763" s="5" t="s">
        <v>1795</v>
      </c>
      <c r="D763" s="5" t="s">
        <v>1582</v>
      </c>
      <c r="E763" s="5" t="s">
        <v>2020</v>
      </c>
      <c r="F763" s="5" t="s">
        <v>1771</v>
      </c>
      <c r="G763" s="99" t="s">
        <v>1754</v>
      </c>
      <c r="H763" s="5" t="s">
        <v>386</v>
      </c>
      <c r="I763" s="1" t="str">
        <f>IFERROR(CONCATENATE(VLOOKUP(C763,PARAM!E:F,2,0),VLOOKUP(D763,PARAM!K:L,2,0),VLOOKUP(E763,PARAM!H:I,2,0),VLOOKUP(G763,PARAM!S:T,2,0)),"")</f>
        <v>40333232</v>
      </c>
      <c r="J763" s="1" t="str">
        <f>IFERROR(CONCATENATE("*",VLOOKUP(C763,PARAM!E:F,2,0),VLOOKUP(D763,PARAM!K:L,2,0),VLOOKUP(E763,PARAM!H:I,2,0),VLOOKUP(G763,PARAM!S:T,2,0),"*"),"")</f>
        <v>*40333232*</v>
      </c>
      <c r="K763" s="1" t="str">
        <f t="shared" si="1"/>
        <v>CONJUNTO UNISEX COLOMBIA AAA AZUL ENTRENAMIENTO TALLA XL</v>
      </c>
      <c r="L763" s="1" t="str">
        <f>VLOOKUP(B763,PARAM!A:C,3,0)</f>
        <v>CONJUNTOS Y CAMISETAS DE FUTBOL</v>
      </c>
      <c r="M763" s="1" t="str">
        <f>VLOOKUP(D763,PARAM!K:N,3,0)</f>
        <v>UNISEX</v>
      </c>
      <c r="N763" s="1" t="str">
        <f>VLOOKUP(D763,PARAM!K:N,4,0)</f>
        <v>ADULTO</v>
      </c>
      <c r="O763" s="1" t="str">
        <f t="shared" si="2"/>
        <v>CONJUNTO UNISEX COLOMBIA AAA AZUL ENTRENAMIENTO</v>
      </c>
      <c r="P763" s="1"/>
      <c r="Q763" s="1"/>
    </row>
    <row r="764">
      <c r="A764" s="82">
        <v>46197.0</v>
      </c>
      <c r="B764" s="5" t="s">
        <v>1746</v>
      </c>
      <c r="C764" s="5" t="s">
        <v>1795</v>
      </c>
      <c r="D764" s="5" t="s">
        <v>1582</v>
      </c>
      <c r="E764" s="5" t="s">
        <v>2020</v>
      </c>
      <c r="F764" s="5" t="s">
        <v>1771</v>
      </c>
      <c r="G764" s="99" t="s">
        <v>1756</v>
      </c>
      <c r="H764" s="5" t="s">
        <v>386</v>
      </c>
      <c r="I764" s="1" t="str">
        <f>IFERROR(CONCATENATE(VLOOKUP(C764,PARAM!E:F,2,0),VLOOKUP(D764,PARAM!K:L,2,0),VLOOKUP(E764,PARAM!H:I,2,0),VLOOKUP(G764,PARAM!S:T,2,0)),"")</f>
        <v>40333234</v>
      </c>
      <c r="J764" s="1" t="str">
        <f>IFERROR(CONCATENATE("*",VLOOKUP(C764,PARAM!E:F,2,0),VLOOKUP(D764,PARAM!K:L,2,0),VLOOKUP(E764,PARAM!H:I,2,0),VLOOKUP(G764,PARAM!S:T,2,0),"*"),"")</f>
        <v>*40333234*</v>
      </c>
      <c r="K764" s="1" t="str">
        <f t="shared" si="1"/>
        <v>CONJUNTO UNISEX COLOMBIA AAA AZUL ENTRENAMIENTO TALLA XXL</v>
      </c>
      <c r="L764" s="1" t="str">
        <f>VLOOKUP(B764,PARAM!A:C,3,0)</f>
        <v>CONJUNTOS Y CAMISETAS DE FUTBOL</v>
      </c>
      <c r="M764" s="1" t="str">
        <f>VLOOKUP(D764,PARAM!K:N,3,0)</f>
        <v>UNISEX</v>
      </c>
      <c r="N764" s="1" t="str">
        <f>VLOOKUP(D764,PARAM!K:N,4,0)</f>
        <v>ADULTO</v>
      </c>
      <c r="O764" s="1" t="str">
        <f t="shared" si="2"/>
        <v>CONJUNTO UNISEX COLOMBIA AAA AZUL ENTRENAMIENTO</v>
      </c>
      <c r="P764" s="1"/>
      <c r="Q764" s="1"/>
    </row>
    <row r="765">
      <c r="A765" s="82">
        <v>46197.0</v>
      </c>
      <c r="B765" s="5" t="s">
        <v>1746</v>
      </c>
      <c r="C765" s="5" t="s">
        <v>1761</v>
      </c>
      <c r="D765" s="5" t="s">
        <v>1599</v>
      </c>
      <c r="E765" s="5" t="s">
        <v>2021</v>
      </c>
      <c r="F765" s="5" t="s">
        <v>1797</v>
      </c>
      <c r="G765" s="99" t="s">
        <v>2022</v>
      </c>
      <c r="H765" s="5" t="s">
        <v>386</v>
      </c>
      <c r="I765" s="1" t="str">
        <f>IFERROR(CONCATENATE(VLOOKUP(C765,PARAM!E:F,2,0),VLOOKUP(D765,PARAM!K:L,2,0),VLOOKUP(E765,PARAM!H:I,2,0),VLOOKUP(G765,PARAM!S:T,2,0)),"")</f>
        <v>11133337</v>
      </c>
      <c r="J765" s="1" t="str">
        <f>IFERROR(CONCATENATE("*",VLOOKUP(C765,PARAM!E:F,2,0),VLOOKUP(D765,PARAM!K:L,2,0),VLOOKUP(E765,PARAM!H:I,2,0),VLOOKUP(G765,PARAM!S:T,2,0),"*"),"")</f>
        <v>*11133337*</v>
      </c>
      <c r="K765" s="1" t="str">
        <f t="shared" si="1"/>
        <v>CAMISETAS DAMA COLOMBIA AAA AZUL OSCURO ENTREVISTA TALLA XS</v>
      </c>
      <c r="L765" s="1" t="str">
        <f>VLOOKUP(B765,PARAM!A:C,3,0)</f>
        <v>CONJUNTOS Y CAMISETAS DE FUTBOL</v>
      </c>
      <c r="M765" s="1" t="str">
        <f>VLOOKUP(D765,PARAM!K:N,3,0)</f>
        <v>FEMENINO</v>
      </c>
      <c r="N765" s="1" t="str">
        <f>VLOOKUP(D765,PARAM!K:N,4,0)</f>
        <v>ADULTO</v>
      </c>
      <c r="O765" s="1" t="str">
        <f t="shared" si="2"/>
        <v>CAMISETAS DAMA COLOMBIA AAA AZUL OSCURO ENTREVISTA</v>
      </c>
      <c r="P765" s="1"/>
      <c r="Q765" s="1"/>
    </row>
    <row r="766">
      <c r="A766" s="82">
        <v>46197.0</v>
      </c>
      <c r="B766" s="5" t="s">
        <v>1746</v>
      </c>
      <c r="C766" s="5" t="s">
        <v>1761</v>
      </c>
      <c r="D766" s="5" t="s">
        <v>1599</v>
      </c>
      <c r="E766" s="5" t="s">
        <v>2021</v>
      </c>
      <c r="F766" s="5" t="s">
        <v>1797</v>
      </c>
      <c r="G766" s="99" t="s">
        <v>1753</v>
      </c>
      <c r="H766" s="5" t="s">
        <v>386</v>
      </c>
      <c r="I766" s="1" t="str">
        <f>IFERROR(CONCATENATE(VLOOKUP(C766,PARAM!E:F,2,0),VLOOKUP(D766,PARAM!K:L,2,0),VLOOKUP(E766,PARAM!H:I,2,0),VLOOKUP(G766,PARAM!S:T,2,0)),"")</f>
        <v>11133327</v>
      </c>
      <c r="J766" s="1" t="str">
        <f>IFERROR(CONCATENATE("*",VLOOKUP(C766,PARAM!E:F,2,0),VLOOKUP(D766,PARAM!K:L,2,0),VLOOKUP(E766,PARAM!H:I,2,0),VLOOKUP(G766,PARAM!S:T,2,0),"*"),"")</f>
        <v>*11133327*</v>
      </c>
      <c r="K766" s="1" t="str">
        <f t="shared" si="1"/>
        <v>CAMISETAS DAMA COLOMBIA AAA AZUL OSCURO ENTREVISTA TALLA S</v>
      </c>
      <c r="L766" s="1" t="str">
        <f>VLOOKUP(B766,PARAM!A:C,3,0)</f>
        <v>CONJUNTOS Y CAMISETAS DE FUTBOL</v>
      </c>
      <c r="M766" s="1" t="str">
        <f>VLOOKUP(D766,PARAM!K:N,3,0)</f>
        <v>FEMENINO</v>
      </c>
      <c r="N766" s="1" t="str">
        <f>VLOOKUP(D766,PARAM!K:N,4,0)</f>
        <v>ADULTO</v>
      </c>
      <c r="O766" s="1" t="str">
        <f t="shared" si="2"/>
        <v>CAMISETAS DAMA COLOMBIA AAA AZUL OSCURO ENTREVISTA</v>
      </c>
      <c r="P766" s="1"/>
      <c r="Q766" s="1"/>
    </row>
    <row r="767">
      <c r="A767" s="82">
        <v>46197.0</v>
      </c>
      <c r="B767" s="5" t="s">
        <v>1746</v>
      </c>
      <c r="C767" s="5" t="s">
        <v>1761</v>
      </c>
      <c r="D767" s="5" t="s">
        <v>1599</v>
      </c>
      <c r="E767" s="5" t="s">
        <v>2021</v>
      </c>
      <c r="F767" s="5" t="s">
        <v>1797</v>
      </c>
      <c r="G767" s="99" t="s">
        <v>1752</v>
      </c>
      <c r="H767" s="5" t="s">
        <v>386</v>
      </c>
      <c r="I767" s="1" t="str">
        <f>IFERROR(CONCATENATE(VLOOKUP(C767,PARAM!E:F,2,0),VLOOKUP(D767,PARAM!K:L,2,0),VLOOKUP(E767,PARAM!H:I,2,0),VLOOKUP(G767,PARAM!S:T,2,0)),"")</f>
        <v>11133325</v>
      </c>
      <c r="J767" s="1" t="str">
        <f>IFERROR(CONCATENATE("*",VLOOKUP(C767,PARAM!E:F,2,0),VLOOKUP(D767,PARAM!K:L,2,0),VLOOKUP(E767,PARAM!H:I,2,0),VLOOKUP(G767,PARAM!S:T,2,0),"*"),"")</f>
        <v>*11133325*</v>
      </c>
      <c r="K767" s="1" t="str">
        <f t="shared" si="1"/>
        <v>CAMISETAS DAMA COLOMBIA AAA AZUL OSCURO ENTREVISTA TALLA M</v>
      </c>
      <c r="L767" s="1" t="str">
        <f>VLOOKUP(B767,PARAM!A:C,3,0)</f>
        <v>CONJUNTOS Y CAMISETAS DE FUTBOL</v>
      </c>
      <c r="M767" s="1" t="str">
        <f>VLOOKUP(D767,PARAM!K:N,3,0)</f>
        <v>FEMENINO</v>
      </c>
      <c r="N767" s="1" t="str">
        <f>VLOOKUP(D767,PARAM!K:N,4,0)</f>
        <v>ADULTO</v>
      </c>
      <c r="O767" s="1" t="str">
        <f t="shared" si="2"/>
        <v>CAMISETAS DAMA COLOMBIA AAA AZUL OSCURO ENTREVISTA</v>
      </c>
      <c r="P767" s="1"/>
      <c r="Q767" s="1"/>
    </row>
    <row r="768">
      <c r="A768" s="82">
        <v>46197.0</v>
      </c>
      <c r="B768" s="5" t="s">
        <v>1746</v>
      </c>
      <c r="C768" s="5" t="s">
        <v>1761</v>
      </c>
      <c r="D768" s="5" t="s">
        <v>1599</v>
      </c>
      <c r="E768" s="5" t="s">
        <v>2021</v>
      </c>
      <c r="F768" s="5" t="s">
        <v>1797</v>
      </c>
      <c r="G768" s="99" t="s">
        <v>1751</v>
      </c>
      <c r="H768" s="5" t="s">
        <v>386</v>
      </c>
      <c r="I768" s="1" t="str">
        <f>IFERROR(CONCATENATE(VLOOKUP(C768,PARAM!E:F,2,0),VLOOKUP(D768,PARAM!K:L,2,0),VLOOKUP(E768,PARAM!H:I,2,0),VLOOKUP(G768,PARAM!S:T,2,0)),"")</f>
        <v>11133323</v>
      </c>
      <c r="J768" s="1" t="str">
        <f>IFERROR(CONCATENATE("*",VLOOKUP(C768,PARAM!E:F,2,0),VLOOKUP(D768,PARAM!K:L,2,0),VLOOKUP(E768,PARAM!H:I,2,0),VLOOKUP(G768,PARAM!S:T,2,0),"*"),"")</f>
        <v>*11133323*</v>
      </c>
      <c r="K768" s="1" t="str">
        <f t="shared" si="1"/>
        <v>CAMISETAS DAMA COLOMBIA AAA AZUL OSCURO ENTREVISTA TALLA L</v>
      </c>
      <c r="L768" s="1" t="str">
        <f>VLOOKUP(B768,PARAM!A:C,3,0)</f>
        <v>CONJUNTOS Y CAMISETAS DE FUTBOL</v>
      </c>
      <c r="M768" s="1" t="str">
        <f>VLOOKUP(D768,PARAM!K:N,3,0)</f>
        <v>FEMENINO</v>
      </c>
      <c r="N768" s="1" t="str">
        <f>VLOOKUP(D768,PARAM!K:N,4,0)</f>
        <v>ADULTO</v>
      </c>
      <c r="O768" s="1" t="str">
        <f t="shared" si="2"/>
        <v>CAMISETAS DAMA COLOMBIA AAA AZUL OSCURO ENTREVISTA</v>
      </c>
      <c r="P768" s="1"/>
      <c r="Q768" s="1"/>
    </row>
    <row r="769">
      <c r="A769" s="82">
        <v>46197.0</v>
      </c>
      <c r="B769" s="5" t="s">
        <v>1746</v>
      </c>
      <c r="C769" s="5" t="s">
        <v>1761</v>
      </c>
      <c r="D769" s="5" t="s">
        <v>1599</v>
      </c>
      <c r="E769" s="5" t="s">
        <v>2021</v>
      </c>
      <c r="F769" s="5" t="s">
        <v>1797</v>
      </c>
      <c r="G769" s="99" t="s">
        <v>1754</v>
      </c>
      <c r="H769" s="5" t="s">
        <v>386</v>
      </c>
      <c r="I769" s="1" t="str">
        <f>IFERROR(CONCATENATE(VLOOKUP(C769,PARAM!E:F,2,0),VLOOKUP(D769,PARAM!K:L,2,0),VLOOKUP(E769,PARAM!H:I,2,0),VLOOKUP(G769,PARAM!S:T,2,0)),"")</f>
        <v>11133332</v>
      </c>
      <c r="J769" s="1" t="str">
        <f>IFERROR(CONCATENATE("*",VLOOKUP(C769,PARAM!E:F,2,0),VLOOKUP(D769,PARAM!K:L,2,0),VLOOKUP(E769,PARAM!H:I,2,0),VLOOKUP(G769,PARAM!S:T,2,0),"*"),"")</f>
        <v>*11133332*</v>
      </c>
      <c r="K769" s="1" t="str">
        <f t="shared" si="1"/>
        <v>CAMISETAS DAMA COLOMBIA AAA AZUL OSCURO ENTREVISTA TALLA XL</v>
      </c>
      <c r="L769" s="1" t="str">
        <f>VLOOKUP(B769,PARAM!A:C,3,0)</f>
        <v>CONJUNTOS Y CAMISETAS DE FUTBOL</v>
      </c>
      <c r="M769" s="1" t="str">
        <f>VLOOKUP(D769,PARAM!K:N,3,0)</f>
        <v>FEMENINO</v>
      </c>
      <c r="N769" s="1" t="str">
        <f>VLOOKUP(D769,PARAM!K:N,4,0)</f>
        <v>ADULTO</v>
      </c>
      <c r="O769" s="1" t="str">
        <f t="shared" si="2"/>
        <v>CAMISETAS DAMA COLOMBIA AAA AZUL OSCURO ENTREVISTA</v>
      </c>
      <c r="P769" s="1"/>
      <c r="Q769" s="1"/>
    </row>
    <row r="770">
      <c r="A770" s="82">
        <v>46197.0</v>
      </c>
      <c r="B770" s="5" t="s">
        <v>1746</v>
      </c>
      <c r="C770" s="5" t="s">
        <v>1795</v>
      </c>
      <c r="D770" s="5" t="s">
        <v>1582</v>
      </c>
      <c r="E770" s="5" t="s">
        <v>2023</v>
      </c>
      <c r="F770" s="5" t="s">
        <v>1797</v>
      </c>
      <c r="G770" s="99" t="s">
        <v>1753</v>
      </c>
      <c r="H770" s="5" t="s">
        <v>386</v>
      </c>
      <c r="I770" s="1" t="str">
        <f>IFERROR(CONCATENATE(VLOOKUP(C770,PARAM!E:F,2,0),VLOOKUP(D770,PARAM!K:L,2,0),VLOOKUP(E770,PARAM!H:I,2,0),VLOOKUP(G770,PARAM!S:T,2,0)),"")</f>
        <v>40333427</v>
      </c>
      <c r="J770" s="1" t="str">
        <f>IFERROR(CONCATENATE("*",VLOOKUP(C770,PARAM!E:F,2,0),VLOOKUP(D770,PARAM!K:L,2,0),VLOOKUP(E770,PARAM!H:I,2,0),VLOOKUP(G770,PARAM!S:T,2,0),"*"),"")</f>
        <v>*40333427*</v>
      </c>
      <c r="K770" s="1" t="str">
        <f t="shared" si="1"/>
        <v>CONJUNTO UNISEX PARIS SAINT GERMAIN AAA LOCAL 2025-2026 TALLA S</v>
      </c>
      <c r="L770" s="1" t="str">
        <f>VLOOKUP(B770,PARAM!A:C,3,0)</f>
        <v>CONJUNTOS Y CAMISETAS DE FUTBOL</v>
      </c>
      <c r="M770" s="1" t="str">
        <f>VLOOKUP(D770,PARAM!K:N,3,0)</f>
        <v>UNISEX</v>
      </c>
      <c r="N770" s="1" t="str">
        <f>VLOOKUP(D770,PARAM!K:N,4,0)</f>
        <v>ADULTO</v>
      </c>
      <c r="O770" s="1" t="str">
        <f t="shared" si="2"/>
        <v>CONJUNTO UNISEX PARIS SAINT GERMAIN AAA LOCAL 2025-2026</v>
      </c>
      <c r="P770" s="1"/>
      <c r="Q770" s="1"/>
    </row>
    <row r="771">
      <c r="A771" s="82">
        <v>46197.0</v>
      </c>
      <c r="B771" s="5" t="s">
        <v>1746</v>
      </c>
      <c r="C771" s="5" t="s">
        <v>1795</v>
      </c>
      <c r="D771" s="5" t="s">
        <v>1582</v>
      </c>
      <c r="E771" s="5" t="s">
        <v>2023</v>
      </c>
      <c r="F771" s="5" t="s">
        <v>1797</v>
      </c>
      <c r="G771" s="99" t="s">
        <v>1752</v>
      </c>
      <c r="H771" s="5" t="s">
        <v>386</v>
      </c>
      <c r="I771" s="1" t="str">
        <f>IFERROR(CONCATENATE(VLOOKUP(C771,PARAM!E:F,2,0),VLOOKUP(D771,PARAM!K:L,2,0),VLOOKUP(E771,PARAM!H:I,2,0),VLOOKUP(G771,PARAM!S:T,2,0)),"")</f>
        <v>40333425</v>
      </c>
      <c r="J771" s="1" t="str">
        <f>IFERROR(CONCATENATE("*",VLOOKUP(C771,PARAM!E:F,2,0),VLOOKUP(D771,PARAM!K:L,2,0),VLOOKUP(E771,PARAM!H:I,2,0),VLOOKUP(G771,PARAM!S:T,2,0),"*"),"")</f>
        <v>*40333425*</v>
      </c>
      <c r="K771" s="1" t="str">
        <f t="shared" si="1"/>
        <v>CONJUNTO UNISEX PARIS SAINT GERMAIN AAA LOCAL 2025-2026 TALLA M</v>
      </c>
      <c r="L771" s="1" t="str">
        <f>VLOOKUP(B771,PARAM!A:C,3,0)</f>
        <v>CONJUNTOS Y CAMISETAS DE FUTBOL</v>
      </c>
      <c r="M771" s="1" t="str">
        <f>VLOOKUP(D771,PARAM!K:N,3,0)</f>
        <v>UNISEX</v>
      </c>
      <c r="N771" s="1" t="str">
        <f>VLOOKUP(D771,PARAM!K:N,4,0)</f>
        <v>ADULTO</v>
      </c>
      <c r="O771" s="1" t="str">
        <f t="shared" si="2"/>
        <v>CONJUNTO UNISEX PARIS SAINT GERMAIN AAA LOCAL 2025-2026</v>
      </c>
      <c r="P771" s="1"/>
      <c r="Q771" s="1"/>
    </row>
    <row r="772">
      <c r="A772" s="82">
        <v>46197.0</v>
      </c>
      <c r="B772" s="5" t="s">
        <v>1746</v>
      </c>
      <c r="C772" s="5" t="s">
        <v>1795</v>
      </c>
      <c r="D772" s="5" t="s">
        <v>1582</v>
      </c>
      <c r="E772" s="5" t="s">
        <v>2023</v>
      </c>
      <c r="F772" s="5" t="s">
        <v>1797</v>
      </c>
      <c r="G772" s="99" t="s">
        <v>1751</v>
      </c>
      <c r="H772" s="5" t="s">
        <v>386</v>
      </c>
      <c r="I772" s="1" t="str">
        <f>IFERROR(CONCATENATE(VLOOKUP(C772,PARAM!E:F,2,0),VLOOKUP(D772,PARAM!K:L,2,0),VLOOKUP(E772,PARAM!H:I,2,0),VLOOKUP(G772,PARAM!S:T,2,0)),"")</f>
        <v>40333423</v>
      </c>
      <c r="J772" s="1" t="str">
        <f>IFERROR(CONCATENATE("*",VLOOKUP(C772,PARAM!E:F,2,0),VLOOKUP(D772,PARAM!K:L,2,0),VLOOKUP(E772,PARAM!H:I,2,0),VLOOKUP(G772,PARAM!S:T,2,0),"*"),"")</f>
        <v>*40333423*</v>
      </c>
      <c r="K772" s="1" t="str">
        <f t="shared" si="1"/>
        <v>CONJUNTO UNISEX PARIS SAINT GERMAIN AAA LOCAL 2025-2026 TALLA L</v>
      </c>
      <c r="L772" s="1" t="str">
        <f>VLOOKUP(B772,PARAM!A:C,3,0)</f>
        <v>CONJUNTOS Y CAMISETAS DE FUTBOL</v>
      </c>
      <c r="M772" s="1" t="str">
        <f>VLOOKUP(D772,PARAM!K:N,3,0)</f>
        <v>UNISEX</v>
      </c>
      <c r="N772" s="1" t="str">
        <f>VLOOKUP(D772,PARAM!K:N,4,0)</f>
        <v>ADULTO</v>
      </c>
      <c r="O772" s="1" t="str">
        <f t="shared" si="2"/>
        <v>CONJUNTO UNISEX PARIS SAINT GERMAIN AAA LOCAL 2025-2026</v>
      </c>
      <c r="P772" s="1"/>
      <c r="Q772" s="1"/>
    </row>
    <row r="773">
      <c r="A773" s="82">
        <v>46197.0</v>
      </c>
      <c r="B773" s="5" t="s">
        <v>1746</v>
      </c>
      <c r="C773" s="5" t="s">
        <v>1795</v>
      </c>
      <c r="D773" s="5" t="s">
        <v>1582</v>
      </c>
      <c r="E773" s="5" t="s">
        <v>2023</v>
      </c>
      <c r="F773" s="5" t="s">
        <v>1797</v>
      </c>
      <c r="G773" s="99" t="s">
        <v>1754</v>
      </c>
      <c r="H773" s="5" t="s">
        <v>386</v>
      </c>
      <c r="I773" s="1" t="str">
        <f>IFERROR(CONCATENATE(VLOOKUP(C773,PARAM!E:F,2,0),VLOOKUP(D773,PARAM!K:L,2,0),VLOOKUP(E773,PARAM!H:I,2,0),VLOOKUP(G773,PARAM!S:T,2,0)),"")</f>
        <v>40333432</v>
      </c>
      <c r="J773" s="1" t="str">
        <f>IFERROR(CONCATENATE("*",VLOOKUP(C773,PARAM!E:F,2,0),VLOOKUP(D773,PARAM!K:L,2,0),VLOOKUP(E773,PARAM!H:I,2,0),VLOOKUP(G773,PARAM!S:T,2,0),"*"),"")</f>
        <v>*40333432*</v>
      </c>
      <c r="K773" s="1" t="str">
        <f t="shared" si="1"/>
        <v>CONJUNTO UNISEX PARIS SAINT GERMAIN AAA LOCAL 2025-2026 TALLA XL</v>
      </c>
      <c r="L773" s="1" t="str">
        <f>VLOOKUP(B773,PARAM!A:C,3,0)</f>
        <v>CONJUNTOS Y CAMISETAS DE FUTBOL</v>
      </c>
      <c r="M773" s="1" t="str">
        <f>VLOOKUP(D773,PARAM!K:N,3,0)</f>
        <v>UNISEX</v>
      </c>
      <c r="N773" s="1" t="str">
        <f>VLOOKUP(D773,PARAM!K:N,4,0)</f>
        <v>ADULTO</v>
      </c>
      <c r="O773" s="1" t="str">
        <f t="shared" si="2"/>
        <v>CONJUNTO UNISEX PARIS SAINT GERMAIN AAA LOCAL 2025-2026</v>
      </c>
      <c r="P773" s="1"/>
      <c r="Q773" s="1"/>
    </row>
    <row r="774">
      <c r="A774" s="82">
        <v>46197.0</v>
      </c>
      <c r="B774" s="5" t="s">
        <v>1746</v>
      </c>
      <c r="C774" s="5" t="s">
        <v>1795</v>
      </c>
      <c r="D774" s="5" t="s">
        <v>1582</v>
      </c>
      <c r="E774" s="5" t="s">
        <v>2023</v>
      </c>
      <c r="F774" s="5" t="s">
        <v>1797</v>
      </c>
      <c r="G774" s="99" t="s">
        <v>1756</v>
      </c>
      <c r="H774" s="5" t="s">
        <v>386</v>
      </c>
      <c r="I774" s="1" t="str">
        <f>IFERROR(CONCATENATE(VLOOKUP(C774,PARAM!E:F,2,0),VLOOKUP(D774,PARAM!K:L,2,0),VLOOKUP(E774,PARAM!H:I,2,0),VLOOKUP(G774,PARAM!S:T,2,0)),"")</f>
        <v>40333434</v>
      </c>
      <c r="J774" s="1" t="str">
        <f>IFERROR(CONCATENATE("*",VLOOKUP(C774,PARAM!E:F,2,0),VLOOKUP(D774,PARAM!K:L,2,0),VLOOKUP(E774,PARAM!H:I,2,0),VLOOKUP(G774,PARAM!S:T,2,0),"*"),"")</f>
        <v>*40333434*</v>
      </c>
      <c r="K774" s="1" t="str">
        <f t="shared" si="1"/>
        <v>CONJUNTO UNISEX PARIS SAINT GERMAIN AAA LOCAL 2025-2026 TALLA XXL</v>
      </c>
      <c r="L774" s="1" t="str">
        <f>VLOOKUP(B774,PARAM!A:C,3,0)</f>
        <v>CONJUNTOS Y CAMISETAS DE FUTBOL</v>
      </c>
      <c r="M774" s="1" t="str">
        <f>VLOOKUP(D774,PARAM!K:N,3,0)</f>
        <v>UNISEX</v>
      </c>
      <c r="N774" s="1" t="str">
        <f>VLOOKUP(D774,PARAM!K:N,4,0)</f>
        <v>ADULTO</v>
      </c>
      <c r="O774" s="1" t="str">
        <f t="shared" si="2"/>
        <v>CONJUNTO UNISEX PARIS SAINT GERMAIN AAA LOCAL 2025-2026</v>
      </c>
      <c r="P774" s="1"/>
      <c r="Q774" s="1"/>
    </row>
    <row r="775">
      <c r="A775" s="82">
        <v>46197.0</v>
      </c>
      <c r="B775" s="5" t="s">
        <v>1746</v>
      </c>
      <c r="C775" s="5" t="s">
        <v>1761</v>
      </c>
      <c r="D775" s="5" t="s">
        <v>1582</v>
      </c>
      <c r="E775" s="5" t="s">
        <v>2024</v>
      </c>
      <c r="F775" s="5" t="s">
        <v>1776</v>
      </c>
      <c r="G775" s="99" t="s">
        <v>1753</v>
      </c>
      <c r="H775" s="5" t="s">
        <v>1449</v>
      </c>
      <c r="I775" s="1" t="str">
        <f>IFERROR(CONCATENATE(VLOOKUP(C775,PARAM!E:F,2,0),VLOOKUP(D775,PARAM!K:L,2,0),VLOOKUP(E775,PARAM!H:I,2,0),VLOOKUP(G775,PARAM!S:T,2,0)),"")</f>
        <v>11333527</v>
      </c>
      <c r="J775" s="1" t="str">
        <f>IFERROR(CONCATENATE("*",VLOOKUP(C775,PARAM!E:F,2,0),VLOOKUP(D775,PARAM!K:L,2,0),VLOOKUP(E775,PARAM!H:I,2,0),VLOOKUP(G775,PARAM!S:T,2,0),"*"),"")</f>
        <v>*11333527*</v>
      </c>
      <c r="K775" s="1" t="str">
        <f t="shared" si="1"/>
        <v>CAMISETAS UNISEX ARGENTINA 1.1 LOCAL 2026 TALLA S</v>
      </c>
      <c r="L775" s="1" t="str">
        <f>VLOOKUP(B775,PARAM!A:C,3,0)</f>
        <v>CONJUNTOS Y CAMISETAS DE FUTBOL</v>
      </c>
      <c r="M775" s="1" t="str">
        <f>VLOOKUP(D775,PARAM!K:N,3,0)</f>
        <v>UNISEX</v>
      </c>
      <c r="N775" s="1" t="str">
        <f>VLOOKUP(D775,PARAM!K:N,4,0)</f>
        <v>ADULTO</v>
      </c>
      <c r="O775" s="1" t="str">
        <f t="shared" si="2"/>
        <v>CAMISETAS UNISEX ARGENTINA 1.1 LOCAL 2026</v>
      </c>
      <c r="P775" s="1"/>
      <c r="Q775" s="1"/>
    </row>
    <row r="776">
      <c r="A776" s="82">
        <v>46197.0</v>
      </c>
      <c r="B776" s="5" t="s">
        <v>1746</v>
      </c>
      <c r="C776" s="5" t="s">
        <v>1761</v>
      </c>
      <c r="D776" s="5" t="s">
        <v>1582</v>
      </c>
      <c r="E776" s="5" t="s">
        <v>2024</v>
      </c>
      <c r="F776" s="5" t="s">
        <v>1776</v>
      </c>
      <c r="G776" s="99" t="s">
        <v>1752</v>
      </c>
      <c r="H776" s="5" t="s">
        <v>1449</v>
      </c>
      <c r="I776" s="1" t="str">
        <f>IFERROR(CONCATENATE(VLOOKUP(C776,PARAM!E:F,2,0),VLOOKUP(D776,PARAM!K:L,2,0),VLOOKUP(E776,PARAM!H:I,2,0),VLOOKUP(G776,PARAM!S:T,2,0)),"")</f>
        <v>11333525</v>
      </c>
      <c r="J776" s="1" t="str">
        <f>IFERROR(CONCATENATE("*",VLOOKUP(C776,PARAM!E:F,2,0),VLOOKUP(D776,PARAM!K:L,2,0),VLOOKUP(E776,PARAM!H:I,2,0),VLOOKUP(G776,PARAM!S:T,2,0),"*"),"")</f>
        <v>*11333525*</v>
      </c>
      <c r="K776" s="1" t="str">
        <f t="shared" si="1"/>
        <v>CAMISETAS UNISEX ARGENTINA 1.1 LOCAL 2026 TALLA M</v>
      </c>
      <c r="L776" s="1" t="str">
        <f>VLOOKUP(B776,PARAM!A:C,3,0)</f>
        <v>CONJUNTOS Y CAMISETAS DE FUTBOL</v>
      </c>
      <c r="M776" s="1" t="str">
        <f>VLOOKUP(D776,PARAM!K:N,3,0)</f>
        <v>UNISEX</v>
      </c>
      <c r="N776" s="1" t="str">
        <f>VLOOKUP(D776,PARAM!K:N,4,0)</f>
        <v>ADULTO</v>
      </c>
      <c r="O776" s="1" t="str">
        <f t="shared" si="2"/>
        <v>CAMISETAS UNISEX ARGENTINA 1.1 LOCAL 2026</v>
      </c>
      <c r="P776" s="1"/>
      <c r="Q776" s="1"/>
    </row>
    <row r="777">
      <c r="A777" s="82">
        <v>46197.0</v>
      </c>
      <c r="B777" s="5" t="s">
        <v>1746</v>
      </c>
      <c r="C777" s="5" t="s">
        <v>1761</v>
      </c>
      <c r="D777" s="5" t="s">
        <v>1582</v>
      </c>
      <c r="E777" s="5" t="s">
        <v>2024</v>
      </c>
      <c r="F777" s="5" t="s">
        <v>1776</v>
      </c>
      <c r="G777" s="99" t="s">
        <v>1751</v>
      </c>
      <c r="H777" s="5" t="s">
        <v>1449</v>
      </c>
      <c r="I777" s="1" t="str">
        <f>IFERROR(CONCATENATE(VLOOKUP(C777,PARAM!E:F,2,0),VLOOKUP(D777,PARAM!K:L,2,0),VLOOKUP(E777,PARAM!H:I,2,0),VLOOKUP(G777,PARAM!S:T,2,0)),"")</f>
        <v>11333523</v>
      </c>
      <c r="J777" s="1" t="str">
        <f>IFERROR(CONCATENATE("*",VLOOKUP(C777,PARAM!E:F,2,0),VLOOKUP(D777,PARAM!K:L,2,0),VLOOKUP(E777,PARAM!H:I,2,0),VLOOKUP(G777,PARAM!S:T,2,0),"*"),"")</f>
        <v>*11333523*</v>
      </c>
      <c r="K777" s="1" t="str">
        <f t="shared" si="1"/>
        <v>CAMISETAS UNISEX ARGENTINA 1.1 LOCAL 2026 TALLA L</v>
      </c>
      <c r="L777" s="1" t="str">
        <f>VLOOKUP(B777,PARAM!A:C,3,0)</f>
        <v>CONJUNTOS Y CAMISETAS DE FUTBOL</v>
      </c>
      <c r="M777" s="1" t="str">
        <f>VLOOKUP(D777,PARAM!K:N,3,0)</f>
        <v>UNISEX</v>
      </c>
      <c r="N777" s="1" t="str">
        <f>VLOOKUP(D777,PARAM!K:N,4,0)</f>
        <v>ADULTO</v>
      </c>
      <c r="O777" s="1" t="str">
        <f t="shared" si="2"/>
        <v>CAMISETAS UNISEX ARGENTINA 1.1 LOCAL 2026</v>
      </c>
      <c r="P777" s="1"/>
      <c r="Q777" s="1"/>
    </row>
    <row r="778">
      <c r="A778" s="82">
        <v>46197.0</v>
      </c>
      <c r="B778" s="5" t="s">
        <v>1746</v>
      </c>
      <c r="C778" s="5" t="s">
        <v>1761</v>
      </c>
      <c r="D778" s="5" t="s">
        <v>1582</v>
      </c>
      <c r="E778" s="5" t="s">
        <v>2024</v>
      </c>
      <c r="F778" s="5" t="s">
        <v>1776</v>
      </c>
      <c r="G778" s="99" t="s">
        <v>1754</v>
      </c>
      <c r="H778" s="5" t="s">
        <v>1449</v>
      </c>
      <c r="I778" s="1" t="str">
        <f>IFERROR(CONCATENATE(VLOOKUP(C778,PARAM!E:F,2,0),VLOOKUP(D778,PARAM!K:L,2,0),VLOOKUP(E778,PARAM!H:I,2,0),VLOOKUP(G778,PARAM!S:T,2,0)),"")</f>
        <v>11333532</v>
      </c>
      <c r="J778" s="1" t="str">
        <f>IFERROR(CONCATENATE("*",VLOOKUP(C778,PARAM!E:F,2,0),VLOOKUP(D778,PARAM!K:L,2,0),VLOOKUP(E778,PARAM!H:I,2,0),VLOOKUP(G778,PARAM!S:T,2,0),"*"),"")</f>
        <v>*11333532*</v>
      </c>
      <c r="K778" s="1" t="str">
        <f t="shared" si="1"/>
        <v>CAMISETAS UNISEX ARGENTINA 1.1 LOCAL 2026 TALLA XL</v>
      </c>
      <c r="L778" s="1" t="str">
        <f>VLOOKUP(B778,PARAM!A:C,3,0)</f>
        <v>CONJUNTOS Y CAMISETAS DE FUTBOL</v>
      </c>
      <c r="M778" s="1" t="str">
        <f>VLOOKUP(D778,PARAM!K:N,3,0)</f>
        <v>UNISEX</v>
      </c>
      <c r="N778" s="1" t="str">
        <f>VLOOKUP(D778,PARAM!K:N,4,0)</f>
        <v>ADULTO</v>
      </c>
      <c r="O778" s="1" t="str">
        <f t="shared" si="2"/>
        <v>CAMISETAS UNISEX ARGENTINA 1.1 LOCAL 2026</v>
      </c>
      <c r="P778" s="1"/>
      <c r="Q778" s="1"/>
    </row>
    <row r="779">
      <c r="A779" s="82">
        <v>46197.0</v>
      </c>
      <c r="B779" s="5" t="s">
        <v>1746</v>
      </c>
      <c r="C779" s="5" t="s">
        <v>1761</v>
      </c>
      <c r="D779" s="5" t="s">
        <v>1582</v>
      </c>
      <c r="E779" s="5" t="s">
        <v>2025</v>
      </c>
      <c r="F779" s="5" t="s">
        <v>1771</v>
      </c>
      <c r="G779" s="99" t="s">
        <v>1753</v>
      </c>
      <c r="H779" s="5" t="s">
        <v>1449</v>
      </c>
      <c r="I779" s="1" t="str">
        <f>IFERROR(CONCATENATE(VLOOKUP(C779,PARAM!E:F,2,0),VLOOKUP(D779,PARAM!K:L,2,0),VLOOKUP(E779,PARAM!H:I,2,0),VLOOKUP(G779,PARAM!S:T,2,0)),"")</f>
        <v>11333627</v>
      </c>
      <c r="J779" s="1" t="str">
        <f>IFERROR(CONCATENATE("*",VLOOKUP(C779,PARAM!E:F,2,0),VLOOKUP(D779,PARAM!K:L,2,0),VLOOKUP(E779,PARAM!H:I,2,0),VLOOKUP(G779,PARAM!S:T,2,0),"*"),"")</f>
        <v>*11333627*</v>
      </c>
      <c r="K779" s="1" t="str">
        <f t="shared" si="1"/>
        <v>CAMISETAS UNISEX MILLONARIOS 1.1 LOCAL 2026 TALLA S</v>
      </c>
      <c r="L779" s="1" t="str">
        <f>VLOOKUP(B779,PARAM!A:C,3,0)</f>
        <v>CONJUNTOS Y CAMISETAS DE FUTBOL</v>
      </c>
      <c r="M779" s="1" t="str">
        <f>VLOOKUP(D779,PARAM!K:N,3,0)</f>
        <v>UNISEX</v>
      </c>
      <c r="N779" s="1" t="str">
        <f>VLOOKUP(D779,PARAM!K:N,4,0)</f>
        <v>ADULTO</v>
      </c>
      <c r="O779" s="1" t="str">
        <f t="shared" si="2"/>
        <v>CAMISETAS UNISEX MILLONARIOS 1.1 LOCAL 2026</v>
      </c>
      <c r="P779" s="1"/>
      <c r="Q779" s="1"/>
    </row>
    <row r="780">
      <c r="A780" s="82">
        <v>46197.0</v>
      </c>
      <c r="B780" s="5" t="s">
        <v>1746</v>
      </c>
      <c r="C780" s="5" t="s">
        <v>1761</v>
      </c>
      <c r="D780" s="5" t="s">
        <v>1582</v>
      </c>
      <c r="E780" s="5" t="s">
        <v>2025</v>
      </c>
      <c r="F780" s="5" t="s">
        <v>1771</v>
      </c>
      <c r="G780" s="99" t="s">
        <v>1752</v>
      </c>
      <c r="H780" s="5" t="s">
        <v>1449</v>
      </c>
      <c r="I780" s="1" t="str">
        <f>IFERROR(CONCATENATE(VLOOKUP(C780,PARAM!E:F,2,0),VLOOKUP(D780,PARAM!K:L,2,0),VLOOKUP(E780,PARAM!H:I,2,0),VLOOKUP(G780,PARAM!S:T,2,0)),"")</f>
        <v>11333625</v>
      </c>
      <c r="J780" s="1" t="str">
        <f>IFERROR(CONCATENATE("*",VLOOKUP(C780,PARAM!E:F,2,0),VLOOKUP(D780,PARAM!K:L,2,0),VLOOKUP(E780,PARAM!H:I,2,0),VLOOKUP(G780,PARAM!S:T,2,0),"*"),"")</f>
        <v>*11333625*</v>
      </c>
      <c r="K780" s="1" t="str">
        <f t="shared" si="1"/>
        <v>CAMISETAS UNISEX MILLONARIOS 1.1 LOCAL 2026 TALLA M</v>
      </c>
      <c r="L780" s="1" t="str">
        <f>VLOOKUP(B780,PARAM!A:C,3,0)</f>
        <v>CONJUNTOS Y CAMISETAS DE FUTBOL</v>
      </c>
      <c r="M780" s="1" t="str">
        <f>VLOOKUP(D780,PARAM!K:N,3,0)</f>
        <v>UNISEX</v>
      </c>
      <c r="N780" s="1" t="str">
        <f>VLOOKUP(D780,PARAM!K:N,4,0)</f>
        <v>ADULTO</v>
      </c>
      <c r="O780" s="1" t="str">
        <f t="shared" si="2"/>
        <v>CAMISETAS UNISEX MILLONARIOS 1.1 LOCAL 2026</v>
      </c>
      <c r="P780" s="1"/>
      <c r="Q780" s="1"/>
    </row>
    <row r="781">
      <c r="A781" s="82">
        <v>46197.0</v>
      </c>
      <c r="B781" s="5" t="s">
        <v>1746</v>
      </c>
      <c r="C781" s="5" t="s">
        <v>1761</v>
      </c>
      <c r="D781" s="5" t="s">
        <v>1582</v>
      </c>
      <c r="E781" s="5" t="s">
        <v>2025</v>
      </c>
      <c r="F781" s="5" t="s">
        <v>1771</v>
      </c>
      <c r="G781" s="99" t="s">
        <v>1751</v>
      </c>
      <c r="H781" s="5" t="s">
        <v>1449</v>
      </c>
      <c r="I781" s="1" t="str">
        <f>IFERROR(CONCATENATE(VLOOKUP(C781,PARAM!E:F,2,0),VLOOKUP(D781,PARAM!K:L,2,0),VLOOKUP(E781,PARAM!H:I,2,0),VLOOKUP(G781,PARAM!S:T,2,0)),"")</f>
        <v>11333623</v>
      </c>
      <c r="J781" s="1" t="str">
        <f>IFERROR(CONCATENATE("*",VLOOKUP(C781,PARAM!E:F,2,0),VLOOKUP(D781,PARAM!K:L,2,0),VLOOKUP(E781,PARAM!H:I,2,0),VLOOKUP(G781,PARAM!S:T,2,0),"*"),"")</f>
        <v>*11333623*</v>
      </c>
      <c r="K781" s="1" t="str">
        <f t="shared" si="1"/>
        <v>CAMISETAS UNISEX MILLONARIOS 1.1 LOCAL 2026 TALLA L</v>
      </c>
      <c r="L781" s="1" t="str">
        <f>VLOOKUP(B781,PARAM!A:C,3,0)</f>
        <v>CONJUNTOS Y CAMISETAS DE FUTBOL</v>
      </c>
      <c r="M781" s="1" t="str">
        <f>VLOOKUP(D781,PARAM!K:N,3,0)</f>
        <v>UNISEX</v>
      </c>
      <c r="N781" s="1" t="str">
        <f>VLOOKUP(D781,PARAM!K:N,4,0)</f>
        <v>ADULTO</v>
      </c>
      <c r="O781" s="1" t="str">
        <f t="shared" si="2"/>
        <v>CAMISETAS UNISEX MILLONARIOS 1.1 LOCAL 2026</v>
      </c>
      <c r="P781" s="1"/>
      <c r="Q781" s="1"/>
    </row>
    <row r="782">
      <c r="A782" s="82">
        <v>46197.0</v>
      </c>
      <c r="B782" s="5" t="s">
        <v>1746</v>
      </c>
      <c r="C782" s="5" t="s">
        <v>1761</v>
      </c>
      <c r="D782" s="5" t="s">
        <v>1582</v>
      </c>
      <c r="E782" s="5" t="s">
        <v>2025</v>
      </c>
      <c r="F782" s="5" t="s">
        <v>1771</v>
      </c>
      <c r="G782" s="99" t="s">
        <v>1754</v>
      </c>
      <c r="H782" s="5" t="s">
        <v>1449</v>
      </c>
      <c r="I782" s="1" t="str">
        <f>IFERROR(CONCATENATE(VLOOKUP(C782,PARAM!E:F,2,0),VLOOKUP(D782,PARAM!K:L,2,0),VLOOKUP(E782,PARAM!H:I,2,0),VLOOKUP(G782,PARAM!S:T,2,0)),"")</f>
        <v>11333632</v>
      </c>
      <c r="J782" s="1" t="str">
        <f>IFERROR(CONCATENATE("*",VLOOKUP(C782,PARAM!E:F,2,0),VLOOKUP(D782,PARAM!K:L,2,0),VLOOKUP(E782,PARAM!H:I,2,0),VLOOKUP(G782,PARAM!S:T,2,0),"*"),"")</f>
        <v>*11333632*</v>
      </c>
      <c r="K782" s="1" t="str">
        <f t="shared" si="1"/>
        <v>CAMISETAS UNISEX MILLONARIOS 1.1 LOCAL 2026 TALLA XL</v>
      </c>
      <c r="L782" s="1" t="str">
        <f>VLOOKUP(B782,PARAM!A:C,3,0)</f>
        <v>CONJUNTOS Y CAMISETAS DE FUTBOL</v>
      </c>
      <c r="M782" s="1" t="str">
        <f>VLOOKUP(D782,PARAM!K:N,3,0)</f>
        <v>UNISEX</v>
      </c>
      <c r="N782" s="1" t="str">
        <f>VLOOKUP(D782,PARAM!K:N,4,0)</f>
        <v>ADULTO</v>
      </c>
      <c r="O782" s="1" t="str">
        <f t="shared" si="2"/>
        <v>CAMISETAS UNISEX MILLONARIOS 1.1 LOCAL 2026</v>
      </c>
      <c r="P782" s="1"/>
      <c r="Q782" s="1"/>
    </row>
    <row r="783">
      <c r="A783" s="82">
        <v>46197.0</v>
      </c>
      <c r="B783" s="5" t="s">
        <v>1744</v>
      </c>
      <c r="C783" s="5" t="s">
        <v>577</v>
      </c>
      <c r="D783" s="5" t="s">
        <v>1582</v>
      </c>
      <c r="E783" s="5" t="s">
        <v>1788</v>
      </c>
      <c r="F783" s="5" t="s">
        <v>1611</v>
      </c>
      <c r="G783" s="105" t="s">
        <v>1585</v>
      </c>
      <c r="H783" s="5" t="s">
        <v>1504</v>
      </c>
      <c r="I783" s="1" t="str">
        <f>IFERROR(CONCATENATE(VLOOKUP(C783,PARAM!E:F,2,0),VLOOKUP(D783,PARAM!K:L,2,0),VLOOKUP(E783,PARAM!H:I,2,0),VLOOKUP(G783,PARAM!S:T,2,0)),"")</f>
        <v>35312431</v>
      </c>
      <c r="J783" s="1" t="str">
        <f>IFERROR(CONCATENATE("*",VLOOKUP(C783,PARAM!E:F,2,0),VLOOKUP(D783,PARAM!K:L,2,0),VLOOKUP(E783,PARAM!H:I,2,0),VLOOKUP(G783,PARAM!S:T,2,0),"*"),"")</f>
        <v>*35312431*</v>
      </c>
      <c r="K783" s="1" t="str">
        <f t="shared" si="1"/>
        <v>PANTALONETAS UNISEX ECONOMICA TALLA VA</v>
      </c>
      <c r="L783" s="1" t="str">
        <f>VLOOKUP(B783,PARAM!A:C,3,0)</f>
        <v>INDUMENTARIA DEPORTIVA</v>
      </c>
      <c r="M783" s="1" t="str">
        <f>VLOOKUP(D783,PARAM!K:N,3,0)</f>
        <v>UNISEX</v>
      </c>
      <c r="N783" s="1" t="str">
        <f>VLOOKUP(D783,PARAM!K:N,4,0)</f>
        <v>ADULTO</v>
      </c>
      <c r="O783" s="1" t="str">
        <f t="shared" si="2"/>
        <v>PANTALONETAS UNISEX ECONOMICA</v>
      </c>
      <c r="P783" s="1"/>
      <c r="Q783" s="1"/>
    </row>
    <row r="784">
      <c r="A784" s="82">
        <v>46197.0</v>
      </c>
      <c r="B784" s="5" t="s">
        <v>1746</v>
      </c>
      <c r="C784" s="5" t="s">
        <v>1795</v>
      </c>
      <c r="D784" s="5" t="s">
        <v>1582</v>
      </c>
      <c r="E784" s="5" t="s">
        <v>1722</v>
      </c>
      <c r="F784" s="5" t="s">
        <v>1615</v>
      </c>
      <c r="G784" s="105" t="s">
        <v>1585</v>
      </c>
      <c r="H784" s="5" t="s">
        <v>1504</v>
      </c>
      <c r="I784" s="1" t="str">
        <f>IFERROR(CONCATENATE(VLOOKUP(C784,PARAM!E:F,2,0),VLOOKUP(D784,PARAM!K:L,2,0),VLOOKUP(E784,PARAM!H:I,2,0),VLOOKUP(G784,PARAM!S:T,2,0)),"")</f>
        <v>40311131</v>
      </c>
      <c r="J784" s="1" t="str">
        <f>IFERROR(CONCATENATE("*",VLOOKUP(C784,PARAM!E:F,2,0),VLOOKUP(D784,PARAM!K:L,2,0),VLOOKUP(E784,PARAM!H:I,2,0),VLOOKUP(G784,PARAM!S:T,2,0),"*"),"")</f>
        <v>*40311131*</v>
      </c>
      <c r="K784" s="1" t="str">
        <f t="shared" si="1"/>
        <v>CONJUNTO UNISEX DE COLOMBIA TALLA VA</v>
      </c>
      <c r="L784" s="1" t="str">
        <f>VLOOKUP(B784,PARAM!A:C,3,0)</f>
        <v>CONJUNTOS Y CAMISETAS DE FUTBOL</v>
      </c>
      <c r="M784" s="1" t="str">
        <f>VLOOKUP(D784,PARAM!K:N,3,0)</f>
        <v>UNISEX</v>
      </c>
      <c r="N784" s="1" t="str">
        <f>VLOOKUP(D784,PARAM!K:N,4,0)</f>
        <v>ADULTO</v>
      </c>
      <c r="O784" s="1" t="str">
        <f t="shared" si="2"/>
        <v>CONJUNTO UNISEX DE COLOMBIA</v>
      </c>
      <c r="P784" s="1"/>
      <c r="Q784" s="1"/>
    </row>
    <row r="785">
      <c r="A785" s="82">
        <v>46197.0</v>
      </c>
      <c r="B785" s="5" t="s">
        <v>1906</v>
      </c>
      <c r="C785" s="5" t="s">
        <v>1835</v>
      </c>
      <c r="D785" s="5" t="s">
        <v>1599</v>
      </c>
      <c r="E785" s="5" t="s">
        <v>2026</v>
      </c>
      <c r="F785" s="5" t="s">
        <v>1584</v>
      </c>
      <c r="G785" s="99">
        <v>8.0</v>
      </c>
      <c r="H785" s="5" t="s">
        <v>408</v>
      </c>
      <c r="I785" s="1" t="str">
        <f>IFERROR(CONCATENATE(VLOOKUP(C785,PARAM!E:F,2,0),VLOOKUP(D785,PARAM!K:L,2,0),VLOOKUP(E785,PARAM!H:I,2,0),VLOOKUP(G785,PARAM!S:T,2,0)),"")</f>
        <v>213372</v>
      </c>
      <c r="J785" s="1" t="str">
        <f>IFERROR(CONCATENATE("*",VLOOKUP(C785,PARAM!E:F,2,0),VLOOKUP(D785,PARAM!K:L,2,0),VLOOKUP(E785,PARAM!H:I,2,0),VLOOKUP(G785,PARAM!S:T,2,0),"*"),"")</f>
        <v>*213372*</v>
      </c>
      <c r="K785" s="1" t="str">
        <f t="shared" si="1"/>
        <v>PANTALONES DAMA JOGGER CAMUFLADO TALLA 8</v>
      </c>
      <c r="L785" s="1" t="str">
        <f>VLOOKUP(B785,PARAM!A:C,3,0)</f>
        <v>MODA CASUAL MUJER</v>
      </c>
      <c r="M785" s="1" t="str">
        <f>VLOOKUP(D785,PARAM!K:N,3,0)</f>
        <v>FEMENINO</v>
      </c>
      <c r="N785" s="1" t="str">
        <f>VLOOKUP(D785,PARAM!K:N,4,0)</f>
        <v>ADULTO</v>
      </c>
      <c r="O785" s="1" t="str">
        <f t="shared" si="2"/>
        <v>PANTALONES DAMA JOGGER CAMUFLADO</v>
      </c>
      <c r="P785" s="1"/>
      <c r="Q785" s="1"/>
    </row>
    <row r="786">
      <c r="A786" s="82">
        <v>46197.0</v>
      </c>
      <c r="B786" s="5" t="s">
        <v>1906</v>
      </c>
      <c r="C786" s="5" t="s">
        <v>1835</v>
      </c>
      <c r="D786" s="5" t="s">
        <v>1599</v>
      </c>
      <c r="E786" s="5" t="s">
        <v>2026</v>
      </c>
      <c r="F786" s="5" t="s">
        <v>1584</v>
      </c>
      <c r="G786" s="99">
        <v>10.0</v>
      </c>
      <c r="H786" s="5" t="s">
        <v>408</v>
      </c>
      <c r="I786" s="1" t="str">
        <f>IFERROR(CONCATENATE(VLOOKUP(C786,PARAM!E:F,2,0),VLOOKUP(D786,PARAM!K:L,2,0),VLOOKUP(E786,PARAM!H:I,2,0),VLOOKUP(G786,PARAM!S:T,2,0)),"")</f>
        <v>213373</v>
      </c>
      <c r="J786" s="1" t="str">
        <f>IFERROR(CONCATENATE("*",VLOOKUP(C786,PARAM!E:F,2,0),VLOOKUP(D786,PARAM!K:L,2,0),VLOOKUP(E786,PARAM!H:I,2,0),VLOOKUP(G786,PARAM!S:T,2,0),"*"),"")</f>
        <v>*213373*</v>
      </c>
      <c r="K786" s="1" t="str">
        <f t="shared" si="1"/>
        <v>PANTALONES DAMA JOGGER CAMUFLADO TALLA 10</v>
      </c>
      <c r="L786" s="1" t="str">
        <f>VLOOKUP(B786,PARAM!A:C,3,0)</f>
        <v>MODA CASUAL MUJER</v>
      </c>
      <c r="M786" s="1" t="str">
        <f>VLOOKUP(D786,PARAM!K:N,3,0)</f>
        <v>FEMENINO</v>
      </c>
      <c r="N786" s="1" t="str">
        <f>VLOOKUP(D786,PARAM!K:N,4,0)</f>
        <v>ADULTO</v>
      </c>
      <c r="O786" s="1" t="str">
        <f t="shared" si="2"/>
        <v>PANTALONES DAMA JOGGER CAMUFLADO</v>
      </c>
      <c r="P786" s="1"/>
      <c r="Q786" s="1"/>
    </row>
    <row r="787">
      <c r="A787" s="82">
        <v>46197.0</v>
      </c>
      <c r="B787" s="5" t="s">
        <v>1906</v>
      </c>
      <c r="C787" s="5" t="s">
        <v>1835</v>
      </c>
      <c r="D787" s="5" t="s">
        <v>1599</v>
      </c>
      <c r="E787" s="5" t="s">
        <v>2026</v>
      </c>
      <c r="F787" s="5" t="s">
        <v>1584</v>
      </c>
      <c r="G787" s="99">
        <v>12.0</v>
      </c>
      <c r="H787" s="5" t="s">
        <v>408</v>
      </c>
      <c r="I787" s="1" t="str">
        <f>IFERROR(CONCATENATE(VLOOKUP(C787,PARAM!E:F,2,0),VLOOKUP(D787,PARAM!K:L,2,0),VLOOKUP(E787,PARAM!H:I,2,0),VLOOKUP(G787,PARAM!S:T,2,0)),"")</f>
        <v>213374</v>
      </c>
      <c r="J787" s="1" t="str">
        <f>IFERROR(CONCATENATE("*",VLOOKUP(C787,PARAM!E:F,2,0),VLOOKUP(D787,PARAM!K:L,2,0),VLOOKUP(E787,PARAM!H:I,2,0),VLOOKUP(G787,PARAM!S:T,2,0),"*"),"")</f>
        <v>*213374*</v>
      </c>
      <c r="K787" s="1" t="str">
        <f t="shared" si="1"/>
        <v>PANTALONES DAMA JOGGER CAMUFLADO TALLA 12</v>
      </c>
      <c r="L787" s="1" t="str">
        <f>VLOOKUP(B787,PARAM!A:C,3,0)</f>
        <v>MODA CASUAL MUJER</v>
      </c>
      <c r="M787" s="1" t="str">
        <f>VLOOKUP(D787,PARAM!K:N,3,0)</f>
        <v>FEMENINO</v>
      </c>
      <c r="N787" s="1" t="str">
        <f>VLOOKUP(D787,PARAM!K:N,4,0)</f>
        <v>ADULTO</v>
      </c>
      <c r="O787" s="1" t="str">
        <f t="shared" si="2"/>
        <v>PANTALONES DAMA JOGGER CAMUFLADO</v>
      </c>
      <c r="P787" s="1"/>
      <c r="Q787" s="1"/>
    </row>
    <row r="788">
      <c r="A788" s="82">
        <v>46197.0</v>
      </c>
      <c r="B788" s="5" t="s">
        <v>1906</v>
      </c>
      <c r="C788" s="5" t="s">
        <v>1835</v>
      </c>
      <c r="D788" s="5" t="s">
        <v>1599</v>
      </c>
      <c r="E788" s="5" t="s">
        <v>2026</v>
      </c>
      <c r="F788" s="5" t="s">
        <v>1584</v>
      </c>
      <c r="G788" s="99">
        <v>14.0</v>
      </c>
      <c r="H788" s="5" t="s">
        <v>408</v>
      </c>
      <c r="I788" s="1" t="str">
        <f>IFERROR(CONCATENATE(VLOOKUP(C788,PARAM!E:F,2,0),VLOOKUP(D788,PARAM!K:L,2,0),VLOOKUP(E788,PARAM!H:I,2,0),VLOOKUP(G788,PARAM!S:T,2,0)),"")</f>
        <v>213375</v>
      </c>
      <c r="J788" s="1" t="str">
        <f>IFERROR(CONCATENATE("*",VLOOKUP(C788,PARAM!E:F,2,0),VLOOKUP(D788,PARAM!K:L,2,0),VLOOKUP(E788,PARAM!H:I,2,0),VLOOKUP(G788,PARAM!S:T,2,0),"*"),"")</f>
        <v>*213375*</v>
      </c>
      <c r="K788" s="1" t="str">
        <f t="shared" si="1"/>
        <v>PANTALONES DAMA JOGGER CAMUFLADO TALLA 14</v>
      </c>
      <c r="L788" s="1" t="str">
        <f>VLOOKUP(B788,PARAM!A:C,3,0)</f>
        <v>MODA CASUAL MUJER</v>
      </c>
      <c r="M788" s="1" t="str">
        <f>VLOOKUP(D788,PARAM!K:N,3,0)</f>
        <v>FEMENINO</v>
      </c>
      <c r="N788" s="1" t="str">
        <f>VLOOKUP(D788,PARAM!K:N,4,0)</f>
        <v>ADULTO</v>
      </c>
      <c r="O788" s="1" t="str">
        <f t="shared" si="2"/>
        <v>PANTALONES DAMA JOGGER CAMUFLADO</v>
      </c>
      <c r="P788" s="1"/>
      <c r="Q788" s="1"/>
    </row>
    <row r="789">
      <c r="A789" s="82">
        <v>46197.0</v>
      </c>
      <c r="B789" s="5" t="s">
        <v>1906</v>
      </c>
      <c r="C789" s="5" t="s">
        <v>1835</v>
      </c>
      <c r="D789" s="5" t="s">
        <v>1599</v>
      </c>
      <c r="E789" s="5" t="s">
        <v>2026</v>
      </c>
      <c r="F789" s="5" t="s">
        <v>1584</v>
      </c>
      <c r="G789" s="99">
        <v>16.0</v>
      </c>
      <c r="H789" s="5" t="s">
        <v>408</v>
      </c>
      <c r="I789" s="1" t="str">
        <f>IFERROR(CONCATENATE(VLOOKUP(C789,PARAM!E:F,2,0),VLOOKUP(D789,PARAM!K:L,2,0),VLOOKUP(E789,PARAM!H:I,2,0),VLOOKUP(G789,PARAM!S:T,2,0)),"")</f>
        <v>213376</v>
      </c>
      <c r="J789" s="1" t="str">
        <f>IFERROR(CONCATENATE("*",VLOOKUP(C789,PARAM!E:F,2,0),VLOOKUP(D789,PARAM!K:L,2,0),VLOOKUP(E789,PARAM!H:I,2,0),VLOOKUP(G789,PARAM!S:T,2,0),"*"),"")</f>
        <v>*213376*</v>
      </c>
      <c r="K789" s="1" t="str">
        <f t="shared" si="1"/>
        <v>PANTALONES DAMA JOGGER CAMUFLADO TALLA 16</v>
      </c>
      <c r="L789" s="1" t="str">
        <f>VLOOKUP(B789,PARAM!A:C,3,0)</f>
        <v>MODA CASUAL MUJER</v>
      </c>
      <c r="M789" s="1" t="str">
        <f>VLOOKUP(D789,PARAM!K:N,3,0)</f>
        <v>FEMENINO</v>
      </c>
      <c r="N789" s="1" t="str">
        <f>VLOOKUP(D789,PARAM!K:N,4,0)</f>
        <v>ADULTO</v>
      </c>
      <c r="O789" s="1" t="str">
        <f t="shared" si="2"/>
        <v>PANTALONES DAMA JOGGER CAMUFLADO</v>
      </c>
      <c r="P789" s="1"/>
      <c r="Q789" s="1"/>
    </row>
    <row r="790">
      <c r="A790" s="82">
        <v>46197.0</v>
      </c>
      <c r="B790" s="5" t="s">
        <v>1744</v>
      </c>
      <c r="C790" s="5" t="s">
        <v>1792</v>
      </c>
      <c r="D790" s="5" t="s">
        <v>1582</v>
      </c>
      <c r="E790" s="5" t="s">
        <v>2027</v>
      </c>
      <c r="F790" s="5" t="s">
        <v>1771</v>
      </c>
      <c r="G790" s="99" t="s">
        <v>1753</v>
      </c>
      <c r="H790" s="5" t="s">
        <v>1533</v>
      </c>
      <c r="I790" s="1" t="str">
        <f>IFERROR(CONCATENATE(VLOOKUP(C790,PARAM!E:F,2,0),VLOOKUP(D790,PARAM!K:L,2,0),VLOOKUP(E790,PARAM!H:I,2,0),VLOOKUP(G790,PARAM!S:T,2,0)),"")</f>
        <v>25333827</v>
      </c>
      <c r="J790" s="1" t="str">
        <f>IFERROR(CONCATENATE("*",VLOOKUP(C790,PARAM!E:F,2,0),VLOOKUP(D790,PARAM!K:L,2,0),VLOOKUP(E790,PARAM!H:I,2,0),VLOOKUP(G790,PARAM!S:T,2,0),"*"),"")</f>
        <v>*25333827*</v>
      </c>
      <c r="K790" s="1" t="str">
        <f t="shared" si="1"/>
        <v>CHAQUETAS UNISEX ROMPEVIENTOS AZUL CENTENARIO TALLA S</v>
      </c>
      <c r="L790" s="1" t="str">
        <f>VLOOKUP(B790,PARAM!A:C,3,0)</f>
        <v>INDUMENTARIA DEPORTIVA</v>
      </c>
      <c r="M790" s="1" t="str">
        <f>VLOOKUP(D790,PARAM!K:N,3,0)</f>
        <v>UNISEX</v>
      </c>
      <c r="N790" s="1" t="str">
        <f>VLOOKUP(D790,PARAM!K:N,4,0)</f>
        <v>ADULTO</v>
      </c>
      <c r="O790" s="1" t="str">
        <f t="shared" si="2"/>
        <v>CHAQUETAS UNISEX ROMPEVIENTOS AZUL CENTENARIO</v>
      </c>
      <c r="P790" s="1"/>
      <c r="Q790" s="1"/>
    </row>
    <row r="791">
      <c r="A791" s="82">
        <v>46197.0</v>
      </c>
      <c r="B791" s="5" t="s">
        <v>1744</v>
      </c>
      <c r="C791" s="5" t="s">
        <v>1792</v>
      </c>
      <c r="D791" s="5" t="s">
        <v>1582</v>
      </c>
      <c r="E791" s="5" t="s">
        <v>2027</v>
      </c>
      <c r="F791" s="5" t="s">
        <v>1771</v>
      </c>
      <c r="G791" s="99" t="s">
        <v>1752</v>
      </c>
      <c r="H791" s="5" t="s">
        <v>1533</v>
      </c>
      <c r="I791" s="1" t="str">
        <f>IFERROR(CONCATENATE(VLOOKUP(C791,PARAM!E:F,2,0),VLOOKUP(D791,PARAM!K:L,2,0),VLOOKUP(E791,PARAM!H:I,2,0),VLOOKUP(G791,PARAM!S:T,2,0)),"")</f>
        <v>25333825</v>
      </c>
      <c r="J791" s="1" t="str">
        <f>IFERROR(CONCATENATE("*",VLOOKUP(C791,PARAM!E:F,2,0),VLOOKUP(D791,PARAM!K:L,2,0),VLOOKUP(E791,PARAM!H:I,2,0),VLOOKUP(G791,PARAM!S:T,2,0),"*"),"")</f>
        <v>*25333825*</v>
      </c>
      <c r="K791" s="1" t="str">
        <f t="shared" si="1"/>
        <v>CHAQUETAS UNISEX ROMPEVIENTOS AZUL CENTENARIO TALLA M</v>
      </c>
      <c r="L791" s="1" t="str">
        <f>VLOOKUP(B791,PARAM!A:C,3,0)</f>
        <v>INDUMENTARIA DEPORTIVA</v>
      </c>
      <c r="M791" s="1" t="str">
        <f>VLOOKUP(D791,PARAM!K:N,3,0)</f>
        <v>UNISEX</v>
      </c>
      <c r="N791" s="1" t="str">
        <f>VLOOKUP(D791,PARAM!K:N,4,0)</f>
        <v>ADULTO</v>
      </c>
      <c r="O791" s="1" t="str">
        <f t="shared" si="2"/>
        <v>CHAQUETAS UNISEX ROMPEVIENTOS AZUL CENTENARIO</v>
      </c>
      <c r="P791" s="1"/>
      <c r="Q791" s="1"/>
    </row>
    <row r="792">
      <c r="A792" s="82">
        <v>46197.0</v>
      </c>
      <c r="B792" s="5" t="s">
        <v>1744</v>
      </c>
      <c r="C792" s="5" t="s">
        <v>1792</v>
      </c>
      <c r="D792" s="5" t="s">
        <v>1582</v>
      </c>
      <c r="E792" s="5" t="s">
        <v>2027</v>
      </c>
      <c r="F792" s="5" t="s">
        <v>1771</v>
      </c>
      <c r="G792" s="99" t="s">
        <v>1751</v>
      </c>
      <c r="H792" s="5" t="s">
        <v>1533</v>
      </c>
      <c r="I792" s="1" t="str">
        <f>IFERROR(CONCATENATE(VLOOKUP(C792,PARAM!E:F,2,0),VLOOKUP(D792,PARAM!K:L,2,0),VLOOKUP(E792,PARAM!H:I,2,0),VLOOKUP(G792,PARAM!S:T,2,0)),"")</f>
        <v>25333823</v>
      </c>
      <c r="J792" s="1" t="str">
        <f>IFERROR(CONCATENATE("*",VLOOKUP(C792,PARAM!E:F,2,0),VLOOKUP(D792,PARAM!K:L,2,0),VLOOKUP(E792,PARAM!H:I,2,0),VLOOKUP(G792,PARAM!S:T,2,0),"*"),"")</f>
        <v>*25333823*</v>
      </c>
      <c r="K792" s="1" t="str">
        <f t="shared" si="1"/>
        <v>CHAQUETAS UNISEX ROMPEVIENTOS AZUL CENTENARIO TALLA L</v>
      </c>
      <c r="L792" s="1" t="str">
        <f>VLOOKUP(B792,PARAM!A:C,3,0)</f>
        <v>INDUMENTARIA DEPORTIVA</v>
      </c>
      <c r="M792" s="1" t="str">
        <f>VLOOKUP(D792,PARAM!K:N,3,0)</f>
        <v>UNISEX</v>
      </c>
      <c r="N792" s="1" t="str">
        <f>VLOOKUP(D792,PARAM!K:N,4,0)</f>
        <v>ADULTO</v>
      </c>
      <c r="O792" s="1" t="str">
        <f t="shared" si="2"/>
        <v>CHAQUETAS UNISEX ROMPEVIENTOS AZUL CENTENARIO</v>
      </c>
      <c r="P792" s="1"/>
      <c r="Q792" s="1"/>
    </row>
    <row r="793">
      <c r="A793" s="82">
        <v>46197.0</v>
      </c>
      <c r="B793" s="5" t="s">
        <v>1744</v>
      </c>
      <c r="C793" s="5" t="s">
        <v>1792</v>
      </c>
      <c r="D793" s="5" t="s">
        <v>1582</v>
      </c>
      <c r="E793" s="5" t="s">
        <v>2027</v>
      </c>
      <c r="F793" s="5" t="s">
        <v>1771</v>
      </c>
      <c r="G793" s="99" t="s">
        <v>1754</v>
      </c>
      <c r="H793" s="5" t="s">
        <v>1533</v>
      </c>
      <c r="I793" s="1" t="str">
        <f>IFERROR(CONCATENATE(VLOOKUP(C793,PARAM!E:F,2,0),VLOOKUP(D793,PARAM!K:L,2,0),VLOOKUP(E793,PARAM!H:I,2,0),VLOOKUP(G793,PARAM!S:T,2,0)),"")</f>
        <v>25333832</v>
      </c>
      <c r="J793" s="1" t="str">
        <f>IFERROR(CONCATENATE("*",VLOOKUP(C793,PARAM!E:F,2,0),VLOOKUP(D793,PARAM!K:L,2,0),VLOOKUP(E793,PARAM!H:I,2,0),VLOOKUP(G793,PARAM!S:T,2,0),"*"),"")</f>
        <v>*25333832*</v>
      </c>
      <c r="K793" s="1" t="str">
        <f t="shared" si="1"/>
        <v>CHAQUETAS UNISEX ROMPEVIENTOS AZUL CENTENARIO TALLA XL</v>
      </c>
      <c r="L793" s="1" t="str">
        <f>VLOOKUP(B793,PARAM!A:C,3,0)</f>
        <v>INDUMENTARIA DEPORTIVA</v>
      </c>
      <c r="M793" s="1" t="str">
        <f>VLOOKUP(D793,PARAM!K:N,3,0)</f>
        <v>UNISEX</v>
      </c>
      <c r="N793" s="1" t="str">
        <f>VLOOKUP(D793,PARAM!K:N,4,0)</f>
        <v>ADULTO</v>
      </c>
      <c r="O793" s="1" t="str">
        <f t="shared" si="2"/>
        <v>CHAQUETAS UNISEX ROMPEVIENTOS AZUL CENTENARIO</v>
      </c>
      <c r="P793" s="1"/>
      <c r="Q793" s="1"/>
    </row>
    <row r="794">
      <c r="A794" s="82">
        <v>46197.0</v>
      </c>
      <c r="B794" s="5" t="s">
        <v>1744</v>
      </c>
      <c r="C794" s="5" t="s">
        <v>1792</v>
      </c>
      <c r="D794" s="5" t="s">
        <v>1582</v>
      </c>
      <c r="E794" s="5" t="s">
        <v>2027</v>
      </c>
      <c r="F794" s="5" t="s">
        <v>1771</v>
      </c>
      <c r="G794" s="99" t="s">
        <v>1756</v>
      </c>
      <c r="H794" s="5" t="s">
        <v>1533</v>
      </c>
      <c r="I794" s="1" t="str">
        <f>IFERROR(CONCATENATE(VLOOKUP(C794,PARAM!E:F,2,0),VLOOKUP(D794,PARAM!K:L,2,0),VLOOKUP(E794,PARAM!H:I,2,0),VLOOKUP(G794,PARAM!S:T,2,0)),"")</f>
        <v>25333834</v>
      </c>
      <c r="J794" s="1" t="str">
        <f>IFERROR(CONCATENATE("*",VLOOKUP(C794,PARAM!E:F,2,0),VLOOKUP(D794,PARAM!K:L,2,0),VLOOKUP(E794,PARAM!H:I,2,0),VLOOKUP(G794,PARAM!S:T,2,0),"*"),"")</f>
        <v>*25333834*</v>
      </c>
      <c r="K794" s="1" t="str">
        <f t="shared" si="1"/>
        <v>CHAQUETAS UNISEX ROMPEVIENTOS AZUL CENTENARIO TALLA XXL</v>
      </c>
      <c r="L794" s="1" t="str">
        <f>VLOOKUP(B794,PARAM!A:C,3,0)</f>
        <v>INDUMENTARIA DEPORTIVA</v>
      </c>
      <c r="M794" s="1" t="str">
        <f>VLOOKUP(D794,PARAM!K:N,3,0)</f>
        <v>UNISEX</v>
      </c>
      <c r="N794" s="1" t="str">
        <f>VLOOKUP(D794,PARAM!K:N,4,0)</f>
        <v>ADULTO</v>
      </c>
      <c r="O794" s="1" t="str">
        <f t="shared" si="2"/>
        <v>CHAQUETAS UNISEX ROMPEVIENTOS AZUL CENTENARIO</v>
      </c>
      <c r="P794" s="1"/>
      <c r="Q794" s="1"/>
    </row>
    <row r="795">
      <c r="A795" s="82">
        <v>46197.0</v>
      </c>
      <c r="B795" s="5" t="s">
        <v>1744</v>
      </c>
      <c r="C795" s="5" t="s">
        <v>1792</v>
      </c>
      <c r="D795" s="5" t="s">
        <v>1582</v>
      </c>
      <c r="E795" s="5" t="s">
        <v>2028</v>
      </c>
      <c r="F795" s="5" t="s">
        <v>1611</v>
      </c>
      <c r="G795" s="99" t="s">
        <v>1753</v>
      </c>
      <c r="H795" s="5" t="s">
        <v>1533</v>
      </c>
      <c r="I795" s="1" t="str">
        <f>IFERROR(CONCATENATE(VLOOKUP(C795,PARAM!E:F,2,0),VLOOKUP(D795,PARAM!K:L,2,0),VLOOKUP(E795,PARAM!H:I,2,0),VLOOKUP(G795,PARAM!S:T,2,0)),"")</f>
        <v>25333927</v>
      </c>
      <c r="J795" s="1" t="str">
        <f>IFERROR(CONCATENATE("*",VLOOKUP(C795,PARAM!E:F,2,0),VLOOKUP(D795,PARAM!K:L,2,0),VLOOKUP(E795,PARAM!H:I,2,0),VLOOKUP(G795,PARAM!S:T,2,0),"*"),"")</f>
        <v>*25333927*</v>
      </c>
      <c r="K795" s="1" t="str">
        <f t="shared" si="1"/>
        <v>CHAQUETAS UNISEX ROMPEVIENTOS  NEGRA COLOMBIA TALLA S</v>
      </c>
      <c r="L795" s="1" t="str">
        <f>VLOOKUP(B795,PARAM!A:C,3,0)</f>
        <v>INDUMENTARIA DEPORTIVA</v>
      </c>
      <c r="M795" s="1" t="str">
        <f>VLOOKUP(D795,PARAM!K:N,3,0)</f>
        <v>UNISEX</v>
      </c>
      <c r="N795" s="1" t="str">
        <f>VLOOKUP(D795,PARAM!K:N,4,0)</f>
        <v>ADULTO</v>
      </c>
      <c r="O795" s="1" t="str">
        <f t="shared" si="2"/>
        <v>CHAQUETAS UNISEX ROMPEVIENTOS  NEGRA COLOMBIA</v>
      </c>
      <c r="P795" s="1"/>
      <c r="Q795" s="1"/>
    </row>
    <row r="796">
      <c r="A796" s="82">
        <v>46197.0</v>
      </c>
      <c r="B796" s="5" t="s">
        <v>1744</v>
      </c>
      <c r="C796" s="5" t="s">
        <v>1792</v>
      </c>
      <c r="D796" s="5" t="s">
        <v>1582</v>
      </c>
      <c r="E796" s="5" t="s">
        <v>2028</v>
      </c>
      <c r="F796" s="5" t="s">
        <v>1611</v>
      </c>
      <c r="G796" s="99" t="s">
        <v>1752</v>
      </c>
      <c r="H796" s="5" t="s">
        <v>1533</v>
      </c>
      <c r="I796" s="1" t="str">
        <f>IFERROR(CONCATENATE(VLOOKUP(C796,PARAM!E:F,2,0),VLOOKUP(D796,PARAM!K:L,2,0),VLOOKUP(E796,PARAM!H:I,2,0),VLOOKUP(G796,PARAM!S:T,2,0)),"")</f>
        <v>25333925</v>
      </c>
      <c r="J796" s="1" t="str">
        <f>IFERROR(CONCATENATE("*",VLOOKUP(C796,PARAM!E:F,2,0),VLOOKUP(D796,PARAM!K:L,2,0),VLOOKUP(E796,PARAM!H:I,2,0),VLOOKUP(G796,PARAM!S:T,2,0),"*"),"")</f>
        <v>*25333925*</v>
      </c>
      <c r="K796" s="1" t="str">
        <f t="shared" si="1"/>
        <v>CHAQUETAS UNISEX ROMPEVIENTOS  NEGRA COLOMBIA TALLA M</v>
      </c>
      <c r="L796" s="1" t="str">
        <f>VLOOKUP(B796,PARAM!A:C,3,0)</f>
        <v>INDUMENTARIA DEPORTIVA</v>
      </c>
      <c r="M796" s="1" t="str">
        <f>VLOOKUP(D796,PARAM!K:N,3,0)</f>
        <v>UNISEX</v>
      </c>
      <c r="N796" s="1" t="str">
        <f>VLOOKUP(D796,PARAM!K:N,4,0)</f>
        <v>ADULTO</v>
      </c>
      <c r="O796" s="1" t="str">
        <f t="shared" si="2"/>
        <v>CHAQUETAS UNISEX ROMPEVIENTOS  NEGRA COLOMBIA</v>
      </c>
      <c r="P796" s="1"/>
      <c r="Q796" s="1"/>
    </row>
    <row r="797">
      <c r="A797" s="82">
        <v>46197.0</v>
      </c>
      <c r="B797" s="5" t="s">
        <v>1744</v>
      </c>
      <c r="C797" s="5" t="s">
        <v>1792</v>
      </c>
      <c r="D797" s="5" t="s">
        <v>1582</v>
      </c>
      <c r="E797" s="5" t="s">
        <v>2028</v>
      </c>
      <c r="F797" s="5" t="s">
        <v>1611</v>
      </c>
      <c r="G797" s="99" t="s">
        <v>1751</v>
      </c>
      <c r="H797" s="5" t="s">
        <v>1533</v>
      </c>
      <c r="I797" s="1" t="str">
        <f>IFERROR(CONCATENATE(VLOOKUP(C797,PARAM!E:F,2,0),VLOOKUP(D797,PARAM!K:L,2,0),VLOOKUP(E797,PARAM!H:I,2,0),VLOOKUP(G797,PARAM!S:T,2,0)),"")</f>
        <v>25333923</v>
      </c>
      <c r="J797" s="1" t="str">
        <f>IFERROR(CONCATENATE("*",VLOOKUP(C797,PARAM!E:F,2,0),VLOOKUP(D797,PARAM!K:L,2,0),VLOOKUP(E797,PARAM!H:I,2,0),VLOOKUP(G797,PARAM!S:T,2,0),"*"),"")</f>
        <v>*25333923*</v>
      </c>
      <c r="K797" s="1" t="str">
        <f t="shared" si="1"/>
        <v>CHAQUETAS UNISEX ROMPEVIENTOS  NEGRA COLOMBIA TALLA L</v>
      </c>
      <c r="L797" s="1" t="str">
        <f>VLOOKUP(B797,PARAM!A:C,3,0)</f>
        <v>INDUMENTARIA DEPORTIVA</v>
      </c>
      <c r="M797" s="1" t="str">
        <f>VLOOKUP(D797,PARAM!K:N,3,0)</f>
        <v>UNISEX</v>
      </c>
      <c r="N797" s="1" t="str">
        <f>VLOOKUP(D797,PARAM!K:N,4,0)</f>
        <v>ADULTO</v>
      </c>
      <c r="O797" s="1" t="str">
        <f t="shared" si="2"/>
        <v>CHAQUETAS UNISEX ROMPEVIENTOS  NEGRA COLOMBIA</v>
      </c>
      <c r="P797" s="1"/>
      <c r="Q797" s="1"/>
    </row>
    <row r="798">
      <c r="A798" s="82">
        <v>46197.0</v>
      </c>
      <c r="B798" s="5" t="s">
        <v>1744</v>
      </c>
      <c r="C798" s="5" t="s">
        <v>1792</v>
      </c>
      <c r="D798" s="5" t="s">
        <v>1582</v>
      </c>
      <c r="E798" s="5" t="s">
        <v>2028</v>
      </c>
      <c r="F798" s="5" t="s">
        <v>1611</v>
      </c>
      <c r="G798" s="99" t="s">
        <v>1754</v>
      </c>
      <c r="H798" s="5" t="s">
        <v>1533</v>
      </c>
      <c r="I798" s="1" t="str">
        <f>IFERROR(CONCATENATE(VLOOKUP(C798,PARAM!E:F,2,0),VLOOKUP(D798,PARAM!K:L,2,0),VLOOKUP(E798,PARAM!H:I,2,0),VLOOKUP(G798,PARAM!S:T,2,0)),"")</f>
        <v>25333932</v>
      </c>
      <c r="J798" s="1" t="str">
        <f>IFERROR(CONCATENATE("*",VLOOKUP(C798,PARAM!E:F,2,0),VLOOKUP(D798,PARAM!K:L,2,0),VLOOKUP(E798,PARAM!H:I,2,0),VLOOKUP(G798,PARAM!S:T,2,0),"*"),"")</f>
        <v>*25333932*</v>
      </c>
      <c r="K798" s="1" t="str">
        <f t="shared" si="1"/>
        <v>CHAQUETAS UNISEX ROMPEVIENTOS  NEGRA COLOMBIA TALLA XL</v>
      </c>
      <c r="L798" s="1" t="str">
        <f>VLOOKUP(B798,PARAM!A:C,3,0)</f>
        <v>INDUMENTARIA DEPORTIVA</v>
      </c>
      <c r="M798" s="1" t="str">
        <f>VLOOKUP(D798,PARAM!K:N,3,0)</f>
        <v>UNISEX</v>
      </c>
      <c r="N798" s="1" t="str">
        <f>VLOOKUP(D798,PARAM!K:N,4,0)</f>
        <v>ADULTO</v>
      </c>
      <c r="O798" s="1" t="str">
        <f t="shared" si="2"/>
        <v>CHAQUETAS UNISEX ROMPEVIENTOS  NEGRA COLOMBIA</v>
      </c>
      <c r="P798" s="1"/>
      <c r="Q798" s="1"/>
    </row>
    <row r="799">
      <c r="A799" s="82">
        <v>46197.0</v>
      </c>
      <c r="B799" s="5" t="s">
        <v>1744</v>
      </c>
      <c r="C799" s="5" t="s">
        <v>1792</v>
      </c>
      <c r="D799" s="5" t="s">
        <v>1582</v>
      </c>
      <c r="E799" s="5" t="s">
        <v>2028</v>
      </c>
      <c r="F799" s="5" t="s">
        <v>1611</v>
      </c>
      <c r="G799" s="99" t="s">
        <v>1756</v>
      </c>
      <c r="H799" s="5" t="s">
        <v>1533</v>
      </c>
      <c r="I799" s="1" t="str">
        <f>IFERROR(CONCATENATE(VLOOKUP(C799,PARAM!E:F,2,0),VLOOKUP(D799,PARAM!K:L,2,0),VLOOKUP(E799,PARAM!H:I,2,0),VLOOKUP(G799,PARAM!S:T,2,0)),"")</f>
        <v>25333934</v>
      </c>
      <c r="J799" s="1" t="str">
        <f>IFERROR(CONCATENATE("*",VLOOKUP(C799,PARAM!E:F,2,0),VLOOKUP(D799,PARAM!K:L,2,0),VLOOKUP(E799,PARAM!H:I,2,0),VLOOKUP(G799,PARAM!S:T,2,0),"*"),"")</f>
        <v>*25333934*</v>
      </c>
      <c r="K799" s="1" t="str">
        <f t="shared" si="1"/>
        <v>CHAQUETAS UNISEX ROMPEVIENTOS  NEGRA COLOMBIA TALLA XXL</v>
      </c>
      <c r="L799" s="1" t="str">
        <f>VLOOKUP(B799,PARAM!A:C,3,0)</f>
        <v>INDUMENTARIA DEPORTIVA</v>
      </c>
      <c r="M799" s="1" t="str">
        <f>VLOOKUP(D799,PARAM!K:N,3,0)</f>
        <v>UNISEX</v>
      </c>
      <c r="N799" s="1" t="str">
        <f>VLOOKUP(D799,PARAM!K:N,4,0)</f>
        <v>ADULTO</v>
      </c>
      <c r="O799" s="1" t="str">
        <f t="shared" si="2"/>
        <v>CHAQUETAS UNISEX ROMPEVIENTOS  NEGRA COLOMBIA</v>
      </c>
      <c r="P799" s="1"/>
      <c r="Q799" s="1"/>
    </row>
    <row r="800">
      <c r="A800" s="82">
        <v>46197.0</v>
      </c>
      <c r="B800" s="5" t="s">
        <v>1744</v>
      </c>
      <c r="C800" s="5" t="s">
        <v>1792</v>
      </c>
      <c r="D800" s="5" t="s">
        <v>1582</v>
      </c>
      <c r="E800" s="5" t="s">
        <v>2029</v>
      </c>
      <c r="F800" s="5" t="s">
        <v>1611</v>
      </c>
      <c r="G800" s="99" t="s">
        <v>1753</v>
      </c>
      <c r="H800" s="5" t="s">
        <v>1533</v>
      </c>
      <c r="I800" s="1" t="str">
        <f>IFERROR(CONCATENATE(VLOOKUP(C800,PARAM!E:F,2,0),VLOOKUP(D800,PARAM!K:L,2,0),VLOOKUP(E800,PARAM!H:I,2,0),VLOOKUP(G800,PARAM!S:T,2,0)),"")</f>
        <v>25334027</v>
      </c>
      <c r="J800" s="1" t="str">
        <f>IFERROR(CONCATENATE("*",VLOOKUP(C800,PARAM!E:F,2,0),VLOOKUP(D800,PARAM!K:L,2,0),VLOOKUP(E800,PARAM!H:I,2,0),VLOOKUP(G800,PARAM!S:T,2,0),"*"),"")</f>
        <v>*25334027*</v>
      </c>
      <c r="K800" s="1" t="str">
        <f t="shared" si="1"/>
        <v>CHAQUETAS UNISEX ROMPEVIENTOS  ROJA COLOMBIA TALLA S</v>
      </c>
      <c r="L800" s="1" t="str">
        <f>VLOOKUP(B800,PARAM!A:C,3,0)</f>
        <v>INDUMENTARIA DEPORTIVA</v>
      </c>
      <c r="M800" s="1" t="str">
        <f>VLOOKUP(D800,PARAM!K:N,3,0)</f>
        <v>UNISEX</v>
      </c>
      <c r="N800" s="1" t="str">
        <f>VLOOKUP(D800,PARAM!K:N,4,0)</f>
        <v>ADULTO</v>
      </c>
      <c r="O800" s="1" t="str">
        <f t="shared" si="2"/>
        <v>CHAQUETAS UNISEX ROMPEVIENTOS  ROJA COLOMBIA</v>
      </c>
      <c r="P800" s="1"/>
      <c r="Q800" s="1"/>
    </row>
    <row r="801">
      <c r="A801" s="82">
        <v>46197.0</v>
      </c>
      <c r="B801" s="5" t="s">
        <v>1744</v>
      </c>
      <c r="C801" s="5" t="s">
        <v>1792</v>
      </c>
      <c r="D801" s="5" t="s">
        <v>1582</v>
      </c>
      <c r="E801" s="5" t="s">
        <v>2029</v>
      </c>
      <c r="F801" s="5" t="s">
        <v>1611</v>
      </c>
      <c r="G801" s="99" t="s">
        <v>1752</v>
      </c>
      <c r="H801" s="5" t="s">
        <v>1533</v>
      </c>
      <c r="I801" s="1" t="str">
        <f>IFERROR(CONCATENATE(VLOOKUP(C801,PARAM!E:F,2,0),VLOOKUP(D801,PARAM!K:L,2,0),VLOOKUP(E801,PARAM!H:I,2,0),VLOOKUP(G801,PARAM!S:T,2,0)),"")</f>
        <v>25334025</v>
      </c>
      <c r="J801" s="1" t="str">
        <f>IFERROR(CONCATENATE("*",VLOOKUP(C801,PARAM!E:F,2,0),VLOOKUP(D801,PARAM!K:L,2,0),VLOOKUP(E801,PARAM!H:I,2,0),VLOOKUP(G801,PARAM!S:T,2,0),"*"),"")</f>
        <v>*25334025*</v>
      </c>
      <c r="K801" s="1" t="str">
        <f t="shared" si="1"/>
        <v>CHAQUETAS UNISEX ROMPEVIENTOS  ROJA COLOMBIA TALLA M</v>
      </c>
      <c r="L801" s="1" t="str">
        <f>VLOOKUP(B801,PARAM!A:C,3,0)</f>
        <v>INDUMENTARIA DEPORTIVA</v>
      </c>
      <c r="M801" s="1" t="str">
        <f>VLOOKUP(D801,PARAM!K:N,3,0)</f>
        <v>UNISEX</v>
      </c>
      <c r="N801" s="1" t="str">
        <f>VLOOKUP(D801,PARAM!K:N,4,0)</f>
        <v>ADULTO</v>
      </c>
      <c r="O801" s="1" t="str">
        <f t="shared" si="2"/>
        <v>CHAQUETAS UNISEX ROMPEVIENTOS  ROJA COLOMBIA</v>
      </c>
      <c r="P801" s="1"/>
      <c r="Q801" s="1"/>
    </row>
    <row r="802">
      <c r="A802" s="82">
        <v>46197.0</v>
      </c>
      <c r="B802" s="5" t="s">
        <v>1744</v>
      </c>
      <c r="C802" s="5" t="s">
        <v>1792</v>
      </c>
      <c r="D802" s="5" t="s">
        <v>1582</v>
      </c>
      <c r="E802" s="5" t="s">
        <v>2029</v>
      </c>
      <c r="F802" s="5" t="s">
        <v>1611</v>
      </c>
      <c r="G802" s="99" t="s">
        <v>1751</v>
      </c>
      <c r="H802" s="5" t="s">
        <v>1533</v>
      </c>
      <c r="I802" s="1" t="str">
        <f>IFERROR(CONCATENATE(VLOOKUP(C802,PARAM!E:F,2,0),VLOOKUP(D802,PARAM!K:L,2,0),VLOOKUP(E802,PARAM!H:I,2,0),VLOOKUP(G802,PARAM!S:T,2,0)),"")</f>
        <v>25334023</v>
      </c>
      <c r="J802" s="1" t="str">
        <f>IFERROR(CONCATENATE("*",VLOOKUP(C802,PARAM!E:F,2,0),VLOOKUP(D802,PARAM!K:L,2,0),VLOOKUP(E802,PARAM!H:I,2,0),VLOOKUP(G802,PARAM!S:T,2,0),"*"),"")</f>
        <v>*25334023*</v>
      </c>
      <c r="K802" s="1" t="str">
        <f t="shared" si="1"/>
        <v>CHAQUETAS UNISEX ROMPEVIENTOS  ROJA COLOMBIA TALLA L</v>
      </c>
      <c r="L802" s="1" t="str">
        <f>VLOOKUP(B802,PARAM!A:C,3,0)</f>
        <v>INDUMENTARIA DEPORTIVA</v>
      </c>
      <c r="M802" s="1" t="str">
        <f>VLOOKUP(D802,PARAM!K:N,3,0)</f>
        <v>UNISEX</v>
      </c>
      <c r="N802" s="1" t="str">
        <f>VLOOKUP(D802,PARAM!K:N,4,0)</f>
        <v>ADULTO</v>
      </c>
      <c r="O802" s="1" t="str">
        <f t="shared" si="2"/>
        <v>CHAQUETAS UNISEX ROMPEVIENTOS  ROJA COLOMBIA</v>
      </c>
      <c r="P802" s="1"/>
      <c r="Q802" s="1"/>
    </row>
    <row r="803">
      <c r="A803" s="82">
        <v>46197.0</v>
      </c>
      <c r="B803" s="5" t="s">
        <v>1744</v>
      </c>
      <c r="C803" s="5" t="s">
        <v>1792</v>
      </c>
      <c r="D803" s="5" t="s">
        <v>1582</v>
      </c>
      <c r="E803" s="5" t="s">
        <v>2029</v>
      </c>
      <c r="F803" s="5" t="s">
        <v>1611</v>
      </c>
      <c r="G803" s="99" t="s">
        <v>1754</v>
      </c>
      <c r="H803" s="5" t="s">
        <v>1533</v>
      </c>
      <c r="I803" s="1" t="str">
        <f>IFERROR(CONCATENATE(VLOOKUP(C803,PARAM!E:F,2,0),VLOOKUP(D803,PARAM!K:L,2,0),VLOOKUP(E803,PARAM!H:I,2,0),VLOOKUP(G803,PARAM!S:T,2,0)),"")</f>
        <v>25334032</v>
      </c>
      <c r="J803" s="1" t="str">
        <f>IFERROR(CONCATENATE("*",VLOOKUP(C803,PARAM!E:F,2,0),VLOOKUP(D803,PARAM!K:L,2,0),VLOOKUP(E803,PARAM!H:I,2,0),VLOOKUP(G803,PARAM!S:T,2,0),"*"),"")</f>
        <v>*25334032*</v>
      </c>
      <c r="K803" s="1" t="str">
        <f t="shared" si="1"/>
        <v>CHAQUETAS UNISEX ROMPEVIENTOS  ROJA COLOMBIA TALLA XL</v>
      </c>
      <c r="L803" s="1" t="str">
        <f>VLOOKUP(B803,PARAM!A:C,3,0)</f>
        <v>INDUMENTARIA DEPORTIVA</v>
      </c>
      <c r="M803" s="1" t="str">
        <f>VLOOKUP(D803,PARAM!K:N,3,0)</f>
        <v>UNISEX</v>
      </c>
      <c r="N803" s="1" t="str">
        <f>VLOOKUP(D803,PARAM!K:N,4,0)</f>
        <v>ADULTO</v>
      </c>
      <c r="O803" s="1" t="str">
        <f t="shared" si="2"/>
        <v>CHAQUETAS UNISEX ROMPEVIENTOS  ROJA COLOMBIA</v>
      </c>
      <c r="P803" s="1"/>
      <c r="Q803" s="1"/>
    </row>
    <row r="804">
      <c r="A804" s="82">
        <v>46197.0</v>
      </c>
      <c r="B804" s="5" t="s">
        <v>1744</v>
      </c>
      <c r="C804" s="5" t="s">
        <v>1792</v>
      </c>
      <c r="D804" s="5" t="s">
        <v>1582</v>
      </c>
      <c r="E804" s="5" t="s">
        <v>2029</v>
      </c>
      <c r="F804" s="5" t="s">
        <v>1611</v>
      </c>
      <c r="G804" s="99" t="s">
        <v>1756</v>
      </c>
      <c r="H804" s="5" t="s">
        <v>1533</v>
      </c>
      <c r="I804" s="1" t="str">
        <f>IFERROR(CONCATENATE(VLOOKUP(C804,PARAM!E:F,2,0),VLOOKUP(D804,PARAM!K:L,2,0),VLOOKUP(E804,PARAM!H:I,2,0),VLOOKUP(G804,PARAM!S:T,2,0)),"")</f>
        <v>25334034</v>
      </c>
      <c r="J804" s="1" t="str">
        <f>IFERROR(CONCATENATE("*",VLOOKUP(C804,PARAM!E:F,2,0),VLOOKUP(D804,PARAM!K:L,2,0),VLOOKUP(E804,PARAM!H:I,2,0),VLOOKUP(G804,PARAM!S:T,2,0),"*"),"")</f>
        <v>*25334034*</v>
      </c>
      <c r="K804" s="1" t="str">
        <f t="shared" si="1"/>
        <v>CHAQUETAS UNISEX ROMPEVIENTOS  ROJA COLOMBIA TALLA XXL</v>
      </c>
      <c r="L804" s="1" t="str">
        <f>VLOOKUP(B804,PARAM!A:C,3,0)</f>
        <v>INDUMENTARIA DEPORTIVA</v>
      </c>
      <c r="M804" s="1" t="str">
        <f>VLOOKUP(D804,PARAM!K:N,3,0)</f>
        <v>UNISEX</v>
      </c>
      <c r="N804" s="1" t="str">
        <f>VLOOKUP(D804,PARAM!K:N,4,0)</f>
        <v>ADULTO</v>
      </c>
      <c r="O804" s="1" t="str">
        <f t="shared" si="2"/>
        <v>CHAQUETAS UNISEX ROMPEVIENTOS  ROJA COLOMBIA</v>
      </c>
      <c r="P804" s="1"/>
      <c r="Q804" s="1"/>
    </row>
    <row r="805">
      <c r="A805" s="70">
        <v>46186.0</v>
      </c>
      <c r="B805" s="5" t="s">
        <v>1906</v>
      </c>
      <c r="C805" s="5" t="s">
        <v>1835</v>
      </c>
      <c r="D805" s="5" t="s">
        <v>1599</v>
      </c>
      <c r="E805" s="5" t="s">
        <v>2030</v>
      </c>
      <c r="F805" s="5" t="s">
        <v>1584</v>
      </c>
      <c r="G805" s="99" t="s">
        <v>1754</v>
      </c>
      <c r="H805" s="5" t="s">
        <v>963</v>
      </c>
      <c r="I805" s="1" t="str">
        <f>IFERROR(CONCATENATE(VLOOKUP(C805,PARAM!E:F,2,0),VLOOKUP(D805,PARAM!K:L,2,0),VLOOKUP(E805,PARAM!H:I,2,0),VLOOKUP(G805,PARAM!S:T,2,0)),"")</f>
        <v>2134132</v>
      </c>
      <c r="J805" s="1" t="str">
        <f>IFERROR(CONCATENATE("*",VLOOKUP(C805,PARAM!E:F,2,0),VLOOKUP(D805,PARAM!K:L,2,0),VLOOKUP(E805,PARAM!H:I,2,0),VLOOKUP(G805,PARAM!S:T,2,0),"*"),"")</f>
        <v>*2134132*</v>
      </c>
      <c r="K805" s="1" t="str">
        <f t="shared" si="1"/>
        <v>PANTALONES DAMA BOTA RECTA TALLA XL</v>
      </c>
      <c r="L805" s="1" t="str">
        <f>VLOOKUP(B805,PARAM!A:C,3,0)</f>
        <v>MODA CASUAL MUJER</v>
      </c>
      <c r="M805" s="1" t="str">
        <f>VLOOKUP(D805,PARAM!K:N,3,0)</f>
        <v>FEMENINO</v>
      </c>
      <c r="N805" s="1" t="str">
        <f>VLOOKUP(D805,PARAM!K:N,4,0)</f>
        <v>ADULTO</v>
      </c>
      <c r="O805" s="1" t="str">
        <f t="shared" si="2"/>
        <v>PANTALONES DAMA BOTA RECTA</v>
      </c>
      <c r="P805" s="1"/>
      <c r="Q805" s="1"/>
    </row>
    <row r="806">
      <c r="A806" s="82">
        <v>46197.0</v>
      </c>
      <c r="B806" s="5" t="s">
        <v>1906</v>
      </c>
      <c r="C806" s="5" t="s">
        <v>1792</v>
      </c>
      <c r="D806" s="5" t="s">
        <v>1599</v>
      </c>
      <c r="E806" s="5" t="s">
        <v>2031</v>
      </c>
      <c r="F806" s="5" t="s">
        <v>1584</v>
      </c>
      <c r="G806" s="99" t="s">
        <v>1752</v>
      </c>
      <c r="H806" s="5" t="s">
        <v>1106</v>
      </c>
      <c r="I806" s="1" t="str">
        <f>IFERROR(CONCATENATE(VLOOKUP(C806,PARAM!E:F,2,0),VLOOKUP(D806,PARAM!K:L,2,0),VLOOKUP(E806,PARAM!H:I,2,0),VLOOKUP(G806,PARAM!S:T,2,0)),"")</f>
        <v>25134225</v>
      </c>
      <c r="J806" s="1" t="str">
        <f>IFERROR(CONCATENATE("*",VLOOKUP(C806,PARAM!E:F,2,0),VLOOKUP(D806,PARAM!K:L,2,0),VLOOKUP(E806,PARAM!H:I,2,0),VLOOKUP(G806,PARAM!S:T,2,0),"*"),"")</f>
        <v>*25134225*</v>
      </c>
      <c r="K806" s="1" t="str">
        <f t="shared" si="1"/>
        <v>CHAQUETAS DAMA GAMUZA CAUCHO TALLA M</v>
      </c>
      <c r="L806" s="1" t="str">
        <f>VLOOKUP(B806,PARAM!A:C,3,0)</f>
        <v>MODA CASUAL MUJER</v>
      </c>
      <c r="M806" s="1" t="str">
        <f>VLOOKUP(D806,PARAM!K:N,3,0)</f>
        <v>FEMENINO</v>
      </c>
      <c r="N806" s="1" t="str">
        <f>VLOOKUP(D806,PARAM!K:N,4,0)</f>
        <v>ADULTO</v>
      </c>
      <c r="O806" s="1" t="str">
        <f t="shared" si="2"/>
        <v>CHAQUETAS DAMA GAMUZA CAUCHO</v>
      </c>
      <c r="P806" s="1"/>
      <c r="Q806" s="1"/>
    </row>
    <row r="807">
      <c r="A807" s="82">
        <v>46197.0</v>
      </c>
      <c r="B807" s="5" t="s">
        <v>1906</v>
      </c>
      <c r="C807" s="5" t="s">
        <v>1792</v>
      </c>
      <c r="D807" s="5" t="s">
        <v>1599</v>
      </c>
      <c r="E807" s="5" t="s">
        <v>2031</v>
      </c>
      <c r="F807" s="5" t="s">
        <v>1584</v>
      </c>
      <c r="G807" s="99" t="s">
        <v>1751</v>
      </c>
      <c r="H807" s="5" t="s">
        <v>1106</v>
      </c>
      <c r="I807" s="1" t="str">
        <f>IFERROR(CONCATENATE(VLOOKUP(C807,PARAM!E:F,2,0),VLOOKUP(D807,PARAM!K:L,2,0),VLOOKUP(E807,PARAM!H:I,2,0),VLOOKUP(G807,PARAM!S:T,2,0)),"")</f>
        <v>25134223</v>
      </c>
      <c r="J807" s="1" t="str">
        <f>IFERROR(CONCATENATE("*",VLOOKUP(C807,PARAM!E:F,2,0),VLOOKUP(D807,PARAM!K:L,2,0),VLOOKUP(E807,PARAM!H:I,2,0),VLOOKUP(G807,PARAM!S:T,2,0),"*"),"")</f>
        <v>*25134223*</v>
      </c>
      <c r="K807" s="1" t="str">
        <f t="shared" si="1"/>
        <v>CHAQUETAS DAMA GAMUZA CAUCHO TALLA L</v>
      </c>
      <c r="L807" s="1" t="str">
        <f>VLOOKUP(B807,PARAM!A:C,3,0)</f>
        <v>MODA CASUAL MUJER</v>
      </c>
      <c r="M807" s="1" t="str">
        <f>VLOOKUP(D807,PARAM!K:N,3,0)</f>
        <v>FEMENINO</v>
      </c>
      <c r="N807" s="1" t="str">
        <f>VLOOKUP(D807,PARAM!K:N,4,0)</f>
        <v>ADULTO</v>
      </c>
      <c r="O807" s="1" t="str">
        <f t="shared" si="2"/>
        <v>CHAQUETAS DAMA GAMUZA CAUCHO</v>
      </c>
      <c r="P807" s="1"/>
      <c r="Q807" s="1"/>
    </row>
    <row r="808">
      <c r="A808" s="82">
        <v>46197.0</v>
      </c>
      <c r="B808" s="5" t="s">
        <v>1906</v>
      </c>
      <c r="C808" s="5" t="s">
        <v>1792</v>
      </c>
      <c r="D808" s="5" t="s">
        <v>1599</v>
      </c>
      <c r="E808" s="5" t="s">
        <v>2031</v>
      </c>
      <c r="F808" s="5" t="s">
        <v>1584</v>
      </c>
      <c r="G808" s="99" t="s">
        <v>1754</v>
      </c>
      <c r="H808" s="5" t="s">
        <v>1106</v>
      </c>
      <c r="I808" s="1" t="str">
        <f>IFERROR(CONCATENATE(VLOOKUP(C808,PARAM!E:F,2,0),VLOOKUP(D808,PARAM!K:L,2,0),VLOOKUP(E808,PARAM!H:I,2,0),VLOOKUP(G808,PARAM!S:T,2,0)),"")</f>
        <v>25134232</v>
      </c>
      <c r="J808" s="1" t="str">
        <f>IFERROR(CONCATENATE("*",VLOOKUP(C808,PARAM!E:F,2,0),VLOOKUP(D808,PARAM!K:L,2,0),VLOOKUP(E808,PARAM!H:I,2,0),VLOOKUP(G808,PARAM!S:T,2,0),"*"),"")</f>
        <v>*25134232*</v>
      </c>
      <c r="K808" s="1" t="str">
        <f t="shared" si="1"/>
        <v>CHAQUETAS DAMA GAMUZA CAUCHO TALLA XL</v>
      </c>
      <c r="L808" s="1" t="str">
        <f>VLOOKUP(B808,PARAM!A:C,3,0)</f>
        <v>MODA CASUAL MUJER</v>
      </c>
      <c r="M808" s="1" t="str">
        <f>VLOOKUP(D808,PARAM!K:N,3,0)</f>
        <v>FEMENINO</v>
      </c>
      <c r="N808" s="1" t="str">
        <f>VLOOKUP(D808,PARAM!K:N,4,0)</f>
        <v>ADULTO</v>
      </c>
      <c r="O808" s="1" t="str">
        <f t="shared" si="2"/>
        <v>CHAQUETAS DAMA GAMUZA CAUCHO</v>
      </c>
      <c r="P808" s="1"/>
      <c r="Q808" s="1"/>
    </row>
    <row r="809">
      <c r="A809" s="82">
        <v>46197.0</v>
      </c>
      <c r="B809" s="5" t="s">
        <v>1906</v>
      </c>
      <c r="C809" s="5" t="s">
        <v>1792</v>
      </c>
      <c r="D809" s="5" t="s">
        <v>1599</v>
      </c>
      <c r="E809" s="5" t="s">
        <v>2032</v>
      </c>
      <c r="F809" s="5" t="s">
        <v>1584</v>
      </c>
      <c r="G809" s="99" t="s">
        <v>1752</v>
      </c>
      <c r="H809" s="5" t="s">
        <v>1106</v>
      </c>
      <c r="I809" s="1" t="str">
        <f>IFERROR(CONCATENATE(VLOOKUP(C809,PARAM!E:F,2,0),VLOOKUP(D809,PARAM!K:L,2,0),VLOOKUP(E809,PARAM!H:I,2,0),VLOOKUP(G809,PARAM!S:T,2,0)),"")</f>
        <v>25134325</v>
      </c>
      <c r="J809" s="1" t="str">
        <f>IFERROR(CONCATENATE("*",VLOOKUP(C809,PARAM!E:F,2,0),VLOOKUP(D809,PARAM!K:L,2,0),VLOOKUP(E809,PARAM!H:I,2,0),VLOOKUP(G809,PARAM!S:T,2,0),"*"),"")</f>
        <v>*25134325*</v>
      </c>
      <c r="K809" s="1" t="str">
        <f t="shared" si="1"/>
        <v>CHAQUETAS DAMA FUCIONADA CUERINA OVEJERA TALLA M</v>
      </c>
      <c r="L809" s="1" t="str">
        <f>VLOOKUP(B809,PARAM!A:C,3,0)</f>
        <v>MODA CASUAL MUJER</v>
      </c>
      <c r="M809" s="1" t="str">
        <f>VLOOKUP(D809,PARAM!K:N,3,0)</f>
        <v>FEMENINO</v>
      </c>
      <c r="N809" s="1" t="str">
        <f>VLOOKUP(D809,PARAM!K:N,4,0)</f>
        <v>ADULTO</v>
      </c>
      <c r="O809" s="1" t="str">
        <f t="shared" si="2"/>
        <v>CHAQUETAS DAMA FUCIONADA CUERINA OVEJERA</v>
      </c>
      <c r="P809" s="1"/>
      <c r="Q809" s="1"/>
    </row>
    <row r="810">
      <c r="A810" s="82">
        <v>46197.0</v>
      </c>
      <c r="B810" s="5" t="s">
        <v>1906</v>
      </c>
      <c r="C810" s="5" t="s">
        <v>1792</v>
      </c>
      <c r="D810" s="5" t="s">
        <v>1599</v>
      </c>
      <c r="E810" s="5" t="s">
        <v>2032</v>
      </c>
      <c r="F810" s="5" t="s">
        <v>1584</v>
      </c>
      <c r="G810" s="99" t="s">
        <v>1751</v>
      </c>
      <c r="H810" s="5" t="s">
        <v>1106</v>
      </c>
      <c r="I810" s="1" t="str">
        <f>IFERROR(CONCATENATE(VLOOKUP(C810,PARAM!E:F,2,0),VLOOKUP(D810,PARAM!K:L,2,0),VLOOKUP(E810,PARAM!H:I,2,0),VLOOKUP(G810,PARAM!S:T,2,0)),"")</f>
        <v>25134323</v>
      </c>
      <c r="J810" s="1" t="str">
        <f>IFERROR(CONCATENATE("*",VLOOKUP(C810,PARAM!E:F,2,0),VLOOKUP(D810,PARAM!K:L,2,0),VLOOKUP(E810,PARAM!H:I,2,0),VLOOKUP(G810,PARAM!S:T,2,0),"*"),"")</f>
        <v>*25134323*</v>
      </c>
      <c r="K810" s="1" t="str">
        <f t="shared" si="1"/>
        <v>CHAQUETAS DAMA FUCIONADA CUERINA OVEJERA TALLA L</v>
      </c>
      <c r="L810" s="1" t="str">
        <f>VLOOKUP(B810,PARAM!A:C,3,0)</f>
        <v>MODA CASUAL MUJER</v>
      </c>
      <c r="M810" s="1" t="str">
        <f>VLOOKUP(D810,PARAM!K:N,3,0)</f>
        <v>FEMENINO</v>
      </c>
      <c r="N810" s="1" t="str">
        <f>VLOOKUP(D810,PARAM!K:N,4,0)</f>
        <v>ADULTO</v>
      </c>
      <c r="O810" s="1" t="str">
        <f t="shared" si="2"/>
        <v>CHAQUETAS DAMA FUCIONADA CUERINA OVEJERA</v>
      </c>
      <c r="P810" s="1"/>
      <c r="Q810" s="1"/>
    </row>
    <row r="811">
      <c r="A811" s="82">
        <v>46197.0</v>
      </c>
      <c r="B811" s="5" t="s">
        <v>1906</v>
      </c>
      <c r="C811" s="5" t="s">
        <v>1792</v>
      </c>
      <c r="D811" s="5" t="s">
        <v>1599</v>
      </c>
      <c r="E811" s="5" t="s">
        <v>2032</v>
      </c>
      <c r="F811" s="5" t="s">
        <v>1584</v>
      </c>
      <c r="G811" s="99" t="s">
        <v>1754</v>
      </c>
      <c r="H811" s="5" t="s">
        <v>1106</v>
      </c>
      <c r="I811" s="1" t="str">
        <f>IFERROR(CONCATENATE(VLOOKUP(C811,PARAM!E:F,2,0),VLOOKUP(D811,PARAM!K:L,2,0),VLOOKUP(E811,PARAM!H:I,2,0),VLOOKUP(G811,PARAM!S:T,2,0)),"")</f>
        <v>25134332</v>
      </c>
      <c r="J811" s="1" t="str">
        <f>IFERROR(CONCATENATE("*",VLOOKUP(C811,PARAM!E:F,2,0),VLOOKUP(D811,PARAM!K:L,2,0),VLOOKUP(E811,PARAM!H:I,2,0),VLOOKUP(G811,PARAM!S:T,2,0),"*"),"")</f>
        <v>*25134332*</v>
      </c>
      <c r="K811" s="1" t="str">
        <f t="shared" si="1"/>
        <v>CHAQUETAS DAMA FUCIONADA CUERINA OVEJERA TALLA XL</v>
      </c>
      <c r="L811" s="1" t="str">
        <f>VLOOKUP(B811,PARAM!A:C,3,0)</f>
        <v>MODA CASUAL MUJER</v>
      </c>
      <c r="M811" s="1" t="str">
        <f>VLOOKUP(D811,PARAM!K:N,3,0)</f>
        <v>FEMENINO</v>
      </c>
      <c r="N811" s="1" t="str">
        <f>VLOOKUP(D811,PARAM!K:N,4,0)</f>
        <v>ADULTO</v>
      </c>
      <c r="O811" s="1" t="str">
        <f t="shared" si="2"/>
        <v>CHAQUETAS DAMA FUCIONADA CUERINA OVEJERA</v>
      </c>
      <c r="P811" s="1"/>
      <c r="Q811" s="1"/>
    </row>
    <row r="812">
      <c r="A812" s="82">
        <v>46197.0</v>
      </c>
      <c r="B812" s="5" t="s">
        <v>1744</v>
      </c>
      <c r="C812" s="5" t="s">
        <v>1792</v>
      </c>
      <c r="D812" s="5" t="s">
        <v>1582</v>
      </c>
      <c r="E812" s="5" t="s">
        <v>2033</v>
      </c>
      <c r="F812" s="5" t="s">
        <v>1771</v>
      </c>
      <c r="G812" s="99" t="s">
        <v>1753</v>
      </c>
      <c r="H812" s="5" t="s">
        <v>1533</v>
      </c>
      <c r="I812" s="1" t="str">
        <f>IFERROR(CONCATENATE(VLOOKUP(C812,PARAM!E:F,2,0),VLOOKUP(D812,PARAM!K:L,2,0),VLOOKUP(E812,PARAM!H:I,2,0),VLOOKUP(G812,PARAM!S:T,2,0)),"")</f>
        <v>25334427</v>
      </c>
      <c r="J812" s="1" t="str">
        <f>IFERROR(CONCATENATE("*",VLOOKUP(C812,PARAM!E:F,2,0),VLOOKUP(D812,PARAM!K:L,2,0),VLOOKUP(E812,PARAM!H:I,2,0),VLOOKUP(G812,PARAM!S:T,2,0),"*"),"")</f>
        <v>*25334427*</v>
      </c>
      <c r="K812" s="1" t="str">
        <f t="shared" si="1"/>
        <v>CHAQUETAS UNISEX ROMPEVIENTOS AZUL COLOMBIA TALLA S</v>
      </c>
      <c r="L812" s="1" t="str">
        <f>VLOOKUP(B812,PARAM!A:C,3,0)</f>
        <v>INDUMENTARIA DEPORTIVA</v>
      </c>
      <c r="M812" s="1" t="str">
        <f>VLOOKUP(D812,PARAM!K:N,3,0)</f>
        <v>UNISEX</v>
      </c>
      <c r="N812" s="1" t="str">
        <f>VLOOKUP(D812,PARAM!K:N,4,0)</f>
        <v>ADULTO</v>
      </c>
      <c r="O812" s="1" t="str">
        <f t="shared" si="2"/>
        <v>CHAQUETAS UNISEX ROMPEVIENTOS AZUL COLOMBIA</v>
      </c>
      <c r="P812" s="1"/>
      <c r="Q812" s="1"/>
    </row>
    <row r="813">
      <c r="A813" s="82">
        <v>46197.0</v>
      </c>
      <c r="B813" s="5" t="s">
        <v>1744</v>
      </c>
      <c r="C813" s="5" t="s">
        <v>1792</v>
      </c>
      <c r="D813" s="5" t="s">
        <v>1582</v>
      </c>
      <c r="E813" s="5" t="s">
        <v>2033</v>
      </c>
      <c r="F813" s="5" t="s">
        <v>1771</v>
      </c>
      <c r="G813" s="99" t="s">
        <v>1752</v>
      </c>
      <c r="H813" s="5" t="s">
        <v>1533</v>
      </c>
      <c r="I813" s="1" t="str">
        <f>IFERROR(CONCATENATE(VLOOKUP(C813,PARAM!E:F,2,0),VLOOKUP(D813,PARAM!K:L,2,0),VLOOKUP(E813,PARAM!H:I,2,0),VLOOKUP(G813,PARAM!S:T,2,0)),"")</f>
        <v>25334425</v>
      </c>
      <c r="J813" s="1" t="str">
        <f>IFERROR(CONCATENATE("*",VLOOKUP(C813,PARAM!E:F,2,0),VLOOKUP(D813,PARAM!K:L,2,0),VLOOKUP(E813,PARAM!H:I,2,0),VLOOKUP(G813,PARAM!S:T,2,0),"*"),"")</f>
        <v>*25334425*</v>
      </c>
      <c r="K813" s="1" t="str">
        <f t="shared" si="1"/>
        <v>CHAQUETAS UNISEX ROMPEVIENTOS AZUL COLOMBIA TALLA M</v>
      </c>
      <c r="L813" s="1" t="str">
        <f>VLOOKUP(B813,PARAM!A:C,3,0)</f>
        <v>INDUMENTARIA DEPORTIVA</v>
      </c>
      <c r="M813" s="1" t="str">
        <f>VLOOKUP(D813,PARAM!K:N,3,0)</f>
        <v>UNISEX</v>
      </c>
      <c r="N813" s="1" t="str">
        <f>VLOOKUP(D813,PARAM!K:N,4,0)</f>
        <v>ADULTO</v>
      </c>
      <c r="O813" s="1" t="str">
        <f t="shared" si="2"/>
        <v>CHAQUETAS UNISEX ROMPEVIENTOS AZUL COLOMBIA</v>
      </c>
      <c r="P813" s="1"/>
      <c r="Q813" s="1"/>
    </row>
    <row r="814">
      <c r="A814" s="82">
        <v>46197.0</v>
      </c>
      <c r="B814" s="5" t="s">
        <v>1744</v>
      </c>
      <c r="C814" s="5" t="s">
        <v>1792</v>
      </c>
      <c r="D814" s="5" t="s">
        <v>1582</v>
      </c>
      <c r="E814" s="5" t="s">
        <v>2033</v>
      </c>
      <c r="F814" s="5" t="s">
        <v>1771</v>
      </c>
      <c r="G814" s="99" t="s">
        <v>1751</v>
      </c>
      <c r="H814" s="5" t="s">
        <v>1533</v>
      </c>
      <c r="I814" s="1" t="str">
        <f>IFERROR(CONCATENATE(VLOOKUP(C814,PARAM!E:F,2,0),VLOOKUP(D814,PARAM!K:L,2,0),VLOOKUP(E814,PARAM!H:I,2,0),VLOOKUP(G814,PARAM!S:T,2,0)),"")</f>
        <v>25334423</v>
      </c>
      <c r="J814" s="1" t="str">
        <f>IFERROR(CONCATENATE("*",VLOOKUP(C814,PARAM!E:F,2,0),VLOOKUP(D814,PARAM!K:L,2,0),VLOOKUP(E814,PARAM!H:I,2,0),VLOOKUP(G814,PARAM!S:T,2,0),"*"),"")</f>
        <v>*25334423*</v>
      </c>
      <c r="K814" s="1" t="str">
        <f t="shared" si="1"/>
        <v>CHAQUETAS UNISEX ROMPEVIENTOS AZUL COLOMBIA TALLA L</v>
      </c>
      <c r="L814" s="1" t="str">
        <f>VLOOKUP(B814,PARAM!A:C,3,0)</f>
        <v>INDUMENTARIA DEPORTIVA</v>
      </c>
      <c r="M814" s="1" t="str">
        <f>VLOOKUP(D814,PARAM!K:N,3,0)</f>
        <v>UNISEX</v>
      </c>
      <c r="N814" s="1" t="str">
        <f>VLOOKUP(D814,PARAM!K:N,4,0)</f>
        <v>ADULTO</v>
      </c>
      <c r="O814" s="1" t="str">
        <f t="shared" si="2"/>
        <v>CHAQUETAS UNISEX ROMPEVIENTOS AZUL COLOMBIA</v>
      </c>
      <c r="P814" s="1"/>
      <c r="Q814" s="1"/>
    </row>
    <row r="815">
      <c r="A815" s="82">
        <v>46197.0</v>
      </c>
      <c r="B815" s="5" t="s">
        <v>1744</v>
      </c>
      <c r="C815" s="5" t="s">
        <v>1792</v>
      </c>
      <c r="D815" s="5" t="s">
        <v>1582</v>
      </c>
      <c r="E815" s="5" t="s">
        <v>2033</v>
      </c>
      <c r="F815" s="5" t="s">
        <v>1771</v>
      </c>
      <c r="G815" s="99" t="s">
        <v>1754</v>
      </c>
      <c r="H815" s="5" t="s">
        <v>1533</v>
      </c>
      <c r="I815" s="1" t="str">
        <f>IFERROR(CONCATENATE(VLOOKUP(C815,PARAM!E:F,2,0),VLOOKUP(D815,PARAM!K:L,2,0),VLOOKUP(E815,PARAM!H:I,2,0),VLOOKUP(G815,PARAM!S:T,2,0)),"")</f>
        <v>25334432</v>
      </c>
      <c r="J815" s="1" t="str">
        <f>IFERROR(CONCATENATE("*",VLOOKUP(C815,PARAM!E:F,2,0),VLOOKUP(D815,PARAM!K:L,2,0),VLOOKUP(E815,PARAM!H:I,2,0),VLOOKUP(G815,PARAM!S:T,2,0),"*"),"")</f>
        <v>*25334432*</v>
      </c>
      <c r="K815" s="1" t="str">
        <f t="shared" si="1"/>
        <v>CHAQUETAS UNISEX ROMPEVIENTOS AZUL COLOMBIA TALLA XL</v>
      </c>
      <c r="L815" s="1" t="str">
        <f>VLOOKUP(B815,PARAM!A:C,3,0)</f>
        <v>INDUMENTARIA DEPORTIVA</v>
      </c>
      <c r="M815" s="1" t="str">
        <f>VLOOKUP(D815,PARAM!K:N,3,0)</f>
        <v>UNISEX</v>
      </c>
      <c r="N815" s="1" t="str">
        <f>VLOOKUP(D815,PARAM!K:N,4,0)</f>
        <v>ADULTO</v>
      </c>
      <c r="O815" s="1" t="str">
        <f t="shared" si="2"/>
        <v>CHAQUETAS UNISEX ROMPEVIENTOS AZUL COLOMBIA</v>
      </c>
      <c r="P815" s="1"/>
      <c r="Q815" s="1"/>
    </row>
    <row r="816">
      <c r="A816" s="82">
        <v>46197.0</v>
      </c>
      <c r="B816" s="5" t="s">
        <v>1744</v>
      </c>
      <c r="C816" s="5" t="s">
        <v>1792</v>
      </c>
      <c r="D816" s="5" t="s">
        <v>1582</v>
      </c>
      <c r="E816" s="5" t="s">
        <v>2033</v>
      </c>
      <c r="F816" s="5" t="s">
        <v>1771</v>
      </c>
      <c r="G816" s="99" t="s">
        <v>1756</v>
      </c>
      <c r="H816" s="5" t="s">
        <v>1533</v>
      </c>
      <c r="I816" s="1" t="str">
        <f>IFERROR(CONCATENATE(VLOOKUP(C816,PARAM!E:F,2,0),VLOOKUP(D816,PARAM!K:L,2,0),VLOOKUP(E816,PARAM!H:I,2,0),VLOOKUP(G816,PARAM!S:T,2,0)),"")</f>
        <v>25334434</v>
      </c>
      <c r="J816" s="1" t="str">
        <f>IFERROR(CONCATENATE("*",VLOOKUP(C816,PARAM!E:F,2,0),VLOOKUP(D816,PARAM!K:L,2,0),VLOOKUP(E816,PARAM!H:I,2,0),VLOOKUP(G816,PARAM!S:T,2,0),"*"),"")</f>
        <v>*25334434*</v>
      </c>
      <c r="K816" s="1" t="str">
        <f t="shared" si="1"/>
        <v>CHAQUETAS UNISEX ROMPEVIENTOS AZUL COLOMBIA TALLA XXL</v>
      </c>
      <c r="L816" s="1" t="str">
        <f>VLOOKUP(B816,PARAM!A:C,3,0)</f>
        <v>INDUMENTARIA DEPORTIVA</v>
      </c>
      <c r="M816" s="1" t="str">
        <f>VLOOKUP(D816,PARAM!K:N,3,0)</f>
        <v>UNISEX</v>
      </c>
      <c r="N816" s="1" t="str">
        <f>VLOOKUP(D816,PARAM!K:N,4,0)</f>
        <v>ADULTO</v>
      </c>
      <c r="O816" s="1" t="str">
        <f t="shared" si="2"/>
        <v>CHAQUETAS UNISEX ROMPEVIENTOS AZUL COLOMBIA</v>
      </c>
      <c r="P816" s="1"/>
      <c r="Q816" s="1"/>
    </row>
    <row r="817">
      <c r="A817" s="82">
        <v>46197.0</v>
      </c>
      <c r="B817" s="5" t="s">
        <v>1744</v>
      </c>
      <c r="C817" s="5" t="s">
        <v>1835</v>
      </c>
      <c r="D817" s="5" t="s">
        <v>1582</v>
      </c>
      <c r="E817" s="5" t="s">
        <v>2034</v>
      </c>
      <c r="F817" s="5" t="s">
        <v>1584</v>
      </c>
      <c r="G817" s="99" t="s">
        <v>1753</v>
      </c>
      <c r="H817" s="5" t="s">
        <v>1556</v>
      </c>
      <c r="I817" s="1" t="str">
        <f>IFERROR(CONCATENATE(VLOOKUP(C817,PARAM!E:F,2,0),VLOOKUP(D817,PARAM!K:L,2,0),VLOOKUP(E817,PARAM!H:I,2,0),VLOOKUP(G817,PARAM!S:T,2,0)),"")</f>
        <v>2334527</v>
      </c>
      <c r="J817" s="1" t="str">
        <f>IFERROR(CONCATENATE("*",VLOOKUP(C817,PARAM!E:F,2,0),VLOOKUP(D817,PARAM!K:L,2,0),VLOOKUP(E817,PARAM!H:I,2,0),VLOOKUP(G817,PARAM!S:T,2,0),"*"),"")</f>
        <v>*2334527*</v>
      </c>
      <c r="K817" s="1" t="str">
        <f t="shared" si="1"/>
        <v>PANTALONES UNISEX ALGODON RESORTADO TALLA S</v>
      </c>
      <c r="L817" s="1" t="str">
        <f>VLOOKUP(B817,PARAM!A:C,3,0)</f>
        <v>INDUMENTARIA DEPORTIVA</v>
      </c>
      <c r="M817" s="1" t="str">
        <f>VLOOKUP(D817,PARAM!K:N,3,0)</f>
        <v>UNISEX</v>
      </c>
      <c r="N817" s="1" t="str">
        <f>VLOOKUP(D817,PARAM!K:N,4,0)</f>
        <v>ADULTO</v>
      </c>
      <c r="O817" s="1" t="str">
        <f t="shared" si="2"/>
        <v>PANTALONES UNISEX ALGODON RESORTADO</v>
      </c>
      <c r="P817" s="1"/>
      <c r="Q817" s="1"/>
    </row>
    <row r="818">
      <c r="A818" s="82">
        <v>46197.0</v>
      </c>
      <c r="B818" s="5" t="s">
        <v>1744</v>
      </c>
      <c r="C818" s="5" t="s">
        <v>1835</v>
      </c>
      <c r="D818" s="5" t="s">
        <v>1582</v>
      </c>
      <c r="E818" s="5" t="s">
        <v>2034</v>
      </c>
      <c r="F818" s="5" t="s">
        <v>1584</v>
      </c>
      <c r="G818" s="99" t="s">
        <v>1752</v>
      </c>
      <c r="H818" s="5" t="s">
        <v>1556</v>
      </c>
      <c r="I818" s="1" t="str">
        <f>IFERROR(CONCATENATE(VLOOKUP(C818,PARAM!E:F,2,0),VLOOKUP(D818,PARAM!K:L,2,0),VLOOKUP(E818,PARAM!H:I,2,0),VLOOKUP(G818,PARAM!S:T,2,0)),"")</f>
        <v>2334525</v>
      </c>
      <c r="J818" s="1" t="str">
        <f>IFERROR(CONCATENATE("*",VLOOKUP(C818,PARAM!E:F,2,0),VLOOKUP(D818,PARAM!K:L,2,0),VLOOKUP(E818,PARAM!H:I,2,0),VLOOKUP(G818,PARAM!S:T,2,0),"*"),"")</f>
        <v>*2334525*</v>
      </c>
      <c r="K818" s="1" t="str">
        <f t="shared" si="1"/>
        <v>PANTALONES UNISEX ALGODON RESORTADO TALLA M</v>
      </c>
      <c r="L818" s="1" t="str">
        <f>VLOOKUP(B818,PARAM!A:C,3,0)</f>
        <v>INDUMENTARIA DEPORTIVA</v>
      </c>
      <c r="M818" s="1" t="str">
        <f>VLOOKUP(D818,PARAM!K:N,3,0)</f>
        <v>UNISEX</v>
      </c>
      <c r="N818" s="1" t="str">
        <f>VLOOKUP(D818,PARAM!K:N,4,0)</f>
        <v>ADULTO</v>
      </c>
      <c r="O818" s="1" t="str">
        <f t="shared" si="2"/>
        <v>PANTALONES UNISEX ALGODON RESORTADO</v>
      </c>
      <c r="P818" s="1"/>
      <c r="Q818" s="1"/>
    </row>
    <row r="819">
      <c r="A819" s="82">
        <v>46197.0</v>
      </c>
      <c r="B819" s="5" t="s">
        <v>1744</v>
      </c>
      <c r="C819" s="5" t="s">
        <v>1835</v>
      </c>
      <c r="D819" s="5" t="s">
        <v>1582</v>
      </c>
      <c r="E819" s="5" t="s">
        <v>2034</v>
      </c>
      <c r="F819" s="5" t="s">
        <v>1584</v>
      </c>
      <c r="G819" s="99" t="s">
        <v>1751</v>
      </c>
      <c r="H819" s="5" t="s">
        <v>1556</v>
      </c>
      <c r="I819" s="1" t="str">
        <f>IFERROR(CONCATENATE(VLOOKUP(C819,PARAM!E:F,2,0),VLOOKUP(D819,PARAM!K:L,2,0),VLOOKUP(E819,PARAM!H:I,2,0),VLOOKUP(G819,PARAM!S:T,2,0)),"")</f>
        <v>2334523</v>
      </c>
      <c r="J819" s="1" t="str">
        <f>IFERROR(CONCATENATE("*",VLOOKUP(C819,PARAM!E:F,2,0),VLOOKUP(D819,PARAM!K:L,2,0),VLOOKUP(E819,PARAM!H:I,2,0),VLOOKUP(G819,PARAM!S:T,2,0),"*"),"")</f>
        <v>*2334523*</v>
      </c>
      <c r="K819" s="1" t="str">
        <f t="shared" si="1"/>
        <v>PANTALONES UNISEX ALGODON RESORTADO TALLA L</v>
      </c>
      <c r="L819" s="1" t="str">
        <f>VLOOKUP(B819,PARAM!A:C,3,0)</f>
        <v>INDUMENTARIA DEPORTIVA</v>
      </c>
      <c r="M819" s="1" t="str">
        <f>VLOOKUP(D819,PARAM!K:N,3,0)</f>
        <v>UNISEX</v>
      </c>
      <c r="N819" s="1" t="str">
        <f>VLOOKUP(D819,PARAM!K:N,4,0)</f>
        <v>ADULTO</v>
      </c>
      <c r="O819" s="1" t="str">
        <f t="shared" si="2"/>
        <v>PANTALONES UNISEX ALGODON RESORTADO</v>
      </c>
      <c r="P819" s="1"/>
      <c r="Q819" s="1"/>
    </row>
    <row r="820">
      <c r="A820" s="82">
        <v>46197.0</v>
      </c>
      <c r="B820" s="5" t="s">
        <v>1744</v>
      </c>
      <c r="C820" s="5" t="s">
        <v>1835</v>
      </c>
      <c r="D820" s="5" t="s">
        <v>1582</v>
      </c>
      <c r="E820" s="5" t="s">
        <v>2034</v>
      </c>
      <c r="F820" s="5" t="s">
        <v>1584</v>
      </c>
      <c r="G820" s="99" t="s">
        <v>1754</v>
      </c>
      <c r="H820" s="5" t="s">
        <v>1556</v>
      </c>
      <c r="I820" s="1" t="str">
        <f>IFERROR(CONCATENATE(VLOOKUP(C820,PARAM!E:F,2,0),VLOOKUP(D820,PARAM!K:L,2,0),VLOOKUP(E820,PARAM!H:I,2,0),VLOOKUP(G820,PARAM!S:T,2,0)),"")</f>
        <v>2334532</v>
      </c>
      <c r="J820" s="1" t="str">
        <f>IFERROR(CONCATENATE("*",VLOOKUP(C820,PARAM!E:F,2,0),VLOOKUP(D820,PARAM!K:L,2,0),VLOOKUP(E820,PARAM!H:I,2,0),VLOOKUP(G820,PARAM!S:T,2,0),"*"),"")</f>
        <v>*2334532*</v>
      </c>
      <c r="K820" s="1" t="str">
        <f t="shared" si="1"/>
        <v>PANTALONES UNISEX ALGODON RESORTADO TALLA XL</v>
      </c>
      <c r="L820" s="1" t="str">
        <f>VLOOKUP(B820,PARAM!A:C,3,0)</f>
        <v>INDUMENTARIA DEPORTIVA</v>
      </c>
      <c r="M820" s="1" t="str">
        <f>VLOOKUP(D820,PARAM!K:N,3,0)</f>
        <v>UNISEX</v>
      </c>
      <c r="N820" s="1" t="str">
        <f>VLOOKUP(D820,PARAM!K:N,4,0)</f>
        <v>ADULTO</v>
      </c>
      <c r="O820" s="1" t="str">
        <f t="shared" si="2"/>
        <v>PANTALONES UNISEX ALGODON RESORTADO</v>
      </c>
      <c r="P820" s="1"/>
      <c r="Q820" s="1"/>
    </row>
    <row r="821">
      <c r="A821" s="82">
        <v>46197.0</v>
      </c>
      <c r="B821" s="5" t="s">
        <v>1744</v>
      </c>
      <c r="C821" s="5" t="s">
        <v>1835</v>
      </c>
      <c r="D821" s="5" t="s">
        <v>1582</v>
      </c>
      <c r="E821" s="5" t="s">
        <v>2034</v>
      </c>
      <c r="F821" s="5" t="s">
        <v>1584</v>
      </c>
      <c r="G821" s="99" t="s">
        <v>1756</v>
      </c>
      <c r="H821" s="5" t="s">
        <v>1556</v>
      </c>
      <c r="I821" s="1" t="str">
        <f>IFERROR(CONCATENATE(VLOOKUP(C821,PARAM!E:F,2,0),VLOOKUP(D821,PARAM!K:L,2,0),VLOOKUP(E821,PARAM!H:I,2,0),VLOOKUP(G821,PARAM!S:T,2,0)),"")</f>
        <v>2334534</v>
      </c>
      <c r="J821" s="1" t="str">
        <f>IFERROR(CONCATENATE("*",VLOOKUP(C821,PARAM!E:F,2,0),VLOOKUP(D821,PARAM!K:L,2,0),VLOOKUP(E821,PARAM!H:I,2,0),VLOOKUP(G821,PARAM!S:T,2,0),"*"),"")</f>
        <v>*2334534*</v>
      </c>
      <c r="K821" s="1" t="str">
        <f t="shared" si="1"/>
        <v>PANTALONES UNISEX ALGODON RESORTADO TALLA XXL</v>
      </c>
      <c r="L821" s="1" t="str">
        <f>VLOOKUP(B821,PARAM!A:C,3,0)</f>
        <v>INDUMENTARIA DEPORTIVA</v>
      </c>
      <c r="M821" s="1" t="str">
        <f>VLOOKUP(D821,PARAM!K:N,3,0)</f>
        <v>UNISEX</v>
      </c>
      <c r="N821" s="1" t="str">
        <f>VLOOKUP(D821,PARAM!K:N,4,0)</f>
        <v>ADULTO</v>
      </c>
      <c r="O821" s="1" t="str">
        <f t="shared" si="2"/>
        <v>PANTALONES UNISEX ALGODON RESORTADO</v>
      </c>
      <c r="P821" s="1"/>
      <c r="Q821" s="1"/>
    </row>
    <row r="822">
      <c r="A822" s="82">
        <v>46197.0</v>
      </c>
      <c r="B822" s="5" t="s">
        <v>1906</v>
      </c>
      <c r="C822" s="5" t="s">
        <v>1792</v>
      </c>
      <c r="D822" s="5" t="s">
        <v>1599</v>
      </c>
      <c r="E822" s="5" t="s">
        <v>2035</v>
      </c>
      <c r="F822" s="5" t="s">
        <v>1584</v>
      </c>
      <c r="G822" s="99" t="s">
        <v>1752</v>
      </c>
      <c r="H822" s="5" t="s">
        <v>1262</v>
      </c>
      <c r="I822" s="1" t="str">
        <f>IFERROR(CONCATENATE(VLOOKUP(C822,PARAM!E:F,2,0),VLOOKUP(D822,PARAM!K:L,2,0),VLOOKUP(E822,PARAM!H:I,2,0),VLOOKUP(G822,PARAM!S:T,2,0)),"")</f>
        <v>25134625</v>
      </c>
      <c r="J822" s="1" t="str">
        <f>IFERROR(CONCATENATE("*",VLOOKUP(C822,PARAM!E:F,2,0),VLOOKUP(D822,PARAM!K:L,2,0),VLOOKUP(E822,PARAM!H:I,2,0),VLOOKUP(G822,PARAM!S:T,2,0),"*"),"")</f>
        <v>*25134625*</v>
      </c>
      <c r="K822" s="1" t="str">
        <f t="shared" si="1"/>
        <v>CHAQUETAS DAMA COLUMBIA POLIESTER TALLA M</v>
      </c>
      <c r="L822" s="1" t="str">
        <f>VLOOKUP(B822,PARAM!A:C,3,0)</f>
        <v>MODA CASUAL MUJER</v>
      </c>
      <c r="M822" s="1" t="str">
        <f>VLOOKUP(D822,PARAM!K:N,3,0)</f>
        <v>FEMENINO</v>
      </c>
      <c r="N822" s="1" t="str">
        <f>VLOOKUP(D822,PARAM!K:N,4,0)</f>
        <v>ADULTO</v>
      </c>
      <c r="O822" s="1" t="str">
        <f t="shared" si="2"/>
        <v>CHAQUETAS DAMA COLUMBIA POLIESTER</v>
      </c>
      <c r="P822" s="1"/>
      <c r="Q822" s="1"/>
    </row>
    <row r="823">
      <c r="A823" s="82">
        <v>46197.0</v>
      </c>
      <c r="B823" s="5" t="s">
        <v>1906</v>
      </c>
      <c r="C823" s="5" t="s">
        <v>1792</v>
      </c>
      <c r="D823" s="5" t="s">
        <v>1599</v>
      </c>
      <c r="E823" s="5" t="s">
        <v>2035</v>
      </c>
      <c r="F823" s="5" t="s">
        <v>1584</v>
      </c>
      <c r="G823" s="99" t="s">
        <v>1751</v>
      </c>
      <c r="H823" s="5" t="s">
        <v>1262</v>
      </c>
      <c r="I823" s="1" t="str">
        <f>IFERROR(CONCATENATE(VLOOKUP(C823,PARAM!E:F,2,0),VLOOKUP(D823,PARAM!K:L,2,0),VLOOKUP(E823,PARAM!H:I,2,0),VLOOKUP(G823,PARAM!S:T,2,0)),"")</f>
        <v>25134623</v>
      </c>
      <c r="J823" s="1" t="str">
        <f>IFERROR(CONCATENATE("*",VLOOKUP(C823,PARAM!E:F,2,0),VLOOKUP(D823,PARAM!K:L,2,0),VLOOKUP(E823,PARAM!H:I,2,0),VLOOKUP(G823,PARAM!S:T,2,0),"*"),"")</f>
        <v>*25134623*</v>
      </c>
      <c r="K823" s="1" t="str">
        <f t="shared" si="1"/>
        <v>CHAQUETAS DAMA COLUMBIA POLIESTER TALLA L</v>
      </c>
      <c r="L823" s="1" t="str">
        <f>VLOOKUP(B823,PARAM!A:C,3,0)</f>
        <v>MODA CASUAL MUJER</v>
      </c>
      <c r="M823" s="1" t="str">
        <f>VLOOKUP(D823,PARAM!K:N,3,0)</f>
        <v>FEMENINO</v>
      </c>
      <c r="N823" s="1" t="str">
        <f>VLOOKUP(D823,PARAM!K:N,4,0)</f>
        <v>ADULTO</v>
      </c>
      <c r="O823" s="1" t="str">
        <f t="shared" si="2"/>
        <v>CHAQUETAS DAMA COLUMBIA POLIESTER</v>
      </c>
      <c r="P823" s="1"/>
      <c r="Q823" s="1"/>
    </row>
    <row r="824">
      <c r="A824" s="82">
        <v>46197.0</v>
      </c>
      <c r="B824" s="5" t="s">
        <v>1906</v>
      </c>
      <c r="C824" s="5" t="s">
        <v>1792</v>
      </c>
      <c r="D824" s="5" t="s">
        <v>1599</v>
      </c>
      <c r="E824" s="5" t="s">
        <v>2035</v>
      </c>
      <c r="F824" s="5" t="s">
        <v>1584</v>
      </c>
      <c r="G824" s="99" t="s">
        <v>1754</v>
      </c>
      <c r="H824" s="5" t="s">
        <v>1262</v>
      </c>
      <c r="I824" s="1" t="str">
        <f>IFERROR(CONCATENATE(VLOOKUP(C824,PARAM!E:F,2,0),VLOOKUP(D824,PARAM!K:L,2,0),VLOOKUP(E824,PARAM!H:I,2,0),VLOOKUP(G824,PARAM!S:T,2,0)),"")</f>
        <v>25134632</v>
      </c>
      <c r="J824" s="1" t="str">
        <f>IFERROR(CONCATENATE("*",VLOOKUP(C824,PARAM!E:F,2,0),VLOOKUP(D824,PARAM!K:L,2,0),VLOOKUP(E824,PARAM!H:I,2,0),VLOOKUP(G824,PARAM!S:T,2,0),"*"),"")</f>
        <v>*25134632*</v>
      </c>
      <c r="K824" s="1" t="str">
        <f t="shared" si="1"/>
        <v>CHAQUETAS DAMA COLUMBIA POLIESTER TALLA XL</v>
      </c>
      <c r="L824" s="1" t="str">
        <f>VLOOKUP(B824,PARAM!A:C,3,0)</f>
        <v>MODA CASUAL MUJER</v>
      </c>
      <c r="M824" s="1" t="str">
        <f>VLOOKUP(D824,PARAM!K:N,3,0)</f>
        <v>FEMENINO</v>
      </c>
      <c r="N824" s="1" t="str">
        <f>VLOOKUP(D824,PARAM!K:N,4,0)</f>
        <v>ADULTO</v>
      </c>
      <c r="O824" s="1" t="str">
        <f t="shared" si="2"/>
        <v>CHAQUETAS DAMA COLUMBIA POLIESTER</v>
      </c>
      <c r="P824" s="1"/>
      <c r="Q824" s="1"/>
    </row>
    <row r="825">
      <c r="A825" s="82">
        <v>46197.0</v>
      </c>
      <c r="B825" s="5" t="s">
        <v>1870</v>
      </c>
      <c r="C825" s="5" t="s">
        <v>1792</v>
      </c>
      <c r="D825" s="5" t="s">
        <v>1606</v>
      </c>
      <c r="E825" s="5" t="s">
        <v>2035</v>
      </c>
      <c r="F825" s="5" t="s">
        <v>1584</v>
      </c>
      <c r="G825" s="99" t="s">
        <v>1752</v>
      </c>
      <c r="H825" s="5" t="s">
        <v>1262</v>
      </c>
      <c r="I825" s="1" t="str">
        <f>IFERROR(CONCATENATE(VLOOKUP(C825,PARAM!E:F,2,0),VLOOKUP(D825,PARAM!K:L,2,0),VLOOKUP(E825,PARAM!H:I,2,0),VLOOKUP(G825,PARAM!S:T,2,0)),"")</f>
        <v>25234625</v>
      </c>
      <c r="J825" s="1" t="str">
        <f>IFERROR(CONCATENATE("*",VLOOKUP(C825,PARAM!E:F,2,0),VLOOKUP(D825,PARAM!K:L,2,0),VLOOKUP(E825,PARAM!H:I,2,0),VLOOKUP(G825,PARAM!S:T,2,0),"*"),"")</f>
        <v>*25234625*</v>
      </c>
      <c r="K825" s="1" t="str">
        <f t="shared" si="1"/>
        <v>CHAQUETAS CABALLERO COLUMBIA POLIESTER TALLA M</v>
      </c>
      <c r="L825" s="1" t="str">
        <f>VLOOKUP(B825,PARAM!A:C,3,0)</f>
        <v>MODA CASUAL HOMBRE</v>
      </c>
      <c r="M825" s="1" t="str">
        <f>VLOOKUP(D825,PARAM!K:N,3,0)</f>
        <v>MASCULINO</v>
      </c>
      <c r="N825" s="1" t="str">
        <f>VLOOKUP(D825,PARAM!K:N,4,0)</f>
        <v>ADULTO</v>
      </c>
      <c r="O825" s="1" t="str">
        <f t="shared" si="2"/>
        <v>CHAQUETAS CABALLERO COLUMBIA POLIESTER</v>
      </c>
      <c r="P825" s="1"/>
      <c r="Q825" s="1"/>
    </row>
    <row r="826">
      <c r="A826" s="82">
        <v>46197.0</v>
      </c>
      <c r="B826" s="5" t="s">
        <v>1870</v>
      </c>
      <c r="C826" s="5" t="s">
        <v>1792</v>
      </c>
      <c r="D826" s="5" t="s">
        <v>1606</v>
      </c>
      <c r="E826" s="5" t="s">
        <v>2035</v>
      </c>
      <c r="F826" s="5" t="s">
        <v>1584</v>
      </c>
      <c r="G826" s="99" t="s">
        <v>1751</v>
      </c>
      <c r="H826" s="5" t="s">
        <v>1262</v>
      </c>
      <c r="I826" s="1" t="str">
        <f>IFERROR(CONCATENATE(VLOOKUP(C826,PARAM!E:F,2,0),VLOOKUP(D826,PARAM!K:L,2,0),VLOOKUP(E826,PARAM!H:I,2,0),VLOOKUP(G826,PARAM!S:T,2,0)),"")</f>
        <v>25234623</v>
      </c>
      <c r="J826" s="1" t="str">
        <f>IFERROR(CONCATENATE("*",VLOOKUP(C826,PARAM!E:F,2,0),VLOOKUP(D826,PARAM!K:L,2,0),VLOOKUP(E826,PARAM!H:I,2,0),VLOOKUP(G826,PARAM!S:T,2,0),"*"),"")</f>
        <v>*25234623*</v>
      </c>
      <c r="K826" s="1" t="str">
        <f t="shared" si="1"/>
        <v>CHAQUETAS CABALLERO COLUMBIA POLIESTER TALLA L</v>
      </c>
      <c r="L826" s="1" t="str">
        <f>VLOOKUP(B826,PARAM!A:C,3,0)</f>
        <v>MODA CASUAL HOMBRE</v>
      </c>
      <c r="M826" s="1" t="str">
        <f>VLOOKUP(D826,PARAM!K:N,3,0)</f>
        <v>MASCULINO</v>
      </c>
      <c r="N826" s="1" t="str">
        <f>VLOOKUP(D826,PARAM!K:N,4,0)</f>
        <v>ADULTO</v>
      </c>
      <c r="O826" s="1" t="str">
        <f t="shared" si="2"/>
        <v>CHAQUETAS CABALLERO COLUMBIA POLIESTER</v>
      </c>
      <c r="P826" s="1"/>
      <c r="Q826" s="1"/>
    </row>
    <row r="827">
      <c r="A827" s="82">
        <v>46197.0</v>
      </c>
      <c r="B827" s="5" t="s">
        <v>1870</v>
      </c>
      <c r="C827" s="5" t="s">
        <v>1792</v>
      </c>
      <c r="D827" s="5" t="s">
        <v>1606</v>
      </c>
      <c r="E827" s="5" t="s">
        <v>2035</v>
      </c>
      <c r="F827" s="5" t="s">
        <v>1584</v>
      </c>
      <c r="G827" s="99" t="s">
        <v>1754</v>
      </c>
      <c r="H827" s="5" t="s">
        <v>1262</v>
      </c>
      <c r="I827" s="1" t="str">
        <f>IFERROR(CONCATENATE(VLOOKUP(C827,PARAM!E:F,2,0),VLOOKUP(D827,PARAM!K:L,2,0),VLOOKUP(E827,PARAM!H:I,2,0),VLOOKUP(G827,PARAM!S:T,2,0)),"")</f>
        <v>25234632</v>
      </c>
      <c r="J827" s="1" t="str">
        <f>IFERROR(CONCATENATE("*",VLOOKUP(C827,PARAM!E:F,2,0),VLOOKUP(D827,PARAM!K:L,2,0),VLOOKUP(E827,PARAM!H:I,2,0),VLOOKUP(G827,PARAM!S:T,2,0),"*"),"")</f>
        <v>*25234632*</v>
      </c>
      <c r="K827" s="1" t="str">
        <f t="shared" si="1"/>
        <v>CHAQUETAS CABALLERO COLUMBIA POLIESTER TALLA XL</v>
      </c>
      <c r="L827" s="1" t="str">
        <f>VLOOKUP(B827,PARAM!A:C,3,0)</f>
        <v>MODA CASUAL HOMBRE</v>
      </c>
      <c r="M827" s="1" t="str">
        <f>VLOOKUP(D827,PARAM!K:N,3,0)</f>
        <v>MASCULINO</v>
      </c>
      <c r="N827" s="1" t="str">
        <f>VLOOKUP(D827,PARAM!K:N,4,0)</f>
        <v>ADULTO</v>
      </c>
      <c r="O827" s="1" t="str">
        <f t="shared" si="2"/>
        <v>CHAQUETAS CABALLERO COLUMBIA POLIESTER</v>
      </c>
      <c r="P827" s="1"/>
      <c r="Q827" s="1"/>
    </row>
    <row r="828">
      <c r="A828" s="82">
        <v>46204.0</v>
      </c>
      <c r="B828" s="5" t="s">
        <v>1906</v>
      </c>
      <c r="C828" s="5" t="s">
        <v>1792</v>
      </c>
      <c r="D828" s="5" t="s">
        <v>1599</v>
      </c>
      <c r="E828" s="5" t="s">
        <v>1891</v>
      </c>
      <c r="F828" s="5" t="s">
        <v>1584</v>
      </c>
      <c r="G828" s="99" t="s">
        <v>1753</v>
      </c>
      <c r="H828" s="5" t="s">
        <v>969</v>
      </c>
      <c r="I828" s="1" t="str">
        <f>IFERROR(CONCATENATE(VLOOKUP(C828,PARAM!E:F,2,0),VLOOKUP(D828,PARAM!K:L,2,0),VLOOKUP(E828,PARAM!H:I,2,0),VLOOKUP(G828,PARAM!S:T,2,0)),"")</f>
        <v>25115327</v>
      </c>
      <c r="J828" s="1" t="str">
        <f>IFERROR(CONCATENATE("*",VLOOKUP(C828,PARAM!E:F,2,0),VLOOKUP(D828,PARAM!K:L,2,0),VLOOKUP(E828,PARAM!H:I,2,0),VLOOKUP(G828,PARAM!S:T,2,0),"*"),"")</f>
        <v>*25115327*</v>
      </c>
      <c r="K828" s="1" t="str">
        <f t="shared" si="1"/>
        <v>CHAQUETAS DAMA JEAN CLASICA TALLA S</v>
      </c>
      <c r="L828" s="1" t="str">
        <f>VLOOKUP(B828,PARAM!A:C,3,0)</f>
        <v>MODA CASUAL MUJER</v>
      </c>
      <c r="M828" s="1" t="str">
        <f>VLOOKUP(D828,PARAM!K:N,3,0)</f>
        <v>FEMENINO</v>
      </c>
      <c r="N828" s="1" t="str">
        <f>VLOOKUP(D828,PARAM!K:N,4,0)</f>
        <v>ADULTO</v>
      </c>
      <c r="O828" s="1" t="str">
        <f t="shared" si="2"/>
        <v>CHAQUETAS DAMA JEAN CLASICA</v>
      </c>
      <c r="P828" s="1"/>
      <c r="Q828" s="1"/>
    </row>
    <row r="829">
      <c r="A829" s="82">
        <v>46204.0</v>
      </c>
      <c r="B829" s="5" t="s">
        <v>1906</v>
      </c>
      <c r="C829" s="5" t="s">
        <v>1792</v>
      </c>
      <c r="D829" s="5" t="s">
        <v>1599</v>
      </c>
      <c r="E829" s="5" t="s">
        <v>1892</v>
      </c>
      <c r="F829" s="5" t="s">
        <v>1584</v>
      </c>
      <c r="G829" s="99" t="s">
        <v>1753</v>
      </c>
      <c r="H829" s="5" t="s">
        <v>969</v>
      </c>
      <c r="I829" s="1" t="str">
        <f>IFERROR(CONCATENATE(VLOOKUP(C829,PARAM!E:F,2,0),VLOOKUP(D829,PARAM!K:L,2,0),VLOOKUP(E829,PARAM!H:I,2,0),VLOOKUP(G829,PARAM!S:T,2,0)),"")</f>
        <v>25115427</v>
      </c>
      <c r="J829" s="1" t="str">
        <f>IFERROR(CONCATENATE("*",VLOOKUP(C829,PARAM!E:F,2,0),VLOOKUP(D829,PARAM!K:L,2,0),VLOOKUP(E829,PARAM!H:I,2,0),VLOOKUP(G829,PARAM!S:T,2,0),"*"),"")</f>
        <v>*25115427*</v>
      </c>
      <c r="K829" s="1" t="str">
        <f t="shared" si="1"/>
        <v>CHAQUETAS DAMA JEAN OVEJERA TALLA S</v>
      </c>
      <c r="L829" s="1" t="str">
        <f>VLOOKUP(B829,PARAM!A:C,3,0)</f>
        <v>MODA CASUAL MUJER</v>
      </c>
      <c r="M829" s="1" t="str">
        <f>VLOOKUP(D829,PARAM!K:N,3,0)</f>
        <v>FEMENINO</v>
      </c>
      <c r="N829" s="1" t="str">
        <f>VLOOKUP(D829,PARAM!K:N,4,0)</f>
        <v>ADULTO</v>
      </c>
      <c r="O829" s="1" t="str">
        <f t="shared" si="2"/>
        <v>CHAQUETAS DAMA JEAN OVEJERA</v>
      </c>
      <c r="P829" s="1"/>
      <c r="Q829" s="1"/>
    </row>
    <row r="830">
      <c r="A830" s="82">
        <v>46204.0</v>
      </c>
      <c r="B830" s="5" t="s">
        <v>1870</v>
      </c>
      <c r="C830" s="5" t="s">
        <v>1761</v>
      </c>
      <c r="D830" s="5" t="s">
        <v>1606</v>
      </c>
      <c r="E830" s="5" t="s">
        <v>1993</v>
      </c>
      <c r="F830" s="5" t="s">
        <v>1584</v>
      </c>
      <c r="G830" s="99" t="s">
        <v>1753</v>
      </c>
      <c r="H830" s="5" t="s">
        <v>1007</v>
      </c>
      <c r="I830" s="1" t="str">
        <f>IFERROR(CONCATENATE(VLOOKUP(C830,PARAM!E:F,2,0),VLOOKUP(D830,PARAM!K:L,2,0),VLOOKUP(E830,PARAM!H:I,2,0),VLOOKUP(G830,PARAM!S:T,2,0)),"")</f>
        <v>11229727</v>
      </c>
      <c r="J830" s="1" t="str">
        <f>IFERROR(CONCATENATE("*",VLOOKUP(C830,PARAM!E:F,2,0),VLOOKUP(D830,PARAM!K:L,2,0),VLOOKUP(E830,PARAM!H:I,2,0),VLOOKUP(G830,PARAM!S:T,2,0),"*"),"")</f>
        <v>*11229727*</v>
      </c>
      <c r="K830" s="1" t="str">
        <f t="shared" si="1"/>
        <v>CAMISETAS CABALLERO POLO RAYAS TALLA S</v>
      </c>
      <c r="L830" s="1" t="str">
        <f>VLOOKUP(B830,PARAM!A:C,3,0)</f>
        <v>MODA CASUAL HOMBRE</v>
      </c>
      <c r="M830" s="1" t="str">
        <f>VLOOKUP(D830,PARAM!K:N,3,0)</f>
        <v>MASCULINO</v>
      </c>
      <c r="N830" s="1" t="str">
        <f>VLOOKUP(D830,PARAM!K:N,4,0)</f>
        <v>ADULTO</v>
      </c>
      <c r="O830" s="1" t="str">
        <f t="shared" si="2"/>
        <v>CAMISETAS CABALLERO POLO RAYAS</v>
      </c>
      <c r="P830" s="1"/>
      <c r="Q830" s="1"/>
    </row>
    <row r="831">
      <c r="A831" s="82">
        <v>46204.0</v>
      </c>
      <c r="B831" s="5" t="s">
        <v>1906</v>
      </c>
      <c r="C831" s="5" t="s">
        <v>1970</v>
      </c>
      <c r="D831" s="5" t="s">
        <v>1599</v>
      </c>
      <c r="E831" s="5" t="s">
        <v>2036</v>
      </c>
      <c r="F831" s="5" t="s">
        <v>1584</v>
      </c>
      <c r="G831" s="99" t="s">
        <v>1678</v>
      </c>
      <c r="H831" s="5" t="s">
        <v>1085</v>
      </c>
      <c r="I831" s="1" t="str">
        <f>IFERROR(CONCATENATE(VLOOKUP(C831,PARAM!E:F,2,0),VLOOKUP(D831,PARAM!K:L,2,0),VLOOKUP(E831,PARAM!H:I,2,0),VLOOKUP(G831,PARAM!S:T,2,0)),"")</f>
        <v>7134730</v>
      </c>
      <c r="J831" s="1" t="str">
        <f>IFERROR(CONCATENATE("*",VLOOKUP(C831,PARAM!E:F,2,0),VLOOKUP(D831,PARAM!K:L,2,0),VLOOKUP(E831,PARAM!H:I,2,0),VLOOKUP(G831,PARAM!S:T,2,0),"*"),"")</f>
        <v>*7134730*</v>
      </c>
      <c r="K831" s="1" t="str">
        <f t="shared" si="1"/>
        <v>TEJIDOS DAMA CON CINTA TALLA UN</v>
      </c>
      <c r="L831" s="1" t="str">
        <f>VLOOKUP(B831,PARAM!A:C,3,0)</f>
        <v>MODA CASUAL MUJER</v>
      </c>
      <c r="M831" s="1" t="str">
        <f>VLOOKUP(D831,PARAM!K:N,3,0)</f>
        <v>FEMENINO</v>
      </c>
      <c r="N831" s="1" t="str">
        <f>VLOOKUP(D831,PARAM!K:N,4,0)</f>
        <v>ADULTO</v>
      </c>
      <c r="O831" s="1" t="str">
        <f t="shared" si="2"/>
        <v>TEJIDOS DAMA CON CINTA</v>
      </c>
      <c r="P831" s="1"/>
      <c r="Q831" s="1"/>
    </row>
    <row r="832">
      <c r="A832" s="82">
        <v>46204.0</v>
      </c>
      <c r="B832" s="5" t="s">
        <v>1906</v>
      </c>
      <c r="C832" s="5" t="s">
        <v>1970</v>
      </c>
      <c r="D832" s="5" t="s">
        <v>1599</v>
      </c>
      <c r="E832" s="5" t="s">
        <v>2037</v>
      </c>
      <c r="F832" s="5" t="s">
        <v>1584</v>
      </c>
      <c r="G832" s="99" t="s">
        <v>1678</v>
      </c>
      <c r="H832" s="5" t="s">
        <v>1085</v>
      </c>
      <c r="I832" s="1" t="str">
        <f>IFERROR(CONCATENATE(VLOOKUP(C832,PARAM!E:F,2,0),VLOOKUP(D832,PARAM!K:L,2,0),VLOOKUP(E832,PARAM!H:I,2,0),VLOOKUP(G832,PARAM!S:T,2,0)),"")</f>
        <v>7134830</v>
      </c>
      <c r="J832" s="1" t="str">
        <f>IFERROR(CONCATENATE("*",VLOOKUP(C832,PARAM!E:F,2,0),VLOOKUP(D832,PARAM!K:L,2,0),VLOOKUP(E832,PARAM!H:I,2,0),VLOOKUP(G832,PARAM!S:T,2,0),"*"),"")</f>
        <v>*7134830*</v>
      </c>
      <c r="K832" s="1" t="str">
        <f t="shared" si="1"/>
        <v>TEJIDOS DAMA ALETA TALLA UN</v>
      </c>
      <c r="L832" s="1" t="str">
        <f>VLOOKUP(B832,PARAM!A:C,3,0)</f>
        <v>MODA CASUAL MUJER</v>
      </c>
      <c r="M832" s="1" t="str">
        <f>VLOOKUP(D832,PARAM!K:N,3,0)</f>
        <v>FEMENINO</v>
      </c>
      <c r="N832" s="1" t="str">
        <f>VLOOKUP(D832,PARAM!K:N,4,0)</f>
        <v>ADULTO</v>
      </c>
      <c r="O832" s="1" t="str">
        <f t="shared" si="2"/>
        <v>TEJIDOS DAMA ALETA</v>
      </c>
      <c r="P832" s="1"/>
      <c r="Q832" s="1"/>
    </row>
    <row r="833">
      <c r="A833" s="82">
        <v>46204.0</v>
      </c>
      <c r="B833" s="5" t="s">
        <v>1906</v>
      </c>
      <c r="C833" s="5" t="s">
        <v>578</v>
      </c>
      <c r="D833" s="5" t="s">
        <v>1599</v>
      </c>
      <c r="E833" s="5" t="s">
        <v>2038</v>
      </c>
      <c r="F833" s="5" t="s">
        <v>1584</v>
      </c>
      <c r="G833" s="99" t="s">
        <v>1678</v>
      </c>
      <c r="H833" s="5" t="s">
        <v>1567</v>
      </c>
      <c r="I833" s="1" t="str">
        <f>IFERROR(CONCATENATE(VLOOKUP(C833,PARAM!E:F,2,0),VLOOKUP(D833,PARAM!K:L,2,0),VLOOKUP(E833,PARAM!H:I,2,0),VLOOKUP(G833,PARAM!S:T,2,0)),"")</f>
        <v>6134930</v>
      </c>
      <c r="J833" s="1" t="str">
        <f>IFERROR(CONCATENATE("*",VLOOKUP(C833,PARAM!E:F,2,0),VLOOKUP(D833,PARAM!K:L,2,0),VLOOKUP(E833,PARAM!H:I,2,0),VLOOKUP(G833,PARAM!S:T,2,0),"*"),"")</f>
        <v>*6134930*</v>
      </c>
      <c r="K833" s="1" t="str">
        <f t="shared" si="1"/>
        <v>BLUSAS DAMA ACANALADA MANGA LARGA TALLA UN</v>
      </c>
      <c r="L833" s="1" t="str">
        <f>VLOOKUP(B833,PARAM!A:C,3,0)</f>
        <v>MODA CASUAL MUJER</v>
      </c>
      <c r="M833" s="1" t="str">
        <f>VLOOKUP(D833,PARAM!K:N,3,0)</f>
        <v>FEMENINO</v>
      </c>
      <c r="N833" s="1" t="str">
        <f>VLOOKUP(D833,PARAM!K:N,4,0)</f>
        <v>ADULTO</v>
      </c>
      <c r="O833" s="1" t="str">
        <f t="shared" si="2"/>
        <v>BLUSAS DAMA ACANALADA MANGA LARGA</v>
      </c>
      <c r="P833" s="1"/>
      <c r="Q833" s="1"/>
    </row>
    <row r="834">
      <c r="A834" s="82">
        <v>46204.0</v>
      </c>
      <c r="B834" s="5" t="s">
        <v>1906</v>
      </c>
      <c r="C834" s="5" t="s">
        <v>578</v>
      </c>
      <c r="D834" s="5" t="s">
        <v>1599</v>
      </c>
      <c r="E834" s="5" t="s">
        <v>2039</v>
      </c>
      <c r="F834" s="5" t="s">
        <v>1584</v>
      </c>
      <c r="G834" s="99" t="s">
        <v>1678</v>
      </c>
      <c r="H834" s="5" t="s">
        <v>1567</v>
      </c>
      <c r="I834" s="1" t="str">
        <f>IFERROR(CONCATENATE(VLOOKUP(C834,PARAM!E:F,2,0),VLOOKUP(D834,PARAM!K:L,2,0),VLOOKUP(E834,PARAM!H:I,2,0),VLOOKUP(G834,PARAM!S:T,2,0)),"")</f>
        <v>6135030</v>
      </c>
      <c r="J834" s="1" t="str">
        <f>IFERROR(CONCATENATE("*",VLOOKUP(C834,PARAM!E:F,2,0),VLOOKUP(D834,PARAM!K:L,2,0),VLOOKUP(E834,PARAM!H:I,2,0),VLOOKUP(G834,PARAM!S:T,2,0),"*"),"")</f>
        <v>*6135030*</v>
      </c>
      <c r="K834" s="1" t="str">
        <f t="shared" si="1"/>
        <v>BLUSAS DAMA ACANALADA MANGA LARGA BOMBACHA TALLA UN</v>
      </c>
      <c r="L834" s="1" t="str">
        <f>VLOOKUP(B834,PARAM!A:C,3,0)</f>
        <v>MODA CASUAL MUJER</v>
      </c>
      <c r="M834" s="1" t="str">
        <f>VLOOKUP(D834,PARAM!K:N,3,0)</f>
        <v>FEMENINO</v>
      </c>
      <c r="N834" s="1" t="str">
        <f>VLOOKUP(D834,PARAM!K:N,4,0)</f>
        <v>ADULTO</v>
      </c>
      <c r="O834" s="1" t="str">
        <f t="shared" si="2"/>
        <v>BLUSAS DAMA ACANALADA MANGA LARGA BOMBACHA</v>
      </c>
      <c r="P834" s="1"/>
      <c r="Q834" s="1"/>
    </row>
    <row r="835">
      <c r="A835" s="82">
        <v>46204.0</v>
      </c>
      <c r="B835" s="5" t="s">
        <v>1906</v>
      </c>
      <c r="C835" s="5" t="s">
        <v>578</v>
      </c>
      <c r="D835" s="5" t="s">
        <v>1599</v>
      </c>
      <c r="E835" s="5" t="s">
        <v>2040</v>
      </c>
      <c r="F835" s="5" t="s">
        <v>1584</v>
      </c>
      <c r="G835" s="99" t="s">
        <v>1678</v>
      </c>
      <c r="H835" s="5" t="s">
        <v>1567</v>
      </c>
      <c r="I835" s="1" t="str">
        <f>IFERROR(CONCATENATE(VLOOKUP(C835,PARAM!E:F,2,0),VLOOKUP(D835,PARAM!K:L,2,0),VLOOKUP(E835,PARAM!H:I,2,0),VLOOKUP(G835,PARAM!S:T,2,0)),"")</f>
        <v>6135130</v>
      </c>
      <c r="J835" s="1" t="str">
        <f>IFERROR(CONCATENATE("*",VLOOKUP(C835,PARAM!E:F,2,0),VLOOKUP(D835,PARAM!K:L,2,0),VLOOKUP(E835,PARAM!H:I,2,0),VLOOKUP(G835,PARAM!S:T,2,0),"*"),"")</f>
        <v>*6135130*</v>
      </c>
      <c r="K835" s="1" t="str">
        <f t="shared" si="1"/>
        <v>BLUSAS DAMA ACANALADA MANGA CORTA TALLA UN</v>
      </c>
      <c r="L835" s="1" t="str">
        <f>VLOOKUP(B835,PARAM!A:C,3,0)</f>
        <v>MODA CASUAL MUJER</v>
      </c>
      <c r="M835" s="1" t="str">
        <f>VLOOKUP(D835,PARAM!K:N,3,0)</f>
        <v>FEMENINO</v>
      </c>
      <c r="N835" s="1" t="str">
        <f>VLOOKUP(D835,PARAM!K:N,4,0)</f>
        <v>ADULTO</v>
      </c>
      <c r="O835" s="1" t="str">
        <f t="shared" si="2"/>
        <v>BLUSAS DAMA ACANALADA MANGA CORTA</v>
      </c>
      <c r="P835" s="1"/>
      <c r="Q835" s="1"/>
    </row>
    <row r="836">
      <c r="A836" s="82">
        <v>46204.0</v>
      </c>
      <c r="B836" s="5" t="s">
        <v>1906</v>
      </c>
      <c r="C836" s="5" t="s">
        <v>578</v>
      </c>
      <c r="D836" s="5" t="s">
        <v>1599</v>
      </c>
      <c r="E836" s="5" t="s">
        <v>2041</v>
      </c>
      <c r="F836" s="5" t="s">
        <v>1584</v>
      </c>
      <c r="G836" s="99" t="s">
        <v>1678</v>
      </c>
      <c r="H836" s="5" t="s">
        <v>1568</v>
      </c>
      <c r="I836" s="1" t="str">
        <f>IFERROR(CONCATENATE(VLOOKUP(C836,PARAM!E:F,2,0),VLOOKUP(D836,PARAM!K:L,2,0),VLOOKUP(E836,PARAM!H:I,2,0),VLOOKUP(G836,PARAM!S:T,2,0)),"")</f>
        <v>6135230</v>
      </c>
      <c r="J836" s="1" t="str">
        <f>IFERROR(CONCATENATE("*",VLOOKUP(C836,PARAM!E:F,2,0),VLOOKUP(D836,PARAM!K:L,2,0),VLOOKUP(E836,PARAM!H:I,2,0),VLOOKUP(G836,PARAM!S:T,2,0),"*"),"")</f>
        <v>*6135230*</v>
      </c>
      <c r="K836" s="1" t="str">
        <f t="shared" si="1"/>
        <v>BLUSAS DAMA FLORES TALLA UN</v>
      </c>
      <c r="L836" s="1" t="str">
        <f>VLOOKUP(B836,PARAM!A:C,3,0)</f>
        <v>MODA CASUAL MUJER</v>
      </c>
      <c r="M836" s="1" t="str">
        <f>VLOOKUP(D836,PARAM!K:N,3,0)</f>
        <v>FEMENINO</v>
      </c>
      <c r="N836" s="1" t="str">
        <f>VLOOKUP(D836,PARAM!K:N,4,0)</f>
        <v>ADULTO</v>
      </c>
      <c r="O836" s="1" t="str">
        <f t="shared" si="2"/>
        <v>BLUSAS DAMA FLORES</v>
      </c>
      <c r="P836" s="1"/>
      <c r="Q836" s="1"/>
    </row>
    <row r="837">
      <c r="A837" s="82">
        <v>46204.0</v>
      </c>
      <c r="B837" s="5" t="s">
        <v>1906</v>
      </c>
      <c r="C837" s="5" t="s">
        <v>578</v>
      </c>
      <c r="D837" s="5" t="s">
        <v>1599</v>
      </c>
      <c r="E837" s="5" t="s">
        <v>2042</v>
      </c>
      <c r="F837" s="5" t="s">
        <v>1584</v>
      </c>
      <c r="G837" s="99" t="s">
        <v>1678</v>
      </c>
      <c r="H837" s="5" t="s">
        <v>1568</v>
      </c>
      <c r="I837" s="1" t="str">
        <f>IFERROR(CONCATENATE(VLOOKUP(C837,PARAM!E:F,2,0),VLOOKUP(D837,PARAM!K:L,2,0),VLOOKUP(E837,PARAM!H:I,2,0),VLOOKUP(G837,PARAM!S:T,2,0)),"")</f>
        <v>6135330</v>
      </c>
      <c r="J837" s="1" t="str">
        <f>IFERROR(CONCATENATE("*",VLOOKUP(C837,PARAM!E:F,2,0),VLOOKUP(D837,PARAM!K:L,2,0),VLOOKUP(E837,PARAM!H:I,2,0),VLOOKUP(G837,PARAM!S:T,2,0),"*"),"")</f>
        <v>*6135330*</v>
      </c>
      <c r="K837" s="1" t="str">
        <f t="shared" si="1"/>
        <v>BLUSAS DAMA UNICOLOR TALLA UN</v>
      </c>
      <c r="L837" s="1" t="str">
        <f>VLOOKUP(B837,PARAM!A:C,3,0)</f>
        <v>MODA CASUAL MUJER</v>
      </c>
      <c r="M837" s="1" t="str">
        <f>VLOOKUP(D837,PARAM!K:N,3,0)</f>
        <v>FEMENINO</v>
      </c>
      <c r="N837" s="1" t="str">
        <f>VLOOKUP(D837,PARAM!K:N,4,0)</f>
        <v>ADULTO</v>
      </c>
      <c r="O837" s="1" t="str">
        <f t="shared" si="2"/>
        <v>BLUSAS DAMA UNICOLOR</v>
      </c>
      <c r="P837" s="1"/>
      <c r="Q837" s="1"/>
    </row>
    <row r="838">
      <c r="A838" s="82">
        <v>46204.0</v>
      </c>
      <c r="B838" s="5" t="s">
        <v>1906</v>
      </c>
      <c r="C838" s="5" t="s">
        <v>1970</v>
      </c>
      <c r="D838" s="5" t="s">
        <v>1599</v>
      </c>
      <c r="E838" s="5" t="s">
        <v>2043</v>
      </c>
      <c r="F838" s="5" t="s">
        <v>1584</v>
      </c>
      <c r="G838" s="99" t="s">
        <v>1678</v>
      </c>
      <c r="H838" s="5" t="s">
        <v>1262</v>
      </c>
      <c r="I838" s="1" t="str">
        <f>IFERROR(CONCATENATE(VLOOKUP(C838,PARAM!E:F,2,0),VLOOKUP(D838,PARAM!K:L,2,0),VLOOKUP(E838,PARAM!H:I,2,0),VLOOKUP(G838,PARAM!S:T,2,0)),"")</f>
        <v>7135430</v>
      </c>
      <c r="J838" s="1" t="str">
        <f>IFERROR(CONCATENATE("*",VLOOKUP(C838,PARAM!E:F,2,0),VLOOKUP(D838,PARAM!K:L,2,0),VLOOKUP(E838,PARAM!H:I,2,0),VLOOKUP(G838,PARAM!S:T,2,0),"*"),"")</f>
        <v>*7135430*</v>
      </c>
      <c r="K838" s="1" t="str">
        <f t="shared" si="1"/>
        <v>TEJIDOS DAMA CUELLO TORTUGA TALLA UN</v>
      </c>
      <c r="L838" s="1" t="str">
        <f>VLOOKUP(B838,PARAM!A:C,3,0)</f>
        <v>MODA CASUAL MUJER</v>
      </c>
      <c r="M838" s="1" t="str">
        <f>VLOOKUP(D838,PARAM!K:N,3,0)</f>
        <v>FEMENINO</v>
      </c>
      <c r="N838" s="1" t="str">
        <f>VLOOKUP(D838,PARAM!K:N,4,0)</f>
        <v>ADULTO</v>
      </c>
      <c r="O838" s="1" t="str">
        <f t="shared" si="2"/>
        <v>TEJIDOS DAMA CUELLO TORTUGA</v>
      </c>
      <c r="P838" s="1"/>
      <c r="Q838" s="1"/>
    </row>
    <row r="839">
      <c r="A839" s="82">
        <v>46204.0</v>
      </c>
      <c r="B839" s="5" t="s">
        <v>1744</v>
      </c>
      <c r="C839" s="5" t="s">
        <v>1835</v>
      </c>
      <c r="D839" s="5" t="s">
        <v>1582</v>
      </c>
      <c r="E839" s="5" t="s">
        <v>1838</v>
      </c>
      <c r="F839" s="5" t="s">
        <v>1584</v>
      </c>
      <c r="G839" s="99" t="s">
        <v>1753</v>
      </c>
      <c r="H839" s="5" t="s">
        <v>404</v>
      </c>
      <c r="I839" s="1" t="str">
        <f>IFERROR(CONCATENATE(VLOOKUP(C839,PARAM!E:F,2,0),VLOOKUP(D839,PARAM!K:L,2,0),VLOOKUP(E839,PARAM!H:I,2,0),VLOOKUP(G839,PARAM!S:T,2,0)),"")</f>
        <v>2314527</v>
      </c>
      <c r="J839" s="1" t="str">
        <f>IFERROR(CONCATENATE("*",VLOOKUP(C839,PARAM!E:F,2,0),VLOOKUP(D839,PARAM!K:L,2,0),VLOOKUP(E839,PARAM!H:I,2,0),VLOOKUP(G839,PARAM!S:T,2,0),"*"),"")</f>
        <v>*2314527*</v>
      </c>
      <c r="K839" s="1" t="str">
        <f t="shared" si="1"/>
        <v>PANTALONES UNISEX IMPERMEABLE TALLA S</v>
      </c>
      <c r="L839" s="1" t="str">
        <f>VLOOKUP(B839,PARAM!A:C,3,0)</f>
        <v>INDUMENTARIA DEPORTIVA</v>
      </c>
      <c r="M839" s="1" t="str">
        <f>VLOOKUP(D839,PARAM!K:N,3,0)</f>
        <v>UNISEX</v>
      </c>
      <c r="N839" s="1" t="str">
        <f>VLOOKUP(D839,PARAM!K:N,4,0)</f>
        <v>ADULTO</v>
      </c>
      <c r="O839" s="1" t="str">
        <f t="shared" si="2"/>
        <v>PANTALONES UNISEX IMPERMEABLE</v>
      </c>
      <c r="P839" s="1"/>
      <c r="Q839" s="1"/>
    </row>
    <row r="840">
      <c r="A840" s="82">
        <v>46204.0</v>
      </c>
      <c r="B840" s="5" t="s">
        <v>1744</v>
      </c>
      <c r="C840" s="5" t="s">
        <v>1835</v>
      </c>
      <c r="D840" s="5" t="s">
        <v>1582</v>
      </c>
      <c r="E840" s="5" t="s">
        <v>1836</v>
      </c>
      <c r="F840" s="5" t="s">
        <v>1584</v>
      </c>
      <c r="G840" s="99" t="s">
        <v>1753</v>
      </c>
      <c r="H840" s="5" t="s">
        <v>404</v>
      </c>
      <c r="I840" s="1" t="str">
        <f>IFERROR(CONCATENATE(VLOOKUP(C840,PARAM!E:F,2,0),VLOOKUP(D840,PARAM!K:L,2,0),VLOOKUP(E840,PARAM!H:I,2,0),VLOOKUP(G840,PARAM!S:T,2,0)),"")</f>
        <v>231627</v>
      </c>
      <c r="J840" s="1" t="str">
        <f>IFERROR(CONCATENATE("*",VLOOKUP(C840,PARAM!E:F,2,0),VLOOKUP(D840,PARAM!K:L,2,0),VLOOKUP(E840,PARAM!H:I,2,0),VLOOKUP(G840,PARAM!S:T,2,0),"*"),"")</f>
        <v>*231627*</v>
      </c>
      <c r="K840" s="1" t="str">
        <f t="shared" si="1"/>
        <v>PANTALONES UNISEX ALGODON TALLA S</v>
      </c>
      <c r="L840" s="1" t="str">
        <f>VLOOKUP(B840,PARAM!A:C,3,0)</f>
        <v>INDUMENTARIA DEPORTIVA</v>
      </c>
      <c r="M840" s="1" t="str">
        <f>VLOOKUP(D840,PARAM!K:N,3,0)</f>
        <v>UNISEX</v>
      </c>
      <c r="N840" s="1" t="str">
        <f>VLOOKUP(D840,PARAM!K:N,4,0)</f>
        <v>ADULTO</v>
      </c>
      <c r="O840" s="1" t="str">
        <f t="shared" si="2"/>
        <v>PANTALONES UNISEX ALGODON</v>
      </c>
      <c r="P840" s="1"/>
      <c r="Q840" s="1"/>
    </row>
    <row r="841">
      <c r="A841" s="82">
        <v>46204.0</v>
      </c>
      <c r="B841" s="5" t="s">
        <v>1744</v>
      </c>
      <c r="C841" s="5" t="s">
        <v>1835</v>
      </c>
      <c r="D841" s="5" t="s">
        <v>1582</v>
      </c>
      <c r="E841" s="5" t="s">
        <v>1839</v>
      </c>
      <c r="F841" s="5" t="s">
        <v>1584</v>
      </c>
      <c r="G841" s="99" t="s">
        <v>1753</v>
      </c>
      <c r="H841" s="5" t="s">
        <v>404</v>
      </c>
      <c r="I841" s="1" t="str">
        <f>IFERROR(CONCATENATE(VLOOKUP(C841,PARAM!E:F,2,0),VLOOKUP(D841,PARAM!K:L,2,0),VLOOKUP(E841,PARAM!H:I,2,0),VLOOKUP(G841,PARAM!S:T,2,0)),"")</f>
        <v>2327627</v>
      </c>
      <c r="J841" s="1" t="str">
        <f>IFERROR(CONCATENATE("*",VLOOKUP(C841,PARAM!E:F,2,0),VLOOKUP(D841,PARAM!K:L,2,0),VLOOKUP(E841,PARAM!H:I,2,0),VLOOKUP(G841,PARAM!S:T,2,0),"*"),"")</f>
        <v>*2327627*</v>
      </c>
      <c r="K841" s="1" t="str">
        <f t="shared" si="1"/>
        <v>PANTALONES UNISEX VIOTO TALLA S</v>
      </c>
      <c r="L841" s="1" t="str">
        <f>VLOOKUP(B841,PARAM!A:C,3,0)</f>
        <v>INDUMENTARIA DEPORTIVA</v>
      </c>
      <c r="M841" s="1" t="str">
        <f>VLOOKUP(D841,PARAM!K:N,3,0)</f>
        <v>UNISEX</v>
      </c>
      <c r="N841" s="1" t="str">
        <f>VLOOKUP(D841,PARAM!K:N,4,0)</f>
        <v>ADULTO</v>
      </c>
      <c r="O841" s="1" t="str">
        <f t="shared" si="2"/>
        <v>PANTALONES UNISEX VIOTO</v>
      </c>
      <c r="P841" s="1"/>
      <c r="Q841" s="1"/>
    </row>
    <row r="842">
      <c r="A842" s="82">
        <v>46204.0</v>
      </c>
      <c r="B842" s="5" t="s">
        <v>1906</v>
      </c>
      <c r="C842" s="5" t="s">
        <v>1875</v>
      </c>
      <c r="D842" s="5" t="s">
        <v>1599</v>
      </c>
      <c r="E842" s="5" t="s">
        <v>1974</v>
      </c>
      <c r="F842" s="5" t="s">
        <v>1584</v>
      </c>
      <c r="G842" s="99" t="s">
        <v>1752</v>
      </c>
      <c r="H842" s="5" t="s">
        <v>1569</v>
      </c>
      <c r="I842" s="1" t="str">
        <f>IFERROR(CONCATENATE(VLOOKUP(C842,PARAM!E:F,2,0),VLOOKUP(D842,PARAM!K:L,2,0),VLOOKUP(E842,PARAM!H:I,2,0),VLOOKUP(G842,PARAM!S:T,2,0)),"")</f>
        <v>10118125</v>
      </c>
      <c r="J842" s="1" t="str">
        <f>IFERROR(CONCATENATE("*",VLOOKUP(C842,PARAM!E:F,2,0),VLOOKUP(D842,PARAM!K:L,2,0),VLOOKUP(E842,PARAM!H:I,2,0),VLOOKUP(G842,PARAM!S:T,2,0),"*"),"")</f>
        <v>*10118125*</v>
      </c>
      <c r="K842" s="1" t="str">
        <f t="shared" si="1"/>
        <v>CAMISAS DAMA MANGA LARGA TALLA M</v>
      </c>
      <c r="L842" s="1" t="str">
        <f>VLOOKUP(B842,PARAM!A:C,3,0)</f>
        <v>MODA CASUAL MUJER</v>
      </c>
      <c r="M842" s="1" t="str">
        <f>VLOOKUP(D842,PARAM!K:N,3,0)</f>
        <v>FEMENINO</v>
      </c>
      <c r="N842" s="1" t="str">
        <f>VLOOKUP(D842,PARAM!K:N,4,0)</f>
        <v>ADULTO</v>
      </c>
      <c r="O842" s="1" t="str">
        <f t="shared" si="2"/>
        <v>CAMISAS DAMA MANGA LARGA</v>
      </c>
      <c r="P842" s="1"/>
      <c r="Q842" s="1"/>
    </row>
    <row r="843">
      <c r="A843" s="82">
        <v>46204.0</v>
      </c>
      <c r="B843" s="5" t="s">
        <v>1906</v>
      </c>
      <c r="C843" s="5" t="s">
        <v>1875</v>
      </c>
      <c r="D843" s="5" t="s">
        <v>1599</v>
      </c>
      <c r="E843" s="5" t="s">
        <v>1974</v>
      </c>
      <c r="F843" s="5" t="s">
        <v>1584</v>
      </c>
      <c r="G843" s="99" t="s">
        <v>1751</v>
      </c>
      <c r="H843" s="5" t="s">
        <v>1569</v>
      </c>
      <c r="I843" s="1" t="str">
        <f>IFERROR(CONCATENATE(VLOOKUP(C843,PARAM!E:F,2,0),VLOOKUP(D843,PARAM!K:L,2,0),VLOOKUP(E843,PARAM!H:I,2,0),VLOOKUP(G843,PARAM!S:T,2,0)),"")</f>
        <v>10118123</v>
      </c>
      <c r="J843" s="1" t="str">
        <f>IFERROR(CONCATENATE("*",VLOOKUP(C843,PARAM!E:F,2,0),VLOOKUP(D843,PARAM!K:L,2,0),VLOOKUP(E843,PARAM!H:I,2,0),VLOOKUP(G843,PARAM!S:T,2,0),"*"),"")</f>
        <v>*10118123*</v>
      </c>
      <c r="K843" s="1" t="str">
        <f t="shared" si="1"/>
        <v>CAMISAS DAMA MANGA LARGA TALLA L</v>
      </c>
      <c r="L843" s="1" t="str">
        <f>VLOOKUP(B843,PARAM!A:C,3,0)</f>
        <v>MODA CASUAL MUJER</v>
      </c>
      <c r="M843" s="1" t="str">
        <f>VLOOKUP(D843,PARAM!K:N,3,0)</f>
        <v>FEMENINO</v>
      </c>
      <c r="N843" s="1" t="str">
        <f>VLOOKUP(D843,PARAM!K:N,4,0)</f>
        <v>ADULTO</v>
      </c>
      <c r="O843" s="1" t="str">
        <f t="shared" si="2"/>
        <v>CAMISAS DAMA MANGA LARGA</v>
      </c>
      <c r="P843" s="1"/>
      <c r="Q843" s="1"/>
    </row>
    <row r="844">
      <c r="A844" s="82">
        <v>46204.0</v>
      </c>
      <c r="B844" s="5" t="s">
        <v>1906</v>
      </c>
      <c r="C844" s="5" t="s">
        <v>1875</v>
      </c>
      <c r="D844" s="5" t="s">
        <v>1599</v>
      </c>
      <c r="E844" s="5" t="s">
        <v>1974</v>
      </c>
      <c r="F844" s="5" t="s">
        <v>1584</v>
      </c>
      <c r="G844" s="99" t="s">
        <v>1754</v>
      </c>
      <c r="H844" s="5" t="s">
        <v>1569</v>
      </c>
      <c r="I844" s="1" t="str">
        <f>IFERROR(CONCATENATE(VLOOKUP(C844,PARAM!E:F,2,0),VLOOKUP(D844,PARAM!K:L,2,0),VLOOKUP(E844,PARAM!H:I,2,0),VLOOKUP(G844,PARAM!S:T,2,0)),"")</f>
        <v>10118132</v>
      </c>
      <c r="J844" s="1" t="str">
        <f>IFERROR(CONCATENATE("*",VLOOKUP(C844,PARAM!E:F,2,0),VLOOKUP(D844,PARAM!K:L,2,0),VLOOKUP(E844,PARAM!H:I,2,0),VLOOKUP(G844,PARAM!S:T,2,0),"*"),"")</f>
        <v>*10118132*</v>
      </c>
      <c r="K844" s="1" t="str">
        <f t="shared" si="1"/>
        <v>CAMISAS DAMA MANGA LARGA TALLA XL</v>
      </c>
      <c r="L844" s="1" t="str">
        <f>VLOOKUP(B844,PARAM!A:C,3,0)</f>
        <v>MODA CASUAL MUJER</v>
      </c>
      <c r="M844" s="1" t="str">
        <f>VLOOKUP(D844,PARAM!K:N,3,0)</f>
        <v>FEMENINO</v>
      </c>
      <c r="N844" s="1" t="str">
        <f>VLOOKUP(D844,PARAM!K:N,4,0)</f>
        <v>ADULTO</v>
      </c>
      <c r="O844" s="1" t="str">
        <f t="shared" si="2"/>
        <v>CAMISAS DAMA MANGA LARGA</v>
      </c>
      <c r="P844" s="1"/>
      <c r="Q844" s="1"/>
    </row>
    <row r="845">
      <c r="A845" s="82">
        <v>46204.0</v>
      </c>
      <c r="B845" s="5" t="s">
        <v>1906</v>
      </c>
      <c r="C845" s="5" t="s">
        <v>1916</v>
      </c>
      <c r="D845" s="5" t="s">
        <v>1599</v>
      </c>
      <c r="E845" s="5" t="s">
        <v>2044</v>
      </c>
      <c r="F845" s="5" t="s">
        <v>1584</v>
      </c>
      <c r="G845" s="99" t="s">
        <v>1678</v>
      </c>
      <c r="H845" s="5" t="s">
        <v>1569</v>
      </c>
      <c r="I845" s="1" t="str">
        <f>IFERROR(CONCATENATE(VLOOKUP(C845,PARAM!E:F,2,0),VLOOKUP(D845,PARAM!K:L,2,0),VLOOKUP(E845,PARAM!H:I,2,0),VLOOKUP(G845,PARAM!S:T,2,0)),"")</f>
        <v>38135530</v>
      </c>
      <c r="J845" s="1" t="str">
        <f>IFERROR(CONCATENATE("*",VLOOKUP(C845,PARAM!E:F,2,0),VLOOKUP(D845,PARAM!K:L,2,0),VLOOKUP(E845,PARAM!H:I,2,0),VLOOKUP(G845,PARAM!S:T,2,0),"*"),"")</f>
        <v>*38135530*</v>
      </c>
      <c r="K845" s="1" t="str">
        <f t="shared" si="1"/>
        <v>BODY DAMA CARACOLA TALLA UN</v>
      </c>
      <c r="L845" s="1" t="str">
        <f>VLOOKUP(B845,PARAM!A:C,3,0)</f>
        <v>MODA CASUAL MUJER</v>
      </c>
      <c r="M845" s="1" t="str">
        <f>VLOOKUP(D845,PARAM!K:N,3,0)</f>
        <v>FEMENINO</v>
      </c>
      <c r="N845" s="1" t="str">
        <f>VLOOKUP(D845,PARAM!K:N,4,0)</f>
        <v>ADULTO</v>
      </c>
      <c r="O845" s="1" t="str">
        <f t="shared" si="2"/>
        <v>BODY DAMA CARACOLA</v>
      </c>
      <c r="P845" s="1"/>
      <c r="Q845" s="1"/>
    </row>
    <row r="846">
      <c r="A846" s="82">
        <v>46204.0</v>
      </c>
      <c r="B846" s="5" t="s">
        <v>1906</v>
      </c>
      <c r="C846" s="5" t="s">
        <v>578</v>
      </c>
      <c r="D846" s="5" t="s">
        <v>1599</v>
      </c>
      <c r="E846" s="5" t="s">
        <v>2045</v>
      </c>
      <c r="F846" s="5" t="s">
        <v>1584</v>
      </c>
      <c r="G846" s="99" t="s">
        <v>1678</v>
      </c>
      <c r="H846" s="5" t="s">
        <v>1569</v>
      </c>
      <c r="I846" s="1" t="str">
        <f>IFERROR(CONCATENATE(VLOOKUP(C846,PARAM!E:F,2,0),VLOOKUP(D846,PARAM!K:L,2,0),VLOOKUP(E846,PARAM!H:I,2,0),VLOOKUP(G846,PARAM!S:T,2,0)),"")</f>
        <v>6135630</v>
      </c>
      <c r="J846" s="1" t="str">
        <f>IFERROR(CONCATENATE("*",VLOOKUP(C846,PARAM!E:F,2,0),VLOOKUP(D846,PARAM!K:L,2,0),VLOOKUP(E846,PARAM!H:I,2,0),VLOOKUP(G846,PARAM!S:T,2,0),"*"),"")</f>
        <v>*6135630*</v>
      </c>
      <c r="K846" s="1" t="str">
        <f t="shared" si="1"/>
        <v>BLUSAS DAMA V TALLA UN</v>
      </c>
      <c r="L846" s="1" t="str">
        <f>VLOOKUP(B846,PARAM!A:C,3,0)</f>
        <v>MODA CASUAL MUJER</v>
      </c>
      <c r="M846" s="1" t="str">
        <f>VLOOKUP(D846,PARAM!K:N,3,0)</f>
        <v>FEMENINO</v>
      </c>
      <c r="N846" s="1" t="str">
        <f>VLOOKUP(D846,PARAM!K:N,4,0)</f>
        <v>ADULTO</v>
      </c>
      <c r="O846" s="1" t="str">
        <f t="shared" si="2"/>
        <v>BLUSAS DAMA V</v>
      </c>
      <c r="P846" s="1"/>
      <c r="Q846" s="1"/>
    </row>
    <row r="847">
      <c r="A847" s="82">
        <v>46204.0</v>
      </c>
      <c r="B847" s="5" t="s">
        <v>584</v>
      </c>
      <c r="C847" s="5" t="s">
        <v>1668</v>
      </c>
      <c r="D847" s="5" t="s">
        <v>1582</v>
      </c>
      <c r="E847" s="5" t="s">
        <v>2046</v>
      </c>
      <c r="F847" s="5" t="s">
        <v>1584</v>
      </c>
      <c r="G847" s="99" t="s">
        <v>1678</v>
      </c>
      <c r="H847" s="5" t="s">
        <v>392</v>
      </c>
      <c r="I847" s="1" t="str">
        <f>IFERROR(CONCATENATE(VLOOKUP(C847,PARAM!E:F,2,0),VLOOKUP(D847,PARAM!K:L,2,0),VLOOKUP(E847,PARAM!H:I,2,0),VLOOKUP(G847,PARAM!S:T,2,0)),"")</f>
        <v>30335730</v>
      </c>
      <c r="J847" s="1" t="str">
        <f>IFERROR(CONCATENATE("*",VLOOKUP(C847,PARAM!E:F,2,0),VLOOKUP(D847,PARAM!K:L,2,0),VLOOKUP(E847,PARAM!H:I,2,0),VLOOKUP(G847,PARAM!S:T,2,0),"*"),"")</f>
        <v>*30335730*</v>
      </c>
      <c r="K847" s="1" t="str">
        <f t="shared" si="1"/>
        <v>COLLAR UNISEX COLLAR DELGADO+DIJE TALLA UN</v>
      </c>
      <c r="L847" s="1" t="str">
        <f>VLOOKUP(B847,PARAM!A:C,3,0)</f>
        <v>ACCESORIOS</v>
      </c>
      <c r="M847" s="1" t="str">
        <f>VLOOKUP(D847,PARAM!K:N,3,0)</f>
        <v>UNISEX</v>
      </c>
      <c r="N847" s="1" t="str">
        <f>VLOOKUP(D847,PARAM!K:N,4,0)</f>
        <v>ADULTO</v>
      </c>
      <c r="O847" s="1" t="str">
        <f t="shared" si="2"/>
        <v>COLLAR UNISEX COLLAR DELGADO+DIJE</v>
      </c>
      <c r="P847" s="1"/>
      <c r="Q847" s="1"/>
    </row>
    <row r="848">
      <c r="A848" s="82">
        <v>46204.0</v>
      </c>
      <c r="B848" s="5" t="s">
        <v>584</v>
      </c>
      <c r="C848" s="5" t="s">
        <v>1668</v>
      </c>
      <c r="D848" s="5" t="s">
        <v>1582</v>
      </c>
      <c r="E848" s="5" t="s">
        <v>2047</v>
      </c>
      <c r="F848" s="5" t="s">
        <v>1584</v>
      </c>
      <c r="G848" s="99" t="s">
        <v>1678</v>
      </c>
      <c r="H848" s="5" t="s">
        <v>392</v>
      </c>
      <c r="I848" s="1" t="str">
        <f>IFERROR(CONCATENATE(VLOOKUP(C848,PARAM!E:F,2,0),VLOOKUP(D848,PARAM!K:L,2,0),VLOOKUP(E848,PARAM!H:I,2,0),VLOOKUP(G848,PARAM!S:T,2,0)),"")</f>
        <v>30335830</v>
      </c>
      <c r="J848" s="1" t="str">
        <f>IFERROR(CONCATENATE("*",VLOOKUP(C848,PARAM!E:F,2,0),VLOOKUP(D848,PARAM!K:L,2,0),VLOOKUP(E848,PARAM!H:I,2,0),VLOOKUP(G848,PARAM!S:T,2,0),"*"),"")</f>
        <v>*30335830*</v>
      </c>
      <c r="K848" s="1" t="str">
        <f t="shared" si="1"/>
        <v>COLLAR UNISEX COLLAR GRUESO+DIJE TALLA UN</v>
      </c>
      <c r="L848" s="1" t="str">
        <f>VLOOKUP(B848,PARAM!A:C,3,0)</f>
        <v>ACCESORIOS</v>
      </c>
      <c r="M848" s="1" t="str">
        <f>VLOOKUP(D848,PARAM!K:N,3,0)</f>
        <v>UNISEX</v>
      </c>
      <c r="N848" s="1" t="str">
        <f>VLOOKUP(D848,PARAM!K:N,4,0)</f>
        <v>ADULTO</v>
      </c>
      <c r="O848" s="1" t="str">
        <f t="shared" si="2"/>
        <v>COLLAR UNISEX COLLAR GRUESO+DIJE</v>
      </c>
      <c r="P848" s="1"/>
      <c r="Q848" s="1"/>
    </row>
    <row r="849">
      <c r="A849" s="82">
        <v>46204.0</v>
      </c>
      <c r="B849" s="5" t="s">
        <v>1870</v>
      </c>
      <c r="C849" s="5" t="s">
        <v>1792</v>
      </c>
      <c r="D849" s="5" t="s">
        <v>1606</v>
      </c>
      <c r="E849" s="5" t="s">
        <v>1897</v>
      </c>
      <c r="F849" s="5" t="s">
        <v>1584</v>
      </c>
      <c r="G849" s="99" t="s">
        <v>1753</v>
      </c>
      <c r="H849" s="5" t="s">
        <v>1042</v>
      </c>
      <c r="I849" s="1" t="str">
        <f>IFERROR(CONCATENATE(VLOOKUP(C849,PARAM!E:F,2,0),VLOOKUP(D849,PARAM!K:L,2,0),VLOOKUP(E849,PARAM!H:I,2,0),VLOOKUP(G849,PARAM!S:T,2,0)),"")</f>
        <v>25221927</v>
      </c>
      <c r="J849" s="1" t="str">
        <f>IFERROR(CONCATENATE("*",VLOOKUP(C849,PARAM!E:F,2,0),VLOOKUP(D849,PARAM!K:L,2,0),VLOOKUP(E849,PARAM!H:I,2,0),VLOOKUP(G849,PARAM!S:T,2,0),"*"),"")</f>
        <v>*25221927*</v>
      </c>
      <c r="K849" s="1" t="str">
        <f t="shared" si="1"/>
        <v>CHAQUETAS CABALLERO POLO SENCILLA TALLA S</v>
      </c>
      <c r="L849" s="1" t="str">
        <f>VLOOKUP(B849,PARAM!A:C,3,0)</f>
        <v>MODA CASUAL HOMBRE</v>
      </c>
      <c r="M849" s="1" t="str">
        <f>VLOOKUP(D849,PARAM!K:N,3,0)</f>
        <v>MASCULINO</v>
      </c>
      <c r="N849" s="1" t="str">
        <f>VLOOKUP(D849,PARAM!K:N,4,0)</f>
        <v>ADULTO</v>
      </c>
      <c r="O849" s="1" t="str">
        <f t="shared" si="2"/>
        <v>CHAQUETAS CABALLERO POLO SENCILLA</v>
      </c>
      <c r="P849" s="1"/>
      <c r="Q849" s="1"/>
    </row>
    <row r="850">
      <c r="A850" s="82">
        <v>46204.0</v>
      </c>
      <c r="B850" s="5" t="s">
        <v>584</v>
      </c>
      <c r="C850" s="5" t="s">
        <v>1690</v>
      </c>
      <c r="D850" s="5" t="s">
        <v>1582</v>
      </c>
      <c r="E850" s="5" t="s">
        <v>2048</v>
      </c>
      <c r="F850" s="5" t="s">
        <v>1584</v>
      </c>
      <c r="G850" s="99" t="s">
        <v>1678</v>
      </c>
      <c r="H850" s="1" t="s">
        <v>387</v>
      </c>
      <c r="I850" s="1" t="str">
        <f>IFERROR(CONCATENATE(VLOOKUP(C850,PARAM!E:F,2,0),VLOOKUP(D850,PARAM!K:L,2,0),VLOOKUP(E850,PARAM!H:I,2,0),VLOOKUP(G850,PARAM!S:T,2,0)),"")</f>
        <v>14335930</v>
      </c>
      <c r="J850" s="1" t="str">
        <f>IFERROR(CONCATENATE("*",VLOOKUP(C850,PARAM!E:F,2,0),VLOOKUP(D850,PARAM!K:L,2,0),VLOOKUP(E850,PARAM!H:I,2,0),VLOOKUP(G850,PARAM!S:T,2,0),"*"),"")</f>
        <v>*14335930*</v>
      </c>
      <c r="K850" s="1" t="str">
        <f t="shared" si="1"/>
        <v>GORRAS UNISEX COLOMBIA 1,1 TALLA UN</v>
      </c>
      <c r="L850" s="1" t="str">
        <f>VLOOKUP(B850,PARAM!A:C,3,0)</f>
        <v>ACCESORIOS</v>
      </c>
      <c r="M850" s="1" t="str">
        <f>VLOOKUP(D850,PARAM!K:N,3,0)</f>
        <v>UNISEX</v>
      </c>
      <c r="N850" s="1" t="str">
        <f>VLOOKUP(D850,PARAM!K:N,4,0)</f>
        <v>ADULTO</v>
      </c>
      <c r="O850" s="1" t="str">
        <f t="shared" si="2"/>
        <v>GORRAS UNISEX COLOMBIA 1,1</v>
      </c>
      <c r="P850" s="1"/>
      <c r="Q850" s="1"/>
    </row>
    <row r="851">
      <c r="A851" s="106"/>
      <c r="B851" s="1"/>
      <c r="C851" s="1"/>
      <c r="D851" s="1"/>
      <c r="E851" s="1"/>
      <c r="F851" s="1"/>
      <c r="G851" s="99" t="s">
        <v>1601</v>
      </c>
      <c r="H851" s="5"/>
      <c r="I851" s="1" t="str">
        <f>IFERROR(CONCATENATE(VLOOKUP(C851,PARAM!E:F,2,0),VLOOKUP(D851,PARAM!K:L,2,0),VLOOKUP(E851,PARAM!H:I,2,0),VLOOKUP(G851,PARAM!S:T,2,0)),"")</f>
        <v/>
      </c>
      <c r="J851" s="1" t="str">
        <f>IFERROR(CONCATENATE("*",VLOOKUP(C851,PARAM!E:F,2,0),VLOOKUP(D851,PARAM!K:L,2,0),VLOOKUP(E851,PARAM!H:I,2,0),VLOOKUP(G851,PARAM!S:T,2,0),"*"),"")</f>
        <v/>
      </c>
      <c r="K851" s="1" t="str">
        <f t="shared" si="1"/>
        <v>  </v>
      </c>
      <c r="L851" s="1" t="str">
        <f>VLOOKUP(B851,PARAM!A:C,3,0)</f>
        <v>#N/A</v>
      </c>
      <c r="M851" s="1" t="str">
        <f>VLOOKUP(D851,PARAM!K:N,3,0)</f>
        <v>#N/A</v>
      </c>
      <c r="N851" s="1" t="str">
        <f>VLOOKUP(D851,PARAM!K:N,4,0)</f>
        <v>#N/A</v>
      </c>
      <c r="O851" s="1" t="str">
        <f t="shared" si="2"/>
        <v>  </v>
      </c>
      <c r="P851" s="1"/>
      <c r="Q851" s="1"/>
    </row>
    <row r="852">
      <c r="A852" s="106"/>
      <c r="B852" s="1"/>
      <c r="C852" s="1"/>
      <c r="D852" s="1"/>
      <c r="E852" s="1"/>
      <c r="F852" s="1"/>
      <c r="G852" s="99" t="s">
        <v>1601</v>
      </c>
      <c r="H852" s="5"/>
      <c r="I852" s="1" t="str">
        <f>IFERROR(CONCATENATE(VLOOKUP(C852,PARAM!E:F,2,0),VLOOKUP(D852,PARAM!K:L,2,0),VLOOKUP(E852,PARAM!H:I,2,0),VLOOKUP(G852,PARAM!S:T,2,0)),"")</f>
        <v/>
      </c>
      <c r="J852" s="1" t="str">
        <f>IFERROR(CONCATENATE("*",VLOOKUP(C852,PARAM!E:F,2,0),VLOOKUP(D852,PARAM!K:L,2,0),VLOOKUP(E852,PARAM!H:I,2,0),VLOOKUP(G852,PARAM!S:T,2,0),"*"),"")</f>
        <v/>
      </c>
      <c r="K852" s="1" t="str">
        <f t="shared" si="1"/>
        <v>  </v>
      </c>
      <c r="L852" s="1" t="str">
        <f>VLOOKUP(B852,PARAM!A:C,3,0)</f>
        <v>#N/A</v>
      </c>
      <c r="M852" s="1" t="str">
        <f>VLOOKUP(D852,PARAM!K:N,3,0)</f>
        <v>#N/A</v>
      </c>
      <c r="N852" s="1" t="str">
        <f>VLOOKUP(D852,PARAM!K:N,4,0)</f>
        <v>#N/A</v>
      </c>
      <c r="O852" s="1" t="str">
        <f t="shared" si="2"/>
        <v>  </v>
      </c>
      <c r="P852" s="1"/>
      <c r="Q852" s="1"/>
    </row>
    <row r="853">
      <c r="A853" s="106"/>
      <c r="B853" s="1"/>
      <c r="C853" s="1"/>
      <c r="D853" s="1"/>
      <c r="E853" s="1"/>
      <c r="F853" s="1"/>
      <c r="G853" s="99" t="s">
        <v>1601</v>
      </c>
      <c r="H853" s="5"/>
      <c r="I853" s="1" t="str">
        <f>IFERROR(CONCATENATE(VLOOKUP(C853,PARAM!E:F,2,0),VLOOKUP(D853,PARAM!K:L,2,0),VLOOKUP(E853,PARAM!H:I,2,0),VLOOKUP(G853,PARAM!S:T,2,0)),"")</f>
        <v/>
      </c>
      <c r="J853" s="1" t="str">
        <f>IFERROR(CONCATENATE("*",VLOOKUP(C853,PARAM!E:F,2,0),VLOOKUP(D853,PARAM!K:L,2,0),VLOOKUP(E853,PARAM!H:I,2,0),VLOOKUP(G853,PARAM!S:T,2,0),"*"),"")</f>
        <v/>
      </c>
      <c r="K853" s="1" t="str">
        <f t="shared" si="1"/>
        <v>  </v>
      </c>
      <c r="L853" s="1" t="str">
        <f>VLOOKUP(B853,PARAM!A:C,3,0)</f>
        <v>#N/A</v>
      </c>
      <c r="M853" s="1" t="str">
        <f>VLOOKUP(D853,PARAM!K:N,3,0)</f>
        <v>#N/A</v>
      </c>
      <c r="N853" s="1" t="str">
        <f>VLOOKUP(D853,PARAM!K:N,4,0)</f>
        <v>#N/A</v>
      </c>
      <c r="O853" s="1" t="str">
        <f t="shared" si="2"/>
        <v>  </v>
      </c>
      <c r="P853" s="1"/>
      <c r="Q853" s="1"/>
    </row>
    <row r="854">
      <c r="A854" s="106"/>
      <c r="B854" s="1"/>
      <c r="C854" s="1"/>
      <c r="D854" s="1"/>
      <c r="E854" s="1"/>
      <c r="F854" s="1"/>
      <c r="G854" s="99" t="s">
        <v>1601</v>
      </c>
      <c r="H854" s="5"/>
      <c r="I854" s="1" t="str">
        <f>IFERROR(CONCATENATE(VLOOKUP(C854,PARAM!E:F,2,0),VLOOKUP(D854,PARAM!K:L,2,0),VLOOKUP(E854,PARAM!H:I,2,0),VLOOKUP(G854,PARAM!S:T,2,0)),"")</f>
        <v/>
      </c>
      <c r="J854" s="1" t="str">
        <f>IFERROR(CONCATENATE("*",VLOOKUP(C854,PARAM!E:F,2,0),VLOOKUP(D854,PARAM!K:L,2,0),VLOOKUP(E854,PARAM!H:I,2,0),VLOOKUP(G854,PARAM!S:T,2,0),"*"),"")</f>
        <v/>
      </c>
      <c r="K854" s="1" t="str">
        <f t="shared" si="1"/>
        <v>  </v>
      </c>
      <c r="L854" s="1" t="str">
        <f>VLOOKUP(B854,PARAM!A:C,3,0)</f>
        <v>#N/A</v>
      </c>
      <c r="M854" s="1" t="str">
        <f>VLOOKUP(D854,PARAM!K:N,3,0)</f>
        <v>#N/A</v>
      </c>
      <c r="N854" s="1" t="str">
        <f>VLOOKUP(D854,PARAM!K:N,4,0)</f>
        <v>#N/A</v>
      </c>
      <c r="O854" s="1" t="str">
        <f t="shared" si="2"/>
        <v>  </v>
      </c>
      <c r="P854" s="1"/>
      <c r="Q854" s="1"/>
    </row>
    <row r="855">
      <c r="A855" s="106"/>
      <c r="B855" s="1"/>
      <c r="C855" s="1"/>
      <c r="D855" s="1"/>
      <c r="E855" s="1"/>
      <c r="F855" s="1"/>
      <c r="G855" s="99" t="s">
        <v>1601</v>
      </c>
      <c r="H855" s="5"/>
      <c r="I855" s="1" t="str">
        <f>IFERROR(CONCATENATE(VLOOKUP(C855,PARAM!E:F,2,0),VLOOKUP(D855,PARAM!K:L,2,0),VLOOKUP(E855,PARAM!H:I,2,0),VLOOKUP(G855,PARAM!S:T,2,0)),"")</f>
        <v/>
      </c>
      <c r="J855" s="1" t="str">
        <f>IFERROR(CONCATENATE("*",VLOOKUP(C855,PARAM!E:F,2,0),VLOOKUP(D855,PARAM!K:L,2,0),VLOOKUP(E855,PARAM!H:I,2,0),VLOOKUP(G855,PARAM!S:T,2,0),"*"),"")</f>
        <v/>
      </c>
      <c r="K855" s="1" t="str">
        <f t="shared" si="1"/>
        <v>  </v>
      </c>
      <c r="L855" s="1" t="str">
        <f>VLOOKUP(B855,PARAM!A:C,3,0)</f>
        <v>#N/A</v>
      </c>
      <c r="M855" s="1" t="str">
        <f>VLOOKUP(D855,PARAM!K:N,3,0)</f>
        <v>#N/A</v>
      </c>
      <c r="N855" s="1" t="str">
        <f>VLOOKUP(D855,PARAM!K:N,4,0)</f>
        <v>#N/A</v>
      </c>
      <c r="O855" s="1" t="str">
        <f t="shared" si="2"/>
        <v>  </v>
      </c>
      <c r="P855" s="1"/>
      <c r="Q855" s="1"/>
    </row>
    <row r="856">
      <c r="A856" s="106"/>
      <c r="B856" s="1"/>
      <c r="C856" s="1"/>
      <c r="D856" s="1"/>
      <c r="E856" s="1"/>
      <c r="F856" s="1"/>
      <c r="G856" s="99" t="s">
        <v>1601</v>
      </c>
      <c r="H856" s="5"/>
      <c r="I856" s="1" t="str">
        <f>IFERROR(CONCATENATE(VLOOKUP(C856,PARAM!E:F,2,0),VLOOKUP(D856,PARAM!K:L,2,0),VLOOKUP(E856,PARAM!H:I,2,0),VLOOKUP(G856,PARAM!S:T,2,0)),"")</f>
        <v/>
      </c>
      <c r="J856" s="1" t="str">
        <f>IFERROR(CONCATENATE("*",VLOOKUP(C856,PARAM!E:F,2,0),VLOOKUP(D856,PARAM!K:L,2,0),VLOOKUP(E856,PARAM!H:I,2,0),VLOOKUP(G856,PARAM!S:T,2,0),"*"),"")</f>
        <v/>
      </c>
      <c r="K856" s="1" t="str">
        <f t="shared" si="1"/>
        <v>  </v>
      </c>
      <c r="L856" s="1" t="str">
        <f>VLOOKUP(B856,PARAM!A:C,3,0)</f>
        <v>#N/A</v>
      </c>
      <c r="M856" s="1" t="str">
        <f>VLOOKUP(D856,PARAM!K:N,3,0)</f>
        <v>#N/A</v>
      </c>
      <c r="N856" s="1" t="str">
        <f>VLOOKUP(D856,PARAM!K:N,4,0)</f>
        <v>#N/A</v>
      </c>
      <c r="O856" s="1" t="str">
        <f t="shared" si="2"/>
        <v>  </v>
      </c>
      <c r="P856" s="1"/>
      <c r="Q856" s="1"/>
    </row>
    <row r="857">
      <c r="A857" s="106"/>
      <c r="B857" s="1"/>
      <c r="C857" s="1"/>
      <c r="D857" s="1"/>
      <c r="E857" s="1"/>
      <c r="F857" s="1"/>
      <c r="G857" s="99" t="s">
        <v>1601</v>
      </c>
      <c r="H857" s="5"/>
      <c r="I857" s="1" t="str">
        <f>IFERROR(CONCATENATE(VLOOKUP(C857,PARAM!E:F,2,0),VLOOKUP(D857,PARAM!K:L,2,0),VLOOKUP(E857,PARAM!H:I,2,0),VLOOKUP(G857,PARAM!S:T,2,0)),"")</f>
        <v/>
      </c>
      <c r="J857" s="1" t="str">
        <f>IFERROR(CONCATENATE("*",VLOOKUP(C857,PARAM!E:F,2,0),VLOOKUP(D857,PARAM!K:L,2,0),VLOOKUP(E857,PARAM!H:I,2,0),VLOOKUP(G857,PARAM!S:T,2,0),"*"),"")</f>
        <v/>
      </c>
      <c r="K857" s="1" t="str">
        <f t="shared" si="1"/>
        <v>  </v>
      </c>
      <c r="L857" s="1" t="str">
        <f>VLOOKUP(B857,PARAM!A:C,3,0)</f>
        <v>#N/A</v>
      </c>
      <c r="M857" s="1" t="str">
        <f>VLOOKUP(D857,PARAM!K:N,3,0)</f>
        <v>#N/A</v>
      </c>
      <c r="N857" s="1" t="str">
        <f>VLOOKUP(D857,PARAM!K:N,4,0)</f>
        <v>#N/A</v>
      </c>
      <c r="O857" s="1" t="str">
        <f t="shared" si="2"/>
        <v>  </v>
      </c>
      <c r="P857" s="1"/>
      <c r="Q857" s="1"/>
    </row>
    <row r="858">
      <c r="A858" s="106"/>
      <c r="B858" s="1"/>
      <c r="C858" s="1"/>
      <c r="D858" s="1"/>
      <c r="E858" s="1"/>
      <c r="F858" s="1"/>
      <c r="G858" s="99" t="s">
        <v>1601</v>
      </c>
      <c r="H858" s="5"/>
      <c r="I858" s="1" t="str">
        <f>IFERROR(CONCATENATE(VLOOKUP(C858,PARAM!E:F,2,0),VLOOKUP(D858,PARAM!K:L,2,0),VLOOKUP(E858,PARAM!H:I,2,0),VLOOKUP(G858,PARAM!S:T,2,0)),"")</f>
        <v/>
      </c>
      <c r="J858" s="1" t="str">
        <f>IFERROR(CONCATENATE("*",VLOOKUP(C858,PARAM!E:F,2,0),VLOOKUP(D858,PARAM!K:L,2,0),VLOOKUP(E858,PARAM!H:I,2,0),VLOOKUP(G858,PARAM!S:T,2,0),"*"),"")</f>
        <v/>
      </c>
      <c r="K858" s="1" t="str">
        <f t="shared" si="1"/>
        <v>  </v>
      </c>
      <c r="L858" s="1" t="str">
        <f>VLOOKUP(B858,PARAM!A:C,3,0)</f>
        <v>#N/A</v>
      </c>
      <c r="M858" s="1" t="str">
        <f>VLOOKUP(D858,PARAM!K:N,3,0)</f>
        <v>#N/A</v>
      </c>
      <c r="N858" s="1" t="str">
        <f>VLOOKUP(D858,PARAM!K:N,4,0)</f>
        <v>#N/A</v>
      </c>
      <c r="O858" s="1" t="str">
        <f t="shared" si="2"/>
        <v>  </v>
      </c>
      <c r="P858" s="1"/>
      <c r="Q858" s="1"/>
    </row>
    <row r="859">
      <c r="A859" s="106"/>
      <c r="B859" s="1"/>
      <c r="C859" s="1"/>
      <c r="D859" s="1"/>
      <c r="E859" s="1"/>
      <c r="F859" s="1"/>
      <c r="G859" s="99" t="s">
        <v>1601</v>
      </c>
      <c r="H859" s="5"/>
      <c r="I859" s="1" t="str">
        <f>IFERROR(CONCATENATE(VLOOKUP(C859,PARAM!E:F,2,0),VLOOKUP(D859,PARAM!K:L,2,0),VLOOKUP(E859,PARAM!H:I,2,0),VLOOKUP(G859,PARAM!S:T,2,0)),"")</f>
        <v/>
      </c>
      <c r="J859" s="1" t="str">
        <f>IFERROR(CONCATENATE("*",VLOOKUP(C859,PARAM!E:F,2,0),VLOOKUP(D859,PARAM!K:L,2,0),VLOOKUP(E859,PARAM!H:I,2,0),VLOOKUP(G859,PARAM!S:T,2,0),"*"),"")</f>
        <v/>
      </c>
      <c r="K859" s="1" t="str">
        <f t="shared" si="1"/>
        <v>  </v>
      </c>
      <c r="L859" s="1" t="str">
        <f>VLOOKUP(B859,PARAM!A:C,3,0)</f>
        <v>#N/A</v>
      </c>
      <c r="M859" s="1" t="str">
        <f>VLOOKUP(D859,PARAM!K:N,3,0)</f>
        <v>#N/A</v>
      </c>
      <c r="N859" s="1" t="str">
        <f>VLOOKUP(D859,PARAM!K:N,4,0)</f>
        <v>#N/A</v>
      </c>
      <c r="O859" s="1" t="str">
        <f t="shared" si="2"/>
        <v>  </v>
      </c>
      <c r="P859" s="1"/>
      <c r="Q859" s="1"/>
    </row>
    <row r="860">
      <c r="A860" s="106"/>
      <c r="B860" s="1"/>
      <c r="C860" s="1"/>
      <c r="D860" s="1"/>
      <c r="E860" s="1"/>
      <c r="F860" s="1"/>
      <c r="G860" s="99" t="s">
        <v>1601</v>
      </c>
      <c r="H860" s="5"/>
      <c r="I860" s="1" t="str">
        <f>IFERROR(CONCATENATE(VLOOKUP(C860,PARAM!E:F,2,0),VLOOKUP(D860,PARAM!K:L,2,0),VLOOKUP(E860,PARAM!H:I,2,0),VLOOKUP(G860,PARAM!S:T,2,0)),"")</f>
        <v/>
      </c>
      <c r="J860" s="1" t="str">
        <f>IFERROR(CONCATENATE("*",VLOOKUP(C860,PARAM!E:F,2,0),VLOOKUP(D860,PARAM!K:L,2,0),VLOOKUP(E860,PARAM!H:I,2,0),VLOOKUP(G860,PARAM!S:T,2,0),"*"),"")</f>
        <v/>
      </c>
      <c r="K860" s="1" t="str">
        <f t="shared" si="1"/>
        <v>  </v>
      </c>
      <c r="L860" s="1" t="str">
        <f>VLOOKUP(B860,PARAM!A:C,3,0)</f>
        <v>#N/A</v>
      </c>
      <c r="M860" s="1" t="str">
        <f>VLOOKUP(D860,PARAM!K:N,3,0)</f>
        <v>#N/A</v>
      </c>
      <c r="N860" s="1" t="str">
        <f>VLOOKUP(D860,PARAM!K:N,4,0)</f>
        <v>#N/A</v>
      </c>
      <c r="O860" s="1" t="str">
        <f t="shared" si="2"/>
        <v>  </v>
      </c>
      <c r="P860" s="1"/>
      <c r="Q860" s="1"/>
    </row>
    <row r="861">
      <c r="A861" s="106"/>
      <c r="B861" s="1"/>
      <c r="C861" s="1"/>
      <c r="D861" s="1"/>
      <c r="E861" s="1"/>
      <c r="F861" s="1"/>
      <c r="G861" s="99" t="s">
        <v>1601</v>
      </c>
      <c r="H861" s="5"/>
      <c r="I861" s="1" t="str">
        <f>IFERROR(CONCATENATE(VLOOKUP(C861,PARAM!E:F,2,0),VLOOKUP(D861,PARAM!K:L,2,0),VLOOKUP(E861,PARAM!H:I,2,0),VLOOKUP(G861,PARAM!S:T,2,0)),"")</f>
        <v/>
      </c>
      <c r="J861" s="1" t="str">
        <f>IFERROR(CONCATENATE("*",VLOOKUP(C861,PARAM!E:F,2,0),VLOOKUP(D861,PARAM!K:L,2,0),VLOOKUP(E861,PARAM!H:I,2,0),VLOOKUP(G861,PARAM!S:T,2,0),"*"),"")</f>
        <v/>
      </c>
      <c r="K861" s="1" t="str">
        <f t="shared" si="1"/>
        <v>  </v>
      </c>
      <c r="L861" s="1" t="str">
        <f>VLOOKUP(B861,PARAM!A:C,3,0)</f>
        <v>#N/A</v>
      </c>
      <c r="M861" s="1" t="str">
        <f>VLOOKUP(D861,PARAM!K:N,3,0)</f>
        <v>#N/A</v>
      </c>
      <c r="N861" s="1" t="str">
        <f>VLOOKUP(D861,PARAM!K:N,4,0)</f>
        <v>#N/A</v>
      </c>
      <c r="O861" s="1" t="str">
        <f t="shared" si="2"/>
        <v>  </v>
      </c>
      <c r="P861" s="1"/>
      <c r="Q861" s="1"/>
    </row>
    <row r="862">
      <c r="A862" s="106"/>
      <c r="B862" s="1"/>
      <c r="C862" s="1"/>
      <c r="D862" s="1"/>
      <c r="E862" s="1"/>
      <c r="F862" s="1"/>
      <c r="G862" s="99" t="s">
        <v>1601</v>
      </c>
      <c r="H862" s="5"/>
      <c r="I862" s="1" t="str">
        <f>IFERROR(CONCATENATE(VLOOKUP(C862,PARAM!E:F,2,0),VLOOKUP(D862,PARAM!K:L,2,0),VLOOKUP(E862,PARAM!H:I,2,0),VLOOKUP(G862,PARAM!S:T,2,0)),"")</f>
        <v/>
      </c>
      <c r="J862" s="1" t="str">
        <f>IFERROR(CONCATENATE("*",VLOOKUP(C862,PARAM!E:F,2,0),VLOOKUP(D862,PARAM!K:L,2,0),VLOOKUP(E862,PARAM!H:I,2,0),VLOOKUP(G862,PARAM!S:T,2,0),"*"),"")</f>
        <v/>
      </c>
      <c r="K862" s="1" t="str">
        <f t="shared" si="1"/>
        <v>  </v>
      </c>
      <c r="L862" s="1" t="str">
        <f>VLOOKUP(B862,PARAM!A:C,3,0)</f>
        <v>#N/A</v>
      </c>
      <c r="M862" s="1" t="str">
        <f>VLOOKUP(D862,PARAM!K:N,3,0)</f>
        <v>#N/A</v>
      </c>
      <c r="N862" s="1" t="str">
        <f>VLOOKUP(D862,PARAM!K:N,4,0)</f>
        <v>#N/A</v>
      </c>
      <c r="O862" s="1" t="str">
        <f t="shared" si="2"/>
        <v>  </v>
      </c>
      <c r="P862" s="1"/>
      <c r="Q862" s="1"/>
    </row>
    <row r="863">
      <c r="A863" s="106"/>
      <c r="B863" s="1"/>
      <c r="C863" s="1"/>
      <c r="D863" s="1"/>
      <c r="E863" s="1"/>
      <c r="F863" s="1"/>
      <c r="G863" s="99" t="s">
        <v>1601</v>
      </c>
      <c r="H863" s="5"/>
      <c r="I863" s="1" t="str">
        <f>IFERROR(CONCATENATE(VLOOKUP(C863,PARAM!E:F,2,0),VLOOKUP(D863,PARAM!K:L,2,0),VLOOKUP(E863,PARAM!H:I,2,0),VLOOKUP(G863,PARAM!S:T,2,0)),"")</f>
        <v/>
      </c>
      <c r="J863" s="1" t="str">
        <f>IFERROR(CONCATENATE("*",VLOOKUP(C863,PARAM!E:F,2,0),VLOOKUP(D863,PARAM!K:L,2,0),VLOOKUP(E863,PARAM!H:I,2,0),VLOOKUP(G863,PARAM!S:T,2,0),"*"),"")</f>
        <v/>
      </c>
      <c r="K863" s="1" t="str">
        <f t="shared" si="1"/>
        <v>  </v>
      </c>
      <c r="L863" s="1" t="str">
        <f>VLOOKUP(B863,PARAM!A:C,3,0)</f>
        <v>#N/A</v>
      </c>
      <c r="M863" s="1" t="str">
        <f>VLOOKUP(D863,PARAM!K:N,3,0)</f>
        <v>#N/A</v>
      </c>
      <c r="N863" s="1" t="str">
        <f>VLOOKUP(D863,PARAM!K:N,4,0)</f>
        <v>#N/A</v>
      </c>
      <c r="O863" s="1" t="str">
        <f t="shared" si="2"/>
        <v>  </v>
      </c>
      <c r="P863" s="1"/>
      <c r="Q863" s="1"/>
    </row>
    <row r="864">
      <c r="A864" s="106"/>
      <c r="B864" s="1"/>
      <c r="C864" s="1"/>
      <c r="D864" s="1"/>
      <c r="E864" s="1"/>
      <c r="F864" s="1"/>
      <c r="G864" s="99" t="s">
        <v>1601</v>
      </c>
      <c r="H864" s="5"/>
      <c r="I864" s="1" t="str">
        <f>IFERROR(CONCATENATE(VLOOKUP(C864,PARAM!E:F,2,0),VLOOKUP(D864,PARAM!K:L,2,0),VLOOKUP(E864,PARAM!H:I,2,0),VLOOKUP(G864,PARAM!S:T,2,0)),"")</f>
        <v/>
      </c>
      <c r="J864" s="1" t="str">
        <f>IFERROR(CONCATENATE("*",VLOOKUP(C864,PARAM!E:F,2,0),VLOOKUP(D864,PARAM!K:L,2,0),VLOOKUP(E864,PARAM!H:I,2,0),VLOOKUP(G864,PARAM!S:T,2,0),"*"),"")</f>
        <v/>
      </c>
      <c r="K864" s="1" t="str">
        <f t="shared" si="1"/>
        <v>  </v>
      </c>
      <c r="L864" s="1" t="str">
        <f>VLOOKUP(B864,PARAM!A:C,3,0)</f>
        <v>#N/A</v>
      </c>
      <c r="M864" s="1" t="str">
        <f>VLOOKUP(D864,PARAM!K:N,3,0)</f>
        <v>#N/A</v>
      </c>
      <c r="N864" s="1" t="str">
        <f>VLOOKUP(D864,PARAM!K:N,4,0)</f>
        <v>#N/A</v>
      </c>
      <c r="O864" s="1" t="str">
        <f t="shared" si="2"/>
        <v>  </v>
      </c>
      <c r="P864" s="1"/>
      <c r="Q864" s="1"/>
    </row>
    <row r="865">
      <c r="A865" s="106"/>
      <c r="B865" s="1"/>
      <c r="C865" s="1"/>
      <c r="D865" s="1"/>
      <c r="E865" s="1"/>
      <c r="F865" s="1"/>
      <c r="G865" s="99" t="s">
        <v>1601</v>
      </c>
      <c r="H865" s="5"/>
      <c r="I865" s="1" t="str">
        <f>IFERROR(CONCATENATE(VLOOKUP(C865,PARAM!E:F,2,0),VLOOKUP(D865,PARAM!K:L,2,0),VLOOKUP(E865,PARAM!H:I,2,0),VLOOKUP(G865,PARAM!S:T,2,0)),"")</f>
        <v/>
      </c>
      <c r="J865" s="1" t="str">
        <f>IFERROR(CONCATENATE("*",VLOOKUP(C865,PARAM!E:F,2,0),VLOOKUP(D865,PARAM!K:L,2,0),VLOOKUP(E865,PARAM!H:I,2,0),VLOOKUP(G865,PARAM!S:T,2,0),"*"),"")</f>
        <v/>
      </c>
      <c r="K865" s="1" t="str">
        <f t="shared" si="1"/>
        <v>  </v>
      </c>
      <c r="L865" s="1" t="str">
        <f>VLOOKUP(B865,PARAM!A:C,3,0)</f>
        <v>#N/A</v>
      </c>
      <c r="M865" s="1" t="str">
        <f>VLOOKUP(D865,PARAM!K:N,3,0)</f>
        <v>#N/A</v>
      </c>
      <c r="N865" s="1" t="str">
        <f>VLOOKUP(D865,PARAM!K:N,4,0)</f>
        <v>#N/A</v>
      </c>
      <c r="O865" s="1" t="str">
        <f t="shared" si="2"/>
        <v>  </v>
      </c>
      <c r="P865" s="1"/>
      <c r="Q865" s="1"/>
    </row>
    <row r="866">
      <c r="A866" s="106"/>
      <c r="B866" s="1"/>
      <c r="C866" s="1"/>
      <c r="D866" s="1"/>
      <c r="E866" s="1"/>
      <c r="F866" s="1"/>
      <c r="G866" s="99" t="s">
        <v>1601</v>
      </c>
      <c r="H866" s="5"/>
      <c r="I866" s="1" t="str">
        <f>IFERROR(CONCATENATE(VLOOKUP(C866,PARAM!E:F,2,0),VLOOKUP(D866,PARAM!K:L,2,0),VLOOKUP(E866,PARAM!H:I,2,0),VLOOKUP(G866,PARAM!S:T,2,0)),"")</f>
        <v/>
      </c>
      <c r="J866" s="1" t="str">
        <f>IFERROR(CONCATENATE("*",VLOOKUP(C866,PARAM!E:F,2,0),VLOOKUP(D866,PARAM!K:L,2,0),VLOOKUP(E866,PARAM!H:I,2,0),VLOOKUP(G866,PARAM!S:T,2,0),"*"),"")</f>
        <v/>
      </c>
      <c r="K866" s="1" t="str">
        <f t="shared" si="1"/>
        <v>  </v>
      </c>
      <c r="L866" s="1" t="str">
        <f>VLOOKUP(B866,PARAM!A:C,3,0)</f>
        <v>#N/A</v>
      </c>
      <c r="M866" s="1" t="str">
        <f>VLOOKUP(D866,PARAM!K:N,3,0)</f>
        <v>#N/A</v>
      </c>
      <c r="N866" s="1" t="str">
        <f>VLOOKUP(D866,PARAM!K:N,4,0)</f>
        <v>#N/A</v>
      </c>
      <c r="O866" s="1" t="str">
        <f t="shared" si="2"/>
        <v>  </v>
      </c>
      <c r="P866" s="1"/>
      <c r="Q866" s="1"/>
    </row>
    <row r="867">
      <c r="A867" s="106"/>
      <c r="B867" s="1"/>
      <c r="C867" s="1"/>
      <c r="D867" s="1"/>
      <c r="E867" s="1"/>
      <c r="F867" s="1"/>
      <c r="G867" s="99" t="s">
        <v>1601</v>
      </c>
      <c r="H867" s="5"/>
      <c r="I867" s="1" t="str">
        <f>IFERROR(CONCATENATE(VLOOKUP(C867,PARAM!E:F,2,0),VLOOKUP(D867,PARAM!K:L,2,0),VLOOKUP(E867,PARAM!H:I,2,0),VLOOKUP(G867,PARAM!S:T,2,0)),"")</f>
        <v/>
      </c>
      <c r="J867" s="1" t="str">
        <f>IFERROR(CONCATENATE("*",VLOOKUP(C867,PARAM!E:F,2,0),VLOOKUP(D867,PARAM!K:L,2,0),VLOOKUP(E867,PARAM!H:I,2,0),VLOOKUP(G867,PARAM!S:T,2,0),"*"),"")</f>
        <v/>
      </c>
      <c r="K867" s="1" t="str">
        <f t="shared" si="1"/>
        <v>  </v>
      </c>
      <c r="L867" s="1" t="str">
        <f>VLOOKUP(B867,PARAM!A:C,3,0)</f>
        <v>#N/A</v>
      </c>
      <c r="M867" s="1" t="str">
        <f>VLOOKUP(D867,PARAM!K:N,3,0)</f>
        <v>#N/A</v>
      </c>
      <c r="N867" s="1" t="str">
        <f>VLOOKUP(D867,PARAM!K:N,4,0)</f>
        <v>#N/A</v>
      </c>
      <c r="O867" s="1" t="str">
        <f t="shared" si="2"/>
        <v>  </v>
      </c>
      <c r="P867" s="1"/>
      <c r="Q867" s="1"/>
    </row>
    <row r="868">
      <c r="A868" s="106"/>
      <c r="B868" s="1"/>
      <c r="C868" s="1"/>
      <c r="D868" s="1"/>
      <c r="E868" s="1"/>
      <c r="F868" s="1"/>
      <c r="G868" s="99" t="s">
        <v>1601</v>
      </c>
      <c r="H868" s="5"/>
      <c r="I868" s="1" t="str">
        <f>IFERROR(CONCATENATE(VLOOKUP(C868,PARAM!E:F,2,0),VLOOKUP(D868,PARAM!K:L,2,0),VLOOKUP(E868,PARAM!H:I,2,0),VLOOKUP(G868,PARAM!S:T,2,0)),"")</f>
        <v/>
      </c>
      <c r="J868" s="1" t="str">
        <f>IFERROR(CONCATENATE("*",VLOOKUP(C868,PARAM!E:F,2,0),VLOOKUP(D868,PARAM!K:L,2,0),VLOOKUP(E868,PARAM!H:I,2,0),VLOOKUP(G868,PARAM!S:T,2,0),"*"),"")</f>
        <v/>
      </c>
      <c r="K868" s="1" t="str">
        <f t="shared" si="1"/>
        <v>  </v>
      </c>
      <c r="L868" s="1" t="str">
        <f>VLOOKUP(B868,PARAM!A:C,3,0)</f>
        <v>#N/A</v>
      </c>
      <c r="M868" s="1" t="str">
        <f>VLOOKUP(D868,PARAM!K:N,3,0)</f>
        <v>#N/A</v>
      </c>
      <c r="N868" s="1" t="str">
        <f>VLOOKUP(D868,PARAM!K:N,4,0)</f>
        <v>#N/A</v>
      </c>
      <c r="O868" s="1" t="str">
        <f t="shared" si="2"/>
        <v>  </v>
      </c>
      <c r="P868" s="1"/>
      <c r="Q868" s="1"/>
    </row>
    <row r="869">
      <c r="A869" s="106"/>
      <c r="B869" s="1"/>
      <c r="C869" s="1"/>
      <c r="D869" s="1"/>
      <c r="E869" s="1"/>
      <c r="F869" s="1"/>
      <c r="G869" s="99" t="s">
        <v>1601</v>
      </c>
      <c r="H869" s="5"/>
      <c r="I869" s="1" t="str">
        <f>IFERROR(CONCATENATE(VLOOKUP(C869,PARAM!E:F,2,0),VLOOKUP(D869,PARAM!K:L,2,0),VLOOKUP(E869,PARAM!H:I,2,0),VLOOKUP(G869,PARAM!S:T,2,0)),"")</f>
        <v/>
      </c>
      <c r="J869" s="1" t="str">
        <f>IFERROR(CONCATENATE("*",VLOOKUP(C869,PARAM!E:F,2,0),VLOOKUP(D869,PARAM!K:L,2,0),VLOOKUP(E869,PARAM!H:I,2,0),VLOOKUP(G869,PARAM!S:T,2,0),"*"),"")</f>
        <v/>
      </c>
      <c r="K869" s="1" t="str">
        <f t="shared" si="1"/>
        <v>  </v>
      </c>
      <c r="L869" s="1" t="str">
        <f>VLOOKUP(B869,PARAM!A:C,3,0)</f>
        <v>#N/A</v>
      </c>
      <c r="M869" s="1" t="str">
        <f>VLOOKUP(D869,PARAM!K:N,3,0)</f>
        <v>#N/A</v>
      </c>
      <c r="N869" s="1" t="str">
        <f>VLOOKUP(D869,PARAM!K:N,4,0)</f>
        <v>#N/A</v>
      </c>
      <c r="O869" s="1" t="str">
        <f t="shared" si="2"/>
        <v>  </v>
      </c>
      <c r="P869" s="1"/>
      <c r="Q869" s="1"/>
    </row>
    <row r="870">
      <c r="A870" s="106"/>
      <c r="B870" s="1"/>
      <c r="C870" s="1"/>
      <c r="D870" s="1"/>
      <c r="E870" s="1"/>
      <c r="F870" s="1"/>
      <c r="G870" s="99" t="s">
        <v>1601</v>
      </c>
      <c r="H870" s="5"/>
      <c r="I870" s="1" t="str">
        <f>IFERROR(CONCATENATE(VLOOKUP(C870,PARAM!E:F,2,0),VLOOKUP(D870,PARAM!K:L,2,0),VLOOKUP(E870,PARAM!H:I,2,0),VLOOKUP(G870,PARAM!S:T,2,0)),"")</f>
        <v/>
      </c>
      <c r="J870" s="1" t="str">
        <f>IFERROR(CONCATENATE("*",VLOOKUP(C870,PARAM!E:F,2,0),VLOOKUP(D870,PARAM!K:L,2,0),VLOOKUP(E870,PARAM!H:I,2,0),VLOOKUP(G870,PARAM!S:T,2,0),"*"),"")</f>
        <v/>
      </c>
      <c r="K870" s="1" t="str">
        <f t="shared" si="1"/>
        <v>  </v>
      </c>
      <c r="L870" s="1" t="str">
        <f>VLOOKUP(B870,PARAM!A:C,3,0)</f>
        <v>#N/A</v>
      </c>
      <c r="M870" s="1" t="str">
        <f>VLOOKUP(D870,PARAM!K:N,3,0)</f>
        <v>#N/A</v>
      </c>
      <c r="N870" s="1" t="str">
        <f>VLOOKUP(D870,PARAM!K:N,4,0)</f>
        <v>#N/A</v>
      </c>
      <c r="O870" s="1" t="str">
        <f t="shared" si="2"/>
        <v>  </v>
      </c>
      <c r="P870" s="1"/>
      <c r="Q870" s="1"/>
    </row>
    <row r="871">
      <c r="A871" s="106"/>
      <c r="B871" s="1"/>
      <c r="C871" s="1"/>
      <c r="D871" s="1"/>
      <c r="E871" s="1"/>
      <c r="F871" s="1"/>
      <c r="G871" s="99" t="s">
        <v>1601</v>
      </c>
      <c r="H871" s="5"/>
      <c r="I871" s="1" t="str">
        <f>IFERROR(CONCATENATE(VLOOKUP(C871,PARAM!E:F,2,0),VLOOKUP(D871,PARAM!K:L,2,0),VLOOKUP(E871,PARAM!H:I,2,0),VLOOKUP(G871,PARAM!S:T,2,0)),"")</f>
        <v/>
      </c>
      <c r="J871" s="1" t="str">
        <f>IFERROR(CONCATENATE("*",VLOOKUP(C871,PARAM!E:F,2,0),VLOOKUP(D871,PARAM!K:L,2,0),VLOOKUP(E871,PARAM!H:I,2,0),VLOOKUP(G871,PARAM!S:T,2,0),"*"),"")</f>
        <v/>
      </c>
      <c r="K871" s="1" t="str">
        <f t="shared" si="1"/>
        <v>  </v>
      </c>
      <c r="L871" s="1" t="str">
        <f>VLOOKUP(B871,PARAM!A:C,3,0)</f>
        <v>#N/A</v>
      </c>
      <c r="M871" s="1" t="str">
        <f>VLOOKUP(D871,PARAM!K:N,3,0)</f>
        <v>#N/A</v>
      </c>
      <c r="N871" s="1" t="str">
        <f>VLOOKUP(D871,PARAM!K:N,4,0)</f>
        <v>#N/A</v>
      </c>
      <c r="O871" s="1" t="str">
        <f t="shared" si="2"/>
        <v>  </v>
      </c>
      <c r="P871" s="1"/>
      <c r="Q871" s="1"/>
    </row>
    <row r="872">
      <c r="A872" s="106"/>
      <c r="B872" s="1"/>
      <c r="C872" s="1"/>
      <c r="D872" s="1"/>
      <c r="E872" s="1"/>
      <c r="F872" s="1"/>
      <c r="G872" s="99" t="s">
        <v>1601</v>
      </c>
      <c r="H872" s="5"/>
      <c r="I872" s="1" t="str">
        <f>IFERROR(CONCATENATE(VLOOKUP(C872,PARAM!E:F,2,0),VLOOKUP(D872,PARAM!K:L,2,0),VLOOKUP(E872,PARAM!H:I,2,0),VLOOKUP(G872,PARAM!S:T,2,0)),"")</f>
        <v/>
      </c>
      <c r="J872" s="1" t="str">
        <f>IFERROR(CONCATENATE("*",VLOOKUP(C872,PARAM!E:F,2,0),VLOOKUP(D872,PARAM!K:L,2,0),VLOOKUP(E872,PARAM!H:I,2,0),VLOOKUP(G872,PARAM!S:T,2,0),"*"),"")</f>
        <v/>
      </c>
      <c r="K872" s="1" t="str">
        <f t="shared" si="1"/>
        <v>  </v>
      </c>
      <c r="L872" s="1" t="str">
        <f>VLOOKUP(B872,PARAM!A:C,3,0)</f>
        <v>#N/A</v>
      </c>
      <c r="M872" s="1" t="str">
        <f>VLOOKUP(D872,PARAM!K:N,3,0)</f>
        <v>#N/A</v>
      </c>
      <c r="N872" s="1" t="str">
        <f>VLOOKUP(D872,PARAM!K:N,4,0)</f>
        <v>#N/A</v>
      </c>
      <c r="O872" s="1" t="str">
        <f t="shared" si="2"/>
        <v>  </v>
      </c>
      <c r="P872" s="1"/>
      <c r="Q872" s="1"/>
    </row>
    <row r="873">
      <c r="A873" s="106"/>
      <c r="B873" s="1"/>
      <c r="C873" s="1"/>
      <c r="D873" s="1"/>
      <c r="E873" s="1"/>
      <c r="F873" s="1"/>
      <c r="G873" s="99" t="s">
        <v>1601</v>
      </c>
      <c r="H873" s="5"/>
      <c r="I873" s="1" t="str">
        <f>IFERROR(CONCATENATE(VLOOKUP(C873,PARAM!E:F,2,0),VLOOKUP(D873,PARAM!K:L,2,0),VLOOKUP(E873,PARAM!H:I,2,0),VLOOKUP(G873,PARAM!S:T,2,0)),"")</f>
        <v/>
      </c>
      <c r="J873" s="1" t="str">
        <f>IFERROR(CONCATENATE("*",VLOOKUP(C873,PARAM!E:F,2,0),VLOOKUP(D873,PARAM!K:L,2,0),VLOOKUP(E873,PARAM!H:I,2,0),VLOOKUP(G873,PARAM!S:T,2,0),"*"),"")</f>
        <v/>
      </c>
      <c r="K873" s="1" t="str">
        <f t="shared" si="1"/>
        <v>  </v>
      </c>
      <c r="L873" s="1" t="str">
        <f>VLOOKUP(B873,PARAM!A:C,3,0)</f>
        <v>#N/A</v>
      </c>
      <c r="M873" s="1" t="str">
        <f>VLOOKUP(D873,PARAM!K:N,3,0)</f>
        <v>#N/A</v>
      </c>
      <c r="N873" s="1" t="str">
        <f>VLOOKUP(D873,PARAM!K:N,4,0)</f>
        <v>#N/A</v>
      </c>
      <c r="O873" s="1" t="str">
        <f t="shared" si="2"/>
        <v>  </v>
      </c>
      <c r="P873" s="1"/>
      <c r="Q873" s="1"/>
    </row>
    <row r="874">
      <c r="A874" s="106"/>
      <c r="B874" s="1"/>
      <c r="C874" s="1"/>
      <c r="D874" s="1"/>
      <c r="E874" s="1"/>
      <c r="F874" s="1"/>
      <c r="G874" s="99" t="s">
        <v>1601</v>
      </c>
      <c r="H874" s="5"/>
      <c r="I874" s="1" t="str">
        <f>IFERROR(CONCATENATE(VLOOKUP(C874,PARAM!E:F,2,0),VLOOKUP(D874,PARAM!K:L,2,0),VLOOKUP(E874,PARAM!H:I,2,0),VLOOKUP(G874,PARAM!S:T,2,0)),"")</f>
        <v/>
      </c>
      <c r="J874" s="1" t="str">
        <f>IFERROR(CONCATENATE("*",VLOOKUP(C874,PARAM!E:F,2,0),VLOOKUP(D874,PARAM!K:L,2,0),VLOOKUP(E874,PARAM!H:I,2,0),VLOOKUP(G874,PARAM!S:T,2,0),"*"),"")</f>
        <v/>
      </c>
      <c r="K874" s="1" t="str">
        <f t="shared" si="1"/>
        <v>  </v>
      </c>
      <c r="L874" s="1" t="str">
        <f>VLOOKUP(B874,PARAM!A:C,3,0)</f>
        <v>#N/A</v>
      </c>
      <c r="M874" s="1" t="str">
        <f>VLOOKUP(D874,PARAM!K:N,3,0)</f>
        <v>#N/A</v>
      </c>
      <c r="N874" s="1" t="str">
        <f>VLOOKUP(D874,PARAM!K:N,4,0)</f>
        <v>#N/A</v>
      </c>
      <c r="O874" s="1" t="str">
        <f t="shared" si="2"/>
        <v>  </v>
      </c>
      <c r="P874" s="1"/>
      <c r="Q874" s="1"/>
    </row>
    <row r="875">
      <c r="A875" s="106"/>
      <c r="B875" s="1"/>
      <c r="C875" s="1"/>
      <c r="D875" s="1"/>
      <c r="E875" s="1"/>
      <c r="F875" s="1"/>
      <c r="G875" s="99" t="s">
        <v>1601</v>
      </c>
      <c r="H875" s="5"/>
      <c r="I875" s="1" t="str">
        <f>IFERROR(CONCATENATE(VLOOKUP(C875,PARAM!E:F,2,0),VLOOKUP(D875,PARAM!K:L,2,0),VLOOKUP(E875,PARAM!H:I,2,0),VLOOKUP(G875,PARAM!S:T,2,0)),"")</f>
        <v/>
      </c>
      <c r="J875" s="1" t="str">
        <f>IFERROR(CONCATENATE("*",VLOOKUP(C875,PARAM!E:F,2,0),VLOOKUP(D875,PARAM!K:L,2,0),VLOOKUP(E875,PARAM!H:I,2,0),VLOOKUP(G875,PARAM!S:T,2,0),"*"),"")</f>
        <v/>
      </c>
      <c r="K875" s="1" t="str">
        <f t="shared" si="1"/>
        <v>  </v>
      </c>
      <c r="L875" s="1" t="str">
        <f>VLOOKUP(B875,PARAM!A:C,3,0)</f>
        <v>#N/A</v>
      </c>
      <c r="M875" s="1" t="str">
        <f>VLOOKUP(D875,PARAM!K:N,3,0)</f>
        <v>#N/A</v>
      </c>
      <c r="N875" s="1" t="str">
        <f>VLOOKUP(D875,PARAM!K:N,4,0)</f>
        <v>#N/A</v>
      </c>
      <c r="O875" s="1" t="str">
        <f t="shared" si="2"/>
        <v>  </v>
      </c>
      <c r="P875" s="1"/>
      <c r="Q875" s="1"/>
    </row>
    <row r="876">
      <c r="A876" s="106"/>
      <c r="B876" s="1"/>
      <c r="C876" s="1"/>
      <c r="D876" s="1"/>
      <c r="E876" s="1"/>
      <c r="F876" s="1"/>
      <c r="G876" s="99" t="s">
        <v>1601</v>
      </c>
      <c r="H876" s="5"/>
      <c r="I876" s="1" t="str">
        <f>IFERROR(CONCATENATE(VLOOKUP(C876,PARAM!E:F,2,0),VLOOKUP(D876,PARAM!K:L,2,0),VLOOKUP(E876,PARAM!H:I,2,0),VLOOKUP(G876,PARAM!S:T,2,0)),"")</f>
        <v/>
      </c>
      <c r="J876" s="1" t="str">
        <f>IFERROR(CONCATENATE("*",VLOOKUP(C876,PARAM!E:F,2,0),VLOOKUP(D876,PARAM!K:L,2,0),VLOOKUP(E876,PARAM!H:I,2,0),VLOOKUP(G876,PARAM!S:T,2,0),"*"),"")</f>
        <v/>
      </c>
      <c r="K876" s="1" t="str">
        <f t="shared" si="1"/>
        <v>  </v>
      </c>
      <c r="L876" s="1" t="str">
        <f>VLOOKUP(B876,PARAM!A:C,3,0)</f>
        <v>#N/A</v>
      </c>
      <c r="M876" s="1" t="str">
        <f>VLOOKUP(D876,PARAM!K:N,3,0)</f>
        <v>#N/A</v>
      </c>
      <c r="N876" s="1" t="str">
        <f>VLOOKUP(D876,PARAM!K:N,4,0)</f>
        <v>#N/A</v>
      </c>
      <c r="O876" s="1" t="str">
        <f t="shared" si="2"/>
        <v>  </v>
      </c>
      <c r="P876" s="1"/>
      <c r="Q876" s="1"/>
    </row>
    <row r="877">
      <c r="A877" s="106"/>
      <c r="B877" s="1"/>
      <c r="C877" s="1"/>
      <c r="D877" s="1"/>
      <c r="E877" s="1"/>
      <c r="F877" s="1"/>
      <c r="G877" s="99" t="s">
        <v>1601</v>
      </c>
      <c r="H877" s="5"/>
      <c r="I877" s="1" t="str">
        <f>IFERROR(CONCATENATE(VLOOKUP(C877,PARAM!E:F,2,0),VLOOKUP(D877,PARAM!K:L,2,0),VLOOKUP(E877,PARAM!H:I,2,0),VLOOKUP(G877,PARAM!S:T,2,0)),"")</f>
        <v/>
      </c>
      <c r="J877" s="1" t="str">
        <f>IFERROR(CONCATENATE("*",VLOOKUP(C877,PARAM!E:F,2,0),VLOOKUP(D877,PARAM!K:L,2,0),VLOOKUP(E877,PARAM!H:I,2,0),VLOOKUP(G877,PARAM!S:T,2,0),"*"),"")</f>
        <v/>
      </c>
      <c r="K877" s="1" t="str">
        <f t="shared" si="1"/>
        <v>  </v>
      </c>
      <c r="L877" s="1" t="str">
        <f>VLOOKUP(B877,PARAM!A:C,3,0)</f>
        <v>#N/A</v>
      </c>
      <c r="M877" s="1" t="str">
        <f>VLOOKUP(D877,PARAM!K:N,3,0)</f>
        <v>#N/A</v>
      </c>
      <c r="N877" s="1" t="str">
        <f>VLOOKUP(D877,PARAM!K:N,4,0)</f>
        <v>#N/A</v>
      </c>
      <c r="O877" s="1" t="str">
        <f t="shared" si="2"/>
        <v>  </v>
      </c>
      <c r="P877" s="1"/>
      <c r="Q877" s="1"/>
    </row>
    <row r="878">
      <c r="A878" s="106"/>
      <c r="B878" s="1"/>
      <c r="C878" s="1"/>
      <c r="D878" s="1"/>
      <c r="E878" s="1"/>
      <c r="F878" s="1"/>
      <c r="G878" s="99" t="s">
        <v>1601</v>
      </c>
      <c r="H878" s="5"/>
      <c r="I878" s="1" t="str">
        <f>IFERROR(CONCATENATE(VLOOKUP(C878,PARAM!E:F,2,0),VLOOKUP(D878,PARAM!K:L,2,0),VLOOKUP(E878,PARAM!H:I,2,0),VLOOKUP(G878,PARAM!S:T,2,0)),"")</f>
        <v/>
      </c>
      <c r="J878" s="1" t="str">
        <f>IFERROR(CONCATENATE("*",VLOOKUP(C878,PARAM!E:F,2,0),VLOOKUP(D878,PARAM!K:L,2,0),VLOOKUP(E878,PARAM!H:I,2,0),VLOOKUP(G878,PARAM!S:T,2,0),"*"),"")</f>
        <v/>
      </c>
      <c r="K878" s="1" t="str">
        <f t="shared" si="1"/>
        <v>  </v>
      </c>
      <c r="L878" s="1" t="str">
        <f>VLOOKUP(B878,PARAM!A:C,3,0)</f>
        <v>#N/A</v>
      </c>
      <c r="M878" s="1" t="str">
        <f>VLOOKUP(D878,PARAM!K:N,3,0)</f>
        <v>#N/A</v>
      </c>
      <c r="N878" s="1" t="str">
        <f>VLOOKUP(D878,PARAM!K:N,4,0)</f>
        <v>#N/A</v>
      </c>
      <c r="O878" s="1" t="str">
        <f t="shared" si="2"/>
        <v>  </v>
      </c>
      <c r="P878" s="1"/>
      <c r="Q878" s="1"/>
    </row>
    <row r="879">
      <c r="A879" s="106"/>
      <c r="B879" s="1"/>
      <c r="C879" s="1"/>
      <c r="D879" s="1"/>
      <c r="E879" s="1"/>
      <c r="F879" s="1"/>
      <c r="G879" s="99" t="s">
        <v>1601</v>
      </c>
      <c r="H879" s="5"/>
      <c r="I879" s="1" t="str">
        <f>IFERROR(CONCATENATE(VLOOKUP(C879,PARAM!E:F,2,0),VLOOKUP(D879,PARAM!K:L,2,0),VLOOKUP(E879,PARAM!H:I,2,0),VLOOKUP(G879,PARAM!S:T,2,0)),"")</f>
        <v/>
      </c>
      <c r="J879" s="1" t="str">
        <f>IFERROR(CONCATENATE("*",VLOOKUP(C879,PARAM!E:F,2,0),VLOOKUP(D879,PARAM!K:L,2,0),VLOOKUP(E879,PARAM!H:I,2,0),VLOOKUP(G879,PARAM!S:T,2,0),"*"),"")</f>
        <v/>
      </c>
      <c r="K879" s="1" t="str">
        <f t="shared" si="1"/>
        <v>  </v>
      </c>
      <c r="L879" s="1" t="str">
        <f>VLOOKUP(B879,PARAM!A:C,3,0)</f>
        <v>#N/A</v>
      </c>
      <c r="M879" s="1" t="str">
        <f>VLOOKUP(D879,PARAM!K:N,3,0)</f>
        <v>#N/A</v>
      </c>
      <c r="N879" s="1" t="str">
        <f>VLOOKUP(D879,PARAM!K:N,4,0)</f>
        <v>#N/A</v>
      </c>
      <c r="O879" s="1" t="str">
        <f t="shared" si="2"/>
        <v>  </v>
      </c>
      <c r="P879" s="1"/>
      <c r="Q879" s="1"/>
    </row>
    <row r="880">
      <c r="A880" s="106"/>
      <c r="B880" s="1"/>
      <c r="C880" s="1"/>
      <c r="D880" s="1"/>
      <c r="E880" s="1"/>
      <c r="F880" s="1"/>
      <c r="G880" s="99" t="s">
        <v>1601</v>
      </c>
      <c r="H880" s="5"/>
      <c r="I880" s="1" t="str">
        <f>IFERROR(CONCATENATE(VLOOKUP(C880,PARAM!E:F,2,0),VLOOKUP(D880,PARAM!K:L,2,0),VLOOKUP(E880,PARAM!H:I,2,0),VLOOKUP(G880,PARAM!S:T,2,0)),"")</f>
        <v/>
      </c>
      <c r="J880" s="1" t="str">
        <f>IFERROR(CONCATENATE("*",VLOOKUP(C880,PARAM!E:F,2,0),VLOOKUP(D880,PARAM!K:L,2,0),VLOOKUP(E880,PARAM!H:I,2,0),VLOOKUP(G880,PARAM!S:T,2,0),"*"),"")</f>
        <v/>
      </c>
      <c r="K880" s="1" t="str">
        <f t="shared" si="1"/>
        <v>  </v>
      </c>
      <c r="L880" s="1" t="str">
        <f>VLOOKUP(B880,PARAM!A:C,3,0)</f>
        <v>#N/A</v>
      </c>
      <c r="M880" s="1" t="str">
        <f>VLOOKUP(D880,PARAM!K:N,3,0)</f>
        <v>#N/A</v>
      </c>
      <c r="N880" s="1" t="str">
        <f>VLOOKUP(D880,PARAM!K:N,4,0)</f>
        <v>#N/A</v>
      </c>
      <c r="O880" s="1" t="str">
        <f t="shared" si="2"/>
        <v>  </v>
      </c>
      <c r="P880" s="1"/>
      <c r="Q880" s="1"/>
    </row>
    <row r="881">
      <c r="A881" s="106"/>
      <c r="B881" s="1"/>
      <c r="C881" s="1"/>
      <c r="D881" s="1"/>
      <c r="E881" s="1"/>
      <c r="F881" s="1"/>
      <c r="G881" s="99" t="s">
        <v>1601</v>
      </c>
      <c r="H881" s="5"/>
      <c r="I881" s="1" t="str">
        <f>IFERROR(CONCATENATE(VLOOKUP(C881,PARAM!E:F,2,0),VLOOKUP(D881,PARAM!K:L,2,0),VLOOKUP(E881,PARAM!H:I,2,0),VLOOKUP(G881,PARAM!S:T,2,0)),"")</f>
        <v/>
      </c>
      <c r="J881" s="1" t="str">
        <f>IFERROR(CONCATENATE("*",VLOOKUP(C881,PARAM!E:F,2,0),VLOOKUP(D881,PARAM!K:L,2,0),VLOOKUP(E881,PARAM!H:I,2,0),VLOOKUP(G881,PARAM!S:T,2,0),"*"),"")</f>
        <v/>
      </c>
      <c r="K881" s="1" t="str">
        <f t="shared" si="1"/>
        <v>  </v>
      </c>
      <c r="L881" s="1" t="str">
        <f>VLOOKUP(B881,PARAM!A:C,3,0)</f>
        <v>#N/A</v>
      </c>
      <c r="M881" s="1" t="str">
        <f>VLOOKUP(D881,PARAM!K:N,3,0)</f>
        <v>#N/A</v>
      </c>
      <c r="N881" s="1" t="str">
        <f>VLOOKUP(D881,PARAM!K:N,4,0)</f>
        <v>#N/A</v>
      </c>
      <c r="O881" s="1" t="str">
        <f t="shared" si="2"/>
        <v>  </v>
      </c>
      <c r="P881" s="1"/>
      <c r="Q881" s="1"/>
    </row>
    <row r="882">
      <c r="A882" s="106"/>
      <c r="B882" s="1"/>
      <c r="C882" s="1"/>
      <c r="D882" s="1"/>
      <c r="E882" s="1"/>
      <c r="F882" s="1"/>
      <c r="G882" s="99" t="s">
        <v>1601</v>
      </c>
      <c r="H882" s="5"/>
      <c r="I882" s="1" t="str">
        <f>IFERROR(CONCATENATE(VLOOKUP(C882,PARAM!E:F,2,0),VLOOKUP(D882,PARAM!K:L,2,0),VLOOKUP(E882,PARAM!H:I,2,0),VLOOKUP(G882,PARAM!S:T,2,0)),"")</f>
        <v/>
      </c>
      <c r="J882" s="1" t="str">
        <f>IFERROR(CONCATENATE("*",VLOOKUP(C882,PARAM!E:F,2,0),VLOOKUP(D882,PARAM!K:L,2,0),VLOOKUP(E882,PARAM!H:I,2,0),VLOOKUP(G882,PARAM!S:T,2,0),"*"),"")</f>
        <v/>
      </c>
      <c r="K882" s="1" t="str">
        <f t="shared" si="1"/>
        <v>  </v>
      </c>
      <c r="L882" s="1" t="str">
        <f>VLOOKUP(B882,PARAM!A:C,3,0)</f>
        <v>#N/A</v>
      </c>
      <c r="M882" s="1" t="str">
        <f>VLOOKUP(D882,PARAM!K:N,3,0)</f>
        <v>#N/A</v>
      </c>
      <c r="N882" s="1" t="str">
        <f>VLOOKUP(D882,PARAM!K:N,4,0)</f>
        <v>#N/A</v>
      </c>
      <c r="O882" s="1" t="str">
        <f t="shared" si="2"/>
        <v>  </v>
      </c>
      <c r="P882" s="1"/>
      <c r="Q882" s="1"/>
    </row>
    <row r="883">
      <c r="A883" s="106"/>
      <c r="B883" s="1"/>
      <c r="C883" s="1"/>
      <c r="D883" s="1"/>
      <c r="E883" s="1"/>
      <c r="F883" s="1"/>
      <c r="G883" s="99" t="s">
        <v>1601</v>
      </c>
      <c r="H883" s="5"/>
      <c r="I883" s="1" t="str">
        <f>IFERROR(CONCATENATE(VLOOKUP(C883,PARAM!E:F,2,0),VLOOKUP(D883,PARAM!K:L,2,0),VLOOKUP(E883,PARAM!H:I,2,0),VLOOKUP(G883,PARAM!S:T,2,0)),"")</f>
        <v/>
      </c>
      <c r="J883" s="1" t="str">
        <f>IFERROR(CONCATENATE("*",VLOOKUP(C883,PARAM!E:F,2,0),VLOOKUP(D883,PARAM!K:L,2,0),VLOOKUP(E883,PARAM!H:I,2,0),VLOOKUP(G883,PARAM!S:T,2,0),"*"),"")</f>
        <v/>
      </c>
      <c r="K883" s="1" t="str">
        <f t="shared" si="1"/>
        <v>  </v>
      </c>
      <c r="L883" s="1" t="str">
        <f>VLOOKUP(B883,PARAM!A:C,3,0)</f>
        <v>#N/A</v>
      </c>
      <c r="M883" s="1" t="str">
        <f>VLOOKUP(D883,PARAM!K:N,3,0)</f>
        <v>#N/A</v>
      </c>
      <c r="N883" s="1" t="str">
        <f>VLOOKUP(D883,PARAM!K:N,4,0)</f>
        <v>#N/A</v>
      </c>
      <c r="O883" s="1" t="str">
        <f t="shared" si="2"/>
        <v>  </v>
      </c>
      <c r="P883" s="1"/>
      <c r="Q883" s="1"/>
    </row>
    <row r="884">
      <c r="A884" s="106"/>
      <c r="B884" s="1"/>
      <c r="C884" s="1"/>
      <c r="D884" s="1"/>
      <c r="E884" s="1"/>
      <c r="F884" s="1"/>
      <c r="G884" s="99" t="s">
        <v>1601</v>
      </c>
      <c r="H884" s="5"/>
      <c r="I884" s="1" t="str">
        <f>IFERROR(CONCATENATE(VLOOKUP(C884,PARAM!E:F,2,0),VLOOKUP(D884,PARAM!K:L,2,0),VLOOKUP(E884,PARAM!H:I,2,0),VLOOKUP(G884,PARAM!S:T,2,0)),"")</f>
        <v/>
      </c>
      <c r="J884" s="1" t="str">
        <f>IFERROR(CONCATENATE("*",VLOOKUP(C884,PARAM!E:F,2,0),VLOOKUP(D884,PARAM!K:L,2,0),VLOOKUP(E884,PARAM!H:I,2,0),VLOOKUP(G884,PARAM!S:T,2,0),"*"),"")</f>
        <v/>
      </c>
      <c r="K884" s="1" t="str">
        <f t="shared" si="1"/>
        <v>  </v>
      </c>
      <c r="L884" s="1" t="str">
        <f>VLOOKUP(B884,PARAM!A:C,3,0)</f>
        <v>#N/A</v>
      </c>
      <c r="M884" s="1" t="str">
        <f>VLOOKUP(D884,PARAM!K:N,3,0)</f>
        <v>#N/A</v>
      </c>
      <c r="N884" s="1" t="str">
        <f>VLOOKUP(D884,PARAM!K:N,4,0)</f>
        <v>#N/A</v>
      </c>
      <c r="O884" s="1" t="str">
        <f t="shared" si="2"/>
        <v>  </v>
      </c>
      <c r="P884" s="1"/>
      <c r="Q884" s="1"/>
    </row>
    <row r="885">
      <c r="A885" s="106"/>
      <c r="B885" s="1"/>
      <c r="C885" s="1"/>
      <c r="D885" s="1"/>
      <c r="E885" s="1"/>
      <c r="F885" s="1"/>
      <c r="G885" s="99" t="s">
        <v>1601</v>
      </c>
      <c r="H885" s="5"/>
      <c r="I885" s="1" t="str">
        <f>IFERROR(CONCATENATE(VLOOKUP(C885,PARAM!E:F,2,0),VLOOKUP(D885,PARAM!K:L,2,0),VLOOKUP(E885,PARAM!H:I,2,0),VLOOKUP(G885,PARAM!S:T,2,0)),"")</f>
        <v/>
      </c>
      <c r="J885" s="1" t="str">
        <f>IFERROR(CONCATENATE("*",VLOOKUP(C885,PARAM!E:F,2,0),VLOOKUP(D885,PARAM!K:L,2,0),VLOOKUP(E885,PARAM!H:I,2,0),VLOOKUP(G885,PARAM!S:T,2,0),"*"),"")</f>
        <v/>
      </c>
      <c r="K885" s="1" t="str">
        <f t="shared" si="1"/>
        <v>  </v>
      </c>
      <c r="L885" s="1" t="str">
        <f>VLOOKUP(B885,PARAM!A:C,3,0)</f>
        <v>#N/A</v>
      </c>
      <c r="M885" s="1" t="str">
        <f>VLOOKUP(D885,PARAM!K:N,3,0)</f>
        <v>#N/A</v>
      </c>
      <c r="N885" s="1" t="str">
        <f>VLOOKUP(D885,PARAM!K:N,4,0)</f>
        <v>#N/A</v>
      </c>
      <c r="O885" s="1" t="str">
        <f t="shared" si="2"/>
        <v>  </v>
      </c>
      <c r="P885" s="1"/>
      <c r="Q885" s="1"/>
    </row>
    <row r="886">
      <c r="A886" s="106"/>
      <c r="B886" s="1"/>
      <c r="C886" s="1"/>
      <c r="D886" s="1"/>
      <c r="E886" s="1"/>
      <c r="F886" s="1"/>
      <c r="G886" s="99" t="s">
        <v>1601</v>
      </c>
      <c r="H886" s="5"/>
      <c r="I886" s="1" t="str">
        <f>IFERROR(CONCATENATE(VLOOKUP(C886,PARAM!E:F,2,0),VLOOKUP(D886,PARAM!K:L,2,0),VLOOKUP(E886,PARAM!H:I,2,0),VLOOKUP(G886,PARAM!S:T,2,0)),"")</f>
        <v/>
      </c>
      <c r="J886" s="1" t="str">
        <f>IFERROR(CONCATENATE("*",VLOOKUP(C886,PARAM!E:F,2,0),VLOOKUP(D886,PARAM!K:L,2,0),VLOOKUP(E886,PARAM!H:I,2,0),VLOOKUP(G886,PARAM!S:T,2,0),"*"),"")</f>
        <v/>
      </c>
      <c r="K886" s="1" t="str">
        <f t="shared" si="1"/>
        <v>  </v>
      </c>
      <c r="L886" s="1" t="str">
        <f>VLOOKUP(B886,PARAM!A:C,3,0)</f>
        <v>#N/A</v>
      </c>
      <c r="M886" s="1" t="str">
        <f>VLOOKUP(D886,PARAM!K:N,3,0)</f>
        <v>#N/A</v>
      </c>
      <c r="N886" s="1" t="str">
        <f>VLOOKUP(D886,PARAM!K:N,4,0)</f>
        <v>#N/A</v>
      </c>
      <c r="O886" s="1" t="str">
        <f t="shared" si="2"/>
        <v>  </v>
      </c>
      <c r="P886" s="1"/>
      <c r="Q886" s="1"/>
    </row>
    <row r="887">
      <c r="A887" s="106"/>
      <c r="B887" s="1"/>
      <c r="C887" s="1"/>
      <c r="D887" s="1"/>
      <c r="E887" s="1"/>
      <c r="F887" s="1"/>
      <c r="G887" s="99" t="s">
        <v>1601</v>
      </c>
      <c r="H887" s="5"/>
      <c r="I887" s="1" t="str">
        <f>IFERROR(CONCATENATE(VLOOKUP(C887,PARAM!E:F,2,0),VLOOKUP(D887,PARAM!K:L,2,0),VLOOKUP(E887,PARAM!H:I,2,0),VLOOKUP(G887,PARAM!S:T,2,0)),"")</f>
        <v/>
      </c>
      <c r="J887" s="1" t="str">
        <f>IFERROR(CONCATENATE("*",VLOOKUP(C887,PARAM!E:F,2,0),VLOOKUP(D887,PARAM!K:L,2,0),VLOOKUP(E887,PARAM!H:I,2,0),VLOOKUP(G887,PARAM!S:T,2,0),"*"),"")</f>
        <v/>
      </c>
      <c r="K887" s="1" t="str">
        <f t="shared" si="1"/>
        <v>  </v>
      </c>
      <c r="L887" s="1" t="str">
        <f>VLOOKUP(B887,PARAM!A:C,3,0)</f>
        <v>#N/A</v>
      </c>
      <c r="M887" s="1" t="str">
        <f>VLOOKUP(D887,PARAM!K:N,3,0)</f>
        <v>#N/A</v>
      </c>
      <c r="N887" s="1" t="str">
        <f>VLOOKUP(D887,PARAM!K:N,4,0)</f>
        <v>#N/A</v>
      </c>
      <c r="O887" s="1" t="str">
        <f t="shared" si="2"/>
        <v>  </v>
      </c>
      <c r="P887" s="1"/>
      <c r="Q887" s="1"/>
    </row>
    <row r="888">
      <c r="A888" s="106"/>
      <c r="B888" s="1"/>
      <c r="C888" s="1"/>
      <c r="D888" s="1"/>
      <c r="E888" s="1"/>
      <c r="F888" s="1"/>
      <c r="G888" s="99" t="s">
        <v>1601</v>
      </c>
      <c r="H888" s="5"/>
      <c r="I888" s="1" t="str">
        <f>IFERROR(CONCATENATE(VLOOKUP(C888,PARAM!E:F,2,0),VLOOKUP(D888,PARAM!K:L,2,0),VLOOKUP(E888,PARAM!H:I,2,0),VLOOKUP(G888,PARAM!S:T,2,0)),"")</f>
        <v/>
      </c>
      <c r="J888" s="1" t="str">
        <f>IFERROR(CONCATENATE("*",VLOOKUP(C888,PARAM!E:F,2,0),VLOOKUP(D888,PARAM!K:L,2,0),VLOOKUP(E888,PARAM!H:I,2,0),VLOOKUP(G888,PARAM!S:T,2,0),"*"),"")</f>
        <v/>
      </c>
      <c r="K888" s="1" t="str">
        <f t="shared" si="1"/>
        <v>  </v>
      </c>
      <c r="L888" s="1" t="str">
        <f>VLOOKUP(B888,PARAM!A:C,3,0)</f>
        <v>#N/A</v>
      </c>
      <c r="M888" s="1" t="str">
        <f>VLOOKUP(D888,PARAM!K:N,3,0)</f>
        <v>#N/A</v>
      </c>
      <c r="N888" s="1" t="str">
        <f>VLOOKUP(D888,PARAM!K:N,4,0)</f>
        <v>#N/A</v>
      </c>
      <c r="O888" s="1" t="str">
        <f t="shared" si="2"/>
        <v>  </v>
      </c>
      <c r="P888" s="1"/>
      <c r="Q888" s="1"/>
    </row>
    <row r="889">
      <c r="A889" s="106"/>
      <c r="B889" s="1"/>
      <c r="C889" s="1"/>
      <c r="D889" s="1"/>
      <c r="E889" s="1"/>
      <c r="F889" s="1"/>
      <c r="G889" s="99" t="s">
        <v>1601</v>
      </c>
      <c r="H889" s="5"/>
      <c r="I889" s="1" t="str">
        <f>IFERROR(CONCATENATE(VLOOKUP(C889,PARAM!E:F,2,0),VLOOKUP(D889,PARAM!K:L,2,0),VLOOKUP(E889,PARAM!H:I,2,0),VLOOKUP(G889,PARAM!S:T,2,0)),"")</f>
        <v/>
      </c>
      <c r="J889" s="1" t="str">
        <f>IFERROR(CONCATENATE("*",VLOOKUP(C889,PARAM!E:F,2,0),VLOOKUP(D889,PARAM!K:L,2,0),VLOOKUP(E889,PARAM!H:I,2,0),VLOOKUP(G889,PARAM!S:T,2,0),"*"),"")</f>
        <v/>
      </c>
      <c r="K889" s="1" t="str">
        <f t="shared" si="1"/>
        <v>  </v>
      </c>
      <c r="L889" s="1" t="str">
        <f>VLOOKUP(B889,PARAM!A:C,3,0)</f>
        <v>#N/A</v>
      </c>
      <c r="M889" s="1" t="str">
        <f>VLOOKUP(D889,PARAM!K:N,3,0)</f>
        <v>#N/A</v>
      </c>
      <c r="N889" s="1" t="str">
        <f>VLOOKUP(D889,PARAM!K:N,4,0)</f>
        <v>#N/A</v>
      </c>
      <c r="O889" s="1" t="str">
        <f t="shared" si="2"/>
        <v>  </v>
      </c>
      <c r="P889" s="1"/>
      <c r="Q889" s="1"/>
    </row>
    <row r="890">
      <c r="A890" s="106"/>
      <c r="B890" s="1"/>
      <c r="C890" s="1"/>
      <c r="D890" s="1"/>
      <c r="E890" s="1"/>
      <c r="F890" s="1"/>
      <c r="G890" s="99" t="s">
        <v>1601</v>
      </c>
      <c r="H890" s="5"/>
      <c r="I890" s="1" t="str">
        <f>IFERROR(CONCATENATE(VLOOKUP(C890,PARAM!E:F,2,0),VLOOKUP(D890,PARAM!K:L,2,0),VLOOKUP(E890,PARAM!H:I,2,0),VLOOKUP(G890,PARAM!S:T,2,0)),"")</f>
        <v/>
      </c>
      <c r="J890" s="1" t="str">
        <f>IFERROR(CONCATENATE("*",VLOOKUP(C890,PARAM!E:F,2,0),VLOOKUP(D890,PARAM!K:L,2,0),VLOOKUP(E890,PARAM!H:I,2,0),VLOOKUP(G890,PARAM!S:T,2,0),"*"),"")</f>
        <v/>
      </c>
      <c r="K890" s="1" t="str">
        <f t="shared" si="1"/>
        <v>  </v>
      </c>
      <c r="L890" s="1" t="str">
        <f>VLOOKUP(B890,PARAM!A:C,3,0)</f>
        <v>#N/A</v>
      </c>
      <c r="M890" s="1" t="str">
        <f>VLOOKUP(D890,PARAM!K:N,3,0)</f>
        <v>#N/A</v>
      </c>
      <c r="N890" s="1" t="str">
        <f>VLOOKUP(D890,PARAM!K:N,4,0)</f>
        <v>#N/A</v>
      </c>
      <c r="O890" s="1" t="str">
        <f t="shared" si="2"/>
        <v>  </v>
      </c>
      <c r="P890" s="1"/>
      <c r="Q890" s="1"/>
    </row>
    <row r="891">
      <c r="A891" s="106"/>
      <c r="B891" s="1"/>
      <c r="C891" s="1"/>
      <c r="D891" s="1"/>
      <c r="E891" s="1"/>
      <c r="F891" s="1"/>
      <c r="G891" s="99" t="s">
        <v>1601</v>
      </c>
      <c r="H891" s="5"/>
      <c r="I891" s="1" t="str">
        <f>IFERROR(CONCATENATE(VLOOKUP(C891,PARAM!E:F,2,0),VLOOKUP(D891,PARAM!K:L,2,0),VLOOKUP(E891,PARAM!H:I,2,0),VLOOKUP(G891,PARAM!S:T,2,0)),"")</f>
        <v/>
      </c>
      <c r="J891" s="1" t="str">
        <f>IFERROR(CONCATENATE("*",VLOOKUP(C891,PARAM!E:F,2,0),VLOOKUP(D891,PARAM!K:L,2,0),VLOOKUP(E891,PARAM!H:I,2,0),VLOOKUP(G891,PARAM!S:T,2,0),"*"),"")</f>
        <v/>
      </c>
      <c r="K891" s="1" t="str">
        <f t="shared" si="1"/>
        <v>  </v>
      </c>
      <c r="L891" s="1" t="str">
        <f>VLOOKUP(B891,PARAM!A:C,3,0)</f>
        <v>#N/A</v>
      </c>
      <c r="M891" s="1" t="str">
        <f>VLOOKUP(D891,PARAM!K:N,3,0)</f>
        <v>#N/A</v>
      </c>
      <c r="N891" s="1" t="str">
        <f>VLOOKUP(D891,PARAM!K:N,4,0)</f>
        <v>#N/A</v>
      </c>
      <c r="O891" s="1" t="str">
        <f t="shared" si="2"/>
        <v>  </v>
      </c>
      <c r="P891" s="1"/>
      <c r="Q891" s="1"/>
    </row>
    <row r="892">
      <c r="A892" s="106"/>
      <c r="B892" s="1"/>
      <c r="C892" s="1"/>
      <c r="D892" s="1"/>
      <c r="E892" s="1"/>
      <c r="F892" s="1"/>
      <c r="G892" s="99" t="s">
        <v>1601</v>
      </c>
      <c r="H892" s="5"/>
      <c r="I892" s="1" t="str">
        <f>IFERROR(CONCATENATE(VLOOKUP(C892,PARAM!E:F,2,0),VLOOKUP(D892,PARAM!K:L,2,0),VLOOKUP(E892,PARAM!H:I,2,0),VLOOKUP(G892,PARAM!S:T,2,0)),"")</f>
        <v/>
      </c>
      <c r="J892" s="1" t="str">
        <f>IFERROR(CONCATENATE("*",VLOOKUP(C892,PARAM!E:F,2,0),VLOOKUP(D892,PARAM!K:L,2,0),VLOOKUP(E892,PARAM!H:I,2,0),VLOOKUP(G892,PARAM!S:T,2,0),"*"),"")</f>
        <v/>
      </c>
      <c r="K892" s="1" t="str">
        <f t="shared" si="1"/>
        <v>  </v>
      </c>
      <c r="L892" s="1" t="str">
        <f>VLOOKUP(B892,PARAM!A:C,3,0)</f>
        <v>#N/A</v>
      </c>
      <c r="M892" s="1" t="str">
        <f>VLOOKUP(D892,PARAM!K:N,3,0)</f>
        <v>#N/A</v>
      </c>
      <c r="N892" s="1" t="str">
        <f>VLOOKUP(D892,PARAM!K:N,4,0)</f>
        <v>#N/A</v>
      </c>
      <c r="O892" s="1" t="str">
        <f t="shared" si="2"/>
        <v>  </v>
      </c>
      <c r="P892" s="1"/>
      <c r="Q892" s="1"/>
    </row>
    <row r="893">
      <c r="A893" s="106"/>
      <c r="B893" s="1"/>
      <c r="C893" s="1"/>
      <c r="D893" s="1"/>
      <c r="E893" s="1"/>
      <c r="F893" s="1"/>
      <c r="G893" s="99" t="s">
        <v>1601</v>
      </c>
      <c r="H893" s="5"/>
      <c r="I893" s="1" t="str">
        <f>IFERROR(CONCATENATE(VLOOKUP(C893,PARAM!E:F,2,0),VLOOKUP(D893,PARAM!K:L,2,0),VLOOKUP(E893,PARAM!H:I,2,0),VLOOKUP(G893,PARAM!S:T,2,0)),"")</f>
        <v/>
      </c>
      <c r="J893" s="1" t="str">
        <f>IFERROR(CONCATENATE("*",VLOOKUP(C893,PARAM!E:F,2,0),VLOOKUP(D893,PARAM!K:L,2,0),VLOOKUP(E893,PARAM!H:I,2,0),VLOOKUP(G893,PARAM!S:T,2,0),"*"),"")</f>
        <v/>
      </c>
      <c r="K893" s="1" t="str">
        <f t="shared" si="1"/>
        <v>  </v>
      </c>
      <c r="L893" s="1" t="str">
        <f>VLOOKUP(B893,PARAM!A:C,3,0)</f>
        <v>#N/A</v>
      </c>
      <c r="M893" s="1" t="str">
        <f>VLOOKUP(D893,PARAM!K:N,3,0)</f>
        <v>#N/A</v>
      </c>
      <c r="N893" s="1" t="str">
        <f>VLOOKUP(D893,PARAM!K:N,4,0)</f>
        <v>#N/A</v>
      </c>
      <c r="O893" s="1" t="str">
        <f t="shared" si="2"/>
        <v>  </v>
      </c>
      <c r="P893" s="1"/>
      <c r="Q893" s="1"/>
    </row>
    <row r="894">
      <c r="A894" s="106"/>
      <c r="B894" s="1"/>
      <c r="C894" s="1"/>
      <c r="D894" s="1"/>
      <c r="E894" s="1"/>
      <c r="F894" s="1"/>
      <c r="G894" s="99" t="s">
        <v>1601</v>
      </c>
      <c r="H894" s="5"/>
      <c r="I894" s="1" t="str">
        <f>IFERROR(CONCATENATE(VLOOKUP(C894,PARAM!E:F,2,0),VLOOKUP(D894,PARAM!K:L,2,0),VLOOKUP(E894,PARAM!H:I,2,0),VLOOKUP(G894,PARAM!S:T,2,0)),"")</f>
        <v/>
      </c>
      <c r="J894" s="1" t="str">
        <f>IFERROR(CONCATENATE("*",VLOOKUP(C894,PARAM!E:F,2,0),VLOOKUP(D894,PARAM!K:L,2,0),VLOOKUP(E894,PARAM!H:I,2,0),VLOOKUP(G894,PARAM!S:T,2,0),"*"),"")</f>
        <v/>
      </c>
      <c r="K894" s="1" t="str">
        <f t="shared" si="1"/>
        <v>  </v>
      </c>
      <c r="L894" s="1" t="str">
        <f>VLOOKUP(B894,PARAM!A:C,3,0)</f>
        <v>#N/A</v>
      </c>
      <c r="M894" s="1" t="str">
        <f>VLOOKUP(D894,PARAM!K:N,3,0)</f>
        <v>#N/A</v>
      </c>
      <c r="N894" s="1" t="str">
        <f>VLOOKUP(D894,PARAM!K:N,4,0)</f>
        <v>#N/A</v>
      </c>
      <c r="O894" s="1" t="str">
        <f t="shared" si="2"/>
        <v>  </v>
      </c>
      <c r="P894" s="1"/>
      <c r="Q894" s="1"/>
    </row>
    <row r="895">
      <c r="A895" s="106"/>
      <c r="B895" s="1"/>
      <c r="C895" s="1"/>
      <c r="D895" s="1"/>
      <c r="E895" s="1"/>
      <c r="F895" s="1"/>
      <c r="G895" s="99" t="s">
        <v>1601</v>
      </c>
      <c r="H895" s="5"/>
      <c r="I895" s="1" t="str">
        <f>IFERROR(CONCATENATE(VLOOKUP(C895,PARAM!E:F,2,0),VLOOKUP(D895,PARAM!K:L,2,0),VLOOKUP(E895,PARAM!H:I,2,0),VLOOKUP(G895,PARAM!S:T,2,0)),"")</f>
        <v/>
      </c>
      <c r="J895" s="1" t="str">
        <f>IFERROR(CONCATENATE("*",VLOOKUP(C895,PARAM!E:F,2,0),VLOOKUP(D895,PARAM!K:L,2,0),VLOOKUP(E895,PARAM!H:I,2,0),VLOOKUP(G895,PARAM!S:T,2,0),"*"),"")</f>
        <v/>
      </c>
      <c r="K895" s="1" t="str">
        <f t="shared" si="1"/>
        <v>  </v>
      </c>
      <c r="L895" s="1" t="str">
        <f>VLOOKUP(B895,PARAM!A:C,3,0)</f>
        <v>#N/A</v>
      </c>
      <c r="M895" s="1" t="str">
        <f>VLOOKUP(D895,PARAM!K:N,3,0)</f>
        <v>#N/A</v>
      </c>
      <c r="N895" s="1" t="str">
        <f>VLOOKUP(D895,PARAM!K:N,4,0)</f>
        <v>#N/A</v>
      </c>
      <c r="O895" s="1" t="str">
        <f t="shared" si="2"/>
        <v>  </v>
      </c>
      <c r="P895" s="1"/>
      <c r="Q895" s="1"/>
    </row>
    <row r="896">
      <c r="A896" s="106"/>
      <c r="B896" s="1"/>
      <c r="C896" s="1"/>
      <c r="D896" s="1"/>
      <c r="E896" s="1"/>
      <c r="F896" s="1"/>
      <c r="G896" s="99" t="s">
        <v>1601</v>
      </c>
      <c r="H896" s="5"/>
      <c r="I896" s="1" t="str">
        <f>IFERROR(CONCATENATE(VLOOKUP(C896,PARAM!E:F,2,0),VLOOKUP(D896,PARAM!K:L,2,0),VLOOKUP(E896,PARAM!H:I,2,0),VLOOKUP(G896,PARAM!S:T,2,0)),"")</f>
        <v/>
      </c>
      <c r="J896" s="1" t="str">
        <f>IFERROR(CONCATENATE("*",VLOOKUP(C896,PARAM!E:F,2,0),VLOOKUP(D896,PARAM!K:L,2,0),VLOOKUP(E896,PARAM!H:I,2,0),VLOOKUP(G896,PARAM!S:T,2,0),"*"),"")</f>
        <v/>
      </c>
      <c r="K896" s="1" t="str">
        <f t="shared" si="1"/>
        <v>  </v>
      </c>
      <c r="L896" s="1" t="str">
        <f>VLOOKUP(B896,PARAM!A:C,3,0)</f>
        <v>#N/A</v>
      </c>
      <c r="M896" s="1" t="str">
        <f>VLOOKUP(D896,PARAM!K:N,3,0)</f>
        <v>#N/A</v>
      </c>
      <c r="N896" s="1" t="str">
        <f>VLOOKUP(D896,PARAM!K:N,4,0)</f>
        <v>#N/A</v>
      </c>
      <c r="O896" s="1" t="str">
        <f t="shared" si="2"/>
        <v>  </v>
      </c>
      <c r="P896" s="1"/>
      <c r="Q896" s="1"/>
    </row>
    <row r="897">
      <c r="A897" s="106"/>
      <c r="B897" s="1"/>
      <c r="C897" s="1"/>
      <c r="D897" s="1"/>
      <c r="E897" s="1"/>
      <c r="F897" s="1"/>
      <c r="G897" s="99" t="s">
        <v>1601</v>
      </c>
      <c r="H897" s="5"/>
      <c r="I897" s="1" t="str">
        <f>IFERROR(CONCATENATE(VLOOKUP(C897,PARAM!E:F,2,0),VLOOKUP(D897,PARAM!K:L,2,0),VLOOKUP(E897,PARAM!H:I,2,0),VLOOKUP(G897,PARAM!S:T,2,0)),"")</f>
        <v/>
      </c>
      <c r="J897" s="1" t="str">
        <f>IFERROR(CONCATENATE("*",VLOOKUP(C897,PARAM!E:F,2,0),VLOOKUP(D897,PARAM!K:L,2,0),VLOOKUP(E897,PARAM!H:I,2,0),VLOOKUP(G897,PARAM!S:T,2,0),"*"),"")</f>
        <v/>
      </c>
      <c r="K897" s="1" t="str">
        <f t="shared" si="1"/>
        <v>  </v>
      </c>
      <c r="L897" s="1" t="str">
        <f>VLOOKUP(B897,PARAM!A:C,3,0)</f>
        <v>#N/A</v>
      </c>
      <c r="M897" s="1" t="str">
        <f>VLOOKUP(D897,PARAM!K:N,3,0)</f>
        <v>#N/A</v>
      </c>
      <c r="N897" s="1" t="str">
        <f>VLOOKUP(D897,PARAM!K:N,4,0)</f>
        <v>#N/A</v>
      </c>
      <c r="O897" s="1" t="str">
        <f t="shared" si="2"/>
        <v>  </v>
      </c>
      <c r="P897" s="1"/>
      <c r="Q897" s="1"/>
    </row>
    <row r="898">
      <c r="A898" s="106"/>
      <c r="B898" s="1"/>
      <c r="C898" s="1"/>
      <c r="D898" s="1"/>
      <c r="E898" s="1"/>
      <c r="F898" s="1"/>
      <c r="G898" s="99" t="s">
        <v>1601</v>
      </c>
      <c r="H898" s="5"/>
      <c r="I898" s="1" t="str">
        <f>IFERROR(CONCATENATE(VLOOKUP(C898,PARAM!E:F,2,0),VLOOKUP(D898,PARAM!K:L,2,0),VLOOKUP(E898,PARAM!H:I,2,0),VLOOKUP(G898,PARAM!S:T,2,0)),"")</f>
        <v/>
      </c>
      <c r="J898" s="1" t="str">
        <f>IFERROR(CONCATENATE("*",VLOOKUP(C898,PARAM!E:F,2,0),VLOOKUP(D898,PARAM!K:L,2,0),VLOOKUP(E898,PARAM!H:I,2,0),VLOOKUP(G898,PARAM!S:T,2,0),"*"),"")</f>
        <v/>
      </c>
      <c r="K898" s="1" t="str">
        <f t="shared" si="1"/>
        <v>  </v>
      </c>
      <c r="L898" s="1" t="str">
        <f>VLOOKUP(B898,PARAM!A:C,3,0)</f>
        <v>#N/A</v>
      </c>
      <c r="M898" s="1" t="str">
        <f>VLOOKUP(D898,PARAM!K:N,3,0)</f>
        <v>#N/A</v>
      </c>
      <c r="N898" s="1" t="str">
        <f>VLOOKUP(D898,PARAM!K:N,4,0)</f>
        <v>#N/A</v>
      </c>
      <c r="O898" s="1" t="str">
        <f t="shared" si="2"/>
        <v>  </v>
      </c>
      <c r="P898" s="1"/>
      <c r="Q898" s="1"/>
    </row>
    <row r="899">
      <c r="A899" s="106"/>
      <c r="B899" s="1"/>
      <c r="C899" s="1"/>
      <c r="D899" s="1"/>
      <c r="E899" s="1"/>
      <c r="F899" s="1"/>
      <c r="G899" s="99" t="s">
        <v>1601</v>
      </c>
      <c r="H899" s="5"/>
      <c r="I899" s="1" t="str">
        <f>IFERROR(CONCATENATE(VLOOKUP(C899,PARAM!E:F,2,0),VLOOKUP(D899,PARAM!K:L,2,0),VLOOKUP(E899,PARAM!H:I,2,0),VLOOKUP(G899,PARAM!S:T,2,0)),"")</f>
        <v/>
      </c>
      <c r="J899" s="1" t="str">
        <f>IFERROR(CONCATENATE("*",VLOOKUP(C899,PARAM!E:F,2,0),VLOOKUP(D899,PARAM!K:L,2,0),VLOOKUP(E899,PARAM!H:I,2,0),VLOOKUP(G899,PARAM!S:T,2,0),"*"),"")</f>
        <v/>
      </c>
      <c r="K899" s="1" t="str">
        <f t="shared" si="1"/>
        <v>  </v>
      </c>
      <c r="L899" s="1" t="str">
        <f>VLOOKUP(B899,PARAM!A:C,3,0)</f>
        <v>#N/A</v>
      </c>
      <c r="M899" s="1" t="str">
        <f>VLOOKUP(D899,PARAM!K:N,3,0)</f>
        <v>#N/A</v>
      </c>
      <c r="N899" s="1" t="str">
        <f>VLOOKUP(D899,PARAM!K:N,4,0)</f>
        <v>#N/A</v>
      </c>
      <c r="O899" s="1" t="str">
        <f t="shared" si="2"/>
        <v>  </v>
      </c>
      <c r="P899" s="1"/>
      <c r="Q899" s="1"/>
    </row>
    <row r="900">
      <c r="A900" s="106"/>
      <c r="B900" s="1"/>
      <c r="C900" s="1"/>
      <c r="D900" s="1"/>
      <c r="E900" s="1"/>
      <c r="F900" s="1"/>
      <c r="G900" s="99" t="s">
        <v>1601</v>
      </c>
      <c r="H900" s="5"/>
      <c r="I900" s="1" t="str">
        <f>IFERROR(CONCATENATE(VLOOKUP(C900,PARAM!E:F,2,0),VLOOKUP(D900,PARAM!K:L,2,0),VLOOKUP(E900,PARAM!H:I,2,0),VLOOKUP(G900,PARAM!S:T,2,0)),"")</f>
        <v/>
      </c>
      <c r="J900" s="1" t="str">
        <f>IFERROR(CONCATENATE("*",VLOOKUP(C900,PARAM!E:F,2,0),VLOOKUP(D900,PARAM!K:L,2,0),VLOOKUP(E900,PARAM!H:I,2,0),VLOOKUP(G900,PARAM!S:T,2,0),"*"),"")</f>
        <v/>
      </c>
      <c r="K900" s="1" t="str">
        <f t="shared" si="1"/>
        <v>  </v>
      </c>
      <c r="L900" s="1" t="str">
        <f>VLOOKUP(B900,PARAM!A:C,3,0)</f>
        <v>#N/A</v>
      </c>
      <c r="M900" s="1" t="str">
        <f>VLOOKUP(D900,PARAM!K:N,3,0)</f>
        <v>#N/A</v>
      </c>
      <c r="N900" s="1" t="str">
        <f>VLOOKUP(D900,PARAM!K:N,4,0)</f>
        <v>#N/A</v>
      </c>
      <c r="O900" s="1" t="str">
        <f t="shared" si="2"/>
        <v>  </v>
      </c>
      <c r="P900" s="1"/>
      <c r="Q900" s="1"/>
    </row>
    <row r="901">
      <c r="A901" s="106"/>
      <c r="B901" s="1"/>
      <c r="C901" s="1"/>
      <c r="D901" s="1"/>
      <c r="E901" s="1"/>
      <c r="F901" s="1"/>
      <c r="G901" s="99" t="s">
        <v>1601</v>
      </c>
      <c r="H901" s="5"/>
      <c r="I901" s="1" t="str">
        <f>IFERROR(CONCATENATE(VLOOKUP(C901,PARAM!E:F,2,0),VLOOKUP(D901,PARAM!K:L,2,0),VLOOKUP(E901,PARAM!H:I,2,0),VLOOKUP(G901,PARAM!S:T,2,0)),"")</f>
        <v/>
      </c>
      <c r="J901" s="1" t="str">
        <f>IFERROR(CONCATENATE("*",VLOOKUP(C901,PARAM!E:F,2,0),VLOOKUP(D901,PARAM!K:L,2,0),VLOOKUP(E901,PARAM!H:I,2,0),VLOOKUP(G901,PARAM!S:T,2,0),"*"),"")</f>
        <v/>
      </c>
      <c r="K901" s="1" t="str">
        <f t="shared" si="1"/>
        <v>  </v>
      </c>
      <c r="L901" s="1" t="str">
        <f>VLOOKUP(B901,PARAM!A:C,3,0)</f>
        <v>#N/A</v>
      </c>
      <c r="M901" s="1" t="str">
        <f>VLOOKUP(D901,PARAM!K:N,3,0)</f>
        <v>#N/A</v>
      </c>
      <c r="N901" s="1" t="str">
        <f>VLOOKUP(D901,PARAM!K:N,4,0)</f>
        <v>#N/A</v>
      </c>
      <c r="O901" s="1" t="str">
        <f t="shared" si="2"/>
        <v>  </v>
      </c>
      <c r="P901" s="1"/>
      <c r="Q901" s="1"/>
    </row>
    <row r="902">
      <c r="A902" s="106"/>
      <c r="B902" s="1"/>
      <c r="C902" s="1"/>
      <c r="D902" s="1"/>
      <c r="E902" s="1"/>
      <c r="F902" s="1"/>
      <c r="G902" s="99" t="s">
        <v>1601</v>
      </c>
      <c r="H902" s="5"/>
      <c r="I902" s="1" t="str">
        <f>IFERROR(CONCATENATE(VLOOKUP(C902,PARAM!E:F,2,0),VLOOKUP(D902,PARAM!K:L,2,0),VLOOKUP(E902,PARAM!H:I,2,0),VLOOKUP(G902,PARAM!S:T,2,0)),"")</f>
        <v/>
      </c>
      <c r="J902" s="1" t="str">
        <f>IFERROR(CONCATENATE("*",VLOOKUP(C902,PARAM!E:F,2,0),VLOOKUP(D902,PARAM!K:L,2,0),VLOOKUP(E902,PARAM!H:I,2,0),VLOOKUP(G902,PARAM!S:T,2,0),"*"),"")</f>
        <v/>
      </c>
      <c r="K902" s="1" t="str">
        <f t="shared" si="1"/>
        <v>  </v>
      </c>
      <c r="L902" s="1" t="str">
        <f>VLOOKUP(B902,PARAM!A:C,3,0)</f>
        <v>#N/A</v>
      </c>
      <c r="M902" s="1" t="str">
        <f>VLOOKUP(D902,PARAM!K:N,3,0)</f>
        <v>#N/A</v>
      </c>
      <c r="N902" s="1" t="str">
        <f>VLOOKUP(D902,PARAM!K:N,4,0)</f>
        <v>#N/A</v>
      </c>
      <c r="O902" s="1" t="str">
        <f t="shared" si="2"/>
        <v>  </v>
      </c>
      <c r="P902" s="1"/>
      <c r="Q902" s="1"/>
    </row>
    <row r="903">
      <c r="A903" s="106"/>
      <c r="B903" s="1"/>
      <c r="C903" s="1"/>
      <c r="D903" s="1"/>
      <c r="E903" s="1"/>
      <c r="F903" s="1"/>
      <c r="G903" s="99" t="s">
        <v>1601</v>
      </c>
      <c r="H903" s="5"/>
      <c r="I903" s="1" t="str">
        <f>IFERROR(CONCATENATE(VLOOKUP(C903,PARAM!E:F,2,0),VLOOKUP(D903,PARAM!K:L,2,0),VLOOKUP(E903,PARAM!H:I,2,0),VLOOKUP(G903,PARAM!S:T,2,0)),"")</f>
        <v/>
      </c>
      <c r="J903" s="1" t="str">
        <f>IFERROR(CONCATENATE("*",VLOOKUP(C903,PARAM!E:F,2,0),VLOOKUP(D903,PARAM!K:L,2,0),VLOOKUP(E903,PARAM!H:I,2,0),VLOOKUP(G903,PARAM!S:T,2,0),"*"),"")</f>
        <v/>
      </c>
      <c r="K903" s="1" t="str">
        <f t="shared" si="1"/>
        <v>  </v>
      </c>
      <c r="L903" s="1" t="str">
        <f>VLOOKUP(B903,PARAM!A:C,3,0)</f>
        <v>#N/A</v>
      </c>
      <c r="M903" s="1" t="str">
        <f>VLOOKUP(D903,PARAM!K:N,3,0)</f>
        <v>#N/A</v>
      </c>
      <c r="N903" s="1" t="str">
        <f>VLOOKUP(D903,PARAM!K:N,4,0)</f>
        <v>#N/A</v>
      </c>
      <c r="O903" s="1" t="str">
        <f t="shared" si="2"/>
        <v>  </v>
      </c>
      <c r="P903" s="1"/>
      <c r="Q903" s="1"/>
    </row>
    <row r="904">
      <c r="A904" s="106"/>
      <c r="B904" s="1"/>
      <c r="C904" s="1"/>
      <c r="D904" s="1"/>
      <c r="E904" s="1"/>
      <c r="F904" s="1"/>
      <c r="G904" s="99" t="s">
        <v>1601</v>
      </c>
      <c r="H904" s="5"/>
      <c r="I904" s="1" t="str">
        <f>IFERROR(CONCATENATE(VLOOKUP(C904,PARAM!E:F,2,0),VLOOKUP(D904,PARAM!K:L,2,0),VLOOKUP(E904,PARAM!H:I,2,0),VLOOKUP(G904,PARAM!S:T,2,0)),"")</f>
        <v/>
      </c>
      <c r="J904" s="1" t="str">
        <f>IFERROR(CONCATENATE("*",VLOOKUP(C904,PARAM!E:F,2,0),VLOOKUP(D904,PARAM!K:L,2,0),VLOOKUP(E904,PARAM!H:I,2,0),VLOOKUP(G904,PARAM!S:T,2,0),"*"),"")</f>
        <v/>
      </c>
      <c r="K904" s="1" t="str">
        <f t="shared" si="1"/>
        <v>  </v>
      </c>
      <c r="L904" s="1" t="str">
        <f>VLOOKUP(B904,PARAM!A:C,3,0)</f>
        <v>#N/A</v>
      </c>
      <c r="M904" s="1" t="str">
        <f>VLOOKUP(D904,PARAM!K:N,3,0)</f>
        <v>#N/A</v>
      </c>
      <c r="N904" s="1" t="str">
        <f>VLOOKUP(D904,PARAM!K:N,4,0)</f>
        <v>#N/A</v>
      </c>
      <c r="O904" s="1" t="str">
        <f t="shared" si="2"/>
        <v>  </v>
      </c>
      <c r="P904" s="1"/>
      <c r="Q904" s="1"/>
    </row>
    <row r="905">
      <c r="A905" s="106"/>
      <c r="B905" s="1"/>
      <c r="C905" s="1"/>
      <c r="D905" s="1"/>
      <c r="E905" s="1"/>
      <c r="F905" s="1"/>
      <c r="G905" s="99" t="s">
        <v>1601</v>
      </c>
      <c r="H905" s="5"/>
      <c r="I905" s="1" t="str">
        <f>IFERROR(CONCATENATE(VLOOKUP(C905,PARAM!E:F,2,0),VLOOKUP(D905,PARAM!K:L,2,0),VLOOKUP(E905,PARAM!H:I,2,0),VLOOKUP(G905,PARAM!S:T,2,0)),"")</f>
        <v/>
      </c>
      <c r="J905" s="1" t="str">
        <f>IFERROR(CONCATENATE("*",VLOOKUP(C905,PARAM!E:F,2,0),VLOOKUP(D905,PARAM!K:L,2,0),VLOOKUP(E905,PARAM!H:I,2,0),VLOOKUP(G905,PARAM!S:T,2,0),"*"),"")</f>
        <v/>
      </c>
      <c r="K905" s="1" t="str">
        <f t="shared" si="1"/>
        <v>  </v>
      </c>
      <c r="L905" s="1" t="str">
        <f>VLOOKUP(B905,PARAM!A:C,3,0)</f>
        <v>#N/A</v>
      </c>
      <c r="M905" s="1" t="str">
        <f>VLOOKUP(D905,PARAM!K:N,3,0)</f>
        <v>#N/A</v>
      </c>
      <c r="N905" s="1" t="str">
        <f>VLOOKUP(D905,PARAM!K:N,4,0)</f>
        <v>#N/A</v>
      </c>
      <c r="O905" s="1" t="str">
        <f t="shared" si="2"/>
        <v>  </v>
      </c>
      <c r="P905" s="1"/>
      <c r="Q905" s="1"/>
    </row>
    <row r="906">
      <c r="A906" s="106"/>
      <c r="B906" s="1"/>
      <c r="C906" s="1"/>
      <c r="D906" s="1"/>
      <c r="E906" s="1"/>
      <c r="F906" s="1"/>
      <c r="G906" s="99" t="s">
        <v>1601</v>
      </c>
      <c r="H906" s="5"/>
      <c r="I906" s="1" t="str">
        <f>IFERROR(CONCATENATE(VLOOKUP(C906,PARAM!E:F,2,0),VLOOKUP(D906,PARAM!K:L,2,0),VLOOKUP(E906,PARAM!H:I,2,0),VLOOKUP(G906,PARAM!S:T,2,0)),"")</f>
        <v/>
      </c>
      <c r="J906" s="1" t="str">
        <f>IFERROR(CONCATENATE("*",VLOOKUP(C906,PARAM!E:F,2,0),VLOOKUP(D906,PARAM!K:L,2,0),VLOOKUP(E906,PARAM!H:I,2,0),VLOOKUP(G906,PARAM!S:T,2,0),"*"),"")</f>
        <v/>
      </c>
      <c r="K906" s="1" t="str">
        <f t="shared" si="1"/>
        <v>  </v>
      </c>
      <c r="L906" s="1" t="str">
        <f>VLOOKUP(B906,PARAM!A:C,3,0)</f>
        <v>#N/A</v>
      </c>
      <c r="M906" s="1" t="str">
        <f>VLOOKUP(D906,PARAM!K:N,3,0)</f>
        <v>#N/A</v>
      </c>
      <c r="N906" s="1" t="str">
        <f>VLOOKUP(D906,PARAM!K:N,4,0)</f>
        <v>#N/A</v>
      </c>
      <c r="O906" s="1" t="str">
        <f t="shared" si="2"/>
        <v>  </v>
      </c>
      <c r="P906" s="1"/>
      <c r="Q906" s="1"/>
    </row>
    <row r="907">
      <c r="A907" s="106"/>
      <c r="B907" s="1"/>
      <c r="C907" s="1"/>
      <c r="D907" s="1"/>
      <c r="E907" s="1"/>
      <c r="F907" s="1"/>
      <c r="G907" s="99" t="s">
        <v>1601</v>
      </c>
      <c r="H907" s="5"/>
      <c r="I907" s="1" t="str">
        <f>IFERROR(CONCATENATE(VLOOKUP(C907,PARAM!E:F,2,0),VLOOKUP(D907,PARAM!K:L,2,0),VLOOKUP(E907,PARAM!H:I,2,0),VLOOKUP(G907,PARAM!S:T,2,0)),"")</f>
        <v/>
      </c>
      <c r="J907" s="1" t="str">
        <f>IFERROR(CONCATENATE("*",VLOOKUP(C907,PARAM!E:F,2,0),VLOOKUP(D907,PARAM!K:L,2,0),VLOOKUP(E907,PARAM!H:I,2,0),VLOOKUP(G907,PARAM!S:T,2,0),"*"),"")</f>
        <v/>
      </c>
      <c r="K907" s="1" t="str">
        <f t="shared" si="1"/>
        <v>  </v>
      </c>
      <c r="L907" s="1" t="str">
        <f>VLOOKUP(B907,PARAM!A:C,3,0)</f>
        <v>#N/A</v>
      </c>
      <c r="M907" s="1" t="str">
        <f>VLOOKUP(D907,PARAM!K:N,3,0)</f>
        <v>#N/A</v>
      </c>
      <c r="N907" s="1" t="str">
        <f>VLOOKUP(D907,PARAM!K:N,4,0)</f>
        <v>#N/A</v>
      </c>
      <c r="O907" s="1" t="str">
        <f t="shared" si="2"/>
        <v>  </v>
      </c>
      <c r="P907" s="1"/>
      <c r="Q907" s="1"/>
    </row>
    <row r="908">
      <c r="A908" s="106"/>
      <c r="B908" s="1"/>
      <c r="C908" s="1"/>
      <c r="D908" s="1"/>
      <c r="E908" s="1"/>
      <c r="F908" s="1"/>
      <c r="G908" s="99" t="s">
        <v>1601</v>
      </c>
      <c r="H908" s="5"/>
      <c r="I908" s="1" t="str">
        <f>IFERROR(CONCATENATE(VLOOKUP(C908,PARAM!E:F,2,0),VLOOKUP(D908,PARAM!K:L,2,0),VLOOKUP(E908,PARAM!H:I,2,0),VLOOKUP(G908,PARAM!S:T,2,0)),"")</f>
        <v/>
      </c>
      <c r="J908" s="1" t="str">
        <f>IFERROR(CONCATENATE("*",VLOOKUP(C908,PARAM!E:F,2,0),VLOOKUP(D908,PARAM!K:L,2,0),VLOOKUP(E908,PARAM!H:I,2,0),VLOOKUP(G908,PARAM!S:T,2,0),"*"),"")</f>
        <v/>
      </c>
      <c r="K908" s="1" t="str">
        <f t="shared" si="1"/>
        <v>  </v>
      </c>
      <c r="L908" s="1" t="str">
        <f>VLOOKUP(B908,PARAM!A:C,3,0)</f>
        <v>#N/A</v>
      </c>
      <c r="M908" s="1" t="str">
        <f>VLOOKUP(D908,PARAM!K:N,3,0)</f>
        <v>#N/A</v>
      </c>
      <c r="N908" s="1" t="str">
        <f>VLOOKUP(D908,PARAM!K:N,4,0)</f>
        <v>#N/A</v>
      </c>
      <c r="O908" s="1" t="str">
        <f t="shared" si="2"/>
        <v>  </v>
      </c>
      <c r="P908" s="1"/>
      <c r="Q908" s="1"/>
    </row>
    <row r="909">
      <c r="A909" s="106"/>
      <c r="B909" s="1"/>
      <c r="C909" s="1"/>
      <c r="D909" s="1"/>
      <c r="E909" s="1"/>
      <c r="F909" s="1"/>
      <c r="G909" s="99" t="s">
        <v>1601</v>
      </c>
      <c r="H909" s="5"/>
      <c r="I909" s="1" t="str">
        <f>IFERROR(CONCATENATE(VLOOKUP(C909,PARAM!E:F,2,0),VLOOKUP(D909,PARAM!K:L,2,0),VLOOKUP(E909,PARAM!H:I,2,0),VLOOKUP(G909,PARAM!S:T,2,0)),"")</f>
        <v/>
      </c>
      <c r="J909" s="1" t="str">
        <f>IFERROR(CONCATENATE("*",VLOOKUP(C909,PARAM!E:F,2,0),VLOOKUP(D909,PARAM!K:L,2,0),VLOOKUP(E909,PARAM!H:I,2,0),VLOOKUP(G909,PARAM!S:T,2,0),"*"),"")</f>
        <v/>
      </c>
      <c r="K909" s="1" t="str">
        <f t="shared" si="1"/>
        <v>  </v>
      </c>
      <c r="L909" s="1" t="str">
        <f>VLOOKUP(B909,PARAM!A:C,3,0)</f>
        <v>#N/A</v>
      </c>
      <c r="M909" s="1" t="str">
        <f>VLOOKUP(D909,PARAM!K:N,3,0)</f>
        <v>#N/A</v>
      </c>
      <c r="N909" s="1" t="str">
        <f>VLOOKUP(D909,PARAM!K:N,4,0)</f>
        <v>#N/A</v>
      </c>
      <c r="O909" s="1" t="str">
        <f t="shared" si="2"/>
        <v>  </v>
      </c>
      <c r="P909" s="1"/>
      <c r="Q909" s="1"/>
    </row>
    <row r="910">
      <c r="A910" s="106"/>
      <c r="B910" s="1"/>
      <c r="C910" s="1"/>
      <c r="D910" s="1"/>
      <c r="E910" s="1"/>
      <c r="F910" s="1"/>
      <c r="G910" s="99" t="s">
        <v>1601</v>
      </c>
      <c r="H910" s="5"/>
      <c r="I910" s="1" t="str">
        <f>IFERROR(CONCATENATE(VLOOKUP(C910,PARAM!E:F,2,0),VLOOKUP(D910,PARAM!K:L,2,0),VLOOKUP(E910,PARAM!H:I,2,0),VLOOKUP(G910,PARAM!S:T,2,0)),"")</f>
        <v/>
      </c>
      <c r="J910" s="1" t="str">
        <f>IFERROR(CONCATENATE("*",VLOOKUP(C910,PARAM!E:F,2,0),VLOOKUP(D910,PARAM!K:L,2,0),VLOOKUP(E910,PARAM!H:I,2,0),VLOOKUP(G910,PARAM!S:T,2,0),"*"),"")</f>
        <v/>
      </c>
      <c r="K910" s="1" t="str">
        <f t="shared" si="1"/>
        <v>  </v>
      </c>
      <c r="L910" s="1" t="str">
        <f>VLOOKUP(B910,PARAM!A:C,3,0)</f>
        <v>#N/A</v>
      </c>
      <c r="M910" s="1" t="str">
        <f>VLOOKUP(D910,PARAM!K:N,3,0)</f>
        <v>#N/A</v>
      </c>
      <c r="N910" s="1" t="str">
        <f>VLOOKUP(D910,PARAM!K:N,4,0)</f>
        <v>#N/A</v>
      </c>
      <c r="O910" s="1" t="str">
        <f t="shared" si="2"/>
        <v>  </v>
      </c>
      <c r="P910" s="1"/>
      <c r="Q910" s="1"/>
    </row>
    <row r="911">
      <c r="A911" s="106"/>
      <c r="B911" s="1"/>
      <c r="C911" s="1"/>
      <c r="D911" s="1"/>
      <c r="E911" s="1"/>
      <c r="F911" s="1"/>
      <c r="G911" s="99" t="s">
        <v>1601</v>
      </c>
      <c r="H911" s="5"/>
      <c r="I911" s="1" t="str">
        <f>IFERROR(CONCATENATE(VLOOKUP(C911,PARAM!E:F,2,0),VLOOKUP(D911,PARAM!K:L,2,0),VLOOKUP(E911,PARAM!H:I,2,0),VLOOKUP(G911,PARAM!S:T,2,0)),"")</f>
        <v/>
      </c>
      <c r="J911" s="1" t="str">
        <f>IFERROR(CONCATENATE("*",VLOOKUP(C911,PARAM!E:F,2,0),VLOOKUP(D911,PARAM!K:L,2,0),VLOOKUP(E911,PARAM!H:I,2,0),VLOOKUP(G911,PARAM!S:T,2,0),"*"),"")</f>
        <v/>
      </c>
      <c r="K911" s="1" t="str">
        <f t="shared" si="1"/>
        <v>  </v>
      </c>
      <c r="L911" s="1" t="str">
        <f>VLOOKUP(B911,PARAM!A:C,3,0)</f>
        <v>#N/A</v>
      </c>
      <c r="M911" s="1" t="str">
        <f>VLOOKUP(D911,PARAM!K:N,3,0)</f>
        <v>#N/A</v>
      </c>
      <c r="N911" s="1" t="str">
        <f>VLOOKUP(D911,PARAM!K:N,4,0)</f>
        <v>#N/A</v>
      </c>
      <c r="O911" s="1" t="str">
        <f t="shared" si="2"/>
        <v>  </v>
      </c>
      <c r="P911" s="1"/>
      <c r="Q911" s="1"/>
    </row>
    <row r="912">
      <c r="A912" s="106"/>
      <c r="B912" s="1"/>
      <c r="C912" s="1"/>
      <c r="D912" s="1"/>
      <c r="E912" s="1"/>
      <c r="F912" s="1"/>
      <c r="G912" s="99" t="s">
        <v>1601</v>
      </c>
      <c r="H912" s="5"/>
      <c r="I912" s="1" t="str">
        <f>IFERROR(CONCATENATE(VLOOKUP(C912,PARAM!E:F,2,0),VLOOKUP(D912,PARAM!K:L,2,0),VLOOKUP(E912,PARAM!H:I,2,0),VLOOKUP(G912,PARAM!S:T,2,0)),"")</f>
        <v/>
      </c>
      <c r="J912" s="1" t="str">
        <f>IFERROR(CONCATENATE("*",VLOOKUP(C912,PARAM!E:F,2,0),VLOOKUP(D912,PARAM!K:L,2,0),VLOOKUP(E912,PARAM!H:I,2,0),VLOOKUP(G912,PARAM!S:T,2,0),"*"),"")</f>
        <v/>
      </c>
      <c r="K912" s="1" t="str">
        <f t="shared" si="1"/>
        <v>  </v>
      </c>
      <c r="L912" s="1" t="str">
        <f>VLOOKUP(B912,PARAM!A:C,3,0)</f>
        <v>#N/A</v>
      </c>
      <c r="M912" s="1" t="str">
        <f>VLOOKUP(D912,PARAM!K:N,3,0)</f>
        <v>#N/A</v>
      </c>
      <c r="N912" s="1" t="str">
        <f>VLOOKUP(D912,PARAM!K:N,4,0)</f>
        <v>#N/A</v>
      </c>
      <c r="O912" s="1" t="str">
        <f t="shared" si="2"/>
        <v>  </v>
      </c>
      <c r="P912" s="1"/>
      <c r="Q912" s="1"/>
    </row>
    <row r="913">
      <c r="A913" s="106"/>
      <c r="B913" s="1"/>
      <c r="C913" s="1"/>
      <c r="D913" s="1"/>
      <c r="E913" s="1"/>
      <c r="F913" s="1"/>
      <c r="G913" s="99" t="s">
        <v>1601</v>
      </c>
      <c r="H913" s="5"/>
      <c r="I913" s="1" t="str">
        <f>IFERROR(CONCATENATE(VLOOKUP(C913,PARAM!E:F,2,0),VLOOKUP(D913,PARAM!K:L,2,0),VLOOKUP(E913,PARAM!H:I,2,0),VLOOKUP(G913,PARAM!S:T,2,0)),"")</f>
        <v/>
      </c>
      <c r="J913" s="1" t="str">
        <f>IFERROR(CONCATENATE("*",VLOOKUP(C913,PARAM!E:F,2,0),VLOOKUP(D913,PARAM!K:L,2,0),VLOOKUP(E913,PARAM!H:I,2,0),VLOOKUP(G913,PARAM!S:T,2,0),"*"),"")</f>
        <v/>
      </c>
      <c r="K913" s="1" t="str">
        <f t="shared" si="1"/>
        <v>  </v>
      </c>
      <c r="L913" s="1" t="str">
        <f>VLOOKUP(B913,PARAM!A:C,3,0)</f>
        <v>#N/A</v>
      </c>
      <c r="M913" s="1" t="str">
        <f>VLOOKUP(D913,PARAM!K:N,3,0)</f>
        <v>#N/A</v>
      </c>
      <c r="N913" s="1" t="str">
        <f>VLOOKUP(D913,PARAM!K:N,4,0)</f>
        <v>#N/A</v>
      </c>
      <c r="O913" s="1" t="str">
        <f t="shared" si="2"/>
        <v>  </v>
      </c>
      <c r="P913" s="1"/>
      <c r="Q913" s="1"/>
    </row>
    <row r="914">
      <c r="A914" s="106"/>
      <c r="B914" s="1"/>
      <c r="C914" s="1"/>
      <c r="D914" s="1"/>
      <c r="E914" s="1"/>
      <c r="F914" s="1"/>
      <c r="G914" s="99" t="s">
        <v>1601</v>
      </c>
      <c r="H914" s="5"/>
      <c r="I914" s="1" t="str">
        <f>IFERROR(CONCATENATE(VLOOKUP(C914,PARAM!E:F,2,0),VLOOKUP(D914,PARAM!K:L,2,0),VLOOKUP(E914,PARAM!H:I,2,0),VLOOKUP(G914,PARAM!S:T,2,0)),"")</f>
        <v/>
      </c>
      <c r="J914" s="1" t="str">
        <f>IFERROR(CONCATENATE("*",VLOOKUP(C914,PARAM!E:F,2,0),VLOOKUP(D914,PARAM!K:L,2,0),VLOOKUP(E914,PARAM!H:I,2,0),VLOOKUP(G914,PARAM!S:T,2,0),"*"),"")</f>
        <v/>
      </c>
      <c r="K914" s="1" t="str">
        <f t="shared" si="1"/>
        <v>  </v>
      </c>
      <c r="L914" s="1" t="str">
        <f>VLOOKUP(B914,PARAM!A:C,3,0)</f>
        <v>#N/A</v>
      </c>
      <c r="M914" s="1" t="str">
        <f>VLOOKUP(D914,PARAM!K:N,3,0)</f>
        <v>#N/A</v>
      </c>
      <c r="N914" s="1" t="str">
        <f>VLOOKUP(D914,PARAM!K:N,4,0)</f>
        <v>#N/A</v>
      </c>
      <c r="O914" s="1" t="str">
        <f t="shared" si="2"/>
        <v>  </v>
      </c>
      <c r="P914" s="1"/>
      <c r="Q914" s="1"/>
    </row>
    <row r="915">
      <c r="A915" s="106"/>
      <c r="B915" s="1"/>
      <c r="C915" s="1"/>
      <c r="D915" s="1"/>
      <c r="E915" s="1"/>
      <c r="F915" s="1"/>
      <c r="G915" s="99" t="s">
        <v>1601</v>
      </c>
      <c r="H915" s="5"/>
      <c r="I915" s="1" t="str">
        <f>IFERROR(CONCATENATE(VLOOKUP(C915,PARAM!E:F,2,0),VLOOKUP(D915,PARAM!K:L,2,0),VLOOKUP(E915,PARAM!H:I,2,0),VLOOKUP(G915,PARAM!S:T,2,0)),"")</f>
        <v/>
      </c>
      <c r="J915" s="1" t="str">
        <f>IFERROR(CONCATENATE("*",VLOOKUP(C915,PARAM!E:F,2,0),VLOOKUP(D915,PARAM!K:L,2,0),VLOOKUP(E915,PARAM!H:I,2,0),VLOOKUP(G915,PARAM!S:T,2,0),"*"),"")</f>
        <v/>
      </c>
      <c r="K915" s="1" t="str">
        <f t="shared" si="1"/>
        <v>  </v>
      </c>
      <c r="L915" s="1" t="str">
        <f>VLOOKUP(B915,PARAM!A:C,3,0)</f>
        <v>#N/A</v>
      </c>
      <c r="M915" s="1" t="str">
        <f>VLOOKUP(D915,PARAM!K:N,3,0)</f>
        <v>#N/A</v>
      </c>
      <c r="N915" s="1" t="str">
        <f>VLOOKUP(D915,PARAM!K:N,4,0)</f>
        <v>#N/A</v>
      </c>
      <c r="O915" s="1" t="str">
        <f t="shared" si="2"/>
        <v>  </v>
      </c>
      <c r="P915" s="1"/>
      <c r="Q915" s="1"/>
    </row>
    <row r="916">
      <c r="A916" s="106"/>
      <c r="B916" s="1"/>
      <c r="C916" s="1"/>
      <c r="D916" s="1"/>
      <c r="E916" s="1"/>
      <c r="F916" s="1"/>
      <c r="G916" s="99" t="s">
        <v>1601</v>
      </c>
      <c r="H916" s="5"/>
      <c r="I916" s="1" t="str">
        <f>IFERROR(CONCATENATE(VLOOKUP(C916,PARAM!E:F,2,0),VLOOKUP(D916,PARAM!K:L,2,0),VLOOKUP(E916,PARAM!H:I,2,0),VLOOKUP(G916,PARAM!S:T,2,0)),"")</f>
        <v/>
      </c>
      <c r="J916" s="1" t="str">
        <f>IFERROR(CONCATENATE("*",VLOOKUP(C916,PARAM!E:F,2,0),VLOOKUP(D916,PARAM!K:L,2,0),VLOOKUP(E916,PARAM!H:I,2,0),VLOOKUP(G916,PARAM!S:T,2,0),"*"),"")</f>
        <v/>
      </c>
      <c r="K916" s="1" t="str">
        <f t="shared" si="1"/>
        <v>  </v>
      </c>
      <c r="L916" s="1" t="str">
        <f>VLOOKUP(B916,PARAM!A:C,3,0)</f>
        <v>#N/A</v>
      </c>
      <c r="M916" s="1" t="str">
        <f>VLOOKUP(D916,PARAM!K:N,3,0)</f>
        <v>#N/A</v>
      </c>
      <c r="N916" s="1" t="str">
        <f>VLOOKUP(D916,PARAM!K:N,4,0)</f>
        <v>#N/A</v>
      </c>
      <c r="O916" s="1" t="str">
        <f t="shared" si="2"/>
        <v>  </v>
      </c>
      <c r="P916" s="1"/>
      <c r="Q916" s="1"/>
    </row>
    <row r="917">
      <c r="A917" s="106"/>
      <c r="B917" s="1"/>
      <c r="C917" s="1"/>
      <c r="D917" s="1"/>
      <c r="E917" s="1"/>
      <c r="F917" s="1"/>
      <c r="G917" s="99" t="s">
        <v>1601</v>
      </c>
      <c r="H917" s="5"/>
      <c r="I917" s="1" t="str">
        <f>IFERROR(CONCATENATE(VLOOKUP(C917,PARAM!E:F,2,0),VLOOKUP(D917,PARAM!K:L,2,0),VLOOKUP(E917,PARAM!H:I,2,0),VLOOKUP(G917,PARAM!S:T,2,0)),"")</f>
        <v/>
      </c>
      <c r="J917" s="1" t="str">
        <f>IFERROR(CONCATENATE("*",VLOOKUP(C917,PARAM!E:F,2,0),VLOOKUP(D917,PARAM!K:L,2,0),VLOOKUP(E917,PARAM!H:I,2,0),VLOOKUP(G917,PARAM!S:T,2,0),"*"),"")</f>
        <v/>
      </c>
      <c r="K917" s="1" t="str">
        <f t="shared" si="1"/>
        <v>  </v>
      </c>
      <c r="L917" s="1" t="str">
        <f>VLOOKUP(B917,PARAM!A:C,3,0)</f>
        <v>#N/A</v>
      </c>
      <c r="M917" s="1" t="str">
        <f>VLOOKUP(D917,PARAM!K:N,3,0)</f>
        <v>#N/A</v>
      </c>
      <c r="N917" s="1" t="str">
        <f>VLOOKUP(D917,PARAM!K:N,4,0)</f>
        <v>#N/A</v>
      </c>
      <c r="O917" s="1" t="str">
        <f t="shared" si="2"/>
        <v>  </v>
      </c>
      <c r="P917" s="1"/>
      <c r="Q917" s="1"/>
    </row>
    <row r="918">
      <c r="A918" s="106"/>
      <c r="B918" s="1"/>
      <c r="C918" s="1"/>
      <c r="D918" s="1"/>
      <c r="E918" s="1"/>
      <c r="F918" s="1"/>
      <c r="G918" s="99" t="s">
        <v>1601</v>
      </c>
      <c r="H918" s="5"/>
      <c r="I918" s="1" t="str">
        <f>IFERROR(CONCATENATE(VLOOKUP(C918,PARAM!E:F,2,0),VLOOKUP(D918,PARAM!K:L,2,0),VLOOKUP(E918,PARAM!H:I,2,0),VLOOKUP(G918,PARAM!S:T,2,0)),"")</f>
        <v/>
      </c>
      <c r="J918" s="1" t="str">
        <f>IFERROR(CONCATENATE("*",VLOOKUP(C918,PARAM!E:F,2,0),VLOOKUP(D918,PARAM!K:L,2,0),VLOOKUP(E918,PARAM!H:I,2,0),VLOOKUP(G918,PARAM!S:T,2,0),"*"),"")</f>
        <v/>
      </c>
      <c r="K918" s="1" t="str">
        <f t="shared" si="1"/>
        <v>  </v>
      </c>
      <c r="L918" s="1" t="str">
        <f>VLOOKUP(B918,PARAM!A:C,3,0)</f>
        <v>#N/A</v>
      </c>
      <c r="M918" s="1" t="str">
        <f>VLOOKUP(D918,PARAM!K:N,3,0)</f>
        <v>#N/A</v>
      </c>
      <c r="N918" s="1" t="str">
        <f>VLOOKUP(D918,PARAM!K:N,4,0)</f>
        <v>#N/A</v>
      </c>
      <c r="O918" s="1" t="str">
        <f t="shared" si="2"/>
        <v>  </v>
      </c>
      <c r="P918" s="1"/>
      <c r="Q918" s="1"/>
    </row>
    <row r="919">
      <c r="A919" s="106"/>
      <c r="B919" s="1"/>
      <c r="C919" s="1"/>
      <c r="D919" s="1"/>
      <c r="E919" s="1"/>
      <c r="F919" s="1"/>
      <c r="G919" s="99" t="s">
        <v>1601</v>
      </c>
      <c r="H919" s="5"/>
      <c r="I919" s="1" t="str">
        <f>IFERROR(CONCATENATE(VLOOKUP(C919,PARAM!E:F,2,0),VLOOKUP(D919,PARAM!K:L,2,0),VLOOKUP(E919,PARAM!H:I,2,0),VLOOKUP(G919,PARAM!S:T,2,0)),"")</f>
        <v/>
      </c>
      <c r="J919" s="1" t="str">
        <f>IFERROR(CONCATENATE("*",VLOOKUP(C919,PARAM!E:F,2,0),VLOOKUP(D919,PARAM!K:L,2,0),VLOOKUP(E919,PARAM!H:I,2,0),VLOOKUP(G919,PARAM!S:T,2,0),"*"),"")</f>
        <v/>
      </c>
      <c r="K919" s="1" t="str">
        <f t="shared" si="1"/>
        <v>  </v>
      </c>
      <c r="L919" s="1" t="str">
        <f>VLOOKUP(B919,PARAM!A:C,3,0)</f>
        <v>#N/A</v>
      </c>
      <c r="M919" s="1" t="str">
        <f>VLOOKUP(D919,PARAM!K:N,3,0)</f>
        <v>#N/A</v>
      </c>
      <c r="N919" s="1" t="str">
        <f>VLOOKUP(D919,PARAM!K:N,4,0)</f>
        <v>#N/A</v>
      </c>
      <c r="O919" s="1" t="str">
        <f t="shared" si="2"/>
        <v>  </v>
      </c>
      <c r="P919" s="1"/>
      <c r="Q919" s="1"/>
    </row>
    <row r="920">
      <c r="A920" s="106"/>
      <c r="B920" s="1"/>
      <c r="C920" s="1"/>
      <c r="D920" s="1"/>
      <c r="E920" s="1"/>
      <c r="F920" s="1"/>
      <c r="G920" s="99" t="s">
        <v>1601</v>
      </c>
      <c r="H920" s="5"/>
      <c r="I920" s="1" t="str">
        <f>IFERROR(CONCATENATE(VLOOKUP(C920,PARAM!E:F,2,0),VLOOKUP(D920,PARAM!K:L,2,0),VLOOKUP(E920,PARAM!H:I,2,0),VLOOKUP(G920,PARAM!S:T,2,0)),"")</f>
        <v/>
      </c>
      <c r="J920" s="1" t="str">
        <f>IFERROR(CONCATENATE("*",VLOOKUP(C920,PARAM!E:F,2,0),VLOOKUP(D920,PARAM!K:L,2,0),VLOOKUP(E920,PARAM!H:I,2,0),VLOOKUP(G920,PARAM!S:T,2,0),"*"),"")</f>
        <v/>
      </c>
      <c r="K920" s="1" t="str">
        <f t="shared" si="1"/>
        <v>  </v>
      </c>
      <c r="L920" s="1" t="str">
        <f>VLOOKUP(B920,PARAM!A:C,3,0)</f>
        <v>#N/A</v>
      </c>
      <c r="M920" s="1" t="str">
        <f>VLOOKUP(D920,PARAM!K:N,3,0)</f>
        <v>#N/A</v>
      </c>
      <c r="N920" s="1" t="str">
        <f>VLOOKUP(D920,PARAM!K:N,4,0)</f>
        <v>#N/A</v>
      </c>
      <c r="O920" s="1" t="str">
        <f t="shared" si="2"/>
        <v>  </v>
      </c>
      <c r="P920" s="1"/>
      <c r="Q920" s="1"/>
    </row>
    <row r="921">
      <c r="A921" s="106"/>
      <c r="B921" s="1"/>
      <c r="C921" s="1"/>
      <c r="D921" s="1"/>
      <c r="E921" s="1"/>
      <c r="F921" s="1"/>
      <c r="G921" s="99" t="s">
        <v>1601</v>
      </c>
      <c r="H921" s="5"/>
      <c r="I921" s="1" t="str">
        <f>IFERROR(CONCATENATE(VLOOKUP(C921,PARAM!E:F,2,0),VLOOKUP(D921,PARAM!K:L,2,0),VLOOKUP(E921,PARAM!H:I,2,0),VLOOKUP(G921,PARAM!S:T,2,0)),"")</f>
        <v/>
      </c>
      <c r="J921" s="1" t="str">
        <f>IFERROR(CONCATENATE("*",VLOOKUP(C921,PARAM!E:F,2,0),VLOOKUP(D921,PARAM!K:L,2,0),VLOOKUP(E921,PARAM!H:I,2,0),VLOOKUP(G921,PARAM!S:T,2,0),"*"),"")</f>
        <v/>
      </c>
      <c r="K921" s="1" t="str">
        <f t="shared" si="1"/>
        <v>  </v>
      </c>
      <c r="L921" s="1" t="str">
        <f>VLOOKUP(B921,PARAM!A:C,3,0)</f>
        <v>#N/A</v>
      </c>
      <c r="M921" s="1" t="str">
        <f>VLOOKUP(D921,PARAM!K:N,3,0)</f>
        <v>#N/A</v>
      </c>
      <c r="N921" s="1" t="str">
        <f>VLOOKUP(D921,PARAM!K:N,4,0)</f>
        <v>#N/A</v>
      </c>
      <c r="O921" s="1" t="str">
        <f t="shared" si="2"/>
        <v>  </v>
      </c>
      <c r="P921" s="1"/>
      <c r="Q921" s="1"/>
    </row>
    <row r="922">
      <c r="A922" s="106"/>
      <c r="B922" s="1"/>
      <c r="C922" s="1"/>
      <c r="D922" s="1"/>
      <c r="E922" s="1"/>
      <c r="F922" s="1"/>
      <c r="G922" s="99" t="s">
        <v>1601</v>
      </c>
      <c r="H922" s="5"/>
      <c r="I922" s="1" t="str">
        <f>IFERROR(CONCATENATE(VLOOKUP(C922,PARAM!E:F,2,0),VLOOKUP(D922,PARAM!K:L,2,0),VLOOKUP(E922,PARAM!H:I,2,0),VLOOKUP(G922,PARAM!S:T,2,0)),"")</f>
        <v/>
      </c>
      <c r="J922" s="1" t="str">
        <f>IFERROR(CONCATENATE("*",VLOOKUP(C922,PARAM!E:F,2,0),VLOOKUP(D922,PARAM!K:L,2,0),VLOOKUP(E922,PARAM!H:I,2,0),VLOOKUP(G922,PARAM!S:T,2,0),"*"),"")</f>
        <v/>
      </c>
      <c r="K922" s="1" t="str">
        <f t="shared" si="1"/>
        <v>  </v>
      </c>
      <c r="L922" s="1" t="str">
        <f>VLOOKUP(B922,PARAM!A:C,3,0)</f>
        <v>#N/A</v>
      </c>
      <c r="M922" s="1" t="str">
        <f>VLOOKUP(D922,PARAM!K:N,3,0)</f>
        <v>#N/A</v>
      </c>
      <c r="N922" s="1" t="str">
        <f>VLOOKUP(D922,PARAM!K:N,4,0)</f>
        <v>#N/A</v>
      </c>
      <c r="O922" s="1" t="str">
        <f t="shared" si="2"/>
        <v>  </v>
      </c>
      <c r="P922" s="1"/>
      <c r="Q922" s="1"/>
    </row>
    <row r="923">
      <c r="A923" s="106"/>
      <c r="B923" s="1"/>
      <c r="C923" s="1"/>
      <c r="D923" s="1"/>
      <c r="E923" s="1"/>
      <c r="F923" s="1"/>
      <c r="G923" s="99" t="s">
        <v>1601</v>
      </c>
      <c r="H923" s="5"/>
      <c r="I923" s="1" t="str">
        <f>IFERROR(CONCATENATE(VLOOKUP(C923,PARAM!E:F,2,0),VLOOKUP(D923,PARAM!K:L,2,0),VLOOKUP(E923,PARAM!H:I,2,0),VLOOKUP(G923,PARAM!S:T,2,0)),"")</f>
        <v/>
      </c>
      <c r="J923" s="1" t="str">
        <f>IFERROR(CONCATENATE("*",VLOOKUP(C923,PARAM!E:F,2,0),VLOOKUP(D923,PARAM!K:L,2,0),VLOOKUP(E923,PARAM!H:I,2,0),VLOOKUP(G923,PARAM!S:T,2,0),"*"),"")</f>
        <v/>
      </c>
      <c r="K923" s="1" t="str">
        <f t="shared" si="1"/>
        <v>  </v>
      </c>
      <c r="L923" s="1" t="str">
        <f>VLOOKUP(B923,PARAM!A:C,3,0)</f>
        <v>#N/A</v>
      </c>
      <c r="M923" s="1" t="str">
        <f>VLOOKUP(D923,PARAM!K:N,3,0)</f>
        <v>#N/A</v>
      </c>
      <c r="N923" s="1" t="str">
        <f>VLOOKUP(D923,PARAM!K:N,4,0)</f>
        <v>#N/A</v>
      </c>
      <c r="O923" s="1" t="str">
        <f t="shared" si="2"/>
        <v>  </v>
      </c>
      <c r="P923" s="1"/>
      <c r="Q923" s="1"/>
    </row>
    <row r="924">
      <c r="A924" s="106"/>
      <c r="B924" s="1"/>
      <c r="C924" s="1"/>
      <c r="D924" s="1"/>
      <c r="E924" s="1"/>
      <c r="F924" s="1"/>
      <c r="G924" s="99" t="s">
        <v>1601</v>
      </c>
      <c r="H924" s="5"/>
      <c r="I924" s="1" t="str">
        <f>IFERROR(CONCATENATE(VLOOKUP(C924,PARAM!E:F,2,0),VLOOKUP(D924,PARAM!K:L,2,0),VLOOKUP(E924,PARAM!H:I,2,0),VLOOKUP(G924,PARAM!S:T,2,0)),"")</f>
        <v/>
      </c>
      <c r="J924" s="1" t="str">
        <f>IFERROR(CONCATENATE("*",VLOOKUP(C924,PARAM!E:F,2,0),VLOOKUP(D924,PARAM!K:L,2,0),VLOOKUP(E924,PARAM!H:I,2,0),VLOOKUP(G924,PARAM!S:T,2,0),"*"),"")</f>
        <v/>
      </c>
      <c r="K924" s="1" t="str">
        <f t="shared" si="1"/>
        <v>  </v>
      </c>
      <c r="L924" s="1" t="str">
        <f>VLOOKUP(B924,PARAM!A:C,3,0)</f>
        <v>#N/A</v>
      </c>
      <c r="M924" s="1" t="str">
        <f>VLOOKUP(D924,PARAM!K:N,3,0)</f>
        <v>#N/A</v>
      </c>
      <c r="N924" s="1" t="str">
        <f>VLOOKUP(D924,PARAM!K:N,4,0)</f>
        <v>#N/A</v>
      </c>
      <c r="O924" s="1" t="str">
        <f t="shared" si="2"/>
        <v>  </v>
      </c>
      <c r="P924" s="1"/>
      <c r="Q924" s="1"/>
    </row>
    <row r="925">
      <c r="A925" s="106"/>
      <c r="B925" s="1"/>
      <c r="C925" s="1"/>
      <c r="D925" s="1"/>
      <c r="E925" s="1"/>
      <c r="F925" s="1"/>
      <c r="G925" s="99" t="s">
        <v>1601</v>
      </c>
      <c r="H925" s="5"/>
      <c r="I925" s="1" t="str">
        <f>IFERROR(CONCATENATE(VLOOKUP(C925,PARAM!E:F,2,0),VLOOKUP(D925,PARAM!K:L,2,0),VLOOKUP(E925,PARAM!H:I,2,0),VLOOKUP(G925,PARAM!S:T,2,0)),"")</f>
        <v/>
      </c>
      <c r="J925" s="1" t="str">
        <f>IFERROR(CONCATENATE("*",VLOOKUP(C925,PARAM!E:F,2,0),VLOOKUP(D925,PARAM!K:L,2,0),VLOOKUP(E925,PARAM!H:I,2,0),VLOOKUP(G925,PARAM!S:T,2,0),"*"),"")</f>
        <v/>
      </c>
      <c r="K925" s="1" t="str">
        <f t="shared" si="1"/>
        <v>  </v>
      </c>
      <c r="L925" s="1" t="str">
        <f>VLOOKUP(B925,PARAM!A:C,3,0)</f>
        <v>#N/A</v>
      </c>
      <c r="M925" s="1" t="str">
        <f>VLOOKUP(D925,PARAM!K:N,3,0)</f>
        <v>#N/A</v>
      </c>
      <c r="N925" s="1" t="str">
        <f>VLOOKUP(D925,PARAM!K:N,4,0)</f>
        <v>#N/A</v>
      </c>
      <c r="O925" s="1" t="str">
        <f t="shared" si="2"/>
        <v>  </v>
      </c>
      <c r="P925" s="1"/>
      <c r="Q925" s="1"/>
    </row>
    <row r="926">
      <c r="A926" s="106"/>
      <c r="B926" s="1"/>
      <c r="C926" s="1"/>
      <c r="D926" s="1"/>
      <c r="E926" s="1"/>
      <c r="F926" s="1"/>
      <c r="G926" s="99" t="s">
        <v>1601</v>
      </c>
      <c r="H926" s="5"/>
      <c r="I926" s="1" t="str">
        <f>IFERROR(CONCATENATE(VLOOKUP(C926,PARAM!E:F,2,0),VLOOKUP(D926,PARAM!K:L,2,0),VLOOKUP(E926,PARAM!H:I,2,0),VLOOKUP(G926,PARAM!S:T,2,0)),"")</f>
        <v/>
      </c>
      <c r="J926" s="1" t="str">
        <f>IFERROR(CONCATENATE("*",VLOOKUP(C926,PARAM!E:F,2,0),VLOOKUP(D926,PARAM!K:L,2,0),VLOOKUP(E926,PARAM!H:I,2,0),VLOOKUP(G926,PARAM!S:T,2,0),"*"),"")</f>
        <v/>
      </c>
      <c r="K926" s="1" t="str">
        <f t="shared" si="1"/>
        <v>  </v>
      </c>
      <c r="L926" s="1" t="str">
        <f>VLOOKUP(B926,PARAM!A:C,3,0)</f>
        <v>#N/A</v>
      </c>
      <c r="M926" s="1" t="str">
        <f>VLOOKUP(D926,PARAM!K:N,3,0)</f>
        <v>#N/A</v>
      </c>
      <c r="N926" s="1" t="str">
        <f>VLOOKUP(D926,PARAM!K:N,4,0)</f>
        <v>#N/A</v>
      </c>
      <c r="O926" s="1" t="str">
        <f t="shared" si="2"/>
        <v>  </v>
      </c>
      <c r="P926" s="1"/>
      <c r="Q926" s="1"/>
    </row>
    <row r="927">
      <c r="A927" s="106"/>
      <c r="B927" s="1"/>
      <c r="C927" s="1"/>
      <c r="D927" s="1"/>
      <c r="E927" s="1"/>
      <c r="F927" s="1"/>
      <c r="G927" s="99" t="s">
        <v>1601</v>
      </c>
      <c r="H927" s="5"/>
      <c r="I927" s="1" t="str">
        <f>IFERROR(CONCATENATE(VLOOKUP(C927,PARAM!E:F,2,0),VLOOKUP(D927,PARAM!K:L,2,0),VLOOKUP(E927,PARAM!H:I,2,0),VLOOKUP(G927,PARAM!S:T,2,0)),"")</f>
        <v/>
      </c>
      <c r="J927" s="1" t="str">
        <f>IFERROR(CONCATENATE("*",VLOOKUP(C927,PARAM!E:F,2,0),VLOOKUP(D927,PARAM!K:L,2,0),VLOOKUP(E927,PARAM!H:I,2,0),VLOOKUP(G927,PARAM!S:T,2,0),"*"),"")</f>
        <v/>
      </c>
      <c r="K927" s="1" t="str">
        <f t="shared" si="1"/>
        <v>  </v>
      </c>
      <c r="L927" s="1" t="str">
        <f>VLOOKUP(B927,PARAM!A:C,3,0)</f>
        <v>#N/A</v>
      </c>
      <c r="M927" s="1" t="str">
        <f>VLOOKUP(D927,PARAM!K:N,3,0)</f>
        <v>#N/A</v>
      </c>
      <c r="N927" s="1" t="str">
        <f>VLOOKUP(D927,PARAM!K:N,4,0)</f>
        <v>#N/A</v>
      </c>
      <c r="O927" s="1" t="str">
        <f t="shared" si="2"/>
        <v>  </v>
      </c>
      <c r="P927" s="1"/>
      <c r="Q927" s="1"/>
    </row>
    <row r="928">
      <c r="A928" s="106"/>
      <c r="B928" s="1"/>
      <c r="C928" s="1"/>
      <c r="D928" s="1"/>
      <c r="E928" s="1"/>
      <c r="F928" s="1"/>
      <c r="G928" s="99" t="s">
        <v>1601</v>
      </c>
      <c r="H928" s="5"/>
      <c r="I928" s="1" t="str">
        <f>IFERROR(CONCATENATE(VLOOKUP(C928,PARAM!E:F,2,0),VLOOKUP(D928,PARAM!K:L,2,0),VLOOKUP(E928,PARAM!H:I,2,0),VLOOKUP(G928,PARAM!S:T,2,0)),"")</f>
        <v/>
      </c>
      <c r="J928" s="1" t="str">
        <f>IFERROR(CONCATENATE("*",VLOOKUP(C928,PARAM!E:F,2,0),VLOOKUP(D928,PARAM!K:L,2,0),VLOOKUP(E928,PARAM!H:I,2,0),VLOOKUP(G928,PARAM!S:T,2,0),"*"),"")</f>
        <v/>
      </c>
      <c r="K928" s="1" t="str">
        <f t="shared" si="1"/>
        <v>  </v>
      </c>
      <c r="L928" s="1" t="str">
        <f>VLOOKUP(B928,PARAM!A:C,3,0)</f>
        <v>#N/A</v>
      </c>
      <c r="M928" s="1" t="str">
        <f>VLOOKUP(D928,PARAM!K:N,3,0)</f>
        <v>#N/A</v>
      </c>
      <c r="N928" s="1" t="str">
        <f>VLOOKUP(D928,PARAM!K:N,4,0)</f>
        <v>#N/A</v>
      </c>
      <c r="O928" s="1" t="str">
        <f t="shared" si="2"/>
        <v>  </v>
      </c>
      <c r="P928" s="1"/>
      <c r="Q928" s="1"/>
    </row>
    <row r="929">
      <c r="A929" s="106"/>
      <c r="B929" s="1"/>
      <c r="C929" s="1"/>
      <c r="D929" s="1"/>
      <c r="E929" s="1"/>
      <c r="F929" s="1"/>
      <c r="G929" s="99" t="s">
        <v>1601</v>
      </c>
      <c r="H929" s="5"/>
      <c r="I929" s="1" t="str">
        <f>IFERROR(CONCATENATE(VLOOKUP(C929,PARAM!E:F,2,0),VLOOKUP(D929,PARAM!K:L,2,0),VLOOKUP(E929,PARAM!H:I,2,0),VLOOKUP(G929,PARAM!S:T,2,0)),"")</f>
        <v/>
      </c>
      <c r="J929" s="1" t="str">
        <f>IFERROR(CONCATENATE("*",VLOOKUP(C929,PARAM!E:F,2,0),VLOOKUP(D929,PARAM!K:L,2,0),VLOOKUP(E929,PARAM!H:I,2,0),VLOOKUP(G929,PARAM!S:T,2,0),"*"),"")</f>
        <v/>
      </c>
      <c r="K929" s="1" t="str">
        <f t="shared" si="1"/>
        <v>  </v>
      </c>
      <c r="L929" s="1" t="str">
        <f>VLOOKUP(B929,PARAM!A:C,3,0)</f>
        <v>#N/A</v>
      </c>
      <c r="M929" s="1" t="str">
        <f>VLOOKUP(D929,PARAM!K:N,3,0)</f>
        <v>#N/A</v>
      </c>
      <c r="N929" s="1" t="str">
        <f>VLOOKUP(D929,PARAM!K:N,4,0)</f>
        <v>#N/A</v>
      </c>
      <c r="O929" s="1" t="str">
        <f t="shared" si="2"/>
        <v>  </v>
      </c>
      <c r="P929" s="1"/>
      <c r="Q929" s="1"/>
    </row>
    <row r="930">
      <c r="A930" s="106"/>
      <c r="B930" s="1"/>
      <c r="C930" s="1"/>
      <c r="D930" s="1"/>
      <c r="E930" s="1"/>
      <c r="F930" s="1"/>
      <c r="G930" s="99" t="s">
        <v>1601</v>
      </c>
      <c r="H930" s="5"/>
      <c r="I930" s="1" t="str">
        <f>IFERROR(CONCATENATE(VLOOKUP(C930,PARAM!E:F,2,0),VLOOKUP(D930,PARAM!K:L,2,0),VLOOKUP(E930,PARAM!H:I,2,0),VLOOKUP(G930,PARAM!S:T,2,0)),"")</f>
        <v/>
      </c>
      <c r="J930" s="1" t="str">
        <f>IFERROR(CONCATENATE("*",VLOOKUP(C930,PARAM!E:F,2,0),VLOOKUP(D930,PARAM!K:L,2,0),VLOOKUP(E930,PARAM!H:I,2,0),VLOOKUP(G930,PARAM!S:T,2,0),"*"),"")</f>
        <v/>
      </c>
      <c r="K930" s="1" t="str">
        <f t="shared" si="1"/>
        <v>  </v>
      </c>
      <c r="L930" s="1" t="str">
        <f>VLOOKUP(B930,PARAM!A:C,3,0)</f>
        <v>#N/A</v>
      </c>
      <c r="M930" s="1" t="str">
        <f>VLOOKUP(D930,PARAM!K:N,3,0)</f>
        <v>#N/A</v>
      </c>
      <c r="N930" s="1" t="str">
        <f>VLOOKUP(D930,PARAM!K:N,4,0)</f>
        <v>#N/A</v>
      </c>
      <c r="O930" s="1" t="str">
        <f t="shared" si="2"/>
        <v>  </v>
      </c>
      <c r="P930" s="1"/>
      <c r="Q930" s="1"/>
    </row>
    <row r="931">
      <c r="A931" s="106"/>
      <c r="B931" s="1"/>
      <c r="C931" s="1"/>
      <c r="D931" s="1"/>
      <c r="E931" s="1"/>
      <c r="F931" s="1"/>
      <c r="G931" s="99" t="s">
        <v>1601</v>
      </c>
      <c r="H931" s="5"/>
      <c r="I931" s="1" t="str">
        <f>IFERROR(CONCATENATE(VLOOKUP(C931,PARAM!E:F,2,0),VLOOKUP(D931,PARAM!K:L,2,0),VLOOKUP(E931,PARAM!H:I,2,0),VLOOKUP(G931,PARAM!S:T,2,0)),"")</f>
        <v/>
      </c>
      <c r="J931" s="1" t="str">
        <f>IFERROR(CONCATENATE("*",VLOOKUP(C931,PARAM!E:F,2,0),VLOOKUP(D931,PARAM!K:L,2,0),VLOOKUP(E931,PARAM!H:I,2,0),VLOOKUP(G931,PARAM!S:T,2,0),"*"),"")</f>
        <v/>
      </c>
      <c r="K931" s="1" t="str">
        <f t="shared" si="1"/>
        <v>  </v>
      </c>
      <c r="L931" s="1" t="str">
        <f>VLOOKUP(B931,PARAM!A:C,3,0)</f>
        <v>#N/A</v>
      </c>
      <c r="M931" s="1" t="str">
        <f>VLOOKUP(D931,PARAM!K:N,3,0)</f>
        <v>#N/A</v>
      </c>
      <c r="N931" s="1" t="str">
        <f>VLOOKUP(D931,PARAM!K:N,4,0)</f>
        <v>#N/A</v>
      </c>
      <c r="O931" s="1" t="str">
        <f t="shared" si="2"/>
        <v>  </v>
      </c>
      <c r="P931" s="1"/>
      <c r="Q931" s="1"/>
    </row>
    <row r="932">
      <c r="A932" s="106"/>
      <c r="B932" s="1"/>
      <c r="C932" s="1"/>
      <c r="D932" s="1"/>
      <c r="E932" s="1"/>
      <c r="F932" s="1"/>
      <c r="G932" s="99" t="s">
        <v>1601</v>
      </c>
      <c r="H932" s="5"/>
      <c r="I932" s="1" t="str">
        <f>IFERROR(CONCATENATE(VLOOKUP(C932,PARAM!E:F,2,0),VLOOKUP(D932,PARAM!K:L,2,0),VLOOKUP(E932,PARAM!H:I,2,0),VLOOKUP(G932,PARAM!S:T,2,0)),"")</f>
        <v/>
      </c>
      <c r="J932" s="1" t="str">
        <f>IFERROR(CONCATENATE("*",VLOOKUP(C932,PARAM!E:F,2,0),VLOOKUP(D932,PARAM!K:L,2,0),VLOOKUP(E932,PARAM!H:I,2,0),VLOOKUP(G932,PARAM!S:T,2,0),"*"),"")</f>
        <v/>
      </c>
      <c r="K932" s="1" t="str">
        <f t="shared" si="1"/>
        <v>  </v>
      </c>
      <c r="L932" s="1" t="str">
        <f>VLOOKUP(B932,PARAM!A:C,3,0)</f>
        <v>#N/A</v>
      </c>
      <c r="M932" s="1" t="str">
        <f>VLOOKUP(D932,PARAM!K:N,3,0)</f>
        <v>#N/A</v>
      </c>
      <c r="N932" s="1" t="str">
        <f>VLOOKUP(D932,PARAM!K:N,4,0)</f>
        <v>#N/A</v>
      </c>
      <c r="O932" s="1" t="str">
        <f t="shared" si="2"/>
        <v>  </v>
      </c>
      <c r="P932" s="1"/>
      <c r="Q932" s="1"/>
    </row>
    <row r="933">
      <c r="A933" s="106"/>
      <c r="B933" s="1"/>
      <c r="C933" s="1"/>
      <c r="D933" s="1"/>
      <c r="E933" s="1"/>
      <c r="F933" s="1"/>
      <c r="G933" s="99" t="s">
        <v>1601</v>
      </c>
      <c r="H933" s="5"/>
      <c r="I933" s="1" t="str">
        <f>IFERROR(CONCATENATE(VLOOKUP(C933,PARAM!E:F,2,0),VLOOKUP(D933,PARAM!K:L,2,0),VLOOKUP(E933,PARAM!H:I,2,0),VLOOKUP(G933,PARAM!S:T,2,0)),"")</f>
        <v/>
      </c>
      <c r="J933" s="1" t="str">
        <f>IFERROR(CONCATENATE("*",VLOOKUP(C933,PARAM!E:F,2,0),VLOOKUP(D933,PARAM!K:L,2,0),VLOOKUP(E933,PARAM!H:I,2,0),VLOOKUP(G933,PARAM!S:T,2,0),"*"),"")</f>
        <v/>
      </c>
      <c r="K933" s="1" t="str">
        <f t="shared" si="1"/>
        <v>  </v>
      </c>
      <c r="L933" s="1" t="str">
        <f>VLOOKUP(B933,PARAM!A:C,3,0)</f>
        <v>#N/A</v>
      </c>
      <c r="M933" s="1" t="str">
        <f>VLOOKUP(D933,PARAM!K:N,3,0)</f>
        <v>#N/A</v>
      </c>
      <c r="N933" s="1" t="str">
        <f>VLOOKUP(D933,PARAM!K:N,4,0)</f>
        <v>#N/A</v>
      </c>
      <c r="O933" s="1" t="str">
        <f t="shared" si="2"/>
        <v>  </v>
      </c>
      <c r="P933" s="1"/>
      <c r="Q933" s="1"/>
    </row>
    <row r="934">
      <c r="A934" s="106"/>
      <c r="B934" s="1"/>
      <c r="C934" s="1"/>
      <c r="D934" s="1"/>
      <c r="E934" s="1"/>
      <c r="F934" s="1"/>
      <c r="G934" s="99" t="s">
        <v>1601</v>
      </c>
      <c r="H934" s="5"/>
      <c r="I934" s="1" t="str">
        <f>IFERROR(CONCATENATE(VLOOKUP(C934,PARAM!E:F,2,0),VLOOKUP(D934,PARAM!K:L,2,0),VLOOKUP(E934,PARAM!H:I,2,0),VLOOKUP(G934,PARAM!S:T,2,0)),"")</f>
        <v/>
      </c>
      <c r="J934" s="1" t="str">
        <f>IFERROR(CONCATENATE("*",VLOOKUP(C934,PARAM!E:F,2,0),VLOOKUP(D934,PARAM!K:L,2,0),VLOOKUP(E934,PARAM!H:I,2,0),VLOOKUP(G934,PARAM!S:T,2,0),"*"),"")</f>
        <v/>
      </c>
      <c r="K934" s="1" t="str">
        <f t="shared" si="1"/>
        <v>  </v>
      </c>
      <c r="L934" s="1" t="str">
        <f>VLOOKUP(B934,PARAM!A:C,3,0)</f>
        <v>#N/A</v>
      </c>
      <c r="M934" s="1" t="str">
        <f>VLOOKUP(D934,PARAM!K:N,3,0)</f>
        <v>#N/A</v>
      </c>
      <c r="N934" s="1" t="str">
        <f>VLOOKUP(D934,PARAM!K:N,4,0)</f>
        <v>#N/A</v>
      </c>
      <c r="O934" s="1" t="str">
        <f t="shared" si="2"/>
        <v>  </v>
      </c>
      <c r="P934" s="1"/>
      <c r="Q934" s="1"/>
    </row>
    <row r="935">
      <c r="A935" s="106"/>
      <c r="B935" s="1"/>
      <c r="C935" s="1"/>
      <c r="D935" s="1"/>
      <c r="E935" s="1"/>
      <c r="F935" s="1"/>
      <c r="G935" s="99" t="s">
        <v>1601</v>
      </c>
      <c r="H935" s="5"/>
      <c r="I935" s="1" t="str">
        <f>IFERROR(CONCATENATE(VLOOKUP(C935,PARAM!E:F,2,0),VLOOKUP(D935,PARAM!K:L,2,0),VLOOKUP(E935,PARAM!H:I,2,0),VLOOKUP(G935,PARAM!S:T,2,0)),"")</f>
        <v/>
      </c>
      <c r="J935" s="1" t="str">
        <f>IFERROR(CONCATENATE("*",VLOOKUP(C935,PARAM!E:F,2,0),VLOOKUP(D935,PARAM!K:L,2,0),VLOOKUP(E935,PARAM!H:I,2,0),VLOOKUP(G935,PARAM!S:T,2,0),"*"),"")</f>
        <v/>
      </c>
      <c r="K935" s="1" t="str">
        <f t="shared" si="1"/>
        <v>  </v>
      </c>
      <c r="L935" s="1" t="str">
        <f>VLOOKUP(B935,PARAM!A:C,3,0)</f>
        <v>#N/A</v>
      </c>
      <c r="M935" s="1" t="str">
        <f>VLOOKUP(D935,PARAM!K:N,3,0)</f>
        <v>#N/A</v>
      </c>
      <c r="N935" s="1" t="str">
        <f>VLOOKUP(D935,PARAM!K:N,4,0)</f>
        <v>#N/A</v>
      </c>
      <c r="O935" s="1" t="str">
        <f t="shared" si="2"/>
        <v>  </v>
      </c>
      <c r="P935" s="1"/>
      <c r="Q935" s="1"/>
    </row>
    <row r="936">
      <c r="A936" s="106"/>
      <c r="B936" s="1"/>
      <c r="C936" s="1"/>
      <c r="D936" s="1"/>
      <c r="E936" s="1"/>
      <c r="F936" s="1"/>
      <c r="G936" s="99" t="s">
        <v>1601</v>
      </c>
      <c r="H936" s="5"/>
      <c r="I936" s="1" t="str">
        <f>IFERROR(CONCATENATE(VLOOKUP(C936,PARAM!E:F,2,0),VLOOKUP(D936,PARAM!K:L,2,0),VLOOKUP(E936,PARAM!H:I,2,0),VLOOKUP(G936,PARAM!S:T,2,0)),"")</f>
        <v/>
      </c>
      <c r="J936" s="1" t="str">
        <f>IFERROR(CONCATENATE("*",VLOOKUP(C936,PARAM!E:F,2,0),VLOOKUP(D936,PARAM!K:L,2,0),VLOOKUP(E936,PARAM!H:I,2,0),VLOOKUP(G936,PARAM!S:T,2,0),"*"),"")</f>
        <v/>
      </c>
      <c r="K936" s="1" t="str">
        <f t="shared" si="1"/>
        <v>  </v>
      </c>
      <c r="L936" s="1" t="str">
        <f>VLOOKUP(B936,PARAM!A:C,3,0)</f>
        <v>#N/A</v>
      </c>
      <c r="M936" s="1" t="str">
        <f>VLOOKUP(D936,PARAM!K:N,3,0)</f>
        <v>#N/A</v>
      </c>
      <c r="N936" s="1" t="str">
        <f>VLOOKUP(D936,PARAM!K:N,4,0)</f>
        <v>#N/A</v>
      </c>
      <c r="O936" s="1" t="str">
        <f t="shared" si="2"/>
        <v>  </v>
      </c>
      <c r="P936" s="1"/>
      <c r="Q936" s="1"/>
    </row>
    <row r="937">
      <c r="A937" s="106"/>
      <c r="B937" s="1"/>
      <c r="C937" s="1"/>
      <c r="D937" s="1"/>
      <c r="E937" s="1"/>
      <c r="F937" s="1"/>
      <c r="G937" s="99" t="s">
        <v>1601</v>
      </c>
      <c r="H937" s="5"/>
      <c r="I937" s="1" t="str">
        <f>IFERROR(CONCATENATE(VLOOKUP(C937,PARAM!E:F,2,0),VLOOKUP(D937,PARAM!K:L,2,0),VLOOKUP(E937,PARAM!H:I,2,0),VLOOKUP(G937,PARAM!S:T,2,0)),"")</f>
        <v/>
      </c>
      <c r="J937" s="1" t="str">
        <f>IFERROR(CONCATENATE("*",VLOOKUP(C937,PARAM!E:F,2,0),VLOOKUP(D937,PARAM!K:L,2,0),VLOOKUP(E937,PARAM!H:I,2,0),VLOOKUP(G937,PARAM!S:T,2,0),"*"),"")</f>
        <v/>
      </c>
      <c r="K937" s="1" t="str">
        <f t="shared" si="1"/>
        <v>  </v>
      </c>
      <c r="L937" s="1" t="str">
        <f>VLOOKUP(B937,PARAM!A:C,3,0)</f>
        <v>#N/A</v>
      </c>
      <c r="M937" s="1" t="str">
        <f>VLOOKUP(D937,PARAM!K:N,3,0)</f>
        <v>#N/A</v>
      </c>
      <c r="N937" s="1" t="str">
        <f>VLOOKUP(D937,PARAM!K:N,4,0)</f>
        <v>#N/A</v>
      </c>
      <c r="O937" s="1" t="str">
        <f t="shared" si="2"/>
        <v>  </v>
      </c>
      <c r="P937" s="1"/>
      <c r="Q937" s="1"/>
    </row>
    <row r="938">
      <c r="A938" s="106"/>
      <c r="B938" s="1"/>
      <c r="C938" s="1"/>
      <c r="D938" s="1"/>
      <c r="E938" s="1"/>
      <c r="F938" s="1"/>
      <c r="G938" s="99" t="s">
        <v>1601</v>
      </c>
      <c r="H938" s="5"/>
      <c r="I938" s="1" t="str">
        <f>IFERROR(CONCATENATE(VLOOKUP(C938,PARAM!E:F,2,0),VLOOKUP(D938,PARAM!K:L,2,0),VLOOKUP(E938,PARAM!H:I,2,0),VLOOKUP(G938,PARAM!S:T,2,0)),"")</f>
        <v/>
      </c>
      <c r="J938" s="1" t="str">
        <f>IFERROR(CONCATENATE("*",VLOOKUP(C938,PARAM!E:F,2,0),VLOOKUP(D938,PARAM!K:L,2,0),VLOOKUP(E938,PARAM!H:I,2,0),VLOOKUP(G938,PARAM!S:T,2,0),"*"),"")</f>
        <v/>
      </c>
      <c r="K938" s="1" t="str">
        <f t="shared" si="1"/>
        <v>  </v>
      </c>
      <c r="L938" s="1" t="str">
        <f>VLOOKUP(B938,PARAM!A:C,3,0)</f>
        <v>#N/A</v>
      </c>
      <c r="M938" s="1" t="str">
        <f>VLOOKUP(D938,PARAM!K:N,3,0)</f>
        <v>#N/A</v>
      </c>
      <c r="N938" s="1" t="str">
        <f>VLOOKUP(D938,PARAM!K:N,4,0)</f>
        <v>#N/A</v>
      </c>
      <c r="O938" s="1" t="str">
        <f t="shared" si="2"/>
        <v>  </v>
      </c>
      <c r="P938" s="1"/>
      <c r="Q938" s="1"/>
    </row>
    <row r="939">
      <c r="A939" s="106"/>
      <c r="B939" s="1"/>
      <c r="C939" s="1"/>
      <c r="D939" s="1"/>
      <c r="E939" s="1"/>
      <c r="F939" s="1"/>
      <c r="G939" s="99" t="s">
        <v>1601</v>
      </c>
      <c r="H939" s="5"/>
      <c r="I939" s="1" t="str">
        <f>IFERROR(CONCATENATE(VLOOKUP(C939,PARAM!E:F,2,0),VLOOKUP(D939,PARAM!K:L,2,0),VLOOKUP(E939,PARAM!H:I,2,0),VLOOKUP(G939,PARAM!S:T,2,0)),"")</f>
        <v/>
      </c>
      <c r="J939" s="1" t="str">
        <f>IFERROR(CONCATENATE("*",VLOOKUP(C939,PARAM!E:F,2,0),VLOOKUP(D939,PARAM!K:L,2,0),VLOOKUP(E939,PARAM!H:I,2,0),VLOOKUP(G939,PARAM!S:T,2,0),"*"),"")</f>
        <v/>
      </c>
      <c r="K939" s="1" t="str">
        <f t="shared" si="1"/>
        <v>  </v>
      </c>
      <c r="L939" s="1" t="str">
        <f>VLOOKUP(B939,PARAM!A:C,3,0)</f>
        <v>#N/A</v>
      </c>
      <c r="M939" s="1" t="str">
        <f>VLOOKUP(D939,PARAM!K:N,3,0)</f>
        <v>#N/A</v>
      </c>
      <c r="N939" s="1" t="str">
        <f>VLOOKUP(D939,PARAM!K:N,4,0)</f>
        <v>#N/A</v>
      </c>
      <c r="O939" s="1" t="str">
        <f t="shared" si="2"/>
        <v>  </v>
      </c>
      <c r="P939" s="1"/>
      <c r="Q939" s="1"/>
    </row>
    <row r="940">
      <c r="A940" s="106"/>
      <c r="B940" s="1"/>
      <c r="C940" s="1"/>
      <c r="D940" s="1"/>
      <c r="E940" s="1"/>
      <c r="F940" s="1"/>
      <c r="G940" s="99" t="s">
        <v>1601</v>
      </c>
      <c r="H940" s="5"/>
      <c r="I940" s="1" t="str">
        <f>IFERROR(CONCATENATE(VLOOKUP(C940,PARAM!E:F,2,0),VLOOKUP(D940,PARAM!K:L,2,0),VLOOKUP(E940,PARAM!H:I,2,0),VLOOKUP(G940,PARAM!S:T,2,0)),"")</f>
        <v/>
      </c>
      <c r="J940" s="1" t="str">
        <f>IFERROR(CONCATENATE("*",VLOOKUP(C940,PARAM!E:F,2,0),VLOOKUP(D940,PARAM!K:L,2,0),VLOOKUP(E940,PARAM!H:I,2,0),VLOOKUP(G940,PARAM!S:T,2,0),"*"),"")</f>
        <v/>
      </c>
      <c r="K940" s="1" t="str">
        <f t="shared" si="1"/>
        <v>  </v>
      </c>
      <c r="L940" s="1" t="str">
        <f>VLOOKUP(B940,PARAM!A:C,3,0)</f>
        <v>#N/A</v>
      </c>
      <c r="M940" s="1" t="str">
        <f>VLOOKUP(D940,PARAM!K:N,3,0)</f>
        <v>#N/A</v>
      </c>
      <c r="N940" s="1" t="str">
        <f>VLOOKUP(D940,PARAM!K:N,4,0)</f>
        <v>#N/A</v>
      </c>
      <c r="O940" s="1" t="str">
        <f t="shared" si="2"/>
        <v>  </v>
      </c>
      <c r="P940" s="1"/>
      <c r="Q940" s="1"/>
    </row>
    <row r="941">
      <c r="A941" s="106"/>
      <c r="B941" s="1"/>
      <c r="C941" s="1"/>
      <c r="D941" s="1"/>
      <c r="E941" s="1"/>
      <c r="F941" s="1"/>
      <c r="G941" s="99" t="s">
        <v>1601</v>
      </c>
      <c r="H941" s="5"/>
      <c r="I941" s="1" t="str">
        <f>IFERROR(CONCATENATE(VLOOKUP(C941,PARAM!E:F,2,0),VLOOKUP(D941,PARAM!K:L,2,0),VLOOKUP(E941,PARAM!H:I,2,0),VLOOKUP(G941,PARAM!S:T,2,0)),"")</f>
        <v/>
      </c>
      <c r="J941" s="1" t="str">
        <f>IFERROR(CONCATENATE("*",VLOOKUP(C941,PARAM!E:F,2,0),VLOOKUP(D941,PARAM!K:L,2,0),VLOOKUP(E941,PARAM!H:I,2,0),VLOOKUP(G941,PARAM!S:T,2,0),"*"),"")</f>
        <v/>
      </c>
      <c r="K941" s="1" t="str">
        <f t="shared" si="1"/>
        <v>  </v>
      </c>
      <c r="L941" s="1" t="str">
        <f>VLOOKUP(B941,PARAM!A:C,3,0)</f>
        <v>#N/A</v>
      </c>
      <c r="M941" s="1" t="str">
        <f>VLOOKUP(D941,PARAM!K:N,3,0)</f>
        <v>#N/A</v>
      </c>
      <c r="N941" s="1" t="str">
        <f>VLOOKUP(D941,PARAM!K:N,4,0)</f>
        <v>#N/A</v>
      </c>
      <c r="O941" s="1" t="str">
        <f t="shared" si="2"/>
        <v>  </v>
      </c>
      <c r="P941" s="1"/>
      <c r="Q941" s="1"/>
    </row>
    <row r="942">
      <c r="A942" s="106"/>
      <c r="B942" s="1"/>
      <c r="C942" s="1"/>
      <c r="D942" s="1"/>
      <c r="E942" s="1"/>
      <c r="F942" s="1"/>
      <c r="G942" s="99" t="s">
        <v>1601</v>
      </c>
      <c r="H942" s="5"/>
      <c r="I942" s="1" t="str">
        <f>IFERROR(CONCATENATE(VLOOKUP(C942,PARAM!E:F,2,0),VLOOKUP(D942,PARAM!K:L,2,0),VLOOKUP(E942,PARAM!H:I,2,0),VLOOKUP(G942,PARAM!S:T,2,0)),"")</f>
        <v/>
      </c>
      <c r="J942" s="1" t="str">
        <f>IFERROR(CONCATENATE("*",VLOOKUP(C942,PARAM!E:F,2,0),VLOOKUP(D942,PARAM!K:L,2,0),VLOOKUP(E942,PARAM!H:I,2,0),VLOOKUP(G942,PARAM!S:T,2,0),"*"),"")</f>
        <v/>
      </c>
      <c r="K942" s="1" t="str">
        <f t="shared" si="1"/>
        <v>  </v>
      </c>
      <c r="L942" s="1" t="str">
        <f>VLOOKUP(B942,PARAM!A:C,3,0)</f>
        <v>#N/A</v>
      </c>
      <c r="M942" s="1" t="str">
        <f>VLOOKUP(D942,PARAM!K:N,3,0)</f>
        <v>#N/A</v>
      </c>
      <c r="N942" s="1" t="str">
        <f>VLOOKUP(D942,PARAM!K:N,4,0)</f>
        <v>#N/A</v>
      </c>
      <c r="O942" s="1" t="str">
        <f t="shared" si="2"/>
        <v>  </v>
      </c>
      <c r="P942" s="1"/>
      <c r="Q942" s="1"/>
    </row>
    <row r="943">
      <c r="A943" s="106"/>
      <c r="B943" s="1"/>
      <c r="C943" s="1"/>
      <c r="D943" s="1"/>
      <c r="E943" s="1"/>
      <c r="F943" s="1"/>
      <c r="G943" s="99" t="s">
        <v>1601</v>
      </c>
      <c r="H943" s="5"/>
      <c r="I943" s="1" t="str">
        <f>IFERROR(CONCATENATE(VLOOKUP(C943,PARAM!E:F,2,0),VLOOKUP(D943,PARAM!K:L,2,0),VLOOKUP(E943,PARAM!H:I,2,0),VLOOKUP(G943,PARAM!S:T,2,0)),"")</f>
        <v/>
      </c>
      <c r="J943" s="1" t="str">
        <f>IFERROR(CONCATENATE("*",VLOOKUP(C943,PARAM!E:F,2,0),VLOOKUP(D943,PARAM!K:L,2,0),VLOOKUP(E943,PARAM!H:I,2,0),VLOOKUP(G943,PARAM!S:T,2,0),"*"),"")</f>
        <v/>
      </c>
      <c r="K943" s="1" t="str">
        <f t="shared" si="1"/>
        <v>  </v>
      </c>
      <c r="L943" s="1" t="str">
        <f>VLOOKUP(B943,PARAM!A:C,3,0)</f>
        <v>#N/A</v>
      </c>
      <c r="M943" s="1" t="str">
        <f>VLOOKUP(D943,PARAM!K:N,3,0)</f>
        <v>#N/A</v>
      </c>
      <c r="N943" s="1" t="str">
        <f>VLOOKUP(D943,PARAM!K:N,4,0)</f>
        <v>#N/A</v>
      </c>
      <c r="O943" s="1" t="str">
        <f t="shared" si="2"/>
        <v>  </v>
      </c>
      <c r="P943" s="1"/>
      <c r="Q943" s="1"/>
    </row>
    <row r="944">
      <c r="A944" s="106"/>
      <c r="B944" s="1"/>
      <c r="C944" s="1"/>
      <c r="D944" s="1"/>
      <c r="E944" s="1"/>
      <c r="F944" s="1"/>
      <c r="G944" s="99" t="s">
        <v>1601</v>
      </c>
      <c r="H944" s="5"/>
      <c r="I944" s="1" t="str">
        <f>IFERROR(CONCATENATE(VLOOKUP(C944,PARAM!E:F,2,0),VLOOKUP(D944,PARAM!K:L,2,0),VLOOKUP(E944,PARAM!H:I,2,0),VLOOKUP(G944,PARAM!S:T,2,0)),"")</f>
        <v/>
      </c>
      <c r="J944" s="1" t="str">
        <f>IFERROR(CONCATENATE("*",VLOOKUP(C944,PARAM!E:F,2,0),VLOOKUP(D944,PARAM!K:L,2,0),VLOOKUP(E944,PARAM!H:I,2,0),VLOOKUP(G944,PARAM!S:T,2,0),"*"),"")</f>
        <v/>
      </c>
      <c r="K944" s="1" t="str">
        <f t="shared" si="1"/>
        <v>  </v>
      </c>
      <c r="L944" s="1" t="str">
        <f>VLOOKUP(B944,PARAM!A:C,3,0)</f>
        <v>#N/A</v>
      </c>
      <c r="M944" s="1" t="str">
        <f>VLOOKUP(D944,PARAM!K:N,3,0)</f>
        <v>#N/A</v>
      </c>
      <c r="N944" s="1" t="str">
        <f>VLOOKUP(D944,PARAM!K:N,4,0)</f>
        <v>#N/A</v>
      </c>
      <c r="O944" s="1" t="str">
        <f t="shared" si="2"/>
        <v>  </v>
      </c>
      <c r="P944" s="1"/>
      <c r="Q944" s="1"/>
    </row>
    <row r="945">
      <c r="A945" s="106"/>
      <c r="B945" s="1"/>
      <c r="C945" s="1"/>
      <c r="D945" s="1"/>
      <c r="E945" s="1"/>
      <c r="F945" s="1"/>
      <c r="G945" s="99" t="s">
        <v>1601</v>
      </c>
      <c r="H945" s="5"/>
      <c r="I945" s="1" t="str">
        <f>IFERROR(CONCATENATE(VLOOKUP(C945,PARAM!E:F,2,0),VLOOKUP(D945,PARAM!K:L,2,0),VLOOKUP(E945,PARAM!H:I,2,0),VLOOKUP(G945,PARAM!S:T,2,0)),"")</f>
        <v/>
      </c>
      <c r="J945" s="1" t="str">
        <f>IFERROR(CONCATENATE("*",VLOOKUP(C945,PARAM!E:F,2,0),VLOOKUP(D945,PARAM!K:L,2,0),VLOOKUP(E945,PARAM!H:I,2,0),VLOOKUP(G945,PARAM!S:T,2,0),"*"),"")</f>
        <v/>
      </c>
      <c r="K945" s="1" t="str">
        <f t="shared" si="1"/>
        <v>  </v>
      </c>
      <c r="L945" s="1" t="str">
        <f>VLOOKUP(B945,PARAM!A:C,3,0)</f>
        <v>#N/A</v>
      </c>
      <c r="M945" s="1" t="str">
        <f>VLOOKUP(D945,PARAM!K:N,3,0)</f>
        <v>#N/A</v>
      </c>
      <c r="N945" s="1" t="str">
        <f>VLOOKUP(D945,PARAM!K:N,4,0)</f>
        <v>#N/A</v>
      </c>
      <c r="O945" s="1" t="str">
        <f t="shared" si="2"/>
        <v>  </v>
      </c>
      <c r="P945" s="1"/>
      <c r="Q945" s="1"/>
    </row>
    <row r="946">
      <c r="A946" s="106"/>
      <c r="B946" s="1"/>
      <c r="C946" s="1"/>
      <c r="D946" s="1"/>
      <c r="E946" s="1"/>
      <c r="F946" s="1"/>
      <c r="G946" s="99" t="s">
        <v>1601</v>
      </c>
      <c r="H946" s="5"/>
      <c r="I946" s="1" t="str">
        <f>IFERROR(CONCATENATE(VLOOKUP(C946,PARAM!E:F,2,0),VLOOKUP(D946,PARAM!K:L,2,0),VLOOKUP(E946,PARAM!H:I,2,0),VLOOKUP(G946,PARAM!S:T,2,0)),"")</f>
        <v/>
      </c>
      <c r="J946" s="1" t="str">
        <f>IFERROR(CONCATENATE("*",VLOOKUP(C946,PARAM!E:F,2,0),VLOOKUP(D946,PARAM!K:L,2,0),VLOOKUP(E946,PARAM!H:I,2,0),VLOOKUP(G946,PARAM!S:T,2,0),"*"),"")</f>
        <v/>
      </c>
      <c r="K946" s="1" t="str">
        <f t="shared" si="1"/>
        <v>  </v>
      </c>
      <c r="L946" s="1" t="str">
        <f>VLOOKUP(B946,PARAM!A:C,3,0)</f>
        <v>#N/A</v>
      </c>
      <c r="M946" s="1" t="str">
        <f>VLOOKUP(D946,PARAM!K:N,3,0)</f>
        <v>#N/A</v>
      </c>
      <c r="N946" s="1" t="str">
        <f>VLOOKUP(D946,PARAM!K:N,4,0)</f>
        <v>#N/A</v>
      </c>
      <c r="O946" s="1" t="str">
        <f t="shared" si="2"/>
        <v>  </v>
      </c>
      <c r="P946" s="1"/>
      <c r="Q946" s="1"/>
    </row>
    <row r="947">
      <c r="A947" s="106"/>
      <c r="B947" s="1"/>
      <c r="C947" s="1"/>
      <c r="D947" s="1"/>
      <c r="E947" s="1"/>
      <c r="F947" s="1"/>
      <c r="G947" s="99" t="s">
        <v>1601</v>
      </c>
      <c r="H947" s="5"/>
      <c r="I947" s="1" t="str">
        <f>IFERROR(CONCATENATE(VLOOKUP(C947,PARAM!E:F,2,0),VLOOKUP(D947,PARAM!K:L,2,0),VLOOKUP(E947,PARAM!H:I,2,0),VLOOKUP(G947,PARAM!S:T,2,0)),"")</f>
        <v/>
      </c>
      <c r="J947" s="1" t="str">
        <f>IFERROR(CONCATENATE("*",VLOOKUP(C947,PARAM!E:F,2,0),VLOOKUP(D947,PARAM!K:L,2,0),VLOOKUP(E947,PARAM!H:I,2,0),VLOOKUP(G947,PARAM!S:T,2,0),"*"),"")</f>
        <v/>
      </c>
      <c r="K947" s="1" t="str">
        <f t="shared" si="1"/>
        <v>  </v>
      </c>
      <c r="L947" s="1" t="str">
        <f>VLOOKUP(B947,PARAM!A:C,3,0)</f>
        <v>#N/A</v>
      </c>
      <c r="M947" s="1" t="str">
        <f>VLOOKUP(D947,PARAM!K:N,3,0)</f>
        <v>#N/A</v>
      </c>
      <c r="N947" s="1" t="str">
        <f>VLOOKUP(D947,PARAM!K:N,4,0)</f>
        <v>#N/A</v>
      </c>
      <c r="O947" s="1" t="str">
        <f t="shared" si="2"/>
        <v>  </v>
      </c>
      <c r="P947" s="1"/>
      <c r="Q947" s="1"/>
    </row>
    <row r="948">
      <c r="A948" s="106"/>
      <c r="B948" s="1"/>
      <c r="C948" s="1"/>
      <c r="D948" s="1"/>
      <c r="E948" s="1"/>
      <c r="F948" s="1"/>
      <c r="G948" s="99" t="s">
        <v>1601</v>
      </c>
      <c r="H948" s="5"/>
      <c r="I948" s="1" t="str">
        <f>IFERROR(CONCATENATE(VLOOKUP(C948,PARAM!E:F,2,0),VLOOKUP(D948,PARAM!K:L,2,0),VLOOKUP(E948,PARAM!H:I,2,0),VLOOKUP(G948,PARAM!S:T,2,0)),"")</f>
        <v/>
      </c>
      <c r="J948" s="1" t="str">
        <f>IFERROR(CONCATENATE("*",VLOOKUP(C948,PARAM!E:F,2,0),VLOOKUP(D948,PARAM!K:L,2,0),VLOOKUP(E948,PARAM!H:I,2,0),VLOOKUP(G948,PARAM!S:T,2,0),"*"),"")</f>
        <v/>
      </c>
      <c r="K948" s="1" t="str">
        <f t="shared" si="1"/>
        <v>  </v>
      </c>
      <c r="L948" s="1" t="str">
        <f>VLOOKUP(B948,PARAM!A:C,3,0)</f>
        <v>#N/A</v>
      </c>
      <c r="M948" s="1" t="str">
        <f>VLOOKUP(D948,PARAM!K:N,3,0)</f>
        <v>#N/A</v>
      </c>
      <c r="N948" s="1" t="str">
        <f>VLOOKUP(D948,PARAM!K:N,4,0)</f>
        <v>#N/A</v>
      </c>
      <c r="O948" s="1" t="str">
        <f t="shared" si="2"/>
        <v>  </v>
      </c>
      <c r="P948" s="1"/>
      <c r="Q948" s="1"/>
    </row>
    <row r="949">
      <c r="A949" s="106"/>
      <c r="B949" s="1"/>
      <c r="C949" s="1"/>
      <c r="D949" s="1"/>
      <c r="E949" s="1"/>
      <c r="F949" s="1"/>
      <c r="G949" s="99" t="s">
        <v>1601</v>
      </c>
      <c r="H949" s="5"/>
      <c r="I949" s="1" t="str">
        <f>IFERROR(CONCATENATE(VLOOKUP(C949,PARAM!E:F,2,0),VLOOKUP(D949,PARAM!K:L,2,0),VLOOKUP(E949,PARAM!H:I,2,0),VLOOKUP(G949,PARAM!S:T,2,0)),"")</f>
        <v/>
      </c>
      <c r="J949" s="1" t="str">
        <f>IFERROR(CONCATENATE("*",VLOOKUP(C949,PARAM!E:F,2,0),VLOOKUP(D949,PARAM!K:L,2,0),VLOOKUP(E949,PARAM!H:I,2,0),VLOOKUP(G949,PARAM!S:T,2,0),"*"),"")</f>
        <v/>
      </c>
      <c r="K949" s="1" t="str">
        <f t="shared" si="1"/>
        <v>  </v>
      </c>
      <c r="L949" s="1" t="str">
        <f>VLOOKUP(B949,PARAM!A:C,3,0)</f>
        <v>#N/A</v>
      </c>
      <c r="M949" s="1" t="str">
        <f>VLOOKUP(D949,PARAM!K:N,3,0)</f>
        <v>#N/A</v>
      </c>
      <c r="N949" s="1" t="str">
        <f>VLOOKUP(D949,PARAM!K:N,4,0)</f>
        <v>#N/A</v>
      </c>
      <c r="O949" s="1" t="str">
        <f t="shared" si="2"/>
        <v>  </v>
      </c>
      <c r="P949" s="1"/>
      <c r="Q949" s="1"/>
    </row>
    <row r="950">
      <c r="A950" s="106"/>
      <c r="B950" s="1"/>
      <c r="C950" s="1"/>
      <c r="D950" s="1"/>
      <c r="E950" s="1"/>
      <c r="F950" s="1"/>
      <c r="G950" s="99" t="s">
        <v>1601</v>
      </c>
      <c r="H950" s="5"/>
      <c r="I950" s="1" t="str">
        <f>IFERROR(CONCATENATE(VLOOKUP(C950,PARAM!E:F,2,0),VLOOKUP(D950,PARAM!K:L,2,0),VLOOKUP(E950,PARAM!H:I,2,0),VLOOKUP(G950,PARAM!S:T,2,0)),"")</f>
        <v/>
      </c>
      <c r="J950" s="1" t="str">
        <f>IFERROR(CONCATENATE("*",VLOOKUP(C950,PARAM!E:F,2,0),VLOOKUP(D950,PARAM!K:L,2,0),VLOOKUP(E950,PARAM!H:I,2,0),VLOOKUP(G950,PARAM!S:T,2,0),"*"),"")</f>
        <v/>
      </c>
      <c r="K950" s="1" t="str">
        <f t="shared" si="1"/>
        <v>  </v>
      </c>
      <c r="L950" s="1" t="str">
        <f>VLOOKUP(B950,PARAM!A:C,3,0)</f>
        <v>#N/A</v>
      </c>
      <c r="M950" s="1" t="str">
        <f>VLOOKUP(D950,PARAM!K:N,3,0)</f>
        <v>#N/A</v>
      </c>
      <c r="N950" s="1" t="str">
        <f>VLOOKUP(D950,PARAM!K:N,4,0)</f>
        <v>#N/A</v>
      </c>
      <c r="O950" s="1" t="str">
        <f t="shared" si="2"/>
        <v>  </v>
      </c>
      <c r="P950" s="1"/>
      <c r="Q950" s="1"/>
    </row>
    <row r="951">
      <c r="A951" s="106"/>
      <c r="B951" s="1"/>
      <c r="C951" s="1"/>
      <c r="D951" s="1"/>
      <c r="E951" s="1"/>
      <c r="F951" s="1"/>
      <c r="G951" s="99" t="s">
        <v>1601</v>
      </c>
      <c r="H951" s="5"/>
      <c r="I951" s="1" t="str">
        <f>IFERROR(CONCATENATE(VLOOKUP(C951,PARAM!E:F,2,0),VLOOKUP(D951,PARAM!K:L,2,0),VLOOKUP(E951,PARAM!H:I,2,0),VLOOKUP(G951,PARAM!S:T,2,0)),"")</f>
        <v/>
      </c>
      <c r="J951" s="1" t="str">
        <f>IFERROR(CONCATENATE("*",VLOOKUP(C951,PARAM!E:F,2,0),VLOOKUP(D951,PARAM!K:L,2,0),VLOOKUP(E951,PARAM!H:I,2,0),VLOOKUP(G951,PARAM!S:T,2,0),"*"),"")</f>
        <v/>
      </c>
      <c r="K951" s="1" t="str">
        <f t="shared" si="1"/>
        <v>  </v>
      </c>
      <c r="L951" s="1" t="str">
        <f>VLOOKUP(B951,PARAM!A:C,3,0)</f>
        <v>#N/A</v>
      </c>
      <c r="M951" s="1" t="str">
        <f>VLOOKUP(D951,PARAM!K:N,3,0)</f>
        <v>#N/A</v>
      </c>
      <c r="N951" s="1" t="str">
        <f>VLOOKUP(D951,PARAM!K:N,4,0)</f>
        <v>#N/A</v>
      </c>
      <c r="O951" s="1" t="str">
        <f t="shared" si="2"/>
        <v>  </v>
      </c>
      <c r="P951" s="1"/>
      <c r="Q951" s="1"/>
    </row>
    <row r="952">
      <c r="A952" s="106"/>
      <c r="B952" s="1"/>
      <c r="C952" s="1"/>
      <c r="D952" s="1"/>
      <c r="E952" s="1"/>
      <c r="F952" s="1"/>
      <c r="G952" s="99" t="s">
        <v>1601</v>
      </c>
      <c r="H952" s="5"/>
      <c r="I952" s="1" t="str">
        <f>IFERROR(CONCATENATE(VLOOKUP(C952,PARAM!E:F,2,0),VLOOKUP(D952,PARAM!K:L,2,0),VLOOKUP(E952,PARAM!H:I,2,0),VLOOKUP(G952,PARAM!S:T,2,0)),"")</f>
        <v/>
      </c>
      <c r="J952" s="1" t="str">
        <f>IFERROR(CONCATENATE("*",VLOOKUP(C952,PARAM!E:F,2,0),VLOOKUP(D952,PARAM!K:L,2,0),VLOOKUP(E952,PARAM!H:I,2,0),VLOOKUP(G952,PARAM!S:T,2,0),"*"),"")</f>
        <v/>
      </c>
      <c r="K952" s="1" t="str">
        <f t="shared" si="1"/>
        <v>  </v>
      </c>
      <c r="L952" s="1" t="str">
        <f>VLOOKUP(B952,PARAM!A:C,3,0)</f>
        <v>#N/A</v>
      </c>
      <c r="M952" s="1" t="str">
        <f>VLOOKUP(D952,PARAM!K:N,3,0)</f>
        <v>#N/A</v>
      </c>
      <c r="N952" s="1" t="str">
        <f>VLOOKUP(D952,PARAM!K:N,4,0)</f>
        <v>#N/A</v>
      </c>
      <c r="O952" s="1" t="str">
        <f t="shared" si="2"/>
        <v>  </v>
      </c>
      <c r="P952" s="1"/>
      <c r="Q952" s="1"/>
    </row>
    <row r="953">
      <c r="A953" s="106"/>
      <c r="B953" s="1"/>
      <c r="C953" s="1"/>
      <c r="D953" s="1"/>
      <c r="E953" s="1"/>
      <c r="F953" s="1"/>
      <c r="G953" s="99" t="s">
        <v>1601</v>
      </c>
      <c r="H953" s="5"/>
      <c r="I953" s="1" t="str">
        <f>IFERROR(CONCATENATE(VLOOKUP(C953,PARAM!E:F,2,0),VLOOKUP(D953,PARAM!K:L,2,0),VLOOKUP(E953,PARAM!H:I,2,0),VLOOKUP(G953,PARAM!S:T,2,0)),"")</f>
        <v/>
      </c>
      <c r="J953" s="1" t="str">
        <f>IFERROR(CONCATENATE("*",VLOOKUP(C953,PARAM!E:F,2,0),VLOOKUP(D953,PARAM!K:L,2,0),VLOOKUP(E953,PARAM!H:I,2,0),VLOOKUP(G953,PARAM!S:T,2,0),"*"),"")</f>
        <v/>
      </c>
      <c r="K953" s="1" t="str">
        <f t="shared" si="1"/>
        <v>  </v>
      </c>
      <c r="L953" s="1" t="str">
        <f>VLOOKUP(B953,PARAM!A:C,3,0)</f>
        <v>#N/A</v>
      </c>
      <c r="M953" s="1" t="str">
        <f>VLOOKUP(D953,PARAM!K:N,3,0)</f>
        <v>#N/A</v>
      </c>
      <c r="N953" s="1" t="str">
        <f>VLOOKUP(D953,PARAM!K:N,4,0)</f>
        <v>#N/A</v>
      </c>
      <c r="O953" s="1" t="str">
        <f t="shared" si="2"/>
        <v>  </v>
      </c>
      <c r="P953" s="1"/>
      <c r="Q953" s="1"/>
    </row>
    <row r="954">
      <c r="A954" s="106"/>
      <c r="B954" s="1"/>
      <c r="C954" s="1"/>
      <c r="D954" s="1"/>
      <c r="E954" s="1"/>
      <c r="F954" s="1"/>
      <c r="G954" s="99" t="s">
        <v>1601</v>
      </c>
      <c r="H954" s="5"/>
      <c r="I954" s="1" t="str">
        <f>IFERROR(CONCATENATE(VLOOKUP(C954,PARAM!E:F,2,0),VLOOKUP(D954,PARAM!K:L,2,0),VLOOKUP(E954,PARAM!H:I,2,0),VLOOKUP(G954,PARAM!S:T,2,0)),"")</f>
        <v/>
      </c>
      <c r="J954" s="1" t="str">
        <f>IFERROR(CONCATENATE("*",VLOOKUP(C954,PARAM!E:F,2,0),VLOOKUP(D954,PARAM!K:L,2,0),VLOOKUP(E954,PARAM!H:I,2,0),VLOOKUP(G954,PARAM!S:T,2,0),"*"),"")</f>
        <v/>
      </c>
      <c r="K954" s="1" t="str">
        <f t="shared" si="1"/>
        <v>  </v>
      </c>
      <c r="L954" s="1" t="str">
        <f>VLOOKUP(B954,PARAM!A:C,3,0)</f>
        <v>#N/A</v>
      </c>
      <c r="M954" s="1" t="str">
        <f>VLOOKUP(D954,PARAM!K:N,3,0)</f>
        <v>#N/A</v>
      </c>
      <c r="N954" s="1" t="str">
        <f>VLOOKUP(D954,PARAM!K:N,4,0)</f>
        <v>#N/A</v>
      </c>
      <c r="O954" s="1" t="str">
        <f t="shared" si="2"/>
        <v>  </v>
      </c>
      <c r="P954" s="1"/>
      <c r="Q954" s="1"/>
    </row>
    <row r="955">
      <c r="A955" s="106"/>
      <c r="B955" s="1"/>
      <c r="C955" s="1"/>
      <c r="D955" s="1"/>
      <c r="E955" s="1"/>
      <c r="F955" s="1"/>
      <c r="G955" s="99" t="s">
        <v>1601</v>
      </c>
      <c r="H955" s="5"/>
      <c r="I955" s="1" t="str">
        <f>IFERROR(CONCATENATE(VLOOKUP(C955,PARAM!E:F,2,0),VLOOKUP(D955,PARAM!K:L,2,0),VLOOKUP(E955,PARAM!H:I,2,0),VLOOKUP(G955,PARAM!S:T,2,0)),"")</f>
        <v/>
      </c>
      <c r="J955" s="1" t="str">
        <f>IFERROR(CONCATENATE("*",VLOOKUP(C955,PARAM!E:F,2,0),VLOOKUP(D955,PARAM!K:L,2,0),VLOOKUP(E955,PARAM!H:I,2,0),VLOOKUP(G955,PARAM!S:T,2,0),"*"),"")</f>
        <v/>
      </c>
      <c r="K955" s="1" t="str">
        <f t="shared" si="1"/>
        <v>  </v>
      </c>
      <c r="L955" s="1" t="str">
        <f>VLOOKUP(B955,PARAM!A:C,3,0)</f>
        <v>#N/A</v>
      </c>
      <c r="M955" s="1" t="str">
        <f>VLOOKUP(D955,PARAM!K:N,3,0)</f>
        <v>#N/A</v>
      </c>
      <c r="N955" s="1" t="str">
        <f>VLOOKUP(D955,PARAM!K:N,4,0)</f>
        <v>#N/A</v>
      </c>
      <c r="O955" s="1" t="str">
        <f t="shared" si="2"/>
        <v>  </v>
      </c>
      <c r="P955" s="1"/>
      <c r="Q955" s="1"/>
    </row>
    <row r="956">
      <c r="A956" s="106"/>
      <c r="B956" s="1"/>
      <c r="C956" s="1"/>
      <c r="D956" s="1"/>
      <c r="E956" s="1"/>
      <c r="F956" s="1"/>
      <c r="G956" s="99" t="s">
        <v>1601</v>
      </c>
      <c r="H956" s="5"/>
      <c r="I956" s="1" t="str">
        <f>IFERROR(CONCATENATE(VLOOKUP(C956,PARAM!E:F,2,0),VLOOKUP(D956,PARAM!K:L,2,0),VLOOKUP(E956,PARAM!H:I,2,0),VLOOKUP(G956,PARAM!S:T,2,0)),"")</f>
        <v/>
      </c>
      <c r="J956" s="1" t="str">
        <f>IFERROR(CONCATENATE("*",VLOOKUP(C956,PARAM!E:F,2,0),VLOOKUP(D956,PARAM!K:L,2,0),VLOOKUP(E956,PARAM!H:I,2,0),VLOOKUP(G956,PARAM!S:T,2,0),"*"),"")</f>
        <v/>
      </c>
      <c r="K956" s="1" t="str">
        <f t="shared" si="1"/>
        <v>  </v>
      </c>
      <c r="L956" s="1" t="str">
        <f>VLOOKUP(B956,PARAM!A:C,3,0)</f>
        <v>#N/A</v>
      </c>
      <c r="M956" s="1" t="str">
        <f>VLOOKUP(D956,PARAM!K:N,3,0)</f>
        <v>#N/A</v>
      </c>
      <c r="N956" s="1" t="str">
        <f>VLOOKUP(D956,PARAM!K:N,4,0)</f>
        <v>#N/A</v>
      </c>
      <c r="O956" s="1" t="str">
        <f t="shared" si="2"/>
        <v>  </v>
      </c>
      <c r="P956" s="1"/>
      <c r="Q956" s="1"/>
    </row>
    <row r="957">
      <c r="A957" s="106"/>
      <c r="B957" s="1"/>
      <c r="C957" s="1"/>
      <c r="D957" s="1"/>
      <c r="E957" s="1"/>
      <c r="F957" s="1"/>
      <c r="G957" s="99" t="s">
        <v>1601</v>
      </c>
      <c r="H957" s="5"/>
      <c r="I957" s="1" t="str">
        <f>IFERROR(CONCATENATE(VLOOKUP(C957,PARAM!E:F,2,0),VLOOKUP(D957,PARAM!K:L,2,0),VLOOKUP(E957,PARAM!H:I,2,0),VLOOKUP(G957,PARAM!S:T,2,0)),"")</f>
        <v/>
      </c>
      <c r="J957" s="1" t="str">
        <f>IFERROR(CONCATENATE("*",VLOOKUP(C957,PARAM!E:F,2,0),VLOOKUP(D957,PARAM!K:L,2,0),VLOOKUP(E957,PARAM!H:I,2,0),VLOOKUP(G957,PARAM!S:T,2,0),"*"),"")</f>
        <v/>
      </c>
      <c r="K957" s="1" t="str">
        <f t="shared" si="1"/>
        <v>  </v>
      </c>
      <c r="L957" s="1" t="str">
        <f>VLOOKUP(B957,PARAM!A:C,3,0)</f>
        <v>#N/A</v>
      </c>
      <c r="M957" s="1" t="str">
        <f>VLOOKUP(D957,PARAM!K:N,3,0)</f>
        <v>#N/A</v>
      </c>
      <c r="N957" s="1" t="str">
        <f>VLOOKUP(D957,PARAM!K:N,4,0)</f>
        <v>#N/A</v>
      </c>
      <c r="O957" s="1" t="str">
        <f t="shared" si="2"/>
        <v>  </v>
      </c>
      <c r="P957" s="1"/>
      <c r="Q957" s="1"/>
    </row>
    <row r="958">
      <c r="A958" s="106"/>
      <c r="B958" s="1"/>
      <c r="C958" s="1"/>
      <c r="D958" s="1"/>
      <c r="E958" s="1"/>
      <c r="F958" s="1"/>
      <c r="G958" s="99" t="s">
        <v>1601</v>
      </c>
      <c r="H958" s="5"/>
      <c r="I958" s="1" t="str">
        <f>IFERROR(CONCATENATE(VLOOKUP(C958,PARAM!E:F,2,0),VLOOKUP(D958,PARAM!K:L,2,0),VLOOKUP(E958,PARAM!H:I,2,0),VLOOKUP(G958,PARAM!S:T,2,0)),"")</f>
        <v/>
      </c>
      <c r="J958" s="1" t="str">
        <f>IFERROR(CONCATENATE("*",VLOOKUP(C958,PARAM!E:F,2,0),VLOOKUP(D958,PARAM!K:L,2,0),VLOOKUP(E958,PARAM!H:I,2,0),VLOOKUP(G958,PARAM!S:T,2,0),"*"),"")</f>
        <v/>
      </c>
      <c r="K958" s="1" t="str">
        <f t="shared" si="1"/>
        <v>  </v>
      </c>
      <c r="L958" s="1" t="str">
        <f>VLOOKUP(B958,PARAM!A:C,3,0)</f>
        <v>#N/A</v>
      </c>
      <c r="M958" s="1" t="str">
        <f>VLOOKUP(D958,PARAM!K:N,3,0)</f>
        <v>#N/A</v>
      </c>
      <c r="N958" s="1" t="str">
        <f>VLOOKUP(D958,PARAM!K:N,4,0)</f>
        <v>#N/A</v>
      </c>
      <c r="O958" s="1" t="str">
        <f t="shared" si="2"/>
        <v>  </v>
      </c>
      <c r="P958" s="1"/>
      <c r="Q958" s="1"/>
    </row>
    <row r="959">
      <c r="A959" s="106"/>
      <c r="B959" s="1"/>
      <c r="C959" s="1"/>
      <c r="D959" s="1"/>
      <c r="E959" s="1"/>
      <c r="F959" s="1"/>
      <c r="G959" s="99" t="s">
        <v>1601</v>
      </c>
      <c r="H959" s="5"/>
      <c r="I959" s="1" t="str">
        <f>IFERROR(CONCATENATE(VLOOKUP(C959,PARAM!E:F,2,0),VLOOKUP(D959,PARAM!K:L,2,0),VLOOKUP(E959,PARAM!H:I,2,0),VLOOKUP(G959,PARAM!S:T,2,0)),"")</f>
        <v/>
      </c>
      <c r="J959" s="1" t="str">
        <f>IFERROR(CONCATENATE("*",VLOOKUP(C959,PARAM!E:F,2,0),VLOOKUP(D959,PARAM!K:L,2,0),VLOOKUP(E959,PARAM!H:I,2,0),VLOOKUP(G959,PARAM!S:T,2,0),"*"),"")</f>
        <v/>
      </c>
      <c r="K959" s="1" t="str">
        <f t="shared" si="1"/>
        <v>  </v>
      </c>
      <c r="L959" s="1" t="str">
        <f>VLOOKUP(B959,PARAM!A:C,3,0)</f>
        <v>#N/A</v>
      </c>
      <c r="M959" s="1" t="str">
        <f>VLOOKUP(D959,PARAM!K:N,3,0)</f>
        <v>#N/A</v>
      </c>
      <c r="N959" s="1" t="str">
        <f>VLOOKUP(D959,PARAM!K:N,4,0)</f>
        <v>#N/A</v>
      </c>
      <c r="O959" s="1" t="str">
        <f t="shared" si="2"/>
        <v>  </v>
      </c>
      <c r="P959" s="1"/>
      <c r="Q959" s="1"/>
    </row>
    <row r="960">
      <c r="A960" s="106"/>
      <c r="B960" s="1"/>
      <c r="C960" s="1"/>
      <c r="D960" s="1"/>
      <c r="E960" s="1"/>
      <c r="F960" s="1"/>
      <c r="G960" s="99" t="s">
        <v>1601</v>
      </c>
      <c r="H960" s="5"/>
      <c r="I960" s="1" t="str">
        <f>IFERROR(CONCATENATE(VLOOKUP(C960,PARAM!E:F,2,0),VLOOKUP(D960,PARAM!K:L,2,0),VLOOKUP(E960,PARAM!H:I,2,0),VLOOKUP(G960,PARAM!S:T,2,0)),"")</f>
        <v/>
      </c>
      <c r="J960" s="1" t="str">
        <f>IFERROR(CONCATENATE("*",VLOOKUP(C960,PARAM!E:F,2,0),VLOOKUP(D960,PARAM!K:L,2,0),VLOOKUP(E960,PARAM!H:I,2,0),VLOOKUP(G960,PARAM!S:T,2,0),"*"),"")</f>
        <v/>
      </c>
      <c r="K960" s="1" t="str">
        <f t="shared" si="1"/>
        <v>  </v>
      </c>
      <c r="L960" s="1" t="str">
        <f>VLOOKUP(B960,PARAM!A:C,3,0)</f>
        <v>#N/A</v>
      </c>
      <c r="M960" s="1" t="str">
        <f>VLOOKUP(D960,PARAM!K:N,3,0)</f>
        <v>#N/A</v>
      </c>
      <c r="N960" s="1" t="str">
        <f>VLOOKUP(D960,PARAM!K:N,4,0)</f>
        <v>#N/A</v>
      </c>
      <c r="O960" s="1" t="str">
        <f t="shared" si="2"/>
        <v>  </v>
      </c>
      <c r="P960" s="1"/>
      <c r="Q960" s="1"/>
    </row>
    <row r="961">
      <c r="A961" s="106"/>
      <c r="B961" s="1"/>
      <c r="C961" s="1"/>
      <c r="D961" s="1"/>
      <c r="E961" s="1"/>
      <c r="F961" s="1"/>
      <c r="G961" s="99" t="s">
        <v>1601</v>
      </c>
      <c r="H961" s="5"/>
      <c r="I961" s="1" t="str">
        <f>IFERROR(CONCATENATE(VLOOKUP(C961,PARAM!E:F,2,0),VLOOKUP(D961,PARAM!K:L,2,0),VLOOKUP(E961,PARAM!H:I,2,0),VLOOKUP(G961,PARAM!S:T,2,0)),"")</f>
        <v/>
      </c>
      <c r="J961" s="1" t="str">
        <f>IFERROR(CONCATENATE("*",VLOOKUP(C961,PARAM!E:F,2,0),VLOOKUP(D961,PARAM!K:L,2,0),VLOOKUP(E961,PARAM!H:I,2,0),VLOOKUP(G961,PARAM!S:T,2,0),"*"),"")</f>
        <v/>
      </c>
      <c r="K961" s="1" t="str">
        <f t="shared" si="1"/>
        <v>  </v>
      </c>
      <c r="L961" s="1" t="str">
        <f>VLOOKUP(B961,PARAM!A:C,3,0)</f>
        <v>#N/A</v>
      </c>
      <c r="M961" s="1" t="str">
        <f>VLOOKUP(D961,PARAM!K:N,3,0)</f>
        <v>#N/A</v>
      </c>
      <c r="N961" s="1" t="str">
        <f>VLOOKUP(D961,PARAM!K:N,4,0)</f>
        <v>#N/A</v>
      </c>
      <c r="O961" s="1" t="str">
        <f t="shared" si="2"/>
        <v>  </v>
      </c>
      <c r="P961" s="1"/>
      <c r="Q961" s="1"/>
    </row>
    <row r="962">
      <c r="A962" s="106"/>
      <c r="B962" s="1"/>
      <c r="C962" s="1"/>
      <c r="D962" s="1"/>
      <c r="E962" s="1"/>
      <c r="F962" s="1"/>
      <c r="G962" s="99" t="s">
        <v>1601</v>
      </c>
      <c r="H962" s="5"/>
      <c r="I962" s="1" t="str">
        <f>IFERROR(CONCATENATE(VLOOKUP(C962,PARAM!E:F,2,0),VLOOKUP(D962,PARAM!K:L,2,0),VLOOKUP(E962,PARAM!H:I,2,0),VLOOKUP(G962,PARAM!S:T,2,0)),"")</f>
        <v/>
      </c>
      <c r="J962" s="1" t="str">
        <f>IFERROR(CONCATENATE("*",VLOOKUP(C962,PARAM!E:F,2,0),VLOOKUP(D962,PARAM!K:L,2,0),VLOOKUP(E962,PARAM!H:I,2,0),VLOOKUP(G962,PARAM!S:T,2,0),"*"),"")</f>
        <v/>
      </c>
      <c r="K962" s="1" t="str">
        <f t="shared" si="1"/>
        <v>  </v>
      </c>
      <c r="L962" s="1" t="str">
        <f>VLOOKUP(B962,PARAM!A:C,3,0)</f>
        <v>#N/A</v>
      </c>
      <c r="M962" s="1" t="str">
        <f>VLOOKUP(D962,PARAM!K:N,3,0)</f>
        <v>#N/A</v>
      </c>
      <c r="N962" s="1" t="str">
        <f>VLOOKUP(D962,PARAM!K:N,4,0)</f>
        <v>#N/A</v>
      </c>
      <c r="O962" s="1" t="str">
        <f t="shared" si="2"/>
        <v>  </v>
      </c>
      <c r="P962" s="1"/>
      <c r="Q962" s="1"/>
    </row>
    <row r="963">
      <c r="A963" s="106"/>
      <c r="B963" s="1"/>
      <c r="C963" s="1"/>
      <c r="D963" s="1"/>
      <c r="E963" s="1"/>
      <c r="F963" s="1"/>
      <c r="G963" s="99" t="s">
        <v>1601</v>
      </c>
      <c r="H963" s="5"/>
      <c r="I963" s="1" t="str">
        <f>IFERROR(CONCATENATE(VLOOKUP(C963,PARAM!E:F,2,0),VLOOKUP(D963,PARAM!K:L,2,0),VLOOKUP(E963,PARAM!H:I,2,0),VLOOKUP(G963,PARAM!S:T,2,0)),"")</f>
        <v/>
      </c>
      <c r="J963" s="1" t="str">
        <f>IFERROR(CONCATENATE("*",VLOOKUP(C963,PARAM!E:F,2,0),VLOOKUP(D963,PARAM!K:L,2,0),VLOOKUP(E963,PARAM!H:I,2,0),VLOOKUP(G963,PARAM!S:T,2,0),"*"),"")</f>
        <v/>
      </c>
      <c r="K963" s="1" t="str">
        <f t="shared" si="1"/>
        <v>  </v>
      </c>
      <c r="L963" s="1" t="str">
        <f>VLOOKUP(B963,PARAM!A:C,3,0)</f>
        <v>#N/A</v>
      </c>
      <c r="M963" s="1" t="str">
        <f>VLOOKUP(D963,PARAM!K:N,3,0)</f>
        <v>#N/A</v>
      </c>
      <c r="N963" s="1" t="str">
        <f>VLOOKUP(D963,PARAM!K:N,4,0)</f>
        <v>#N/A</v>
      </c>
      <c r="O963" s="1" t="str">
        <f t="shared" si="2"/>
        <v>  </v>
      </c>
      <c r="P963" s="1"/>
      <c r="Q963" s="1"/>
    </row>
    <row r="964">
      <c r="A964" s="106"/>
      <c r="B964" s="1"/>
      <c r="C964" s="1"/>
      <c r="D964" s="1"/>
      <c r="E964" s="1"/>
      <c r="F964" s="1"/>
      <c r="G964" s="99" t="s">
        <v>1601</v>
      </c>
      <c r="H964" s="5"/>
      <c r="I964" s="1" t="str">
        <f>IFERROR(CONCATENATE(VLOOKUP(C964,PARAM!E:F,2,0),VLOOKUP(D964,PARAM!K:L,2,0),VLOOKUP(E964,PARAM!H:I,2,0),VLOOKUP(G964,PARAM!S:T,2,0)),"")</f>
        <v/>
      </c>
      <c r="J964" s="1" t="str">
        <f>IFERROR(CONCATENATE("*",VLOOKUP(C964,PARAM!E:F,2,0),VLOOKUP(D964,PARAM!K:L,2,0),VLOOKUP(E964,PARAM!H:I,2,0),VLOOKUP(G964,PARAM!S:T,2,0),"*"),"")</f>
        <v/>
      </c>
      <c r="K964" s="1" t="str">
        <f t="shared" si="1"/>
        <v>  </v>
      </c>
      <c r="L964" s="1" t="str">
        <f>VLOOKUP(B964,PARAM!A:C,3,0)</f>
        <v>#N/A</v>
      </c>
      <c r="M964" s="1" t="str">
        <f>VLOOKUP(D964,PARAM!K:N,3,0)</f>
        <v>#N/A</v>
      </c>
      <c r="N964" s="1" t="str">
        <f>VLOOKUP(D964,PARAM!K:N,4,0)</f>
        <v>#N/A</v>
      </c>
      <c r="O964" s="1" t="str">
        <f t="shared" si="2"/>
        <v>  </v>
      </c>
      <c r="P964" s="1"/>
      <c r="Q964" s="1"/>
    </row>
    <row r="965">
      <c r="A965" s="106"/>
      <c r="B965" s="1"/>
      <c r="C965" s="1"/>
      <c r="D965" s="1"/>
      <c r="E965" s="1"/>
      <c r="F965" s="1"/>
      <c r="G965" s="99" t="s">
        <v>1601</v>
      </c>
      <c r="H965" s="5"/>
      <c r="I965" s="1" t="str">
        <f>IFERROR(CONCATENATE(VLOOKUP(C965,PARAM!E:F,2,0),VLOOKUP(D965,PARAM!K:L,2,0),VLOOKUP(E965,PARAM!H:I,2,0),VLOOKUP(G965,PARAM!S:T,2,0)),"")</f>
        <v/>
      </c>
      <c r="J965" s="1" t="str">
        <f>IFERROR(CONCATENATE("*",VLOOKUP(C965,PARAM!E:F,2,0),VLOOKUP(D965,PARAM!K:L,2,0),VLOOKUP(E965,PARAM!H:I,2,0),VLOOKUP(G965,PARAM!S:T,2,0),"*"),"")</f>
        <v/>
      </c>
      <c r="K965" s="1" t="str">
        <f t="shared" si="1"/>
        <v>  </v>
      </c>
      <c r="L965" s="1" t="str">
        <f>VLOOKUP(B965,PARAM!A:C,3,0)</f>
        <v>#N/A</v>
      </c>
      <c r="M965" s="1" t="str">
        <f>VLOOKUP(D965,PARAM!K:N,3,0)</f>
        <v>#N/A</v>
      </c>
      <c r="N965" s="1" t="str">
        <f>VLOOKUP(D965,PARAM!K:N,4,0)</f>
        <v>#N/A</v>
      </c>
      <c r="O965" s="1" t="str">
        <f t="shared" si="2"/>
        <v>  </v>
      </c>
      <c r="P965" s="1"/>
      <c r="Q965" s="1"/>
    </row>
    <row r="966">
      <c r="A966" s="106"/>
      <c r="B966" s="1"/>
      <c r="C966" s="1"/>
      <c r="D966" s="1"/>
      <c r="E966" s="1"/>
      <c r="F966" s="1"/>
      <c r="G966" s="99" t="s">
        <v>1601</v>
      </c>
      <c r="H966" s="5"/>
      <c r="I966" s="1" t="str">
        <f>IFERROR(CONCATENATE(VLOOKUP(C966,PARAM!E:F,2,0),VLOOKUP(D966,PARAM!K:L,2,0),VLOOKUP(E966,PARAM!H:I,2,0),VLOOKUP(G966,PARAM!S:T,2,0)),"")</f>
        <v/>
      </c>
      <c r="J966" s="1" t="str">
        <f>IFERROR(CONCATENATE("*",VLOOKUP(C966,PARAM!E:F,2,0),VLOOKUP(D966,PARAM!K:L,2,0),VLOOKUP(E966,PARAM!H:I,2,0),VLOOKUP(G966,PARAM!S:T,2,0),"*"),"")</f>
        <v/>
      </c>
      <c r="K966" s="1" t="str">
        <f t="shared" si="1"/>
        <v>  </v>
      </c>
      <c r="L966" s="1" t="str">
        <f>VLOOKUP(B966,PARAM!A:C,3,0)</f>
        <v>#N/A</v>
      </c>
      <c r="M966" s="1" t="str">
        <f>VLOOKUP(D966,PARAM!K:N,3,0)</f>
        <v>#N/A</v>
      </c>
      <c r="N966" s="1" t="str">
        <f>VLOOKUP(D966,PARAM!K:N,4,0)</f>
        <v>#N/A</v>
      </c>
      <c r="O966" s="1" t="str">
        <f t="shared" si="2"/>
        <v>  </v>
      </c>
      <c r="P966" s="1"/>
      <c r="Q966" s="1"/>
    </row>
    <row r="967">
      <c r="A967" s="106"/>
      <c r="B967" s="1"/>
      <c r="C967" s="1"/>
      <c r="D967" s="1"/>
      <c r="E967" s="1"/>
      <c r="F967" s="1"/>
      <c r="G967" s="99" t="s">
        <v>1601</v>
      </c>
      <c r="H967" s="5"/>
      <c r="I967" s="1" t="str">
        <f>IFERROR(CONCATENATE(VLOOKUP(C967,PARAM!E:F,2,0),VLOOKUP(D967,PARAM!K:L,2,0),VLOOKUP(E967,PARAM!H:I,2,0),VLOOKUP(G967,PARAM!S:T,2,0)),"")</f>
        <v/>
      </c>
      <c r="J967" s="1" t="str">
        <f>IFERROR(CONCATENATE("*",VLOOKUP(C967,PARAM!E:F,2,0),VLOOKUP(D967,PARAM!K:L,2,0),VLOOKUP(E967,PARAM!H:I,2,0),VLOOKUP(G967,PARAM!S:T,2,0),"*"),"")</f>
        <v/>
      </c>
      <c r="K967" s="1" t="str">
        <f t="shared" si="1"/>
        <v>  </v>
      </c>
      <c r="L967" s="1" t="str">
        <f>VLOOKUP(B967,PARAM!A:C,3,0)</f>
        <v>#N/A</v>
      </c>
      <c r="M967" s="1" t="str">
        <f>VLOOKUP(D967,PARAM!K:N,3,0)</f>
        <v>#N/A</v>
      </c>
      <c r="N967" s="1" t="str">
        <f>VLOOKUP(D967,PARAM!K:N,4,0)</f>
        <v>#N/A</v>
      </c>
      <c r="O967" s="1" t="str">
        <f t="shared" si="2"/>
        <v>  </v>
      </c>
      <c r="P967" s="1"/>
      <c r="Q967" s="1"/>
    </row>
    <row r="968">
      <c r="A968" s="106"/>
      <c r="B968" s="1"/>
      <c r="C968" s="1"/>
      <c r="D968" s="1"/>
      <c r="E968" s="1"/>
      <c r="F968" s="1"/>
      <c r="G968" s="99" t="s">
        <v>1601</v>
      </c>
      <c r="H968" s="5"/>
      <c r="I968" s="1" t="str">
        <f>IFERROR(CONCATENATE(VLOOKUP(C968,PARAM!E:F,2,0),VLOOKUP(D968,PARAM!K:L,2,0),VLOOKUP(E968,PARAM!H:I,2,0),VLOOKUP(G968,PARAM!S:T,2,0)),"")</f>
        <v/>
      </c>
      <c r="J968" s="1" t="str">
        <f>IFERROR(CONCATENATE("*",VLOOKUP(C968,PARAM!E:F,2,0),VLOOKUP(D968,PARAM!K:L,2,0),VLOOKUP(E968,PARAM!H:I,2,0),VLOOKUP(G968,PARAM!S:T,2,0),"*"),"")</f>
        <v/>
      </c>
      <c r="K968" s="1" t="str">
        <f t="shared" si="1"/>
        <v>  </v>
      </c>
      <c r="L968" s="1" t="str">
        <f>VLOOKUP(B968,PARAM!A:C,3,0)</f>
        <v>#N/A</v>
      </c>
      <c r="M968" s="1" t="str">
        <f>VLOOKUP(D968,PARAM!K:N,3,0)</f>
        <v>#N/A</v>
      </c>
      <c r="N968" s="1" t="str">
        <f>VLOOKUP(D968,PARAM!K:N,4,0)</f>
        <v>#N/A</v>
      </c>
      <c r="O968" s="1" t="str">
        <f t="shared" si="2"/>
        <v>  </v>
      </c>
      <c r="P968" s="1"/>
      <c r="Q968" s="1"/>
    </row>
    <row r="969">
      <c r="A969" s="106"/>
      <c r="B969" s="1"/>
      <c r="C969" s="1"/>
      <c r="D969" s="1"/>
      <c r="E969" s="1"/>
      <c r="F969" s="1"/>
      <c r="G969" s="99" t="s">
        <v>1601</v>
      </c>
      <c r="H969" s="5"/>
      <c r="I969" s="1" t="str">
        <f>IFERROR(CONCATENATE(VLOOKUP(C969,PARAM!E:F,2,0),VLOOKUP(D969,PARAM!K:L,2,0),VLOOKUP(E969,PARAM!H:I,2,0),VLOOKUP(G969,PARAM!S:T,2,0)),"")</f>
        <v/>
      </c>
      <c r="J969" s="1" t="str">
        <f>IFERROR(CONCATENATE("*",VLOOKUP(C969,PARAM!E:F,2,0),VLOOKUP(D969,PARAM!K:L,2,0),VLOOKUP(E969,PARAM!H:I,2,0),VLOOKUP(G969,PARAM!S:T,2,0),"*"),"")</f>
        <v/>
      </c>
      <c r="K969" s="1" t="str">
        <f t="shared" si="1"/>
        <v>  </v>
      </c>
      <c r="L969" s="1" t="str">
        <f>VLOOKUP(B969,PARAM!A:C,3,0)</f>
        <v>#N/A</v>
      </c>
      <c r="M969" s="1" t="str">
        <f>VLOOKUP(D969,PARAM!K:N,3,0)</f>
        <v>#N/A</v>
      </c>
      <c r="N969" s="1" t="str">
        <f>VLOOKUP(D969,PARAM!K:N,4,0)</f>
        <v>#N/A</v>
      </c>
      <c r="O969" s="1" t="str">
        <f t="shared" si="2"/>
        <v>  </v>
      </c>
      <c r="P969" s="1"/>
      <c r="Q969" s="1"/>
    </row>
    <row r="970">
      <c r="A970" s="106"/>
      <c r="B970" s="1"/>
      <c r="C970" s="1"/>
      <c r="D970" s="1"/>
      <c r="E970" s="1"/>
      <c r="F970" s="1"/>
      <c r="G970" s="99" t="s">
        <v>1601</v>
      </c>
      <c r="H970" s="5"/>
      <c r="I970" s="1" t="str">
        <f>IFERROR(CONCATENATE(VLOOKUP(C970,PARAM!E:F,2,0),VLOOKUP(D970,PARAM!K:L,2,0),VLOOKUP(E970,PARAM!H:I,2,0),VLOOKUP(G970,PARAM!S:T,2,0)),"")</f>
        <v/>
      </c>
      <c r="J970" s="1" t="str">
        <f>IFERROR(CONCATENATE("*",VLOOKUP(C970,PARAM!E:F,2,0),VLOOKUP(D970,PARAM!K:L,2,0),VLOOKUP(E970,PARAM!H:I,2,0),VLOOKUP(G970,PARAM!S:T,2,0),"*"),"")</f>
        <v/>
      </c>
      <c r="K970" s="1" t="str">
        <f t="shared" si="1"/>
        <v>  </v>
      </c>
      <c r="L970" s="1" t="str">
        <f>VLOOKUP(B970,PARAM!A:C,3,0)</f>
        <v>#N/A</v>
      </c>
      <c r="M970" s="1" t="str">
        <f>VLOOKUP(D970,PARAM!K:N,3,0)</f>
        <v>#N/A</v>
      </c>
      <c r="N970" s="1" t="str">
        <f>VLOOKUP(D970,PARAM!K:N,4,0)</f>
        <v>#N/A</v>
      </c>
      <c r="O970" s="1" t="str">
        <f t="shared" si="2"/>
        <v>  </v>
      </c>
      <c r="P970" s="1"/>
      <c r="Q970" s="1"/>
    </row>
    <row r="971">
      <c r="A971" s="106"/>
      <c r="B971" s="1"/>
      <c r="C971" s="1"/>
      <c r="D971" s="1"/>
      <c r="E971" s="1"/>
      <c r="F971" s="1"/>
      <c r="G971" s="99" t="s">
        <v>1601</v>
      </c>
      <c r="H971" s="5"/>
      <c r="I971" s="1" t="str">
        <f>IFERROR(CONCATENATE(VLOOKUP(C971,PARAM!E:F,2,0),VLOOKUP(D971,PARAM!K:L,2,0),VLOOKUP(E971,PARAM!H:I,2,0),VLOOKUP(G971,PARAM!S:T,2,0)),"")</f>
        <v/>
      </c>
      <c r="J971" s="1" t="str">
        <f>IFERROR(CONCATENATE("*",VLOOKUP(C971,PARAM!E:F,2,0),VLOOKUP(D971,PARAM!K:L,2,0),VLOOKUP(E971,PARAM!H:I,2,0),VLOOKUP(G971,PARAM!S:T,2,0),"*"),"")</f>
        <v/>
      </c>
      <c r="K971" s="1" t="str">
        <f t="shared" si="1"/>
        <v>  </v>
      </c>
      <c r="L971" s="1" t="str">
        <f>VLOOKUP(B971,PARAM!A:C,3,0)</f>
        <v>#N/A</v>
      </c>
      <c r="M971" s="1" t="str">
        <f>VLOOKUP(D971,PARAM!K:N,3,0)</f>
        <v>#N/A</v>
      </c>
      <c r="N971" s="1" t="str">
        <f>VLOOKUP(D971,PARAM!K:N,4,0)</f>
        <v>#N/A</v>
      </c>
      <c r="O971" s="1" t="str">
        <f t="shared" si="2"/>
        <v>  </v>
      </c>
      <c r="P971" s="1"/>
      <c r="Q971" s="1"/>
    </row>
    <row r="972">
      <c r="A972" s="106"/>
      <c r="B972" s="1"/>
      <c r="C972" s="1"/>
      <c r="D972" s="1"/>
      <c r="E972" s="1"/>
      <c r="F972" s="1"/>
      <c r="G972" s="99" t="s">
        <v>1601</v>
      </c>
      <c r="H972" s="5"/>
      <c r="I972" s="1" t="str">
        <f>IFERROR(CONCATENATE(VLOOKUP(C972,PARAM!E:F,2,0),VLOOKUP(D972,PARAM!K:L,2,0),VLOOKUP(E972,PARAM!H:I,2,0),VLOOKUP(G972,PARAM!S:T,2,0)),"")</f>
        <v/>
      </c>
      <c r="J972" s="1" t="str">
        <f>IFERROR(CONCATENATE("*",VLOOKUP(C972,PARAM!E:F,2,0),VLOOKUP(D972,PARAM!K:L,2,0),VLOOKUP(E972,PARAM!H:I,2,0),VLOOKUP(G972,PARAM!S:T,2,0),"*"),"")</f>
        <v/>
      </c>
      <c r="K972" s="1" t="str">
        <f t="shared" si="1"/>
        <v>  </v>
      </c>
      <c r="L972" s="1" t="str">
        <f>VLOOKUP(B972,PARAM!A:C,3,0)</f>
        <v>#N/A</v>
      </c>
      <c r="M972" s="1" t="str">
        <f>VLOOKUP(D972,PARAM!K:N,3,0)</f>
        <v>#N/A</v>
      </c>
      <c r="N972" s="1" t="str">
        <f>VLOOKUP(D972,PARAM!K:N,4,0)</f>
        <v>#N/A</v>
      </c>
      <c r="O972" s="1" t="str">
        <f t="shared" si="2"/>
        <v>  </v>
      </c>
      <c r="P972" s="1"/>
      <c r="Q972" s="1"/>
    </row>
    <row r="973">
      <c r="A973" s="106"/>
      <c r="B973" s="1"/>
      <c r="C973" s="1"/>
      <c r="D973" s="1"/>
      <c r="E973" s="1"/>
      <c r="F973" s="1"/>
      <c r="G973" s="99" t="s">
        <v>1601</v>
      </c>
      <c r="H973" s="5"/>
      <c r="I973" s="1" t="str">
        <f>IFERROR(CONCATENATE(VLOOKUP(C973,PARAM!E:F,2,0),VLOOKUP(D973,PARAM!K:L,2,0),VLOOKUP(E973,PARAM!H:I,2,0),VLOOKUP(G973,PARAM!S:T,2,0)),"")</f>
        <v/>
      </c>
      <c r="J973" s="1" t="str">
        <f>IFERROR(CONCATENATE("*",VLOOKUP(C973,PARAM!E:F,2,0),VLOOKUP(D973,PARAM!K:L,2,0),VLOOKUP(E973,PARAM!H:I,2,0),VLOOKUP(G973,PARAM!S:T,2,0),"*"),"")</f>
        <v/>
      </c>
      <c r="K973" s="1" t="str">
        <f t="shared" si="1"/>
        <v>  </v>
      </c>
      <c r="L973" s="1" t="str">
        <f>VLOOKUP(B973,PARAM!A:C,3,0)</f>
        <v>#N/A</v>
      </c>
      <c r="M973" s="1" t="str">
        <f>VLOOKUP(D973,PARAM!K:N,3,0)</f>
        <v>#N/A</v>
      </c>
      <c r="N973" s="1" t="str">
        <f>VLOOKUP(D973,PARAM!K:N,4,0)</f>
        <v>#N/A</v>
      </c>
      <c r="O973" s="1" t="str">
        <f t="shared" si="2"/>
        <v>  </v>
      </c>
      <c r="P973" s="1"/>
      <c r="Q973" s="1"/>
    </row>
    <row r="974">
      <c r="A974" s="106"/>
      <c r="B974" s="1"/>
      <c r="C974" s="1"/>
      <c r="D974" s="1"/>
      <c r="E974" s="1"/>
      <c r="F974" s="1"/>
      <c r="G974" s="99" t="s">
        <v>1601</v>
      </c>
      <c r="H974" s="5"/>
      <c r="I974" s="1" t="str">
        <f>IFERROR(CONCATENATE(VLOOKUP(C974,PARAM!E:F,2,0),VLOOKUP(D974,PARAM!K:L,2,0),VLOOKUP(E974,PARAM!H:I,2,0),VLOOKUP(G974,PARAM!S:T,2,0)),"")</f>
        <v/>
      </c>
      <c r="J974" s="1" t="str">
        <f>IFERROR(CONCATENATE("*",VLOOKUP(C974,PARAM!E:F,2,0),VLOOKUP(D974,PARAM!K:L,2,0),VLOOKUP(E974,PARAM!H:I,2,0),VLOOKUP(G974,PARAM!S:T,2,0),"*"),"")</f>
        <v/>
      </c>
      <c r="K974" s="1" t="str">
        <f t="shared" si="1"/>
        <v>  </v>
      </c>
      <c r="L974" s="1" t="str">
        <f>VLOOKUP(B974,PARAM!A:C,3,0)</f>
        <v>#N/A</v>
      </c>
      <c r="M974" s="1" t="str">
        <f>VLOOKUP(D974,PARAM!K:N,3,0)</f>
        <v>#N/A</v>
      </c>
      <c r="N974" s="1" t="str">
        <f>VLOOKUP(D974,PARAM!K:N,4,0)</f>
        <v>#N/A</v>
      </c>
      <c r="O974" s="1" t="str">
        <f t="shared" si="2"/>
        <v>  </v>
      </c>
      <c r="P974" s="1"/>
      <c r="Q974" s="1"/>
    </row>
    <row r="975">
      <c r="A975" s="106"/>
      <c r="B975" s="1"/>
      <c r="C975" s="1"/>
      <c r="D975" s="1"/>
      <c r="E975" s="1"/>
      <c r="F975" s="1"/>
      <c r="G975" s="99" t="s">
        <v>1601</v>
      </c>
      <c r="H975" s="5"/>
      <c r="I975" s="1" t="str">
        <f>IFERROR(CONCATENATE(VLOOKUP(C975,PARAM!E:F,2,0),VLOOKUP(D975,PARAM!K:L,2,0),VLOOKUP(E975,PARAM!H:I,2,0),VLOOKUP(G975,PARAM!S:T,2,0)),"")</f>
        <v/>
      </c>
      <c r="J975" s="1" t="str">
        <f>IFERROR(CONCATENATE("*",VLOOKUP(C975,PARAM!E:F,2,0),VLOOKUP(D975,PARAM!K:L,2,0),VLOOKUP(E975,PARAM!H:I,2,0),VLOOKUP(G975,PARAM!S:T,2,0),"*"),"")</f>
        <v/>
      </c>
      <c r="K975" s="1" t="str">
        <f t="shared" si="1"/>
        <v>  </v>
      </c>
      <c r="L975" s="1" t="str">
        <f>VLOOKUP(B975,PARAM!A:C,3,0)</f>
        <v>#N/A</v>
      </c>
      <c r="M975" s="1" t="str">
        <f>VLOOKUP(D975,PARAM!K:N,3,0)</f>
        <v>#N/A</v>
      </c>
      <c r="N975" s="1" t="str">
        <f>VLOOKUP(D975,PARAM!K:N,4,0)</f>
        <v>#N/A</v>
      </c>
      <c r="O975" s="1" t="str">
        <f t="shared" si="2"/>
        <v>  </v>
      </c>
      <c r="P975" s="1"/>
      <c r="Q975" s="1"/>
    </row>
    <row r="976">
      <c r="A976" s="106"/>
      <c r="B976" s="1"/>
      <c r="C976" s="1"/>
      <c r="D976" s="1"/>
      <c r="E976" s="1"/>
      <c r="F976" s="1"/>
      <c r="G976" s="99" t="s">
        <v>1601</v>
      </c>
      <c r="H976" s="5"/>
      <c r="I976" s="1" t="str">
        <f>IFERROR(CONCATENATE(VLOOKUP(C976,PARAM!E:F,2,0),VLOOKUP(D976,PARAM!K:L,2,0),VLOOKUP(E976,PARAM!H:I,2,0),VLOOKUP(G976,PARAM!S:T,2,0)),"")</f>
        <v/>
      </c>
      <c r="J976" s="1" t="str">
        <f>IFERROR(CONCATENATE("*",VLOOKUP(C976,PARAM!E:F,2,0),VLOOKUP(D976,PARAM!K:L,2,0),VLOOKUP(E976,PARAM!H:I,2,0),VLOOKUP(G976,PARAM!S:T,2,0),"*"),"")</f>
        <v/>
      </c>
      <c r="K976" s="1" t="str">
        <f t="shared" si="1"/>
        <v>  </v>
      </c>
      <c r="L976" s="1" t="str">
        <f>VLOOKUP(B976,PARAM!A:C,3,0)</f>
        <v>#N/A</v>
      </c>
      <c r="M976" s="1" t="str">
        <f>VLOOKUP(D976,PARAM!K:N,3,0)</f>
        <v>#N/A</v>
      </c>
      <c r="N976" s="1" t="str">
        <f>VLOOKUP(D976,PARAM!K:N,4,0)</f>
        <v>#N/A</v>
      </c>
      <c r="O976" s="1" t="str">
        <f t="shared" si="2"/>
        <v>  </v>
      </c>
      <c r="P976" s="1"/>
      <c r="Q976" s="1"/>
    </row>
    <row r="977">
      <c r="A977" s="106"/>
      <c r="B977" s="1"/>
      <c r="C977" s="1"/>
      <c r="D977" s="1"/>
      <c r="E977" s="1"/>
      <c r="F977" s="1"/>
      <c r="G977" s="99" t="s">
        <v>1601</v>
      </c>
      <c r="H977" s="5"/>
      <c r="I977" s="1" t="str">
        <f>IFERROR(CONCATENATE(VLOOKUP(C977,PARAM!E:F,2,0),VLOOKUP(D977,PARAM!K:L,2,0),VLOOKUP(E977,PARAM!H:I,2,0),VLOOKUP(G977,PARAM!S:T,2,0)),"")</f>
        <v/>
      </c>
      <c r="J977" s="1" t="str">
        <f>IFERROR(CONCATENATE("*",VLOOKUP(C977,PARAM!E:F,2,0),VLOOKUP(D977,PARAM!K:L,2,0),VLOOKUP(E977,PARAM!H:I,2,0),VLOOKUP(G977,PARAM!S:T,2,0),"*"),"")</f>
        <v/>
      </c>
      <c r="K977" s="1" t="str">
        <f t="shared" si="1"/>
        <v>  </v>
      </c>
      <c r="L977" s="1" t="str">
        <f>VLOOKUP(B977,PARAM!A:C,3,0)</f>
        <v>#N/A</v>
      </c>
      <c r="M977" s="1" t="str">
        <f>VLOOKUP(D977,PARAM!K:N,3,0)</f>
        <v>#N/A</v>
      </c>
      <c r="N977" s="1" t="str">
        <f>VLOOKUP(D977,PARAM!K:N,4,0)</f>
        <v>#N/A</v>
      </c>
      <c r="O977" s="1" t="str">
        <f t="shared" si="2"/>
        <v>  </v>
      </c>
      <c r="P977" s="1"/>
      <c r="Q977" s="1"/>
    </row>
    <row r="978">
      <c r="A978" s="106"/>
      <c r="B978" s="1"/>
      <c r="C978" s="1"/>
      <c r="D978" s="1"/>
      <c r="E978" s="1"/>
      <c r="F978" s="1"/>
      <c r="G978" s="99" t="s">
        <v>1601</v>
      </c>
      <c r="H978" s="5"/>
      <c r="I978" s="1" t="str">
        <f>IFERROR(CONCATENATE(VLOOKUP(C978,PARAM!E:F,2,0),VLOOKUP(D978,PARAM!K:L,2,0),VLOOKUP(E978,PARAM!H:I,2,0),VLOOKUP(G978,PARAM!S:T,2,0)),"")</f>
        <v/>
      </c>
      <c r="J978" s="1" t="str">
        <f>IFERROR(CONCATENATE("*",VLOOKUP(C978,PARAM!E:F,2,0),VLOOKUP(D978,PARAM!K:L,2,0),VLOOKUP(E978,PARAM!H:I,2,0),VLOOKUP(G978,PARAM!S:T,2,0),"*"),"")</f>
        <v/>
      </c>
      <c r="K978" s="1" t="str">
        <f t="shared" si="1"/>
        <v>  </v>
      </c>
      <c r="L978" s="1" t="str">
        <f>VLOOKUP(B978,PARAM!A:C,3,0)</f>
        <v>#N/A</v>
      </c>
      <c r="M978" s="1" t="str">
        <f>VLOOKUP(D978,PARAM!K:N,3,0)</f>
        <v>#N/A</v>
      </c>
      <c r="N978" s="1" t="str">
        <f>VLOOKUP(D978,PARAM!K:N,4,0)</f>
        <v>#N/A</v>
      </c>
      <c r="O978" s="1" t="str">
        <f t="shared" si="2"/>
        <v>  </v>
      </c>
      <c r="P978" s="1"/>
      <c r="Q978" s="1"/>
    </row>
    <row r="979">
      <c r="A979" s="106"/>
      <c r="B979" s="1"/>
      <c r="C979" s="1"/>
      <c r="D979" s="1"/>
      <c r="E979" s="1"/>
      <c r="F979" s="1"/>
      <c r="G979" s="99" t="s">
        <v>1601</v>
      </c>
      <c r="H979" s="5"/>
      <c r="I979" s="1" t="str">
        <f>IFERROR(CONCATENATE(VLOOKUP(C979,PARAM!E:F,2,0),VLOOKUP(D979,PARAM!K:L,2,0),VLOOKUP(E979,PARAM!H:I,2,0),VLOOKUP(G979,PARAM!S:T,2,0)),"")</f>
        <v/>
      </c>
      <c r="J979" s="1" t="str">
        <f>IFERROR(CONCATENATE("*",VLOOKUP(C979,PARAM!E:F,2,0),VLOOKUP(D979,PARAM!K:L,2,0),VLOOKUP(E979,PARAM!H:I,2,0),VLOOKUP(G979,PARAM!S:T,2,0),"*"),"")</f>
        <v/>
      </c>
      <c r="K979" s="1" t="str">
        <f t="shared" si="1"/>
        <v>  </v>
      </c>
      <c r="L979" s="1" t="str">
        <f>VLOOKUP(B979,PARAM!A:C,3,0)</f>
        <v>#N/A</v>
      </c>
      <c r="M979" s="1" t="str">
        <f>VLOOKUP(D979,PARAM!K:N,3,0)</f>
        <v>#N/A</v>
      </c>
      <c r="N979" s="1" t="str">
        <f>VLOOKUP(D979,PARAM!K:N,4,0)</f>
        <v>#N/A</v>
      </c>
      <c r="O979" s="1" t="str">
        <f t="shared" si="2"/>
        <v>  </v>
      </c>
      <c r="P979" s="1"/>
      <c r="Q979" s="1"/>
    </row>
    <row r="980">
      <c r="A980" s="106"/>
      <c r="B980" s="1"/>
      <c r="C980" s="1"/>
      <c r="D980" s="1"/>
      <c r="E980" s="1"/>
      <c r="F980" s="1"/>
      <c r="G980" s="99" t="s">
        <v>1601</v>
      </c>
      <c r="H980" s="5"/>
      <c r="I980" s="1" t="str">
        <f>IFERROR(CONCATENATE(VLOOKUP(C980,PARAM!E:F,2,0),VLOOKUP(D980,PARAM!K:L,2,0),VLOOKUP(E980,PARAM!H:I,2,0),VLOOKUP(G980,PARAM!S:T,2,0)),"")</f>
        <v/>
      </c>
      <c r="J980" s="1" t="str">
        <f>IFERROR(CONCATENATE("*",VLOOKUP(C980,PARAM!E:F,2,0),VLOOKUP(D980,PARAM!K:L,2,0),VLOOKUP(E980,PARAM!H:I,2,0),VLOOKUP(G980,PARAM!S:T,2,0),"*"),"")</f>
        <v/>
      </c>
      <c r="K980" s="1" t="str">
        <f t="shared" si="1"/>
        <v>  </v>
      </c>
      <c r="L980" s="1" t="str">
        <f>VLOOKUP(B980,PARAM!A:C,3,0)</f>
        <v>#N/A</v>
      </c>
      <c r="M980" s="1" t="str">
        <f>VLOOKUP(D980,PARAM!K:N,3,0)</f>
        <v>#N/A</v>
      </c>
      <c r="N980" s="1" t="str">
        <f>VLOOKUP(D980,PARAM!K:N,4,0)</f>
        <v>#N/A</v>
      </c>
      <c r="O980" s="1" t="str">
        <f t="shared" si="2"/>
        <v>  </v>
      </c>
      <c r="P980" s="1"/>
      <c r="Q980" s="1"/>
    </row>
    <row r="981">
      <c r="A981" s="106"/>
      <c r="B981" s="1"/>
      <c r="C981" s="1"/>
      <c r="D981" s="1"/>
      <c r="E981" s="1"/>
      <c r="F981" s="1"/>
      <c r="G981" s="99" t="s">
        <v>1601</v>
      </c>
      <c r="H981" s="5"/>
      <c r="I981" s="1" t="str">
        <f>IFERROR(CONCATENATE(VLOOKUP(C981,PARAM!E:F,2,0),VLOOKUP(D981,PARAM!K:L,2,0),VLOOKUP(E981,PARAM!H:I,2,0),VLOOKUP(G981,PARAM!S:T,2,0)),"")</f>
        <v/>
      </c>
      <c r="J981" s="1" t="str">
        <f>IFERROR(CONCATENATE("*",VLOOKUP(C981,PARAM!E:F,2,0),VLOOKUP(D981,PARAM!K:L,2,0),VLOOKUP(E981,PARAM!H:I,2,0),VLOOKUP(G981,PARAM!S:T,2,0),"*"),"")</f>
        <v/>
      </c>
      <c r="K981" s="1" t="str">
        <f t="shared" si="1"/>
        <v>  </v>
      </c>
      <c r="L981" s="1" t="str">
        <f>VLOOKUP(B981,PARAM!A:C,3,0)</f>
        <v>#N/A</v>
      </c>
      <c r="M981" s="1" t="str">
        <f>VLOOKUP(D981,PARAM!K:N,3,0)</f>
        <v>#N/A</v>
      </c>
      <c r="N981" s="1" t="str">
        <f>VLOOKUP(D981,PARAM!K:N,4,0)</f>
        <v>#N/A</v>
      </c>
      <c r="O981" s="1" t="str">
        <f t="shared" si="2"/>
        <v>  </v>
      </c>
      <c r="P981" s="1"/>
      <c r="Q981" s="1"/>
    </row>
    <row r="982">
      <c r="A982" s="106"/>
      <c r="B982" s="1"/>
      <c r="C982" s="1"/>
      <c r="D982" s="1"/>
      <c r="E982" s="1"/>
      <c r="F982" s="1"/>
      <c r="G982" s="99" t="s">
        <v>1601</v>
      </c>
      <c r="H982" s="5"/>
      <c r="I982" s="1" t="str">
        <f>IFERROR(CONCATENATE(VLOOKUP(C982,PARAM!E:F,2,0),VLOOKUP(D982,PARAM!K:L,2,0),VLOOKUP(E982,PARAM!H:I,2,0),VLOOKUP(G982,PARAM!S:T,2,0)),"")</f>
        <v/>
      </c>
      <c r="J982" s="1" t="str">
        <f>IFERROR(CONCATENATE("*",VLOOKUP(C982,PARAM!E:F,2,0),VLOOKUP(D982,PARAM!K:L,2,0),VLOOKUP(E982,PARAM!H:I,2,0),VLOOKUP(G982,PARAM!S:T,2,0),"*"),"")</f>
        <v/>
      </c>
      <c r="K982" s="1" t="str">
        <f t="shared" si="1"/>
        <v>  </v>
      </c>
      <c r="L982" s="1" t="str">
        <f>VLOOKUP(B982,PARAM!A:C,3,0)</f>
        <v>#N/A</v>
      </c>
      <c r="M982" s="1" t="str">
        <f>VLOOKUP(D982,PARAM!K:N,3,0)</f>
        <v>#N/A</v>
      </c>
      <c r="N982" s="1" t="str">
        <f>VLOOKUP(D982,PARAM!K:N,4,0)</f>
        <v>#N/A</v>
      </c>
      <c r="O982" s="1" t="str">
        <f t="shared" si="2"/>
        <v>  </v>
      </c>
      <c r="P982" s="1"/>
      <c r="Q982" s="1"/>
    </row>
    <row r="983">
      <c r="A983" s="106"/>
      <c r="B983" s="1"/>
      <c r="C983" s="1"/>
      <c r="D983" s="1"/>
      <c r="E983" s="1"/>
      <c r="F983" s="1"/>
      <c r="G983" s="99" t="s">
        <v>1601</v>
      </c>
      <c r="H983" s="5"/>
      <c r="I983" s="1" t="str">
        <f>IFERROR(CONCATENATE(VLOOKUP(C983,PARAM!E:F,2,0),VLOOKUP(D983,PARAM!K:L,2,0),VLOOKUP(E983,PARAM!H:I,2,0),VLOOKUP(G983,PARAM!S:T,2,0)),"")</f>
        <v/>
      </c>
      <c r="J983" s="1" t="str">
        <f>IFERROR(CONCATENATE("*",VLOOKUP(C983,PARAM!E:F,2,0),VLOOKUP(D983,PARAM!K:L,2,0),VLOOKUP(E983,PARAM!H:I,2,0),VLOOKUP(G983,PARAM!S:T,2,0),"*"),"")</f>
        <v/>
      </c>
      <c r="K983" s="1" t="str">
        <f t="shared" si="1"/>
        <v>  </v>
      </c>
      <c r="L983" s="1" t="str">
        <f>VLOOKUP(B983,PARAM!A:C,3,0)</f>
        <v>#N/A</v>
      </c>
      <c r="M983" s="1" t="str">
        <f>VLOOKUP(D983,PARAM!K:N,3,0)</f>
        <v>#N/A</v>
      </c>
      <c r="N983" s="1" t="str">
        <f>VLOOKUP(D983,PARAM!K:N,4,0)</f>
        <v>#N/A</v>
      </c>
      <c r="O983" s="1" t="str">
        <f t="shared" si="2"/>
        <v>  </v>
      </c>
      <c r="P983" s="1"/>
      <c r="Q983" s="1"/>
    </row>
    <row r="984">
      <c r="A984" s="106"/>
      <c r="B984" s="1"/>
      <c r="C984" s="1"/>
      <c r="D984" s="1"/>
      <c r="E984" s="1"/>
      <c r="F984" s="1"/>
      <c r="G984" s="99" t="s">
        <v>1601</v>
      </c>
      <c r="H984" s="5"/>
      <c r="I984" s="1" t="str">
        <f>IFERROR(CONCATENATE(VLOOKUP(C984,PARAM!E:F,2,0),VLOOKUP(D984,PARAM!K:L,2,0),VLOOKUP(E984,PARAM!H:I,2,0),VLOOKUP(G984,PARAM!S:T,2,0)),"")</f>
        <v/>
      </c>
      <c r="J984" s="1" t="str">
        <f>IFERROR(CONCATENATE("*",VLOOKUP(C984,PARAM!E:F,2,0),VLOOKUP(D984,PARAM!K:L,2,0),VLOOKUP(E984,PARAM!H:I,2,0),VLOOKUP(G984,PARAM!S:T,2,0),"*"),"")</f>
        <v/>
      </c>
      <c r="K984" s="1" t="str">
        <f t="shared" si="1"/>
        <v>  </v>
      </c>
      <c r="L984" s="1" t="str">
        <f>VLOOKUP(B984,PARAM!A:C,3,0)</f>
        <v>#N/A</v>
      </c>
      <c r="M984" s="1" t="str">
        <f>VLOOKUP(D984,PARAM!K:N,3,0)</f>
        <v>#N/A</v>
      </c>
      <c r="N984" s="1" t="str">
        <f>VLOOKUP(D984,PARAM!K:N,4,0)</f>
        <v>#N/A</v>
      </c>
      <c r="O984" s="1" t="str">
        <f t="shared" si="2"/>
        <v>  </v>
      </c>
      <c r="P984" s="1"/>
      <c r="Q984" s="1"/>
    </row>
    <row r="985">
      <c r="A985" s="106"/>
      <c r="B985" s="1"/>
      <c r="C985" s="1"/>
      <c r="D985" s="1"/>
      <c r="E985" s="1"/>
      <c r="F985" s="1"/>
      <c r="G985" s="99" t="s">
        <v>1601</v>
      </c>
      <c r="H985" s="5"/>
      <c r="I985" s="1" t="str">
        <f>IFERROR(CONCATENATE(VLOOKUP(C985,PARAM!E:F,2,0),VLOOKUP(D985,PARAM!K:L,2,0),VLOOKUP(E985,PARAM!H:I,2,0),VLOOKUP(G985,PARAM!S:T,2,0)),"")</f>
        <v/>
      </c>
      <c r="J985" s="1" t="str">
        <f>IFERROR(CONCATENATE("*",VLOOKUP(C985,PARAM!E:F,2,0),VLOOKUP(D985,PARAM!K:L,2,0),VLOOKUP(E985,PARAM!H:I,2,0),VLOOKUP(G985,PARAM!S:T,2,0),"*"),"")</f>
        <v/>
      </c>
      <c r="K985" s="1" t="str">
        <f t="shared" si="1"/>
        <v>  </v>
      </c>
      <c r="L985" s="1" t="str">
        <f>VLOOKUP(B985,PARAM!A:C,3,0)</f>
        <v>#N/A</v>
      </c>
      <c r="M985" s="1" t="str">
        <f>VLOOKUP(D985,PARAM!K:N,3,0)</f>
        <v>#N/A</v>
      </c>
      <c r="N985" s="1" t="str">
        <f>VLOOKUP(D985,PARAM!K:N,4,0)</f>
        <v>#N/A</v>
      </c>
      <c r="O985" s="1" t="str">
        <f t="shared" si="2"/>
        <v>  </v>
      </c>
      <c r="P985" s="1"/>
      <c r="Q985" s="1"/>
    </row>
    <row r="986">
      <c r="A986" s="106"/>
      <c r="B986" s="1"/>
      <c r="C986" s="1"/>
      <c r="D986" s="1"/>
      <c r="E986" s="1"/>
      <c r="F986" s="1"/>
      <c r="G986" s="99" t="s">
        <v>1601</v>
      </c>
      <c r="H986" s="5"/>
      <c r="I986" s="1" t="str">
        <f>IFERROR(CONCATENATE(VLOOKUP(C986,PARAM!E:F,2,0),VLOOKUP(D986,PARAM!K:L,2,0),VLOOKUP(E986,PARAM!H:I,2,0),VLOOKUP(G986,PARAM!S:T,2,0)),"")</f>
        <v/>
      </c>
      <c r="J986" s="1" t="str">
        <f>IFERROR(CONCATENATE("*",VLOOKUP(C986,PARAM!E:F,2,0),VLOOKUP(D986,PARAM!K:L,2,0),VLOOKUP(E986,PARAM!H:I,2,0),VLOOKUP(G986,PARAM!S:T,2,0),"*"),"")</f>
        <v/>
      </c>
      <c r="K986" s="1" t="str">
        <f t="shared" si="1"/>
        <v>  </v>
      </c>
      <c r="L986" s="1" t="str">
        <f>VLOOKUP(B986,PARAM!A:C,3,0)</f>
        <v>#N/A</v>
      </c>
      <c r="M986" s="1" t="str">
        <f>VLOOKUP(D986,PARAM!K:N,3,0)</f>
        <v>#N/A</v>
      </c>
      <c r="N986" s="1" t="str">
        <f>VLOOKUP(D986,PARAM!K:N,4,0)</f>
        <v>#N/A</v>
      </c>
      <c r="O986" s="1" t="str">
        <f t="shared" si="2"/>
        <v>  </v>
      </c>
      <c r="P986" s="1"/>
      <c r="Q986" s="1"/>
    </row>
    <row r="987">
      <c r="A987" s="106"/>
      <c r="B987" s="1"/>
      <c r="C987" s="1"/>
      <c r="D987" s="1"/>
      <c r="E987" s="1"/>
      <c r="F987" s="1"/>
      <c r="G987" s="99" t="s">
        <v>1601</v>
      </c>
      <c r="H987" s="5"/>
      <c r="I987" s="1" t="str">
        <f>IFERROR(CONCATENATE(VLOOKUP(C987,PARAM!E:F,2,0),VLOOKUP(D987,PARAM!K:L,2,0),VLOOKUP(E987,PARAM!H:I,2,0),VLOOKUP(G987,PARAM!S:T,2,0)),"")</f>
        <v/>
      </c>
      <c r="J987" s="1" t="str">
        <f>IFERROR(CONCATENATE("*",VLOOKUP(C987,PARAM!E:F,2,0),VLOOKUP(D987,PARAM!K:L,2,0),VLOOKUP(E987,PARAM!H:I,2,0),VLOOKUP(G987,PARAM!S:T,2,0),"*"),"")</f>
        <v/>
      </c>
      <c r="K987" s="1" t="str">
        <f t="shared" si="1"/>
        <v>  </v>
      </c>
      <c r="L987" s="1" t="str">
        <f>VLOOKUP(B987,PARAM!A:C,3,0)</f>
        <v>#N/A</v>
      </c>
      <c r="M987" s="1" t="str">
        <f>VLOOKUP(D987,PARAM!K:N,3,0)</f>
        <v>#N/A</v>
      </c>
      <c r="N987" s="1" t="str">
        <f>VLOOKUP(D987,PARAM!K:N,4,0)</f>
        <v>#N/A</v>
      </c>
      <c r="O987" s="1" t="str">
        <f t="shared" si="2"/>
        <v>  </v>
      </c>
      <c r="P987" s="1"/>
      <c r="Q987" s="1"/>
    </row>
    <row r="988">
      <c r="A988" s="106"/>
      <c r="B988" s="1"/>
      <c r="C988" s="1"/>
      <c r="D988" s="1"/>
      <c r="E988" s="1"/>
      <c r="F988" s="1"/>
      <c r="G988" s="99" t="s">
        <v>1601</v>
      </c>
      <c r="H988" s="5"/>
      <c r="I988" s="1" t="str">
        <f>IFERROR(CONCATENATE(VLOOKUP(C988,PARAM!E:F,2,0),VLOOKUP(D988,PARAM!K:L,2,0),VLOOKUP(E988,PARAM!H:I,2,0),VLOOKUP(G988,PARAM!S:T,2,0)),"")</f>
        <v/>
      </c>
      <c r="J988" s="1" t="str">
        <f>IFERROR(CONCATENATE("*",VLOOKUP(C988,PARAM!E:F,2,0),VLOOKUP(D988,PARAM!K:L,2,0),VLOOKUP(E988,PARAM!H:I,2,0),VLOOKUP(G988,PARAM!S:T,2,0),"*"),"")</f>
        <v/>
      </c>
      <c r="K988" s="1" t="str">
        <f t="shared" si="1"/>
        <v>  </v>
      </c>
      <c r="L988" s="1" t="str">
        <f>VLOOKUP(B988,PARAM!A:C,3,0)</f>
        <v>#N/A</v>
      </c>
      <c r="M988" s="1" t="str">
        <f>VLOOKUP(D988,PARAM!K:N,3,0)</f>
        <v>#N/A</v>
      </c>
      <c r="N988" s="1" t="str">
        <f>VLOOKUP(D988,PARAM!K:N,4,0)</f>
        <v>#N/A</v>
      </c>
      <c r="O988" s="1" t="str">
        <f t="shared" si="2"/>
        <v>  </v>
      </c>
      <c r="P988" s="1"/>
      <c r="Q988" s="1"/>
    </row>
    <row r="989">
      <c r="A989" s="106"/>
      <c r="B989" s="1"/>
      <c r="C989" s="1"/>
      <c r="D989" s="1"/>
      <c r="E989" s="1"/>
      <c r="F989" s="1"/>
      <c r="G989" s="99" t="s">
        <v>1601</v>
      </c>
      <c r="H989" s="5"/>
      <c r="I989" s="1" t="str">
        <f>IFERROR(CONCATENATE(VLOOKUP(C989,PARAM!E:F,2,0),VLOOKUP(D989,PARAM!K:L,2,0),VLOOKUP(E989,PARAM!H:I,2,0),VLOOKUP(G989,PARAM!S:T,2,0)),"")</f>
        <v/>
      </c>
      <c r="J989" s="1" t="str">
        <f>IFERROR(CONCATENATE("*",VLOOKUP(C989,PARAM!E:F,2,0),VLOOKUP(D989,PARAM!K:L,2,0),VLOOKUP(E989,PARAM!H:I,2,0),VLOOKUP(G989,PARAM!S:T,2,0),"*"),"")</f>
        <v/>
      </c>
      <c r="K989" s="1" t="str">
        <f t="shared" si="1"/>
        <v>  </v>
      </c>
      <c r="L989" s="1" t="str">
        <f>VLOOKUP(B989,PARAM!A:C,3,0)</f>
        <v>#N/A</v>
      </c>
      <c r="M989" s="1" t="str">
        <f>VLOOKUP(D989,PARAM!K:N,3,0)</f>
        <v>#N/A</v>
      </c>
      <c r="N989" s="1" t="str">
        <f>VLOOKUP(D989,PARAM!K:N,4,0)</f>
        <v>#N/A</v>
      </c>
      <c r="O989" s="1" t="str">
        <f t="shared" si="2"/>
        <v>  </v>
      </c>
      <c r="P989" s="1"/>
      <c r="Q989" s="1"/>
    </row>
    <row r="990">
      <c r="A990" s="106"/>
      <c r="B990" s="1"/>
      <c r="C990" s="1"/>
      <c r="D990" s="1"/>
      <c r="E990" s="1"/>
      <c r="F990" s="1"/>
      <c r="G990" s="99" t="s">
        <v>1601</v>
      </c>
      <c r="H990" s="5"/>
      <c r="I990" s="1" t="str">
        <f>IFERROR(CONCATENATE(VLOOKUP(C990,PARAM!E:F,2,0),VLOOKUP(D990,PARAM!K:L,2,0),VLOOKUP(E990,PARAM!H:I,2,0),VLOOKUP(G990,PARAM!S:T,2,0)),"")</f>
        <v/>
      </c>
      <c r="J990" s="1" t="str">
        <f>IFERROR(CONCATENATE("*",VLOOKUP(C990,PARAM!E:F,2,0),VLOOKUP(D990,PARAM!K:L,2,0),VLOOKUP(E990,PARAM!H:I,2,0),VLOOKUP(G990,PARAM!S:T,2,0),"*"),"")</f>
        <v/>
      </c>
      <c r="K990" s="1" t="str">
        <f t="shared" si="1"/>
        <v>  </v>
      </c>
      <c r="L990" s="1" t="str">
        <f>VLOOKUP(B990,PARAM!A:C,3,0)</f>
        <v>#N/A</v>
      </c>
      <c r="M990" s="1" t="str">
        <f>VLOOKUP(D990,PARAM!K:N,3,0)</f>
        <v>#N/A</v>
      </c>
      <c r="N990" s="1" t="str">
        <f>VLOOKUP(D990,PARAM!K:N,4,0)</f>
        <v>#N/A</v>
      </c>
      <c r="O990" s="1" t="str">
        <f t="shared" si="2"/>
        <v>  </v>
      </c>
      <c r="P990" s="1"/>
      <c r="Q990" s="1"/>
    </row>
    <row r="991">
      <c r="A991" s="106"/>
      <c r="B991" s="1"/>
      <c r="C991" s="1"/>
      <c r="D991" s="1"/>
      <c r="E991" s="1"/>
      <c r="F991" s="1"/>
      <c r="G991" s="99" t="s">
        <v>1601</v>
      </c>
      <c r="H991" s="5"/>
      <c r="I991" s="1" t="str">
        <f>IFERROR(CONCATENATE(VLOOKUP(C991,PARAM!E:F,2,0),VLOOKUP(D991,PARAM!K:L,2,0),VLOOKUP(E991,PARAM!H:I,2,0),VLOOKUP(G991,PARAM!S:T,2,0)),"")</f>
        <v/>
      </c>
      <c r="J991" s="1" t="str">
        <f>IFERROR(CONCATENATE("*",VLOOKUP(C991,PARAM!E:F,2,0),VLOOKUP(D991,PARAM!K:L,2,0),VLOOKUP(E991,PARAM!H:I,2,0),VLOOKUP(G991,PARAM!S:T,2,0),"*"),"")</f>
        <v/>
      </c>
      <c r="K991" s="1" t="str">
        <f t="shared" si="1"/>
        <v>  </v>
      </c>
      <c r="L991" s="1" t="str">
        <f>VLOOKUP(B991,PARAM!A:C,3,0)</f>
        <v>#N/A</v>
      </c>
      <c r="M991" s="1" t="str">
        <f>VLOOKUP(D991,PARAM!K:N,3,0)</f>
        <v>#N/A</v>
      </c>
      <c r="N991" s="1" t="str">
        <f>VLOOKUP(D991,PARAM!K:N,4,0)</f>
        <v>#N/A</v>
      </c>
      <c r="O991" s="1" t="str">
        <f t="shared" si="2"/>
        <v>  </v>
      </c>
      <c r="P991" s="1"/>
      <c r="Q991" s="1"/>
    </row>
    <row r="992">
      <c r="A992" s="106"/>
      <c r="B992" s="1"/>
      <c r="C992" s="1"/>
      <c r="D992" s="1"/>
      <c r="E992" s="1"/>
      <c r="F992" s="1"/>
      <c r="G992" s="99" t="s">
        <v>1601</v>
      </c>
      <c r="H992" s="5"/>
      <c r="I992" s="1" t="str">
        <f>IFERROR(CONCATENATE(VLOOKUP(C992,PARAM!E:F,2,0),VLOOKUP(D992,PARAM!K:L,2,0),VLOOKUP(E992,PARAM!H:I,2,0),VLOOKUP(G992,PARAM!S:T,2,0)),"")</f>
        <v/>
      </c>
      <c r="J992" s="1" t="str">
        <f>IFERROR(CONCATENATE("*",VLOOKUP(C992,PARAM!E:F,2,0),VLOOKUP(D992,PARAM!K:L,2,0),VLOOKUP(E992,PARAM!H:I,2,0),VLOOKUP(G992,PARAM!S:T,2,0),"*"),"")</f>
        <v/>
      </c>
      <c r="K992" s="1" t="str">
        <f t="shared" si="1"/>
        <v>  </v>
      </c>
      <c r="L992" s="1" t="str">
        <f>VLOOKUP(B992,PARAM!A:C,3,0)</f>
        <v>#N/A</v>
      </c>
      <c r="M992" s="1" t="str">
        <f>VLOOKUP(D992,PARAM!K:N,3,0)</f>
        <v>#N/A</v>
      </c>
      <c r="N992" s="1" t="str">
        <f>VLOOKUP(D992,PARAM!K:N,4,0)</f>
        <v>#N/A</v>
      </c>
      <c r="O992" s="1" t="str">
        <f t="shared" si="2"/>
        <v>  </v>
      </c>
      <c r="P992" s="1"/>
      <c r="Q992" s="1"/>
    </row>
    <row r="993">
      <c r="A993" s="106"/>
      <c r="B993" s="1"/>
      <c r="C993" s="1"/>
      <c r="D993" s="1"/>
      <c r="E993" s="1"/>
      <c r="F993" s="1"/>
      <c r="G993" s="99" t="s">
        <v>1601</v>
      </c>
      <c r="H993" s="5"/>
      <c r="I993" s="1" t="str">
        <f>IFERROR(CONCATENATE(VLOOKUP(C993,PARAM!E:F,2,0),VLOOKUP(D993,PARAM!K:L,2,0),VLOOKUP(E993,PARAM!H:I,2,0),VLOOKUP(G993,PARAM!S:T,2,0)),"")</f>
        <v/>
      </c>
      <c r="J993" s="1" t="str">
        <f>IFERROR(CONCATENATE("*",VLOOKUP(C993,PARAM!E:F,2,0),VLOOKUP(D993,PARAM!K:L,2,0),VLOOKUP(E993,PARAM!H:I,2,0),VLOOKUP(G993,PARAM!S:T,2,0),"*"),"")</f>
        <v/>
      </c>
      <c r="K993" s="1" t="str">
        <f t="shared" si="1"/>
        <v>  </v>
      </c>
      <c r="L993" s="1" t="str">
        <f>VLOOKUP(B993,PARAM!A:C,3,0)</f>
        <v>#N/A</v>
      </c>
      <c r="M993" s="1" t="str">
        <f>VLOOKUP(D993,PARAM!K:N,3,0)</f>
        <v>#N/A</v>
      </c>
      <c r="N993" s="1" t="str">
        <f>VLOOKUP(D993,PARAM!K:N,4,0)</f>
        <v>#N/A</v>
      </c>
      <c r="O993" s="1" t="str">
        <f t="shared" si="2"/>
        <v>  </v>
      </c>
      <c r="P993" s="1"/>
      <c r="Q993" s="1"/>
    </row>
    <row r="994">
      <c r="A994" s="106"/>
      <c r="B994" s="1"/>
      <c r="C994" s="1"/>
      <c r="D994" s="1"/>
      <c r="E994" s="1"/>
      <c r="F994" s="1"/>
      <c r="G994" s="99" t="s">
        <v>1601</v>
      </c>
      <c r="H994" s="5"/>
      <c r="I994" s="1" t="str">
        <f>IFERROR(CONCATENATE(VLOOKUP(C994,PARAM!E:F,2,0),VLOOKUP(D994,PARAM!K:L,2,0),VLOOKUP(E994,PARAM!H:I,2,0),VLOOKUP(G994,PARAM!S:T,2,0)),"")</f>
        <v/>
      </c>
      <c r="J994" s="1" t="str">
        <f>IFERROR(CONCATENATE("*",VLOOKUP(C994,PARAM!E:F,2,0),VLOOKUP(D994,PARAM!K:L,2,0),VLOOKUP(E994,PARAM!H:I,2,0),VLOOKUP(G994,PARAM!S:T,2,0),"*"),"")</f>
        <v/>
      </c>
      <c r="K994" s="1" t="str">
        <f t="shared" si="1"/>
        <v>  </v>
      </c>
      <c r="L994" s="1" t="str">
        <f>VLOOKUP(B994,PARAM!A:C,3,0)</f>
        <v>#N/A</v>
      </c>
      <c r="M994" s="1" t="str">
        <f>VLOOKUP(D994,PARAM!K:N,3,0)</f>
        <v>#N/A</v>
      </c>
      <c r="N994" s="1" t="str">
        <f>VLOOKUP(D994,PARAM!K:N,4,0)</f>
        <v>#N/A</v>
      </c>
      <c r="O994" s="1" t="str">
        <f t="shared" si="2"/>
        <v>  </v>
      </c>
      <c r="P994" s="1"/>
      <c r="Q994" s="1"/>
    </row>
    <row r="995">
      <c r="A995" s="106"/>
      <c r="B995" s="1"/>
      <c r="C995" s="1"/>
      <c r="D995" s="1"/>
      <c r="E995" s="1"/>
      <c r="F995" s="1"/>
      <c r="G995" s="99" t="s">
        <v>1601</v>
      </c>
      <c r="H995" s="5"/>
      <c r="I995" s="1" t="str">
        <f>IFERROR(CONCATENATE(VLOOKUP(C995,PARAM!E:F,2,0),VLOOKUP(D995,PARAM!K:L,2,0),VLOOKUP(E995,PARAM!H:I,2,0),VLOOKUP(G995,PARAM!S:T,2,0)),"")</f>
        <v/>
      </c>
      <c r="J995" s="1" t="str">
        <f>IFERROR(CONCATENATE("*",VLOOKUP(C995,PARAM!E:F,2,0),VLOOKUP(D995,PARAM!K:L,2,0),VLOOKUP(E995,PARAM!H:I,2,0),VLOOKUP(G995,PARAM!S:T,2,0),"*"),"")</f>
        <v/>
      </c>
      <c r="K995" s="1" t="str">
        <f t="shared" si="1"/>
        <v>  </v>
      </c>
      <c r="L995" s="1" t="str">
        <f>VLOOKUP(B995,PARAM!A:C,3,0)</f>
        <v>#N/A</v>
      </c>
      <c r="M995" s="1" t="str">
        <f>VLOOKUP(D995,PARAM!K:N,3,0)</f>
        <v>#N/A</v>
      </c>
      <c r="N995" s="1" t="str">
        <f>VLOOKUP(D995,PARAM!K:N,4,0)</f>
        <v>#N/A</v>
      </c>
      <c r="O995" s="1" t="str">
        <f t="shared" si="2"/>
        <v>  </v>
      </c>
      <c r="P995" s="1"/>
      <c r="Q995" s="1"/>
    </row>
    <row r="996">
      <c r="A996" s="106"/>
      <c r="B996" s="1"/>
      <c r="C996" s="1"/>
      <c r="D996" s="1"/>
      <c r="E996" s="1"/>
      <c r="F996" s="1"/>
      <c r="G996" s="99" t="s">
        <v>1601</v>
      </c>
      <c r="H996" s="5"/>
      <c r="I996" s="1" t="str">
        <f>IFERROR(CONCATENATE(VLOOKUP(C996,PARAM!E:F,2,0),VLOOKUP(D996,PARAM!K:L,2,0),VLOOKUP(E996,PARAM!H:I,2,0),VLOOKUP(G996,PARAM!S:T,2,0)),"")</f>
        <v/>
      </c>
      <c r="J996" s="1" t="str">
        <f>IFERROR(CONCATENATE("*",VLOOKUP(C996,PARAM!E:F,2,0),VLOOKUP(D996,PARAM!K:L,2,0),VLOOKUP(E996,PARAM!H:I,2,0),VLOOKUP(G996,PARAM!S:T,2,0),"*"),"")</f>
        <v/>
      </c>
      <c r="K996" s="1" t="str">
        <f t="shared" si="1"/>
        <v>  </v>
      </c>
      <c r="L996" s="1" t="str">
        <f>VLOOKUP(B996,PARAM!A:C,3,0)</f>
        <v>#N/A</v>
      </c>
      <c r="M996" s="1" t="str">
        <f>VLOOKUP(D996,PARAM!K:N,3,0)</f>
        <v>#N/A</v>
      </c>
      <c r="N996" s="1" t="str">
        <f>VLOOKUP(D996,PARAM!K:N,4,0)</f>
        <v>#N/A</v>
      </c>
      <c r="O996" s="1" t="str">
        <f t="shared" si="2"/>
        <v>  </v>
      </c>
      <c r="P996" s="1"/>
      <c r="Q996" s="1"/>
    </row>
    <row r="997">
      <c r="A997" s="106"/>
      <c r="B997" s="1"/>
      <c r="C997" s="1"/>
      <c r="D997" s="1"/>
      <c r="E997" s="1"/>
      <c r="F997" s="1"/>
      <c r="G997" s="99" t="s">
        <v>1601</v>
      </c>
      <c r="H997" s="5"/>
      <c r="I997" s="1" t="str">
        <f>IFERROR(CONCATENATE(VLOOKUP(C997,PARAM!E:F,2,0),VLOOKUP(D997,PARAM!K:L,2,0),VLOOKUP(E997,PARAM!H:I,2,0),VLOOKUP(G997,PARAM!S:T,2,0)),"")</f>
        <v/>
      </c>
      <c r="J997" s="1" t="str">
        <f>IFERROR(CONCATENATE("*",VLOOKUP(C997,PARAM!E:F,2,0),VLOOKUP(D997,PARAM!K:L,2,0),VLOOKUP(E997,PARAM!H:I,2,0),VLOOKUP(G997,PARAM!S:T,2,0),"*"),"")</f>
        <v/>
      </c>
      <c r="K997" s="1" t="str">
        <f t="shared" si="1"/>
        <v>  </v>
      </c>
      <c r="L997" s="1" t="str">
        <f>VLOOKUP(B997,PARAM!A:C,3,0)</f>
        <v>#N/A</v>
      </c>
      <c r="M997" s="1" t="str">
        <f>VLOOKUP(D997,PARAM!K:N,3,0)</f>
        <v>#N/A</v>
      </c>
      <c r="N997" s="1" t="str">
        <f>VLOOKUP(D997,PARAM!K:N,4,0)</f>
        <v>#N/A</v>
      </c>
      <c r="O997" s="1" t="str">
        <f t="shared" si="2"/>
        <v>  </v>
      </c>
      <c r="P997" s="1"/>
      <c r="Q997" s="1"/>
    </row>
    <row r="998">
      <c r="A998" s="106"/>
      <c r="B998" s="1"/>
      <c r="C998" s="1"/>
      <c r="D998" s="1"/>
      <c r="E998" s="1"/>
      <c r="F998" s="1"/>
      <c r="G998" s="99" t="s">
        <v>1601</v>
      </c>
      <c r="H998" s="5"/>
      <c r="I998" s="1" t="str">
        <f>IFERROR(CONCATENATE(VLOOKUP(C998,PARAM!E:F,2,0),VLOOKUP(D998,PARAM!K:L,2,0),VLOOKUP(E998,PARAM!H:I,2,0),VLOOKUP(G998,PARAM!S:T,2,0)),"")</f>
        <v/>
      </c>
      <c r="J998" s="1" t="str">
        <f>IFERROR(CONCATENATE("*",VLOOKUP(C998,PARAM!E:F,2,0),VLOOKUP(D998,PARAM!K:L,2,0),VLOOKUP(E998,PARAM!H:I,2,0),VLOOKUP(G998,PARAM!S:T,2,0),"*"),"")</f>
        <v/>
      </c>
      <c r="K998" s="1" t="str">
        <f t="shared" si="1"/>
        <v>  </v>
      </c>
      <c r="L998" s="1" t="str">
        <f>VLOOKUP(B998,PARAM!A:C,3,0)</f>
        <v>#N/A</v>
      </c>
      <c r="M998" s="1" t="str">
        <f>VLOOKUP(D998,PARAM!K:N,3,0)</f>
        <v>#N/A</v>
      </c>
      <c r="N998" s="1" t="str">
        <f>VLOOKUP(D998,PARAM!K:N,4,0)</f>
        <v>#N/A</v>
      </c>
      <c r="O998" s="1" t="str">
        <f t="shared" si="2"/>
        <v>  </v>
      </c>
      <c r="P998" s="1"/>
      <c r="Q998" s="1"/>
    </row>
    <row r="999">
      <c r="A999" s="106"/>
      <c r="B999" s="1"/>
      <c r="C999" s="1"/>
      <c r="D999" s="1"/>
      <c r="E999" s="1"/>
      <c r="F999" s="1"/>
      <c r="G999" s="99" t="s">
        <v>1601</v>
      </c>
      <c r="H999" s="5"/>
      <c r="I999" s="1" t="str">
        <f>IFERROR(CONCATENATE(VLOOKUP(C999,PARAM!E:F,2,0),VLOOKUP(D999,PARAM!K:L,2,0),VLOOKUP(E999,PARAM!H:I,2,0),VLOOKUP(G999,PARAM!S:T,2,0)),"")</f>
        <v/>
      </c>
      <c r="J999" s="1" t="str">
        <f>IFERROR(CONCATENATE("*",VLOOKUP(C999,PARAM!E:F,2,0),VLOOKUP(D999,PARAM!K:L,2,0),VLOOKUP(E999,PARAM!H:I,2,0),VLOOKUP(G999,PARAM!S:T,2,0),"*"),"")</f>
        <v/>
      </c>
      <c r="K999" s="1" t="str">
        <f t="shared" si="1"/>
        <v>  </v>
      </c>
      <c r="L999" s="1" t="str">
        <f>VLOOKUP(B999,PARAM!A:C,3,0)</f>
        <v>#N/A</v>
      </c>
      <c r="M999" s="1" t="str">
        <f>VLOOKUP(D999,PARAM!K:N,3,0)</f>
        <v>#N/A</v>
      </c>
      <c r="N999" s="1" t="str">
        <f>VLOOKUP(D999,PARAM!K:N,4,0)</f>
        <v>#N/A</v>
      </c>
      <c r="O999" s="1" t="str">
        <f t="shared" si="2"/>
        <v>  </v>
      </c>
      <c r="P999" s="1"/>
      <c r="Q999" s="1"/>
    </row>
    <row r="1000">
      <c r="A1000" s="106"/>
      <c r="B1000" s="1"/>
      <c r="C1000" s="1"/>
      <c r="D1000" s="1"/>
      <c r="E1000" s="1"/>
      <c r="F1000" s="1"/>
      <c r="G1000" s="99" t="s">
        <v>1601</v>
      </c>
      <c r="H1000" s="5"/>
      <c r="I1000" s="1" t="str">
        <f>IFERROR(CONCATENATE(VLOOKUP(C1000,PARAM!E:F,2,0),VLOOKUP(D1000,PARAM!K:L,2,0),VLOOKUP(E1000,PARAM!H:I,2,0),VLOOKUP(G1000,PARAM!S:T,2,0)),"")</f>
        <v/>
      </c>
      <c r="J1000" s="1" t="str">
        <f>IFERROR(CONCATENATE("*",VLOOKUP(C1000,PARAM!E:F,2,0),VLOOKUP(D1000,PARAM!K:L,2,0),VLOOKUP(E1000,PARAM!H:I,2,0),VLOOKUP(G1000,PARAM!S:T,2,0),"*"),"")</f>
        <v/>
      </c>
      <c r="K1000" s="1" t="str">
        <f t="shared" si="1"/>
        <v>  </v>
      </c>
      <c r="L1000" s="1" t="str">
        <f>VLOOKUP(B1000,PARAM!A:C,3,0)</f>
        <v>#N/A</v>
      </c>
      <c r="M1000" s="1" t="str">
        <f>VLOOKUP(D1000,PARAM!K:N,3,0)</f>
        <v>#N/A</v>
      </c>
      <c r="N1000" s="1" t="str">
        <f>VLOOKUP(D1000,PARAM!K:N,4,0)</f>
        <v>#N/A</v>
      </c>
      <c r="O1000" s="1" t="str">
        <f t="shared" si="2"/>
        <v>  </v>
      </c>
      <c r="P1000" s="1"/>
      <c r="Q1000" s="1"/>
    </row>
    <row r="1001">
      <c r="A1001" s="106"/>
      <c r="B1001" s="1"/>
      <c r="C1001" s="1"/>
      <c r="D1001" s="1"/>
      <c r="E1001" s="1"/>
      <c r="F1001" s="1"/>
      <c r="G1001" s="99" t="s">
        <v>1601</v>
      </c>
      <c r="H1001" s="5"/>
      <c r="I1001" s="1" t="str">
        <f>IFERROR(CONCATENATE(VLOOKUP(C1001,PARAM!E:F,2,0),VLOOKUP(D1001,PARAM!K:L,2,0),VLOOKUP(E1001,PARAM!H:I,2,0),VLOOKUP(G1001,PARAM!S:T,2,0)),"")</f>
        <v/>
      </c>
      <c r="J1001" s="1" t="str">
        <f>IFERROR(CONCATENATE("*",VLOOKUP(C1001,PARAM!E:F,2,0),VLOOKUP(D1001,PARAM!K:L,2,0),VLOOKUP(E1001,PARAM!H:I,2,0),VLOOKUP(G1001,PARAM!S:T,2,0),"*"),"")</f>
        <v/>
      </c>
      <c r="K1001" s="1" t="str">
        <f t="shared" si="1"/>
        <v>  </v>
      </c>
      <c r="L1001" s="1" t="str">
        <f>VLOOKUP(B1001,PARAM!A:C,3,0)</f>
        <v>#N/A</v>
      </c>
      <c r="M1001" s="1" t="str">
        <f>VLOOKUP(D1001,PARAM!K:N,3,0)</f>
        <v>#N/A</v>
      </c>
      <c r="N1001" s="1" t="str">
        <f>VLOOKUP(D1001,PARAM!K:N,4,0)</f>
        <v>#N/A</v>
      </c>
      <c r="O1001" s="1" t="str">
        <f t="shared" si="2"/>
        <v>  </v>
      </c>
      <c r="P1001" s="1"/>
      <c r="Q1001" s="1"/>
    </row>
    <row r="1002">
      <c r="A1002" s="106"/>
      <c r="B1002" s="1"/>
      <c r="C1002" s="1"/>
      <c r="D1002" s="1"/>
      <c r="E1002" s="1"/>
      <c r="F1002" s="1"/>
      <c r="G1002" s="99" t="s">
        <v>1601</v>
      </c>
      <c r="H1002" s="5"/>
      <c r="I1002" s="1" t="str">
        <f>IFERROR(CONCATENATE(VLOOKUP(C1002,PARAM!E:F,2,0),VLOOKUP(D1002,PARAM!K:L,2,0),VLOOKUP(E1002,PARAM!H:I,2,0),VLOOKUP(G1002,PARAM!S:T,2,0)),"")</f>
        <v/>
      </c>
      <c r="J1002" s="1" t="str">
        <f>IFERROR(CONCATENATE("*",VLOOKUP(C1002,PARAM!E:F,2,0),VLOOKUP(D1002,PARAM!K:L,2,0),VLOOKUP(E1002,PARAM!H:I,2,0),VLOOKUP(G1002,PARAM!S:T,2,0),"*"),"")</f>
        <v/>
      </c>
      <c r="K1002" s="1" t="str">
        <f t="shared" si="1"/>
        <v>  </v>
      </c>
      <c r="L1002" s="1" t="str">
        <f>VLOOKUP(B1002,PARAM!A:C,3,0)</f>
        <v>#N/A</v>
      </c>
      <c r="M1002" s="1" t="str">
        <f>VLOOKUP(D1002,PARAM!K:N,3,0)</f>
        <v>#N/A</v>
      </c>
      <c r="N1002" s="1" t="str">
        <f>VLOOKUP(D1002,PARAM!K:N,4,0)</f>
        <v>#N/A</v>
      </c>
      <c r="O1002" s="1" t="str">
        <f t="shared" si="2"/>
        <v>  </v>
      </c>
      <c r="P1002" s="1"/>
      <c r="Q1002" s="1"/>
    </row>
    <row r="1003">
      <c r="A1003" s="106"/>
      <c r="B1003" s="1"/>
      <c r="C1003" s="1"/>
      <c r="D1003" s="1"/>
      <c r="E1003" s="1"/>
      <c r="F1003" s="1"/>
      <c r="G1003" s="99" t="s">
        <v>1601</v>
      </c>
      <c r="H1003" s="5"/>
      <c r="I1003" s="1" t="str">
        <f>IFERROR(CONCATENATE(VLOOKUP(C1003,PARAM!E:F,2,0),VLOOKUP(D1003,PARAM!K:L,2,0),VLOOKUP(E1003,PARAM!H:I,2,0),VLOOKUP(G1003,PARAM!S:T,2,0)),"")</f>
        <v/>
      </c>
      <c r="J1003" s="1" t="str">
        <f>IFERROR(CONCATENATE("*",VLOOKUP(C1003,PARAM!E:F,2,0),VLOOKUP(D1003,PARAM!K:L,2,0),VLOOKUP(E1003,PARAM!H:I,2,0),VLOOKUP(G1003,PARAM!S:T,2,0),"*"),"")</f>
        <v/>
      </c>
      <c r="K1003" s="1" t="str">
        <f t="shared" si="1"/>
        <v>  </v>
      </c>
      <c r="L1003" s="1" t="str">
        <f>VLOOKUP(B1003,PARAM!A:C,3,0)</f>
        <v>#N/A</v>
      </c>
      <c r="M1003" s="1" t="str">
        <f>VLOOKUP(D1003,PARAM!K:N,3,0)</f>
        <v>#N/A</v>
      </c>
      <c r="N1003" s="1" t="str">
        <f>VLOOKUP(D1003,PARAM!K:N,4,0)</f>
        <v>#N/A</v>
      </c>
      <c r="O1003" s="1" t="str">
        <f t="shared" si="2"/>
        <v>  </v>
      </c>
      <c r="P1003" s="1"/>
      <c r="Q1003" s="1"/>
    </row>
    <row r="1004">
      <c r="A1004" s="106"/>
      <c r="B1004" s="1"/>
      <c r="C1004" s="1"/>
      <c r="D1004" s="1"/>
      <c r="E1004" s="1"/>
      <c r="F1004" s="1"/>
      <c r="G1004" s="99" t="s">
        <v>1601</v>
      </c>
      <c r="H1004" s="5"/>
      <c r="I1004" s="1" t="str">
        <f>IFERROR(CONCATENATE(VLOOKUP(C1004,PARAM!E:F,2,0),VLOOKUP(D1004,PARAM!K:L,2,0),VLOOKUP(E1004,PARAM!H:I,2,0),VLOOKUP(G1004,PARAM!S:T,2,0)),"")</f>
        <v/>
      </c>
      <c r="J1004" s="1" t="str">
        <f>IFERROR(CONCATENATE("*",VLOOKUP(C1004,PARAM!E:F,2,0),VLOOKUP(D1004,PARAM!K:L,2,0),VLOOKUP(E1004,PARAM!H:I,2,0),VLOOKUP(G1004,PARAM!S:T,2,0),"*"),"")</f>
        <v/>
      </c>
      <c r="K1004" s="1" t="str">
        <f t="shared" si="1"/>
        <v>  </v>
      </c>
      <c r="L1004" s="1" t="str">
        <f>VLOOKUP(B1004,PARAM!A:C,3,0)</f>
        <v>#N/A</v>
      </c>
      <c r="M1004" s="1" t="str">
        <f>VLOOKUP(D1004,PARAM!K:N,3,0)</f>
        <v>#N/A</v>
      </c>
      <c r="N1004" s="1" t="str">
        <f>VLOOKUP(D1004,PARAM!K:N,4,0)</f>
        <v>#N/A</v>
      </c>
      <c r="O1004" s="1" t="str">
        <f t="shared" si="2"/>
        <v>  </v>
      </c>
      <c r="P1004" s="1"/>
      <c r="Q1004" s="1"/>
    </row>
    <row r="1005">
      <c r="A1005" s="106"/>
      <c r="B1005" s="1"/>
      <c r="C1005" s="1"/>
      <c r="D1005" s="1"/>
      <c r="E1005" s="1"/>
      <c r="F1005" s="1"/>
      <c r="G1005" s="99" t="s">
        <v>1601</v>
      </c>
      <c r="H1005" s="5"/>
      <c r="I1005" s="1" t="str">
        <f>IFERROR(CONCATENATE(VLOOKUP(C1005,PARAM!E:F,2,0),VLOOKUP(D1005,PARAM!K:L,2,0),VLOOKUP(E1005,PARAM!H:I,2,0),VLOOKUP(G1005,PARAM!S:T,2,0)),"")</f>
        <v/>
      </c>
      <c r="J1005" s="1" t="str">
        <f>IFERROR(CONCATENATE("*",VLOOKUP(C1005,PARAM!E:F,2,0),VLOOKUP(D1005,PARAM!K:L,2,0),VLOOKUP(E1005,PARAM!H:I,2,0),VLOOKUP(G1005,PARAM!S:T,2,0),"*"),"")</f>
        <v/>
      </c>
      <c r="K1005" s="1" t="str">
        <f t="shared" si="1"/>
        <v>  </v>
      </c>
      <c r="L1005" s="1" t="str">
        <f>VLOOKUP(B1005,PARAM!A:C,3,0)</f>
        <v>#N/A</v>
      </c>
      <c r="M1005" s="1" t="str">
        <f>VLOOKUP(D1005,PARAM!K:N,3,0)</f>
        <v>#N/A</v>
      </c>
      <c r="N1005" s="1" t="str">
        <f>VLOOKUP(D1005,PARAM!K:N,4,0)</f>
        <v>#N/A</v>
      </c>
      <c r="O1005" s="1" t="str">
        <f t="shared" si="2"/>
        <v>  </v>
      </c>
      <c r="P1005" s="1"/>
      <c r="Q1005" s="1"/>
    </row>
    <row r="1006">
      <c r="A1006" s="106"/>
      <c r="B1006" s="1"/>
      <c r="C1006" s="1"/>
      <c r="D1006" s="1"/>
      <c r="E1006" s="1"/>
      <c r="F1006" s="1"/>
      <c r="G1006" s="99" t="s">
        <v>1601</v>
      </c>
      <c r="H1006" s="5"/>
      <c r="I1006" s="1" t="str">
        <f>IFERROR(CONCATENATE(VLOOKUP(C1006,PARAM!E:F,2,0),VLOOKUP(D1006,PARAM!K:L,2,0),VLOOKUP(E1006,PARAM!H:I,2,0),VLOOKUP(G1006,PARAM!S:T,2,0)),"")</f>
        <v/>
      </c>
      <c r="J1006" s="1" t="str">
        <f>IFERROR(CONCATENATE("*",VLOOKUP(C1006,PARAM!E:F,2,0),VLOOKUP(D1006,PARAM!K:L,2,0),VLOOKUP(E1006,PARAM!H:I,2,0),VLOOKUP(G1006,PARAM!S:T,2,0),"*"),"")</f>
        <v/>
      </c>
      <c r="K1006" s="1" t="str">
        <f t="shared" si="1"/>
        <v>  </v>
      </c>
      <c r="L1006" s="1" t="str">
        <f>VLOOKUP(B1006,PARAM!A:C,3,0)</f>
        <v>#N/A</v>
      </c>
      <c r="M1006" s="1" t="str">
        <f>VLOOKUP(D1006,PARAM!K:N,3,0)</f>
        <v>#N/A</v>
      </c>
      <c r="N1006" s="1" t="str">
        <f>VLOOKUP(D1006,PARAM!K:N,4,0)</f>
        <v>#N/A</v>
      </c>
      <c r="O1006" s="1" t="str">
        <f t="shared" si="2"/>
        <v>  </v>
      </c>
      <c r="P1006" s="1"/>
      <c r="Q1006" s="1"/>
    </row>
    <row r="1007">
      <c r="A1007" s="106"/>
      <c r="B1007" s="1"/>
      <c r="C1007" s="1"/>
      <c r="D1007" s="1"/>
      <c r="E1007" s="1"/>
      <c r="F1007" s="1"/>
      <c r="G1007" s="99" t="s">
        <v>1601</v>
      </c>
      <c r="H1007" s="5"/>
      <c r="I1007" s="1" t="str">
        <f>IFERROR(CONCATENATE(VLOOKUP(C1007,PARAM!E:F,2,0),VLOOKUP(D1007,PARAM!K:L,2,0),VLOOKUP(E1007,PARAM!H:I,2,0),VLOOKUP(G1007,PARAM!S:T,2,0)),"")</f>
        <v/>
      </c>
      <c r="J1007" s="1" t="str">
        <f>IFERROR(CONCATENATE("*",VLOOKUP(C1007,PARAM!E:F,2,0),VLOOKUP(D1007,PARAM!K:L,2,0),VLOOKUP(E1007,PARAM!H:I,2,0),VLOOKUP(G1007,PARAM!S:T,2,0),"*"),"")</f>
        <v/>
      </c>
      <c r="K1007" s="1" t="str">
        <f t="shared" si="1"/>
        <v>  </v>
      </c>
      <c r="L1007" s="1" t="str">
        <f>VLOOKUP(B1007,PARAM!A:C,3,0)</f>
        <v>#N/A</v>
      </c>
      <c r="M1007" s="1" t="str">
        <f>VLOOKUP(D1007,PARAM!K:N,3,0)</f>
        <v>#N/A</v>
      </c>
      <c r="N1007" s="1" t="str">
        <f>VLOOKUP(D1007,PARAM!K:N,4,0)</f>
        <v>#N/A</v>
      </c>
      <c r="O1007" s="1" t="str">
        <f t="shared" si="2"/>
        <v>  </v>
      </c>
      <c r="P1007" s="1"/>
      <c r="Q1007" s="1"/>
    </row>
    <row r="1008">
      <c r="A1008" s="106"/>
      <c r="B1008" s="1"/>
      <c r="C1008" s="1"/>
      <c r="D1008" s="1"/>
      <c r="E1008" s="1"/>
      <c r="F1008" s="1"/>
      <c r="G1008" s="99" t="s">
        <v>1601</v>
      </c>
      <c r="H1008" s="5"/>
      <c r="I1008" s="1" t="str">
        <f>IFERROR(CONCATENATE(VLOOKUP(C1008,PARAM!E:F,2,0),VLOOKUP(D1008,PARAM!K:L,2,0),VLOOKUP(E1008,PARAM!H:I,2,0),VLOOKUP(G1008,PARAM!S:T,2,0)),"")</f>
        <v/>
      </c>
      <c r="J1008" s="1" t="str">
        <f>IFERROR(CONCATENATE("*",VLOOKUP(C1008,PARAM!E:F,2,0),VLOOKUP(D1008,PARAM!K:L,2,0),VLOOKUP(E1008,PARAM!H:I,2,0),VLOOKUP(G1008,PARAM!S:T,2,0),"*"),"")</f>
        <v/>
      </c>
      <c r="K1008" s="1" t="str">
        <f t="shared" si="1"/>
        <v>  </v>
      </c>
      <c r="L1008" s="1" t="str">
        <f>VLOOKUP(B1008,PARAM!A:C,3,0)</f>
        <v>#N/A</v>
      </c>
      <c r="M1008" s="1" t="str">
        <f>VLOOKUP(D1008,PARAM!K:N,3,0)</f>
        <v>#N/A</v>
      </c>
      <c r="N1008" s="1" t="str">
        <f>VLOOKUP(D1008,PARAM!K:N,4,0)</f>
        <v>#N/A</v>
      </c>
      <c r="O1008" s="1" t="str">
        <f t="shared" si="2"/>
        <v>  </v>
      </c>
      <c r="P1008" s="1"/>
      <c r="Q1008" s="1"/>
    </row>
    <row r="1009">
      <c r="A1009" s="106"/>
      <c r="B1009" s="1"/>
      <c r="C1009" s="1"/>
      <c r="D1009" s="1"/>
      <c r="E1009" s="1"/>
      <c r="F1009" s="1"/>
      <c r="G1009" s="99" t="s">
        <v>1601</v>
      </c>
      <c r="H1009" s="5"/>
      <c r="I1009" s="1" t="str">
        <f>IFERROR(CONCATENATE(VLOOKUP(C1009,PARAM!E:F,2,0),VLOOKUP(D1009,PARAM!K:L,2,0),VLOOKUP(E1009,PARAM!H:I,2,0),VLOOKUP(G1009,PARAM!S:T,2,0)),"")</f>
        <v/>
      </c>
      <c r="J1009" s="1" t="str">
        <f>IFERROR(CONCATENATE("*",VLOOKUP(C1009,PARAM!E:F,2,0),VLOOKUP(D1009,PARAM!K:L,2,0),VLOOKUP(E1009,PARAM!H:I,2,0),VLOOKUP(G1009,PARAM!S:T,2,0),"*"),"")</f>
        <v/>
      </c>
      <c r="K1009" s="1" t="str">
        <f t="shared" si="1"/>
        <v>  </v>
      </c>
      <c r="L1009" s="1" t="str">
        <f>VLOOKUP(B1009,PARAM!A:C,3,0)</f>
        <v>#N/A</v>
      </c>
      <c r="M1009" s="1" t="str">
        <f>VLOOKUP(D1009,PARAM!K:N,3,0)</f>
        <v>#N/A</v>
      </c>
      <c r="N1009" s="1" t="str">
        <f>VLOOKUP(D1009,PARAM!K:N,4,0)</f>
        <v>#N/A</v>
      </c>
      <c r="O1009" s="1" t="str">
        <f t="shared" si="2"/>
        <v>  </v>
      </c>
      <c r="P1009" s="1"/>
      <c r="Q1009" s="1"/>
    </row>
    <row r="1010">
      <c r="A1010" s="106"/>
      <c r="B1010" s="1"/>
      <c r="C1010" s="1"/>
      <c r="D1010" s="1"/>
      <c r="E1010" s="1"/>
      <c r="F1010" s="1"/>
      <c r="G1010" s="99" t="s">
        <v>1601</v>
      </c>
      <c r="H1010" s="5"/>
      <c r="I1010" s="1" t="str">
        <f>IFERROR(CONCATENATE(VLOOKUP(C1010,PARAM!E:F,2,0),VLOOKUP(D1010,PARAM!K:L,2,0),VLOOKUP(E1010,PARAM!H:I,2,0),VLOOKUP(G1010,PARAM!S:T,2,0)),"")</f>
        <v/>
      </c>
      <c r="J1010" s="1" t="str">
        <f>IFERROR(CONCATENATE("*",VLOOKUP(C1010,PARAM!E:F,2,0),VLOOKUP(D1010,PARAM!K:L,2,0),VLOOKUP(E1010,PARAM!H:I,2,0),VLOOKUP(G1010,PARAM!S:T,2,0),"*"),"")</f>
        <v/>
      </c>
      <c r="K1010" s="1" t="str">
        <f t="shared" si="1"/>
        <v>  </v>
      </c>
      <c r="L1010" s="1" t="str">
        <f>VLOOKUP(B1010,PARAM!A:C,3,0)</f>
        <v>#N/A</v>
      </c>
      <c r="M1010" s="1" t="str">
        <f>VLOOKUP(D1010,PARAM!K:N,3,0)</f>
        <v>#N/A</v>
      </c>
      <c r="N1010" s="1" t="str">
        <f>VLOOKUP(D1010,PARAM!K:N,4,0)</f>
        <v>#N/A</v>
      </c>
      <c r="O1010" s="1" t="str">
        <f t="shared" si="2"/>
        <v>  </v>
      </c>
      <c r="P1010" s="1"/>
      <c r="Q1010" s="1"/>
    </row>
    <row r="1011">
      <c r="A1011" s="106"/>
      <c r="B1011" s="1"/>
      <c r="C1011" s="1"/>
      <c r="D1011" s="1"/>
      <c r="E1011" s="1"/>
      <c r="F1011" s="1"/>
      <c r="G1011" s="99" t="s">
        <v>1601</v>
      </c>
      <c r="H1011" s="5"/>
      <c r="I1011" s="1" t="str">
        <f>IFERROR(CONCATENATE(VLOOKUP(C1011,PARAM!E:F,2,0),VLOOKUP(D1011,PARAM!K:L,2,0),VLOOKUP(E1011,PARAM!H:I,2,0),VLOOKUP(G1011,PARAM!S:T,2,0)),"")</f>
        <v/>
      </c>
      <c r="J1011" s="1" t="str">
        <f>IFERROR(CONCATENATE("*",VLOOKUP(C1011,PARAM!E:F,2,0),VLOOKUP(D1011,PARAM!K:L,2,0),VLOOKUP(E1011,PARAM!H:I,2,0),VLOOKUP(G1011,PARAM!S:T,2,0),"*"),"")</f>
        <v/>
      </c>
      <c r="K1011" s="1" t="str">
        <f t="shared" si="1"/>
        <v>  </v>
      </c>
      <c r="L1011" s="1" t="str">
        <f>VLOOKUP(B1011,PARAM!A:C,3,0)</f>
        <v>#N/A</v>
      </c>
      <c r="M1011" s="1" t="str">
        <f>VLOOKUP(D1011,PARAM!K:N,3,0)</f>
        <v>#N/A</v>
      </c>
      <c r="N1011" s="1" t="str">
        <f>VLOOKUP(D1011,PARAM!K:N,4,0)</f>
        <v>#N/A</v>
      </c>
      <c r="O1011" s="1" t="str">
        <f t="shared" si="2"/>
        <v>  </v>
      </c>
      <c r="P1011" s="1"/>
      <c r="Q1011" s="1"/>
    </row>
    <row r="1012">
      <c r="A1012" s="106"/>
      <c r="B1012" s="1"/>
      <c r="C1012" s="1"/>
      <c r="D1012" s="1"/>
      <c r="E1012" s="1"/>
      <c r="F1012" s="1"/>
      <c r="G1012" s="99" t="s">
        <v>1601</v>
      </c>
      <c r="H1012" s="5"/>
      <c r="I1012" s="1" t="str">
        <f>IFERROR(CONCATENATE(VLOOKUP(C1012,PARAM!E:F,2,0),VLOOKUP(D1012,PARAM!K:L,2,0),VLOOKUP(E1012,PARAM!H:I,2,0),VLOOKUP(G1012,PARAM!S:T,2,0)),"")</f>
        <v/>
      </c>
      <c r="J1012" s="1" t="str">
        <f>IFERROR(CONCATENATE("*",VLOOKUP(C1012,PARAM!E:F,2,0),VLOOKUP(D1012,PARAM!K:L,2,0),VLOOKUP(E1012,PARAM!H:I,2,0),VLOOKUP(G1012,PARAM!S:T,2,0),"*"),"")</f>
        <v/>
      </c>
      <c r="K1012" s="1" t="str">
        <f t="shared" si="1"/>
        <v>  </v>
      </c>
      <c r="L1012" s="1" t="str">
        <f>VLOOKUP(B1012,PARAM!A:C,3,0)</f>
        <v>#N/A</v>
      </c>
      <c r="M1012" s="1" t="str">
        <f>VLOOKUP(D1012,PARAM!K:N,3,0)</f>
        <v>#N/A</v>
      </c>
      <c r="N1012" s="1" t="str">
        <f>VLOOKUP(D1012,PARAM!K:N,4,0)</f>
        <v>#N/A</v>
      </c>
      <c r="O1012" s="1" t="str">
        <f t="shared" si="2"/>
        <v>  </v>
      </c>
      <c r="P1012" s="1"/>
      <c r="Q1012" s="1"/>
    </row>
    <row r="1013">
      <c r="A1013" s="106"/>
      <c r="B1013" s="1"/>
      <c r="C1013" s="1"/>
      <c r="D1013" s="1"/>
      <c r="E1013" s="1"/>
      <c r="F1013" s="1"/>
      <c r="G1013" s="99" t="s">
        <v>1601</v>
      </c>
      <c r="H1013" s="5"/>
      <c r="I1013" s="1" t="str">
        <f>IFERROR(CONCATENATE(VLOOKUP(C1013,PARAM!E:F,2,0),VLOOKUP(D1013,PARAM!K:L,2,0),VLOOKUP(E1013,PARAM!H:I,2,0),VLOOKUP(G1013,PARAM!S:T,2,0)),"")</f>
        <v/>
      </c>
      <c r="J1013" s="1" t="str">
        <f>IFERROR(CONCATENATE("*",VLOOKUP(C1013,PARAM!E:F,2,0),VLOOKUP(D1013,PARAM!K:L,2,0),VLOOKUP(E1013,PARAM!H:I,2,0),VLOOKUP(G1013,PARAM!S:T,2,0),"*"),"")</f>
        <v/>
      </c>
      <c r="K1013" s="1" t="str">
        <f t="shared" si="1"/>
        <v>  </v>
      </c>
      <c r="L1013" s="1" t="str">
        <f>VLOOKUP(B1013,PARAM!A:C,3,0)</f>
        <v>#N/A</v>
      </c>
      <c r="M1013" s="1" t="str">
        <f>VLOOKUP(D1013,PARAM!K:N,3,0)</f>
        <v>#N/A</v>
      </c>
      <c r="N1013" s="1" t="str">
        <f>VLOOKUP(D1013,PARAM!K:N,4,0)</f>
        <v>#N/A</v>
      </c>
      <c r="O1013" s="1" t="str">
        <f t="shared" si="2"/>
        <v>  </v>
      </c>
      <c r="P1013" s="1"/>
      <c r="Q1013" s="1"/>
    </row>
    <row r="1014">
      <c r="A1014" s="106"/>
      <c r="B1014" s="1"/>
      <c r="C1014" s="1"/>
      <c r="D1014" s="1"/>
      <c r="E1014" s="1"/>
      <c r="F1014" s="1"/>
      <c r="G1014" s="99" t="s">
        <v>1601</v>
      </c>
      <c r="H1014" s="5"/>
      <c r="I1014" s="1" t="str">
        <f>IFERROR(CONCATENATE(VLOOKUP(C1014,PARAM!E:F,2,0),VLOOKUP(D1014,PARAM!K:L,2,0),VLOOKUP(E1014,PARAM!H:I,2,0),VLOOKUP(G1014,PARAM!S:T,2,0)),"")</f>
        <v/>
      </c>
      <c r="J1014" s="1" t="str">
        <f>IFERROR(CONCATENATE("*",VLOOKUP(C1014,PARAM!E:F,2,0),VLOOKUP(D1014,PARAM!K:L,2,0),VLOOKUP(E1014,PARAM!H:I,2,0),VLOOKUP(G1014,PARAM!S:T,2,0),"*"),"")</f>
        <v/>
      </c>
      <c r="K1014" s="1" t="str">
        <f t="shared" si="1"/>
        <v>  </v>
      </c>
      <c r="L1014" s="1" t="str">
        <f>VLOOKUP(B1014,PARAM!A:C,3,0)</f>
        <v>#N/A</v>
      </c>
      <c r="M1014" s="1" t="str">
        <f>VLOOKUP(D1014,PARAM!K:N,3,0)</f>
        <v>#N/A</v>
      </c>
      <c r="N1014" s="1" t="str">
        <f>VLOOKUP(D1014,PARAM!K:N,4,0)</f>
        <v>#N/A</v>
      </c>
      <c r="O1014" s="1" t="str">
        <f t="shared" si="2"/>
        <v>  </v>
      </c>
      <c r="P1014" s="1"/>
      <c r="Q1014" s="1"/>
    </row>
    <row r="1015">
      <c r="A1015" s="106"/>
      <c r="B1015" s="1"/>
      <c r="C1015" s="1"/>
      <c r="D1015" s="1"/>
      <c r="E1015" s="1"/>
      <c r="F1015" s="1"/>
      <c r="G1015" s="99" t="s">
        <v>1601</v>
      </c>
      <c r="H1015" s="5"/>
      <c r="I1015" s="1" t="str">
        <f>IFERROR(CONCATENATE(VLOOKUP(C1015,PARAM!E:F,2,0),VLOOKUP(D1015,PARAM!K:L,2,0),VLOOKUP(E1015,PARAM!H:I,2,0),VLOOKUP(G1015,PARAM!S:T,2,0)),"")</f>
        <v/>
      </c>
      <c r="J1015" s="1" t="str">
        <f>IFERROR(CONCATENATE("*",VLOOKUP(C1015,PARAM!E:F,2,0),VLOOKUP(D1015,PARAM!K:L,2,0),VLOOKUP(E1015,PARAM!H:I,2,0),VLOOKUP(G1015,PARAM!S:T,2,0),"*"),"")</f>
        <v/>
      </c>
      <c r="K1015" s="1" t="str">
        <f t="shared" si="1"/>
        <v>  </v>
      </c>
      <c r="L1015" s="1" t="str">
        <f>VLOOKUP(B1015,PARAM!A:C,3,0)</f>
        <v>#N/A</v>
      </c>
      <c r="M1015" s="1" t="str">
        <f>VLOOKUP(D1015,PARAM!K:N,3,0)</f>
        <v>#N/A</v>
      </c>
      <c r="N1015" s="1" t="str">
        <f>VLOOKUP(D1015,PARAM!K:N,4,0)</f>
        <v>#N/A</v>
      </c>
      <c r="O1015" s="1" t="str">
        <f t="shared" si="2"/>
        <v>  </v>
      </c>
      <c r="P1015" s="1"/>
      <c r="Q1015" s="1"/>
    </row>
    <row r="1016">
      <c r="A1016" s="106"/>
      <c r="B1016" s="1"/>
      <c r="C1016" s="1"/>
      <c r="D1016" s="1"/>
      <c r="E1016" s="1"/>
      <c r="F1016" s="1"/>
      <c r="G1016" s="99" t="s">
        <v>1601</v>
      </c>
      <c r="H1016" s="5"/>
      <c r="I1016" s="1" t="str">
        <f>IFERROR(CONCATENATE(VLOOKUP(C1016,PARAM!E:F,2,0),VLOOKUP(D1016,PARAM!K:L,2,0),VLOOKUP(E1016,PARAM!H:I,2,0),VLOOKUP(G1016,PARAM!S:T,2,0)),"")</f>
        <v/>
      </c>
      <c r="J1016" s="1" t="str">
        <f>IFERROR(CONCATENATE("*",VLOOKUP(C1016,PARAM!E:F,2,0),VLOOKUP(D1016,PARAM!K:L,2,0),VLOOKUP(E1016,PARAM!H:I,2,0),VLOOKUP(G1016,PARAM!S:T,2,0),"*"),"")</f>
        <v/>
      </c>
      <c r="K1016" s="1" t="str">
        <f t="shared" si="1"/>
        <v>  </v>
      </c>
      <c r="L1016" s="1" t="str">
        <f>VLOOKUP(B1016,PARAM!A:C,3,0)</f>
        <v>#N/A</v>
      </c>
      <c r="M1016" s="1" t="str">
        <f>VLOOKUP(D1016,PARAM!K:N,3,0)</f>
        <v>#N/A</v>
      </c>
      <c r="N1016" s="1" t="str">
        <f>VLOOKUP(D1016,PARAM!K:N,4,0)</f>
        <v>#N/A</v>
      </c>
      <c r="O1016" s="1" t="str">
        <f t="shared" si="2"/>
        <v>  </v>
      </c>
      <c r="P1016" s="1"/>
      <c r="Q1016" s="1"/>
    </row>
    <row r="1017">
      <c r="A1017" s="106"/>
      <c r="B1017" s="1"/>
      <c r="C1017" s="1"/>
      <c r="D1017" s="1"/>
      <c r="E1017" s="1"/>
      <c r="F1017" s="1"/>
      <c r="G1017" s="99" t="s">
        <v>1601</v>
      </c>
      <c r="H1017" s="5"/>
      <c r="I1017" s="1" t="str">
        <f>IFERROR(CONCATENATE(VLOOKUP(C1017,PARAM!E:F,2,0),VLOOKUP(D1017,PARAM!K:L,2,0),VLOOKUP(E1017,PARAM!H:I,2,0),VLOOKUP(G1017,PARAM!S:T,2,0)),"")</f>
        <v/>
      </c>
      <c r="J1017" s="1" t="str">
        <f>IFERROR(CONCATENATE("*",VLOOKUP(C1017,PARAM!E:F,2,0),VLOOKUP(D1017,PARAM!K:L,2,0),VLOOKUP(E1017,PARAM!H:I,2,0),VLOOKUP(G1017,PARAM!S:T,2,0),"*"),"")</f>
        <v/>
      </c>
      <c r="K1017" s="1" t="str">
        <f t="shared" si="1"/>
        <v>  </v>
      </c>
      <c r="L1017" s="1" t="str">
        <f>VLOOKUP(B1017,PARAM!A:C,3,0)</f>
        <v>#N/A</v>
      </c>
      <c r="M1017" s="1" t="str">
        <f>VLOOKUP(D1017,PARAM!K:N,3,0)</f>
        <v>#N/A</v>
      </c>
      <c r="N1017" s="1" t="str">
        <f>VLOOKUP(D1017,PARAM!K:N,4,0)</f>
        <v>#N/A</v>
      </c>
      <c r="O1017" s="1" t="str">
        <f t="shared" si="2"/>
        <v>  </v>
      </c>
      <c r="P1017" s="1"/>
      <c r="Q1017" s="1"/>
    </row>
    <row r="1018">
      <c r="A1018" s="106"/>
      <c r="B1018" s="1"/>
      <c r="C1018" s="1"/>
      <c r="D1018" s="1"/>
      <c r="E1018" s="1"/>
      <c r="F1018" s="1"/>
      <c r="G1018" s="99" t="s">
        <v>1601</v>
      </c>
      <c r="H1018" s="5"/>
      <c r="I1018" s="1" t="str">
        <f>IFERROR(CONCATENATE(VLOOKUP(C1018,PARAM!E:F,2,0),VLOOKUP(D1018,PARAM!K:L,2,0),VLOOKUP(E1018,PARAM!H:I,2,0),VLOOKUP(G1018,PARAM!S:T,2,0)),"")</f>
        <v/>
      </c>
      <c r="J1018" s="1" t="str">
        <f>IFERROR(CONCATENATE("*",VLOOKUP(C1018,PARAM!E:F,2,0),VLOOKUP(D1018,PARAM!K:L,2,0),VLOOKUP(E1018,PARAM!H:I,2,0),VLOOKUP(G1018,PARAM!S:T,2,0),"*"),"")</f>
        <v/>
      </c>
      <c r="K1018" s="1" t="str">
        <f t="shared" si="1"/>
        <v>  </v>
      </c>
      <c r="L1018" s="1" t="str">
        <f>VLOOKUP(B1018,PARAM!A:C,3,0)</f>
        <v>#N/A</v>
      </c>
      <c r="M1018" s="1" t="str">
        <f>VLOOKUP(D1018,PARAM!K:N,3,0)</f>
        <v>#N/A</v>
      </c>
      <c r="N1018" s="1" t="str">
        <f>VLOOKUP(D1018,PARAM!K:N,4,0)</f>
        <v>#N/A</v>
      </c>
      <c r="O1018" s="1" t="str">
        <f t="shared" si="2"/>
        <v>  </v>
      </c>
      <c r="P1018" s="1"/>
      <c r="Q1018" s="1"/>
    </row>
    <row r="1019">
      <c r="A1019" s="106"/>
      <c r="B1019" s="1"/>
      <c r="C1019" s="1"/>
      <c r="D1019" s="1"/>
      <c r="E1019" s="1"/>
      <c r="F1019" s="1"/>
      <c r="G1019" s="99" t="s">
        <v>1601</v>
      </c>
      <c r="H1019" s="5"/>
      <c r="I1019" s="1" t="str">
        <f>IFERROR(CONCATENATE(VLOOKUP(C1019,PARAM!E:F,2,0),VLOOKUP(D1019,PARAM!K:L,2,0),VLOOKUP(E1019,PARAM!H:I,2,0),VLOOKUP(G1019,PARAM!S:T,2,0)),"")</f>
        <v/>
      </c>
      <c r="J1019" s="1" t="str">
        <f>IFERROR(CONCATENATE("*",VLOOKUP(C1019,PARAM!E:F,2,0),VLOOKUP(D1019,PARAM!K:L,2,0),VLOOKUP(E1019,PARAM!H:I,2,0),VLOOKUP(G1019,PARAM!S:T,2,0),"*"),"")</f>
        <v/>
      </c>
      <c r="K1019" s="1" t="str">
        <f t="shared" si="1"/>
        <v>  </v>
      </c>
      <c r="L1019" s="1" t="str">
        <f>VLOOKUP(B1019,PARAM!A:C,3,0)</f>
        <v>#N/A</v>
      </c>
      <c r="M1019" s="1" t="str">
        <f>VLOOKUP(D1019,PARAM!K:N,3,0)</f>
        <v>#N/A</v>
      </c>
      <c r="N1019" s="1" t="str">
        <f>VLOOKUP(D1019,PARAM!K:N,4,0)</f>
        <v>#N/A</v>
      </c>
      <c r="O1019" s="1" t="str">
        <f t="shared" si="2"/>
        <v>  </v>
      </c>
      <c r="P1019" s="1"/>
      <c r="Q1019" s="1"/>
    </row>
    <row r="1020">
      <c r="A1020" s="106"/>
      <c r="B1020" s="1"/>
      <c r="C1020" s="1"/>
      <c r="D1020" s="1"/>
      <c r="E1020" s="1"/>
      <c r="F1020" s="1"/>
      <c r="G1020" s="99" t="s">
        <v>1601</v>
      </c>
      <c r="H1020" s="5"/>
      <c r="I1020" s="1" t="str">
        <f>IFERROR(CONCATENATE(VLOOKUP(C1020,PARAM!E:F,2,0),VLOOKUP(D1020,PARAM!K:L,2,0),VLOOKUP(E1020,PARAM!H:I,2,0),VLOOKUP(G1020,PARAM!S:T,2,0)),"")</f>
        <v/>
      </c>
      <c r="J1020" s="1" t="str">
        <f>IFERROR(CONCATENATE("*",VLOOKUP(C1020,PARAM!E:F,2,0),VLOOKUP(D1020,PARAM!K:L,2,0),VLOOKUP(E1020,PARAM!H:I,2,0),VLOOKUP(G1020,PARAM!S:T,2,0),"*"),"")</f>
        <v/>
      </c>
      <c r="K1020" s="1" t="str">
        <f t="shared" si="1"/>
        <v>  </v>
      </c>
      <c r="L1020" s="1" t="str">
        <f>VLOOKUP(B1020,PARAM!A:C,3,0)</f>
        <v>#N/A</v>
      </c>
      <c r="M1020" s="1" t="str">
        <f>VLOOKUP(D1020,PARAM!K:N,3,0)</f>
        <v>#N/A</v>
      </c>
      <c r="N1020" s="1" t="str">
        <f>VLOOKUP(D1020,PARAM!K:N,4,0)</f>
        <v>#N/A</v>
      </c>
      <c r="O1020" s="1" t="str">
        <f t="shared" si="2"/>
        <v>  </v>
      </c>
      <c r="P1020" s="1"/>
      <c r="Q1020" s="1"/>
    </row>
    <row r="1021">
      <c r="A1021" s="106"/>
      <c r="B1021" s="1"/>
      <c r="C1021" s="1"/>
      <c r="D1021" s="1"/>
      <c r="E1021" s="1"/>
      <c r="F1021" s="1"/>
      <c r="G1021" s="99" t="s">
        <v>1601</v>
      </c>
      <c r="H1021" s="5"/>
      <c r="I1021" s="1" t="str">
        <f>IFERROR(CONCATENATE(VLOOKUP(C1021,PARAM!E:F,2,0),VLOOKUP(D1021,PARAM!K:L,2,0),VLOOKUP(E1021,PARAM!H:I,2,0),VLOOKUP(G1021,PARAM!S:T,2,0)),"")</f>
        <v/>
      </c>
      <c r="J1021" s="1" t="str">
        <f>IFERROR(CONCATENATE("*",VLOOKUP(C1021,PARAM!E:F,2,0),VLOOKUP(D1021,PARAM!K:L,2,0),VLOOKUP(E1021,PARAM!H:I,2,0),VLOOKUP(G1021,PARAM!S:T,2,0),"*"),"")</f>
        <v/>
      </c>
      <c r="K1021" s="1" t="str">
        <f t="shared" si="1"/>
        <v>  </v>
      </c>
      <c r="L1021" s="1" t="str">
        <f>VLOOKUP(B1021,PARAM!A:C,3,0)</f>
        <v>#N/A</v>
      </c>
      <c r="M1021" s="1" t="str">
        <f>VLOOKUP(D1021,PARAM!K:N,3,0)</f>
        <v>#N/A</v>
      </c>
      <c r="N1021" s="1" t="str">
        <f>VLOOKUP(D1021,PARAM!K:N,4,0)</f>
        <v>#N/A</v>
      </c>
      <c r="O1021" s="1" t="str">
        <f t="shared" si="2"/>
        <v>  </v>
      </c>
      <c r="P1021" s="1"/>
      <c r="Q1021" s="1"/>
    </row>
    <row r="1022">
      <c r="A1022" s="106"/>
      <c r="B1022" s="1"/>
      <c r="C1022" s="1"/>
      <c r="D1022" s="1"/>
      <c r="E1022" s="1"/>
      <c r="F1022" s="1"/>
      <c r="G1022" s="99" t="s">
        <v>1601</v>
      </c>
      <c r="H1022" s="5"/>
      <c r="I1022" s="1" t="str">
        <f>IFERROR(CONCATENATE(VLOOKUP(C1022,PARAM!E:F,2,0),VLOOKUP(D1022,PARAM!K:L,2,0),VLOOKUP(E1022,PARAM!H:I,2,0),VLOOKUP(G1022,PARAM!S:T,2,0)),"")</f>
        <v/>
      </c>
      <c r="J1022" s="1" t="str">
        <f>IFERROR(CONCATENATE("*",VLOOKUP(C1022,PARAM!E:F,2,0),VLOOKUP(D1022,PARAM!K:L,2,0),VLOOKUP(E1022,PARAM!H:I,2,0),VLOOKUP(G1022,PARAM!S:T,2,0),"*"),"")</f>
        <v/>
      </c>
      <c r="K1022" s="1" t="str">
        <f t="shared" si="1"/>
        <v>  </v>
      </c>
      <c r="L1022" s="1" t="str">
        <f>VLOOKUP(B1022,PARAM!A:C,3,0)</f>
        <v>#N/A</v>
      </c>
      <c r="M1022" s="1" t="str">
        <f>VLOOKUP(D1022,PARAM!K:N,3,0)</f>
        <v>#N/A</v>
      </c>
      <c r="N1022" s="1" t="str">
        <f>VLOOKUP(D1022,PARAM!K:N,4,0)</f>
        <v>#N/A</v>
      </c>
      <c r="O1022" s="1" t="str">
        <f t="shared" si="2"/>
        <v>  </v>
      </c>
      <c r="P1022" s="1"/>
      <c r="Q1022" s="1"/>
    </row>
    <row r="1023">
      <c r="A1023" s="106"/>
      <c r="B1023" s="1"/>
      <c r="C1023" s="1"/>
      <c r="D1023" s="1"/>
      <c r="E1023" s="1"/>
      <c r="F1023" s="1"/>
      <c r="G1023" s="99" t="s">
        <v>1601</v>
      </c>
      <c r="H1023" s="5"/>
      <c r="I1023" s="1" t="str">
        <f>IFERROR(CONCATENATE(VLOOKUP(C1023,PARAM!E:F,2,0),VLOOKUP(D1023,PARAM!K:L,2,0),VLOOKUP(E1023,PARAM!H:I,2,0),VLOOKUP(G1023,PARAM!S:T,2,0)),"")</f>
        <v/>
      </c>
      <c r="J1023" s="1" t="str">
        <f>IFERROR(CONCATENATE("*",VLOOKUP(C1023,PARAM!E:F,2,0),VLOOKUP(D1023,PARAM!K:L,2,0),VLOOKUP(E1023,PARAM!H:I,2,0),VLOOKUP(G1023,PARAM!S:T,2,0),"*"),"")</f>
        <v/>
      </c>
      <c r="K1023" s="1" t="str">
        <f t="shared" si="1"/>
        <v>  </v>
      </c>
      <c r="L1023" s="1" t="str">
        <f>VLOOKUP(B1023,PARAM!A:C,3,0)</f>
        <v>#N/A</v>
      </c>
      <c r="M1023" s="1" t="str">
        <f>VLOOKUP(D1023,PARAM!K:N,3,0)</f>
        <v>#N/A</v>
      </c>
      <c r="N1023" s="1" t="str">
        <f>VLOOKUP(D1023,PARAM!K:N,4,0)</f>
        <v>#N/A</v>
      </c>
      <c r="O1023" s="1" t="str">
        <f t="shared" si="2"/>
        <v>  </v>
      </c>
      <c r="P1023" s="1"/>
      <c r="Q1023" s="1"/>
    </row>
    <row r="1024">
      <c r="A1024" s="106"/>
      <c r="B1024" s="1"/>
      <c r="C1024" s="1"/>
      <c r="D1024" s="1"/>
      <c r="E1024" s="1"/>
      <c r="F1024" s="1"/>
      <c r="G1024" s="99" t="s">
        <v>1601</v>
      </c>
      <c r="H1024" s="5"/>
      <c r="I1024" s="1" t="str">
        <f>IFERROR(CONCATENATE(VLOOKUP(C1024,PARAM!E:F,2,0),VLOOKUP(D1024,PARAM!K:L,2,0),VLOOKUP(E1024,PARAM!H:I,2,0),VLOOKUP(G1024,PARAM!S:T,2,0)),"")</f>
        <v/>
      </c>
      <c r="J1024" s="1" t="str">
        <f>IFERROR(CONCATENATE("*",VLOOKUP(C1024,PARAM!E:F,2,0),VLOOKUP(D1024,PARAM!K:L,2,0),VLOOKUP(E1024,PARAM!H:I,2,0),VLOOKUP(G1024,PARAM!S:T,2,0),"*"),"")</f>
        <v/>
      </c>
      <c r="K1024" s="1" t="str">
        <f t="shared" si="1"/>
        <v>  </v>
      </c>
      <c r="L1024" s="1" t="str">
        <f>VLOOKUP(B1024,PARAM!A:C,3,0)</f>
        <v>#N/A</v>
      </c>
      <c r="M1024" s="1" t="str">
        <f>VLOOKUP(D1024,PARAM!K:N,3,0)</f>
        <v>#N/A</v>
      </c>
      <c r="N1024" s="1" t="str">
        <f>VLOOKUP(D1024,PARAM!K:N,4,0)</f>
        <v>#N/A</v>
      </c>
      <c r="O1024" s="1" t="str">
        <f t="shared" si="2"/>
        <v>  </v>
      </c>
      <c r="P1024" s="1"/>
      <c r="Q1024" s="1"/>
    </row>
    <row r="1025">
      <c r="A1025" s="106"/>
      <c r="B1025" s="1"/>
      <c r="C1025" s="1"/>
      <c r="D1025" s="1"/>
      <c r="E1025" s="1"/>
      <c r="F1025" s="1"/>
      <c r="G1025" s="99" t="s">
        <v>1601</v>
      </c>
      <c r="H1025" s="5"/>
      <c r="I1025" s="1" t="str">
        <f>IFERROR(CONCATENATE(VLOOKUP(C1025,PARAM!E:F,2,0),VLOOKUP(D1025,PARAM!K:L,2,0),VLOOKUP(E1025,PARAM!H:I,2,0),VLOOKUP(G1025,PARAM!S:T,2,0)),"")</f>
        <v/>
      </c>
      <c r="J1025" s="1" t="str">
        <f>IFERROR(CONCATENATE("*",VLOOKUP(C1025,PARAM!E:F,2,0),VLOOKUP(D1025,PARAM!K:L,2,0),VLOOKUP(E1025,PARAM!H:I,2,0),VLOOKUP(G1025,PARAM!S:T,2,0),"*"),"")</f>
        <v/>
      </c>
      <c r="K1025" s="1" t="str">
        <f t="shared" si="1"/>
        <v>  </v>
      </c>
      <c r="L1025" s="1" t="str">
        <f>VLOOKUP(B1025,PARAM!A:C,3,0)</f>
        <v>#N/A</v>
      </c>
      <c r="M1025" s="1" t="str">
        <f>VLOOKUP(D1025,PARAM!K:N,3,0)</f>
        <v>#N/A</v>
      </c>
      <c r="N1025" s="1" t="str">
        <f>VLOOKUP(D1025,PARAM!K:N,4,0)</f>
        <v>#N/A</v>
      </c>
      <c r="O1025" s="1" t="str">
        <f t="shared" si="2"/>
        <v>  </v>
      </c>
      <c r="P1025" s="1"/>
      <c r="Q1025" s="1"/>
    </row>
    <row r="1026">
      <c r="A1026" s="106"/>
      <c r="B1026" s="1"/>
      <c r="C1026" s="1"/>
      <c r="D1026" s="1"/>
      <c r="E1026" s="1"/>
      <c r="F1026" s="1"/>
      <c r="G1026" s="99" t="s">
        <v>1601</v>
      </c>
      <c r="H1026" s="5"/>
      <c r="I1026" s="1" t="str">
        <f>IFERROR(CONCATENATE(VLOOKUP(C1026,PARAM!E:F,2,0),VLOOKUP(D1026,PARAM!K:L,2,0),VLOOKUP(E1026,PARAM!H:I,2,0),VLOOKUP(G1026,PARAM!S:T,2,0)),"")</f>
        <v/>
      </c>
      <c r="J1026" s="1" t="str">
        <f>IFERROR(CONCATENATE("*",VLOOKUP(C1026,PARAM!E:F,2,0),VLOOKUP(D1026,PARAM!K:L,2,0),VLOOKUP(E1026,PARAM!H:I,2,0),VLOOKUP(G1026,PARAM!S:T,2,0),"*"),"")</f>
        <v/>
      </c>
      <c r="K1026" s="1" t="str">
        <f t="shared" si="1"/>
        <v>  </v>
      </c>
      <c r="L1026" s="1" t="str">
        <f>VLOOKUP(B1026,PARAM!A:C,3,0)</f>
        <v>#N/A</v>
      </c>
      <c r="M1026" s="1" t="str">
        <f>VLOOKUP(D1026,PARAM!K:N,3,0)</f>
        <v>#N/A</v>
      </c>
      <c r="N1026" s="1" t="str">
        <f>VLOOKUP(D1026,PARAM!K:N,4,0)</f>
        <v>#N/A</v>
      </c>
      <c r="O1026" s="1" t="str">
        <f t="shared" si="2"/>
        <v>  </v>
      </c>
      <c r="P1026" s="1"/>
      <c r="Q1026" s="1"/>
    </row>
    <row r="1027">
      <c r="A1027" s="106"/>
      <c r="B1027" s="1"/>
      <c r="C1027" s="1"/>
      <c r="D1027" s="1"/>
      <c r="E1027" s="1"/>
      <c r="F1027" s="1"/>
      <c r="G1027" s="99" t="s">
        <v>1601</v>
      </c>
      <c r="H1027" s="5"/>
      <c r="I1027" s="1" t="str">
        <f>IFERROR(CONCATENATE(VLOOKUP(C1027,PARAM!E:F,2,0),VLOOKUP(D1027,PARAM!K:L,2,0),VLOOKUP(E1027,PARAM!H:I,2,0),VLOOKUP(G1027,PARAM!S:T,2,0)),"")</f>
        <v/>
      </c>
      <c r="J1027" s="1" t="str">
        <f>IFERROR(CONCATENATE("*",VLOOKUP(C1027,PARAM!E:F,2,0),VLOOKUP(D1027,PARAM!K:L,2,0),VLOOKUP(E1027,PARAM!H:I,2,0),VLOOKUP(G1027,PARAM!S:T,2,0),"*"),"")</f>
        <v/>
      </c>
      <c r="K1027" s="1" t="str">
        <f t="shared" si="1"/>
        <v>  </v>
      </c>
      <c r="L1027" s="1" t="str">
        <f>VLOOKUP(B1027,PARAM!A:C,3,0)</f>
        <v>#N/A</v>
      </c>
      <c r="M1027" s="1" t="str">
        <f>VLOOKUP(D1027,PARAM!K:N,3,0)</f>
        <v>#N/A</v>
      </c>
      <c r="N1027" s="1" t="str">
        <f>VLOOKUP(D1027,PARAM!K:N,4,0)</f>
        <v>#N/A</v>
      </c>
      <c r="O1027" s="1" t="str">
        <f t="shared" si="2"/>
        <v>  </v>
      </c>
      <c r="P1027" s="1"/>
      <c r="Q1027" s="1"/>
    </row>
    <row r="1028">
      <c r="A1028" s="106"/>
      <c r="B1028" s="1"/>
      <c r="C1028" s="1"/>
      <c r="D1028" s="1"/>
      <c r="E1028" s="1"/>
      <c r="F1028" s="1"/>
      <c r="G1028" s="99" t="s">
        <v>1601</v>
      </c>
      <c r="H1028" s="5"/>
      <c r="I1028" s="1" t="str">
        <f>IFERROR(CONCATENATE(VLOOKUP(C1028,PARAM!E:F,2,0),VLOOKUP(D1028,PARAM!K:L,2,0),VLOOKUP(E1028,PARAM!H:I,2,0),VLOOKUP(G1028,PARAM!S:T,2,0)),"")</f>
        <v/>
      </c>
      <c r="J1028" s="1" t="str">
        <f>IFERROR(CONCATENATE("*",VLOOKUP(C1028,PARAM!E:F,2,0),VLOOKUP(D1028,PARAM!K:L,2,0),VLOOKUP(E1028,PARAM!H:I,2,0),VLOOKUP(G1028,PARAM!S:T,2,0),"*"),"")</f>
        <v/>
      </c>
      <c r="K1028" s="1" t="str">
        <f t="shared" si="1"/>
        <v>  </v>
      </c>
      <c r="L1028" s="1" t="str">
        <f>VLOOKUP(B1028,PARAM!A:C,3,0)</f>
        <v>#N/A</v>
      </c>
      <c r="M1028" s="1" t="str">
        <f>VLOOKUP(D1028,PARAM!K:N,3,0)</f>
        <v>#N/A</v>
      </c>
      <c r="N1028" s="1" t="str">
        <f>VLOOKUP(D1028,PARAM!K:N,4,0)</f>
        <v>#N/A</v>
      </c>
      <c r="O1028" s="1" t="str">
        <f t="shared" si="2"/>
        <v>  </v>
      </c>
      <c r="P1028" s="1"/>
      <c r="Q1028" s="1"/>
    </row>
    <row r="1029">
      <c r="A1029" s="106"/>
      <c r="B1029" s="1"/>
      <c r="C1029" s="1"/>
      <c r="D1029" s="1"/>
      <c r="E1029" s="1"/>
      <c r="F1029" s="1"/>
      <c r="G1029" s="99" t="s">
        <v>1601</v>
      </c>
      <c r="H1029" s="5"/>
      <c r="I1029" s="1" t="str">
        <f>IFERROR(CONCATENATE(VLOOKUP(C1029,PARAM!E:F,2,0),VLOOKUP(D1029,PARAM!K:L,2,0),VLOOKUP(E1029,PARAM!H:I,2,0),VLOOKUP(G1029,PARAM!S:T,2,0)),"")</f>
        <v/>
      </c>
      <c r="J1029" s="1" t="str">
        <f>IFERROR(CONCATENATE("*",VLOOKUP(C1029,PARAM!E:F,2,0),VLOOKUP(D1029,PARAM!K:L,2,0),VLOOKUP(E1029,PARAM!H:I,2,0),VLOOKUP(G1029,PARAM!S:T,2,0),"*"),"")</f>
        <v/>
      </c>
      <c r="K1029" s="1" t="str">
        <f t="shared" si="1"/>
        <v>  </v>
      </c>
      <c r="L1029" s="1" t="str">
        <f>VLOOKUP(B1029,PARAM!A:C,3,0)</f>
        <v>#N/A</v>
      </c>
      <c r="M1029" s="1" t="str">
        <f>VLOOKUP(D1029,PARAM!K:N,3,0)</f>
        <v>#N/A</v>
      </c>
      <c r="N1029" s="1" t="str">
        <f>VLOOKUP(D1029,PARAM!K:N,4,0)</f>
        <v>#N/A</v>
      </c>
      <c r="O1029" s="1" t="str">
        <f t="shared" si="2"/>
        <v>  </v>
      </c>
      <c r="P1029" s="1"/>
      <c r="Q1029" s="1"/>
    </row>
    <row r="1030">
      <c r="A1030" s="106"/>
      <c r="B1030" s="1"/>
      <c r="C1030" s="1"/>
      <c r="D1030" s="1"/>
      <c r="E1030" s="1"/>
      <c r="F1030" s="1"/>
      <c r="G1030" s="99" t="s">
        <v>1601</v>
      </c>
      <c r="H1030" s="5"/>
      <c r="I1030" s="1" t="str">
        <f>IFERROR(CONCATENATE(VLOOKUP(C1030,PARAM!E:F,2,0),VLOOKUP(D1030,PARAM!K:L,2,0),VLOOKUP(E1030,PARAM!H:I,2,0),VLOOKUP(G1030,PARAM!S:T,2,0)),"")</f>
        <v/>
      </c>
      <c r="J1030" s="1" t="str">
        <f>IFERROR(CONCATENATE("*",VLOOKUP(C1030,PARAM!E:F,2,0),VLOOKUP(D1030,PARAM!K:L,2,0),VLOOKUP(E1030,PARAM!H:I,2,0),VLOOKUP(G1030,PARAM!S:T,2,0),"*"),"")</f>
        <v/>
      </c>
      <c r="K1030" s="1" t="str">
        <f t="shared" si="1"/>
        <v>  </v>
      </c>
      <c r="L1030" s="1" t="str">
        <f>VLOOKUP(B1030,PARAM!A:C,3,0)</f>
        <v>#N/A</v>
      </c>
      <c r="M1030" s="1" t="str">
        <f>VLOOKUP(D1030,PARAM!K:N,3,0)</f>
        <v>#N/A</v>
      </c>
      <c r="N1030" s="1" t="str">
        <f>VLOOKUP(D1030,PARAM!K:N,4,0)</f>
        <v>#N/A</v>
      </c>
      <c r="O1030" s="1" t="str">
        <f t="shared" si="2"/>
        <v>  </v>
      </c>
      <c r="P1030" s="1"/>
      <c r="Q1030" s="1"/>
    </row>
    <row r="1031">
      <c r="A1031" s="106"/>
      <c r="B1031" s="1"/>
      <c r="C1031" s="1"/>
      <c r="D1031" s="1"/>
      <c r="E1031" s="1"/>
      <c r="F1031" s="1"/>
      <c r="G1031" s="99" t="s">
        <v>1601</v>
      </c>
      <c r="H1031" s="5"/>
      <c r="I1031" s="1" t="str">
        <f>IFERROR(CONCATENATE(VLOOKUP(C1031,PARAM!E:F,2,0),VLOOKUP(D1031,PARAM!K:L,2,0),VLOOKUP(E1031,PARAM!H:I,2,0),VLOOKUP(G1031,PARAM!S:T,2,0)),"")</f>
        <v/>
      </c>
      <c r="J1031" s="1" t="str">
        <f>IFERROR(CONCATENATE("*",VLOOKUP(C1031,PARAM!E:F,2,0),VLOOKUP(D1031,PARAM!K:L,2,0),VLOOKUP(E1031,PARAM!H:I,2,0),VLOOKUP(G1031,PARAM!S:T,2,0),"*"),"")</f>
        <v/>
      </c>
      <c r="K1031" s="1" t="str">
        <f t="shared" si="1"/>
        <v>  </v>
      </c>
      <c r="L1031" s="1" t="str">
        <f>VLOOKUP(B1031,PARAM!A:C,3,0)</f>
        <v>#N/A</v>
      </c>
      <c r="M1031" s="1" t="str">
        <f>VLOOKUP(D1031,PARAM!K:N,3,0)</f>
        <v>#N/A</v>
      </c>
      <c r="N1031" s="1" t="str">
        <f>VLOOKUP(D1031,PARAM!K:N,4,0)</f>
        <v>#N/A</v>
      </c>
      <c r="O1031" s="1" t="str">
        <f t="shared" si="2"/>
        <v>  </v>
      </c>
      <c r="P1031" s="1"/>
      <c r="Q1031" s="1"/>
    </row>
    <row r="1032">
      <c r="A1032" s="106"/>
      <c r="B1032" s="1"/>
      <c r="C1032" s="1"/>
      <c r="D1032" s="1"/>
      <c r="E1032" s="1"/>
      <c r="F1032" s="1"/>
      <c r="G1032" s="99" t="s">
        <v>1601</v>
      </c>
      <c r="H1032" s="5"/>
      <c r="I1032" s="1" t="str">
        <f>IFERROR(CONCATENATE(VLOOKUP(C1032,PARAM!E:F,2,0),VLOOKUP(D1032,PARAM!K:L,2,0),VLOOKUP(E1032,PARAM!H:I,2,0),VLOOKUP(G1032,PARAM!S:T,2,0)),"")</f>
        <v/>
      </c>
      <c r="J1032" s="1" t="str">
        <f>IFERROR(CONCATENATE("*",VLOOKUP(C1032,PARAM!E:F,2,0),VLOOKUP(D1032,PARAM!K:L,2,0),VLOOKUP(E1032,PARAM!H:I,2,0),VLOOKUP(G1032,PARAM!S:T,2,0),"*"),"")</f>
        <v/>
      </c>
      <c r="K1032" s="1" t="str">
        <f t="shared" si="1"/>
        <v>  </v>
      </c>
      <c r="L1032" s="1" t="str">
        <f>VLOOKUP(B1032,PARAM!A:C,3,0)</f>
        <v>#N/A</v>
      </c>
      <c r="M1032" s="1" t="str">
        <f>VLOOKUP(D1032,PARAM!K:N,3,0)</f>
        <v>#N/A</v>
      </c>
      <c r="N1032" s="1" t="str">
        <f>VLOOKUP(D1032,PARAM!K:N,4,0)</f>
        <v>#N/A</v>
      </c>
      <c r="O1032" s="1" t="str">
        <f t="shared" si="2"/>
        <v>  </v>
      </c>
      <c r="P1032" s="1"/>
      <c r="Q1032" s="1"/>
    </row>
    <row r="1033">
      <c r="A1033" s="106"/>
      <c r="B1033" s="1"/>
      <c r="C1033" s="1"/>
      <c r="D1033" s="1"/>
      <c r="E1033" s="1"/>
      <c r="F1033" s="1"/>
      <c r="G1033" s="99" t="s">
        <v>1601</v>
      </c>
      <c r="H1033" s="5"/>
      <c r="I1033" s="1" t="str">
        <f>IFERROR(CONCATENATE(VLOOKUP(C1033,PARAM!E:F,2,0),VLOOKUP(D1033,PARAM!K:L,2,0),VLOOKUP(E1033,PARAM!H:I,2,0),VLOOKUP(G1033,PARAM!S:T,2,0)),"")</f>
        <v/>
      </c>
      <c r="J1033" s="1" t="str">
        <f>IFERROR(CONCATENATE("*",VLOOKUP(C1033,PARAM!E:F,2,0),VLOOKUP(D1033,PARAM!K:L,2,0),VLOOKUP(E1033,PARAM!H:I,2,0),VLOOKUP(G1033,PARAM!S:T,2,0),"*"),"")</f>
        <v/>
      </c>
      <c r="K1033" s="1" t="str">
        <f t="shared" si="1"/>
        <v>  </v>
      </c>
      <c r="L1033" s="1" t="str">
        <f>VLOOKUP(B1033,PARAM!A:C,3,0)</f>
        <v>#N/A</v>
      </c>
      <c r="M1033" s="1" t="str">
        <f>VLOOKUP(D1033,PARAM!K:N,3,0)</f>
        <v>#N/A</v>
      </c>
      <c r="N1033" s="1" t="str">
        <f>VLOOKUP(D1033,PARAM!K:N,4,0)</f>
        <v>#N/A</v>
      </c>
      <c r="O1033" s="1" t="str">
        <f t="shared" si="2"/>
        <v>  </v>
      </c>
      <c r="P1033" s="1"/>
      <c r="Q1033" s="1"/>
    </row>
    <row r="1034">
      <c r="A1034" s="106"/>
      <c r="B1034" s="1"/>
      <c r="C1034" s="1"/>
      <c r="D1034" s="1"/>
      <c r="E1034" s="1"/>
      <c r="F1034" s="1"/>
      <c r="G1034" s="99" t="s">
        <v>1601</v>
      </c>
      <c r="H1034" s="5"/>
      <c r="I1034" s="1" t="str">
        <f>IFERROR(CONCATENATE(VLOOKUP(C1034,PARAM!E:F,2,0),VLOOKUP(D1034,PARAM!K:L,2,0),VLOOKUP(E1034,PARAM!H:I,2,0),VLOOKUP(G1034,PARAM!S:T,2,0)),"")</f>
        <v/>
      </c>
      <c r="J1034" s="1" t="str">
        <f>IFERROR(CONCATENATE("*",VLOOKUP(C1034,PARAM!E:F,2,0),VLOOKUP(D1034,PARAM!K:L,2,0),VLOOKUP(E1034,PARAM!H:I,2,0),VLOOKUP(G1034,PARAM!S:T,2,0),"*"),"")</f>
        <v/>
      </c>
      <c r="K1034" s="1" t="str">
        <f t="shared" si="1"/>
        <v>  </v>
      </c>
      <c r="L1034" s="1" t="str">
        <f>VLOOKUP(B1034,PARAM!A:C,3,0)</f>
        <v>#N/A</v>
      </c>
      <c r="M1034" s="1" t="str">
        <f>VLOOKUP(D1034,PARAM!K:N,3,0)</f>
        <v>#N/A</v>
      </c>
      <c r="N1034" s="1" t="str">
        <f>VLOOKUP(D1034,PARAM!K:N,4,0)</f>
        <v>#N/A</v>
      </c>
      <c r="O1034" s="1" t="str">
        <f t="shared" si="2"/>
        <v>  </v>
      </c>
      <c r="P1034" s="1"/>
      <c r="Q1034" s="1"/>
    </row>
    <row r="1035">
      <c r="A1035" s="106"/>
      <c r="B1035" s="1"/>
      <c r="C1035" s="1"/>
      <c r="D1035" s="1"/>
      <c r="E1035" s="1"/>
      <c r="F1035" s="1"/>
      <c r="G1035" s="99" t="s">
        <v>1601</v>
      </c>
      <c r="H1035" s="5"/>
      <c r="I1035" s="1" t="str">
        <f>IFERROR(CONCATENATE(VLOOKUP(C1035,PARAM!E:F,2,0),VLOOKUP(D1035,PARAM!K:L,2,0),VLOOKUP(E1035,PARAM!H:I,2,0),VLOOKUP(G1035,PARAM!S:T,2,0)),"")</f>
        <v/>
      </c>
      <c r="J1035" s="1" t="str">
        <f>IFERROR(CONCATENATE("*",VLOOKUP(C1035,PARAM!E:F,2,0),VLOOKUP(D1035,PARAM!K:L,2,0),VLOOKUP(E1035,PARAM!H:I,2,0),VLOOKUP(G1035,PARAM!S:T,2,0),"*"),"")</f>
        <v/>
      </c>
      <c r="K1035" s="1" t="str">
        <f t="shared" si="1"/>
        <v>  </v>
      </c>
      <c r="L1035" s="1" t="str">
        <f>VLOOKUP(B1035,PARAM!A:C,3,0)</f>
        <v>#N/A</v>
      </c>
      <c r="M1035" s="1" t="str">
        <f>VLOOKUP(D1035,PARAM!K:N,3,0)</f>
        <v>#N/A</v>
      </c>
      <c r="N1035" s="1" t="str">
        <f>VLOOKUP(D1035,PARAM!K:N,4,0)</f>
        <v>#N/A</v>
      </c>
      <c r="O1035" s="1" t="str">
        <f t="shared" si="2"/>
        <v>  </v>
      </c>
      <c r="P1035" s="1"/>
      <c r="Q1035" s="1"/>
    </row>
    <row r="1036">
      <c r="A1036" s="106"/>
      <c r="B1036" s="1"/>
      <c r="C1036" s="1"/>
      <c r="D1036" s="1"/>
      <c r="E1036" s="1"/>
      <c r="F1036" s="1"/>
      <c r="G1036" s="99" t="s">
        <v>1601</v>
      </c>
      <c r="H1036" s="5"/>
      <c r="I1036" s="1" t="str">
        <f>IFERROR(CONCATENATE(VLOOKUP(C1036,PARAM!E:F,2,0),VLOOKUP(D1036,PARAM!K:L,2,0),VLOOKUP(E1036,PARAM!H:I,2,0),VLOOKUP(G1036,PARAM!S:T,2,0)),"")</f>
        <v/>
      </c>
      <c r="J1036" s="1" t="str">
        <f>IFERROR(CONCATENATE("*",VLOOKUP(C1036,PARAM!E:F,2,0),VLOOKUP(D1036,PARAM!K:L,2,0),VLOOKUP(E1036,PARAM!H:I,2,0),VLOOKUP(G1036,PARAM!S:T,2,0),"*"),"")</f>
        <v/>
      </c>
      <c r="K1036" s="1" t="str">
        <f t="shared" si="1"/>
        <v>  </v>
      </c>
      <c r="L1036" s="1" t="str">
        <f>VLOOKUP(B1036,PARAM!A:C,3,0)</f>
        <v>#N/A</v>
      </c>
      <c r="M1036" s="1" t="str">
        <f>VLOOKUP(D1036,PARAM!K:N,3,0)</f>
        <v>#N/A</v>
      </c>
      <c r="N1036" s="1" t="str">
        <f>VLOOKUP(D1036,PARAM!K:N,4,0)</f>
        <v>#N/A</v>
      </c>
      <c r="O1036" s="1" t="str">
        <f t="shared" si="2"/>
        <v>  </v>
      </c>
      <c r="P1036" s="1"/>
      <c r="Q1036" s="1"/>
    </row>
    <row r="1037">
      <c r="A1037" s="106"/>
      <c r="B1037" s="1"/>
      <c r="C1037" s="1"/>
      <c r="D1037" s="1"/>
      <c r="E1037" s="1"/>
      <c r="F1037" s="1"/>
      <c r="G1037" s="99" t="s">
        <v>1601</v>
      </c>
      <c r="H1037" s="5"/>
      <c r="I1037" s="1" t="str">
        <f>IFERROR(CONCATENATE(VLOOKUP(C1037,PARAM!E:F,2,0),VLOOKUP(D1037,PARAM!K:L,2,0),VLOOKUP(E1037,PARAM!H:I,2,0),VLOOKUP(G1037,PARAM!S:T,2,0)),"")</f>
        <v/>
      </c>
      <c r="J1037" s="1" t="str">
        <f>IFERROR(CONCATENATE("*",VLOOKUP(C1037,PARAM!E:F,2,0),VLOOKUP(D1037,PARAM!K:L,2,0),VLOOKUP(E1037,PARAM!H:I,2,0),VLOOKUP(G1037,PARAM!S:T,2,0),"*"),"")</f>
        <v/>
      </c>
      <c r="K1037" s="1" t="str">
        <f t="shared" si="1"/>
        <v>  </v>
      </c>
      <c r="L1037" s="1" t="str">
        <f>VLOOKUP(B1037,PARAM!A:C,3,0)</f>
        <v>#N/A</v>
      </c>
      <c r="M1037" s="1" t="str">
        <f>VLOOKUP(D1037,PARAM!K:N,3,0)</f>
        <v>#N/A</v>
      </c>
      <c r="N1037" s="1" t="str">
        <f>VLOOKUP(D1037,PARAM!K:N,4,0)</f>
        <v>#N/A</v>
      </c>
      <c r="O1037" s="1" t="str">
        <f t="shared" si="2"/>
        <v>  </v>
      </c>
      <c r="P1037" s="1"/>
      <c r="Q1037" s="1"/>
    </row>
    <row r="1038">
      <c r="A1038" s="106"/>
      <c r="B1038" s="1"/>
      <c r="C1038" s="1"/>
      <c r="D1038" s="1"/>
      <c r="E1038" s="1"/>
      <c r="F1038" s="1"/>
      <c r="G1038" s="99" t="s">
        <v>1601</v>
      </c>
      <c r="H1038" s="5"/>
      <c r="I1038" s="1" t="str">
        <f>IFERROR(CONCATENATE(VLOOKUP(C1038,PARAM!E:F,2,0),VLOOKUP(D1038,PARAM!K:L,2,0),VLOOKUP(E1038,PARAM!H:I,2,0),VLOOKUP(G1038,PARAM!S:T,2,0)),"")</f>
        <v/>
      </c>
      <c r="J1038" s="1" t="str">
        <f>IFERROR(CONCATENATE("*",VLOOKUP(C1038,PARAM!E:F,2,0),VLOOKUP(D1038,PARAM!K:L,2,0),VLOOKUP(E1038,PARAM!H:I,2,0),VLOOKUP(G1038,PARAM!S:T,2,0),"*"),"")</f>
        <v/>
      </c>
      <c r="K1038" s="1" t="str">
        <f t="shared" si="1"/>
        <v>  </v>
      </c>
      <c r="L1038" s="1" t="str">
        <f>VLOOKUP(B1038,PARAM!A:C,3,0)</f>
        <v>#N/A</v>
      </c>
      <c r="M1038" s="1" t="str">
        <f>VLOOKUP(D1038,PARAM!K:N,3,0)</f>
        <v>#N/A</v>
      </c>
      <c r="N1038" s="1" t="str">
        <f>VLOOKUP(D1038,PARAM!K:N,4,0)</f>
        <v>#N/A</v>
      </c>
      <c r="O1038" s="1" t="str">
        <f t="shared" si="2"/>
        <v>  </v>
      </c>
      <c r="P1038" s="1"/>
      <c r="Q1038" s="1"/>
    </row>
    <row r="1039">
      <c r="A1039" s="106"/>
      <c r="B1039" s="1"/>
      <c r="C1039" s="1"/>
      <c r="D1039" s="1"/>
      <c r="E1039" s="1"/>
      <c r="F1039" s="1"/>
      <c r="G1039" s="99" t="s">
        <v>1601</v>
      </c>
      <c r="H1039" s="5"/>
      <c r="I1039" s="1" t="str">
        <f>IFERROR(CONCATENATE(VLOOKUP(C1039,PARAM!E:F,2,0),VLOOKUP(D1039,PARAM!K:L,2,0),VLOOKUP(E1039,PARAM!H:I,2,0),VLOOKUP(G1039,PARAM!S:T,2,0)),"")</f>
        <v/>
      </c>
      <c r="J1039" s="1" t="str">
        <f>IFERROR(CONCATENATE("*",VLOOKUP(C1039,PARAM!E:F,2,0),VLOOKUP(D1039,PARAM!K:L,2,0),VLOOKUP(E1039,PARAM!H:I,2,0),VLOOKUP(G1039,PARAM!S:T,2,0),"*"),"")</f>
        <v/>
      </c>
      <c r="K1039" s="1" t="str">
        <f t="shared" si="1"/>
        <v>  </v>
      </c>
      <c r="L1039" s="1" t="str">
        <f>VLOOKUP(B1039,PARAM!A:C,3,0)</f>
        <v>#N/A</v>
      </c>
      <c r="M1039" s="1" t="str">
        <f>VLOOKUP(D1039,PARAM!K:N,3,0)</f>
        <v>#N/A</v>
      </c>
      <c r="N1039" s="1" t="str">
        <f>VLOOKUP(D1039,PARAM!K:N,4,0)</f>
        <v>#N/A</v>
      </c>
      <c r="O1039" s="1" t="str">
        <f t="shared" si="2"/>
        <v>  </v>
      </c>
      <c r="P1039" s="1"/>
      <c r="Q1039" s="1"/>
    </row>
    <row r="1040">
      <c r="A1040" s="106"/>
      <c r="B1040" s="1"/>
      <c r="C1040" s="1"/>
      <c r="D1040" s="1"/>
      <c r="E1040" s="1"/>
      <c r="F1040" s="1"/>
      <c r="G1040" s="99" t="s">
        <v>1601</v>
      </c>
      <c r="H1040" s="5"/>
      <c r="I1040" s="1" t="str">
        <f>IFERROR(CONCATENATE(VLOOKUP(C1040,PARAM!E:F,2,0),VLOOKUP(D1040,PARAM!K:L,2,0),VLOOKUP(E1040,PARAM!H:I,2,0),VLOOKUP(G1040,PARAM!S:T,2,0)),"")</f>
        <v/>
      </c>
      <c r="J1040" s="1" t="str">
        <f>IFERROR(CONCATENATE("*",VLOOKUP(C1040,PARAM!E:F,2,0),VLOOKUP(D1040,PARAM!K:L,2,0),VLOOKUP(E1040,PARAM!H:I,2,0),VLOOKUP(G1040,PARAM!S:T,2,0),"*"),"")</f>
        <v/>
      </c>
      <c r="K1040" s="1" t="str">
        <f t="shared" si="1"/>
        <v>  </v>
      </c>
      <c r="L1040" s="1" t="str">
        <f>VLOOKUP(B1040,PARAM!A:C,3,0)</f>
        <v>#N/A</v>
      </c>
      <c r="M1040" s="1" t="str">
        <f>VLOOKUP(D1040,PARAM!K:N,3,0)</f>
        <v>#N/A</v>
      </c>
      <c r="N1040" s="1" t="str">
        <f>VLOOKUP(D1040,PARAM!K:N,4,0)</f>
        <v>#N/A</v>
      </c>
      <c r="O1040" s="1" t="str">
        <f t="shared" si="2"/>
        <v>  </v>
      </c>
      <c r="P1040" s="1"/>
      <c r="Q1040" s="1"/>
    </row>
    <row r="1041">
      <c r="A1041" s="106"/>
      <c r="B1041" s="1"/>
      <c r="C1041" s="1"/>
      <c r="D1041" s="1"/>
      <c r="E1041" s="1"/>
      <c r="F1041" s="1"/>
      <c r="G1041" s="99" t="s">
        <v>1601</v>
      </c>
      <c r="H1041" s="5"/>
      <c r="I1041" s="1" t="str">
        <f>IFERROR(CONCATENATE(VLOOKUP(C1041,PARAM!E:F,2,0),VLOOKUP(D1041,PARAM!K:L,2,0),VLOOKUP(E1041,PARAM!H:I,2,0),VLOOKUP(G1041,PARAM!S:T,2,0)),"")</f>
        <v/>
      </c>
      <c r="J1041" s="1" t="str">
        <f>IFERROR(CONCATENATE("*",VLOOKUP(C1041,PARAM!E:F,2,0),VLOOKUP(D1041,PARAM!K:L,2,0),VLOOKUP(E1041,PARAM!H:I,2,0),VLOOKUP(G1041,PARAM!S:T,2,0),"*"),"")</f>
        <v/>
      </c>
      <c r="K1041" s="1" t="str">
        <f t="shared" si="1"/>
        <v>  </v>
      </c>
      <c r="L1041" s="1" t="str">
        <f>VLOOKUP(B1041,PARAM!A:C,3,0)</f>
        <v>#N/A</v>
      </c>
      <c r="M1041" s="1" t="str">
        <f>VLOOKUP(D1041,PARAM!K:N,3,0)</f>
        <v>#N/A</v>
      </c>
      <c r="N1041" s="1" t="str">
        <f>VLOOKUP(D1041,PARAM!K:N,4,0)</f>
        <v>#N/A</v>
      </c>
      <c r="O1041" s="1" t="str">
        <f t="shared" si="2"/>
        <v>  </v>
      </c>
      <c r="P1041" s="1"/>
      <c r="Q1041" s="1"/>
    </row>
  </sheetData>
  <conditionalFormatting sqref="B4:B1041">
    <cfRule type="notContainsBlanks" dxfId="5" priority="1">
      <formula>LEN(TRIM(B4))&gt;0</formula>
    </cfRule>
  </conditionalFormatting>
  <conditionalFormatting sqref="E4:E1041">
    <cfRule type="notContainsBlanks" dxfId="5" priority="2">
      <formula>LEN(TRIM(E4))&gt;0</formula>
    </cfRule>
  </conditionalFormatting>
  <conditionalFormatting sqref="A4:A1041">
    <cfRule type="notContainsBlanks" dxfId="5" priority="3">
      <formula>LEN(TRIM(A4))&gt;0</formula>
    </cfRule>
  </conditionalFormatting>
  <dataValidations>
    <dataValidation type="list" allowBlank="1" showErrorMessage="1" sqref="D4:D21 D23:D1041">
      <formula1>PARAM!$K$2:$K$1013</formula1>
    </dataValidation>
    <dataValidation type="list" allowBlank="1" showErrorMessage="1" sqref="H4:H1041">
      <formula1>PARAM!$V$2:$V$1013</formula1>
    </dataValidation>
    <dataValidation type="custom" allowBlank="1" showDropDown="1" showErrorMessage="1" sqref="A4:A1041">
      <formula1>OR(NOT(ISERROR(DATEVALUE(A4))), AND(ISNUMBER(A4), LEFT(CELL("format", A4))="D"))</formula1>
    </dataValidation>
    <dataValidation type="list" allowBlank="1" showErrorMessage="1" sqref="C4:C1041">
      <formula1>PARAM!$E$1:$E$1013</formula1>
    </dataValidation>
    <dataValidation type="list" allowBlank="1" showErrorMessage="1" sqref="B4:B1041">
      <formula1>PARAM!$A$2:$A$1013</formula1>
    </dataValidation>
    <dataValidation type="list" allowBlank="1" showErrorMessage="1" sqref="F4:F45 F47:F1041">
      <formula1>PARAM!$P$2:$P$1013</formula1>
    </dataValidation>
    <dataValidation type="list" allowBlank="1" showErrorMessage="1" sqref="E4:E1041">
      <formula1>PARAM!$H$2:$H$1013</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25"/>
  </cols>
  <sheetData>
    <row r="1">
      <c r="A1" s="50" t="s">
        <v>2049</v>
      </c>
      <c r="B1" s="1" t="s">
        <v>1512</v>
      </c>
      <c r="C1" s="38"/>
      <c r="D1" s="38"/>
      <c r="E1" s="38"/>
      <c r="F1" s="1"/>
      <c r="G1" s="1"/>
      <c r="H1" s="1"/>
      <c r="I1" s="1"/>
      <c r="J1" s="1"/>
      <c r="K1" s="1"/>
      <c r="L1" s="1"/>
      <c r="M1" s="1"/>
      <c r="N1" s="1"/>
      <c r="O1" s="1"/>
      <c r="P1" s="1"/>
      <c r="Q1" s="1"/>
      <c r="R1" s="1"/>
      <c r="S1" s="1"/>
      <c r="T1" s="1"/>
      <c r="U1" s="1"/>
      <c r="V1" s="1"/>
      <c r="W1" s="1"/>
      <c r="X1" s="1"/>
      <c r="Y1" s="1"/>
      <c r="Z1" s="1"/>
    </row>
    <row r="2">
      <c r="A2" s="50" t="s">
        <v>2050</v>
      </c>
      <c r="B2" s="38" t="str">
        <f t="array" ref="B2">XLOOKUP(B1,MAESTRA!I:I,MAESTRA!K:K,,0,-1)</f>
        <v>PANTALONETAS UNISEX ECONOMICA TALLA VA</v>
      </c>
      <c r="C2" s="1"/>
      <c r="D2" s="1"/>
      <c r="E2" s="1"/>
      <c r="F2" s="1"/>
      <c r="G2" s="1"/>
      <c r="H2" s="1"/>
      <c r="I2" s="1"/>
      <c r="J2" s="1"/>
      <c r="K2" s="1"/>
      <c r="L2" s="1"/>
      <c r="M2" s="1"/>
      <c r="N2" s="1"/>
      <c r="O2" s="1"/>
      <c r="P2" s="1"/>
      <c r="Q2" s="1"/>
      <c r="R2" s="1"/>
      <c r="S2" s="1"/>
      <c r="T2" s="1"/>
      <c r="U2" s="1"/>
      <c r="V2" s="1"/>
      <c r="W2" s="1"/>
      <c r="X2" s="1"/>
      <c r="Y2" s="1"/>
      <c r="Z2" s="1"/>
    </row>
    <row r="3">
      <c r="A3" s="50" t="s">
        <v>2051</v>
      </c>
      <c r="B3" s="39">
        <f t="array" ref="B3">XLOOKUP(B1,COMPRAS!B:B,COMPRAS!I:I,,0,-1)</f>
        <v>22000</v>
      </c>
      <c r="C3" s="1"/>
      <c r="D3" s="1"/>
      <c r="E3" s="1"/>
      <c r="F3" s="1"/>
      <c r="G3" s="1"/>
      <c r="H3" s="1"/>
      <c r="I3" s="1"/>
      <c r="J3" s="1"/>
      <c r="K3" s="1"/>
      <c r="L3" s="1"/>
      <c r="M3" s="1"/>
      <c r="N3" s="1"/>
      <c r="O3" s="1"/>
      <c r="P3" s="1"/>
      <c r="Q3" s="1"/>
      <c r="R3" s="1"/>
      <c r="S3" s="1"/>
      <c r="T3" s="1"/>
      <c r="U3" s="1"/>
      <c r="V3" s="1"/>
      <c r="W3" s="1"/>
      <c r="X3" s="1"/>
      <c r="Y3" s="1"/>
      <c r="Z3" s="1"/>
    </row>
    <row r="4">
      <c r="A4" s="50" t="s">
        <v>2052</v>
      </c>
      <c r="B4" s="38" t="str">
        <f>VLOOKUP(B1,COMPRAS!B:I,2,0)</f>
        <v>*35312431*</v>
      </c>
      <c r="C4" s="1"/>
      <c r="D4" s="1"/>
      <c r="E4" s="5"/>
      <c r="F4" s="1"/>
      <c r="G4" s="1"/>
      <c r="H4" s="1"/>
      <c r="I4" s="1"/>
      <c r="J4" s="1"/>
      <c r="K4" s="1"/>
      <c r="L4" s="1"/>
      <c r="M4" s="1"/>
      <c r="N4" s="1"/>
      <c r="O4" s="1"/>
      <c r="P4" s="1"/>
      <c r="Q4" s="1"/>
      <c r="R4" s="1"/>
      <c r="S4" s="1"/>
      <c r="T4" s="1"/>
      <c r="U4" s="1"/>
      <c r="V4" s="1"/>
      <c r="W4" s="1"/>
      <c r="X4" s="1"/>
      <c r="Y4" s="1"/>
      <c r="Z4" s="1"/>
    </row>
    <row r="5">
      <c r="A5" s="50" t="s">
        <v>2053</v>
      </c>
      <c r="B5" s="39">
        <f t="array" ref="B5">XLOOKUP(B1,COMPRAS!B:B,COMPRAS!F:F,,0,-1)</f>
        <v>6</v>
      </c>
      <c r="C5" s="1"/>
      <c r="D5" s="1"/>
      <c r="E5" s="5"/>
      <c r="F5" s="1"/>
      <c r="G5" s="1"/>
      <c r="H5" s="1"/>
      <c r="I5" s="1"/>
      <c r="J5" s="1"/>
      <c r="K5" s="1"/>
      <c r="L5" s="1"/>
      <c r="M5" s="1"/>
      <c r="N5" s="1"/>
      <c r="O5" s="1"/>
      <c r="P5" s="1"/>
      <c r="Q5" s="1"/>
      <c r="R5" s="1"/>
      <c r="S5" s="1"/>
      <c r="T5" s="1"/>
      <c r="U5" s="1"/>
      <c r="V5" s="1"/>
      <c r="W5" s="1"/>
      <c r="X5" s="1"/>
      <c r="Y5" s="1"/>
      <c r="Z5" s="1"/>
    </row>
    <row r="6">
      <c r="A6" s="50" t="s">
        <v>2054</v>
      </c>
      <c r="B6" s="39" t="str">
        <f t="array" ref="B6">XLOOKUP(B1,MAESTRA!I:I,MAESTRA!G:G,,0,1)</f>
        <v>VA</v>
      </c>
      <c r="C6" s="1"/>
      <c r="D6" s="1"/>
      <c r="E6" s="5"/>
      <c r="F6" s="1"/>
      <c r="G6" s="1"/>
      <c r="H6" s="1"/>
      <c r="I6" s="1"/>
      <c r="J6" s="1"/>
      <c r="K6" s="1"/>
      <c r="L6" s="1"/>
      <c r="M6" s="1"/>
      <c r="N6" s="1"/>
      <c r="O6" s="1"/>
      <c r="P6" s="1"/>
      <c r="Q6" s="1"/>
      <c r="R6" s="1"/>
      <c r="S6" s="1"/>
      <c r="T6" s="1"/>
      <c r="U6" s="1"/>
      <c r="V6" s="1"/>
      <c r="W6" s="1"/>
      <c r="X6" s="1"/>
      <c r="Y6" s="1"/>
      <c r="Z6" s="1"/>
    </row>
    <row r="7">
      <c r="A7" s="1"/>
      <c r="B7" s="54">
        <f t="array" ref="B7">XLOOKUP(B1,COMPRAS!B:B,COMPRAS!F:F,,0,-1)</f>
        <v>6</v>
      </c>
      <c r="C7" s="1"/>
      <c r="D7" s="1"/>
      <c r="E7" s="5"/>
      <c r="F7" s="1"/>
      <c r="G7" s="1"/>
      <c r="H7" s="1"/>
      <c r="I7" s="1"/>
      <c r="J7" s="1"/>
      <c r="K7" s="1"/>
      <c r="L7" s="1"/>
      <c r="M7" s="1"/>
      <c r="N7" s="1"/>
      <c r="O7" s="1"/>
      <c r="P7" s="1"/>
      <c r="Q7" s="1"/>
      <c r="R7" s="1"/>
      <c r="S7" s="1"/>
      <c r="T7" s="1"/>
      <c r="U7" s="1"/>
      <c r="V7" s="1"/>
      <c r="W7" s="1"/>
      <c r="X7" s="1"/>
      <c r="Y7" s="1"/>
      <c r="Z7" s="1"/>
    </row>
    <row r="8">
      <c r="A8" s="1"/>
      <c r="B8" s="1"/>
      <c r="C8" s="1"/>
      <c r="D8" s="1"/>
      <c r="E8" s="5"/>
      <c r="F8" s="1"/>
      <c r="G8" s="1"/>
      <c r="H8" s="1"/>
      <c r="I8" s="1"/>
      <c r="J8" s="1"/>
      <c r="K8" s="1"/>
      <c r="L8" s="1"/>
      <c r="M8" s="1"/>
      <c r="N8" s="1"/>
      <c r="O8" s="1"/>
      <c r="P8" s="1"/>
      <c r="Q8" s="1"/>
      <c r="R8" s="1"/>
      <c r="S8" s="1"/>
      <c r="T8" s="1"/>
      <c r="U8" s="1"/>
      <c r="V8" s="1"/>
      <c r="W8" s="1"/>
      <c r="X8" s="1"/>
      <c r="Y8" s="1"/>
      <c r="Z8" s="1"/>
    </row>
    <row r="9">
      <c r="A9" s="1"/>
      <c r="B9" s="1"/>
      <c r="C9" s="1"/>
      <c r="D9" s="1"/>
      <c r="E9" s="5"/>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G15" s="1"/>
      <c r="H15" s="1"/>
      <c r="I15" s="1"/>
      <c r="J15" s="1"/>
      <c r="K15" s="1"/>
      <c r="L15" s="1"/>
      <c r="M15" s="1"/>
      <c r="N15" s="1"/>
      <c r="O15" s="1"/>
      <c r="P15" s="1"/>
      <c r="Q15" s="1"/>
      <c r="R15" s="1"/>
      <c r="S15" s="1"/>
      <c r="T15" s="1"/>
      <c r="U15" s="1"/>
      <c r="V15" s="1"/>
      <c r="W15" s="1"/>
      <c r="X15" s="1"/>
      <c r="Y15" s="1"/>
      <c r="Z15" s="1"/>
    </row>
    <row r="16">
      <c r="A16" s="1"/>
      <c r="B16" s="1"/>
      <c r="C16" s="1"/>
      <c r="D16" s="1"/>
      <c r="E16" s="1"/>
      <c r="G16" s="1"/>
      <c r="H16" s="1"/>
      <c r="I16" s="1"/>
      <c r="J16" s="1"/>
      <c r="K16" s="1"/>
      <c r="L16" s="1"/>
      <c r="M16" s="1"/>
      <c r="N16" s="1"/>
      <c r="O16" s="1"/>
      <c r="P16" s="1"/>
      <c r="Q16" s="1"/>
      <c r="R16" s="1"/>
      <c r="S16" s="1"/>
      <c r="T16" s="1"/>
      <c r="U16" s="1"/>
      <c r="V16" s="1"/>
      <c r="W16" s="1"/>
      <c r="X16" s="1"/>
      <c r="Y16" s="1"/>
      <c r="Z16" s="1"/>
    </row>
    <row r="17">
      <c r="A17" s="1"/>
      <c r="B17" s="1"/>
      <c r="C17" s="1"/>
      <c r="D17" s="1"/>
      <c r="E17" s="1"/>
      <c r="G17" s="1"/>
      <c r="H17" s="1"/>
      <c r="I17" s="1"/>
      <c r="J17" s="1"/>
      <c r="K17" s="1"/>
      <c r="L17" s="1"/>
      <c r="M17" s="1"/>
      <c r="N17" s="1"/>
      <c r="O17" s="1"/>
      <c r="P17" s="1"/>
      <c r="Q17" s="1"/>
      <c r="R17" s="1"/>
      <c r="S17" s="1"/>
      <c r="T17" s="1"/>
      <c r="U17" s="1"/>
      <c r="V17" s="1"/>
      <c r="W17" s="1"/>
      <c r="X17" s="1"/>
      <c r="Y17" s="1"/>
      <c r="Z17" s="1"/>
    </row>
    <row r="18">
      <c r="A18" s="1"/>
      <c r="B18" s="1"/>
      <c r="C18" s="1"/>
      <c r="D18" s="1"/>
      <c r="E18" s="1"/>
      <c r="G18" s="1"/>
      <c r="H18" s="1"/>
      <c r="I18" s="1"/>
      <c r="J18" s="1"/>
      <c r="K18" s="1"/>
      <c r="L18" s="1"/>
      <c r="M18" s="1"/>
      <c r="N18" s="1"/>
      <c r="O18" s="1"/>
      <c r="P18" s="1"/>
      <c r="Q18" s="1"/>
      <c r="R18" s="1"/>
      <c r="S18" s="1"/>
      <c r="T18" s="1"/>
      <c r="U18" s="1"/>
      <c r="V18" s="1"/>
      <c r="W18" s="1"/>
      <c r="X18" s="1"/>
      <c r="Y18" s="1"/>
      <c r="Z18" s="1"/>
    </row>
    <row r="19">
      <c r="A19" s="1"/>
      <c r="B19" s="1"/>
      <c r="C19" s="1"/>
      <c r="D19" s="1"/>
      <c r="E19" s="1"/>
      <c r="G19" s="1"/>
      <c r="H19" s="1"/>
      <c r="I19" s="1"/>
      <c r="J19" s="1"/>
      <c r="K19" s="1"/>
      <c r="L19" s="1"/>
      <c r="M19" s="1"/>
      <c r="N19" s="1"/>
      <c r="O19" s="1"/>
      <c r="P19" s="1"/>
      <c r="Q19" s="1"/>
      <c r="R19" s="1"/>
      <c r="S19" s="1"/>
      <c r="T19" s="1"/>
      <c r="U19" s="1"/>
      <c r="V19" s="1"/>
      <c r="W19" s="1"/>
      <c r="X19" s="1"/>
      <c r="Y19" s="1"/>
      <c r="Z19" s="1"/>
    </row>
    <row r="20">
      <c r="A20" s="1"/>
      <c r="B20" s="1"/>
      <c r="C20" s="1"/>
      <c r="D20" s="1"/>
      <c r="E20" s="1"/>
      <c r="G20" s="1"/>
      <c r="H20" s="1"/>
      <c r="I20" s="1"/>
      <c r="J20" s="1"/>
      <c r="K20" s="1"/>
      <c r="L20" s="1"/>
      <c r="M20" s="1"/>
      <c r="N20" s="1"/>
      <c r="O20" s="1"/>
      <c r="P20" s="1"/>
      <c r="Q20" s="1"/>
      <c r="R20" s="1"/>
      <c r="S20" s="1"/>
      <c r="T20" s="1"/>
      <c r="U20" s="1"/>
      <c r="V20" s="1"/>
      <c r="W20" s="1"/>
      <c r="X20" s="1"/>
      <c r="Y20" s="1"/>
      <c r="Z20" s="1"/>
    </row>
    <row r="21">
      <c r="A21" s="1"/>
      <c r="B21" s="1"/>
      <c r="C21" s="1"/>
      <c r="D21" s="1"/>
      <c r="E21" s="1"/>
      <c r="G21" s="1"/>
      <c r="H21" s="1"/>
      <c r="I21" s="1"/>
      <c r="J21" s="1"/>
      <c r="K21" s="1"/>
      <c r="L21" s="1"/>
      <c r="M21" s="1"/>
      <c r="N21" s="1"/>
      <c r="O21" s="1"/>
      <c r="P21" s="1"/>
      <c r="Q21" s="1"/>
      <c r="R21" s="1"/>
      <c r="S21" s="1"/>
      <c r="T21" s="1"/>
      <c r="U21" s="1"/>
      <c r="V21" s="1"/>
      <c r="W21" s="1"/>
      <c r="X21" s="1"/>
      <c r="Y21" s="1"/>
      <c r="Z21" s="1"/>
    </row>
    <row r="22">
      <c r="A22" s="1"/>
      <c r="B22" s="1"/>
      <c r="C22" s="1"/>
      <c r="D22" s="1"/>
      <c r="E22" s="1"/>
      <c r="G22" s="1"/>
      <c r="H22" s="1"/>
      <c r="I22" s="1"/>
      <c r="J22" s="1"/>
      <c r="K22" s="1"/>
      <c r="L22" s="1"/>
      <c r="M22" s="1"/>
      <c r="N22" s="1"/>
      <c r="O22" s="1"/>
      <c r="P22" s="1"/>
      <c r="Q22" s="1"/>
      <c r="R22" s="1"/>
      <c r="S22" s="1"/>
      <c r="T22" s="1"/>
      <c r="U22" s="1"/>
      <c r="V22" s="1"/>
      <c r="W22" s="1"/>
      <c r="X22" s="1"/>
      <c r="Y22" s="1"/>
      <c r="Z22" s="1"/>
    </row>
    <row r="23">
      <c r="A23" s="1"/>
      <c r="B23" s="1"/>
      <c r="C23" s="1"/>
      <c r="D23" s="1"/>
      <c r="E23" s="1"/>
      <c r="G23" s="1"/>
      <c r="H23" s="1"/>
      <c r="I23" s="1"/>
      <c r="J23" s="1"/>
      <c r="K23" s="1"/>
      <c r="L23" s="1"/>
      <c r="M23" s="1"/>
      <c r="N23" s="1"/>
      <c r="O23" s="1"/>
      <c r="P23" s="1"/>
      <c r="Q23" s="1"/>
      <c r="R23" s="1"/>
      <c r="S23" s="1"/>
      <c r="T23" s="1"/>
      <c r="U23" s="1"/>
      <c r="V23" s="1"/>
      <c r="W23" s="1"/>
      <c r="X23" s="1"/>
      <c r="Y23" s="1"/>
      <c r="Z23" s="1"/>
    </row>
    <row r="24">
      <c r="A24" s="1"/>
      <c r="B24" s="1"/>
      <c r="C24" s="1"/>
      <c r="D24" s="1"/>
      <c r="E24" s="1"/>
      <c r="G24" s="1"/>
      <c r="H24" s="1"/>
      <c r="I24" s="1"/>
      <c r="J24" s="1"/>
      <c r="K24" s="1"/>
      <c r="L24" s="1"/>
      <c r="M24" s="1"/>
      <c r="N24" s="1"/>
      <c r="O24" s="1"/>
      <c r="P24" s="1"/>
      <c r="Q24" s="1"/>
      <c r="R24" s="1"/>
      <c r="S24" s="1"/>
      <c r="T24" s="1"/>
      <c r="U24" s="1"/>
      <c r="V24" s="1"/>
      <c r="W24" s="1"/>
      <c r="X24" s="1"/>
      <c r="Y24" s="1"/>
      <c r="Z24" s="1"/>
    </row>
    <row r="25">
      <c r="A25" s="1"/>
      <c r="B25" s="1"/>
      <c r="C25" s="1"/>
      <c r="D25" s="1"/>
      <c r="E25" s="1"/>
      <c r="G25" s="1"/>
      <c r="H25" s="1"/>
      <c r="I25" s="1"/>
      <c r="J25" s="1"/>
      <c r="K25" s="1"/>
      <c r="L25" s="1"/>
      <c r="M25" s="1"/>
      <c r="N25" s="1"/>
      <c r="O25" s="1"/>
      <c r="P25" s="1"/>
      <c r="Q25" s="1"/>
      <c r="R25" s="1"/>
      <c r="S25" s="1"/>
      <c r="T25" s="1"/>
      <c r="U25" s="1"/>
      <c r="V25" s="1"/>
      <c r="W25" s="1"/>
      <c r="X25" s="1"/>
      <c r="Y25" s="1"/>
      <c r="Z25" s="1"/>
    </row>
    <row r="26">
      <c r="A26" s="1"/>
      <c r="B26" s="1"/>
      <c r="C26" s="1"/>
      <c r="D26" s="1"/>
      <c r="E26" s="1"/>
      <c r="G26" s="1"/>
      <c r="H26" s="1"/>
      <c r="I26" s="1"/>
      <c r="J26" s="1"/>
      <c r="K26" s="1"/>
      <c r="L26" s="1"/>
      <c r="M26" s="1"/>
      <c r="N26" s="1"/>
      <c r="O26" s="1"/>
      <c r="P26" s="1"/>
      <c r="Q26" s="1"/>
      <c r="R26" s="1"/>
      <c r="S26" s="1"/>
      <c r="T26" s="1"/>
      <c r="U26" s="1"/>
      <c r="V26" s="1"/>
      <c r="W26" s="1"/>
      <c r="X26" s="1"/>
      <c r="Y26" s="1"/>
      <c r="Z26" s="1"/>
    </row>
    <row r="27">
      <c r="A27" s="1"/>
      <c r="B27" s="1"/>
      <c r="C27" s="1"/>
      <c r="D27" s="1"/>
      <c r="E27" s="1"/>
      <c r="G27" s="1"/>
      <c r="H27" s="1"/>
      <c r="I27" s="1"/>
      <c r="J27" s="1"/>
      <c r="K27" s="1"/>
      <c r="L27" s="1"/>
      <c r="M27" s="1"/>
      <c r="N27" s="1"/>
      <c r="O27" s="1"/>
      <c r="P27" s="1"/>
      <c r="Q27" s="1"/>
      <c r="R27" s="1"/>
      <c r="S27" s="1"/>
      <c r="T27" s="1"/>
      <c r="U27" s="1"/>
      <c r="V27" s="1"/>
      <c r="W27" s="1"/>
      <c r="X27" s="1"/>
      <c r="Y27" s="1"/>
      <c r="Z27" s="1"/>
    </row>
    <row r="28">
      <c r="A28" s="1"/>
      <c r="B28" s="1"/>
      <c r="C28" s="1"/>
      <c r="D28" s="1"/>
      <c r="E28" s="1"/>
      <c r="G28" s="1"/>
      <c r="H28" s="1"/>
      <c r="I28" s="1"/>
      <c r="J28" s="1"/>
      <c r="K28" s="1"/>
      <c r="L28" s="1"/>
      <c r="M28" s="1"/>
      <c r="N28" s="1"/>
      <c r="O28" s="1"/>
      <c r="P28" s="1"/>
      <c r="Q28" s="1"/>
      <c r="R28" s="1"/>
      <c r="S28" s="1"/>
      <c r="T28" s="1"/>
      <c r="U28" s="1"/>
      <c r="V28" s="1"/>
      <c r="W28" s="1"/>
      <c r="X28" s="1"/>
      <c r="Y28" s="1"/>
      <c r="Z28" s="1"/>
    </row>
    <row r="29">
      <c r="A29" s="1"/>
      <c r="B29" s="1"/>
      <c r="C29" s="1"/>
      <c r="D29" s="1"/>
      <c r="E29" s="1"/>
      <c r="G29" s="1"/>
      <c r="H29" s="1"/>
      <c r="I29" s="1"/>
      <c r="J29" s="1"/>
      <c r="K29" s="1"/>
      <c r="L29" s="1"/>
      <c r="M29" s="1"/>
      <c r="N29" s="1"/>
      <c r="O29" s="1"/>
      <c r="P29" s="1"/>
      <c r="Q29" s="1"/>
      <c r="R29" s="1"/>
      <c r="S29" s="1"/>
      <c r="T29" s="1"/>
      <c r="U29" s="1"/>
      <c r="V29" s="1"/>
      <c r="W29" s="1"/>
      <c r="X29" s="1"/>
      <c r="Y29" s="1"/>
      <c r="Z29" s="1"/>
    </row>
    <row r="30">
      <c r="A30" s="1"/>
      <c r="B30" s="1"/>
      <c r="C30" s="1"/>
      <c r="D30" s="1"/>
      <c r="E30" s="1"/>
      <c r="G30" s="1"/>
      <c r="H30" s="1"/>
      <c r="I30" s="1"/>
      <c r="J30" s="1"/>
      <c r="K30" s="1"/>
      <c r="L30" s="1"/>
      <c r="M30" s="1"/>
      <c r="N30" s="1"/>
      <c r="O30" s="1"/>
      <c r="P30" s="1"/>
      <c r="Q30" s="1"/>
      <c r="R30" s="1"/>
      <c r="S30" s="1"/>
      <c r="T30" s="1"/>
      <c r="U30" s="1"/>
      <c r="V30" s="1"/>
      <c r="W30" s="1"/>
      <c r="X30" s="1"/>
      <c r="Y30" s="1"/>
      <c r="Z30" s="1"/>
    </row>
    <row r="31">
      <c r="A31" s="1"/>
      <c r="B31" s="1"/>
      <c r="C31" s="1"/>
      <c r="D31" s="1"/>
      <c r="E31" s="1"/>
      <c r="G31" s="1"/>
      <c r="H31" s="1"/>
      <c r="I31" s="1"/>
      <c r="J31" s="1"/>
      <c r="K31" s="1"/>
      <c r="L31" s="1"/>
      <c r="M31" s="1"/>
      <c r="N31" s="1"/>
      <c r="O31" s="1"/>
      <c r="P31" s="1"/>
      <c r="Q31" s="1"/>
      <c r="R31" s="1"/>
      <c r="S31" s="1"/>
      <c r="T31" s="1"/>
      <c r="U31" s="1"/>
      <c r="V31" s="1"/>
      <c r="W31" s="1"/>
      <c r="X31" s="1"/>
      <c r="Y31" s="1"/>
      <c r="Z31" s="1"/>
    </row>
    <row r="32">
      <c r="A32" s="1"/>
      <c r="B32" s="1"/>
      <c r="C32" s="1"/>
      <c r="D32" s="1"/>
      <c r="E32" s="1"/>
      <c r="G32" s="1"/>
      <c r="H32" s="1"/>
      <c r="I32" s="1"/>
      <c r="J32" s="1"/>
      <c r="K32" s="1"/>
      <c r="L32" s="1"/>
      <c r="M32" s="1"/>
      <c r="N32" s="1"/>
      <c r="O32" s="1"/>
      <c r="P32" s="1"/>
      <c r="Q32" s="1"/>
      <c r="R32" s="1"/>
      <c r="S32" s="1"/>
      <c r="T32" s="1"/>
      <c r="U32" s="1"/>
      <c r="V32" s="1"/>
      <c r="W32" s="1"/>
      <c r="X32" s="1"/>
      <c r="Y32" s="1"/>
      <c r="Z32" s="1"/>
    </row>
    <row r="33">
      <c r="A33" s="1"/>
      <c r="B33" s="1"/>
      <c r="C33" s="1"/>
      <c r="D33" s="1"/>
      <c r="E33" s="1"/>
      <c r="G33" s="1"/>
      <c r="H33" s="1"/>
      <c r="I33" s="1"/>
      <c r="J33" s="1"/>
      <c r="K33" s="1"/>
      <c r="L33" s="1"/>
      <c r="M33" s="1"/>
      <c r="N33" s="1"/>
      <c r="O33" s="1"/>
      <c r="P33" s="1"/>
      <c r="Q33" s="1"/>
      <c r="R33" s="1"/>
      <c r="S33" s="1"/>
      <c r="T33" s="1"/>
      <c r="U33" s="1"/>
      <c r="V33" s="1"/>
      <c r="W33" s="1"/>
      <c r="X33" s="1"/>
      <c r="Y33" s="1"/>
      <c r="Z33" s="1"/>
    </row>
    <row r="34">
      <c r="A34" s="1"/>
      <c r="B34" s="1"/>
      <c r="C34" s="1"/>
      <c r="D34" s="1"/>
      <c r="E34" s="1"/>
      <c r="G34" s="1"/>
      <c r="H34" s="1"/>
      <c r="I34" s="1"/>
      <c r="J34" s="1"/>
      <c r="K34" s="1"/>
      <c r="L34" s="1"/>
      <c r="M34" s="1"/>
      <c r="N34" s="1"/>
      <c r="O34" s="1"/>
      <c r="P34" s="1"/>
      <c r="Q34" s="1"/>
      <c r="R34" s="1"/>
      <c r="S34" s="1"/>
      <c r="T34" s="1"/>
      <c r="U34" s="1"/>
      <c r="V34" s="1"/>
      <c r="W34" s="1"/>
      <c r="X34" s="1"/>
      <c r="Y34" s="1"/>
      <c r="Z34" s="1"/>
    </row>
    <row r="35">
      <c r="A35" s="1"/>
      <c r="B35" s="1"/>
      <c r="C35" s="1"/>
      <c r="D35" s="1"/>
      <c r="E35" s="1"/>
      <c r="G35" s="1"/>
      <c r="H35" s="1"/>
      <c r="I35" s="1"/>
      <c r="J35" s="1"/>
      <c r="K35" s="1"/>
      <c r="L35" s="1"/>
      <c r="M35" s="1"/>
      <c r="N35" s="1"/>
      <c r="O35" s="1"/>
      <c r="P35" s="1"/>
      <c r="Q35" s="1"/>
      <c r="R35" s="1"/>
      <c r="S35" s="1"/>
      <c r="T35" s="1"/>
      <c r="U35" s="1"/>
      <c r="V35" s="1"/>
      <c r="W35" s="1"/>
      <c r="X35" s="1"/>
      <c r="Y35" s="1"/>
      <c r="Z35" s="1"/>
    </row>
    <row r="36">
      <c r="A36" s="1"/>
      <c r="B36" s="1"/>
      <c r="C36" s="1"/>
      <c r="D36" s="1"/>
      <c r="E36" s="1"/>
      <c r="G36" s="1"/>
      <c r="H36" s="1"/>
      <c r="I36" s="1"/>
      <c r="J36" s="1"/>
      <c r="K36" s="1"/>
      <c r="L36" s="1"/>
      <c r="M36" s="1"/>
      <c r="N36" s="1"/>
      <c r="O36" s="1"/>
      <c r="P36" s="1"/>
      <c r="Q36" s="1"/>
      <c r="R36" s="1"/>
      <c r="S36" s="1"/>
      <c r="T36" s="1"/>
      <c r="U36" s="1"/>
      <c r="V36" s="1"/>
      <c r="W36" s="1"/>
      <c r="X36" s="1"/>
      <c r="Y36" s="1"/>
      <c r="Z36" s="1"/>
    </row>
    <row r="37">
      <c r="A37" s="1"/>
      <c r="B37" s="1"/>
      <c r="C37" s="1"/>
      <c r="D37" s="1"/>
      <c r="E37" s="1"/>
      <c r="G37" s="1"/>
      <c r="H37" s="1"/>
      <c r="I37" s="1"/>
      <c r="J37" s="1"/>
      <c r="K37" s="1"/>
      <c r="L37" s="1"/>
      <c r="M37" s="1"/>
      <c r="N37" s="1"/>
      <c r="O37" s="1"/>
      <c r="P37" s="1"/>
      <c r="Q37" s="1"/>
      <c r="R37" s="1"/>
      <c r="S37" s="1"/>
      <c r="T37" s="1"/>
      <c r="U37" s="1"/>
      <c r="V37" s="1"/>
      <c r="W37" s="1"/>
      <c r="X37" s="1"/>
      <c r="Y37" s="1"/>
      <c r="Z37" s="1"/>
    </row>
    <row r="38">
      <c r="A38" s="1"/>
      <c r="B38" s="1"/>
      <c r="C38" s="1"/>
      <c r="D38" s="1"/>
      <c r="E38" s="1"/>
      <c r="G38" s="1"/>
      <c r="H38" s="1"/>
      <c r="I38" s="1"/>
      <c r="J38" s="1"/>
      <c r="K38" s="1"/>
      <c r="L38" s="1"/>
      <c r="M38" s="1"/>
      <c r="N38" s="1"/>
      <c r="O38" s="1"/>
      <c r="P38" s="1"/>
      <c r="Q38" s="1"/>
      <c r="R38" s="1"/>
      <c r="S38" s="1"/>
      <c r="T38" s="1"/>
      <c r="U38" s="1"/>
      <c r="V38" s="1"/>
      <c r="W38" s="1"/>
      <c r="X38" s="1"/>
      <c r="Y38" s="1"/>
      <c r="Z38" s="1"/>
    </row>
    <row r="39">
      <c r="A39" s="1"/>
      <c r="B39" s="1"/>
      <c r="C39" s="1"/>
      <c r="D39" s="1"/>
      <c r="E39" s="1"/>
      <c r="G39" s="1"/>
      <c r="H39" s="1"/>
      <c r="I39" s="1"/>
      <c r="J39" s="1"/>
      <c r="K39" s="1"/>
      <c r="L39" s="1"/>
      <c r="M39" s="1"/>
      <c r="N39" s="1"/>
      <c r="O39" s="1"/>
      <c r="P39" s="1"/>
      <c r="Q39" s="1"/>
      <c r="R39" s="1"/>
      <c r="S39" s="1"/>
      <c r="T39" s="1"/>
      <c r="U39" s="1"/>
      <c r="V39" s="1"/>
      <c r="W39" s="1"/>
      <c r="X39" s="1"/>
      <c r="Y39" s="1"/>
      <c r="Z39" s="1"/>
    </row>
    <row r="40">
      <c r="A40" s="1"/>
      <c r="B40" s="1"/>
      <c r="C40" s="1"/>
      <c r="D40" s="1"/>
      <c r="E40" s="1"/>
      <c r="G40" s="1"/>
      <c r="H40" s="1"/>
      <c r="I40" s="1"/>
      <c r="J40" s="1"/>
      <c r="K40" s="1"/>
      <c r="L40" s="1"/>
      <c r="M40" s="1"/>
      <c r="N40" s="1"/>
      <c r="O40" s="1"/>
      <c r="P40" s="1"/>
      <c r="Q40" s="1"/>
      <c r="R40" s="1"/>
      <c r="S40" s="1"/>
      <c r="T40" s="1"/>
      <c r="U40" s="1"/>
      <c r="V40" s="1"/>
      <c r="W40" s="1"/>
      <c r="X40" s="1"/>
      <c r="Y40" s="1"/>
      <c r="Z40" s="1"/>
    </row>
    <row r="41">
      <c r="A41" s="1"/>
      <c r="B41" s="1"/>
      <c r="C41" s="1"/>
      <c r="D41" s="1"/>
      <c r="E41" s="1"/>
      <c r="G41" s="1"/>
      <c r="H41" s="1"/>
      <c r="I41" s="1"/>
      <c r="J41" s="1"/>
      <c r="K41" s="1"/>
      <c r="L41" s="1"/>
      <c r="M41" s="1"/>
      <c r="N41" s="1"/>
      <c r="O41" s="1"/>
      <c r="P41" s="1"/>
      <c r="Q41" s="1"/>
      <c r="R41" s="1"/>
      <c r="S41" s="1"/>
      <c r="T41" s="1"/>
      <c r="U41" s="1"/>
      <c r="V41" s="1"/>
      <c r="W41" s="1"/>
      <c r="X41" s="1"/>
      <c r="Y41" s="1"/>
      <c r="Z41" s="1"/>
    </row>
    <row r="42">
      <c r="A42" s="1"/>
      <c r="B42" s="1"/>
      <c r="C42" s="1"/>
      <c r="D42" s="1"/>
      <c r="E42" s="1"/>
      <c r="G42" s="1"/>
      <c r="H42" s="1"/>
      <c r="I42" s="1"/>
      <c r="J42" s="1"/>
      <c r="K42" s="1"/>
      <c r="L42" s="1"/>
      <c r="M42" s="1"/>
      <c r="N42" s="1"/>
      <c r="O42" s="1"/>
      <c r="P42" s="1"/>
      <c r="Q42" s="1"/>
      <c r="R42" s="1"/>
      <c r="S42" s="1"/>
      <c r="T42" s="1"/>
      <c r="U42" s="1"/>
      <c r="V42" s="1"/>
      <c r="W42" s="1"/>
      <c r="X42" s="1"/>
      <c r="Y42" s="1"/>
      <c r="Z42" s="1"/>
    </row>
    <row r="43">
      <c r="A43" s="1"/>
      <c r="B43" s="1"/>
      <c r="C43" s="1"/>
      <c r="D43" s="1"/>
      <c r="E43" s="1"/>
      <c r="G43" s="1"/>
      <c r="H43" s="1"/>
      <c r="I43" s="1"/>
      <c r="J43" s="1"/>
      <c r="K43" s="1"/>
      <c r="L43" s="1"/>
      <c r="M43" s="1"/>
      <c r="N43" s="1"/>
      <c r="O43" s="1"/>
      <c r="P43" s="1"/>
      <c r="Q43" s="1"/>
      <c r="R43" s="1"/>
      <c r="S43" s="1"/>
      <c r="T43" s="1"/>
      <c r="U43" s="1"/>
      <c r="V43" s="1"/>
      <c r="W43" s="1"/>
      <c r="X43" s="1"/>
      <c r="Y43" s="1"/>
      <c r="Z43" s="1"/>
    </row>
    <row r="44">
      <c r="A44" s="1"/>
      <c r="B44" s="1"/>
      <c r="C44" s="1"/>
      <c r="D44" s="1"/>
      <c r="E44" s="1"/>
      <c r="G44" s="1"/>
      <c r="H44" s="1"/>
      <c r="I44" s="1"/>
      <c r="J44" s="1"/>
      <c r="K44" s="1"/>
      <c r="L44" s="1"/>
      <c r="M44" s="1"/>
      <c r="N44" s="1"/>
      <c r="O44" s="1"/>
      <c r="P44" s="1"/>
      <c r="Q44" s="1"/>
      <c r="R44" s="1"/>
      <c r="S44" s="1"/>
      <c r="T44" s="1"/>
      <c r="U44" s="1"/>
      <c r="V44" s="1"/>
      <c r="W44" s="1"/>
      <c r="X44" s="1"/>
      <c r="Y44" s="1"/>
      <c r="Z44" s="1"/>
    </row>
    <row r="45">
      <c r="A45" s="1"/>
      <c r="B45" s="1"/>
      <c r="C45" s="1"/>
      <c r="D45" s="1"/>
      <c r="E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88"/>
    <col customWidth="1" min="8" max="8" width="34.25"/>
  </cols>
  <sheetData>
    <row r="1">
      <c r="A1" s="5" t="s">
        <v>2055</v>
      </c>
      <c r="B1" s="5" t="s">
        <v>2056</v>
      </c>
      <c r="C1" s="5" t="s">
        <v>1572</v>
      </c>
      <c r="D1" s="5"/>
      <c r="E1" s="5" t="s">
        <v>2057</v>
      </c>
      <c r="F1" s="5" t="s">
        <v>2058</v>
      </c>
      <c r="G1" s="5"/>
      <c r="H1" s="5" t="s">
        <v>1574</v>
      </c>
      <c r="I1" s="5" t="s">
        <v>2059</v>
      </c>
      <c r="J1" s="5"/>
      <c r="K1" s="5" t="s">
        <v>1573</v>
      </c>
      <c r="L1" s="5" t="s">
        <v>2060</v>
      </c>
      <c r="M1" s="5" t="s">
        <v>1578</v>
      </c>
      <c r="N1" s="5" t="s">
        <v>1579</v>
      </c>
      <c r="O1" s="5"/>
      <c r="P1" s="5" t="s">
        <v>1575</v>
      </c>
      <c r="Q1" s="5" t="s">
        <v>2061</v>
      </c>
      <c r="R1" s="1"/>
      <c r="S1" s="5" t="s">
        <v>1576</v>
      </c>
      <c r="T1" s="5" t="s">
        <v>2062</v>
      </c>
      <c r="U1" s="1"/>
      <c r="V1" s="5" t="s">
        <v>1577</v>
      </c>
      <c r="W1" s="5" t="s">
        <v>2063</v>
      </c>
      <c r="X1" s="1"/>
      <c r="Y1" s="1"/>
      <c r="Z1" s="1"/>
      <c r="AA1" s="1"/>
      <c r="AB1" s="1"/>
      <c r="AC1" s="1"/>
      <c r="AD1" s="1"/>
    </row>
    <row r="2">
      <c r="A2" s="5" t="s">
        <v>1906</v>
      </c>
      <c r="B2" s="5">
        <v>1.0</v>
      </c>
      <c r="C2" s="5" t="s">
        <v>2064</v>
      </c>
      <c r="D2" s="5"/>
      <c r="E2" s="5" t="s">
        <v>1902</v>
      </c>
      <c r="F2" s="5">
        <v>1.0</v>
      </c>
      <c r="G2" s="5"/>
      <c r="H2" s="1" t="s">
        <v>1601</v>
      </c>
      <c r="I2" s="5">
        <v>0.0</v>
      </c>
      <c r="J2" s="5"/>
      <c r="K2" s="5" t="s">
        <v>1599</v>
      </c>
      <c r="L2" s="5">
        <v>1.0</v>
      </c>
      <c r="M2" s="5" t="s">
        <v>2065</v>
      </c>
      <c r="N2" s="5" t="s">
        <v>2066</v>
      </c>
      <c r="O2" s="5"/>
      <c r="P2" s="5" t="s">
        <v>1601</v>
      </c>
      <c r="Q2" s="5">
        <v>0.0</v>
      </c>
      <c r="R2" s="1"/>
      <c r="S2" s="5" t="s">
        <v>1601</v>
      </c>
      <c r="T2" s="5">
        <v>0.0</v>
      </c>
      <c r="U2" s="1"/>
      <c r="V2" s="5" t="s">
        <v>1601</v>
      </c>
      <c r="W2" s="5">
        <v>0.0</v>
      </c>
      <c r="X2" s="1"/>
      <c r="Y2" s="1"/>
      <c r="Z2" s="1"/>
      <c r="AA2" s="1"/>
      <c r="AB2" s="1"/>
      <c r="AC2" s="1"/>
      <c r="AD2" s="1"/>
    </row>
    <row r="3">
      <c r="A3" s="5" t="s">
        <v>1870</v>
      </c>
      <c r="B3" s="1">
        <v>2.0</v>
      </c>
      <c r="C3" s="5" t="s">
        <v>2067</v>
      </c>
      <c r="D3" s="5"/>
      <c r="E3" s="5" t="s">
        <v>1835</v>
      </c>
      <c r="F3" s="1">
        <v>2.0</v>
      </c>
      <c r="G3" s="5"/>
      <c r="H3" s="1" t="s">
        <v>1952</v>
      </c>
      <c r="I3" s="5">
        <f t="shared" ref="I3:I361" si="1">I2+1</f>
        <v>1</v>
      </c>
      <c r="J3" s="5"/>
      <c r="K3" s="5" t="s">
        <v>1606</v>
      </c>
      <c r="L3" s="5">
        <v>2.0</v>
      </c>
      <c r="M3" s="5" t="s">
        <v>2068</v>
      </c>
      <c r="N3" s="5" t="s">
        <v>2066</v>
      </c>
      <c r="O3" s="5"/>
      <c r="P3" s="5" t="s">
        <v>1768</v>
      </c>
      <c r="Q3" s="1">
        <v>1.0</v>
      </c>
      <c r="R3" s="1"/>
      <c r="S3" s="1">
        <v>6.0</v>
      </c>
      <c r="T3" s="5">
        <v>1.0</v>
      </c>
      <c r="U3" s="1"/>
      <c r="V3" s="1" t="s">
        <v>1658</v>
      </c>
      <c r="W3" s="1">
        <f t="shared" ref="W3:W71" si="2">W2+1</f>
        <v>1</v>
      </c>
      <c r="X3" s="1"/>
      <c r="Y3" s="1"/>
      <c r="Z3" s="1"/>
      <c r="AA3" s="1"/>
      <c r="AB3" s="1"/>
      <c r="AC3" s="1"/>
      <c r="AD3" s="1"/>
    </row>
    <row r="4">
      <c r="A4" s="5" t="s">
        <v>1975</v>
      </c>
      <c r="B4" s="1">
        <v>3.0</v>
      </c>
      <c r="C4" s="5" t="s">
        <v>572</v>
      </c>
      <c r="D4" s="5"/>
      <c r="E4" s="5" t="s">
        <v>1832</v>
      </c>
      <c r="F4" s="1">
        <v>3.0</v>
      </c>
      <c r="G4" s="5"/>
      <c r="H4" s="1" t="s">
        <v>2069</v>
      </c>
      <c r="I4" s="5">
        <f t="shared" si="1"/>
        <v>2</v>
      </c>
      <c r="J4" s="5"/>
      <c r="K4" s="5" t="s">
        <v>1582</v>
      </c>
      <c r="L4" s="5">
        <v>3.0</v>
      </c>
      <c r="M4" s="5" t="s">
        <v>1582</v>
      </c>
      <c r="N4" s="5" t="s">
        <v>2066</v>
      </c>
      <c r="O4" s="5"/>
      <c r="P4" s="5" t="s">
        <v>1771</v>
      </c>
      <c r="Q4" s="1">
        <v>2.0</v>
      </c>
      <c r="R4" s="1"/>
      <c r="S4" s="1">
        <v>8.0</v>
      </c>
      <c r="T4" s="1">
        <v>2.0</v>
      </c>
      <c r="U4" s="1"/>
      <c r="V4" s="1" t="s">
        <v>946</v>
      </c>
      <c r="W4" s="1">
        <f t="shared" si="2"/>
        <v>2</v>
      </c>
      <c r="X4" s="1"/>
      <c r="Y4" s="1"/>
      <c r="Z4" s="1"/>
      <c r="AA4" s="1"/>
      <c r="AB4" s="1"/>
      <c r="AC4" s="1"/>
      <c r="AD4" s="1"/>
    </row>
    <row r="5">
      <c r="A5" s="5" t="s">
        <v>584</v>
      </c>
      <c r="B5" s="1">
        <v>4.0</v>
      </c>
      <c r="C5" s="5" t="s">
        <v>584</v>
      </c>
      <c r="D5" s="5"/>
      <c r="E5" s="5" t="s">
        <v>1842</v>
      </c>
      <c r="F5" s="1">
        <v>4.0</v>
      </c>
      <c r="G5" s="5"/>
      <c r="H5" s="1" t="s">
        <v>1699</v>
      </c>
      <c r="I5" s="5">
        <f t="shared" si="1"/>
        <v>3</v>
      </c>
      <c r="J5" s="5"/>
      <c r="K5" s="5" t="s">
        <v>1785</v>
      </c>
      <c r="L5" s="5">
        <v>4.0</v>
      </c>
      <c r="M5" s="5" t="s">
        <v>1785</v>
      </c>
      <c r="N5" s="5" t="s">
        <v>1785</v>
      </c>
      <c r="O5" s="5"/>
      <c r="P5" s="5" t="s">
        <v>1776</v>
      </c>
      <c r="Q5" s="1">
        <v>3.0</v>
      </c>
      <c r="R5" s="1"/>
      <c r="S5" s="1">
        <v>10.0</v>
      </c>
      <c r="T5" s="1">
        <v>3.0</v>
      </c>
      <c r="U5" s="1"/>
      <c r="V5" s="1" t="s">
        <v>1164</v>
      </c>
      <c r="W5" s="1">
        <f t="shared" si="2"/>
        <v>3</v>
      </c>
      <c r="X5" s="1"/>
      <c r="Y5" s="1"/>
      <c r="Z5" s="1"/>
      <c r="AA5" s="1"/>
      <c r="AB5" s="1"/>
      <c r="AC5" s="1"/>
      <c r="AD5" s="1"/>
    </row>
    <row r="6">
      <c r="A6" s="5" t="s">
        <v>1746</v>
      </c>
      <c r="B6" s="1">
        <v>5.0</v>
      </c>
      <c r="C6" s="5" t="s">
        <v>2070</v>
      </c>
      <c r="D6" s="5"/>
      <c r="E6" s="5" t="s">
        <v>1871</v>
      </c>
      <c r="F6" s="1">
        <v>5.0</v>
      </c>
      <c r="G6" s="5"/>
      <c r="H6" s="1" t="s">
        <v>1954</v>
      </c>
      <c r="I6" s="5">
        <f t="shared" si="1"/>
        <v>4</v>
      </c>
      <c r="J6" s="5"/>
      <c r="K6" s="5" t="s">
        <v>1601</v>
      </c>
      <c r="L6" s="5">
        <v>0.0</v>
      </c>
      <c r="M6" s="1"/>
      <c r="N6" s="1"/>
      <c r="O6" s="5"/>
      <c r="P6" s="5" t="s">
        <v>1797</v>
      </c>
      <c r="Q6" s="1">
        <v>4.0</v>
      </c>
      <c r="R6" s="1"/>
      <c r="S6" s="1">
        <v>12.0</v>
      </c>
      <c r="T6" s="1">
        <v>4.0</v>
      </c>
      <c r="U6" s="1"/>
      <c r="V6" s="1" t="s">
        <v>911</v>
      </c>
      <c r="W6" s="1">
        <f t="shared" si="2"/>
        <v>4</v>
      </c>
      <c r="X6" s="1"/>
      <c r="Y6" s="1"/>
      <c r="Z6" s="1"/>
      <c r="AA6" s="1"/>
      <c r="AB6" s="1"/>
      <c r="AC6" s="1"/>
      <c r="AD6" s="1"/>
    </row>
    <row r="7">
      <c r="A7" s="5" t="s">
        <v>1744</v>
      </c>
      <c r="B7" s="5">
        <v>6.0</v>
      </c>
      <c r="C7" s="5" t="s">
        <v>1744</v>
      </c>
      <c r="D7" s="5"/>
      <c r="E7" s="5" t="s">
        <v>578</v>
      </c>
      <c r="F7" s="1">
        <v>6.0</v>
      </c>
      <c r="G7" s="1"/>
      <c r="H7" s="1" t="s">
        <v>1955</v>
      </c>
      <c r="I7" s="5">
        <f t="shared" si="1"/>
        <v>5</v>
      </c>
      <c r="J7" s="1"/>
      <c r="K7" s="1"/>
      <c r="L7" s="1"/>
      <c r="M7" s="1"/>
      <c r="N7" s="1"/>
      <c r="O7" s="5"/>
      <c r="P7" s="5" t="s">
        <v>1615</v>
      </c>
      <c r="Q7" s="1">
        <v>5.0</v>
      </c>
      <c r="R7" s="1"/>
      <c r="S7" s="1">
        <v>14.0</v>
      </c>
      <c r="T7" s="1">
        <v>5.0</v>
      </c>
      <c r="U7" s="1"/>
      <c r="V7" s="1" t="s">
        <v>979</v>
      </c>
      <c r="W7" s="1">
        <f t="shared" si="2"/>
        <v>5</v>
      </c>
      <c r="X7" s="1"/>
      <c r="Y7" s="1"/>
      <c r="Z7" s="1"/>
      <c r="AA7" s="1"/>
      <c r="AB7" s="1"/>
      <c r="AC7" s="1"/>
      <c r="AD7" s="1"/>
    </row>
    <row r="8">
      <c r="A8" s="5" t="s">
        <v>1867</v>
      </c>
      <c r="B8" s="5">
        <v>7.0</v>
      </c>
      <c r="C8" s="5" t="s">
        <v>1867</v>
      </c>
      <c r="D8" s="5"/>
      <c r="E8" s="5" t="s">
        <v>1970</v>
      </c>
      <c r="F8" s="1">
        <v>7.0</v>
      </c>
      <c r="G8" s="1"/>
      <c r="H8" s="1" t="s">
        <v>1833</v>
      </c>
      <c r="I8" s="5">
        <f t="shared" si="1"/>
        <v>6</v>
      </c>
      <c r="J8" s="1"/>
      <c r="K8" s="1"/>
      <c r="L8" s="1"/>
      <c r="M8" s="1"/>
      <c r="N8" s="1"/>
      <c r="O8" s="5"/>
      <c r="P8" s="5" t="s">
        <v>1782</v>
      </c>
      <c r="Q8" s="1">
        <v>6.0</v>
      </c>
      <c r="R8" s="1"/>
      <c r="S8" s="1">
        <v>16.0</v>
      </c>
      <c r="T8" s="1">
        <v>6.0</v>
      </c>
      <c r="U8" s="1"/>
      <c r="V8" s="1" t="s">
        <v>405</v>
      </c>
      <c r="W8" s="1">
        <f t="shared" si="2"/>
        <v>6</v>
      </c>
      <c r="X8" s="1"/>
      <c r="Y8" s="1"/>
      <c r="Z8" s="1"/>
      <c r="AA8" s="1"/>
      <c r="AB8" s="1"/>
      <c r="AC8" s="1"/>
      <c r="AD8" s="1"/>
    </row>
    <row r="9">
      <c r="A9" s="5" t="s">
        <v>1854</v>
      </c>
      <c r="B9" s="5">
        <v>8.0</v>
      </c>
      <c r="C9" s="5" t="s">
        <v>1854</v>
      </c>
      <c r="D9" s="5"/>
      <c r="E9" s="5" t="s">
        <v>1972</v>
      </c>
      <c r="F9" s="1">
        <v>8.0</v>
      </c>
      <c r="G9" s="1"/>
      <c r="H9" s="1" t="s">
        <v>1883</v>
      </c>
      <c r="I9" s="5">
        <f t="shared" si="1"/>
        <v>7</v>
      </c>
      <c r="J9" s="1"/>
      <c r="K9" s="1"/>
      <c r="L9" s="1"/>
      <c r="M9" s="1"/>
      <c r="N9" s="1"/>
      <c r="O9" s="5"/>
      <c r="P9" s="5" t="s">
        <v>1888</v>
      </c>
      <c r="Q9" s="1">
        <v>7.0</v>
      </c>
      <c r="R9" s="1"/>
      <c r="S9" s="1">
        <v>18.0</v>
      </c>
      <c r="T9" s="1">
        <v>7.0</v>
      </c>
      <c r="U9" s="1"/>
      <c r="V9" s="1" t="s">
        <v>1055</v>
      </c>
      <c r="W9" s="1">
        <f t="shared" si="2"/>
        <v>7</v>
      </c>
      <c r="X9" s="1"/>
      <c r="Y9" s="1"/>
      <c r="Z9" s="1"/>
      <c r="AA9" s="1"/>
      <c r="AB9" s="1"/>
      <c r="AC9" s="1"/>
      <c r="AD9" s="1"/>
    </row>
    <row r="10">
      <c r="A10" s="1"/>
      <c r="B10" s="1"/>
      <c r="C10" s="5"/>
      <c r="D10" s="5"/>
      <c r="E10" s="5" t="s">
        <v>1824</v>
      </c>
      <c r="F10" s="1">
        <v>9.0</v>
      </c>
      <c r="G10" s="1"/>
      <c r="H10" s="1" t="s">
        <v>1926</v>
      </c>
      <c r="I10" s="5">
        <f t="shared" si="1"/>
        <v>8</v>
      </c>
      <c r="J10" s="1"/>
      <c r="K10" s="1"/>
      <c r="L10" s="1"/>
      <c r="M10" s="1"/>
      <c r="N10" s="1"/>
      <c r="O10" s="5"/>
      <c r="P10" s="5" t="s">
        <v>1873</v>
      </c>
      <c r="Q10" s="1">
        <v>8.0</v>
      </c>
      <c r="R10" s="1"/>
      <c r="S10" s="1">
        <v>20.0</v>
      </c>
      <c r="T10" s="1">
        <v>8.0</v>
      </c>
      <c r="U10" s="1"/>
      <c r="V10" s="1" t="s">
        <v>963</v>
      </c>
      <c r="W10" s="1">
        <f t="shared" si="2"/>
        <v>8</v>
      </c>
      <c r="X10" s="1"/>
      <c r="Y10" s="1"/>
      <c r="Z10" s="1"/>
      <c r="AA10" s="1"/>
      <c r="AB10" s="1"/>
      <c r="AC10" s="1"/>
      <c r="AD10" s="1"/>
    </row>
    <row r="11">
      <c r="A11" s="1"/>
      <c r="B11" s="1"/>
      <c r="C11" s="5"/>
      <c r="D11" s="5"/>
      <c r="E11" s="5" t="s">
        <v>1875</v>
      </c>
      <c r="F11" s="1">
        <v>10.0</v>
      </c>
      <c r="G11" s="1"/>
      <c r="H11" s="1" t="s">
        <v>1948</v>
      </c>
      <c r="I11" s="5">
        <f t="shared" si="1"/>
        <v>9</v>
      </c>
      <c r="J11" s="1"/>
      <c r="K11" s="1"/>
      <c r="L11" s="1"/>
      <c r="M11" s="1"/>
      <c r="N11" s="1"/>
      <c r="O11" s="5"/>
      <c r="P11" s="5" t="s">
        <v>2071</v>
      </c>
      <c r="Q11" s="1">
        <v>9.0</v>
      </c>
      <c r="R11" s="1"/>
      <c r="S11" s="1">
        <v>22.0</v>
      </c>
      <c r="T11" s="1">
        <v>9.0</v>
      </c>
      <c r="U11" s="1"/>
      <c r="V11" s="1" t="s">
        <v>1259</v>
      </c>
      <c r="W11" s="1">
        <f t="shared" si="2"/>
        <v>9</v>
      </c>
      <c r="X11" s="1"/>
      <c r="Y11" s="1"/>
      <c r="Z11" s="1"/>
      <c r="AA11" s="1"/>
      <c r="AB11" s="1"/>
      <c r="AC11" s="1"/>
      <c r="AD11" s="1"/>
    </row>
    <row r="12">
      <c r="A12" s="1"/>
      <c r="B12" s="1"/>
      <c r="C12" s="5"/>
      <c r="D12" s="5"/>
      <c r="E12" s="5" t="s">
        <v>1761</v>
      </c>
      <c r="F12" s="1">
        <v>11.0</v>
      </c>
      <c r="G12" s="1"/>
      <c r="H12" s="1" t="s">
        <v>1927</v>
      </c>
      <c r="I12" s="5">
        <f t="shared" si="1"/>
        <v>10</v>
      </c>
      <c r="J12" s="1"/>
      <c r="K12" s="1"/>
      <c r="L12" s="1"/>
      <c r="M12" s="1"/>
      <c r="N12" s="1"/>
      <c r="O12" s="5"/>
      <c r="P12" s="5" t="s">
        <v>1620</v>
      </c>
      <c r="Q12" s="1">
        <v>10.0</v>
      </c>
      <c r="R12" s="1"/>
      <c r="S12" s="1">
        <v>24.0</v>
      </c>
      <c r="T12" s="1">
        <v>10.0</v>
      </c>
      <c r="U12" s="1"/>
      <c r="V12" s="1" t="s">
        <v>950</v>
      </c>
      <c r="W12" s="1">
        <f t="shared" si="2"/>
        <v>10</v>
      </c>
      <c r="X12" s="1"/>
      <c r="Y12" s="1"/>
      <c r="Z12" s="1"/>
      <c r="AA12" s="1"/>
      <c r="AB12" s="1"/>
      <c r="AC12" s="1"/>
      <c r="AD12" s="1"/>
    </row>
    <row r="13">
      <c r="A13" s="1"/>
      <c r="B13" s="1"/>
      <c r="C13" s="5"/>
      <c r="D13" s="5"/>
      <c r="E13" s="5" t="s">
        <v>1868</v>
      </c>
      <c r="F13" s="1">
        <v>12.0</v>
      </c>
      <c r="G13" s="1"/>
      <c r="H13" s="1" t="s">
        <v>1935</v>
      </c>
      <c r="I13" s="5">
        <f t="shared" si="1"/>
        <v>11</v>
      </c>
      <c r="J13" s="1"/>
      <c r="K13" s="1"/>
      <c r="L13" s="1"/>
      <c r="M13" s="1"/>
      <c r="N13" s="1"/>
      <c r="O13" s="5"/>
      <c r="P13" s="5" t="s">
        <v>1801</v>
      </c>
      <c r="Q13" s="1">
        <v>11.0</v>
      </c>
      <c r="R13" s="1"/>
      <c r="S13" s="1">
        <v>26.0</v>
      </c>
      <c r="T13" s="1">
        <v>11.0</v>
      </c>
      <c r="U13" s="1"/>
      <c r="V13" s="1" t="s">
        <v>1098</v>
      </c>
      <c r="W13" s="1">
        <f t="shared" si="2"/>
        <v>11</v>
      </c>
      <c r="X13" s="1"/>
      <c r="Y13" s="1"/>
      <c r="Z13" s="1"/>
      <c r="AA13" s="1"/>
      <c r="AB13" s="1"/>
      <c r="AC13" s="1"/>
      <c r="AD13" s="1"/>
    </row>
    <row r="14">
      <c r="A14" s="1"/>
      <c r="B14" s="1"/>
      <c r="C14" s="5"/>
      <c r="D14" s="5"/>
      <c r="E14" s="5" t="s">
        <v>1854</v>
      </c>
      <c r="F14" s="1">
        <v>13.0</v>
      </c>
      <c r="G14" s="1"/>
      <c r="H14" s="1" t="s">
        <v>1937</v>
      </c>
      <c r="I14" s="5">
        <f t="shared" si="1"/>
        <v>12</v>
      </c>
      <c r="J14" s="1"/>
      <c r="K14" s="1"/>
      <c r="L14" s="1"/>
      <c r="M14" s="1"/>
      <c r="N14" s="1"/>
      <c r="O14" s="5"/>
      <c r="P14" s="5" t="s">
        <v>1611</v>
      </c>
      <c r="Q14" s="1">
        <v>12.0</v>
      </c>
      <c r="R14" s="1"/>
      <c r="S14" s="1">
        <v>28.0</v>
      </c>
      <c r="T14" s="1">
        <v>12.0</v>
      </c>
      <c r="U14" s="1"/>
      <c r="V14" s="1" t="s">
        <v>392</v>
      </c>
      <c r="W14" s="1">
        <f t="shared" si="2"/>
        <v>12</v>
      </c>
      <c r="X14" s="1"/>
      <c r="Y14" s="1"/>
      <c r="Z14" s="1"/>
      <c r="AA14" s="1"/>
      <c r="AB14" s="1"/>
      <c r="AC14" s="1"/>
      <c r="AD14" s="1"/>
    </row>
    <row r="15">
      <c r="A15" s="1"/>
      <c r="B15" s="1"/>
      <c r="C15" s="5"/>
      <c r="D15" s="5"/>
      <c r="E15" s="5" t="s">
        <v>1690</v>
      </c>
      <c r="F15" s="1">
        <v>14.0</v>
      </c>
      <c r="G15" s="1"/>
      <c r="H15" s="1" t="s">
        <v>1658</v>
      </c>
      <c r="I15" s="5">
        <f t="shared" si="1"/>
        <v>13</v>
      </c>
      <c r="J15" s="1"/>
      <c r="K15" s="1"/>
      <c r="L15" s="1"/>
      <c r="M15" s="1"/>
      <c r="N15" s="1"/>
      <c r="O15" s="5"/>
      <c r="P15" s="5" t="s">
        <v>2072</v>
      </c>
      <c r="Q15" s="1">
        <v>13.0</v>
      </c>
      <c r="R15" s="1"/>
      <c r="S15" s="1">
        <v>30.0</v>
      </c>
      <c r="T15" s="1">
        <v>13.0</v>
      </c>
      <c r="U15" s="1"/>
      <c r="V15" s="1" t="s">
        <v>1007</v>
      </c>
      <c r="W15" s="1">
        <f t="shared" si="2"/>
        <v>13</v>
      </c>
      <c r="X15" s="1"/>
      <c r="Y15" s="1"/>
      <c r="Z15" s="1"/>
      <c r="AA15" s="1"/>
      <c r="AB15" s="1"/>
      <c r="AC15" s="1"/>
      <c r="AD15" s="1"/>
    </row>
    <row r="16">
      <c r="A16" s="1"/>
      <c r="B16" s="1"/>
      <c r="C16" s="5"/>
      <c r="D16" s="5"/>
      <c r="E16" s="5" t="s">
        <v>1697</v>
      </c>
      <c r="F16" s="1">
        <v>15.0</v>
      </c>
      <c r="G16" s="1"/>
      <c r="H16" s="1" t="s">
        <v>1917</v>
      </c>
      <c r="I16" s="5">
        <f t="shared" si="1"/>
        <v>14</v>
      </c>
      <c r="J16" s="1"/>
      <c r="K16" s="1"/>
      <c r="L16" s="1"/>
      <c r="M16" s="1"/>
      <c r="N16" s="1"/>
      <c r="O16" s="5"/>
      <c r="P16" s="5" t="s">
        <v>1612</v>
      </c>
      <c r="Q16" s="1">
        <v>14.0</v>
      </c>
      <c r="R16" s="1"/>
      <c r="S16" s="1">
        <v>32.0</v>
      </c>
      <c r="T16" s="1">
        <v>14.0</v>
      </c>
      <c r="U16" s="1"/>
      <c r="V16" s="1" t="s">
        <v>1803</v>
      </c>
      <c r="W16" s="1">
        <f t="shared" si="2"/>
        <v>14</v>
      </c>
      <c r="X16" s="1"/>
      <c r="Y16" s="1"/>
      <c r="Z16" s="1"/>
      <c r="AA16" s="1"/>
      <c r="AB16" s="1"/>
      <c r="AC16" s="1"/>
      <c r="AD16" s="1"/>
    </row>
    <row r="17">
      <c r="A17" s="1"/>
      <c r="B17" s="1"/>
      <c r="C17" s="5"/>
      <c r="D17" s="5"/>
      <c r="E17" s="5" t="s">
        <v>1694</v>
      </c>
      <c r="F17" s="1">
        <v>16.0</v>
      </c>
      <c r="G17" s="1"/>
      <c r="H17" s="1" t="s">
        <v>1796</v>
      </c>
      <c r="I17" s="5">
        <f t="shared" si="1"/>
        <v>15</v>
      </c>
      <c r="J17" s="1"/>
      <c r="K17" s="1"/>
      <c r="L17" s="1"/>
      <c r="M17" s="1"/>
      <c r="N17" s="1"/>
      <c r="O17" s="5"/>
      <c r="P17" s="5" t="s">
        <v>1936</v>
      </c>
      <c r="Q17" s="1">
        <v>15.0</v>
      </c>
      <c r="R17" s="1"/>
      <c r="S17" s="1">
        <v>34.0</v>
      </c>
      <c r="T17" s="1">
        <v>15.0</v>
      </c>
      <c r="U17" s="1"/>
      <c r="V17" s="1" t="s">
        <v>1262</v>
      </c>
      <c r="W17" s="1">
        <f t="shared" si="2"/>
        <v>15</v>
      </c>
      <c r="X17" s="1"/>
      <c r="Y17" s="1"/>
      <c r="Z17" s="1"/>
      <c r="AA17" s="1"/>
      <c r="AB17" s="1"/>
      <c r="AC17" s="1"/>
      <c r="AD17" s="1"/>
    </row>
    <row r="18">
      <c r="A18" s="1"/>
      <c r="B18" s="1"/>
      <c r="C18" s="5"/>
      <c r="D18" s="5"/>
      <c r="E18" s="5" t="s">
        <v>575</v>
      </c>
      <c r="F18" s="1">
        <v>17.0</v>
      </c>
      <c r="G18" s="1"/>
      <c r="H18" s="1" t="s">
        <v>1836</v>
      </c>
      <c r="I18" s="5">
        <f t="shared" si="1"/>
        <v>16</v>
      </c>
      <c r="J18" s="1"/>
      <c r="K18" s="1"/>
      <c r="L18" s="1"/>
      <c r="M18" s="1"/>
      <c r="N18" s="1"/>
      <c r="O18" s="5"/>
      <c r="P18" s="5" t="s">
        <v>1584</v>
      </c>
      <c r="Q18" s="1">
        <v>16.0</v>
      </c>
      <c r="R18" s="1"/>
      <c r="S18" s="1">
        <v>36.0</v>
      </c>
      <c r="T18" s="1">
        <v>16.0</v>
      </c>
      <c r="U18" s="1"/>
      <c r="V18" s="1" t="s">
        <v>1057</v>
      </c>
      <c r="W18" s="1">
        <f t="shared" si="2"/>
        <v>16</v>
      </c>
      <c r="X18" s="1"/>
      <c r="Y18" s="1"/>
      <c r="Z18" s="1"/>
      <c r="AA18" s="1"/>
      <c r="AB18" s="1"/>
      <c r="AC18" s="1"/>
      <c r="AD18" s="1"/>
    </row>
    <row r="19">
      <c r="A19" s="1"/>
      <c r="B19" s="1"/>
      <c r="C19" s="5"/>
      <c r="D19" s="5"/>
      <c r="E19" s="5" t="s">
        <v>1659</v>
      </c>
      <c r="F19" s="1">
        <v>18.0</v>
      </c>
      <c r="G19" s="1"/>
      <c r="H19" s="1" t="s">
        <v>1928</v>
      </c>
      <c r="I19" s="5">
        <f t="shared" si="1"/>
        <v>17</v>
      </c>
      <c r="J19" s="1"/>
      <c r="K19" s="1"/>
      <c r="L19" s="1"/>
      <c r="M19" s="1"/>
      <c r="N19" s="1"/>
      <c r="O19" s="5"/>
      <c r="P19" s="5" t="s">
        <v>1584</v>
      </c>
      <c r="Q19" s="1">
        <v>17.0</v>
      </c>
      <c r="R19" s="1"/>
      <c r="S19" s="1" t="s">
        <v>1852</v>
      </c>
      <c r="T19" s="1">
        <v>18.0</v>
      </c>
      <c r="U19" s="1"/>
      <c r="V19" s="1" t="s">
        <v>894</v>
      </c>
      <c r="W19" s="1">
        <f t="shared" si="2"/>
        <v>17</v>
      </c>
      <c r="X19" s="1"/>
      <c r="Y19" s="1"/>
      <c r="Z19" s="1"/>
      <c r="AA19" s="1"/>
      <c r="AB19" s="1"/>
      <c r="AC19" s="1"/>
      <c r="AD19" s="1"/>
    </row>
    <row r="20">
      <c r="A20" s="1"/>
      <c r="B20" s="1"/>
      <c r="C20" s="5"/>
      <c r="D20" s="5"/>
      <c r="E20" s="5" t="s">
        <v>1715</v>
      </c>
      <c r="F20" s="1">
        <v>19.0</v>
      </c>
      <c r="G20" s="1"/>
      <c r="H20" s="1" t="s">
        <v>1750</v>
      </c>
      <c r="I20" s="5">
        <f t="shared" si="1"/>
        <v>18</v>
      </c>
      <c r="J20" s="1"/>
      <c r="K20" s="1"/>
      <c r="L20" s="1"/>
      <c r="M20" s="1"/>
      <c r="N20" s="1"/>
      <c r="O20" s="5"/>
      <c r="P20" s="5" t="s">
        <v>1763</v>
      </c>
      <c r="Q20" s="1">
        <v>18.0</v>
      </c>
      <c r="R20" s="1"/>
      <c r="S20" s="1" t="s">
        <v>1805</v>
      </c>
      <c r="T20" s="1">
        <v>19.0</v>
      </c>
      <c r="U20" s="1"/>
      <c r="V20" s="1" t="s">
        <v>387</v>
      </c>
      <c r="W20" s="1">
        <f t="shared" si="2"/>
        <v>18</v>
      </c>
      <c r="X20" s="1"/>
      <c r="Y20" s="1"/>
      <c r="Z20" s="1"/>
      <c r="AA20" s="1"/>
      <c r="AB20" s="1"/>
      <c r="AC20" s="1"/>
      <c r="AD20" s="1"/>
    </row>
    <row r="21">
      <c r="A21" s="1"/>
      <c r="B21" s="1"/>
      <c r="C21" s="5"/>
      <c r="D21" s="5"/>
      <c r="E21" s="5" t="s">
        <v>1655</v>
      </c>
      <c r="F21" s="1">
        <v>20.0</v>
      </c>
      <c r="G21" s="1"/>
      <c r="H21" s="1" t="s">
        <v>1755</v>
      </c>
      <c r="I21" s="5">
        <f t="shared" si="1"/>
        <v>19</v>
      </c>
      <c r="J21" s="1"/>
      <c r="K21" s="1"/>
      <c r="L21" s="1"/>
      <c r="M21" s="1"/>
      <c r="N21" s="1"/>
      <c r="O21" s="5"/>
      <c r="P21" s="5" t="s">
        <v>1817</v>
      </c>
      <c r="Q21" s="1">
        <v>19.0</v>
      </c>
      <c r="R21" s="1"/>
      <c r="S21" s="1" t="s">
        <v>1812</v>
      </c>
      <c r="T21" s="1">
        <v>20.0</v>
      </c>
      <c r="U21" s="1"/>
      <c r="V21" s="1" t="s">
        <v>992</v>
      </c>
      <c r="W21" s="1">
        <f t="shared" si="2"/>
        <v>19</v>
      </c>
      <c r="X21" s="1"/>
      <c r="Y21" s="1"/>
      <c r="Z21" s="1"/>
      <c r="AA21" s="1"/>
      <c r="AB21" s="1"/>
      <c r="AC21" s="1"/>
      <c r="AD21" s="1"/>
    </row>
    <row r="22">
      <c r="A22" s="1"/>
      <c r="B22" s="1"/>
      <c r="C22" s="5"/>
      <c r="D22" s="5"/>
      <c r="E22" s="5" t="s">
        <v>1639</v>
      </c>
      <c r="F22" s="1">
        <v>21.0</v>
      </c>
      <c r="G22" s="1"/>
      <c r="H22" s="1" t="s">
        <v>1929</v>
      </c>
      <c r="I22" s="5">
        <f t="shared" si="1"/>
        <v>20</v>
      </c>
      <c r="J22" s="1"/>
      <c r="K22" s="1"/>
      <c r="L22" s="1"/>
      <c r="M22" s="1"/>
      <c r="N22" s="1"/>
      <c r="O22" s="5"/>
      <c r="P22" s="5" t="s">
        <v>1657</v>
      </c>
      <c r="Q22" s="1">
        <f>Q21+1</f>
        <v>20</v>
      </c>
      <c r="R22" s="1"/>
      <c r="S22" s="1" t="s">
        <v>1806</v>
      </c>
      <c r="T22" s="1">
        <v>21.0</v>
      </c>
      <c r="U22" s="1"/>
      <c r="V22" s="1" t="s">
        <v>401</v>
      </c>
      <c r="W22" s="1">
        <f t="shared" si="2"/>
        <v>20</v>
      </c>
      <c r="X22" s="1"/>
      <c r="Y22" s="1"/>
      <c r="Z22" s="1"/>
      <c r="AA22" s="1"/>
      <c r="AB22" s="1"/>
      <c r="AC22" s="1"/>
      <c r="AD22" s="1"/>
    </row>
    <row r="23">
      <c r="A23" s="1"/>
      <c r="B23" s="1"/>
      <c r="C23" s="5"/>
      <c r="D23" s="5"/>
      <c r="E23" s="5" t="s">
        <v>1676</v>
      </c>
      <c r="F23" s="1">
        <v>22.0</v>
      </c>
      <c r="G23" s="1"/>
      <c r="H23" s="1" t="s">
        <v>1757</v>
      </c>
      <c r="I23" s="5">
        <f t="shared" si="1"/>
        <v>21</v>
      </c>
      <c r="J23" s="1"/>
      <c r="K23" s="1"/>
      <c r="L23" s="1"/>
      <c r="M23" s="1"/>
      <c r="N23" s="1"/>
      <c r="O23" s="1"/>
      <c r="P23" s="1"/>
      <c r="Q23" s="1"/>
      <c r="R23" s="1"/>
      <c r="S23" s="1" t="s">
        <v>1889</v>
      </c>
      <c r="T23" s="1">
        <v>22.0</v>
      </c>
      <c r="U23" s="1"/>
      <c r="V23" s="1" t="s">
        <v>1069</v>
      </c>
      <c r="W23" s="1">
        <f t="shared" si="2"/>
        <v>21</v>
      </c>
      <c r="X23" s="1"/>
      <c r="Y23" s="1"/>
      <c r="Z23" s="1"/>
      <c r="AA23" s="1"/>
      <c r="AB23" s="1"/>
      <c r="AC23" s="1"/>
      <c r="AD23" s="1"/>
    </row>
    <row r="24">
      <c r="A24" s="1"/>
      <c r="B24" s="1"/>
      <c r="C24" s="5"/>
      <c r="D24" s="5"/>
      <c r="E24" s="5" t="s">
        <v>1605</v>
      </c>
      <c r="F24" s="1">
        <v>23.0</v>
      </c>
      <c r="G24" s="1"/>
      <c r="H24" s="1" t="s">
        <v>1930</v>
      </c>
      <c r="I24" s="5">
        <f t="shared" si="1"/>
        <v>22</v>
      </c>
      <c r="J24" s="1"/>
      <c r="K24" s="1"/>
      <c r="L24" s="1"/>
      <c r="M24" s="1"/>
      <c r="N24" s="1"/>
      <c r="O24" s="1"/>
      <c r="P24" s="1"/>
      <c r="Q24" s="1"/>
      <c r="R24" s="1"/>
      <c r="S24" s="1" t="s">
        <v>1751</v>
      </c>
      <c r="T24" s="1">
        <v>23.0</v>
      </c>
      <c r="U24" s="1"/>
      <c r="V24" s="1" t="s">
        <v>969</v>
      </c>
      <c r="W24" s="1">
        <f t="shared" si="2"/>
        <v>22</v>
      </c>
      <c r="X24" s="1"/>
      <c r="Y24" s="1"/>
      <c r="Z24" s="1"/>
      <c r="AA24" s="1"/>
      <c r="AB24" s="1"/>
      <c r="AC24" s="1"/>
      <c r="AD24" s="1"/>
    </row>
    <row r="25">
      <c r="A25" s="1"/>
      <c r="B25" s="1"/>
      <c r="C25" s="5"/>
      <c r="D25" s="5"/>
      <c r="E25" s="5" t="s">
        <v>583</v>
      </c>
      <c r="F25" s="1">
        <v>24.0</v>
      </c>
      <c r="G25" s="1"/>
      <c r="H25" s="1" t="s">
        <v>1758</v>
      </c>
      <c r="I25" s="5">
        <f t="shared" si="1"/>
        <v>23</v>
      </c>
      <c r="J25" s="1"/>
      <c r="K25" s="1"/>
      <c r="L25" s="1"/>
      <c r="M25" s="1"/>
      <c r="N25" s="1"/>
      <c r="O25" s="1"/>
      <c r="P25" s="1"/>
      <c r="Q25" s="1"/>
      <c r="R25" s="1"/>
      <c r="S25" s="1" t="s">
        <v>1747</v>
      </c>
      <c r="T25" s="1">
        <v>24.0</v>
      </c>
      <c r="U25" s="1"/>
      <c r="V25" s="1" t="s">
        <v>1106</v>
      </c>
      <c r="W25" s="1">
        <f t="shared" si="2"/>
        <v>23</v>
      </c>
      <c r="X25" s="1"/>
      <c r="Y25" s="1"/>
      <c r="Z25" s="1"/>
      <c r="AA25" s="1"/>
      <c r="AB25" s="1"/>
      <c r="AC25" s="1"/>
      <c r="AD25" s="1"/>
    </row>
    <row r="26">
      <c r="A26" s="1"/>
      <c r="B26" s="1"/>
      <c r="C26" s="5"/>
      <c r="D26" s="5"/>
      <c r="E26" s="5" t="s">
        <v>1792</v>
      </c>
      <c r="F26" s="1">
        <v>25.0</v>
      </c>
      <c r="G26" s="1"/>
      <c r="H26" s="1" t="s">
        <v>1909</v>
      </c>
      <c r="I26" s="5">
        <f t="shared" si="1"/>
        <v>24</v>
      </c>
      <c r="J26" s="1"/>
      <c r="K26" s="1"/>
      <c r="L26" s="1"/>
      <c r="M26" s="1"/>
      <c r="N26" s="1"/>
      <c r="O26" s="1"/>
      <c r="P26" s="1"/>
      <c r="Q26" s="1"/>
      <c r="R26" s="1"/>
      <c r="S26" s="1" t="s">
        <v>1752</v>
      </c>
      <c r="T26" s="1">
        <v>25.0</v>
      </c>
      <c r="U26" s="1"/>
      <c r="V26" s="1" t="s">
        <v>1366</v>
      </c>
      <c r="W26" s="1">
        <f t="shared" si="2"/>
        <v>24</v>
      </c>
      <c r="X26" s="1"/>
      <c r="Y26" s="1"/>
      <c r="Z26" s="1"/>
      <c r="AA26" s="1"/>
      <c r="AB26" s="1"/>
      <c r="AC26" s="1"/>
      <c r="AD26" s="1"/>
    </row>
    <row r="27">
      <c r="A27" s="1"/>
      <c r="B27" s="1"/>
      <c r="C27" s="5"/>
      <c r="D27" s="5"/>
      <c r="E27" s="5" t="s">
        <v>1745</v>
      </c>
      <c r="F27" s="1">
        <v>26.0</v>
      </c>
      <c r="G27" s="1"/>
      <c r="H27" s="1" t="s">
        <v>1583</v>
      </c>
      <c r="I27" s="5">
        <f t="shared" si="1"/>
        <v>25</v>
      </c>
      <c r="J27" s="1"/>
      <c r="K27" s="1"/>
      <c r="L27" s="1"/>
      <c r="M27" s="1"/>
      <c r="N27" s="1"/>
      <c r="O27" s="1"/>
      <c r="P27" s="1"/>
      <c r="Q27" s="1"/>
      <c r="R27" s="1"/>
      <c r="S27" s="1" t="s">
        <v>1853</v>
      </c>
      <c r="T27" s="1">
        <v>26.0</v>
      </c>
      <c r="U27" s="1"/>
      <c r="V27" s="1" t="s">
        <v>888</v>
      </c>
      <c r="W27" s="1">
        <f t="shared" si="2"/>
        <v>25</v>
      </c>
      <c r="X27" s="1"/>
      <c r="Y27" s="1"/>
      <c r="Z27" s="1"/>
      <c r="AA27" s="1"/>
      <c r="AB27" s="1"/>
      <c r="AC27" s="1"/>
      <c r="AD27" s="1"/>
    </row>
    <row r="28">
      <c r="A28" s="1"/>
      <c r="B28" s="1"/>
      <c r="C28" s="5"/>
      <c r="D28" s="5"/>
      <c r="E28" s="5" t="s">
        <v>1786</v>
      </c>
      <c r="F28" s="1">
        <v>27.0</v>
      </c>
      <c r="G28" s="1"/>
      <c r="H28" s="1" t="s">
        <v>1586</v>
      </c>
      <c r="I28" s="5">
        <f t="shared" si="1"/>
        <v>26</v>
      </c>
      <c r="J28" s="1"/>
      <c r="K28" s="1"/>
      <c r="L28" s="1"/>
      <c r="M28" s="1"/>
      <c r="N28" s="1"/>
      <c r="O28" s="1"/>
      <c r="P28" s="1"/>
      <c r="Q28" s="1"/>
      <c r="R28" s="1"/>
      <c r="S28" s="1" t="s">
        <v>1753</v>
      </c>
      <c r="T28" s="1">
        <v>27.0</v>
      </c>
      <c r="U28" s="1"/>
      <c r="V28" s="1" t="s">
        <v>404</v>
      </c>
      <c r="W28" s="1">
        <f t="shared" si="2"/>
        <v>26</v>
      </c>
      <c r="X28" s="1"/>
      <c r="Y28" s="1"/>
      <c r="Z28" s="1"/>
      <c r="AA28" s="1"/>
      <c r="AB28" s="1"/>
      <c r="AC28" s="1"/>
      <c r="AD28" s="1"/>
    </row>
    <row r="29">
      <c r="A29" s="1"/>
      <c r="B29" s="1"/>
      <c r="C29" s="5"/>
      <c r="D29" s="5"/>
      <c r="E29" s="5" t="s">
        <v>1581</v>
      </c>
      <c r="F29" s="1">
        <v>28.0</v>
      </c>
      <c r="G29" s="1"/>
      <c r="H29" s="1" t="s">
        <v>1587</v>
      </c>
      <c r="I29" s="5">
        <f t="shared" si="1"/>
        <v>27</v>
      </c>
      <c r="J29" s="1"/>
      <c r="K29" s="1"/>
      <c r="L29" s="1"/>
      <c r="M29" s="1"/>
      <c r="N29" s="1"/>
      <c r="O29" s="1"/>
      <c r="P29" s="1"/>
      <c r="Q29" s="1"/>
      <c r="R29" s="1"/>
      <c r="S29" s="1" t="s">
        <v>1773</v>
      </c>
      <c r="T29" s="1">
        <v>28.0</v>
      </c>
      <c r="U29" s="1"/>
      <c r="V29" s="1" t="s">
        <v>1026</v>
      </c>
      <c r="W29" s="1">
        <f t="shared" si="2"/>
        <v>27</v>
      </c>
      <c r="X29" s="1"/>
      <c r="Y29" s="1"/>
      <c r="Z29" s="1"/>
      <c r="AA29" s="1"/>
      <c r="AB29" s="1"/>
      <c r="AC29" s="1"/>
      <c r="AD29" s="1"/>
    </row>
    <row r="30">
      <c r="A30" s="1"/>
      <c r="B30" s="1"/>
      <c r="C30" s="5"/>
      <c r="D30" s="5"/>
      <c r="E30" s="5" t="s">
        <v>1625</v>
      </c>
      <c r="F30" s="1">
        <v>29.0</v>
      </c>
      <c r="G30" s="1"/>
      <c r="H30" s="1" t="s">
        <v>1588</v>
      </c>
      <c r="I30" s="5">
        <f t="shared" si="1"/>
        <v>28</v>
      </c>
      <c r="J30" s="1"/>
      <c r="K30" s="1"/>
      <c r="L30" s="1"/>
      <c r="M30" s="1"/>
      <c r="N30" s="1"/>
      <c r="O30" s="1"/>
      <c r="P30" s="1"/>
      <c r="Q30" s="1"/>
      <c r="R30" s="1"/>
      <c r="S30" s="1" t="s">
        <v>1748</v>
      </c>
      <c r="T30" s="1">
        <v>29.0</v>
      </c>
      <c r="U30" s="1"/>
      <c r="V30" s="1" t="s">
        <v>1296</v>
      </c>
      <c r="W30" s="1">
        <f t="shared" si="2"/>
        <v>28</v>
      </c>
      <c r="X30" s="1"/>
      <c r="Y30" s="1"/>
      <c r="Z30" s="1"/>
      <c r="AA30" s="1"/>
      <c r="AB30" s="1"/>
      <c r="AC30" s="1"/>
      <c r="AD30" s="1"/>
    </row>
    <row r="31">
      <c r="A31" s="1"/>
      <c r="B31" s="1"/>
      <c r="C31" s="5"/>
      <c r="D31" s="5"/>
      <c r="E31" s="5" t="s">
        <v>1668</v>
      </c>
      <c r="F31" s="1">
        <v>30.0</v>
      </c>
      <c r="G31" s="1"/>
      <c r="H31" s="1" t="s">
        <v>1589</v>
      </c>
      <c r="I31" s="5">
        <f t="shared" si="1"/>
        <v>29</v>
      </c>
      <c r="J31" s="1"/>
      <c r="K31" s="1"/>
      <c r="L31" s="1"/>
      <c r="M31" s="1"/>
      <c r="N31" s="1"/>
      <c r="O31" s="1"/>
      <c r="P31" s="1"/>
      <c r="Q31" s="1"/>
      <c r="R31" s="1"/>
      <c r="S31" s="1" t="s">
        <v>1678</v>
      </c>
      <c r="T31" s="1">
        <v>30.0</v>
      </c>
      <c r="U31" s="1"/>
      <c r="V31" s="1" t="s">
        <v>1324</v>
      </c>
      <c r="W31" s="1">
        <f t="shared" si="2"/>
        <v>29</v>
      </c>
      <c r="X31" s="1"/>
      <c r="Y31" s="1"/>
      <c r="Z31" s="1"/>
      <c r="AA31" s="1"/>
      <c r="AB31" s="1"/>
      <c r="AC31" s="1"/>
      <c r="AD31" s="1"/>
    </row>
    <row r="32">
      <c r="A32" s="1"/>
      <c r="B32" s="1"/>
      <c r="C32" s="5"/>
      <c r="D32" s="5"/>
      <c r="E32" s="5" t="s">
        <v>1721</v>
      </c>
      <c r="F32" s="1">
        <v>31.0</v>
      </c>
      <c r="G32" s="1"/>
      <c r="H32" s="1" t="s">
        <v>1590</v>
      </c>
      <c r="I32" s="5">
        <f t="shared" si="1"/>
        <v>30</v>
      </c>
      <c r="J32" s="1"/>
      <c r="K32" s="1"/>
      <c r="L32" s="1"/>
      <c r="M32" s="1"/>
      <c r="N32" s="1"/>
      <c r="O32" s="1"/>
      <c r="P32" s="1"/>
      <c r="Q32" s="1"/>
      <c r="R32" s="1"/>
      <c r="S32" s="1" t="s">
        <v>1585</v>
      </c>
      <c r="T32" s="1">
        <v>31.0</v>
      </c>
      <c r="U32" s="1"/>
      <c r="V32" s="1" t="s">
        <v>1336</v>
      </c>
      <c r="W32" s="1">
        <f t="shared" si="2"/>
        <v>30</v>
      </c>
      <c r="X32" s="1"/>
      <c r="Y32" s="1"/>
      <c r="Z32" s="1"/>
      <c r="AA32" s="1"/>
      <c r="AB32" s="1"/>
      <c r="AC32" s="1"/>
      <c r="AD32" s="1"/>
    </row>
    <row r="33">
      <c r="A33" s="1"/>
      <c r="B33" s="1"/>
      <c r="C33" s="5"/>
      <c r="D33" s="5"/>
      <c r="E33" s="5" t="s">
        <v>1739</v>
      </c>
      <c r="F33" s="1">
        <v>32.0</v>
      </c>
      <c r="G33" s="1"/>
      <c r="H33" s="1" t="s">
        <v>1591</v>
      </c>
      <c r="I33" s="5">
        <f t="shared" si="1"/>
        <v>31</v>
      </c>
      <c r="J33" s="1"/>
      <c r="K33" s="1"/>
      <c r="L33" s="1"/>
      <c r="M33" s="1"/>
      <c r="N33" s="1"/>
      <c r="O33" s="1"/>
      <c r="P33" s="1"/>
      <c r="Q33" s="1"/>
      <c r="R33" s="1"/>
      <c r="S33" s="1" t="s">
        <v>1754</v>
      </c>
      <c r="T33" s="1">
        <v>32.0</v>
      </c>
      <c r="U33" s="1"/>
      <c r="V33" s="1" t="s">
        <v>1304</v>
      </c>
      <c r="W33" s="1">
        <f t="shared" si="2"/>
        <v>31</v>
      </c>
      <c r="X33" s="1"/>
      <c r="Y33" s="1"/>
      <c r="Z33" s="1"/>
      <c r="AA33" s="1"/>
      <c r="AB33" s="1"/>
      <c r="AC33" s="1"/>
      <c r="AD33" s="1"/>
    </row>
    <row r="34">
      <c r="A34" s="1"/>
      <c r="B34" s="1"/>
      <c r="C34" s="5"/>
      <c r="D34" s="5"/>
      <c r="E34" s="5" t="s">
        <v>1592</v>
      </c>
      <c r="F34" s="1">
        <v>33.0</v>
      </c>
      <c r="G34" s="1"/>
      <c r="H34" s="1" t="s">
        <v>1866</v>
      </c>
      <c r="I34" s="5">
        <f t="shared" si="1"/>
        <v>32</v>
      </c>
      <c r="J34" s="1"/>
      <c r="K34" s="1"/>
      <c r="L34" s="1"/>
      <c r="M34" s="1"/>
      <c r="N34" s="1"/>
      <c r="O34" s="1"/>
      <c r="P34" s="1"/>
      <c r="Q34" s="1"/>
      <c r="R34" s="1"/>
      <c r="S34" s="1" t="s">
        <v>1885</v>
      </c>
      <c r="T34" s="1">
        <v>33.0</v>
      </c>
      <c r="U34" s="1"/>
      <c r="V34" s="1" t="s">
        <v>1319</v>
      </c>
      <c r="W34" s="1">
        <f t="shared" si="2"/>
        <v>32</v>
      </c>
      <c r="X34" s="1"/>
      <c r="Y34" s="1"/>
      <c r="Z34" s="1"/>
      <c r="AA34" s="1"/>
      <c r="AB34" s="1"/>
      <c r="AC34" s="1"/>
      <c r="AD34" s="1"/>
    </row>
    <row r="35">
      <c r="A35" s="1"/>
      <c r="B35" s="1"/>
      <c r="C35" s="5"/>
      <c r="D35" s="5"/>
      <c r="E35" s="5" t="s">
        <v>1641</v>
      </c>
      <c r="F35" s="1">
        <v>34.0</v>
      </c>
      <c r="G35" s="1"/>
      <c r="H35" s="1" t="s">
        <v>1798</v>
      </c>
      <c r="I35" s="5">
        <f t="shared" si="1"/>
        <v>33</v>
      </c>
      <c r="J35" s="1"/>
      <c r="K35" s="1"/>
      <c r="L35" s="1"/>
      <c r="M35" s="1"/>
      <c r="N35" s="1"/>
      <c r="O35" s="1"/>
      <c r="P35" s="1"/>
      <c r="Q35" s="1"/>
      <c r="R35" s="1"/>
      <c r="S35" s="1" t="s">
        <v>1756</v>
      </c>
      <c r="T35" s="1">
        <v>34.0</v>
      </c>
      <c r="U35" s="1"/>
      <c r="V35" s="1" t="s">
        <v>1310</v>
      </c>
      <c r="W35" s="1">
        <f t="shared" si="2"/>
        <v>33</v>
      </c>
      <c r="X35" s="1"/>
      <c r="Y35" s="1"/>
      <c r="Z35" s="1"/>
      <c r="AA35" s="1"/>
      <c r="AB35" s="1"/>
      <c r="AC35" s="1"/>
      <c r="AD35" s="1"/>
    </row>
    <row r="36">
      <c r="A36" s="1"/>
      <c r="B36" s="1"/>
      <c r="C36" s="5"/>
      <c r="D36" s="5"/>
      <c r="E36" s="5" t="s">
        <v>577</v>
      </c>
      <c r="F36" s="1">
        <v>35.0</v>
      </c>
      <c r="G36" s="1"/>
      <c r="H36" s="1" t="s">
        <v>1910</v>
      </c>
      <c r="I36" s="5">
        <f t="shared" si="1"/>
        <v>34</v>
      </c>
      <c r="J36" s="1"/>
      <c r="K36" s="1"/>
      <c r="L36" s="1"/>
      <c r="M36" s="1"/>
      <c r="N36" s="1"/>
      <c r="O36" s="1"/>
      <c r="P36" s="1"/>
      <c r="Q36" s="1"/>
      <c r="R36" s="1"/>
      <c r="S36" s="5" t="s">
        <v>2005</v>
      </c>
      <c r="T36" s="1">
        <f t="shared" ref="T36:T38" si="3">T35+1</f>
        <v>35</v>
      </c>
      <c r="U36" s="1"/>
      <c r="V36" s="1" t="s">
        <v>1307</v>
      </c>
      <c r="W36" s="1">
        <f t="shared" si="2"/>
        <v>34</v>
      </c>
      <c r="X36" s="1"/>
      <c r="Y36" s="1"/>
      <c r="Z36" s="1"/>
      <c r="AA36" s="1"/>
      <c r="AB36" s="1"/>
      <c r="AC36" s="1"/>
      <c r="AD36" s="1"/>
    </row>
    <row r="37">
      <c r="A37" s="1"/>
      <c r="B37" s="1"/>
      <c r="C37" s="5"/>
      <c r="D37" s="5"/>
      <c r="E37" s="5" t="s">
        <v>1683</v>
      </c>
      <c r="F37" s="1">
        <v>36.0</v>
      </c>
      <c r="G37" s="1"/>
      <c r="H37" s="1" t="s">
        <v>1799</v>
      </c>
      <c r="I37" s="5">
        <f t="shared" si="1"/>
        <v>35</v>
      </c>
      <c r="J37" s="1"/>
      <c r="K37" s="1"/>
      <c r="L37" s="1"/>
      <c r="M37" s="1"/>
      <c r="N37" s="1"/>
      <c r="O37" s="1"/>
      <c r="P37" s="1"/>
      <c r="Q37" s="1"/>
      <c r="R37" s="1"/>
      <c r="S37" s="5">
        <v>4.0</v>
      </c>
      <c r="T37" s="1">
        <f t="shared" si="3"/>
        <v>36</v>
      </c>
      <c r="U37" s="1"/>
      <c r="V37" s="1" t="s">
        <v>1302</v>
      </c>
      <c r="W37" s="1">
        <f t="shared" si="2"/>
        <v>35</v>
      </c>
      <c r="X37" s="1"/>
      <c r="Y37" s="1"/>
      <c r="Z37" s="1"/>
      <c r="AA37" s="1"/>
      <c r="AB37" s="1"/>
      <c r="AC37" s="1"/>
      <c r="AD37" s="1"/>
    </row>
    <row r="38">
      <c r="A38" s="1"/>
      <c r="B38" s="1"/>
      <c r="C38" s="5"/>
      <c r="D38" s="5"/>
      <c r="E38" s="5" t="s">
        <v>1947</v>
      </c>
      <c r="F38" s="1">
        <v>37.0</v>
      </c>
      <c r="G38" s="1"/>
      <c r="H38" s="1" t="s">
        <v>1762</v>
      </c>
      <c r="I38" s="5">
        <f t="shared" si="1"/>
        <v>36</v>
      </c>
      <c r="J38" s="1"/>
      <c r="K38" s="1"/>
      <c r="L38" s="1"/>
      <c r="M38" s="1"/>
      <c r="N38" s="1"/>
      <c r="O38" s="1"/>
      <c r="P38" s="1"/>
      <c r="Q38" s="1"/>
      <c r="R38" s="1"/>
      <c r="S38" s="5" t="s">
        <v>2022</v>
      </c>
      <c r="T38" s="1">
        <f t="shared" si="3"/>
        <v>37</v>
      </c>
      <c r="U38" s="1"/>
      <c r="V38" s="1" t="s">
        <v>1023</v>
      </c>
      <c r="W38" s="1">
        <f t="shared" si="2"/>
        <v>36</v>
      </c>
      <c r="X38" s="1"/>
      <c r="Y38" s="1"/>
      <c r="Z38" s="1"/>
      <c r="AA38" s="1"/>
      <c r="AB38" s="1"/>
      <c r="AC38" s="1"/>
      <c r="AD38" s="1"/>
    </row>
    <row r="39">
      <c r="A39" s="1"/>
      <c r="B39" s="1"/>
      <c r="C39" s="5"/>
      <c r="D39" s="5"/>
      <c r="E39" s="5" t="s">
        <v>1916</v>
      </c>
      <c r="F39" s="1">
        <v>38.0</v>
      </c>
      <c r="G39" s="1"/>
      <c r="H39" s="1" t="s">
        <v>1764</v>
      </c>
      <c r="I39" s="5">
        <f t="shared" si="1"/>
        <v>37</v>
      </c>
      <c r="J39" s="1"/>
      <c r="K39" s="1"/>
      <c r="L39" s="1"/>
      <c r="M39" s="1"/>
      <c r="N39" s="1"/>
      <c r="O39" s="1"/>
      <c r="P39" s="1"/>
      <c r="Q39" s="1"/>
      <c r="R39" s="1"/>
      <c r="S39" s="1"/>
      <c r="T39" s="1"/>
      <c r="U39" s="1"/>
      <c r="V39" s="1" t="s">
        <v>1765</v>
      </c>
      <c r="W39" s="1">
        <f t="shared" si="2"/>
        <v>37</v>
      </c>
      <c r="X39" s="1"/>
      <c r="Y39" s="1"/>
      <c r="Z39" s="1"/>
      <c r="AA39" s="1"/>
      <c r="AB39" s="1"/>
      <c r="AC39" s="1"/>
      <c r="AD39" s="1"/>
    </row>
    <row r="40">
      <c r="A40" s="1"/>
      <c r="B40" s="1"/>
      <c r="C40" s="5"/>
      <c r="D40" s="5"/>
      <c r="E40" s="5" t="s">
        <v>1959</v>
      </c>
      <c r="F40" s="1">
        <v>39.0</v>
      </c>
      <c r="G40" s="1"/>
      <c r="H40" s="1" t="s">
        <v>1766</v>
      </c>
      <c r="I40" s="5">
        <f t="shared" si="1"/>
        <v>38</v>
      </c>
      <c r="J40" s="1"/>
      <c r="K40" s="1"/>
      <c r="L40" s="1"/>
      <c r="M40" s="1"/>
      <c r="N40" s="1"/>
      <c r="O40" s="1"/>
      <c r="P40" s="1"/>
      <c r="Q40" s="1"/>
      <c r="R40" s="1"/>
      <c r="S40" s="1"/>
      <c r="T40" s="1"/>
      <c r="U40" s="1"/>
      <c r="V40" s="1" t="s">
        <v>1042</v>
      </c>
      <c r="W40" s="1">
        <f t="shared" si="2"/>
        <v>38</v>
      </c>
      <c r="X40" s="1"/>
      <c r="Y40" s="1"/>
      <c r="Z40" s="1"/>
      <c r="AA40" s="1"/>
      <c r="AB40" s="1"/>
      <c r="AC40" s="1"/>
      <c r="AD40" s="1"/>
    </row>
    <row r="41">
      <c r="A41" s="1"/>
      <c r="B41" s="1"/>
      <c r="C41" s="5"/>
      <c r="D41" s="5"/>
      <c r="E41" s="5" t="s">
        <v>1795</v>
      </c>
      <c r="F41" s="1">
        <v>40.0</v>
      </c>
      <c r="G41" s="1"/>
      <c r="H41" s="1" t="s">
        <v>1903</v>
      </c>
      <c r="I41" s="5">
        <f t="shared" si="1"/>
        <v>39</v>
      </c>
      <c r="J41" s="1"/>
      <c r="K41" s="1"/>
      <c r="L41" s="1"/>
      <c r="M41" s="1"/>
      <c r="N41" s="1"/>
      <c r="O41" s="1"/>
      <c r="P41" s="1"/>
      <c r="Q41" s="1"/>
      <c r="R41" s="1"/>
      <c r="S41" s="1"/>
      <c r="T41" s="1"/>
      <c r="U41" s="1"/>
      <c r="V41" s="1" t="s">
        <v>1242</v>
      </c>
      <c r="W41" s="1">
        <f t="shared" si="2"/>
        <v>39</v>
      </c>
      <c r="X41" s="1"/>
      <c r="Y41" s="1"/>
      <c r="Z41" s="1"/>
      <c r="AA41" s="1"/>
      <c r="AB41" s="1"/>
      <c r="AC41" s="1"/>
      <c r="AD41" s="1"/>
    </row>
    <row r="42">
      <c r="A42" s="1"/>
      <c r="B42" s="1"/>
      <c r="C42" s="5"/>
      <c r="D42" s="5"/>
      <c r="E42" s="5" t="s">
        <v>1846</v>
      </c>
      <c r="F42" s="1">
        <v>41.0</v>
      </c>
      <c r="G42" s="1"/>
      <c r="H42" s="1" t="s">
        <v>1956</v>
      </c>
      <c r="I42" s="5">
        <f t="shared" si="1"/>
        <v>40</v>
      </c>
      <c r="J42" s="1"/>
      <c r="K42" s="1"/>
      <c r="L42" s="1"/>
      <c r="M42" s="1"/>
      <c r="N42" s="1"/>
      <c r="O42" s="1"/>
      <c r="P42" s="1"/>
      <c r="Q42" s="1"/>
      <c r="R42" s="1"/>
      <c r="S42" s="1"/>
      <c r="T42" s="1"/>
      <c r="U42" s="1"/>
      <c r="V42" s="1" t="s">
        <v>1783</v>
      </c>
      <c r="W42" s="1">
        <f t="shared" si="2"/>
        <v>40</v>
      </c>
      <c r="X42" s="1"/>
      <c r="Y42" s="1"/>
      <c r="Z42" s="1"/>
      <c r="AA42" s="1"/>
      <c r="AB42" s="1"/>
      <c r="AC42" s="1"/>
      <c r="AD42" s="1"/>
    </row>
    <row r="43">
      <c r="A43" s="1"/>
      <c r="B43" s="1"/>
      <c r="C43" s="5"/>
      <c r="D43" s="5"/>
      <c r="E43" s="5" t="s">
        <v>1899</v>
      </c>
      <c r="F43" s="1">
        <v>42.0</v>
      </c>
      <c r="G43" s="1"/>
      <c r="H43" s="1" t="s">
        <v>1600</v>
      </c>
      <c r="I43" s="5">
        <f t="shared" si="1"/>
        <v>41</v>
      </c>
      <c r="J43" s="1"/>
      <c r="K43" s="1"/>
      <c r="L43" s="1"/>
      <c r="M43" s="1"/>
      <c r="N43" s="1"/>
      <c r="O43" s="1"/>
      <c r="P43" s="1"/>
      <c r="Q43" s="1"/>
      <c r="R43" s="1"/>
      <c r="S43" s="1"/>
      <c r="T43" s="1"/>
      <c r="U43" s="1"/>
      <c r="V43" s="1" t="s">
        <v>871</v>
      </c>
      <c r="W43" s="1">
        <f t="shared" si="2"/>
        <v>41</v>
      </c>
      <c r="X43" s="1"/>
      <c r="Y43" s="1"/>
      <c r="Z43" s="1"/>
      <c r="AA43" s="1"/>
      <c r="AB43" s="1"/>
      <c r="AC43" s="1"/>
      <c r="AD43" s="1"/>
    </row>
    <row r="44">
      <c r="A44" s="1"/>
      <c r="B44" s="1"/>
      <c r="C44" s="5"/>
      <c r="D44" s="5"/>
      <c r="E44" s="5" t="s">
        <v>1601</v>
      </c>
      <c r="F44" s="5">
        <v>0.0</v>
      </c>
      <c r="G44" s="1"/>
      <c r="H44" s="1" t="s">
        <v>1603</v>
      </c>
      <c r="I44" s="5">
        <f t="shared" si="1"/>
        <v>42</v>
      </c>
      <c r="J44" s="1"/>
      <c r="K44" s="1"/>
      <c r="L44" s="1"/>
      <c r="M44" s="1"/>
      <c r="N44" s="1"/>
      <c r="O44" s="1"/>
      <c r="P44" s="1"/>
      <c r="Q44" s="1"/>
      <c r="R44" s="1"/>
      <c r="S44" s="1"/>
      <c r="T44" s="1"/>
      <c r="U44" s="1"/>
      <c r="V44" s="1" t="s">
        <v>1015</v>
      </c>
      <c r="W44" s="1">
        <f t="shared" si="2"/>
        <v>42</v>
      </c>
      <c r="X44" s="1"/>
      <c r="Y44" s="1"/>
      <c r="Z44" s="1"/>
      <c r="AA44" s="1"/>
      <c r="AB44" s="1"/>
      <c r="AC44" s="1"/>
      <c r="AD44" s="1"/>
    </row>
    <row r="45">
      <c r="A45" s="1"/>
      <c r="B45" s="1"/>
      <c r="C45" s="1"/>
      <c r="D45" s="1"/>
      <c r="E45" s="5" t="s">
        <v>1851</v>
      </c>
      <c r="F45" s="5">
        <v>43.0</v>
      </c>
      <c r="G45" s="1"/>
      <c r="H45" s="1" t="s">
        <v>1847</v>
      </c>
      <c r="I45" s="5">
        <f t="shared" si="1"/>
        <v>43</v>
      </c>
      <c r="J45" s="1"/>
      <c r="K45" s="1"/>
      <c r="L45" s="1"/>
      <c r="M45" s="1"/>
      <c r="N45" s="1"/>
      <c r="O45" s="1"/>
      <c r="P45" s="1"/>
      <c r="Q45" s="1"/>
      <c r="R45" s="1"/>
      <c r="S45" s="1"/>
      <c r="T45" s="1"/>
      <c r="U45" s="1"/>
      <c r="V45" s="1" t="s">
        <v>1268</v>
      </c>
      <c r="W45" s="1">
        <f t="shared" si="2"/>
        <v>43</v>
      </c>
      <c r="X45" s="1"/>
      <c r="Y45" s="1"/>
      <c r="Z45" s="1"/>
      <c r="AA45" s="1"/>
      <c r="AB45" s="1"/>
      <c r="AC45" s="1"/>
      <c r="AD45" s="1"/>
    </row>
    <row r="46">
      <c r="A46" s="1"/>
      <c r="B46" s="1"/>
      <c r="C46" s="1"/>
      <c r="D46" s="1"/>
      <c r="E46" s="5" t="s">
        <v>1826</v>
      </c>
      <c r="F46" s="5">
        <v>44.0</v>
      </c>
      <c r="G46" s="1"/>
      <c r="H46" s="1" t="s">
        <v>1800</v>
      </c>
      <c r="I46" s="5">
        <f t="shared" si="1"/>
        <v>44</v>
      </c>
      <c r="J46" s="1"/>
      <c r="K46" s="1"/>
      <c r="L46" s="1"/>
      <c r="M46" s="1"/>
      <c r="N46" s="1"/>
      <c r="O46" s="1"/>
      <c r="P46" s="1"/>
      <c r="Q46" s="1"/>
      <c r="R46" s="1"/>
      <c r="S46" s="1"/>
      <c r="T46" s="1"/>
      <c r="U46" s="1"/>
      <c r="V46" s="1" t="s">
        <v>942</v>
      </c>
      <c r="W46" s="1">
        <f t="shared" si="2"/>
        <v>44</v>
      </c>
      <c r="X46" s="1"/>
      <c r="Y46" s="1"/>
      <c r="Z46" s="1"/>
      <c r="AA46" s="1"/>
      <c r="AB46" s="1"/>
      <c r="AC46" s="1"/>
      <c r="AD46" s="1"/>
    </row>
    <row r="47">
      <c r="A47" s="1"/>
      <c r="B47" s="1"/>
      <c r="C47" s="1"/>
      <c r="D47" s="1"/>
      <c r="E47" s="5" t="s">
        <v>1872</v>
      </c>
      <c r="F47" s="1">
        <f t="shared" ref="F47:F76" si="4">F46+1</f>
        <v>45</v>
      </c>
      <c r="G47" s="1"/>
      <c r="H47" s="1" t="s">
        <v>1911</v>
      </c>
      <c r="I47" s="5">
        <f t="shared" si="1"/>
        <v>45</v>
      </c>
      <c r="J47" s="1"/>
      <c r="K47" s="1"/>
      <c r="L47" s="1"/>
      <c r="M47" s="1"/>
      <c r="N47" s="1"/>
      <c r="O47" s="1"/>
      <c r="P47" s="1"/>
      <c r="Q47" s="1"/>
      <c r="R47" s="1"/>
      <c r="S47" s="1"/>
      <c r="T47" s="1"/>
      <c r="U47" s="1"/>
      <c r="V47" s="1" t="s">
        <v>1089</v>
      </c>
      <c r="W47" s="1">
        <f t="shared" si="2"/>
        <v>45</v>
      </c>
      <c r="X47" s="1"/>
      <c r="Y47" s="1"/>
      <c r="Z47" s="1"/>
      <c r="AA47" s="1"/>
      <c r="AB47" s="1"/>
      <c r="AC47" s="1"/>
      <c r="AD47" s="1"/>
    </row>
    <row r="48">
      <c r="A48" s="1"/>
      <c r="B48" s="1"/>
      <c r="C48" s="1"/>
      <c r="D48" s="1"/>
      <c r="E48" s="5" t="s">
        <v>1735</v>
      </c>
      <c r="F48" s="1">
        <f t="shared" si="4"/>
        <v>46</v>
      </c>
      <c r="G48" s="1"/>
      <c r="H48" s="1" t="s">
        <v>1613</v>
      </c>
      <c r="I48" s="5">
        <f t="shared" si="1"/>
        <v>46</v>
      </c>
      <c r="J48" s="1"/>
      <c r="K48" s="1"/>
      <c r="L48" s="1"/>
      <c r="M48" s="1"/>
      <c r="N48" s="1"/>
      <c r="O48" s="1"/>
      <c r="P48" s="1"/>
      <c r="Q48" s="1"/>
      <c r="R48" s="1"/>
      <c r="S48" s="1"/>
      <c r="T48" s="1"/>
      <c r="U48" s="1"/>
      <c r="V48" s="1" t="s">
        <v>1085</v>
      </c>
      <c r="W48" s="1">
        <f t="shared" si="2"/>
        <v>46</v>
      </c>
      <c r="X48" s="1"/>
      <c r="Y48" s="1"/>
      <c r="Z48" s="1"/>
      <c r="AA48" s="1"/>
      <c r="AB48" s="1"/>
      <c r="AC48" s="1"/>
      <c r="AD48" s="1"/>
    </row>
    <row r="49">
      <c r="A49" s="1"/>
      <c r="B49" s="1"/>
      <c r="C49" s="1"/>
      <c r="D49" s="1"/>
      <c r="E49" s="5" t="s">
        <v>1621</v>
      </c>
      <c r="F49" s="1">
        <f t="shared" si="4"/>
        <v>47</v>
      </c>
      <c r="G49" s="1"/>
      <c r="H49" s="1" t="s">
        <v>1918</v>
      </c>
      <c r="I49" s="5">
        <f t="shared" si="1"/>
        <v>47</v>
      </c>
      <c r="J49" s="1"/>
      <c r="K49" s="1"/>
      <c r="L49" s="1"/>
      <c r="M49" s="1"/>
      <c r="N49" s="1"/>
      <c r="O49" s="1"/>
      <c r="P49" s="1"/>
      <c r="Q49" s="1"/>
      <c r="R49" s="1"/>
      <c r="S49" s="1"/>
      <c r="T49" s="1"/>
      <c r="U49" s="1"/>
      <c r="V49" s="1" t="s">
        <v>1965</v>
      </c>
      <c r="W49" s="1">
        <f t="shared" si="2"/>
        <v>47</v>
      </c>
      <c r="X49" s="1"/>
      <c r="Y49" s="1"/>
      <c r="Z49" s="1"/>
      <c r="AA49" s="1"/>
      <c r="AB49" s="1"/>
      <c r="AC49" s="1"/>
      <c r="AD49" s="1"/>
    </row>
    <row r="50">
      <c r="A50" s="1"/>
      <c r="B50" s="1"/>
      <c r="C50" s="1"/>
      <c r="D50" s="1"/>
      <c r="E50" s="1" t="s">
        <v>1610</v>
      </c>
      <c r="F50" s="1">
        <f t="shared" si="4"/>
        <v>48</v>
      </c>
      <c r="G50" s="1"/>
      <c r="H50" s="1" t="s">
        <v>1695</v>
      </c>
      <c r="I50" s="5">
        <f t="shared" si="1"/>
        <v>48</v>
      </c>
      <c r="J50" s="1"/>
      <c r="K50" s="1"/>
      <c r="L50" s="1"/>
      <c r="M50" s="1"/>
      <c r="N50" s="1"/>
      <c r="O50" s="1"/>
      <c r="P50" s="1"/>
      <c r="Q50" s="1"/>
      <c r="R50" s="1"/>
      <c r="S50" s="1"/>
      <c r="T50" s="1"/>
      <c r="U50" s="1"/>
      <c r="V50" s="1" t="s">
        <v>1482</v>
      </c>
      <c r="W50" s="1">
        <f t="shared" si="2"/>
        <v>48</v>
      </c>
      <c r="X50" s="1"/>
      <c r="Y50" s="1"/>
      <c r="Z50" s="1"/>
      <c r="AA50" s="1"/>
      <c r="AB50" s="1"/>
      <c r="AC50" s="1"/>
      <c r="AD50" s="1"/>
    </row>
    <row r="51">
      <c r="A51" s="1"/>
      <c r="B51" s="1"/>
      <c r="C51" s="1"/>
      <c r="D51" s="1"/>
      <c r="E51" s="1" t="s">
        <v>1638</v>
      </c>
      <c r="F51" s="1">
        <f t="shared" si="4"/>
        <v>49</v>
      </c>
      <c r="G51" s="1"/>
      <c r="H51" s="1" t="s">
        <v>1706</v>
      </c>
      <c r="I51" s="5">
        <f t="shared" si="1"/>
        <v>49</v>
      </c>
      <c r="J51" s="1"/>
      <c r="K51" s="1"/>
      <c r="L51" s="1"/>
      <c r="M51" s="1"/>
      <c r="N51" s="1"/>
      <c r="O51" s="1"/>
      <c r="P51" s="1"/>
      <c r="Q51" s="1"/>
      <c r="R51" s="1"/>
      <c r="S51" s="1"/>
      <c r="T51" s="1"/>
      <c r="U51" s="1"/>
      <c r="V51" s="1" t="s">
        <v>409</v>
      </c>
      <c r="W51" s="1">
        <f t="shared" si="2"/>
        <v>49</v>
      </c>
      <c r="X51" s="1"/>
      <c r="Y51" s="1"/>
      <c r="Z51" s="1"/>
      <c r="AA51" s="1"/>
      <c r="AB51" s="1"/>
      <c r="AC51" s="1"/>
      <c r="AD51" s="1"/>
    </row>
    <row r="52">
      <c r="A52" s="1"/>
      <c r="B52" s="1"/>
      <c r="C52" s="1"/>
      <c r="D52" s="1"/>
      <c r="E52" s="5" t="s">
        <v>1662</v>
      </c>
      <c r="F52" s="1">
        <f t="shared" si="4"/>
        <v>50</v>
      </c>
      <c r="G52" s="1"/>
      <c r="H52" s="1" t="s">
        <v>1971</v>
      </c>
      <c r="I52" s="5">
        <f t="shared" si="1"/>
        <v>50</v>
      </c>
      <c r="J52" s="1"/>
      <c r="K52" s="1"/>
      <c r="L52" s="1"/>
      <c r="M52" s="1"/>
      <c r="N52" s="1"/>
      <c r="O52" s="1"/>
      <c r="P52" s="1"/>
      <c r="Q52" s="1"/>
      <c r="R52" s="1"/>
      <c r="S52" s="1"/>
      <c r="T52" s="1"/>
      <c r="U52" s="1"/>
      <c r="V52" s="1" t="s">
        <v>1430</v>
      </c>
      <c r="W52" s="1">
        <f t="shared" si="2"/>
        <v>50</v>
      </c>
      <c r="X52" s="1"/>
      <c r="Y52" s="1"/>
      <c r="Z52" s="1"/>
      <c r="AA52" s="1"/>
      <c r="AB52" s="1"/>
      <c r="AC52" s="1"/>
      <c r="AD52" s="1"/>
    </row>
    <row r="53">
      <c r="A53" s="1"/>
      <c r="B53" s="1"/>
      <c r="C53" s="1"/>
      <c r="D53" s="1"/>
      <c r="E53" s="5" t="s">
        <v>1968</v>
      </c>
      <c r="F53" s="1">
        <f t="shared" si="4"/>
        <v>51</v>
      </c>
      <c r="G53" s="1"/>
      <c r="H53" s="1" t="s">
        <v>1802</v>
      </c>
      <c r="I53" s="5">
        <f t="shared" si="1"/>
        <v>51</v>
      </c>
      <c r="J53" s="1"/>
      <c r="K53" s="1"/>
      <c r="L53" s="1"/>
      <c r="M53" s="1"/>
      <c r="N53" s="1"/>
      <c r="O53" s="1"/>
      <c r="P53" s="1"/>
      <c r="Q53" s="1"/>
      <c r="R53" s="1"/>
      <c r="S53" s="1"/>
      <c r="T53" s="1"/>
      <c r="U53" s="1"/>
      <c r="V53" s="1" t="s">
        <v>1426</v>
      </c>
      <c r="W53" s="1">
        <f t="shared" si="2"/>
        <v>51</v>
      </c>
      <c r="X53" s="1"/>
      <c r="Y53" s="1"/>
      <c r="Z53" s="1"/>
      <c r="AA53" s="1"/>
      <c r="AB53" s="1"/>
      <c r="AC53" s="1"/>
      <c r="AD53" s="1"/>
    </row>
    <row r="54">
      <c r="A54" s="1"/>
      <c r="B54" s="1"/>
      <c r="C54" s="1"/>
      <c r="D54" s="1"/>
      <c r="E54" s="1" t="s">
        <v>1907</v>
      </c>
      <c r="F54" s="1">
        <f t="shared" si="4"/>
        <v>52</v>
      </c>
      <c r="G54" s="1"/>
      <c r="H54" s="1" t="s">
        <v>1912</v>
      </c>
      <c r="I54" s="5">
        <f t="shared" si="1"/>
        <v>52</v>
      </c>
      <c r="J54" s="1"/>
      <c r="K54" s="1"/>
      <c r="L54" s="1"/>
      <c r="M54" s="1"/>
      <c r="N54" s="1"/>
      <c r="O54" s="1"/>
      <c r="P54" s="1"/>
      <c r="Q54" s="1"/>
      <c r="R54" s="1"/>
      <c r="S54" s="1"/>
      <c r="T54" s="1"/>
      <c r="U54" s="1"/>
      <c r="V54" s="1" t="s">
        <v>1433</v>
      </c>
      <c r="W54" s="1">
        <f t="shared" si="2"/>
        <v>52</v>
      </c>
      <c r="X54" s="1"/>
      <c r="Y54" s="1"/>
      <c r="Z54" s="1"/>
      <c r="AA54" s="1"/>
      <c r="AB54" s="1"/>
      <c r="AC54" s="1"/>
      <c r="AD54" s="1"/>
    </row>
    <row r="55">
      <c r="A55" s="1"/>
      <c r="B55" s="1"/>
      <c r="C55" s="1"/>
      <c r="D55" s="1"/>
      <c r="E55" s="5" t="s">
        <v>1822</v>
      </c>
      <c r="F55" s="1">
        <f t="shared" si="4"/>
        <v>53</v>
      </c>
      <c r="G55" s="1"/>
      <c r="H55" s="1" t="s">
        <v>1667</v>
      </c>
      <c r="I55" s="5">
        <f t="shared" si="1"/>
        <v>53</v>
      </c>
      <c r="J55" s="1"/>
      <c r="K55" s="1"/>
      <c r="L55" s="1"/>
      <c r="M55" s="1"/>
      <c r="N55" s="1"/>
      <c r="O55" s="1"/>
      <c r="P55" s="1"/>
      <c r="Q55" s="1"/>
      <c r="R55" s="1"/>
      <c r="S55" s="1"/>
      <c r="T55" s="1"/>
      <c r="U55" s="1"/>
      <c r="V55" s="1" t="s">
        <v>1435</v>
      </c>
      <c r="W55" s="1">
        <f t="shared" si="2"/>
        <v>53</v>
      </c>
      <c r="X55" s="1"/>
      <c r="Y55" s="1"/>
      <c r="Z55" s="1"/>
      <c r="AA55" s="1"/>
      <c r="AB55" s="1"/>
      <c r="AC55" s="1"/>
      <c r="AD55" s="1"/>
    </row>
    <row r="56">
      <c r="A56" s="1"/>
      <c r="B56" s="1"/>
      <c r="C56" s="1"/>
      <c r="D56" s="1"/>
      <c r="E56" s="5" t="s">
        <v>1821</v>
      </c>
      <c r="F56" s="1">
        <f t="shared" si="4"/>
        <v>54</v>
      </c>
      <c r="G56" s="1"/>
      <c r="H56" s="1" t="s">
        <v>1621</v>
      </c>
      <c r="I56" s="5">
        <f t="shared" si="1"/>
        <v>54</v>
      </c>
      <c r="J56" s="1"/>
      <c r="K56" s="1"/>
      <c r="L56" s="1"/>
      <c r="M56" s="1"/>
      <c r="N56" s="1"/>
      <c r="O56" s="1"/>
      <c r="P56" s="1"/>
      <c r="Q56" s="1"/>
      <c r="R56" s="1"/>
      <c r="S56" s="1"/>
      <c r="T56" s="1"/>
      <c r="U56" s="1"/>
      <c r="V56" s="1" t="s">
        <v>1439</v>
      </c>
      <c r="W56" s="1">
        <f t="shared" si="2"/>
        <v>54</v>
      </c>
      <c r="X56" s="1"/>
      <c r="Y56" s="1"/>
      <c r="Z56" s="1"/>
      <c r="AA56" s="1"/>
      <c r="AB56" s="1"/>
      <c r="AC56" s="1"/>
      <c r="AD56" s="1"/>
    </row>
    <row r="57">
      <c r="A57" s="1"/>
      <c r="B57" s="1"/>
      <c r="C57" s="1"/>
      <c r="D57" s="1"/>
      <c r="E57" s="5" t="s">
        <v>1944</v>
      </c>
      <c r="F57" s="1">
        <f t="shared" si="4"/>
        <v>55</v>
      </c>
      <c r="G57" s="1"/>
      <c r="H57" s="1" t="s">
        <v>1631</v>
      </c>
      <c r="I57" s="5">
        <f t="shared" si="1"/>
        <v>55</v>
      </c>
      <c r="J57" s="1"/>
      <c r="K57" s="1"/>
      <c r="L57" s="1"/>
      <c r="M57" s="1"/>
      <c r="N57" s="1"/>
      <c r="O57" s="1"/>
      <c r="P57" s="1"/>
      <c r="Q57" s="1"/>
      <c r="R57" s="1"/>
      <c r="S57" s="1"/>
      <c r="T57" s="1"/>
      <c r="U57" s="1"/>
      <c r="V57" s="1" t="s">
        <v>1444</v>
      </c>
      <c r="W57" s="1">
        <f t="shared" si="2"/>
        <v>55</v>
      </c>
      <c r="X57" s="1"/>
      <c r="Y57" s="1"/>
      <c r="Z57" s="1"/>
      <c r="AA57" s="1"/>
      <c r="AB57" s="1"/>
      <c r="AC57" s="1"/>
      <c r="AD57" s="1"/>
    </row>
    <row r="58">
      <c r="A58" s="1"/>
      <c r="B58" s="1"/>
      <c r="C58" s="1"/>
      <c r="D58" s="1"/>
      <c r="E58" s="5" t="s">
        <v>1711</v>
      </c>
      <c r="F58" s="1">
        <f t="shared" si="4"/>
        <v>56</v>
      </c>
      <c r="G58" s="1"/>
      <c r="H58" s="1" t="s">
        <v>1804</v>
      </c>
      <c r="I58" s="5">
        <f t="shared" si="1"/>
        <v>56</v>
      </c>
      <c r="J58" s="1"/>
      <c r="K58" s="1"/>
      <c r="L58" s="1"/>
      <c r="M58" s="1"/>
      <c r="N58" s="1"/>
      <c r="O58" s="1"/>
      <c r="P58" s="1"/>
      <c r="Q58" s="1"/>
      <c r="R58" s="1"/>
      <c r="S58" s="1"/>
      <c r="T58" s="1"/>
      <c r="U58" s="1"/>
      <c r="V58" s="1" t="s">
        <v>1449</v>
      </c>
      <c r="W58" s="1">
        <f t="shared" si="2"/>
        <v>56</v>
      </c>
      <c r="X58" s="1"/>
      <c r="Y58" s="1"/>
      <c r="Z58" s="1"/>
      <c r="AA58" s="1"/>
      <c r="AB58" s="1"/>
      <c r="AC58" s="1"/>
      <c r="AD58" s="1"/>
    </row>
    <row r="59">
      <c r="A59" s="1"/>
      <c r="B59" s="1"/>
      <c r="C59" s="1"/>
      <c r="D59" s="1"/>
      <c r="E59" s="5" t="s">
        <v>1684</v>
      </c>
      <c r="F59" s="1">
        <f t="shared" si="4"/>
        <v>57</v>
      </c>
      <c r="G59" s="1"/>
      <c r="H59" s="1" t="s">
        <v>1614</v>
      </c>
      <c r="I59" s="5">
        <f t="shared" si="1"/>
        <v>57</v>
      </c>
      <c r="J59" s="1"/>
      <c r="K59" s="1"/>
      <c r="L59" s="1"/>
      <c r="M59" s="1"/>
      <c r="N59" s="1"/>
      <c r="O59" s="1"/>
      <c r="P59" s="1"/>
      <c r="Q59" s="1"/>
      <c r="R59" s="1"/>
      <c r="S59" s="1"/>
      <c r="T59" s="1"/>
      <c r="U59" s="1"/>
      <c r="V59" s="1" t="s">
        <v>1461</v>
      </c>
      <c r="W59" s="1">
        <f t="shared" si="2"/>
        <v>57</v>
      </c>
      <c r="X59" s="1"/>
      <c r="Y59" s="1"/>
      <c r="Z59" s="1"/>
      <c r="AA59" s="1"/>
      <c r="AB59" s="1"/>
      <c r="AC59" s="1"/>
      <c r="AD59" s="1"/>
    </row>
    <row r="60">
      <c r="A60" s="1"/>
      <c r="B60" s="1"/>
      <c r="C60" s="1"/>
      <c r="D60" s="1"/>
      <c r="E60" s="5" t="s">
        <v>1714</v>
      </c>
      <c r="F60" s="1">
        <f t="shared" si="4"/>
        <v>58</v>
      </c>
      <c r="G60" s="1"/>
      <c r="H60" s="1" t="s">
        <v>1632</v>
      </c>
      <c r="I60" s="5">
        <f t="shared" si="1"/>
        <v>58</v>
      </c>
      <c r="J60" s="1"/>
      <c r="K60" s="1"/>
      <c r="L60" s="1"/>
      <c r="M60" s="1"/>
      <c r="N60" s="1"/>
      <c r="O60" s="1"/>
      <c r="P60" s="1"/>
      <c r="Q60" s="1"/>
      <c r="R60" s="1"/>
      <c r="S60" s="1"/>
      <c r="T60" s="1"/>
      <c r="U60" s="1"/>
      <c r="V60" s="1" t="s">
        <v>408</v>
      </c>
      <c r="W60" s="1">
        <f t="shared" si="2"/>
        <v>58</v>
      </c>
      <c r="X60" s="1"/>
      <c r="Y60" s="1"/>
      <c r="Z60" s="1"/>
      <c r="AA60" s="1"/>
      <c r="AB60" s="1"/>
      <c r="AC60" s="1"/>
      <c r="AD60" s="1"/>
    </row>
    <row r="61">
      <c r="A61" s="1"/>
      <c r="B61" s="1"/>
      <c r="C61" s="1"/>
      <c r="D61" s="1"/>
      <c r="E61" s="5" t="s">
        <v>1630</v>
      </c>
      <c r="F61" s="1">
        <f t="shared" si="4"/>
        <v>59</v>
      </c>
      <c r="G61" s="1"/>
      <c r="H61" s="1" t="s">
        <v>1622</v>
      </c>
      <c r="I61" s="5">
        <f t="shared" si="1"/>
        <v>59</v>
      </c>
      <c r="J61" s="1"/>
      <c r="K61" s="1"/>
      <c r="L61" s="1"/>
      <c r="M61" s="1"/>
      <c r="N61" s="1"/>
      <c r="O61" s="1"/>
      <c r="P61" s="1"/>
      <c r="Q61" s="1"/>
      <c r="R61" s="1"/>
      <c r="S61" s="1"/>
      <c r="T61" s="1"/>
      <c r="U61" s="1"/>
      <c r="V61" s="1" t="s">
        <v>1472</v>
      </c>
      <c r="W61" s="1">
        <f t="shared" si="2"/>
        <v>59</v>
      </c>
      <c r="X61" s="1"/>
      <c r="Y61" s="1"/>
      <c r="Z61" s="1"/>
      <c r="AA61" s="1"/>
      <c r="AB61" s="1"/>
      <c r="AC61" s="1"/>
      <c r="AD61" s="1"/>
    </row>
    <row r="62">
      <c r="A62" s="1"/>
      <c r="B62" s="1"/>
      <c r="C62" s="1"/>
      <c r="D62" s="1"/>
      <c r="E62" s="5" t="s">
        <v>1681</v>
      </c>
      <c r="F62" s="1">
        <f t="shared" si="4"/>
        <v>60</v>
      </c>
      <c r="G62" s="1"/>
      <c r="H62" s="1" t="s">
        <v>1663</v>
      </c>
      <c r="I62" s="5">
        <f t="shared" si="1"/>
        <v>60</v>
      </c>
      <c r="J62" s="1"/>
      <c r="K62" s="1"/>
      <c r="L62" s="1"/>
      <c r="M62" s="1"/>
      <c r="N62" s="1"/>
      <c r="O62" s="1"/>
      <c r="P62" s="1"/>
      <c r="Q62" s="1"/>
      <c r="R62" s="1"/>
      <c r="S62" s="1"/>
      <c r="T62" s="1"/>
      <c r="U62" s="1"/>
      <c r="V62" s="1" t="s">
        <v>906</v>
      </c>
      <c r="W62" s="1">
        <f t="shared" si="2"/>
        <v>60</v>
      </c>
      <c r="X62" s="1"/>
      <c r="Y62" s="1"/>
      <c r="Z62" s="1"/>
      <c r="AA62" s="1"/>
      <c r="AB62" s="1"/>
      <c r="AC62" s="1"/>
      <c r="AD62" s="1"/>
    </row>
    <row r="63">
      <c r="A63" s="1"/>
      <c r="B63" s="1"/>
      <c r="C63" s="1"/>
      <c r="D63" s="1"/>
      <c r="E63" s="5" t="s">
        <v>1598</v>
      </c>
      <c r="F63" s="1">
        <f t="shared" si="4"/>
        <v>61</v>
      </c>
      <c r="G63" s="1"/>
      <c r="H63" s="1" t="s">
        <v>1664</v>
      </c>
      <c r="I63" s="5">
        <f t="shared" si="1"/>
        <v>61</v>
      </c>
      <c r="J63" s="1"/>
      <c r="K63" s="1"/>
      <c r="L63" s="1"/>
      <c r="M63" s="1"/>
      <c r="N63" s="1"/>
      <c r="O63" s="1"/>
      <c r="P63" s="1"/>
      <c r="Q63" s="1"/>
      <c r="R63" s="1"/>
      <c r="S63" s="1"/>
      <c r="T63" s="1"/>
      <c r="U63" s="1"/>
      <c r="V63" s="1" t="s">
        <v>386</v>
      </c>
      <c r="W63" s="1">
        <f t="shared" si="2"/>
        <v>61</v>
      </c>
      <c r="X63" s="1"/>
      <c r="Y63" s="1"/>
      <c r="Z63" s="1"/>
      <c r="AA63" s="1"/>
      <c r="AB63" s="1"/>
      <c r="AC63" s="1"/>
      <c r="AD63" s="1"/>
    </row>
    <row r="64">
      <c r="A64" s="1"/>
      <c r="B64" s="1"/>
      <c r="C64" s="1"/>
      <c r="D64" s="1"/>
      <c r="E64" s="5" t="s">
        <v>1691</v>
      </c>
      <c r="F64" s="1">
        <f t="shared" si="4"/>
        <v>62</v>
      </c>
      <c r="G64" s="1"/>
      <c r="H64" s="1" t="s">
        <v>1665</v>
      </c>
      <c r="I64" s="5">
        <f t="shared" si="1"/>
        <v>62</v>
      </c>
      <c r="J64" s="1"/>
      <c r="K64" s="1"/>
      <c r="L64" s="1"/>
      <c r="M64" s="1"/>
      <c r="N64" s="1"/>
      <c r="O64" s="1"/>
      <c r="P64" s="1"/>
      <c r="Q64" s="1"/>
      <c r="R64" s="1"/>
      <c r="S64" s="1"/>
      <c r="T64" s="1"/>
      <c r="U64" s="1"/>
      <c r="V64" s="1" t="s">
        <v>1504</v>
      </c>
      <c r="W64" s="1">
        <f t="shared" si="2"/>
        <v>62</v>
      </c>
      <c r="X64" s="1"/>
      <c r="Y64" s="1"/>
      <c r="Z64" s="1"/>
      <c r="AA64" s="1"/>
      <c r="AB64" s="1"/>
      <c r="AC64" s="1"/>
      <c r="AD64" s="1"/>
    </row>
    <row r="65">
      <c r="A65" s="1"/>
      <c r="B65" s="1"/>
      <c r="C65" s="1"/>
      <c r="D65" s="1"/>
      <c r="E65" s="5" t="s">
        <v>1602</v>
      </c>
      <c r="F65" s="1">
        <f t="shared" si="4"/>
        <v>63</v>
      </c>
      <c r="G65" s="1"/>
      <c r="H65" s="1" t="s">
        <v>1607</v>
      </c>
      <c r="I65" s="5">
        <f t="shared" si="1"/>
        <v>63</v>
      </c>
      <c r="J65" s="1"/>
      <c r="K65" s="1"/>
      <c r="L65" s="1"/>
      <c r="M65" s="1"/>
      <c r="N65" s="1"/>
      <c r="O65" s="1"/>
      <c r="P65" s="1"/>
      <c r="Q65" s="1"/>
      <c r="R65" s="1"/>
      <c r="S65" s="1"/>
      <c r="T65" s="1"/>
      <c r="U65" s="1"/>
      <c r="V65" s="1" t="s">
        <v>1533</v>
      </c>
      <c r="W65" s="1">
        <f t="shared" si="2"/>
        <v>63</v>
      </c>
      <c r="X65" s="1"/>
      <c r="Y65" s="1"/>
      <c r="Z65" s="1"/>
      <c r="AA65" s="1"/>
      <c r="AB65" s="1"/>
      <c r="AC65" s="1"/>
      <c r="AD65" s="1"/>
    </row>
    <row r="66">
      <c r="A66" s="1"/>
      <c r="B66" s="1"/>
      <c r="C66" s="1"/>
      <c r="D66" s="1"/>
      <c r="E66" s="5" t="s">
        <v>1729</v>
      </c>
      <c r="F66" s="1">
        <f t="shared" si="4"/>
        <v>64</v>
      </c>
      <c r="G66" s="1"/>
      <c r="H66" s="1" t="s">
        <v>1931</v>
      </c>
      <c r="I66" s="5">
        <f t="shared" si="1"/>
        <v>64</v>
      </c>
      <c r="J66" s="1"/>
      <c r="K66" s="1"/>
      <c r="L66" s="1"/>
      <c r="M66" s="1"/>
      <c r="N66" s="1"/>
      <c r="O66" s="1"/>
      <c r="P66" s="1"/>
      <c r="Q66" s="1"/>
      <c r="R66" s="1"/>
      <c r="S66" s="1"/>
      <c r="T66" s="1"/>
      <c r="U66" s="1"/>
      <c r="V66" s="1" t="s">
        <v>1542</v>
      </c>
      <c r="W66" s="1">
        <f t="shared" si="2"/>
        <v>64</v>
      </c>
      <c r="X66" s="1"/>
      <c r="Y66" s="1"/>
      <c r="Z66" s="1"/>
      <c r="AA66" s="1"/>
      <c r="AB66" s="1"/>
      <c r="AC66" s="1"/>
      <c r="AD66" s="1"/>
    </row>
    <row r="67">
      <c r="A67" s="1"/>
      <c r="B67" s="1"/>
      <c r="C67" s="1"/>
      <c r="D67" s="1"/>
      <c r="E67" s="5" t="s">
        <v>1731</v>
      </c>
      <c r="F67" s="1">
        <f t="shared" si="4"/>
        <v>65</v>
      </c>
      <c r="G67" s="1"/>
      <c r="H67" s="1" t="s">
        <v>1787</v>
      </c>
      <c r="I67" s="5">
        <f t="shared" si="1"/>
        <v>65</v>
      </c>
      <c r="J67" s="1"/>
      <c r="K67" s="1"/>
      <c r="L67" s="1"/>
      <c r="M67" s="1"/>
      <c r="N67" s="1"/>
      <c r="O67" s="1"/>
      <c r="P67" s="1"/>
      <c r="Q67" s="1"/>
      <c r="R67" s="1"/>
      <c r="S67" s="1"/>
      <c r="T67" s="1"/>
      <c r="U67" s="1"/>
      <c r="V67" s="1" t="s">
        <v>1544</v>
      </c>
      <c r="W67" s="1">
        <f t="shared" si="2"/>
        <v>65</v>
      </c>
      <c r="X67" s="1"/>
      <c r="Y67" s="1"/>
      <c r="Z67" s="1"/>
      <c r="AA67" s="1"/>
      <c r="AB67" s="1"/>
      <c r="AC67" s="1"/>
      <c r="AD67" s="1"/>
    </row>
    <row r="68">
      <c r="A68" s="1"/>
      <c r="B68" s="1"/>
      <c r="C68" s="1"/>
      <c r="D68" s="1"/>
      <c r="E68" s="5" t="s">
        <v>1679</v>
      </c>
      <c r="F68" s="1">
        <f t="shared" si="4"/>
        <v>66</v>
      </c>
      <c r="G68" s="1"/>
      <c r="H68" s="1" t="s">
        <v>1872</v>
      </c>
      <c r="I68" s="5">
        <f t="shared" si="1"/>
        <v>66</v>
      </c>
      <c r="J68" s="1"/>
      <c r="K68" s="1"/>
      <c r="L68" s="1"/>
      <c r="M68" s="1"/>
      <c r="N68" s="1"/>
      <c r="O68" s="1"/>
      <c r="P68" s="1"/>
      <c r="Q68" s="1"/>
      <c r="R68" s="1"/>
      <c r="S68" s="1"/>
      <c r="T68" s="1"/>
      <c r="U68" s="1"/>
      <c r="V68" s="1" t="s">
        <v>1556</v>
      </c>
      <c r="W68" s="1">
        <f t="shared" si="2"/>
        <v>66</v>
      </c>
      <c r="X68" s="1"/>
      <c r="Y68" s="1"/>
      <c r="Z68" s="1"/>
      <c r="AA68" s="1"/>
      <c r="AB68" s="1"/>
      <c r="AC68" s="1"/>
      <c r="AD68" s="1"/>
    </row>
    <row r="69">
      <c r="A69" s="1"/>
      <c r="B69" s="1"/>
      <c r="C69" s="1"/>
      <c r="D69" s="1"/>
      <c r="E69" s="5" t="s">
        <v>1666</v>
      </c>
      <c r="F69" s="1">
        <f t="shared" si="4"/>
        <v>67</v>
      </c>
      <c r="G69" s="1"/>
      <c r="H69" s="1" t="s">
        <v>1642</v>
      </c>
      <c r="I69" s="5">
        <f t="shared" si="1"/>
        <v>67</v>
      </c>
      <c r="J69" s="1"/>
      <c r="K69" s="1"/>
      <c r="L69" s="1"/>
      <c r="M69" s="1"/>
      <c r="N69" s="1"/>
      <c r="O69" s="1"/>
      <c r="P69" s="1"/>
      <c r="Q69" s="1"/>
      <c r="R69" s="1"/>
      <c r="S69" s="1"/>
      <c r="T69" s="1"/>
      <c r="U69" s="1"/>
      <c r="V69" s="1" t="s">
        <v>1567</v>
      </c>
      <c r="W69" s="1">
        <f t="shared" si="2"/>
        <v>67</v>
      </c>
      <c r="X69" s="1"/>
      <c r="Y69" s="1"/>
      <c r="Z69" s="1"/>
      <c r="AA69" s="1"/>
      <c r="AB69" s="1"/>
      <c r="AC69" s="1"/>
      <c r="AD69" s="1"/>
    </row>
    <row r="70">
      <c r="A70" s="1"/>
      <c r="B70" s="1"/>
      <c r="C70" s="1"/>
      <c r="D70" s="1"/>
      <c r="E70" s="5" t="s">
        <v>1855</v>
      </c>
      <c r="F70" s="1">
        <f t="shared" si="4"/>
        <v>68</v>
      </c>
      <c r="G70" s="1"/>
      <c r="H70" s="1" t="s">
        <v>1884</v>
      </c>
      <c r="I70" s="5">
        <f t="shared" si="1"/>
        <v>68</v>
      </c>
      <c r="J70" s="1"/>
      <c r="K70" s="1"/>
      <c r="L70" s="1"/>
      <c r="M70" s="1"/>
      <c r="N70" s="1"/>
      <c r="O70" s="1"/>
      <c r="P70" s="1"/>
      <c r="Q70" s="1"/>
      <c r="R70" s="1"/>
      <c r="S70" s="1"/>
      <c r="T70" s="1"/>
      <c r="U70" s="1"/>
      <c r="V70" s="1" t="s">
        <v>1568</v>
      </c>
      <c r="W70" s="1">
        <f t="shared" si="2"/>
        <v>68</v>
      </c>
      <c r="X70" s="1"/>
      <c r="Y70" s="1"/>
      <c r="Z70" s="1"/>
      <c r="AA70" s="1"/>
      <c r="AB70" s="1"/>
      <c r="AC70" s="1"/>
      <c r="AD70" s="1"/>
    </row>
    <row r="71">
      <c r="A71" s="1"/>
      <c r="B71" s="1"/>
      <c r="C71" s="1"/>
      <c r="D71" s="1"/>
      <c r="E71" s="5" t="s">
        <v>1856</v>
      </c>
      <c r="F71" s="1">
        <f t="shared" si="4"/>
        <v>69</v>
      </c>
      <c r="G71" s="1"/>
      <c r="H71" s="1" t="s">
        <v>1790</v>
      </c>
      <c r="I71" s="5">
        <f t="shared" si="1"/>
        <v>69</v>
      </c>
      <c r="J71" s="1"/>
      <c r="K71" s="1"/>
      <c r="L71" s="1"/>
      <c r="M71" s="1"/>
      <c r="N71" s="1"/>
      <c r="O71" s="1"/>
      <c r="P71" s="1"/>
      <c r="Q71" s="1"/>
      <c r="R71" s="1"/>
      <c r="S71" s="1"/>
      <c r="T71" s="1"/>
      <c r="U71" s="1"/>
      <c r="V71" s="1" t="s">
        <v>1569</v>
      </c>
      <c r="W71" s="1">
        <f t="shared" si="2"/>
        <v>69</v>
      </c>
      <c r="X71" s="1"/>
      <c r="Y71" s="1"/>
      <c r="Z71" s="1"/>
      <c r="AA71" s="1"/>
      <c r="AB71" s="1"/>
      <c r="AC71" s="1"/>
      <c r="AD71" s="1"/>
    </row>
    <row r="72">
      <c r="A72" s="1"/>
      <c r="B72" s="1"/>
      <c r="C72" s="1"/>
      <c r="D72" s="1"/>
      <c r="E72" s="5" t="s">
        <v>1863</v>
      </c>
      <c r="F72" s="1">
        <f t="shared" si="4"/>
        <v>70</v>
      </c>
      <c r="G72" s="1"/>
      <c r="H72" s="1" t="s">
        <v>1921</v>
      </c>
      <c r="I72" s="5">
        <f t="shared" si="1"/>
        <v>70</v>
      </c>
      <c r="J72" s="1"/>
      <c r="K72" s="1"/>
      <c r="L72" s="1"/>
      <c r="M72" s="1"/>
      <c r="N72" s="1"/>
      <c r="O72" s="1"/>
      <c r="P72" s="1"/>
      <c r="Q72" s="1"/>
      <c r="R72" s="1"/>
      <c r="S72" s="1"/>
      <c r="T72" s="1"/>
      <c r="U72" s="1"/>
      <c r="W72" s="1"/>
      <c r="X72" s="1"/>
      <c r="Y72" s="1"/>
      <c r="Z72" s="1"/>
      <c r="AA72" s="1"/>
      <c r="AB72" s="1"/>
      <c r="AC72" s="1"/>
      <c r="AD72" s="1"/>
    </row>
    <row r="73">
      <c r="A73" s="1"/>
      <c r="B73" s="1"/>
      <c r="C73" s="1"/>
      <c r="D73" s="1"/>
      <c r="E73" s="5" t="s">
        <v>1688</v>
      </c>
      <c r="F73" s="1">
        <f t="shared" si="4"/>
        <v>71</v>
      </c>
      <c r="G73" s="1"/>
      <c r="H73" s="1" t="s">
        <v>1843</v>
      </c>
      <c r="I73" s="5">
        <f t="shared" si="1"/>
        <v>71</v>
      </c>
      <c r="J73" s="1"/>
      <c r="K73" s="1"/>
      <c r="L73" s="1"/>
      <c r="M73" s="1"/>
      <c r="N73" s="1"/>
      <c r="O73" s="1"/>
      <c r="P73" s="1"/>
      <c r="Q73" s="1"/>
      <c r="R73" s="1"/>
      <c r="S73" s="1"/>
      <c r="T73" s="1"/>
      <c r="U73" s="1"/>
      <c r="W73" s="1"/>
      <c r="X73" s="1"/>
      <c r="Y73" s="1"/>
      <c r="Z73" s="1"/>
      <c r="AA73" s="1"/>
      <c r="AB73" s="1"/>
      <c r="AC73" s="1"/>
      <c r="AD73" s="1"/>
    </row>
    <row r="74">
      <c r="A74" s="1"/>
      <c r="B74" s="1"/>
      <c r="C74" s="1"/>
      <c r="D74" s="1"/>
      <c r="E74" s="5" t="s">
        <v>1861</v>
      </c>
      <c r="F74" s="1">
        <f t="shared" si="4"/>
        <v>72</v>
      </c>
      <c r="G74" s="1"/>
      <c r="H74" s="1" t="s">
        <v>1696</v>
      </c>
      <c r="I74" s="5">
        <f t="shared" si="1"/>
        <v>72</v>
      </c>
      <c r="J74" s="1"/>
      <c r="K74" s="1"/>
      <c r="L74" s="1"/>
      <c r="M74" s="1"/>
      <c r="N74" s="1"/>
      <c r="O74" s="1"/>
      <c r="P74" s="1"/>
      <c r="Q74" s="1"/>
      <c r="R74" s="1"/>
      <c r="S74" s="1"/>
      <c r="T74" s="1"/>
      <c r="U74" s="1"/>
      <c r="W74" s="1"/>
      <c r="X74" s="1"/>
      <c r="Y74" s="1"/>
      <c r="Z74" s="1"/>
      <c r="AA74" s="1"/>
      <c r="AB74" s="1"/>
      <c r="AC74" s="1"/>
      <c r="AD74" s="1"/>
    </row>
    <row r="75">
      <c r="A75" s="1"/>
      <c r="B75" s="1"/>
      <c r="C75" s="1"/>
      <c r="D75" s="1"/>
      <c r="E75" s="5" t="s">
        <v>1719</v>
      </c>
      <c r="F75" s="1">
        <f t="shared" si="4"/>
        <v>73</v>
      </c>
      <c r="G75" s="1"/>
      <c r="H75" s="1" t="s">
        <v>1616</v>
      </c>
      <c r="I75" s="5">
        <f t="shared" si="1"/>
        <v>73</v>
      </c>
      <c r="J75" s="1"/>
      <c r="K75" s="1"/>
      <c r="L75" s="1"/>
      <c r="M75" s="1"/>
      <c r="N75" s="1"/>
      <c r="O75" s="1"/>
      <c r="P75" s="1"/>
      <c r="Q75" s="1"/>
      <c r="R75" s="1"/>
      <c r="S75" s="1"/>
      <c r="T75" s="1"/>
      <c r="U75" s="1"/>
      <c r="W75" s="1"/>
      <c r="X75" s="1"/>
      <c r="Y75" s="1"/>
      <c r="Z75" s="1"/>
      <c r="AA75" s="1"/>
      <c r="AB75" s="1"/>
      <c r="AC75" s="1"/>
      <c r="AD75" s="1"/>
    </row>
    <row r="76">
      <c r="A76" s="1"/>
      <c r="B76" s="1"/>
      <c r="C76" s="1"/>
      <c r="D76" s="1"/>
      <c r="E76" s="5" t="s">
        <v>1717</v>
      </c>
      <c r="F76" s="1">
        <f t="shared" si="4"/>
        <v>74</v>
      </c>
      <c r="G76" s="1"/>
      <c r="H76" s="1" t="s">
        <v>1966</v>
      </c>
      <c r="I76" s="5">
        <f t="shared" si="1"/>
        <v>74</v>
      </c>
      <c r="J76" s="1"/>
      <c r="K76" s="1"/>
      <c r="L76" s="1"/>
      <c r="M76" s="1"/>
      <c r="N76" s="1"/>
      <c r="O76" s="1"/>
      <c r="P76" s="1"/>
      <c r="Q76" s="1"/>
      <c r="R76" s="1"/>
      <c r="S76" s="1"/>
      <c r="T76" s="1"/>
      <c r="U76" s="1"/>
      <c r="W76" s="1"/>
      <c r="X76" s="1"/>
      <c r="Y76" s="1"/>
      <c r="Z76" s="1"/>
      <c r="AA76" s="1"/>
      <c r="AB76" s="1"/>
      <c r="AC76" s="1"/>
      <c r="AD76" s="1"/>
    </row>
    <row r="77">
      <c r="A77" s="1"/>
      <c r="B77" s="1"/>
      <c r="C77" s="1"/>
      <c r="D77" s="1"/>
      <c r="E77" s="1"/>
      <c r="F77" s="1"/>
      <c r="G77" s="1"/>
      <c r="H77" s="1" t="s">
        <v>1874</v>
      </c>
      <c r="I77" s="5">
        <f t="shared" si="1"/>
        <v>75</v>
      </c>
      <c r="J77" s="1"/>
      <c r="K77" s="1"/>
      <c r="L77" s="1"/>
      <c r="M77" s="1"/>
      <c r="N77" s="1"/>
      <c r="O77" s="1"/>
      <c r="P77" s="1"/>
      <c r="Q77" s="1"/>
      <c r="R77" s="1"/>
      <c r="S77" s="1"/>
      <c r="T77" s="1"/>
      <c r="U77" s="1"/>
      <c r="W77" s="1"/>
      <c r="X77" s="1"/>
      <c r="Y77" s="1"/>
      <c r="Z77" s="1"/>
      <c r="AA77" s="1"/>
      <c r="AB77" s="1"/>
      <c r="AC77" s="1"/>
      <c r="AD77" s="1"/>
    </row>
    <row r="78">
      <c r="A78" s="1"/>
      <c r="B78" s="1"/>
      <c r="C78" s="1"/>
      <c r="D78" s="1"/>
      <c r="E78" s="1"/>
      <c r="F78" s="1"/>
      <c r="G78" s="1"/>
      <c r="H78" s="1" t="s">
        <v>1700</v>
      </c>
      <c r="I78" s="5">
        <f t="shared" si="1"/>
        <v>76</v>
      </c>
      <c r="J78" s="1"/>
      <c r="K78" s="1"/>
      <c r="L78" s="1"/>
      <c r="M78" s="1"/>
      <c r="N78" s="1"/>
      <c r="O78" s="1"/>
      <c r="P78" s="1"/>
      <c r="Q78" s="1"/>
      <c r="R78" s="1"/>
      <c r="S78" s="1"/>
      <c r="T78" s="1"/>
      <c r="U78" s="1"/>
      <c r="W78" s="1"/>
      <c r="X78" s="1"/>
      <c r="Y78" s="1"/>
      <c r="Z78" s="1"/>
      <c r="AA78" s="1"/>
      <c r="AB78" s="1"/>
      <c r="AC78" s="1"/>
      <c r="AD78" s="1"/>
    </row>
    <row r="79">
      <c r="A79" s="1"/>
      <c r="B79" s="1"/>
      <c r="C79" s="1"/>
      <c r="D79" s="1"/>
      <c r="E79" s="1"/>
      <c r="F79" s="1"/>
      <c r="G79" s="1"/>
      <c r="H79" s="1" t="s">
        <v>1701</v>
      </c>
      <c r="I79" s="5">
        <f t="shared" si="1"/>
        <v>77</v>
      </c>
      <c r="J79" s="1"/>
      <c r="K79" s="1"/>
      <c r="L79" s="1"/>
      <c r="M79" s="1"/>
      <c r="N79" s="1"/>
      <c r="O79" s="1"/>
      <c r="P79" s="1"/>
      <c r="Q79" s="1"/>
      <c r="R79" s="1"/>
      <c r="S79" s="1"/>
      <c r="T79" s="1"/>
      <c r="U79" s="1"/>
      <c r="W79" s="1"/>
      <c r="X79" s="1"/>
      <c r="Y79" s="1"/>
      <c r="Z79" s="1"/>
      <c r="AA79" s="1"/>
      <c r="AB79" s="1"/>
      <c r="AC79" s="1"/>
      <c r="AD79" s="1"/>
    </row>
    <row r="80">
      <c r="A80" s="1"/>
      <c r="B80" s="1"/>
      <c r="C80" s="1"/>
      <c r="D80" s="1"/>
      <c r="E80" s="1"/>
      <c r="F80" s="1"/>
      <c r="G80" s="1"/>
      <c r="H80" s="1" t="s">
        <v>1904</v>
      </c>
      <c r="I80" s="5">
        <f t="shared" si="1"/>
        <v>78</v>
      </c>
      <c r="J80" s="1"/>
      <c r="K80" s="1"/>
      <c r="L80" s="1"/>
      <c r="M80" s="1"/>
      <c r="N80" s="1"/>
      <c r="O80" s="1"/>
      <c r="P80" s="1"/>
      <c r="Q80" s="1"/>
      <c r="R80" s="1"/>
      <c r="S80" s="1"/>
      <c r="T80" s="1"/>
      <c r="U80" s="1"/>
      <c r="W80" s="1"/>
      <c r="X80" s="1"/>
      <c r="Y80" s="1"/>
      <c r="Z80" s="1"/>
      <c r="AA80" s="1"/>
      <c r="AB80" s="1"/>
      <c r="AC80" s="1"/>
      <c r="AD80" s="1"/>
    </row>
    <row r="81">
      <c r="A81" s="1"/>
      <c r="B81" s="1"/>
      <c r="C81" s="1"/>
      <c r="D81" s="1"/>
      <c r="E81" s="1"/>
      <c r="F81" s="1"/>
      <c r="G81" s="1"/>
      <c r="H81" s="1" t="s">
        <v>1669</v>
      </c>
      <c r="I81" s="5">
        <f t="shared" si="1"/>
        <v>79</v>
      </c>
      <c r="J81" s="1"/>
      <c r="K81" s="1"/>
      <c r="L81" s="1"/>
      <c r="M81" s="1"/>
      <c r="N81" s="1"/>
      <c r="O81" s="1"/>
      <c r="P81" s="1"/>
      <c r="Q81" s="1"/>
      <c r="R81" s="1"/>
      <c r="S81" s="1"/>
      <c r="T81" s="1"/>
      <c r="U81" s="1"/>
      <c r="W81" s="1"/>
      <c r="X81" s="1"/>
      <c r="Y81" s="1"/>
      <c r="Z81" s="1"/>
      <c r="AA81" s="1"/>
      <c r="AB81" s="1"/>
      <c r="AC81" s="1"/>
      <c r="AD81" s="1"/>
    </row>
    <row r="82">
      <c r="A82" s="1"/>
      <c r="B82" s="1"/>
      <c r="C82" s="1"/>
      <c r="D82" s="1"/>
      <c r="E82" s="1"/>
      <c r="F82" s="1"/>
      <c r="G82" s="1"/>
      <c r="H82" s="1" t="s">
        <v>1670</v>
      </c>
      <c r="I82" s="5">
        <f t="shared" si="1"/>
        <v>80</v>
      </c>
      <c r="J82" s="1"/>
      <c r="K82" s="1"/>
      <c r="L82" s="1"/>
      <c r="M82" s="1"/>
      <c r="N82" s="1"/>
      <c r="O82" s="1"/>
      <c r="P82" s="1"/>
      <c r="Q82" s="1"/>
      <c r="R82" s="1"/>
      <c r="S82" s="1"/>
      <c r="T82" s="1"/>
      <c r="U82" s="1"/>
      <c r="W82" s="1"/>
      <c r="X82" s="1"/>
      <c r="Y82" s="1"/>
      <c r="Z82" s="1"/>
      <c r="AA82" s="1"/>
      <c r="AB82" s="1"/>
      <c r="AC82" s="1"/>
      <c r="AD82" s="1"/>
    </row>
    <row r="83">
      <c r="A83" s="1"/>
      <c r="B83" s="1"/>
      <c r="C83" s="1"/>
      <c r="D83" s="1"/>
      <c r="E83" s="1"/>
      <c r="F83" s="1"/>
      <c r="G83" s="1"/>
      <c r="H83" s="1" t="s">
        <v>1671</v>
      </c>
      <c r="I83" s="5">
        <f t="shared" si="1"/>
        <v>81</v>
      </c>
      <c r="J83" s="1"/>
      <c r="K83" s="1"/>
      <c r="L83" s="1"/>
      <c r="M83" s="1"/>
      <c r="N83" s="1"/>
      <c r="O83" s="1"/>
      <c r="P83" s="1"/>
      <c r="Q83" s="1"/>
      <c r="R83" s="1"/>
      <c r="S83" s="1"/>
      <c r="T83" s="1"/>
      <c r="U83" s="1"/>
      <c r="W83" s="1"/>
      <c r="X83" s="1"/>
      <c r="Y83" s="1"/>
      <c r="Z83" s="1"/>
      <c r="AA83" s="1"/>
      <c r="AB83" s="1"/>
      <c r="AC83" s="1"/>
      <c r="AD83" s="1"/>
    </row>
    <row r="84">
      <c r="A84" s="1"/>
      <c r="B84" s="1"/>
      <c r="C84" s="1"/>
      <c r="D84" s="1"/>
      <c r="E84" s="1"/>
      <c r="F84" s="1"/>
      <c r="G84" s="1"/>
      <c r="H84" s="1" t="s">
        <v>1672</v>
      </c>
      <c r="I84" s="5">
        <f t="shared" si="1"/>
        <v>82</v>
      </c>
      <c r="J84" s="1"/>
      <c r="K84" s="1"/>
      <c r="L84" s="1"/>
      <c r="M84" s="1"/>
      <c r="N84" s="1"/>
      <c r="O84" s="1"/>
      <c r="P84" s="1"/>
      <c r="Q84" s="1"/>
      <c r="R84" s="1"/>
      <c r="S84" s="1"/>
      <c r="T84" s="1"/>
      <c r="U84" s="1"/>
      <c r="W84" s="1"/>
      <c r="X84" s="1"/>
      <c r="Y84" s="1"/>
      <c r="Z84" s="1"/>
      <c r="AA84" s="1"/>
      <c r="AB84" s="1"/>
      <c r="AC84" s="1"/>
      <c r="AD84" s="1"/>
    </row>
    <row r="85">
      <c r="A85" s="1"/>
      <c r="B85" s="1"/>
      <c r="C85" s="1"/>
      <c r="D85" s="1"/>
      <c r="E85" s="1"/>
      <c r="F85" s="1"/>
      <c r="G85" s="1"/>
      <c r="H85" s="1" t="s">
        <v>1673</v>
      </c>
      <c r="I85" s="5">
        <f t="shared" si="1"/>
        <v>83</v>
      </c>
      <c r="J85" s="1"/>
      <c r="K85" s="1"/>
      <c r="L85" s="1"/>
      <c r="M85" s="1"/>
      <c r="N85" s="1"/>
      <c r="O85" s="1"/>
      <c r="P85" s="1"/>
      <c r="Q85" s="1"/>
      <c r="R85" s="1"/>
      <c r="S85" s="1"/>
      <c r="T85" s="1"/>
      <c r="U85" s="1"/>
      <c r="W85" s="1"/>
      <c r="X85" s="1"/>
      <c r="Y85" s="1"/>
      <c r="Z85" s="1"/>
      <c r="AA85" s="1"/>
      <c r="AB85" s="1"/>
      <c r="AC85" s="1"/>
      <c r="AD85" s="1"/>
    </row>
    <row r="86">
      <c r="A86" s="1"/>
      <c r="B86" s="1"/>
      <c r="C86" s="1"/>
      <c r="D86" s="1"/>
      <c r="E86" s="1"/>
      <c r="F86" s="1"/>
      <c r="G86" s="1"/>
      <c r="H86" s="1" t="s">
        <v>1674</v>
      </c>
      <c r="I86" s="5">
        <f t="shared" si="1"/>
        <v>84</v>
      </c>
      <c r="J86" s="1"/>
      <c r="K86" s="1"/>
      <c r="L86" s="1"/>
      <c r="M86" s="1"/>
      <c r="N86" s="1"/>
      <c r="O86" s="1"/>
      <c r="P86" s="1"/>
      <c r="Q86" s="1"/>
      <c r="R86" s="1"/>
      <c r="S86" s="1"/>
      <c r="T86" s="1"/>
      <c r="U86" s="1"/>
      <c r="W86" s="1"/>
      <c r="X86" s="1"/>
      <c r="Y86" s="1"/>
      <c r="Z86" s="1"/>
      <c r="AA86" s="1"/>
      <c r="AB86" s="1"/>
      <c r="AC86" s="1"/>
      <c r="AD86" s="1"/>
    </row>
    <row r="87">
      <c r="A87" s="1"/>
      <c r="B87" s="1"/>
      <c r="C87" s="1"/>
      <c r="D87" s="1"/>
      <c r="E87" s="1"/>
      <c r="F87" s="1"/>
      <c r="G87" s="1"/>
      <c r="H87" s="1" t="s">
        <v>1675</v>
      </c>
      <c r="I87" s="5">
        <f t="shared" si="1"/>
        <v>85</v>
      </c>
      <c r="J87" s="1"/>
      <c r="K87" s="1"/>
      <c r="L87" s="1"/>
      <c r="M87" s="1"/>
      <c r="N87" s="1"/>
      <c r="O87" s="1"/>
      <c r="P87" s="1"/>
      <c r="Q87" s="1"/>
      <c r="R87" s="1"/>
      <c r="S87" s="1"/>
      <c r="T87" s="1"/>
      <c r="U87" s="1"/>
      <c r="W87" s="1"/>
      <c r="X87" s="1"/>
      <c r="Y87" s="1"/>
      <c r="Z87" s="1"/>
      <c r="AA87" s="1"/>
      <c r="AB87" s="1"/>
      <c r="AC87" s="1"/>
      <c r="AD87" s="1"/>
    </row>
    <row r="88">
      <c r="A88" s="1"/>
      <c r="B88" s="1"/>
      <c r="C88" s="1"/>
      <c r="D88" s="1"/>
      <c r="E88" s="1"/>
      <c r="F88" s="1"/>
      <c r="G88" s="1"/>
      <c r="H88" s="1" t="s">
        <v>1640</v>
      </c>
      <c r="I88" s="5">
        <f t="shared" si="1"/>
        <v>86</v>
      </c>
      <c r="J88" s="1"/>
      <c r="K88" s="1"/>
      <c r="L88" s="1"/>
      <c r="M88" s="1"/>
      <c r="N88" s="1"/>
      <c r="O88" s="1"/>
      <c r="P88" s="1"/>
      <c r="Q88" s="1"/>
      <c r="R88" s="1"/>
      <c r="S88" s="1"/>
      <c r="T88" s="1"/>
      <c r="U88" s="1"/>
      <c r="W88" s="1"/>
      <c r="X88" s="1"/>
      <c r="Y88" s="1"/>
      <c r="Z88" s="1"/>
      <c r="AA88" s="1"/>
      <c r="AB88" s="1"/>
      <c r="AC88" s="1"/>
      <c r="AD88" s="1"/>
    </row>
    <row r="89">
      <c r="A89" s="1"/>
      <c r="B89" s="1"/>
      <c r="C89" s="1"/>
      <c r="D89" s="1"/>
      <c r="E89" s="1"/>
      <c r="F89" s="1"/>
      <c r="G89" s="1"/>
      <c r="H89" s="5" t="s">
        <v>1767</v>
      </c>
      <c r="I89" s="5">
        <f t="shared" si="1"/>
        <v>87</v>
      </c>
      <c r="J89" s="1"/>
      <c r="K89" s="1"/>
      <c r="L89" s="1"/>
      <c r="M89" s="1"/>
      <c r="N89" s="1"/>
      <c r="O89" s="1"/>
      <c r="P89" s="1"/>
      <c r="Q89" s="1"/>
      <c r="R89" s="1"/>
      <c r="S89" s="1"/>
      <c r="T89" s="1"/>
      <c r="U89" s="1"/>
      <c r="W89" s="1"/>
      <c r="X89" s="1"/>
      <c r="Y89" s="1"/>
      <c r="Z89" s="1"/>
      <c r="AA89" s="1"/>
      <c r="AB89" s="1"/>
      <c r="AC89" s="1"/>
      <c r="AD89" s="1"/>
    </row>
    <row r="90">
      <c r="A90" s="1"/>
      <c r="B90" s="1"/>
      <c r="C90" s="1"/>
      <c r="D90" s="1"/>
      <c r="E90" s="1"/>
      <c r="F90" s="1"/>
      <c r="G90" s="1"/>
      <c r="H90" s="5" t="s">
        <v>1769</v>
      </c>
      <c r="I90" s="5">
        <f t="shared" si="1"/>
        <v>88</v>
      </c>
      <c r="J90" s="1"/>
      <c r="K90" s="1"/>
      <c r="L90" s="1"/>
      <c r="M90" s="1"/>
      <c r="N90" s="1"/>
      <c r="O90" s="1"/>
      <c r="P90" s="1"/>
      <c r="Q90" s="1"/>
      <c r="R90" s="1"/>
      <c r="S90" s="1"/>
      <c r="T90" s="1"/>
      <c r="U90" s="1"/>
      <c r="W90" s="1"/>
      <c r="X90" s="1"/>
      <c r="Y90" s="1"/>
      <c r="Z90" s="1"/>
      <c r="AA90" s="1"/>
      <c r="AB90" s="1"/>
      <c r="AC90" s="1"/>
      <c r="AD90" s="1"/>
    </row>
    <row r="91">
      <c r="A91" s="1"/>
      <c r="B91" s="1"/>
      <c r="C91" s="1"/>
      <c r="D91" s="1"/>
      <c r="E91" s="1"/>
      <c r="F91" s="1"/>
      <c r="G91" s="1"/>
      <c r="H91" s="1" t="s">
        <v>1848</v>
      </c>
      <c r="I91" s="5">
        <f t="shared" si="1"/>
        <v>89</v>
      </c>
      <c r="J91" s="1"/>
      <c r="K91" s="1"/>
      <c r="L91" s="1"/>
      <c r="M91" s="1"/>
      <c r="N91" s="1"/>
      <c r="O91" s="1"/>
      <c r="P91" s="1"/>
      <c r="Q91" s="1"/>
      <c r="R91" s="1"/>
      <c r="S91" s="1"/>
      <c r="T91" s="1"/>
      <c r="U91" s="1"/>
      <c r="W91" s="1"/>
      <c r="X91" s="1"/>
      <c r="Y91" s="1"/>
      <c r="Z91" s="1"/>
      <c r="AA91" s="1"/>
      <c r="AB91" s="1"/>
      <c r="AC91" s="1"/>
      <c r="AD91" s="1"/>
    </row>
    <row r="92">
      <c r="A92" s="1"/>
      <c r="B92" s="1"/>
      <c r="C92" s="1"/>
      <c r="D92" s="1"/>
      <c r="E92" s="1"/>
      <c r="F92" s="1"/>
      <c r="G92" s="1"/>
      <c r="H92" s="1" t="s">
        <v>1922</v>
      </c>
      <c r="I92" s="5">
        <f t="shared" si="1"/>
        <v>90</v>
      </c>
      <c r="J92" s="1"/>
      <c r="K92" s="1"/>
      <c r="L92" s="1"/>
      <c r="M92" s="1"/>
      <c r="N92" s="1"/>
      <c r="O92" s="1"/>
      <c r="P92" s="1"/>
      <c r="Q92" s="1"/>
      <c r="R92" s="1"/>
      <c r="S92" s="1"/>
      <c r="T92" s="1"/>
      <c r="U92" s="1"/>
      <c r="W92" s="1"/>
      <c r="X92" s="1"/>
      <c r="Y92" s="1"/>
      <c r="Z92" s="1"/>
      <c r="AA92" s="1"/>
      <c r="AB92" s="1"/>
      <c r="AC92" s="1"/>
      <c r="AD92" s="1"/>
    </row>
    <row r="93">
      <c r="A93" s="1"/>
      <c r="B93" s="1"/>
      <c r="C93" s="1"/>
      <c r="D93" s="1"/>
      <c r="E93" s="1"/>
      <c r="F93" s="1"/>
      <c r="G93" s="1"/>
      <c r="H93" s="1" t="s">
        <v>1932</v>
      </c>
      <c r="I93" s="5">
        <f t="shared" si="1"/>
        <v>91</v>
      </c>
      <c r="J93" s="1"/>
      <c r="K93" s="1"/>
      <c r="L93" s="1"/>
      <c r="M93" s="1"/>
      <c r="N93" s="1"/>
      <c r="O93" s="1"/>
      <c r="P93" s="1"/>
      <c r="Q93" s="1"/>
      <c r="R93" s="1"/>
      <c r="S93" s="1"/>
      <c r="T93" s="1"/>
      <c r="U93" s="1"/>
      <c r="W93" s="1"/>
      <c r="X93" s="1"/>
      <c r="Y93" s="1"/>
      <c r="Z93" s="1"/>
      <c r="AA93" s="1"/>
      <c r="AB93" s="1"/>
      <c r="AC93" s="1"/>
      <c r="AD93" s="1"/>
    </row>
    <row r="94">
      <c r="A94" s="1"/>
      <c r="B94" s="1"/>
      <c r="C94" s="1"/>
      <c r="D94" s="1"/>
      <c r="E94" s="1"/>
      <c r="F94" s="1"/>
      <c r="G94" s="1"/>
      <c r="H94" s="1" t="s">
        <v>1886</v>
      </c>
      <c r="I94" s="5">
        <f t="shared" si="1"/>
        <v>92</v>
      </c>
      <c r="J94" s="1"/>
      <c r="K94" s="1"/>
      <c r="L94" s="1"/>
      <c r="M94" s="1"/>
      <c r="N94" s="1"/>
      <c r="O94" s="1"/>
      <c r="P94" s="1"/>
      <c r="Q94" s="1"/>
      <c r="R94" s="1"/>
      <c r="S94" s="1"/>
      <c r="T94" s="1"/>
      <c r="U94" s="1"/>
      <c r="W94" s="1"/>
      <c r="X94" s="1"/>
      <c r="Y94" s="1"/>
      <c r="Z94" s="1"/>
      <c r="AA94" s="1"/>
      <c r="AB94" s="1"/>
      <c r="AC94" s="1"/>
      <c r="AD94" s="1"/>
    </row>
    <row r="95">
      <c r="A95" s="1"/>
      <c r="B95" s="1"/>
      <c r="C95" s="1"/>
      <c r="D95" s="1"/>
      <c r="E95" s="1"/>
      <c r="F95" s="1"/>
      <c r="G95" s="1"/>
      <c r="H95" s="1" t="s">
        <v>1759</v>
      </c>
      <c r="I95" s="5">
        <f t="shared" si="1"/>
        <v>93</v>
      </c>
      <c r="J95" s="1"/>
      <c r="K95" s="1"/>
      <c r="L95" s="1"/>
      <c r="M95" s="1"/>
      <c r="N95" s="1"/>
      <c r="O95" s="1"/>
      <c r="P95" s="1"/>
      <c r="Q95" s="1"/>
      <c r="R95" s="1"/>
      <c r="S95" s="1"/>
      <c r="T95" s="1"/>
      <c r="U95" s="1"/>
      <c r="W95" s="1"/>
      <c r="X95" s="1"/>
      <c r="Y95" s="1"/>
      <c r="Z95" s="1"/>
      <c r="AA95" s="1"/>
      <c r="AB95" s="1"/>
      <c r="AC95" s="1"/>
      <c r="AD95" s="1"/>
    </row>
    <row r="96">
      <c r="A96" s="1"/>
      <c r="B96" s="1"/>
      <c r="C96" s="1"/>
      <c r="D96" s="1"/>
      <c r="E96" s="1"/>
      <c r="F96" s="1"/>
      <c r="G96" s="1"/>
      <c r="H96" s="1" t="s">
        <v>1913</v>
      </c>
      <c r="I96" s="5">
        <f t="shared" si="1"/>
        <v>94</v>
      </c>
      <c r="J96" s="1"/>
      <c r="K96" s="1"/>
      <c r="L96" s="1"/>
      <c r="M96" s="1"/>
      <c r="N96" s="1"/>
      <c r="O96" s="1"/>
      <c r="P96" s="1"/>
      <c r="Q96" s="1"/>
      <c r="R96" s="1"/>
      <c r="S96" s="1"/>
      <c r="T96" s="1"/>
      <c r="U96" s="1"/>
      <c r="W96" s="1"/>
      <c r="X96" s="1"/>
      <c r="Y96" s="1"/>
      <c r="Z96" s="1"/>
      <c r="AA96" s="1"/>
      <c r="AB96" s="1"/>
      <c r="AC96" s="1"/>
      <c r="AD96" s="1"/>
    </row>
    <row r="97">
      <c r="A97" s="1"/>
      <c r="B97" s="1"/>
      <c r="C97" s="1"/>
      <c r="D97" s="1"/>
      <c r="E97" s="1"/>
      <c r="F97" s="1"/>
      <c r="G97" s="1"/>
      <c r="H97" s="1" t="s">
        <v>1685</v>
      </c>
      <c r="I97" s="5">
        <f t="shared" si="1"/>
        <v>95</v>
      </c>
      <c r="J97" s="1"/>
      <c r="K97" s="1"/>
      <c r="L97" s="1"/>
      <c r="M97" s="1"/>
      <c r="N97" s="1"/>
      <c r="O97" s="1"/>
      <c r="P97" s="1"/>
      <c r="Q97" s="1"/>
      <c r="R97" s="1"/>
      <c r="S97" s="1"/>
      <c r="T97" s="1"/>
      <c r="U97" s="1"/>
      <c r="W97" s="1"/>
      <c r="X97" s="1"/>
      <c r="Y97" s="1"/>
      <c r="Z97" s="1"/>
      <c r="AA97" s="1"/>
      <c r="AB97" s="1"/>
      <c r="AC97" s="1"/>
      <c r="AD97" s="1"/>
    </row>
    <row r="98">
      <c r="A98" s="1"/>
      <c r="B98" s="1"/>
      <c r="C98" s="1"/>
      <c r="D98" s="1"/>
      <c r="E98" s="1"/>
      <c r="F98" s="1"/>
      <c r="G98" s="1"/>
      <c r="H98" s="1" t="s">
        <v>1680</v>
      </c>
      <c r="I98" s="5">
        <f t="shared" si="1"/>
        <v>96</v>
      </c>
      <c r="J98" s="1"/>
      <c r="K98" s="1"/>
      <c r="L98" s="1"/>
      <c r="M98" s="1"/>
      <c r="N98" s="1"/>
      <c r="O98" s="1"/>
      <c r="P98" s="1"/>
      <c r="Q98" s="1"/>
      <c r="R98" s="1"/>
      <c r="S98" s="1"/>
      <c r="T98" s="1"/>
      <c r="U98" s="1"/>
      <c r="W98" s="1"/>
      <c r="X98" s="1"/>
      <c r="Y98" s="1"/>
      <c r="Z98" s="1"/>
      <c r="AA98" s="1"/>
      <c r="AB98" s="1"/>
      <c r="AC98" s="1"/>
      <c r="AD98" s="1"/>
    </row>
    <row r="99">
      <c r="A99" s="1"/>
      <c r="B99" s="1"/>
      <c r="C99" s="1"/>
      <c r="D99" s="1"/>
      <c r="E99" s="1"/>
      <c r="F99" s="1"/>
      <c r="G99" s="1"/>
      <c r="H99" s="1" t="s">
        <v>1960</v>
      </c>
      <c r="I99" s="5">
        <f t="shared" si="1"/>
        <v>97</v>
      </c>
      <c r="J99" s="1"/>
      <c r="K99" s="1"/>
      <c r="L99" s="1"/>
      <c r="M99" s="1"/>
      <c r="N99" s="1"/>
      <c r="O99" s="1"/>
      <c r="P99" s="1"/>
      <c r="Q99" s="1"/>
      <c r="R99" s="1"/>
      <c r="S99" s="1"/>
      <c r="T99" s="1"/>
      <c r="U99" s="1"/>
      <c r="W99" s="1"/>
      <c r="X99" s="1"/>
      <c r="Y99" s="1"/>
      <c r="Z99" s="1"/>
      <c r="AA99" s="1"/>
      <c r="AB99" s="1"/>
      <c r="AC99" s="1"/>
      <c r="AD99" s="1"/>
    </row>
    <row r="100">
      <c r="A100" s="1"/>
      <c r="B100" s="1"/>
      <c r="C100" s="1"/>
      <c r="D100" s="1"/>
      <c r="E100" s="1"/>
      <c r="F100" s="1"/>
      <c r="G100" s="1"/>
      <c r="H100" s="1" t="s">
        <v>1643</v>
      </c>
      <c r="I100" s="5">
        <f t="shared" si="1"/>
        <v>98</v>
      </c>
      <c r="J100" s="1"/>
      <c r="K100" s="1"/>
      <c r="L100" s="1"/>
      <c r="M100" s="1"/>
      <c r="N100" s="1"/>
      <c r="O100" s="1"/>
      <c r="P100" s="1"/>
      <c r="Q100" s="1"/>
      <c r="R100" s="1"/>
      <c r="S100" s="1"/>
      <c r="T100" s="1"/>
      <c r="U100" s="1"/>
      <c r="W100" s="1"/>
      <c r="X100" s="1"/>
      <c r="Y100" s="1"/>
      <c r="Z100" s="1"/>
      <c r="AA100" s="1"/>
      <c r="AB100" s="1"/>
      <c r="AC100" s="1"/>
      <c r="AD100" s="1"/>
    </row>
    <row r="101">
      <c r="A101" s="1"/>
      <c r="B101" s="1"/>
      <c r="C101" s="1"/>
      <c r="D101" s="1"/>
      <c r="E101" s="1"/>
      <c r="F101" s="1"/>
      <c r="G101" s="1"/>
      <c r="H101" s="1" t="s">
        <v>1644</v>
      </c>
      <c r="I101" s="5">
        <f t="shared" si="1"/>
        <v>99</v>
      </c>
      <c r="J101" s="1"/>
      <c r="K101" s="1"/>
      <c r="L101" s="1"/>
      <c r="M101" s="1"/>
      <c r="N101" s="1"/>
      <c r="O101" s="1"/>
      <c r="P101" s="1"/>
      <c r="Q101" s="1"/>
      <c r="R101" s="1"/>
      <c r="S101" s="1"/>
      <c r="T101" s="1"/>
      <c r="U101" s="1"/>
      <c r="W101" s="1"/>
      <c r="X101" s="1"/>
      <c r="Y101" s="1"/>
      <c r="Z101" s="1"/>
      <c r="AA101" s="1"/>
      <c r="AB101" s="1"/>
      <c r="AC101" s="1"/>
      <c r="AD101" s="1"/>
    </row>
    <row r="102">
      <c r="A102" s="1"/>
      <c r="B102" s="1"/>
      <c r="C102" s="1"/>
      <c r="D102" s="1"/>
      <c r="E102" s="1"/>
      <c r="F102" s="1"/>
      <c r="G102" s="1"/>
      <c r="H102" s="1" t="s">
        <v>1645</v>
      </c>
      <c r="I102" s="5">
        <f t="shared" si="1"/>
        <v>100</v>
      </c>
      <c r="J102" s="1"/>
      <c r="K102" s="1"/>
      <c r="L102" s="1"/>
      <c r="M102" s="1"/>
      <c r="N102" s="1"/>
      <c r="O102" s="1"/>
      <c r="P102" s="1"/>
      <c r="Q102" s="1"/>
      <c r="R102" s="1"/>
      <c r="S102" s="1"/>
      <c r="T102" s="1"/>
      <c r="U102" s="1"/>
      <c r="W102" s="1"/>
      <c r="X102" s="1"/>
      <c r="Y102" s="1"/>
      <c r="Z102" s="1"/>
      <c r="AA102" s="1"/>
      <c r="AB102" s="1"/>
      <c r="AC102" s="1"/>
      <c r="AD102" s="1"/>
    </row>
    <row r="103">
      <c r="A103" s="1"/>
      <c r="B103" s="1"/>
      <c r="C103" s="1"/>
      <c r="D103" s="1"/>
      <c r="E103" s="1"/>
      <c r="F103" s="1"/>
      <c r="G103" s="1"/>
      <c r="H103" s="1" t="s">
        <v>1646</v>
      </c>
      <c r="I103" s="5">
        <f t="shared" si="1"/>
        <v>101</v>
      </c>
      <c r="J103" s="1"/>
      <c r="K103" s="1"/>
      <c r="L103" s="1"/>
      <c r="M103" s="1"/>
      <c r="N103" s="1"/>
      <c r="O103" s="1"/>
      <c r="P103" s="1"/>
      <c r="Q103" s="1"/>
      <c r="R103" s="1"/>
      <c r="S103" s="1"/>
      <c r="T103" s="1"/>
      <c r="U103" s="1"/>
      <c r="W103" s="1"/>
      <c r="X103" s="1"/>
      <c r="Y103" s="1"/>
      <c r="Z103" s="1"/>
      <c r="AA103" s="1"/>
      <c r="AB103" s="1"/>
      <c r="AC103" s="1"/>
      <c r="AD103" s="1"/>
    </row>
    <row r="104">
      <c r="A104" s="1"/>
      <c r="B104" s="1"/>
      <c r="C104" s="1"/>
      <c r="D104" s="1"/>
      <c r="E104" s="1"/>
      <c r="F104" s="1"/>
      <c r="G104" s="1"/>
      <c r="H104" s="1" t="s">
        <v>1823</v>
      </c>
      <c r="I104" s="5">
        <f t="shared" si="1"/>
        <v>102</v>
      </c>
      <c r="J104" s="1"/>
      <c r="K104" s="1"/>
      <c r="L104" s="1"/>
      <c r="M104" s="1"/>
      <c r="N104" s="1"/>
      <c r="O104" s="1"/>
      <c r="P104" s="1"/>
      <c r="Q104" s="1"/>
      <c r="R104" s="1"/>
      <c r="S104" s="1"/>
      <c r="T104" s="1"/>
      <c r="U104" s="1"/>
      <c r="W104" s="1"/>
      <c r="X104" s="1"/>
      <c r="Y104" s="1"/>
      <c r="Z104" s="1"/>
      <c r="AA104" s="1"/>
      <c r="AB104" s="1"/>
      <c r="AC104" s="1"/>
      <c r="AD104" s="1"/>
    </row>
    <row r="105">
      <c r="A105" s="1"/>
      <c r="B105" s="1"/>
      <c r="C105" s="1"/>
      <c r="D105" s="1"/>
      <c r="E105" s="1"/>
      <c r="F105" s="1"/>
      <c r="G105" s="1"/>
      <c r="H105" s="1" t="s">
        <v>1682</v>
      </c>
      <c r="I105" s="5">
        <f t="shared" si="1"/>
        <v>103</v>
      </c>
      <c r="J105" s="1"/>
      <c r="K105" s="1"/>
      <c r="L105" s="1"/>
      <c r="M105" s="1"/>
      <c r="N105" s="1"/>
      <c r="O105" s="1"/>
      <c r="P105" s="1"/>
      <c r="Q105" s="1"/>
      <c r="R105" s="1"/>
      <c r="S105" s="1"/>
      <c r="T105" s="1"/>
      <c r="U105" s="1"/>
      <c r="W105" s="1"/>
      <c r="X105" s="1"/>
      <c r="Y105" s="1"/>
      <c r="Z105" s="1"/>
      <c r="AA105" s="1"/>
      <c r="AB105" s="1"/>
      <c r="AC105" s="1"/>
      <c r="AD105" s="1"/>
    </row>
    <row r="106">
      <c r="A106" s="1"/>
      <c r="B106" s="1"/>
      <c r="C106" s="1"/>
      <c r="D106" s="1"/>
      <c r="E106" s="1"/>
      <c r="F106" s="1"/>
      <c r="G106" s="1"/>
      <c r="H106" s="1" t="s">
        <v>1979</v>
      </c>
      <c r="I106" s="5">
        <f t="shared" si="1"/>
        <v>104</v>
      </c>
      <c r="J106" s="1"/>
      <c r="K106" s="1"/>
      <c r="L106" s="1"/>
      <c r="M106" s="1"/>
      <c r="N106" s="1"/>
      <c r="O106" s="1"/>
      <c r="P106" s="1"/>
      <c r="Q106" s="1"/>
      <c r="R106" s="1"/>
      <c r="S106" s="1"/>
      <c r="T106" s="1"/>
      <c r="U106" s="1"/>
      <c r="W106" s="1"/>
      <c r="X106" s="1"/>
      <c r="Y106" s="1"/>
      <c r="Z106" s="1"/>
      <c r="AA106" s="1"/>
      <c r="AB106" s="1"/>
      <c r="AC106" s="1"/>
      <c r="AD106" s="1"/>
    </row>
    <row r="107">
      <c r="A107" s="1"/>
      <c r="B107" s="1"/>
      <c r="C107" s="1"/>
      <c r="D107" s="1"/>
      <c r="E107" s="1"/>
      <c r="F107" s="1"/>
      <c r="G107" s="1"/>
      <c r="H107" s="1" t="s">
        <v>1647</v>
      </c>
      <c r="I107" s="5">
        <f t="shared" si="1"/>
        <v>105</v>
      </c>
      <c r="J107" s="1"/>
      <c r="K107" s="1"/>
      <c r="L107" s="1"/>
      <c r="M107" s="1"/>
      <c r="N107" s="1"/>
      <c r="O107" s="1"/>
      <c r="P107" s="1"/>
      <c r="Q107" s="1"/>
      <c r="R107" s="1"/>
      <c r="S107" s="1"/>
      <c r="T107" s="1"/>
      <c r="U107" s="1"/>
      <c r="W107" s="1"/>
      <c r="X107" s="1"/>
      <c r="Y107" s="1"/>
      <c r="Z107" s="1"/>
      <c r="AA107" s="1"/>
      <c r="AB107" s="1"/>
      <c r="AC107" s="1"/>
      <c r="AD107" s="1"/>
    </row>
    <row r="108">
      <c r="A108" s="1"/>
      <c r="B108" s="1"/>
      <c r="C108" s="1"/>
      <c r="D108" s="1"/>
      <c r="E108" s="1"/>
      <c r="F108" s="1"/>
      <c r="G108" s="1"/>
      <c r="H108" s="1" t="s">
        <v>1648</v>
      </c>
      <c r="I108" s="5">
        <f t="shared" si="1"/>
        <v>106</v>
      </c>
      <c r="J108" s="1"/>
      <c r="K108" s="1"/>
      <c r="L108" s="1"/>
      <c r="M108" s="1"/>
      <c r="N108" s="1"/>
      <c r="O108" s="1"/>
      <c r="P108" s="1"/>
      <c r="Q108" s="1"/>
      <c r="R108" s="1"/>
      <c r="S108" s="1"/>
      <c r="T108" s="1"/>
      <c r="U108" s="1"/>
      <c r="W108" s="1"/>
      <c r="X108" s="1"/>
      <c r="Y108" s="1"/>
      <c r="Z108" s="1"/>
      <c r="AA108" s="1"/>
      <c r="AB108" s="1"/>
      <c r="AC108" s="1"/>
      <c r="AD108" s="1"/>
    </row>
    <row r="109">
      <c r="A109" s="1"/>
      <c r="B109" s="1"/>
      <c r="C109" s="1"/>
      <c r="D109" s="1"/>
      <c r="E109" s="1"/>
      <c r="F109" s="1"/>
      <c r="G109" s="1"/>
      <c r="H109" s="1" t="s">
        <v>1649</v>
      </c>
      <c r="I109" s="5">
        <f t="shared" si="1"/>
        <v>107</v>
      </c>
      <c r="J109" s="1"/>
      <c r="K109" s="1"/>
      <c r="L109" s="1"/>
      <c r="M109" s="1"/>
      <c r="N109" s="1"/>
      <c r="O109" s="1"/>
      <c r="P109" s="1"/>
      <c r="Q109" s="1"/>
      <c r="R109" s="1"/>
      <c r="S109" s="1"/>
      <c r="T109" s="1"/>
      <c r="U109" s="1"/>
      <c r="W109" s="1"/>
      <c r="X109" s="1"/>
      <c r="Y109" s="1"/>
      <c r="Z109" s="1"/>
      <c r="AA109" s="1"/>
      <c r="AB109" s="1"/>
      <c r="AC109" s="1"/>
      <c r="AD109" s="1"/>
    </row>
    <row r="110">
      <c r="A110" s="1"/>
      <c r="B110" s="1"/>
      <c r="C110" s="1"/>
      <c r="D110" s="1"/>
      <c r="E110" s="1"/>
      <c r="F110" s="1"/>
      <c r="G110" s="1"/>
      <c r="H110" s="1" t="s">
        <v>1877</v>
      </c>
      <c r="I110" s="5">
        <f t="shared" si="1"/>
        <v>108</v>
      </c>
      <c r="J110" s="1"/>
      <c r="K110" s="1"/>
      <c r="L110" s="1"/>
      <c r="M110" s="1"/>
      <c r="N110" s="1"/>
      <c r="O110" s="1"/>
      <c r="P110" s="1"/>
      <c r="Q110" s="1"/>
      <c r="R110" s="1"/>
      <c r="S110" s="1"/>
      <c r="T110" s="1"/>
      <c r="U110" s="1"/>
      <c r="W110" s="1"/>
      <c r="X110" s="1"/>
      <c r="Y110" s="1"/>
      <c r="Z110" s="1"/>
      <c r="AA110" s="1"/>
      <c r="AB110" s="1"/>
      <c r="AC110" s="1"/>
      <c r="AD110" s="1"/>
    </row>
    <row r="111">
      <c r="A111" s="1"/>
      <c r="B111" s="1"/>
      <c r="C111" s="1"/>
      <c r="D111" s="1"/>
      <c r="E111" s="1"/>
      <c r="F111" s="1"/>
      <c r="G111" s="1"/>
      <c r="H111" s="1" t="s">
        <v>1976</v>
      </c>
      <c r="I111" s="5">
        <f t="shared" si="1"/>
        <v>109</v>
      </c>
      <c r="J111" s="1"/>
      <c r="K111" s="1"/>
      <c r="L111" s="1"/>
      <c r="M111" s="1"/>
      <c r="N111" s="1"/>
      <c r="O111" s="1"/>
      <c r="P111" s="1"/>
      <c r="Q111" s="1"/>
      <c r="R111" s="1"/>
      <c r="S111" s="1"/>
      <c r="T111" s="1"/>
      <c r="U111" s="1"/>
      <c r="W111" s="1"/>
      <c r="X111" s="1"/>
      <c r="Y111" s="1"/>
      <c r="Z111" s="1"/>
      <c r="AA111" s="1"/>
      <c r="AB111" s="1"/>
      <c r="AC111" s="1"/>
      <c r="AD111" s="1"/>
    </row>
    <row r="112">
      <c r="A112" s="1"/>
      <c r="B112" s="1"/>
      <c r="C112" s="1"/>
      <c r="D112" s="1"/>
      <c r="E112" s="1"/>
      <c r="F112" s="1"/>
      <c r="G112" s="1"/>
      <c r="H112" s="1" t="s">
        <v>1623</v>
      </c>
      <c r="I112" s="5">
        <f t="shared" si="1"/>
        <v>110</v>
      </c>
      <c r="J112" s="1"/>
      <c r="K112" s="1"/>
      <c r="L112" s="1"/>
      <c r="M112" s="1"/>
      <c r="N112" s="1"/>
      <c r="O112" s="1"/>
      <c r="P112" s="1"/>
      <c r="Q112" s="1"/>
      <c r="R112" s="1"/>
      <c r="S112" s="1"/>
      <c r="T112" s="1"/>
      <c r="U112" s="1"/>
      <c r="W112" s="1"/>
      <c r="X112" s="1"/>
      <c r="Y112" s="1"/>
      <c r="Z112" s="1"/>
      <c r="AA112" s="1"/>
      <c r="AB112" s="1"/>
      <c r="AC112" s="1"/>
      <c r="AD112" s="1"/>
    </row>
    <row r="113">
      <c r="A113" s="1"/>
      <c r="B113" s="1"/>
      <c r="C113" s="1"/>
      <c r="D113" s="1"/>
      <c r="E113" s="1"/>
      <c r="F113" s="1"/>
      <c r="G113" s="1"/>
      <c r="H113" s="1" t="s">
        <v>1722</v>
      </c>
      <c r="I113" s="5">
        <f t="shared" si="1"/>
        <v>111</v>
      </c>
      <c r="J113" s="1"/>
      <c r="K113" s="1"/>
      <c r="L113" s="1"/>
      <c r="M113" s="1"/>
      <c r="N113" s="1"/>
      <c r="O113" s="1"/>
      <c r="P113" s="1"/>
      <c r="Q113" s="1"/>
      <c r="R113" s="1"/>
      <c r="S113" s="1"/>
      <c r="T113" s="1"/>
      <c r="U113" s="1"/>
      <c r="W113" s="1"/>
      <c r="X113" s="1"/>
      <c r="Y113" s="1"/>
      <c r="Z113" s="1"/>
      <c r="AA113" s="1"/>
      <c r="AB113" s="1"/>
      <c r="AC113" s="1"/>
      <c r="AD113" s="1"/>
    </row>
    <row r="114">
      <c r="A114" s="1"/>
      <c r="B114" s="1"/>
      <c r="C114" s="1"/>
      <c r="D114" s="1"/>
      <c r="E114" s="1"/>
      <c r="F114" s="1"/>
      <c r="G114" s="1"/>
      <c r="H114" s="1" t="s">
        <v>1973</v>
      </c>
      <c r="I114" s="5">
        <f t="shared" si="1"/>
        <v>112</v>
      </c>
      <c r="J114" s="1"/>
      <c r="K114" s="1"/>
      <c r="L114" s="1"/>
      <c r="M114" s="1"/>
      <c r="N114" s="1"/>
      <c r="O114" s="1"/>
      <c r="P114" s="1"/>
      <c r="Q114" s="1"/>
      <c r="R114" s="1"/>
      <c r="S114" s="1"/>
      <c r="T114" s="1"/>
      <c r="U114" s="1"/>
      <c r="W114" s="1"/>
      <c r="X114" s="1"/>
      <c r="Y114" s="1"/>
      <c r="Z114" s="1"/>
      <c r="AA114" s="1"/>
      <c r="AB114" s="1"/>
      <c r="AC114" s="1"/>
      <c r="AD114" s="1"/>
    </row>
    <row r="115">
      <c r="A115" s="1"/>
      <c r="B115" s="1"/>
      <c r="C115" s="1"/>
      <c r="D115" s="1"/>
      <c r="E115" s="1"/>
      <c r="F115" s="1"/>
      <c r="G115" s="1"/>
      <c r="H115" s="1" t="s">
        <v>1772</v>
      </c>
      <c r="I115" s="5">
        <f t="shared" si="1"/>
        <v>113</v>
      </c>
      <c r="J115" s="1"/>
      <c r="K115" s="1"/>
      <c r="L115" s="1"/>
      <c r="M115" s="1"/>
      <c r="N115" s="1"/>
      <c r="O115" s="1"/>
      <c r="P115" s="1"/>
      <c r="Q115" s="1"/>
      <c r="R115" s="1"/>
      <c r="S115" s="1"/>
      <c r="T115" s="1"/>
      <c r="U115" s="1"/>
      <c r="W115" s="1"/>
      <c r="X115" s="1"/>
      <c r="Y115" s="1"/>
      <c r="Z115" s="1"/>
      <c r="AA115" s="1"/>
      <c r="AB115" s="1"/>
      <c r="AC115" s="1"/>
      <c r="AD115" s="1"/>
    </row>
    <row r="116">
      <c r="A116" s="1"/>
      <c r="B116" s="1"/>
      <c r="C116" s="1"/>
      <c r="D116" s="1"/>
      <c r="E116" s="1"/>
      <c r="F116" s="1"/>
      <c r="G116" s="1"/>
      <c r="H116" s="1" t="s">
        <v>1840</v>
      </c>
      <c r="I116" s="5">
        <f t="shared" si="1"/>
        <v>114</v>
      </c>
      <c r="J116" s="1"/>
      <c r="K116" s="1"/>
      <c r="L116" s="1"/>
      <c r="M116" s="1"/>
      <c r="N116" s="1"/>
      <c r="O116" s="1"/>
      <c r="P116" s="1"/>
      <c r="Q116" s="1"/>
      <c r="R116" s="1"/>
      <c r="S116" s="1"/>
      <c r="T116" s="1"/>
      <c r="U116" s="1"/>
      <c r="W116" s="1"/>
      <c r="X116" s="1"/>
      <c r="Y116" s="1"/>
      <c r="Z116" s="1"/>
      <c r="AA116" s="1"/>
      <c r="AB116" s="1"/>
      <c r="AC116" s="1"/>
      <c r="AD116" s="1"/>
    </row>
    <row r="117">
      <c r="A117" s="1"/>
      <c r="B117" s="1"/>
      <c r="C117" s="1"/>
      <c r="D117" s="1"/>
      <c r="E117" s="1"/>
      <c r="F117" s="1"/>
      <c r="G117" s="1"/>
      <c r="H117" s="1" t="s">
        <v>1746</v>
      </c>
      <c r="I117" s="5">
        <f t="shared" si="1"/>
        <v>115</v>
      </c>
      <c r="J117" s="1"/>
      <c r="K117" s="1"/>
      <c r="L117" s="1"/>
      <c r="M117" s="1"/>
      <c r="N117" s="1"/>
      <c r="O117" s="1"/>
      <c r="P117" s="1"/>
      <c r="Q117" s="1"/>
      <c r="R117" s="1"/>
      <c r="S117" s="1"/>
      <c r="T117" s="1"/>
      <c r="U117" s="1"/>
      <c r="W117" s="1"/>
      <c r="X117" s="1"/>
      <c r="Y117" s="1"/>
      <c r="Z117" s="1"/>
      <c r="AA117" s="1"/>
      <c r="AB117" s="1"/>
      <c r="AC117" s="1"/>
      <c r="AD117" s="1"/>
    </row>
    <row r="118">
      <c r="A118" s="1"/>
      <c r="B118" s="1"/>
      <c r="C118" s="1"/>
      <c r="D118" s="1"/>
      <c r="E118" s="1"/>
      <c r="F118" s="1"/>
      <c r="G118" s="1"/>
      <c r="H118" s="1" t="s">
        <v>1626</v>
      </c>
      <c r="I118" s="5">
        <f t="shared" si="1"/>
        <v>116</v>
      </c>
      <c r="J118" s="1"/>
      <c r="K118" s="1"/>
      <c r="L118" s="1"/>
      <c r="M118" s="1"/>
      <c r="N118" s="1"/>
      <c r="O118" s="1"/>
      <c r="P118" s="1"/>
      <c r="Q118" s="1"/>
      <c r="R118" s="1"/>
      <c r="S118" s="1"/>
      <c r="T118" s="1"/>
      <c r="U118" s="1"/>
      <c r="W118" s="1"/>
      <c r="X118" s="1"/>
      <c r="Y118" s="1"/>
      <c r="Z118" s="1"/>
      <c r="AA118" s="1"/>
      <c r="AB118" s="1"/>
      <c r="AC118" s="1"/>
      <c r="AD118" s="1"/>
    </row>
    <row r="119">
      <c r="A119" s="1"/>
      <c r="B119" s="1"/>
      <c r="C119" s="1"/>
      <c r="D119" s="1"/>
      <c r="E119" s="1"/>
      <c r="F119" s="1"/>
      <c r="G119" s="1"/>
      <c r="H119" s="1" t="s">
        <v>1627</v>
      </c>
      <c r="I119" s="5">
        <f t="shared" si="1"/>
        <v>117</v>
      </c>
      <c r="J119" s="1"/>
      <c r="K119" s="1"/>
      <c r="L119" s="1"/>
      <c r="M119" s="1"/>
      <c r="N119" s="1"/>
      <c r="O119" s="1"/>
      <c r="P119" s="1"/>
      <c r="Q119" s="1"/>
      <c r="R119" s="1"/>
      <c r="S119" s="1"/>
      <c r="T119" s="1"/>
      <c r="U119" s="1"/>
      <c r="W119" s="1"/>
      <c r="X119" s="1"/>
      <c r="Y119" s="1"/>
      <c r="Z119" s="1"/>
      <c r="AA119" s="1"/>
      <c r="AB119" s="1"/>
      <c r="AC119" s="1"/>
      <c r="AD119" s="1"/>
    </row>
    <row r="120">
      <c r="A120" s="1"/>
      <c r="B120" s="1"/>
      <c r="C120" s="1"/>
      <c r="D120" s="1"/>
      <c r="E120" s="1"/>
      <c r="F120" s="1"/>
      <c r="G120" s="1"/>
      <c r="H120" s="1" t="s">
        <v>1716</v>
      </c>
      <c r="I120" s="5">
        <f t="shared" si="1"/>
        <v>118</v>
      </c>
      <c r="J120" s="1"/>
      <c r="K120" s="1"/>
      <c r="L120" s="1"/>
      <c r="M120" s="1"/>
      <c r="N120" s="1"/>
      <c r="O120" s="1"/>
      <c r="P120" s="1"/>
      <c r="Q120" s="1"/>
      <c r="R120" s="1"/>
      <c r="S120" s="1"/>
      <c r="T120" s="1"/>
      <c r="U120" s="1"/>
      <c r="W120" s="1"/>
      <c r="X120" s="1"/>
      <c r="Y120" s="1"/>
      <c r="Z120" s="1"/>
      <c r="AA120" s="1"/>
      <c r="AB120" s="1"/>
      <c r="AC120" s="1"/>
      <c r="AD120" s="1"/>
    </row>
    <row r="121">
      <c r="A121" s="1"/>
      <c r="B121" s="1"/>
      <c r="C121" s="1"/>
      <c r="D121" s="1"/>
      <c r="E121" s="1"/>
      <c r="F121" s="1"/>
      <c r="G121" s="1"/>
      <c r="H121" s="1" t="s">
        <v>1732</v>
      </c>
      <c r="I121" s="5">
        <f t="shared" si="1"/>
        <v>119</v>
      </c>
      <c r="J121" s="1"/>
      <c r="K121" s="1"/>
      <c r="L121" s="1"/>
      <c r="M121" s="1"/>
      <c r="N121" s="1"/>
      <c r="O121" s="1"/>
      <c r="P121" s="1"/>
      <c r="Q121" s="1"/>
      <c r="R121" s="1"/>
      <c r="S121" s="1"/>
      <c r="T121" s="1"/>
      <c r="U121" s="1"/>
      <c r="W121" s="1"/>
      <c r="X121" s="1"/>
      <c r="Y121" s="1"/>
      <c r="Z121" s="1"/>
      <c r="AA121" s="1"/>
      <c r="AB121" s="1"/>
      <c r="AC121" s="1"/>
      <c r="AD121" s="1"/>
    </row>
    <row r="122">
      <c r="A122" s="1"/>
      <c r="B122" s="1"/>
      <c r="C122" s="1"/>
      <c r="D122" s="1"/>
      <c r="E122" s="1"/>
      <c r="F122" s="1"/>
      <c r="G122" s="1"/>
      <c r="H122" s="1" t="s">
        <v>1686</v>
      </c>
      <c r="I122" s="5">
        <f t="shared" si="1"/>
        <v>120</v>
      </c>
      <c r="J122" s="1"/>
      <c r="K122" s="1"/>
      <c r="L122" s="1"/>
      <c r="M122" s="1"/>
      <c r="N122" s="1"/>
      <c r="O122" s="1"/>
      <c r="P122" s="1"/>
      <c r="Q122" s="1"/>
      <c r="R122" s="1"/>
      <c r="S122" s="1"/>
      <c r="T122" s="1"/>
      <c r="U122" s="1"/>
      <c r="W122" s="1"/>
      <c r="X122" s="1"/>
      <c r="Y122" s="1"/>
      <c r="Z122" s="1"/>
      <c r="AA122" s="1"/>
      <c r="AB122" s="1"/>
      <c r="AC122" s="1"/>
      <c r="AD122" s="1"/>
    </row>
    <row r="123">
      <c r="A123" s="1"/>
      <c r="B123" s="1"/>
      <c r="C123" s="1"/>
      <c r="D123" s="1"/>
      <c r="E123" s="1"/>
      <c r="F123" s="1"/>
      <c r="G123" s="1"/>
      <c r="H123" s="1" t="s">
        <v>1899</v>
      </c>
      <c r="I123" s="5">
        <f t="shared" si="1"/>
        <v>121</v>
      </c>
      <c r="J123" s="1"/>
      <c r="K123" s="1"/>
      <c r="L123" s="1"/>
      <c r="M123" s="1"/>
      <c r="N123" s="1"/>
      <c r="O123" s="1"/>
      <c r="P123" s="1"/>
      <c r="Q123" s="1"/>
      <c r="R123" s="1"/>
      <c r="S123" s="1"/>
      <c r="T123" s="1"/>
      <c r="U123" s="1"/>
      <c r="W123" s="1"/>
      <c r="X123" s="1"/>
      <c r="Y123" s="1"/>
      <c r="Z123" s="1"/>
      <c r="AA123" s="1"/>
      <c r="AB123" s="1"/>
      <c r="AC123" s="1"/>
      <c r="AD123" s="1"/>
    </row>
    <row r="124">
      <c r="A124" s="1"/>
      <c r="B124" s="1"/>
      <c r="C124" s="1"/>
      <c r="D124" s="1"/>
      <c r="E124" s="1"/>
      <c r="F124" s="1"/>
      <c r="G124" s="1"/>
      <c r="H124" s="1" t="s">
        <v>1749</v>
      </c>
      <c r="I124" s="5">
        <f t="shared" si="1"/>
        <v>122</v>
      </c>
      <c r="J124" s="1"/>
      <c r="K124" s="1"/>
      <c r="L124" s="1"/>
      <c r="M124" s="1"/>
      <c r="N124" s="1"/>
      <c r="O124" s="1"/>
      <c r="P124" s="1"/>
      <c r="Q124" s="1"/>
      <c r="R124" s="1"/>
      <c r="S124" s="1"/>
      <c r="T124" s="1"/>
      <c r="U124" s="1"/>
      <c r="W124" s="1"/>
      <c r="X124" s="1"/>
      <c r="Y124" s="1"/>
      <c r="Z124" s="1"/>
      <c r="AA124" s="1"/>
      <c r="AB124" s="1"/>
      <c r="AC124" s="1"/>
      <c r="AD124" s="1"/>
    </row>
    <row r="125">
      <c r="A125" s="1"/>
      <c r="B125" s="1"/>
      <c r="C125" s="1"/>
      <c r="D125" s="1"/>
      <c r="E125" s="1"/>
      <c r="F125" s="1"/>
      <c r="G125" s="1"/>
      <c r="H125" s="1" t="s">
        <v>1683</v>
      </c>
      <c r="I125" s="5">
        <f t="shared" si="1"/>
        <v>123</v>
      </c>
      <c r="J125" s="1"/>
      <c r="K125" s="1"/>
      <c r="L125" s="1"/>
      <c r="M125" s="1"/>
      <c r="N125" s="1"/>
      <c r="O125" s="1"/>
      <c r="P125" s="1"/>
      <c r="Q125" s="1"/>
      <c r="R125" s="1"/>
      <c r="S125" s="1"/>
      <c r="T125" s="1"/>
      <c r="U125" s="1"/>
      <c r="W125" s="1"/>
      <c r="X125" s="1"/>
      <c r="Y125" s="1"/>
      <c r="Z125" s="1"/>
      <c r="AA125" s="1"/>
      <c r="AB125" s="1"/>
      <c r="AC125" s="1"/>
      <c r="AD125" s="1"/>
    </row>
    <row r="126">
      <c r="A126" s="1"/>
      <c r="B126" s="1"/>
      <c r="C126" s="1"/>
      <c r="D126" s="1"/>
      <c r="E126" s="1"/>
      <c r="F126" s="1"/>
      <c r="G126" s="1"/>
      <c r="H126" s="1" t="s">
        <v>1788</v>
      </c>
      <c r="I126" s="5">
        <f t="shared" si="1"/>
        <v>124</v>
      </c>
      <c r="J126" s="1"/>
      <c r="K126" s="1"/>
      <c r="L126" s="1"/>
      <c r="M126" s="1"/>
      <c r="N126" s="1"/>
      <c r="O126" s="1"/>
      <c r="P126" s="1"/>
      <c r="Q126" s="1"/>
      <c r="R126" s="1"/>
      <c r="S126" s="1"/>
      <c r="T126" s="1"/>
      <c r="U126" s="1"/>
      <c r="W126" s="1"/>
      <c r="X126" s="1"/>
      <c r="Y126" s="1"/>
      <c r="Z126" s="1"/>
      <c r="AA126" s="1"/>
      <c r="AB126" s="1"/>
      <c r="AC126" s="1"/>
      <c r="AD126" s="1"/>
    </row>
    <row r="127">
      <c r="A127" s="1"/>
      <c r="B127" s="1"/>
      <c r="C127" s="1"/>
      <c r="D127" s="1"/>
      <c r="E127" s="1"/>
      <c r="F127" s="1"/>
      <c r="G127" s="1"/>
      <c r="H127" s="1" t="s">
        <v>1914</v>
      </c>
      <c r="I127" s="5">
        <f t="shared" si="1"/>
        <v>125</v>
      </c>
      <c r="J127" s="1"/>
      <c r="K127" s="1"/>
      <c r="L127" s="1"/>
      <c r="M127" s="1"/>
      <c r="N127" s="1"/>
      <c r="O127" s="1"/>
      <c r="P127" s="1"/>
      <c r="Q127" s="1"/>
      <c r="R127" s="1"/>
      <c r="S127" s="1"/>
      <c r="T127" s="1"/>
      <c r="U127" s="1"/>
      <c r="W127" s="1"/>
      <c r="X127" s="1"/>
      <c r="Y127" s="1"/>
      <c r="Z127" s="1"/>
      <c r="AA127" s="1"/>
      <c r="AB127" s="1"/>
      <c r="AC127" s="1"/>
      <c r="AD127" s="1"/>
    </row>
    <row r="128">
      <c r="A128" s="1"/>
      <c r="B128" s="1"/>
      <c r="C128" s="1"/>
      <c r="D128" s="1"/>
      <c r="E128" s="1"/>
      <c r="F128" s="1"/>
      <c r="G128" s="1"/>
      <c r="H128" s="1" t="s">
        <v>1822</v>
      </c>
      <c r="I128" s="5">
        <f t="shared" si="1"/>
        <v>126</v>
      </c>
      <c r="J128" s="1"/>
      <c r="K128" s="1"/>
      <c r="L128" s="1"/>
      <c r="M128" s="1"/>
      <c r="N128" s="1"/>
      <c r="O128" s="1"/>
      <c r="P128" s="1"/>
      <c r="Q128" s="1"/>
      <c r="R128" s="1"/>
      <c r="S128" s="1"/>
      <c r="T128" s="1"/>
      <c r="U128" s="1"/>
      <c r="W128" s="1"/>
      <c r="X128" s="1"/>
      <c r="Y128" s="1"/>
      <c r="Z128" s="1"/>
      <c r="AA128" s="1"/>
      <c r="AB128" s="1"/>
      <c r="AC128" s="1"/>
      <c r="AD128" s="1"/>
    </row>
    <row r="129">
      <c r="A129" s="1"/>
      <c r="B129" s="1"/>
      <c r="C129" s="1"/>
      <c r="D129" s="1"/>
      <c r="E129" s="1"/>
      <c r="F129" s="1"/>
      <c r="G129" s="1"/>
      <c r="H129" s="1" t="s">
        <v>1789</v>
      </c>
      <c r="I129" s="5">
        <f t="shared" si="1"/>
        <v>127</v>
      </c>
      <c r="J129" s="1"/>
      <c r="K129" s="1"/>
      <c r="L129" s="1"/>
      <c r="M129" s="1"/>
      <c r="N129" s="1"/>
      <c r="O129" s="1"/>
      <c r="P129" s="1"/>
      <c r="Q129" s="1"/>
      <c r="R129" s="1"/>
      <c r="S129" s="1"/>
      <c r="T129" s="1"/>
      <c r="U129" s="1"/>
      <c r="W129" s="1"/>
      <c r="X129" s="1"/>
      <c r="Y129" s="1"/>
      <c r="Z129" s="1"/>
      <c r="AA129" s="1"/>
      <c r="AB129" s="1"/>
      <c r="AC129" s="1"/>
      <c r="AD129" s="1"/>
    </row>
    <row r="130">
      <c r="A130" s="1"/>
      <c r="B130" s="1"/>
      <c r="C130" s="1"/>
      <c r="D130" s="1"/>
      <c r="E130" s="1"/>
      <c r="F130" s="1"/>
      <c r="G130" s="1"/>
      <c r="H130" s="1" t="s">
        <v>1774</v>
      </c>
      <c r="I130" s="5">
        <f t="shared" si="1"/>
        <v>128</v>
      </c>
      <c r="J130" s="1"/>
      <c r="K130" s="1"/>
      <c r="L130" s="1"/>
      <c r="M130" s="1"/>
      <c r="N130" s="1"/>
      <c r="O130" s="1"/>
      <c r="P130" s="1"/>
      <c r="Q130" s="1"/>
      <c r="R130" s="1"/>
      <c r="S130" s="1"/>
      <c r="T130" s="1"/>
      <c r="U130" s="1"/>
      <c r="W130" s="1"/>
      <c r="X130" s="1"/>
      <c r="Y130" s="1"/>
      <c r="Z130" s="1"/>
      <c r="AA130" s="1"/>
      <c r="AB130" s="1"/>
      <c r="AC130" s="1"/>
      <c r="AD130" s="1"/>
    </row>
    <row r="131">
      <c r="A131" s="1"/>
      <c r="B131" s="1"/>
      <c r="C131" s="1"/>
      <c r="D131" s="1"/>
      <c r="E131" s="1"/>
      <c r="F131" s="1"/>
      <c r="G131" s="1"/>
      <c r="H131" s="1" t="s">
        <v>1807</v>
      </c>
      <c r="I131" s="5">
        <f t="shared" si="1"/>
        <v>129</v>
      </c>
      <c r="J131" s="1"/>
      <c r="K131" s="1"/>
      <c r="L131" s="1"/>
      <c r="M131" s="1"/>
      <c r="N131" s="1"/>
      <c r="O131" s="1"/>
      <c r="P131" s="1"/>
      <c r="Q131" s="1"/>
      <c r="R131" s="1"/>
      <c r="S131" s="1"/>
      <c r="T131" s="1"/>
      <c r="U131" s="1"/>
      <c r="W131" s="1"/>
      <c r="X131" s="1"/>
      <c r="Y131" s="1"/>
      <c r="Z131" s="1"/>
      <c r="AA131" s="1"/>
      <c r="AB131" s="1"/>
      <c r="AC131" s="1"/>
      <c r="AD131" s="1"/>
    </row>
    <row r="132">
      <c r="A132" s="1"/>
      <c r="B132" s="1"/>
      <c r="C132" s="1"/>
      <c r="D132" s="1"/>
      <c r="E132" s="1"/>
      <c r="F132" s="1"/>
      <c r="G132" s="1"/>
      <c r="H132" s="1" t="s">
        <v>1689</v>
      </c>
      <c r="I132" s="5">
        <f t="shared" si="1"/>
        <v>130</v>
      </c>
      <c r="J132" s="1"/>
      <c r="K132" s="1"/>
      <c r="L132" s="1"/>
      <c r="M132" s="1"/>
      <c r="N132" s="1"/>
      <c r="O132" s="1"/>
      <c r="P132" s="1"/>
      <c r="Q132" s="1"/>
      <c r="R132" s="1"/>
      <c r="S132" s="1"/>
      <c r="T132" s="1"/>
      <c r="U132" s="1"/>
      <c r="W132" s="1"/>
      <c r="X132" s="1"/>
      <c r="Y132" s="1"/>
      <c r="Z132" s="1"/>
      <c r="AA132" s="1"/>
      <c r="AB132" s="1"/>
      <c r="AC132" s="1"/>
      <c r="AD132" s="1"/>
    </row>
    <row r="133">
      <c r="A133" s="1"/>
      <c r="B133" s="1"/>
      <c r="C133" s="1"/>
      <c r="D133" s="1"/>
      <c r="E133" s="1"/>
      <c r="F133" s="1"/>
      <c r="G133" s="1"/>
      <c r="H133" s="1" t="s">
        <v>1977</v>
      </c>
      <c r="I133" s="5">
        <f t="shared" si="1"/>
        <v>131</v>
      </c>
      <c r="J133" s="1"/>
      <c r="K133" s="1"/>
      <c r="L133" s="1"/>
      <c r="M133" s="1"/>
      <c r="N133" s="1"/>
      <c r="O133" s="1"/>
      <c r="P133" s="1"/>
      <c r="Q133" s="1"/>
      <c r="R133" s="1"/>
      <c r="S133" s="1"/>
      <c r="T133" s="1"/>
      <c r="U133" s="1"/>
      <c r="W133" s="1"/>
      <c r="X133" s="1"/>
      <c r="Y133" s="1"/>
      <c r="Z133" s="1"/>
      <c r="AA133" s="1"/>
      <c r="AB133" s="1"/>
      <c r="AC133" s="1"/>
      <c r="AD133" s="1"/>
    </row>
    <row r="134">
      <c r="A134" s="1"/>
      <c r="B134" s="1"/>
      <c r="C134" s="1"/>
      <c r="D134" s="1"/>
      <c r="E134" s="1"/>
      <c r="F134" s="1"/>
      <c r="G134" s="1"/>
      <c r="H134" s="1" t="s">
        <v>1660</v>
      </c>
      <c r="I134" s="5">
        <f t="shared" si="1"/>
        <v>132</v>
      </c>
      <c r="J134" s="1"/>
      <c r="K134" s="1"/>
      <c r="L134" s="1"/>
      <c r="M134" s="1"/>
      <c r="N134" s="1"/>
      <c r="O134" s="1"/>
      <c r="P134" s="1"/>
      <c r="Q134" s="1"/>
      <c r="R134" s="1"/>
      <c r="S134" s="1"/>
      <c r="T134" s="1"/>
      <c r="U134" s="1"/>
      <c r="W134" s="1"/>
      <c r="X134" s="1"/>
      <c r="Y134" s="1"/>
      <c r="Z134" s="1"/>
      <c r="AA134" s="1"/>
      <c r="AB134" s="1"/>
      <c r="AC134" s="1"/>
      <c r="AD134" s="1"/>
    </row>
    <row r="135">
      <c r="A135" s="1"/>
      <c r="B135" s="1"/>
      <c r="C135" s="1"/>
      <c r="D135" s="1"/>
      <c r="E135" s="1"/>
      <c r="F135" s="1"/>
      <c r="G135" s="1"/>
      <c r="H135" s="5" t="s">
        <v>2018</v>
      </c>
      <c r="I135" s="5">
        <f t="shared" si="1"/>
        <v>133</v>
      </c>
      <c r="J135" s="1"/>
      <c r="K135" s="1"/>
      <c r="L135" s="1"/>
      <c r="M135" s="1"/>
      <c r="N135" s="1"/>
      <c r="O135" s="1"/>
      <c r="P135" s="1"/>
      <c r="Q135" s="1"/>
      <c r="R135" s="1"/>
      <c r="S135" s="1"/>
      <c r="T135" s="1"/>
      <c r="U135" s="1"/>
      <c r="W135" s="1"/>
      <c r="X135" s="1"/>
      <c r="Y135" s="1"/>
      <c r="Z135" s="1"/>
      <c r="AA135" s="1"/>
      <c r="AB135" s="1"/>
      <c r="AC135" s="1"/>
      <c r="AD135" s="1"/>
    </row>
    <row r="136">
      <c r="A136" s="1"/>
      <c r="B136" s="1"/>
      <c r="C136" s="1"/>
      <c r="D136" s="1"/>
      <c r="E136" s="1"/>
      <c r="F136" s="1"/>
      <c r="G136" s="1"/>
      <c r="H136" s="1" t="s">
        <v>1707</v>
      </c>
      <c r="I136" s="5">
        <f t="shared" si="1"/>
        <v>134</v>
      </c>
      <c r="J136" s="1"/>
      <c r="K136" s="1"/>
      <c r="L136" s="1"/>
      <c r="M136" s="1"/>
      <c r="N136" s="1"/>
      <c r="O136" s="1"/>
      <c r="P136" s="1"/>
      <c r="Q136" s="1"/>
      <c r="R136" s="1"/>
      <c r="S136" s="1"/>
      <c r="T136" s="1"/>
      <c r="U136" s="1"/>
      <c r="W136" s="1"/>
      <c r="X136" s="1"/>
      <c r="Y136" s="1"/>
      <c r="Z136" s="1"/>
      <c r="AA136" s="1"/>
      <c r="AB136" s="1"/>
      <c r="AC136" s="1"/>
      <c r="AD136" s="1"/>
    </row>
    <row r="137">
      <c r="A137" s="1"/>
      <c r="B137" s="1"/>
      <c r="C137" s="1"/>
      <c r="D137" s="1"/>
      <c r="E137" s="1"/>
      <c r="F137" s="1"/>
      <c r="G137" s="1"/>
      <c r="H137" s="1" t="s">
        <v>1834</v>
      </c>
      <c r="I137" s="5">
        <f t="shared" si="1"/>
        <v>135</v>
      </c>
      <c r="J137" s="1"/>
      <c r="K137" s="1"/>
      <c r="L137" s="1"/>
      <c r="M137" s="1"/>
      <c r="N137" s="1"/>
      <c r="O137" s="1"/>
      <c r="P137" s="1"/>
      <c r="Q137" s="1"/>
      <c r="R137" s="1"/>
      <c r="S137" s="1"/>
      <c r="T137" s="1"/>
      <c r="U137" s="1"/>
      <c r="W137" s="1"/>
      <c r="X137" s="1"/>
      <c r="Y137" s="1"/>
      <c r="Z137" s="1"/>
      <c r="AA137" s="1"/>
      <c r="AB137" s="1"/>
      <c r="AC137" s="1"/>
      <c r="AD137" s="1"/>
    </row>
    <row r="138">
      <c r="A138" s="1"/>
      <c r="B138" s="1"/>
      <c r="C138" s="1"/>
      <c r="D138" s="1"/>
      <c r="E138" s="1"/>
      <c r="F138" s="1"/>
      <c r="G138" s="1"/>
      <c r="H138" s="1" t="s">
        <v>1633</v>
      </c>
      <c r="I138" s="5">
        <f t="shared" si="1"/>
        <v>136</v>
      </c>
      <c r="J138" s="1"/>
      <c r="K138" s="1"/>
      <c r="L138" s="1"/>
      <c r="M138" s="1"/>
      <c r="N138" s="1"/>
      <c r="O138" s="1"/>
      <c r="P138" s="1"/>
      <c r="Q138" s="1"/>
      <c r="R138" s="1"/>
      <c r="S138" s="1"/>
      <c r="T138" s="1"/>
      <c r="U138" s="1"/>
      <c r="W138" s="1"/>
      <c r="X138" s="1"/>
      <c r="Y138" s="1"/>
      <c r="Z138" s="1"/>
      <c r="AA138" s="1"/>
      <c r="AB138" s="1"/>
      <c r="AC138" s="1"/>
      <c r="AD138" s="1"/>
    </row>
    <row r="139">
      <c r="A139" s="1"/>
      <c r="B139" s="1"/>
      <c r="C139" s="1"/>
      <c r="D139" s="1"/>
      <c r="E139" s="1"/>
      <c r="F139" s="1"/>
      <c r="G139" s="1"/>
      <c r="H139" s="1" t="s">
        <v>1938</v>
      </c>
      <c r="I139" s="5">
        <f t="shared" si="1"/>
        <v>137</v>
      </c>
      <c r="J139" s="1"/>
      <c r="K139" s="1"/>
      <c r="L139" s="1"/>
      <c r="M139" s="1"/>
      <c r="N139" s="1"/>
      <c r="O139" s="1"/>
      <c r="P139" s="1"/>
      <c r="Q139" s="1"/>
      <c r="R139" s="1"/>
      <c r="S139" s="1"/>
      <c r="T139" s="1"/>
      <c r="U139" s="1"/>
      <c r="W139" s="1"/>
      <c r="X139" s="1"/>
      <c r="Y139" s="1"/>
      <c r="Z139" s="1"/>
      <c r="AA139" s="1"/>
      <c r="AB139" s="1"/>
      <c r="AC139" s="1"/>
      <c r="AD139" s="1"/>
    </row>
    <row r="140">
      <c r="A140" s="1"/>
      <c r="B140" s="1"/>
      <c r="C140" s="1"/>
      <c r="D140" s="1"/>
      <c r="E140" s="1"/>
      <c r="F140" s="1"/>
      <c r="G140" s="1"/>
      <c r="H140" s="1" t="s">
        <v>1733</v>
      </c>
      <c r="I140" s="5">
        <f t="shared" si="1"/>
        <v>138</v>
      </c>
      <c r="J140" s="1"/>
      <c r="K140" s="1"/>
      <c r="L140" s="1"/>
      <c r="M140" s="1"/>
      <c r="N140" s="1"/>
      <c r="O140" s="1"/>
      <c r="P140" s="1"/>
      <c r="Q140" s="1"/>
      <c r="R140" s="1"/>
      <c r="S140" s="1"/>
      <c r="T140" s="1"/>
      <c r="U140" s="1"/>
      <c r="W140" s="1"/>
      <c r="X140" s="1"/>
      <c r="Y140" s="1"/>
      <c r="Z140" s="1"/>
      <c r="AA140" s="1"/>
      <c r="AB140" s="1"/>
      <c r="AC140" s="1"/>
      <c r="AD140" s="1"/>
    </row>
    <row r="141">
      <c r="A141" s="1"/>
      <c r="B141" s="1"/>
      <c r="C141" s="1"/>
      <c r="D141" s="1"/>
      <c r="E141" s="1"/>
      <c r="F141" s="1"/>
      <c r="G141" s="1"/>
      <c r="H141" s="1" t="s">
        <v>1650</v>
      </c>
      <c r="I141" s="5">
        <f t="shared" si="1"/>
        <v>139</v>
      </c>
      <c r="J141" s="1"/>
      <c r="K141" s="1"/>
      <c r="L141" s="1"/>
      <c r="M141" s="1"/>
      <c r="N141" s="1"/>
      <c r="O141" s="1"/>
      <c r="P141" s="1"/>
      <c r="Q141" s="1"/>
      <c r="R141" s="1"/>
      <c r="S141" s="1"/>
      <c r="T141" s="1"/>
      <c r="U141" s="1"/>
      <c r="W141" s="1"/>
      <c r="X141" s="1"/>
      <c r="Y141" s="1"/>
      <c r="Z141" s="1"/>
      <c r="AA141" s="1"/>
      <c r="AB141" s="1"/>
      <c r="AC141" s="1"/>
      <c r="AD141" s="1"/>
    </row>
    <row r="142">
      <c r="A142" s="1"/>
      <c r="B142" s="1"/>
      <c r="C142" s="1"/>
      <c r="D142" s="1"/>
      <c r="E142" s="1"/>
      <c r="F142" s="1"/>
      <c r="G142" s="1"/>
      <c r="H142" s="1" t="s">
        <v>1887</v>
      </c>
      <c r="I142" s="5">
        <f t="shared" si="1"/>
        <v>140</v>
      </c>
      <c r="J142" s="1"/>
      <c r="K142" s="1"/>
      <c r="L142" s="1"/>
      <c r="M142" s="1"/>
      <c r="N142" s="1"/>
      <c r="O142" s="1"/>
      <c r="P142" s="1"/>
      <c r="Q142" s="1"/>
      <c r="R142" s="1"/>
      <c r="S142" s="1"/>
      <c r="T142" s="1"/>
      <c r="U142" s="1"/>
      <c r="W142" s="1"/>
      <c r="X142" s="1"/>
      <c r="Y142" s="1"/>
      <c r="Z142" s="1"/>
      <c r="AA142" s="1"/>
      <c r="AB142" s="1"/>
      <c r="AC142" s="1"/>
      <c r="AD142" s="1"/>
    </row>
    <row r="143">
      <c r="A143" s="1"/>
      <c r="B143" s="1"/>
      <c r="C143" s="1"/>
      <c r="D143" s="1"/>
      <c r="E143" s="1"/>
      <c r="F143" s="1"/>
      <c r="G143" s="1"/>
      <c r="H143" s="1" t="s">
        <v>1692</v>
      </c>
      <c r="I143" s="5">
        <f t="shared" si="1"/>
        <v>141</v>
      </c>
      <c r="J143" s="1"/>
      <c r="K143" s="1"/>
      <c r="L143" s="1"/>
      <c r="M143" s="1"/>
      <c r="N143" s="1"/>
      <c r="O143" s="1"/>
      <c r="P143" s="1"/>
      <c r="Q143" s="1"/>
      <c r="R143" s="1"/>
      <c r="S143" s="1"/>
      <c r="T143" s="1"/>
      <c r="U143" s="1"/>
      <c r="W143" s="1"/>
      <c r="X143" s="1"/>
      <c r="Y143" s="1"/>
      <c r="Z143" s="1"/>
      <c r="AA143" s="1"/>
      <c r="AB143" s="1"/>
      <c r="AC143" s="1"/>
      <c r="AD143" s="1"/>
    </row>
    <row r="144">
      <c r="A144" s="1"/>
      <c r="B144" s="1"/>
      <c r="C144" s="1"/>
      <c r="D144" s="1"/>
      <c r="E144" s="1"/>
      <c r="F144" s="1"/>
      <c r="G144" s="1"/>
      <c r="H144" s="1" t="s">
        <v>1693</v>
      </c>
      <c r="I144" s="5">
        <f t="shared" si="1"/>
        <v>142</v>
      </c>
      <c r="J144" s="1"/>
      <c r="K144" s="1"/>
      <c r="L144" s="1"/>
      <c r="M144" s="1"/>
      <c r="N144" s="1"/>
      <c r="O144" s="1"/>
      <c r="P144" s="1"/>
      <c r="Q144" s="1"/>
      <c r="R144" s="1"/>
      <c r="S144" s="1"/>
      <c r="T144" s="1"/>
      <c r="U144" s="1"/>
      <c r="W144" s="1"/>
      <c r="X144" s="1"/>
      <c r="Y144" s="1"/>
      <c r="Z144" s="1"/>
      <c r="AA144" s="1"/>
      <c r="AB144" s="1"/>
      <c r="AC144" s="1"/>
      <c r="AD144" s="1"/>
    </row>
    <row r="145">
      <c r="A145" s="1"/>
      <c r="B145" s="1"/>
      <c r="C145" s="1"/>
      <c r="D145" s="1"/>
      <c r="E145" s="1"/>
      <c r="F145" s="1"/>
      <c r="G145" s="1"/>
      <c r="H145" s="1" t="s">
        <v>1890</v>
      </c>
      <c r="I145" s="5">
        <f t="shared" si="1"/>
        <v>143</v>
      </c>
      <c r="J145" s="1"/>
      <c r="K145" s="1"/>
      <c r="L145" s="1"/>
      <c r="M145" s="1"/>
      <c r="N145" s="1"/>
      <c r="O145" s="1"/>
      <c r="P145" s="1"/>
      <c r="Q145" s="1"/>
      <c r="R145" s="1"/>
      <c r="S145" s="1"/>
      <c r="T145" s="1"/>
      <c r="U145" s="1"/>
      <c r="W145" s="1"/>
      <c r="X145" s="1"/>
      <c r="Y145" s="1"/>
      <c r="Z145" s="1"/>
      <c r="AA145" s="1"/>
      <c r="AB145" s="1"/>
      <c r="AC145" s="1"/>
      <c r="AD145" s="1"/>
    </row>
    <row r="146">
      <c r="A146" s="1"/>
      <c r="B146" s="1"/>
      <c r="C146" s="1"/>
      <c r="D146" s="1"/>
      <c r="E146" s="1"/>
      <c r="F146" s="1"/>
      <c r="G146" s="1"/>
      <c r="H146" s="1" t="s">
        <v>1857</v>
      </c>
      <c r="I146" s="5">
        <f t="shared" si="1"/>
        <v>144</v>
      </c>
      <c r="J146" s="1"/>
      <c r="K146" s="1"/>
      <c r="L146" s="1"/>
      <c r="M146" s="1"/>
      <c r="N146" s="1"/>
      <c r="O146" s="1"/>
      <c r="P146" s="1"/>
      <c r="Q146" s="1"/>
      <c r="R146" s="1"/>
      <c r="S146" s="1"/>
      <c r="T146" s="1"/>
      <c r="U146" s="1"/>
      <c r="W146" s="1"/>
      <c r="X146" s="1"/>
      <c r="Y146" s="1"/>
      <c r="Z146" s="1"/>
      <c r="AA146" s="1"/>
      <c r="AB146" s="1"/>
      <c r="AC146" s="1"/>
      <c r="AD146" s="1"/>
    </row>
    <row r="147">
      <c r="A147" s="1"/>
      <c r="B147" s="1"/>
      <c r="C147" s="1"/>
      <c r="D147" s="1"/>
      <c r="E147" s="1"/>
      <c r="F147" s="1"/>
      <c r="G147" s="1"/>
      <c r="H147" s="1" t="s">
        <v>1838</v>
      </c>
      <c r="I147" s="5">
        <f t="shared" si="1"/>
        <v>145</v>
      </c>
      <c r="J147" s="1"/>
      <c r="K147" s="1"/>
      <c r="L147" s="1"/>
      <c r="M147" s="1"/>
      <c r="N147" s="1"/>
      <c r="O147" s="1"/>
      <c r="P147" s="1"/>
      <c r="Q147" s="1"/>
      <c r="R147" s="1"/>
      <c r="S147" s="1"/>
      <c r="T147" s="1"/>
      <c r="U147" s="1"/>
      <c r="W147" s="1"/>
      <c r="X147" s="1"/>
      <c r="Y147" s="1"/>
      <c r="Z147" s="1"/>
      <c r="AA147" s="1"/>
      <c r="AB147" s="1"/>
      <c r="AC147" s="1"/>
      <c r="AD147" s="1"/>
    </row>
    <row r="148">
      <c r="A148" s="1"/>
      <c r="B148" s="1"/>
      <c r="C148" s="1"/>
      <c r="D148" s="1"/>
      <c r="E148" s="1"/>
      <c r="F148" s="1"/>
      <c r="G148" s="1"/>
      <c r="H148" s="1" t="s">
        <v>1791</v>
      </c>
      <c r="I148" s="5">
        <f t="shared" si="1"/>
        <v>146</v>
      </c>
      <c r="J148" s="1"/>
      <c r="K148" s="1"/>
      <c r="L148" s="1"/>
      <c r="M148" s="1"/>
      <c r="N148" s="1"/>
      <c r="O148" s="1"/>
      <c r="P148" s="1"/>
      <c r="Q148" s="1"/>
      <c r="R148" s="1"/>
      <c r="S148" s="1"/>
      <c r="T148" s="1"/>
      <c r="U148" s="1"/>
      <c r="W148" s="1"/>
      <c r="X148" s="1"/>
      <c r="Y148" s="1"/>
      <c r="Z148" s="1"/>
      <c r="AA148" s="1"/>
      <c r="AB148" s="1"/>
      <c r="AC148" s="1"/>
      <c r="AD148" s="1"/>
    </row>
    <row r="149">
      <c r="A149" s="1"/>
      <c r="B149" s="1"/>
      <c r="C149" s="1"/>
      <c r="D149" s="1"/>
      <c r="E149" s="1"/>
      <c r="F149" s="1"/>
      <c r="G149" s="1"/>
      <c r="H149" s="1" t="s">
        <v>1808</v>
      </c>
      <c r="I149" s="5">
        <f t="shared" si="1"/>
        <v>147</v>
      </c>
      <c r="J149" s="1"/>
      <c r="K149" s="1"/>
      <c r="L149" s="1"/>
      <c r="M149" s="1"/>
      <c r="N149" s="1"/>
      <c r="O149" s="1"/>
      <c r="P149" s="1"/>
      <c r="Q149" s="1"/>
      <c r="R149" s="1"/>
      <c r="S149" s="1"/>
      <c r="T149" s="1"/>
      <c r="U149" s="1"/>
      <c r="W149" s="1"/>
      <c r="X149" s="1"/>
      <c r="Y149" s="1"/>
      <c r="Z149" s="1"/>
      <c r="AA149" s="1"/>
      <c r="AB149" s="1"/>
      <c r="AC149" s="1"/>
      <c r="AD149" s="1"/>
    </row>
    <row r="150">
      <c r="A150" s="1"/>
      <c r="B150" s="1"/>
      <c r="C150" s="1"/>
      <c r="D150" s="1"/>
      <c r="E150" s="1"/>
      <c r="F150" s="1"/>
      <c r="G150" s="1"/>
      <c r="H150" s="1" t="s">
        <v>1809</v>
      </c>
      <c r="I150" s="5">
        <f t="shared" si="1"/>
        <v>148</v>
      </c>
      <c r="J150" s="1"/>
      <c r="K150" s="1"/>
      <c r="L150" s="1"/>
      <c r="M150" s="1"/>
      <c r="N150" s="1"/>
      <c r="O150" s="1"/>
      <c r="P150" s="1"/>
      <c r="Q150" s="1"/>
      <c r="R150" s="1"/>
      <c r="S150" s="1"/>
      <c r="T150" s="1"/>
      <c r="U150" s="1"/>
      <c r="W150" s="1"/>
      <c r="X150" s="1"/>
      <c r="Y150" s="1"/>
      <c r="Z150" s="1"/>
      <c r="AA150" s="1"/>
      <c r="AB150" s="1"/>
      <c r="AC150" s="1"/>
      <c r="AD150" s="1"/>
    </row>
    <row r="151">
      <c r="A151" s="1"/>
      <c r="B151" s="1"/>
      <c r="C151" s="1"/>
      <c r="D151" s="1"/>
      <c r="E151" s="1"/>
      <c r="F151" s="1"/>
      <c r="G151" s="1"/>
      <c r="H151" s="1" t="s">
        <v>1775</v>
      </c>
      <c r="I151" s="5">
        <f t="shared" si="1"/>
        <v>149</v>
      </c>
      <c r="J151" s="1"/>
      <c r="K151" s="1"/>
      <c r="L151" s="1"/>
      <c r="M151" s="1"/>
      <c r="N151" s="1"/>
      <c r="O151" s="1"/>
      <c r="P151" s="1"/>
      <c r="Q151" s="1"/>
      <c r="R151" s="1"/>
      <c r="S151" s="1"/>
      <c r="T151" s="1"/>
      <c r="U151" s="1"/>
      <c r="W151" s="1"/>
      <c r="X151" s="1"/>
      <c r="Y151" s="1"/>
      <c r="Z151" s="1"/>
      <c r="AA151" s="1"/>
      <c r="AB151" s="1"/>
      <c r="AC151" s="1"/>
      <c r="AD151" s="1"/>
    </row>
    <row r="152">
      <c r="A152" s="1"/>
      <c r="B152" s="1"/>
      <c r="C152" s="1"/>
      <c r="D152" s="1"/>
      <c r="E152" s="1"/>
      <c r="F152" s="1"/>
      <c r="G152" s="1"/>
      <c r="H152" s="1" t="s">
        <v>1777</v>
      </c>
      <c r="I152" s="5">
        <f t="shared" si="1"/>
        <v>150</v>
      </c>
      <c r="J152" s="1"/>
      <c r="K152" s="1"/>
      <c r="L152" s="1"/>
      <c r="M152" s="1"/>
      <c r="N152" s="1"/>
      <c r="O152" s="1"/>
      <c r="P152" s="1"/>
      <c r="Q152" s="1"/>
      <c r="R152" s="1"/>
      <c r="S152" s="1"/>
      <c r="T152" s="1"/>
      <c r="U152" s="1"/>
      <c r="W152" s="1"/>
      <c r="X152" s="1"/>
      <c r="Y152" s="1"/>
      <c r="Z152" s="1"/>
      <c r="AA152" s="1"/>
      <c r="AB152" s="1"/>
      <c r="AC152" s="1"/>
      <c r="AD152" s="1"/>
    </row>
    <row r="153">
      <c r="A153" s="1"/>
      <c r="B153" s="1"/>
      <c r="C153" s="1"/>
      <c r="D153" s="1"/>
      <c r="E153" s="1"/>
      <c r="F153" s="1"/>
      <c r="G153" s="1"/>
      <c r="H153" s="1" t="s">
        <v>1810</v>
      </c>
      <c r="I153" s="5">
        <f t="shared" si="1"/>
        <v>151</v>
      </c>
      <c r="J153" s="1"/>
      <c r="K153" s="1"/>
      <c r="L153" s="1"/>
      <c r="M153" s="1"/>
      <c r="N153" s="1"/>
      <c r="O153" s="1"/>
      <c r="P153" s="1"/>
      <c r="Q153" s="1"/>
      <c r="R153" s="1"/>
      <c r="S153" s="1"/>
      <c r="T153" s="1"/>
      <c r="U153" s="1"/>
      <c r="W153" s="1"/>
      <c r="X153" s="1"/>
      <c r="Y153" s="1"/>
      <c r="Z153" s="1"/>
      <c r="AA153" s="1"/>
      <c r="AB153" s="1"/>
      <c r="AC153" s="1"/>
      <c r="AD153" s="1"/>
    </row>
    <row r="154">
      <c r="A154" s="1"/>
      <c r="B154" s="1"/>
      <c r="C154" s="1"/>
      <c r="D154" s="1"/>
      <c r="E154" s="1"/>
      <c r="F154" s="1"/>
      <c r="G154" s="1"/>
      <c r="H154" s="1" t="s">
        <v>1876</v>
      </c>
      <c r="I154" s="5">
        <f t="shared" si="1"/>
        <v>152</v>
      </c>
      <c r="J154" s="1"/>
      <c r="K154" s="1"/>
      <c r="L154" s="1"/>
      <c r="M154" s="1"/>
      <c r="N154" s="1"/>
      <c r="O154" s="1"/>
      <c r="P154" s="1"/>
      <c r="Q154" s="1"/>
      <c r="R154" s="1"/>
      <c r="S154" s="1"/>
      <c r="T154" s="1"/>
      <c r="U154" s="1"/>
      <c r="W154" s="1"/>
      <c r="X154" s="1"/>
      <c r="Y154" s="1"/>
      <c r="Z154" s="1"/>
      <c r="AA154" s="1"/>
      <c r="AB154" s="1"/>
      <c r="AC154" s="1"/>
      <c r="AD154" s="1"/>
    </row>
    <row r="155">
      <c r="A155" s="1"/>
      <c r="B155" s="1"/>
      <c r="C155" s="1"/>
      <c r="D155" s="1"/>
      <c r="E155" s="1"/>
      <c r="F155" s="1"/>
      <c r="G155" s="1"/>
      <c r="H155" s="1" t="s">
        <v>1891</v>
      </c>
      <c r="I155" s="5">
        <f t="shared" si="1"/>
        <v>153</v>
      </c>
      <c r="J155" s="1"/>
      <c r="K155" s="1"/>
      <c r="L155" s="1"/>
      <c r="M155" s="1"/>
      <c r="N155" s="1"/>
      <c r="O155" s="1"/>
      <c r="P155" s="1"/>
      <c r="Q155" s="1"/>
      <c r="R155" s="1"/>
      <c r="S155" s="1"/>
      <c r="T155" s="1"/>
      <c r="U155" s="1"/>
      <c r="W155" s="1"/>
      <c r="X155" s="1"/>
      <c r="Y155" s="1"/>
      <c r="Z155" s="1"/>
      <c r="AA155" s="1"/>
      <c r="AB155" s="1"/>
      <c r="AC155" s="1"/>
      <c r="AD155" s="1"/>
    </row>
    <row r="156">
      <c r="A156" s="1"/>
      <c r="B156" s="1"/>
      <c r="C156" s="1"/>
      <c r="D156" s="1"/>
      <c r="E156" s="1"/>
      <c r="F156" s="1"/>
      <c r="G156" s="1"/>
      <c r="H156" s="1" t="s">
        <v>1892</v>
      </c>
      <c r="I156" s="5">
        <f t="shared" si="1"/>
        <v>154</v>
      </c>
      <c r="J156" s="1"/>
      <c r="K156" s="1"/>
      <c r="L156" s="1"/>
      <c r="M156" s="1"/>
      <c r="N156" s="1"/>
      <c r="O156" s="1"/>
      <c r="P156" s="1"/>
      <c r="Q156" s="1"/>
      <c r="R156" s="1"/>
      <c r="S156" s="1"/>
      <c r="T156" s="1"/>
      <c r="U156" s="1"/>
      <c r="W156" s="1"/>
      <c r="X156" s="1"/>
      <c r="Y156" s="1"/>
      <c r="Z156" s="1"/>
      <c r="AA156" s="1"/>
      <c r="AB156" s="1"/>
      <c r="AC156" s="1"/>
      <c r="AD156" s="1"/>
    </row>
    <row r="157">
      <c r="A157" s="1"/>
      <c r="B157" s="1"/>
      <c r="C157" s="1"/>
      <c r="D157" s="1"/>
      <c r="E157" s="1"/>
      <c r="F157" s="1"/>
      <c r="G157" s="1"/>
      <c r="H157" s="1" t="s">
        <v>1939</v>
      </c>
      <c r="I157" s="5">
        <f t="shared" si="1"/>
        <v>155</v>
      </c>
      <c r="J157" s="1"/>
      <c r="K157" s="1"/>
      <c r="L157" s="1"/>
      <c r="M157" s="1"/>
      <c r="N157" s="1"/>
      <c r="O157" s="1"/>
      <c r="P157" s="1"/>
      <c r="Q157" s="1"/>
      <c r="R157" s="1"/>
      <c r="S157" s="1"/>
      <c r="T157" s="1"/>
      <c r="U157" s="1"/>
      <c r="W157" s="1"/>
      <c r="X157" s="1"/>
      <c r="Y157" s="1"/>
      <c r="Z157" s="1"/>
      <c r="AA157" s="1"/>
      <c r="AB157" s="1"/>
      <c r="AC157" s="1"/>
      <c r="AD157" s="1"/>
    </row>
    <row r="158">
      <c r="A158" s="1"/>
      <c r="B158" s="1"/>
      <c r="C158" s="1"/>
      <c r="D158" s="1"/>
      <c r="E158" s="1"/>
      <c r="F158" s="1"/>
      <c r="G158" s="1"/>
      <c r="H158" s="1" t="s">
        <v>1905</v>
      </c>
      <c r="I158" s="5">
        <f t="shared" si="1"/>
        <v>156</v>
      </c>
      <c r="J158" s="1"/>
      <c r="K158" s="1"/>
      <c r="L158" s="1"/>
      <c r="M158" s="1"/>
      <c r="N158" s="1"/>
      <c r="O158" s="1"/>
      <c r="P158" s="1"/>
      <c r="Q158" s="1"/>
      <c r="R158" s="1"/>
      <c r="S158" s="1"/>
      <c r="T158" s="1"/>
      <c r="U158" s="1"/>
      <c r="W158" s="1"/>
      <c r="X158" s="1"/>
      <c r="Y158" s="1"/>
      <c r="Z158" s="1"/>
      <c r="AA158" s="1"/>
      <c r="AB158" s="1"/>
      <c r="AC158" s="1"/>
      <c r="AD158" s="1"/>
    </row>
    <row r="159">
      <c r="A159" s="1"/>
      <c r="B159" s="1"/>
      <c r="C159" s="1"/>
      <c r="D159" s="1"/>
      <c r="E159" s="1"/>
      <c r="F159" s="1"/>
      <c r="G159" s="1"/>
      <c r="H159" s="1" t="s">
        <v>1784</v>
      </c>
      <c r="I159" s="5">
        <f t="shared" si="1"/>
        <v>157</v>
      </c>
      <c r="J159" s="1"/>
      <c r="K159" s="1"/>
      <c r="L159" s="1"/>
      <c r="M159" s="1"/>
      <c r="N159" s="1"/>
      <c r="O159" s="1"/>
      <c r="P159" s="1"/>
      <c r="Q159" s="1"/>
      <c r="R159" s="1"/>
      <c r="S159" s="1"/>
      <c r="T159" s="1"/>
      <c r="U159" s="1"/>
      <c r="W159" s="1"/>
      <c r="X159" s="1"/>
      <c r="Y159" s="1"/>
      <c r="Z159" s="1"/>
      <c r="AA159" s="1"/>
      <c r="AB159" s="1"/>
      <c r="AC159" s="1"/>
      <c r="AD159" s="1"/>
    </row>
    <row r="160">
      <c r="A160" s="1"/>
      <c r="B160" s="1"/>
      <c r="C160" s="1"/>
      <c r="D160" s="1"/>
      <c r="E160" s="1"/>
      <c r="F160" s="1"/>
      <c r="G160" s="1"/>
      <c r="H160" s="1" t="s">
        <v>1900</v>
      </c>
      <c r="I160" s="5">
        <f t="shared" si="1"/>
        <v>158</v>
      </c>
      <c r="J160" s="1"/>
      <c r="K160" s="1"/>
      <c r="L160" s="1"/>
      <c r="M160" s="1"/>
      <c r="N160" s="1"/>
      <c r="O160" s="1"/>
      <c r="P160" s="1"/>
      <c r="Q160" s="1"/>
      <c r="R160" s="1"/>
      <c r="S160" s="1"/>
      <c r="T160" s="1"/>
      <c r="U160" s="1"/>
      <c r="W160" s="1"/>
      <c r="X160" s="1"/>
      <c r="Y160" s="1"/>
      <c r="Z160" s="1"/>
      <c r="AA160" s="1"/>
      <c r="AB160" s="1"/>
      <c r="AC160" s="1"/>
      <c r="AD160" s="1"/>
    </row>
    <row r="161">
      <c r="A161" s="1"/>
      <c r="B161" s="1"/>
      <c r="C161" s="1"/>
      <c r="D161" s="1"/>
      <c r="E161" s="1"/>
      <c r="F161" s="1"/>
      <c r="G161" s="1"/>
      <c r="H161" s="1" t="s">
        <v>1893</v>
      </c>
      <c r="I161" s="5">
        <f t="shared" si="1"/>
        <v>159</v>
      </c>
      <c r="J161" s="1"/>
      <c r="K161" s="1"/>
      <c r="L161" s="1"/>
      <c r="M161" s="1"/>
      <c r="N161" s="1"/>
      <c r="O161" s="1"/>
      <c r="P161" s="1"/>
      <c r="Q161" s="1"/>
      <c r="R161" s="1"/>
      <c r="S161" s="1"/>
      <c r="T161" s="1"/>
      <c r="U161" s="1"/>
      <c r="W161" s="1"/>
      <c r="X161" s="1"/>
      <c r="Y161" s="1"/>
      <c r="Z161" s="1"/>
      <c r="AA161" s="1"/>
      <c r="AB161" s="1"/>
      <c r="AC161" s="1"/>
      <c r="AD161" s="1"/>
    </row>
    <row r="162">
      <c r="A162" s="1"/>
      <c r="B162" s="1"/>
      <c r="C162" s="1"/>
      <c r="D162" s="1"/>
      <c r="E162" s="1"/>
      <c r="F162" s="1"/>
      <c r="G162" s="1"/>
      <c r="H162" s="1" t="s">
        <v>1855</v>
      </c>
      <c r="I162" s="5">
        <f t="shared" si="1"/>
        <v>160</v>
      </c>
      <c r="J162" s="1"/>
      <c r="K162" s="1"/>
      <c r="L162" s="1"/>
      <c r="M162" s="1"/>
      <c r="N162" s="1"/>
      <c r="O162" s="1"/>
      <c r="P162" s="1"/>
      <c r="Q162" s="1"/>
      <c r="R162" s="1"/>
      <c r="S162" s="1"/>
      <c r="T162" s="1"/>
      <c r="U162" s="1"/>
      <c r="W162" s="1"/>
      <c r="X162" s="1"/>
      <c r="Y162" s="1"/>
      <c r="Z162" s="1"/>
      <c r="AA162" s="1"/>
      <c r="AB162" s="1"/>
      <c r="AC162" s="1"/>
      <c r="AD162" s="1"/>
    </row>
    <row r="163">
      <c r="A163" s="1"/>
      <c r="B163" s="1"/>
      <c r="C163" s="1"/>
      <c r="D163" s="1"/>
      <c r="E163" s="1"/>
      <c r="F163" s="1"/>
      <c r="G163" s="1"/>
      <c r="H163" s="1" t="s">
        <v>1858</v>
      </c>
      <c r="I163" s="5">
        <f t="shared" si="1"/>
        <v>161</v>
      </c>
      <c r="J163" s="1"/>
      <c r="K163" s="1"/>
      <c r="L163" s="1"/>
      <c r="M163" s="1"/>
      <c r="N163" s="1"/>
      <c r="O163" s="1"/>
      <c r="P163" s="1"/>
      <c r="Q163" s="1"/>
      <c r="R163" s="1"/>
      <c r="S163" s="1"/>
      <c r="T163" s="1"/>
      <c r="U163" s="1"/>
      <c r="W163" s="1"/>
      <c r="X163" s="1"/>
      <c r="Y163" s="1"/>
      <c r="Z163" s="1"/>
      <c r="AA163" s="1"/>
      <c r="AB163" s="1"/>
      <c r="AC163" s="1"/>
      <c r="AD163" s="1"/>
    </row>
    <row r="164">
      <c r="A164" s="1"/>
      <c r="B164" s="1"/>
      <c r="C164" s="1"/>
      <c r="D164" s="1"/>
      <c r="E164" s="1"/>
      <c r="F164" s="1"/>
      <c r="G164" s="1"/>
      <c r="H164" s="1" t="s">
        <v>1859</v>
      </c>
      <c r="I164" s="5">
        <f t="shared" si="1"/>
        <v>162</v>
      </c>
      <c r="J164" s="1"/>
      <c r="K164" s="1"/>
      <c r="L164" s="1"/>
      <c r="M164" s="1"/>
      <c r="N164" s="1"/>
      <c r="O164" s="1"/>
      <c r="P164" s="1"/>
      <c r="Q164" s="1"/>
      <c r="R164" s="1"/>
      <c r="S164" s="1"/>
      <c r="T164" s="1"/>
      <c r="U164" s="1"/>
      <c r="W164" s="1"/>
      <c r="X164" s="1"/>
      <c r="Y164" s="1"/>
      <c r="Z164" s="1"/>
      <c r="AA164" s="1"/>
      <c r="AB164" s="1"/>
      <c r="AC164" s="1"/>
      <c r="AD164" s="1"/>
    </row>
    <row r="165">
      <c r="A165" s="1"/>
      <c r="B165" s="1"/>
      <c r="C165" s="1"/>
      <c r="D165" s="1"/>
      <c r="E165" s="1"/>
      <c r="F165" s="1"/>
      <c r="G165" s="1"/>
      <c r="H165" s="1" t="s">
        <v>1811</v>
      </c>
      <c r="I165" s="5">
        <f t="shared" si="1"/>
        <v>163</v>
      </c>
      <c r="J165" s="1"/>
      <c r="K165" s="1"/>
      <c r="L165" s="1"/>
      <c r="M165" s="1"/>
      <c r="N165" s="1"/>
      <c r="O165" s="1"/>
      <c r="P165" s="1"/>
      <c r="Q165" s="1"/>
      <c r="R165" s="1"/>
      <c r="S165" s="1"/>
      <c r="T165" s="1"/>
      <c r="U165" s="1"/>
      <c r="W165" s="1"/>
      <c r="X165" s="1"/>
      <c r="Y165" s="1"/>
      <c r="Z165" s="1"/>
      <c r="AA165" s="1"/>
      <c r="AB165" s="1"/>
      <c r="AC165" s="1"/>
      <c r="AD165" s="1"/>
    </row>
    <row r="166">
      <c r="A166" s="1"/>
      <c r="B166" s="1"/>
      <c r="C166" s="1"/>
      <c r="D166" s="1"/>
      <c r="E166" s="1"/>
      <c r="F166" s="1"/>
      <c r="G166" s="1"/>
      <c r="H166" s="1" t="s">
        <v>1862</v>
      </c>
      <c r="I166" s="5">
        <f t="shared" si="1"/>
        <v>164</v>
      </c>
      <c r="J166" s="1"/>
      <c r="K166" s="1"/>
      <c r="L166" s="1"/>
      <c r="M166" s="1"/>
      <c r="N166" s="1"/>
      <c r="O166" s="1"/>
      <c r="P166" s="1"/>
      <c r="Q166" s="1"/>
      <c r="R166" s="1"/>
      <c r="S166" s="1"/>
      <c r="T166" s="1"/>
      <c r="U166" s="1"/>
      <c r="W166" s="1"/>
      <c r="X166" s="1"/>
      <c r="Y166" s="1"/>
      <c r="Z166" s="1"/>
      <c r="AA166" s="1"/>
      <c r="AB166" s="1"/>
      <c r="AC166" s="1"/>
      <c r="AD166" s="1"/>
    </row>
    <row r="167">
      <c r="A167" s="1"/>
      <c r="B167" s="1"/>
      <c r="C167" s="1"/>
      <c r="D167" s="1"/>
      <c r="E167" s="1"/>
      <c r="F167" s="1"/>
      <c r="G167" s="1"/>
      <c r="H167" s="1" t="s">
        <v>1702</v>
      </c>
      <c r="I167" s="5">
        <f t="shared" si="1"/>
        <v>165</v>
      </c>
      <c r="J167" s="1"/>
      <c r="K167" s="1"/>
      <c r="L167" s="1"/>
      <c r="M167" s="1"/>
      <c r="N167" s="1"/>
      <c r="O167" s="1"/>
      <c r="P167" s="1"/>
      <c r="Q167" s="1"/>
      <c r="R167" s="1"/>
      <c r="S167" s="1"/>
      <c r="T167" s="1"/>
      <c r="U167" s="1"/>
      <c r="W167" s="1"/>
      <c r="X167" s="1"/>
      <c r="Y167" s="1"/>
      <c r="Z167" s="1"/>
      <c r="AA167" s="1"/>
      <c r="AB167" s="1"/>
      <c r="AC167" s="1"/>
      <c r="AD167" s="1"/>
    </row>
    <row r="168">
      <c r="A168" s="1"/>
      <c r="B168" s="1"/>
      <c r="C168" s="1"/>
      <c r="D168" s="1"/>
      <c r="E168" s="1"/>
      <c r="F168" s="1"/>
      <c r="G168" s="1"/>
      <c r="H168" s="1" t="s">
        <v>1827</v>
      </c>
      <c r="I168" s="5">
        <f t="shared" si="1"/>
        <v>166</v>
      </c>
      <c r="J168" s="1"/>
      <c r="K168" s="1"/>
      <c r="L168" s="1"/>
      <c r="M168" s="1"/>
      <c r="N168" s="1"/>
      <c r="O168" s="1"/>
      <c r="P168" s="1"/>
      <c r="Q168" s="1"/>
      <c r="R168" s="1"/>
      <c r="S168" s="1"/>
      <c r="T168" s="1"/>
      <c r="U168" s="1"/>
      <c r="W168" s="1"/>
      <c r="X168" s="1"/>
      <c r="Y168" s="1"/>
      <c r="Z168" s="1"/>
      <c r="AA168" s="1"/>
      <c r="AB168" s="1"/>
      <c r="AC168" s="1"/>
      <c r="AD168" s="1"/>
    </row>
    <row r="169">
      <c r="A169" s="1"/>
      <c r="B169" s="1"/>
      <c r="C169" s="1"/>
      <c r="D169" s="1"/>
      <c r="E169" s="1"/>
      <c r="F169" s="1"/>
      <c r="G169" s="1"/>
      <c r="H169" s="1" t="s">
        <v>1828</v>
      </c>
      <c r="I169" s="5">
        <f t="shared" si="1"/>
        <v>167</v>
      </c>
      <c r="J169" s="1"/>
      <c r="K169" s="1"/>
      <c r="L169" s="1"/>
      <c r="M169" s="1"/>
      <c r="N169" s="1"/>
      <c r="O169" s="1"/>
      <c r="P169" s="1"/>
      <c r="Q169" s="1"/>
      <c r="R169" s="1"/>
      <c r="S169" s="1"/>
      <c r="T169" s="1"/>
      <c r="U169" s="1"/>
      <c r="W169" s="1"/>
      <c r="X169" s="1"/>
      <c r="Y169" s="1"/>
      <c r="Z169" s="1"/>
      <c r="AA169" s="1"/>
      <c r="AB169" s="1"/>
      <c r="AC169" s="1"/>
      <c r="AD169" s="1"/>
    </row>
    <row r="170">
      <c r="A170" s="1"/>
      <c r="B170" s="1"/>
      <c r="C170" s="1"/>
      <c r="D170" s="1"/>
      <c r="E170" s="1"/>
      <c r="F170" s="1"/>
      <c r="G170" s="1"/>
      <c r="H170" s="1" t="s">
        <v>1829</v>
      </c>
      <c r="I170" s="5">
        <f t="shared" si="1"/>
        <v>168</v>
      </c>
      <c r="J170" s="1"/>
      <c r="K170" s="1"/>
      <c r="L170" s="1"/>
      <c r="M170" s="1"/>
      <c r="N170" s="1"/>
      <c r="O170" s="1"/>
      <c r="P170" s="1"/>
      <c r="Q170" s="1"/>
      <c r="R170" s="1"/>
      <c r="S170" s="1"/>
      <c r="T170" s="1"/>
      <c r="U170" s="1"/>
      <c r="W170" s="1"/>
      <c r="X170" s="1"/>
      <c r="Y170" s="1"/>
      <c r="Z170" s="1"/>
      <c r="AA170" s="1"/>
      <c r="AB170" s="1"/>
      <c r="AC170" s="1"/>
      <c r="AD170" s="1"/>
    </row>
    <row r="171">
      <c r="A171" s="1"/>
      <c r="B171" s="1"/>
      <c r="C171" s="1"/>
      <c r="D171" s="1"/>
      <c r="E171" s="1"/>
      <c r="F171" s="1"/>
      <c r="G171" s="1"/>
      <c r="H171" s="1" t="s">
        <v>1830</v>
      </c>
      <c r="I171" s="5">
        <f t="shared" si="1"/>
        <v>169</v>
      </c>
      <c r="J171" s="1"/>
      <c r="K171" s="1"/>
      <c r="L171" s="1"/>
      <c r="M171" s="1"/>
      <c r="N171" s="1"/>
      <c r="O171" s="1"/>
      <c r="P171" s="1"/>
      <c r="Q171" s="1"/>
      <c r="R171" s="1"/>
      <c r="S171" s="1"/>
      <c r="T171" s="1"/>
      <c r="U171" s="1"/>
      <c r="W171" s="1"/>
      <c r="X171" s="1"/>
      <c r="Y171" s="1"/>
      <c r="Z171" s="1"/>
      <c r="AA171" s="1"/>
      <c r="AB171" s="1"/>
      <c r="AC171" s="1"/>
      <c r="AD171" s="1"/>
    </row>
    <row r="172">
      <c r="A172" s="1"/>
      <c r="B172" s="1"/>
      <c r="C172" s="1"/>
      <c r="D172" s="1"/>
      <c r="E172" s="1"/>
      <c r="F172" s="1"/>
      <c r="G172" s="1"/>
      <c r="H172" s="1" t="s">
        <v>1933</v>
      </c>
      <c r="I172" s="5">
        <f t="shared" si="1"/>
        <v>170</v>
      </c>
      <c r="J172" s="1"/>
      <c r="K172" s="1"/>
      <c r="L172" s="1"/>
      <c r="M172" s="1"/>
      <c r="N172" s="1"/>
      <c r="O172" s="1"/>
      <c r="P172" s="1"/>
      <c r="Q172" s="1"/>
      <c r="R172" s="1"/>
      <c r="S172" s="1"/>
      <c r="T172" s="1"/>
      <c r="U172" s="1"/>
      <c r="W172" s="1"/>
      <c r="X172" s="1"/>
      <c r="Y172" s="1"/>
      <c r="Z172" s="1"/>
      <c r="AA172" s="1"/>
      <c r="AB172" s="1"/>
      <c r="AC172" s="1"/>
      <c r="AD172" s="1"/>
    </row>
    <row r="173">
      <c r="A173" s="1"/>
      <c r="B173" s="1"/>
      <c r="C173" s="1"/>
      <c r="D173" s="1"/>
      <c r="E173" s="1"/>
      <c r="F173" s="1"/>
      <c r="G173" s="1"/>
      <c r="H173" s="1" t="s">
        <v>1923</v>
      </c>
      <c r="I173" s="5">
        <f t="shared" si="1"/>
        <v>171</v>
      </c>
      <c r="J173" s="1"/>
      <c r="K173" s="1"/>
      <c r="L173" s="1"/>
      <c r="M173" s="1"/>
      <c r="N173" s="1"/>
      <c r="O173" s="1"/>
      <c r="P173" s="1"/>
      <c r="Q173" s="1"/>
      <c r="R173" s="1"/>
      <c r="S173" s="1"/>
      <c r="T173" s="1"/>
      <c r="U173" s="1"/>
      <c r="W173" s="1"/>
      <c r="X173" s="1"/>
      <c r="Y173" s="1"/>
      <c r="Z173" s="1"/>
      <c r="AA173" s="1"/>
      <c r="AB173" s="1"/>
      <c r="AC173" s="1"/>
      <c r="AD173" s="1"/>
    </row>
    <row r="174">
      <c r="A174" s="1"/>
      <c r="B174" s="1"/>
      <c r="C174" s="1"/>
      <c r="D174" s="1"/>
      <c r="E174" s="1"/>
      <c r="F174" s="1"/>
      <c r="G174" s="1"/>
      <c r="H174" s="1" t="s">
        <v>1919</v>
      </c>
      <c r="I174" s="5">
        <f t="shared" si="1"/>
        <v>172</v>
      </c>
      <c r="J174" s="1"/>
      <c r="K174" s="1"/>
      <c r="L174" s="1"/>
      <c r="M174" s="1"/>
      <c r="N174" s="1"/>
      <c r="O174" s="1"/>
      <c r="P174" s="1"/>
      <c r="Q174" s="1"/>
      <c r="R174" s="1"/>
      <c r="S174" s="1"/>
      <c r="T174" s="1"/>
      <c r="U174" s="1"/>
      <c r="W174" s="1"/>
      <c r="X174" s="1"/>
      <c r="Y174" s="1"/>
      <c r="Z174" s="1"/>
      <c r="AA174" s="1"/>
      <c r="AB174" s="1"/>
      <c r="AC174" s="1"/>
      <c r="AD174" s="1"/>
    </row>
    <row r="175">
      <c r="A175" s="1"/>
      <c r="B175" s="1"/>
      <c r="C175" s="1"/>
      <c r="D175" s="1"/>
      <c r="E175" s="1"/>
      <c r="F175" s="1"/>
      <c r="G175" s="1"/>
      <c r="H175" s="1" t="s">
        <v>1949</v>
      </c>
      <c r="I175" s="5">
        <f t="shared" si="1"/>
        <v>173</v>
      </c>
      <c r="J175" s="1"/>
      <c r="K175" s="1"/>
      <c r="L175" s="1"/>
      <c r="M175" s="1"/>
      <c r="N175" s="1"/>
      <c r="O175" s="1"/>
      <c r="P175" s="1"/>
      <c r="Q175" s="1"/>
      <c r="R175" s="1"/>
      <c r="S175" s="1"/>
      <c r="T175" s="1"/>
      <c r="U175" s="1"/>
      <c r="W175" s="1"/>
      <c r="X175" s="1"/>
      <c r="Y175" s="1"/>
      <c r="Z175" s="1"/>
      <c r="AA175" s="1"/>
      <c r="AB175" s="1"/>
      <c r="AC175" s="1"/>
      <c r="AD175" s="1"/>
    </row>
    <row r="176">
      <c r="A176" s="1"/>
      <c r="B176" s="1"/>
      <c r="C176" s="1"/>
      <c r="D176" s="1"/>
      <c r="E176" s="1"/>
      <c r="F176" s="1"/>
      <c r="G176" s="1"/>
      <c r="H176" s="1" t="s">
        <v>1950</v>
      </c>
      <c r="I176" s="5">
        <f t="shared" si="1"/>
        <v>174</v>
      </c>
      <c r="J176" s="1"/>
      <c r="K176" s="1"/>
      <c r="L176" s="1"/>
      <c r="M176" s="1"/>
      <c r="N176" s="1"/>
      <c r="O176" s="1"/>
      <c r="P176" s="1"/>
      <c r="Q176" s="1"/>
      <c r="R176" s="1"/>
      <c r="S176" s="1"/>
      <c r="T176" s="1"/>
      <c r="U176" s="1"/>
      <c r="W176" s="1"/>
      <c r="X176" s="1"/>
      <c r="Y176" s="1"/>
      <c r="Z176" s="1"/>
      <c r="AA176" s="1"/>
      <c r="AB176" s="1"/>
      <c r="AC176" s="1"/>
      <c r="AD176" s="1"/>
    </row>
    <row r="177">
      <c r="A177" s="1"/>
      <c r="B177" s="1"/>
      <c r="C177" s="1"/>
      <c r="D177" s="1"/>
      <c r="E177" s="1"/>
      <c r="F177" s="1"/>
      <c r="G177" s="1"/>
      <c r="H177" s="1" t="s">
        <v>1894</v>
      </c>
      <c r="I177" s="5">
        <f t="shared" si="1"/>
        <v>175</v>
      </c>
      <c r="J177" s="1"/>
      <c r="K177" s="1"/>
      <c r="L177" s="1"/>
      <c r="M177" s="1"/>
      <c r="N177" s="1"/>
      <c r="O177" s="1"/>
      <c r="P177" s="1"/>
      <c r="Q177" s="1"/>
      <c r="R177" s="1"/>
      <c r="S177" s="1"/>
      <c r="T177" s="1"/>
      <c r="U177" s="1"/>
      <c r="W177" s="1"/>
      <c r="X177" s="1"/>
      <c r="Y177" s="1"/>
      <c r="Z177" s="1"/>
      <c r="AA177" s="1"/>
      <c r="AB177" s="1"/>
      <c r="AC177" s="1"/>
      <c r="AD177" s="1"/>
    </row>
    <row r="178">
      <c r="A178" s="1"/>
      <c r="B178" s="1"/>
      <c r="C178" s="1"/>
      <c r="D178" s="1"/>
      <c r="E178" s="1"/>
      <c r="F178" s="1"/>
      <c r="G178" s="1"/>
      <c r="H178" s="1" t="s">
        <v>1813</v>
      </c>
      <c r="I178" s="5">
        <f t="shared" si="1"/>
        <v>176</v>
      </c>
      <c r="J178" s="1"/>
      <c r="K178" s="1"/>
      <c r="L178" s="1"/>
      <c r="M178" s="1"/>
      <c r="N178" s="1"/>
      <c r="O178" s="1"/>
      <c r="P178" s="1"/>
      <c r="Q178" s="1"/>
      <c r="R178" s="1"/>
      <c r="S178" s="1"/>
      <c r="T178" s="1"/>
      <c r="U178" s="1"/>
      <c r="W178" s="1"/>
      <c r="X178" s="1"/>
      <c r="Y178" s="1"/>
      <c r="Z178" s="1"/>
      <c r="AA178" s="1"/>
      <c r="AB178" s="1"/>
      <c r="AC178" s="1"/>
      <c r="AD178" s="1"/>
    </row>
    <row r="179">
      <c r="A179" s="1"/>
      <c r="B179" s="1"/>
      <c r="C179" s="1"/>
      <c r="D179" s="1"/>
      <c r="E179" s="1"/>
      <c r="F179" s="1"/>
      <c r="G179" s="1"/>
      <c r="H179" s="1" t="s">
        <v>1814</v>
      </c>
      <c r="I179" s="5">
        <f t="shared" si="1"/>
        <v>177</v>
      </c>
      <c r="J179" s="1"/>
      <c r="K179" s="1"/>
      <c r="L179" s="1"/>
      <c r="M179" s="1"/>
      <c r="N179" s="1"/>
      <c r="O179" s="1"/>
      <c r="P179" s="1"/>
      <c r="Q179" s="1"/>
      <c r="R179" s="1"/>
      <c r="S179" s="1"/>
      <c r="T179" s="1"/>
      <c r="U179" s="1"/>
      <c r="W179" s="1"/>
      <c r="X179" s="1"/>
      <c r="Y179" s="1"/>
      <c r="Z179" s="1"/>
      <c r="AA179" s="1"/>
      <c r="AB179" s="1"/>
      <c r="AC179" s="1"/>
      <c r="AD179" s="1"/>
    </row>
    <row r="180">
      <c r="A180" s="1"/>
      <c r="B180" s="1"/>
      <c r="C180" s="1"/>
      <c r="D180" s="1"/>
      <c r="E180" s="1"/>
      <c r="F180" s="1"/>
      <c r="G180" s="1"/>
      <c r="H180" s="1" t="s">
        <v>1608</v>
      </c>
      <c r="I180" s="5">
        <f t="shared" si="1"/>
        <v>178</v>
      </c>
      <c r="J180" s="1"/>
      <c r="K180" s="1"/>
      <c r="L180" s="1"/>
      <c r="M180" s="1"/>
      <c r="N180" s="1"/>
      <c r="O180" s="1"/>
      <c r="P180" s="1"/>
      <c r="Q180" s="1"/>
      <c r="R180" s="1"/>
      <c r="S180" s="1"/>
      <c r="T180" s="1"/>
      <c r="U180" s="1"/>
      <c r="W180" s="1"/>
      <c r="X180" s="1"/>
      <c r="Y180" s="1"/>
      <c r="Z180" s="1"/>
      <c r="AA180" s="1"/>
      <c r="AB180" s="1"/>
      <c r="AC180" s="1"/>
      <c r="AD180" s="1"/>
    </row>
    <row r="181">
      <c r="A181" s="1"/>
      <c r="B181" s="1"/>
      <c r="C181" s="1"/>
      <c r="D181" s="1"/>
      <c r="E181" s="1"/>
      <c r="F181" s="1"/>
      <c r="G181" s="1"/>
      <c r="H181" s="1" t="s">
        <v>1815</v>
      </c>
      <c r="I181" s="5">
        <f t="shared" si="1"/>
        <v>179</v>
      </c>
      <c r="J181" s="1"/>
      <c r="K181" s="1"/>
      <c r="L181" s="1"/>
      <c r="M181" s="1"/>
      <c r="N181" s="1"/>
      <c r="O181" s="1"/>
      <c r="P181" s="1"/>
      <c r="Q181" s="1"/>
      <c r="R181" s="1"/>
      <c r="S181" s="1"/>
      <c r="T181" s="1"/>
      <c r="U181" s="1"/>
      <c r="W181" s="1"/>
      <c r="X181" s="1"/>
      <c r="Y181" s="1"/>
      <c r="Z181" s="1"/>
      <c r="AA181" s="1"/>
      <c r="AB181" s="1"/>
      <c r="AC181" s="1"/>
      <c r="AD181" s="1"/>
    </row>
    <row r="182">
      <c r="A182" s="1"/>
      <c r="B182" s="1"/>
      <c r="C182" s="1"/>
      <c r="D182" s="1"/>
      <c r="E182" s="1"/>
      <c r="F182" s="1"/>
      <c r="G182" s="1"/>
      <c r="H182" s="1" t="s">
        <v>1961</v>
      </c>
      <c r="I182" s="5">
        <f t="shared" si="1"/>
        <v>180</v>
      </c>
      <c r="J182" s="1"/>
      <c r="K182" s="1"/>
      <c r="L182" s="1"/>
      <c r="M182" s="1"/>
      <c r="N182" s="1"/>
      <c r="O182" s="1"/>
      <c r="P182" s="1"/>
      <c r="Q182" s="1"/>
      <c r="R182" s="1"/>
      <c r="S182" s="1"/>
      <c r="T182" s="1"/>
      <c r="U182" s="1"/>
      <c r="W182" s="1"/>
      <c r="X182" s="1"/>
      <c r="Y182" s="1"/>
      <c r="Z182" s="1"/>
      <c r="AA182" s="1"/>
      <c r="AB182" s="1"/>
      <c r="AC182" s="1"/>
      <c r="AD182" s="1"/>
    </row>
    <row r="183">
      <c r="A183" s="1"/>
      <c r="B183" s="1"/>
      <c r="C183" s="1"/>
      <c r="D183" s="1"/>
      <c r="E183" s="1"/>
      <c r="F183" s="1"/>
      <c r="G183" s="1"/>
      <c r="H183" s="1" t="s">
        <v>1974</v>
      </c>
      <c r="I183" s="5">
        <f t="shared" si="1"/>
        <v>181</v>
      </c>
      <c r="J183" s="1"/>
      <c r="K183" s="1"/>
      <c r="L183" s="1"/>
      <c r="M183" s="1"/>
      <c r="N183" s="1"/>
      <c r="O183" s="1"/>
      <c r="P183" s="1"/>
      <c r="Q183" s="1"/>
      <c r="R183" s="1"/>
      <c r="S183" s="1"/>
      <c r="T183" s="1"/>
      <c r="U183" s="1"/>
      <c r="W183" s="1"/>
      <c r="X183" s="1"/>
      <c r="Y183" s="1"/>
      <c r="Z183" s="1"/>
      <c r="AA183" s="1"/>
      <c r="AB183" s="1"/>
      <c r="AC183" s="1"/>
      <c r="AD183" s="1"/>
    </row>
    <row r="184">
      <c r="A184" s="1"/>
      <c r="B184" s="1"/>
      <c r="C184" s="1"/>
      <c r="D184" s="1"/>
      <c r="E184" s="1"/>
      <c r="F184" s="1"/>
      <c r="G184" s="1"/>
      <c r="H184" s="1" t="s">
        <v>1617</v>
      </c>
      <c r="I184" s="5">
        <f t="shared" si="1"/>
        <v>182</v>
      </c>
      <c r="J184" s="1"/>
      <c r="K184" s="1"/>
      <c r="L184" s="1"/>
      <c r="M184" s="1"/>
      <c r="N184" s="1"/>
      <c r="O184" s="1"/>
      <c r="P184" s="1"/>
      <c r="Q184" s="1"/>
      <c r="R184" s="1"/>
      <c r="S184" s="1"/>
      <c r="T184" s="1"/>
      <c r="U184" s="1"/>
      <c r="W184" s="1"/>
      <c r="X184" s="1"/>
      <c r="Y184" s="1"/>
      <c r="Z184" s="1"/>
      <c r="AA184" s="1"/>
      <c r="AB184" s="1"/>
      <c r="AC184" s="1"/>
      <c r="AD184" s="1"/>
    </row>
    <row r="185">
      <c r="A185" s="1"/>
      <c r="B185" s="1"/>
      <c r="C185" s="1"/>
      <c r="D185" s="1"/>
      <c r="E185" s="1"/>
      <c r="F185" s="1"/>
      <c r="G185" s="1"/>
      <c r="H185" s="1" t="s">
        <v>1708</v>
      </c>
      <c r="I185" s="5">
        <f t="shared" si="1"/>
        <v>183</v>
      </c>
      <c r="J185" s="1"/>
      <c r="K185" s="1"/>
      <c r="L185" s="1"/>
      <c r="M185" s="1"/>
      <c r="N185" s="1"/>
      <c r="O185" s="1"/>
      <c r="P185" s="1"/>
      <c r="Q185" s="1"/>
      <c r="R185" s="1"/>
      <c r="S185" s="1"/>
      <c r="T185" s="1"/>
      <c r="U185" s="1"/>
      <c r="W185" s="1"/>
      <c r="X185" s="1"/>
      <c r="Y185" s="1"/>
      <c r="Z185" s="1"/>
      <c r="AA185" s="1"/>
      <c r="AB185" s="1"/>
      <c r="AC185" s="1"/>
      <c r="AD185" s="1"/>
    </row>
    <row r="186">
      <c r="A186" s="1"/>
      <c r="B186" s="1"/>
      <c r="C186" s="1"/>
      <c r="D186" s="1"/>
      <c r="E186" s="1"/>
      <c r="F186" s="1"/>
      <c r="G186" s="1"/>
      <c r="H186" s="1" t="s">
        <v>1915</v>
      </c>
      <c r="I186" s="5">
        <f t="shared" si="1"/>
        <v>184</v>
      </c>
      <c r="J186" s="1"/>
      <c r="K186" s="1"/>
      <c r="L186" s="1"/>
      <c r="M186" s="1"/>
      <c r="N186" s="1"/>
      <c r="O186" s="1"/>
      <c r="P186" s="1"/>
      <c r="Q186" s="1"/>
      <c r="R186" s="1"/>
      <c r="S186" s="1"/>
      <c r="T186" s="1"/>
      <c r="U186" s="1"/>
      <c r="W186" s="1"/>
      <c r="X186" s="1"/>
      <c r="Y186" s="1"/>
      <c r="Z186" s="1"/>
      <c r="AA186" s="1"/>
      <c r="AB186" s="1"/>
      <c r="AC186" s="1"/>
      <c r="AD186" s="1"/>
    </row>
    <row r="187">
      <c r="A187" s="1"/>
      <c r="B187" s="1"/>
      <c r="C187" s="1"/>
      <c r="D187" s="1"/>
      <c r="E187" s="1"/>
      <c r="F187" s="1"/>
      <c r="G187" s="1"/>
      <c r="H187" s="1" t="s">
        <v>1978</v>
      </c>
      <c r="I187" s="5">
        <f t="shared" si="1"/>
        <v>185</v>
      </c>
      <c r="J187" s="1"/>
      <c r="K187" s="1"/>
      <c r="L187" s="1"/>
      <c r="M187" s="1"/>
      <c r="N187" s="1"/>
      <c r="O187" s="1"/>
      <c r="P187" s="1"/>
      <c r="Q187" s="1"/>
      <c r="R187" s="1"/>
      <c r="S187" s="1"/>
      <c r="T187" s="1"/>
      <c r="U187" s="1"/>
      <c r="W187" s="1"/>
      <c r="X187" s="1"/>
      <c r="Y187" s="1"/>
      <c r="Z187" s="1"/>
      <c r="AA187" s="1"/>
      <c r="AB187" s="1"/>
      <c r="AC187" s="1"/>
      <c r="AD187" s="1"/>
    </row>
    <row r="188">
      <c r="A188" s="1"/>
      <c r="B188" s="1"/>
      <c r="C188" s="1"/>
      <c r="D188" s="1"/>
      <c r="E188" s="1"/>
      <c r="F188" s="1"/>
      <c r="G188" s="1"/>
      <c r="H188" s="1" t="s">
        <v>1634</v>
      </c>
      <c r="I188" s="5">
        <f t="shared" si="1"/>
        <v>186</v>
      </c>
      <c r="J188" s="1"/>
      <c r="K188" s="1"/>
      <c r="L188" s="1"/>
      <c r="M188" s="1"/>
      <c r="N188" s="1"/>
      <c r="O188" s="1"/>
      <c r="P188" s="1"/>
      <c r="Q188" s="1"/>
      <c r="R188" s="1"/>
      <c r="S188" s="1"/>
      <c r="T188" s="1"/>
      <c r="U188" s="1"/>
      <c r="W188" s="1"/>
      <c r="X188" s="1"/>
      <c r="Y188" s="1"/>
      <c r="Z188" s="1"/>
      <c r="AA188" s="1"/>
      <c r="AB188" s="1"/>
      <c r="AC188" s="1"/>
      <c r="AD188" s="1"/>
    </row>
    <row r="189">
      <c r="A189" s="1"/>
      <c r="B189" s="1"/>
      <c r="C189" s="1"/>
      <c r="D189" s="1"/>
      <c r="E189" s="1"/>
      <c r="F189" s="1"/>
      <c r="G189" s="1"/>
      <c r="H189" s="1" t="s">
        <v>1816</v>
      </c>
      <c r="I189" s="5">
        <f t="shared" si="1"/>
        <v>187</v>
      </c>
      <c r="J189" s="1"/>
      <c r="K189" s="1"/>
      <c r="L189" s="1"/>
      <c r="M189" s="1"/>
      <c r="N189" s="1"/>
      <c r="O189" s="1"/>
      <c r="P189" s="1"/>
      <c r="Q189" s="1"/>
      <c r="R189" s="1"/>
      <c r="S189" s="1"/>
      <c r="T189" s="1"/>
      <c r="U189" s="1"/>
      <c r="W189" s="1"/>
      <c r="X189" s="1"/>
      <c r="Y189" s="1"/>
      <c r="Z189" s="1"/>
      <c r="AA189" s="1"/>
      <c r="AB189" s="1"/>
      <c r="AC189" s="1"/>
      <c r="AD189" s="1"/>
    </row>
    <row r="190">
      <c r="A190" s="1"/>
      <c r="B190" s="1"/>
      <c r="C190" s="1"/>
      <c r="D190" s="1"/>
      <c r="E190" s="1"/>
      <c r="F190" s="1"/>
      <c r="G190" s="1"/>
      <c r="H190" s="1" t="s">
        <v>1778</v>
      </c>
      <c r="I190" s="5">
        <f t="shared" si="1"/>
        <v>188</v>
      </c>
      <c r="J190" s="1"/>
      <c r="K190" s="1"/>
      <c r="L190" s="1"/>
      <c r="M190" s="1"/>
      <c r="N190" s="1"/>
      <c r="O190" s="1"/>
      <c r="P190" s="1"/>
      <c r="Q190" s="1"/>
      <c r="R190" s="1"/>
      <c r="S190" s="1"/>
      <c r="T190" s="1"/>
      <c r="U190" s="1"/>
      <c r="W190" s="1"/>
      <c r="X190" s="1"/>
      <c r="Y190" s="1"/>
      <c r="Z190" s="1"/>
      <c r="AA190" s="1"/>
      <c r="AB190" s="1"/>
      <c r="AC190" s="1"/>
      <c r="AD190" s="1"/>
    </row>
    <row r="191">
      <c r="A191" s="1"/>
      <c r="B191" s="1"/>
      <c r="C191" s="1"/>
      <c r="D191" s="1"/>
      <c r="E191" s="1"/>
      <c r="F191" s="1"/>
      <c r="G191" s="1"/>
      <c r="H191" s="1" t="s">
        <v>1779</v>
      </c>
      <c r="I191" s="5">
        <f t="shared" si="1"/>
        <v>189</v>
      </c>
      <c r="J191" s="1"/>
      <c r="K191" s="1"/>
      <c r="L191" s="1"/>
      <c r="M191" s="1"/>
      <c r="N191" s="1"/>
      <c r="O191" s="1"/>
      <c r="P191" s="1"/>
      <c r="Q191" s="1"/>
      <c r="R191" s="1"/>
      <c r="S191" s="1"/>
      <c r="T191" s="1"/>
      <c r="U191" s="1"/>
      <c r="W191" s="1"/>
      <c r="X191" s="1"/>
      <c r="Y191" s="1"/>
      <c r="Z191" s="1"/>
      <c r="AA191" s="1"/>
      <c r="AB191" s="1"/>
      <c r="AC191" s="1"/>
      <c r="AD191" s="1"/>
    </row>
    <row r="192">
      <c r="A192" s="1"/>
      <c r="B192" s="1"/>
      <c r="C192" s="1"/>
      <c r="D192" s="1"/>
      <c r="E192" s="1"/>
      <c r="F192" s="1"/>
      <c r="G192" s="1"/>
      <c r="H192" s="1" t="s">
        <v>1780</v>
      </c>
      <c r="I192" s="5">
        <f t="shared" si="1"/>
        <v>190</v>
      </c>
      <c r="J192" s="1"/>
      <c r="K192" s="1"/>
      <c r="L192" s="1"/>
      <c r="M192" s="1"/>
      <c r="N192" s="1"/>
      <c r="O192" s="1"/>
      <c r="P192" s="1"/>
      <c r="Q192" s="1"/>
      <c r="R192" s="1"/>
      <c r="S192" s="1"/>
      <c r="T192" s="1"/>
      <c r="U192" s="1"/>
      <c r="W192" s="1"/>
      <c r="X192" s="1"/>
      <c r="Y192" s="1"/>
      <c r="Z192" s="1"/>
      <c r="AA192" s="1"/>
      <c r="AB192" s="1"/>
      <c r="AC192" s="1"/>
      <c r="AD192" s="1"/>
    </row>
    <row r="193">
      <c r="A193" s="1"/>
      <c r="B193" s="1"/>
      <c r="C193" s="1"/>
      <c r="D193" s="1"/>
      <c r="E193" s="1"/>
      <c r="F193" s="1"/>
      <c r="G193" s="1"/>
      <c r="H193" s="1" t="s">
        <v>1609</v>
      </c>
      <c r="I193" s="5">
        <f t="shared" si="1"/>
        <v>191</v>
      </c>
      <c r="J193" s="1"/>
      <c r="K193" s="1"/>
      <c r="L193" s="1"/>
      <c r="M193" s="1"/>
      <c r="N193" s="1"/>
      <c r="O193" s="1"/>
      <c r="P193" s="1"/>
      <c r="Q193" s="1"/>
      <c r="R193" s="1"/>
      <c r="S193" s="1"/>
      <c r="T193" s="1"/>
      <c r="U193" s="1"/>
      <c r="W193" s="1"/>
      <c r="X193" s="1"/>
      <c r="Y193" s="1"/>
      <c r="Z193" s="1"/>
      <c r="AA193" s="1"/>
      <c r="AB193" s="1"/>
      <c r="AC193" s="1"/>
      <c r="AD193" s="1"/>
    </row>
    <row r="194">
      <c r="A194" s="1"/>
      <c r="B194" s="1"/>
      <c r="C194" s="1"/>
      <c r="D194" s="1"/>
      <c r="E194" s="1"/>
      <c r="F194" s="1"/>
      <c r="G194" s="1"/>
      <c r="H194" s="1" t="s">
        <v>1628</v>
      </c>
      <c r="I194" s="5">
        <f t="shared" si="1"/>
        <v>192</v>
      </c>
      <c r="J194" s="1"/>
      <c r="K194" s="1"/>
      <c r="L194" s="1"/>
      <c r="M194" s="1"/>
      <c r="N194" s="1"/>
      <c r="O194" s="1"/>
      <c r="P194" s="1"/>
      <c r="Q194" s="1"/>
      <c r="R194" s="1"/>
      <c r="S194" s="1"/>
      <c r="T194" s="1"/>
      <c r="U194" s="1"/>
      <c r="W194" s="1"/>
      <c r="X194" s="1"/>
      <c r="Y194" s="1"/>
      <c r="Z194" s="1"/>
      <c r="AA194" s="1"/>
      <c r="AB194" s="1"/>
      <c r="AC194" s="1"/>
      <c r="AD194" s="1"/>
    </row>
    <row r="195">
      <c r="A195" s="1"/>
      <c r="B195" s="1"/>
      <c r="C195" s="1"/>
      <c r="D195" s="1"/>
      <c r="E195" s="1"/>
      <c r="F195" s="1"/>
      <c r="G195" s="1"/>
      <c r="H195" s="1" t="s">
        <v>1712</v>
      </c>
      <c r="I195" s="5">
        <f t="shared" si="1"/>
        <v>193</v>
      </c>
      <c r="J195" s="1"/>
      <c r="K195" s="1"/>
      <c r="L195" s="1"/>
      <c r="M195" s="1"/>
      <c r="N195" s="1"/>
      <c r="O195" s="1"/>
      <c r="P195" s="1"/>
      <c r="Q195" s="1"/>
      <c r="R195" s="1"/>
      <c r="S195" s="1"/>
      <c r="T195" s="1"/>
      <c r="U195" s="1"/>
      <c r="W195" s="1"/>
      <c r="X195" s="1"/>
      <c r="Y195" s="1"/>
      <c r="Z195" s="1"/>
      <c r="AA195" s="1"/>
      <c r="AB195" s="1"/>
      <c r="AC195" s="1"/>
      <c r="AD195" s="1"/>
    </row>
    <row r="196">
      <c r="A196" s="1"/>
      <c r="B196" s="1"/>
      <c r="C196" s="1"/>
      <c r="D196" s="1"/>
      <c r="E196" s="1"/>
      <c r="F196" s="1"/>
      <c r="G196" s="1"/>
      <c r="H196" s="1" t="s">
        <v>1760</v>
      </c>
      <c r="I196" s="5">
        <f t="shared" si="1"/>
        <v>194</v>
      </c>
      <c r="J196" s="1"/>
      <c r="K196" s="1"/>
      <c r="L196" s="1"/>
      <c r="M196" s="1"/>
      <c r="N196" s="1"/>
      <c r="O196" s="1"/>
      <c r="P196" s="1"/>
      <c r="Q196" s="1"/>
      <c r="R196" s="1"/>
      <c r="S196" s="1"/>
      <c r="T196" s="1"/>
      <c r="U196" s="1"/>
      <c r="W196" s="1"/>
      <c r="X196" s="1"/>
      <c r="Y196" s="1"/>
      <c r="Z196" s="1"/>
      <c r="AA196" s="1"/>
      <c r="AB196" s="1"/>
      <c r="AC196" s="1"/>
      <c r="AD196" s="1"/>
    </row>
    <row r="197">
      <c r="A197" s="1"/>
      <c r="B197" s="1"/>
      <c r="C197" s="1"/>
      <c r="D197" s="1"/>
      <c r="E197" s="1"/>
      <c r="F197" s="1"/>
      <c r="G197" s="1"/>
      <c r="H197" s="1" t="s">
        <v>1604</v>
      </c>
      <c r="I197" s="5">
        <f t="shared" si="1"/>
        <v>195</v>
      </c>
      <c r="J197" s="1"/>
      <c r="K197" s="1"/>
      <c r="L197" s="1"/>
      <c r="M197" s="1"/>
      <c r="N197" s="1"/>
      <c r="O197" s="1"/>
      <c r="P197" s="1"/>
      <c r="Q197" s="1"/>
      <c r="R197" s="1"/>
      <c r="S197" s="1"/>
      <c r="T197" s="1"/>
      <c r="U197" s="1"/>
      <c r="W197" s="1"/>
      <c r="X197" s="1"/>
      <c r="Y197" s="1"/>
      <c r="Z197" s="1"/>
      <c r="AA197" s="1"/>
      <c r="AB197" s="1"/>
      <c r="AC197" s="1"/>
      <c r="AD197" s="1"/>
    </row>
    <row r="198">
      <c r="A198" s="1"/>
      <c r="B198" s="1"/>
      <c r="C198" s="1"/>
      <c r="D198" s="1"/>
      <c r="E198" s="1"/>
      <c r="F198" s="1"/>
      <c r="G198" s="1"/>
      <c r="H198" s="1" t="s">
        <v>1713</v>
      </c>
      <c r="I198" s="5">
        <f t="shared" si="1"/>
        <v>196</v>
      </c>
      <c r="J198" s="1"/>
      <c r="K198" s="1"/>
      <c r="L198" s="1"/>
      <c r="M198" s="1"/>
      <c r="N198" s="1"/>
      <c r="O198" s="1"/>
      <c r="P198" s="1"/>
      <c r="Q198" s="1"/>
      <c r="R198" s="1"/>
      <c r="S198" s="1"/>
      <c r="T198" s="1"/>
      <c r="U198" s="1"/>
      <c r="W198" s="1"/>
      <c r="X198" s="1"/>
      <c r="Y198" s="1"/>
      <c r="Z198" s="1"/>
      <c r="AA198" s="1"/>
      <c r="AB198" s="1"/>
      <c r="AC198" s="1"/>
      <c r="AD198" s="1"/>
    </row>
    <row r="199">
      <c r="A199" s="1"/>
      <c r="B199" s="1"/>
      <c r="C199" s="1"/>
      <c r="D199" s="1"/>
      <c r="E199" s="1"/>
      <c r="F199" s="1"/>
      <c r="G199" s="1"/>
      <c r="H199" s="1" t="s">
        <v>1957</v>
      </c>
      <c r="I199" s="5">
        <f t="shared" si="1"/>
        <v>197</v>
      </c>
      <c r="J199" s="1"/>
      <c r="K199" s="1"/>
      <c r="L199" s="1"/>
      <c r="M199" s="1"/>
      <c r="N199" s="1"/>
      <c r="O199" s="1"/>
      <c r="P199" s="1"/>
      <c r="Q199" s="1"/>
      <c r="R199" s="1"/>
      <c r="S199" s="1"/>
      <c r="T199" s="1"/>
      <c r="U199" s="1"/>
      <c r="W199" s="1"/>
      <c r="X199" s="1"/>
      <c r="Y199" s="1"/>
      <c r="Z199" s="1"/>
      <c r="AA199" s="1"/>
      <c r="AB199" s="1"/>
      <c r="AC199" s="1"/>
      <c r="AD199" s="1"/>
    </row>
    <row r="200">
      <c r="A200" s="1"/>
      <c r="B200" s="1"/>
      <c r="C200" s="1"/>
      <c r="D200" s="1"/>
      <c r="E200" s="1"/>
      <c r="F200" s="1"/>
      <c r="G200" s="1"/>
      <c r="H200" s="1" t="s">
        <v>1635</v>
      </c>
      <c r="I200" s="5">
        <f t="shared" si="1"/>
        <v>198</v>
      </c>
      <c r="J200" s="1"/>
      <c r="K200" s="1"/>
      <c r="L200" s="1"/>
      <c r="M200" s="1"/>
      <c r="N200" s="1"/>
      <c r="O200" s="1"/>
      <c r="P200" s="1"/>
      <c r="Q200" s="1"/>
      <c r="R200" s="1"/>
      <c r="S200" s="1"/>
      <c r="T200" s="1"/>
      <c r="U200" s="1"/>
      <c r="W200" s="1"/>
      <c r="X200" s="1"/>
      <c r="Y200" s="1"/>
      <c r="Z200" s="1"/>
      <c r="AA200" s="1"/>
      <c r="AB200" s="1"/>
      <c r="AC200" s="1"/>
      <c r="AD200" s="1"/>
    </row>
    <row r="201">
      <c r="A201" s="1"/>
      <c r="B201" s="1"/>
      <c r="C201" s="1"/>
      <c r="D201" s="1"/>
      <c r="E201" s="1"/>
      <c r="F201" s="1"/>
      <c r="G201" s="1"/>
      <c r="H201" s="1" t="s">
        <v>1920</v>
      </c>
      <c r="I201" s="5">
        <f t="shared" si="1"/>
        <v>199</v>
      </c>
      <c r="J201" s="1"/>
      <c r="K201" s="1"/>
      <c r="L201" s="1"/>
      <c r="M201" s="1"/>
      <c r="N201" s="1"/>
      <c r="O201" s="1"/>
      <c r="P201" s="1"/>
      <c r="Q201" s="1"/>
      <c r="R201" s="1"/>
      <c r="S201" s="1"/>
      <c r="T201" s="1"/>
      <c r="U201" s="1"/>
      <c r="W201" s="1"/>
      <c r="X201" s="1"/>
      <c r="Y201" s="1"/>
      <c r="Z201" s="1"/>
      <c r="AA201" s="1"/>
      <c r="AB201" s="1"/>
      <c r="AC201" s="1"/>
      <c r="AD201" s="1"/>
    </row>
    <row r="202">
      <c r="A202" s="1"/>
      <c r="B202" s="1"/>
      <c r="C202" s="1"/>
      <c r="D202" s="1"/>
      <c r="E202" s="1"/>
      <c r="F202" s="1"/>
      <c r="G202" s="1"/>
      <c r="H202" s="1" t="s">
        <v>1940</v>
      </c>
      <c r="I202" s="5">
        <f t="shared" si="1"/>
        <v>200</v>
      </c>
      <c r="J202" s="1"/>
      <c r="K202" s="1"/>
      <c r="L202" s="1"/>
      <c r="M202" s="1"/>
      <c r="N202" s="1"/>
      <c r="O202" s="1"/>
      <c r="P202" s="1"/>
      <c r="Q202" s="1"/>
      <c r="R202" s="1"/>
      <c r="S202" s="1"/>
      <c r="T202" s="1"/>
      <c r="U202" s="1"/>
      <c r="W202" s="1"/>
      <c r="X202" s="1"/>
      <c r="Y202" s="1"/>
      <c r="Z202" s="1"/>
      <c r="AA202" s="1"/>
      <c r="AB202" s="1"/>
      <c r="AC202" s="1"/>
      <c r="AD202" s="1"/>
    </row>
    <row r="203">
      <c r="A203" s="1"/>
      <c r="B203" s="1"/>
      <c r="C203" s="1"/>
      <c r="D203" s="1"/>
      <c r="E203" s="1"/>
      <c r="F203" s="1"/>
      <c r="G203" s="1"/>
      <c r="H203" s="1" t="s">
        <v>1895</v>
      </c>
      <c r="I203" s="5">
        <f t="shared" si="1"/>
        <v>201</v>
      </c>
      <c r="J203" s="1"/>
      <c r="K203" s="1"/>
      <c r="L203" s="1"/>
      <c r="M203" s="1"/>
      <c r="N203" s="1"/>
      <c r="O203" s="1"/>
      <c r="P203" s="1"/>
      <c r="Q203" s="1"/>
      <c r="R203" s="1"/>
      <c r="S203" s="1"/>
      <c r="T203" s="1"/>
      <c r="U203" s="1"/>
      <c r="W203" s="1"/>
      <c r="X203" s="1"/>
      <c r="Y203" s="1"/>
      <c r="Z203" s="1"/>
      <c r="AA203" s="1"/>
      <c r="AB203" s="1"/>
      <c r="AC203" s="1"/>
      <c r="AD203" s="1"/>
    </row>
    <row r="204">
      <c r="A204" s="1"/>
      <c r="B204" s="1"/>
      <c r="C204" s="1"/>
      <c r="D204" s="1"/>
      <c r="E204" s="1"/>
      <c r="F204" s="1"/>
      <c r="G204" s="1"/>
      <c r="H204" s="1" t="s">
        <v>1980</v>
      </c>
      <c r="I204" s="5">
        <f t="shared" si="1"/>
        <v>202</v>
      </c>
      <c r="J204" s="1"/>
      <c r="K204" s="1"/>
      <c r="L204" s="1"/>
      <c r="M204" s="1"/>
      <c r="N204" s="1"/>
      <c r="O204" s="1"/>
      <c r="P204" s="1"/>
      <c r="Q204" s="1"/>
      <c r="R204" s="1"/>
      <c r="S204" s="1"/>
      <c r="T204" s="1"/>
      <c r="U204" s="1"/>
      <c r="W204" s="1"/>
      <c r="X204" s="1"/>
      <c r="Y204" s="1"/>
      <c r="Z204" s="1"/>
      <c r="AA204" s="1"/>
      <c r="AB204" s="1"/>
      <c r="AC204" s="1"/>
      <c r="AD204" s="1"/>
    </row>
    <row r="205">
      <c r="A205" s="1"/>
      <c r="B205" s="1"/>
      <c r="C205" s="1"/>
      <c r="D205" s="1"/>
      <c r="E205" s="1"/>
      <c r="F205" s="1"/>
      <c r="G205" s="1"/>
      <c r="H205" s="1" t="s">
        <v>1945</v>
      </c>
      <c r="I205" s="5">
        <f t="shared" si="1"/>
        <v>203</v>
      </c>
      <c r="J205" s="1"/>
      <c r="K205" s="1"/>
      <c r="L205" s="1"/>
      <c r="M205" s="1"/>
      <c r="N205" s="1"/>
      <c r="O205" s="1"/>
      <c r="P205" s="1"/>
      <c r="Q205" s="1"/>
      <c r="R205" s="1"/>
      <c r="S205" s="1"/>
      <c r="T205" s="1"/>
      <c r="U205" s="1"/>
      <c r="W205" s="1"/>
      <c r="X205" s="1"/>
      <c r="Y205" s="1"/>
      <c r="Z205" s="1"/>
      <c r="AA205" s="1"/>
      <c r="AB205" s="1"/>
      <c r="AC205" s="1"/>
      <c r="AD205" s="1"/>
    </row>
    <row r="206">
      <c r="A206" s="1"/>
      <c r="B206" s="1"/>
      <c r="C206" s="1"/>
      <c r="D206" s="1"/>
      <c r="E206" s="1"/>
      <c r="F206" s="1"/>
      <c r="G206" s="1"/>
      <c r="H206" s="1" t="s">
        <v>1793</v>
      </c>
      <c r="I206" s="5">
        <f t="shared" si="1"/>
        <v>204</v>
      </c>
      <c r="J206" s="1"/>
      <c r="K206" s="1"/>
      <c r="L206" s="1"/>
      <c r="M206" s="1"/>
      <c r="N206" s="1"/>
      <c r="O206" s="1"/>
      <c r="P206" s="1"/>
      <c r="Q206" s="1"/>
      <c r="R206" s="1"/>
      <c r="S206" s="1"/>
      <c r="T206" s="1"/>
      <c r="U206" s="1"/>
      <c r="W206" s="1"/>
      <c r="X206" s="1"/>
      <c r="Y206" s="1"/>
      <c r="Z206" s="1"/>
      <c r="AA206" s="1"/>
      <c r="AB206" s="1"/>
      <c r="AC206" s="1"/>
      <c r="AD206" s="1"/>
    </row>
    <row r="207">
      <c r="A207" s="1"/>
      <c r="B207" s="1"/>
      <c r="C207" s="1"/>
      <c r="D207" s="1"/>
      <c r="E207" s="1"/>
      <c r="F207" s="1"/>
      <c r="G207" s="1"/>
      <c r="H207" s="5" t="s">
        <v>1941</v>
      </c>
      <c r="I207" s="5">
        <f t="shared" si="1"/>
        <v>205</v>
      </c>
      <c r="J207" s="1"/>
      <c r="K207" s="1"/>
      <c r="L207" s="1"/>
      <c r="M207" s="1"/>
      <c r="N207" s="1"/>
      <c r="O207" s="1"/>
      <c r="P207" s="1"/>
      <c r="Q207" s="1"/>
      <c r="R207" s="1"/>
      <c r="S207" s="1"/>
      <c r="T207" s="1"/>
      <c r="U207" s="1"/>
      <c r="W207" s="1"/>
      <c r="X207" s="1"/>
      <c r="Y207" s="1"/>
      <c r="Z207" s="1"/>
      <c r="AA207" s="1"/>
      <c r="AB207" s="1"/>
      <c r="AC207" s="1"/>
      <c r="AD207" s="1"/>
    </row>
    <row r="208">
      <c r="A208" s="1"/>
      <c r="B208" s="1"/>
      <c r="C208" s="1"/>
      <c r="D208" s="1"/>
      <c r="E208" s="1"/>
      <c r="F208" s="1"/>
      <c r="G208" s="1"/>
      <c r="H208" s="1" t="s">
        <v>1714</v>
      </c>
      <c r="I208" s="5">
        <f t="shared" si="1"/>
        <v>206</v>
      </c>
      <c r="J208" s="1"/>
      <c r="K208" s="1"/>
      <c r="L208" s="1"/>
      <c r="M208" s="1"/>
      <c r="N208" s="1"/>
      <c r="O208" s="1"/>
      <c r="P208" s="1"/>
      <c r="Q208" s="1"/>
      <c r="R208" s="1"/>
      <c r="S208" s="1"/>
      <c r="T208" s="1"/>
      <c r="U208" s="1"/>
      <c r="W208" s="1"/>
      <c r="X208" s="1"/>
      <c r="Y208" s="1"/>
      <c r="Z208" s="1"/>
      <c r="AA208" s="1"/>
      <c r="AB208" s="1"/>
      <c r="AC208" s="1"/>
      <c r="AD208" s="1"/>
    </row>
    <row r="209">
      <c r="A209" s="1"/>
      <c r="B209" s="1"/>
      <c r="C209" s="1"/>
      <c r="D209" s="1"/>
      <c r="E209" s="1"/>
      <c r="F209" s="1"/>
      <c r="G209" s="1"/>
      <c r="H209" s="1" t="s">
        <v>1924</v>
      </c>
      <c r="I209" s="5">
        <f t="shared" si="1"/>
        <v>207</v>
      </c>
      <c r="J209" s="1"/>
      <c r="K209" s="1"/>
      <c r="L209" s="1"/>
      <c r="M209" s="1"/>
      <c r="N209" s="1"/>
      <c r="O209" s="1"/>
      <c r="P209" s="1"/>
      <c r="Q209" s="1"/>
      <c r="R209" s="1"/>
      <c r="S209" s="1"/>
      <c r="T209" s="1"/>
      <c r="U209" s="1"/>
      <c r="W209" s="1"/>
      <c r="X209" s="1"/>
      <c r="Y209" s="1"/>
      <c r="Z209" s="1"/>
      <c r="AA209" s="1"/>
      <c r="AB209" s="1"/>
      <c r="AC209" s="1"/>
      <c r="AD209" s="1"/>
    </row>
    <row r="210">
      <c r="A210" s="1"/>
      <c r="B210" s="1"/>
      <c r="C210" s="1"/>
      <c r="D210" s="1"/>
      <c r="E210" s="1"/>
      <c r="F210" s="1"/>
      <c r="G210" s="1"/>
      <c r="H210" s="1" t="s">
        <v>1687</v>
      </c>
      <c r="I210" s="5">
        <f t="shared" si="1"/>
        <v>208</v>
      </c>
      <c r="J210" s="1"/>
      <c r="K210" s="1"/>
      <c r="L210" s="1"/>
      <c r="M210" s="1"/>
      <c r="N210" s="1"/>
      <c r="O210" s="1"/>
      <c r="P210" s="1"/>
      <c r="Q210" s="1"/>
      <c r="R210" s="1"/>
      <c r="S210" s="1"/>
      <c r="T210" s="1"/>
      <c r="U210" s="1"/>
      <c r="W210" s="1"/>
      <c r="X210" s="1"/>
      <c r="Y210" s="1"/>
      <c r="Z210" s="1"/>
      <c r="AA210" s="1"/>
      <c r="AB210" s="1"/>
      <c r="AC210" s="1"/>
      <c r="AD210" s="1"/>
    </row>
    <row r="211">
      <c r="A211" s="1"/>
      <c r="B211" s="1"/>
      <c r="C211" s="1"/>
      <c r="D211" s="1"/>
      <c r="E211" s="1"/>
      <c r="F211" s="1"/>
      <c r="G211" s="1"/>
      <c r="H211" s="1" t="s">
        <v>1636</v>
      </c>
      <c r="I211" s="5">
        <f t="shared" si="1"/>
        <v>209</v>
      </c>
      <c r="J211" s="1"/>
      <c r="K211" s="1"/>
      <c r="L211" s="1"/>
      <c r="M211" s="1"/>
      <c r="N211" s="1"/>
      <c r="O211" s="1"/>
      <c r="P211" s="1"/>
      <c r="Q211" s="1"/>
      <c r="R211" s="1"/>
      <c r="S211" s="1"/>
      <c r="T211" s="1"/>
      <c r="U211" s="1"/>
      <c r="W211" s="1"/>
      <c r="X211" s="1"/>
      <c r="Y211" s="1"/>
      <c r="Z211" s="1"/>
      <c r="AA211" s="1"/>
      <c r="AB211" s="1"/>
      <c r="AC211" s="1"/>
      <c r="AD211" s="1"/>
    </row>
    <row r="212">
      <c r="A212" s="1"/>
      <c r="B212" s="1"/>
      <c r="C212" s="1"/>
      <c r="D212" s="1"/>
      <c r="E212" s="1"/>
      <c r="F212" s="1"/>
      <c r="G212" s="1"/>
      <c r="H212" s="1" t="s">
        <v>1864</v>
      </c>
      <c r="I212" s="5">
        <f t="shared" si="1"/>
        <v>210</v>
      </c>
      <c r="J212" s="1"/>
      <c r="K212" s="1"/>
      <c r="L212" s="1"/>
      <c r="M212" s="1"/>
      <c r="N212" s="1"/>
      <c r="O212" s="1"/>
      <c r="P212" s="1"/>
      <c r="Q212" s="1"/>
      <c r="R212" s="1"/>
      <c r="S212" s="1"/>
      <c r="T212" s="1"/>
      <c r="U212" s="1"/>
      <c r="W212" s="1"/>
      <c r="X212" s="1"/>
      <c r="Y212" s="1"/>
      <c r="Z212" s="1"/>
      <c r="AA212" s="1"/>
      <c r="AB212" s="1"/>
      <c r="AC212" s="1"/>
      <c r="AD212" s="1"/>
    </row>
    <row r="213">
      <c r="A213" s="1"/>
      <c r="B213" s="1"/>
      <c r="C213" s="1"/>
      <c r="D213" s="1"/>
      <c r="E213" s="1"/>
      <c r="F213" s="1"/>
      <c r="G213" s="1"/>
      <c r="H213" s="1" t="s">
        <v>1869</v>
      </c>
      <c r="I213" s="5">
        <f t="shared" si="1"/>
        <v>211</v>
      </c>
      <c r="J213" s="1"/>
      <c r="K213" s="1"/>
      <c r="L213" s="1"/>
      <c r="M213" s="1"/>
      <c r="N213" s="1"/>
      <c r="O213" s="1"/>
      <c r="P213" s="1"/>
      <c r="Q213" s="1"/>
      <c r="R213" s="1"/>
      <c r="S213" s="1"/>
      <c r="T213" s="1"/>
      <c r="U213" s="1"/>
      <c r="W213" s="1"/>
      <c r="X213" s="1"/>
      <c r="Y213" s="1"/>
      <c r="Z213" s="1"/>
      <c r="AA213" s="1"/>
      <c r="AB213" s="1"/>
      <c r="AC213" s="1"/>
      <c r="AD213" s="1"/>
    </row>
    <row r="214">
      <c r="A214" s="1"/>
      <c r="B214" s="1"/>
      <c r="C214" s="1"/>
      <c r="D214" s="1"/>
      <c r="E214" s="1"/>
      <c r="F214" s="1"/>
      <c r="G214" s="1"/>
      <c r="H214" s="1" t="s">
        <v>1718</v>
      </c>
      <c r="I214" s="5">
        <f t="shared" si="1"/>
        <v>212</v>
      </c>
      <c r="J214" s="1"/>
      <c r="K214" s="1"/>
      <c r="L214" s="1"/>
      <c r="M214" s="1"/>
      <c r="N214" s="1"/>
      <c r="O214" s="1"/>
      <c r="P214" s="1"/>
      <c r="Q214" s="1"/>
      <c r="R214" s="1"/>
      <c r="S214" s="1"/>
      <c r="T214" s="1"/>
      <c r="U214" s="1"/>
      <c r="W214" s="1"/>
      <c r="X214" s="1"/>
      <c r="Y214" s="1"/>
      <c r="Z214" s="1"/>
      <c r="AA214" s="1"/>
      <c r="AB214" s="1"/>
      <c r="AC214" s="1"/>
      <c r="AD214" s="1"/>
    </row>
    <row r="215">
      <c r="A215" s="1"/>
      <c r="B215" s="1"/>
      <c r="C215" s="1"/>
      <c r="D215" s="1"/>
      <c r="E215" s="1"/>
      <c r="F215" s="1"/>
      <c r="G215" s="1"/>
      <c r="H215" s="1" t="s">
        <v>1629</v>
      </c>
      <c r="I215" s="5">
        <f t="shared" si="1"/>
        <v>213</v>
      </c>
      <c r="J215" s="1"/>
      <c r="K215" s="1"/>
      <c r="L215" s="1"/>
      <c r="M215" s="1"/>
      <c r="N215" s="1"/>
      <c r="O215" s="1"/>
      <c r="P215" s="1"/>
      <c r="Q215" s="1"/>
      <c r="R215" s="1"/>
      <c r="S215" s="1"/>
      <c r="T215" s="1"/>
      <c r="U215" s="1"/>
      <c r="W215" s="1"/>
      <c r="X215" s="1"/>
      <c r="Y215" s="1"/>
      <c r="Z215" s="1"/>
      <c r="AA215" s="1"/>
      <c r="AB215" s="1"/>
      <c r="AC215" s="1"/>
      <c r="AD215" s="1"/>
    </row>
    <row r="216">
      <c r="A216" s="1"/>
      <c r="B216" s="1"/>
      <c r="C216" s="1"/>
      <c r="D216" s="1"/>
      <c r="E216" s="1"/>
      <c r="F216" s="1"/>
      <c r="G216" s="1"/>
      <c r="H216" s="1" t="s">
        <v>1637</v>
      </c>
      <c r="I216" s="5">
        <f t="shared" si="1"/>
        <v>214</v>
      </c>
      <c r="J216" s="1"/>
      <c r="K216" s="1"/>
      <c r="L216" s="1"/>
      <c r="M216" s="1"/>
      <c r="N216" s="1"/>
      <c r="O216" s="1"/>
      <c r="P216" s="1"/>
      <c r="Q216" s="1"/>
      <c r="R216" s="1"/>
      <c r="S216" s="1"/>
      <c r="T216" s="1"/>
      <c r="U216" s="1"/>
      <c r="W216" s="1"/>
      <c r="X216" s="1"/>
      <c r="Y216" s="1"/>
      <c r="Z216" s="1"/>
      <c r="AA216" s="1"/>
      <c r="AB216" s="1"/>
      <c r="AC216" s="1"/>
      <c r="AD216" s="1"/>
    </row>
    <row r="217">
      <c r="A217" s="1"/>
      <c r="B217" s="1"/>
      <c r="C217" s="1"/>
      <c r="D217" s="1"/>
      <c r="E217" s="1"/>
      <c r="F217" s="1"/>
      <c r="G217" s="1"/>
      <c r="H217" s="1" t="s">
        <v>1618</v>
      </c>
      <c r="I217" s="5">
        <f t="shared" si="1"/>
        <v>215</v>
      </c>
      <c r="J217" s="1"/>
      <c r="K217" s="1"/>
      <c r="L217" s="1"/>
      <c r="M217" s="1"/>
      <c r="N217" s="1"/>
      <c r="O217" s="1"/>
      <c r="P217" s="1"/>
      <c r="Q217" s="1"/>
      <c r="R217" s="1"/>
      <c r="S217" s="1"/>
      <c r="T217" s="1"/>
      <c r="U217" s="1"/>
      <c r="W217" s="1"/>
      <c r="X217" s="1"/>
      <c r="Y217" s="1"/>
      <c r="Z217" s="1"/>
      <c r="AA217" s="1"/>
      <c r="AB217" s="1"/>
      <c r="AC217" s="1"/>
      <c r="AD217" s="1"/>
    </row>
    <row r="218">
      <c r="A218" s="1"/>
      <c r="B218" s="1"/>
      <c r="C218" s="1"/>
      <c r="D218" s="1"/>
      <c r="E218" s="1"/>
      <c r="F218" s="1"/>
      <c r="G218" s="1"/>
      <c r="H218" s="1" t="s">
        <v>1896</v>
      </c>
      <c r="I218" s="5">
        <f t="shared" si="1"/>
        <v>216</v>
      </c>
      <c r="J218" s="1"/>
      <c r="K218" s="1"/>
      <c r="L218" s="1"/>
      <c r="M218" s="1"/>
      <c r="N218" s="1"/>
      <c r="O218" s="1"/>
      <c r="P218" s="1"/>
      <c r="Q218" s="1"/>
      <c r="R218" s="1"/>
      <c r="S218" s="1"/>
      <c r="T218" s="1"/>
      <c r="U218" s="1"/>
      <c r="W218" s="1"/>
      <c r="X218" s="1"/>
      <c r="Y218" s="1"/>
      <c r="Z218" s="1"/>
      <c r="AA218" s="1"/>
      <c r="AB218" s="1"/>
      <c r="AC218" s="1"/>
      <c r="AD218" s="1"/>
    </row>
    <row r="219">
      <c r="A219" s="1"/>
      <c r="B219" s="1"/>
      <c r="C219" s="1"/>
      <c r="D219" s="1"/>
      <c r="E219" s="1"/>
      <c r="F219" s="1"/>
      <c r="G219" s="1"/>
      <c r="H219" s="1" t="s">
        <v>1878</v>
      </c>
      <c r="I219" s="5">
        <f t="shared" si="1"/>
        <v>217</v>
      </c>
      <c r="J219" s="1"/>
      <c r="K219" s="1"/>
      <c r="L219" s="1"/>
      <c r="M219" s="1"/>
      <c r="N219" s="1"/>
      <c r="O219" s="1"/>
      <c r="P219" s="1"/>
      <c r="Q219" s="1"/>
      <c r="R219" s="1"/>
      <c r="S219" s="1"/>
      <c r="T219" s="1"/>
      <c r="U219" s="1"/>
      <c r="W219" s="1"/>
      <c r="X219" s="1"/>
      <c r="Y219" s="1"/>
      <c r="Z219" s="1"/>
      <c r="AA219" s="1"/>
      <c r="AB219" s="1"/>
      <c r="AC219" s="1"/>
      <c r="AD219" s="1"/>
    </row>
    <row r="220">
      <c r="A220" s="1"/>
      <c r="B220" s="1"/>
      <c r="C220" s="1"/>
      <c r="D220" s="1"/>
      <c r="E220" s="1"/>
      <c r="F220" s="1"/>
      <c r="G220" s="1"/>
      <c r="H220" s="1" t="s">
        <v>1879</v>
      </c>
      <c r="I220" s="5">
        <f t="shared" si="1"/>
        <v>218</v>
      </c>
      <c r="J220" s="1"/>
      <c r="K220" s="1"/>
      <c r="L220" s="1"/>
      <c r="M220" s="1"/>
      <c r="N220" s="1"/>
      <c r="O220" s="1"/>
      <c r="P220" s="1"/>
      <c r="Q220" s="1"/>
      <c r="R220" s="1"/>
      <c r="S220" s="1"/>
      <c r="T220" s="1"/>
      <c r="U220" s="1"/>
      <c r="W220" s="1"/>
      <c r="X220" s="1"/>
      <c r="Y220" s="1"/>
      <c r="Z220" s="1"/>
      <c r="AA220" s="1"/>
      <c r="AB220" s="1"/>
      <c r="AC220" s="1"/>
      <c r="AD220" s="1"/>
    </row>
    <row r="221">
      <c r="A221" s="1"/>
      <c r="B221" s="1"/>
      <c r="C221" s="1"/>
      <c r="D221" s="1"/>
      <c r="E221" s="1"/>
      <c r="F221" s="1"/>
      <c r="G221" s="1"/>
      <c r="H221" s="1" t="s">
        <v>1897</v>
      </c>
      <c r="I221" s="5">
        <f t="shared" si="1"/>
        <v>219</v>
      </c>
      <c r="J221" s="1"/>
      <c r="K221" s="1"/>
      <c r="L221" s="1"/>
      <c r="M221" s="1"/>
      <c r="N221" s="1"/>
      <c r="O221" s="1"/>
      <c r="P221" s="1"/>
      <c r="Q221" s="1"/>
      <c r="R221" s="1"/>
      <c r="S221" s="1"/>
      <c r="T221" s="1"/>
      <c r="U221" s="1"/>
      <c r="W221" s="1"/>
      <c r="X221" s="1"/>
      <c r="Y221" s="1"/>
      <c r="Z221" s="1"/>
      <c r="AA221" s="1"/>
      <c r="AB221" s="1"/>
      <c r="AC221" s="1"/>
      <c r="AD221" s="1"/>
    </row>
    <row r="222">
      <c r="A222" s="1"/>
      <c r="B222" s="1"/>
      <c r="C222" s="1"/>
      <c r="D222" s="1"/>
      <c r="E222" s="1"/>
      <c r="F222" s="1"/>
      <c r="G222" s="1"/>
      <c r="H222" s="1" t="s">
        <v>1880</v>
      </c>
      <c r="I222" s="5">
        <f t="shared" si="1"/>
        <v>220</v>
      </c>
      <c r="J222" s="1"/>
      <c r="K222" s="1"/>
      <c r="L222" s="1"/>
      <c r="M222" s="1"/>
      <c r="N222" s="1"/>
      <c r="O222" s="1"/>
      <c r="P222" s="1"/>
      <c r="Q222" s="1"/>
      <c r="R222" s="1"/>
      <c r="S222" s="1"/>
      <c r="T222" s="1"/>
      <c r="U222" s="1"/>
      <c r="W222" s="1"/>
      <c r="X222" s="1"/>
      <c r="Y222" s="1"/>
      <c r="Z222" s="1"/>
      <c r="AA222" s="1"/>
      <c r="AB222" s="1"/>
      <c r="AC222" s="1"/>
      <c r="AD222" s="1"/>
    </row>
    <row r="223">
      <c r="A223" s="1"/>
      <c r="B223" s="1"/>
      <c r="C223" s="1"/>
      <c r="D223" s="1"/>
      <c r="E223" s="1"/>
      <c r="F223" s="1"/>
      <c r="G223" s="1"/>
      <c r="H223" s="1" t="s">
        <v>1720</v>
      </c>
      <c r="I223" s="5">
        <f t="shared" si="1"/>
        <v>221</v>
      </c>
      <c r="J223" s="1"/>
      <c r="K223" s="1"/>
      <c r="L223" s="1"/>
      <c r="M223" s="1"/>
      <c r="N223" s="1"/>
      <c r="O223" s="1"/>
      <c r="P223" s="1"/>
      <c r="Q223" s="1"/>
      <c r="R223" s="1"/>
      <c r="S223" s="1"/>
      <c r="T223" s="1"/>
      <c r="U223" s="1"/>
      <c r="W223" s="1"/>
      <c r="X223" s="1"/>
      <c r="Y223" s="1"/>
      <c r="Z223" s="1"/>
      <c r="AA223" s="1"/>
      <c r="AB223" s="1"/>
      <c r="AC223" s="1"/>
      <c r="AD223" s="1"/>
    </row>
    <row r="224">
      <c r="A224" s="1"/>
      <c r="B224" s="1"/>
      <c r="C224" s="1"/>
      <c r="D224" s="1"/>
      <c r="E224" s="1"/>
      <c r="F224" s="1"/>
      <c r="G224" s="1"/>
      <c r="H224" s="1" t="s">
        <v>1781</v>
      </c>
      <c r="I224" s="5">
        <f t="shared" si="1"/>
        <v>222</v>
      </c>
      <c r="J224" s="1"/>
      <c r="K224" s="1"/>
      <c r="L224" s="1"/>
      <c r="M224" s="1"/>
      <c r="N224" s="1"/>
      <c r="O224" s="1"/>
      <c r="P224" s="1"/>
      <c r="Q224" s="1"/>
      <c r="R224" s="1"/>
      <c r="S224" s="1"/>
      <c r="T224" s="1"/>
      <c r="U224" s="1"/>
      <c r="W224" s="1"/>
      <c r="X224" s="1"/>
      <c r="Y224" s="1"/>
      <c r="Z224" s="1"/>
      <c r="AA224" s="1"/>
      <c r="AB224" s="1"/>
      <c r="AC224" s="1"/>
      <c r="AD224" s="1"/>
    </row>
    <row r="225">
      <c r="A225" s="1"/>
      <c r="B225" s="1"/>
      <c r="C225" s="1"/>
      <c r="D225" s="1"/>
      <c r="E225" s="1"/>
      <c r="F225" s="1"/>
      <c r="G225" s="1"/>
      <c r="H225" s="1" t="s">
        <v>1818</v>
      </c>
      <c r="I225" s="5">
        <f t="shared" si="1"/>
        <v>223</v>
      </c>
      <c r="J225" s="1"/>
      <c r="K225" s="1"/>
      <c r="L225" s="1"/>
      <c r="M225" s="1"/>
      <c r="N225" s="1"/>
      <c r="O225" s="1"/>
      <c r="P225" s="1"/>
      <c r="Q225" s="1"/>
      <c r="R225" s="1"/>
      <c r="S225" s="1"/>
      <c r="T225" s="1"/>
      <c r="U225" s="1"/>
      <c r="W225" s="1"/>
      <c r="X225" s="1"/>
      <c r="Y225" s="1"/>
      <c r="Z225" s="1"/>
      <c r="AA225" s="1"/>
      <c r="AB225" s="1"/>
      <c r="AC225" s="1"/>
      <c r="AD225" s="1"/>
    </row>
    <row r="226">
      <c r="A226" s="1"/>
      <c r="B226" s="1"/>
      <c r="C226" s="1"/>
      <c r="D226" s="1"/>
      <c r="E226" s="1"/>
      <c r="F226" s="1"/>
      <c r="G226" s="1"/>
      <c r="H226" s="1" t="s">
        <v>1723</v>
      </c>
      <c r="I226" s="5">
        <f t="shared" si="1"/>
        <v>224</v>
      </c>
      <c r="J226" s="1"/>
      <c r="K226" s="1"/>
      <c r="L226" s="1"/>
      <c r="M226" s="1"/>
      <c r="N226" s="1"/>
      <c r="O226" s="1"/>
      <c r="P226" s="1"/>
      <c r="Q226" s="1"/>
      <c r="R226" s="1"/>
      <c r="S226" s="1"/>
      <c r="T226" s="1"/>
      <c r="U226" s="1"/>
      <c r="W226" s="1"/>
      <c r="X226" s="1"/>
      <c r="Y226" s="1"/>
      <c r="Z226" s="1"/>
      <c r="AA226" s="1"/>
      <c r="AB226" s="1"/>
      <c r="AC226" s="1"/>
      <c r="AD226" s="1"/>
    </row>
    <row r="227">
      <c r="A227" s="1"/>
      <c r="B227" s="1"/>
      <c r="C227" s="1"/>
      <c r="D227" s="1"/>
      <c r="E227" s="1"/>
      <c r="F227" s="1"/>
      <c r="G227" s="1"/>
      <c r="H227" s="1" t="s">
        <v>1724</v>
      </c>
      <c r="I227" s="5">
        <f t="shared" si="1"/>
        <v>225</v>
      </c>
      <c r="J227" s="1"/>
      <c r="K227" s="1"/>
      <c r="L227" s="1"/>
      <c r="M227" s="1"/>
      <c r="N227" s="1"/>
      <c r="O227" s="1"/>
      <c r="P227" s="1"/>
      <c r="Q227" s="1"/>
      <c r="R227" s="1"/>
      <c r="S227" s="1"/>
      <c r="T227" s="1"/>
      <c r="U227" s="1"/>
      <c r="W227" s="1"/>
      <c r="X227" s="1"/>
      <c r="Y227" s="1"/>
      <c r="Z227" s="1"/>
      <c r="AA227" s="1"/>
      <c r="AB227" s="1"/>
      <c r="AC227" s="1"/>
      <c r="AD227" s="1"/>
    </row>
    <row r="228">
      <c r="A228" s="1"/>
      <c r="B228" s="1"/>
      <c r="C228" s="1"/>
      <c r="D228" s="1"/>
      <c r="E228" s="1"/>
      <c r="F228" s="1"/>
      <c r="G228" s="1"/>
      <c r="H228" s="1" t="s">
        <v>1725</v>
      </c>
      <c r="I228" s="5">
        <f t="shared" si="1"/>
        <v>226</v>
      </c>
      <c r="J228" s="1"/>
      <c r="K228" s="1"/>
      <c r="L228" s="1"/>
      <c r="M228" s="1"/>
      <c r="N228" s="1"/>
      <c r="O228" s="1"/>
      <c r="P228" s="1"/>
      <c r="Q228" s="1"/>
      <c r="R228" s="1"/>
      <c r="S228" s="1"/>
      <c r="T228" s="1"/>
      <c r="U228" s="1"/>
      <c r="W228" s="1"/>
      <c r="X228" s="1"/>
      <c r="Y228" s="1"/>
      <c r="Z228" s="1"/>
      <c r="AA228" s="1"/>
      <c r="AB228" s="1"/>
      <c r="AC228" s="1"/>
      <c r="AD228" s="1"/>
    </row>
    <row r="229">
      <c r="A229" s="1"/>
      <c r="B229" s="1"/>
      <c r="C229" s="1"/>
      <c r="D229" s="1"/>
      <c r="E229" s="1"/>
      <c r="F229" s="1"/>
      <c r="G229" s="1"/>
      <c r="H229" s="1" t="s">
        <v>1726</v>
      </c>
      <c r="I229" s="5">
        <f t="shared" si="1"/>
        <v>227</v>
      </c>
      <c r="J229" s="1"/>
      <c r="K229" s="1"/>
      <c r="L229" s="1"/>
      <c r="M229" s="1"/>
      <c r="N229" s="1"/>
      <c r="O229" s="1"/>
      <c r="P229" s="1"/>
      <c r="Q229" s="1"/>
      <c r="R229" s="1"/>
      <c r="S229" s="1"/>
      <c r="T229" s="1"/>
      <c r="U229" s="1"/>
      <c r="W229" s="1"/>
      <c r="X229" s="1"/>
      <c r="Y229" s="1"/>
      <c r="Z229" s="1"/>
      <c r="AA229" s="1"/>
      <c r="AB229" s="1"/>
      <c r="AC229" s="1"/>
      <c r="AD229" s="1"/>
    </row>
    <row r="230">
      <c r="A230" s="1"/>
      <c r="B230" s="1"/>
      <c r="C230" s="1"/>
      <c r="D230" s="1"/>
      <c r="E230" s="1"/>
      <c r="F230" s="1"/>
      <c r="G230" s="1"/>
      <c r="H230" s="1" t="s">
        <v>1727</v>
      </c>
      <c r="I230" s="5">
        <f t="shared" si="1"/>
        <v>228</v>
      </c>
      <c r="J230" s="1"/>
      <c r="K230" s="1"/>
      <c r="L230" s="1"/>
      <c r="M230" s="1"/>
      <c r="N230" s="1"/>
      <c r="O230" s="1"/>
      <c r="P230" s="1"/>
      <c r="Q230" s="1"/>
      <c r="R230" s="1"/>
      <c r="S230" s="1"/>
      <c r="T230" s="1"/>
      <c r="U230" s="1"/>
      <c r="W230" s="1"/>
      <c r="X230" s="1"/>
      <c r="Y230" s="1"/>
      <c r="Z230" s="1"/>
      <c r="AA230" s="1"/>
      <c r="AB230" s="1"/>
      <c r="AC230" s="1"/>
      <c r="AD230" s="1"/>
    </row>
    <row r="231">
      <c r="A231" s="1"/>
      <c r="B231" s="1"/>
      <c r="C231" s="1"/>
      <c r="D231" s="1"/>
      <c r="E231" s="1"/>
      <c r="F231" s="1"/>
      <c r="G231" s="1"/>
      <c r="H231" s="1" t="s">
        <v>1728</v>
      </c>
      <c r="I231" s="5">
        <f t="shared" si="1"/>
        <v>229</v>
      </c>
      <c r="J231" s="1"/>
      <c r="K231" s="1"/>
      <c r="L231" s="1"/>
      <c r="M231" s="1"/>
      <c r="N231" s="1"/>
      <c r="O231" s="1"/>
      <c r="P231" s="1"/>
      <c r="Q231" s="1"/>
      <c r="R231" s="1"/>
      <c r="S231" s="1"/>
      <c r="T231" s="1"/>
      <c r="U231" s="1"/>
      <c r="W231" s="1"/>
      <c r="X231" s="1"/>
      <c r="Y231" s="1"/>
      <c r="Z231" s="1"/>
      <c r="AA231" s="1"/>
      <c r="AB231" s="1"/>
      <c r="AC231" s="1"/>
      <c r="AD231" s="1"/>
    </row>
    <row r="232">
      <c r="A232" s="1"/>
      <c r="B232" s="1"/>
      <c r="C232" s="1"/>
      <c r="D232" s="1"/>
      <c r="E232" s="1"/>
      <c r="F232" s="1"/>
      <c r="G232" s="1"/>
      <c r="H232" s="1" t="s">
        <v>1736</v>
      </c>
      <c r="I232" s="5">
        <f t="shared" si="1"/>
        <v>230</v>
      </c>
      <c r="J232" s="1"/>
      <c r="K232" s="1"/>
      <c r="L232" s="1"/>
      <c r="M232" s="1"/>
      <c r="N232" s="1"/>
      <c r="O232" s="1"/>
      <c r="P232" s="1"/>
      <c r="Q232" s="1"/>
      <c r="R232" s="1"/>
      <c r="S232" s="1"/>
      <c r="T232" s="1"/>
      <c r="U232" s="1"/>
      <c r="W232" s="1"/>
      <c r="X232" s="1"/>
      <c r="Y232" s="1"/>
      <c r="Z232" s="1"/>
      <c r="AA232" s="1"/>
      <c r="AB232" s="1"/>
      <c r="AC232" s="1"/>
      <c r="AD232" s="1"/>
    </row>
    <row r="233">
      <c r="A233" s="1"/>
      <c r="B233" s="1"/>
      <c r="C233" s="1"/>
      <c r="D233" s="1"/>
      <c r="E233" s="1"/>
      <c r="F233" s="1"/>
      <c r="G233" s="1"/>
      <c r="H233" s="1" t="s">
        <v>1962</v>
      </c>
      <c r="I233" s="5">
        <f t="shared" si="1"/>
        <v>231</v>
      </c>
      <c r="J233" s="1"/>
      <c r="K233" s="1"/>
      <c r="L233" s="1"/>
      <c r="M233" s="1"/>
      <c r="N233" s="1"/>
      <c r="O233" s="1"/>
      <c r="P233" s="1"/>
      <c r="Q233" s="1"/>
      <c r="R233" s="1"/>
      <c r="S233" s="1"/>
      <c r="T233" s="1"/>
      <c r="U233" s="1"/>
      <c r="W233" s="1"/>
      <c r="X233" s="1"/>
      <c r="Y233" s="1"/>
      <c r="Z233" s="1"/>
      <c r="AA233" s="1"/>
      <c r="AB233" s="1"/>
      <c r="AC233" s="1"/>
      <c r="AD233" s="1"/>
    </row>
    <row r="234">
      <c r="A234" s="1"/>
      <c r="B234" s="1"/>
      <c r="C234" s="1"/>
      <c r="D234" s="1"/>
      <c r="E234" s="1"/>
      <c r="F234" s="1"/>
      <c r="G234" s="1"/>
      <c r="H234" s="1" t="s">
        <v>1849</v>
      </c>
      <c r="I234" s="5">
        <f t="shared" si="1"/>
        <v>232</v>
      </c>
      <c r="J234" s="1"/>
      <c r="K234" s="1"/>
      <c r="L234" s="1"/>
      <c r="M234" s="1"/>
      <c r="N234" s="1"/>
      <c r="O234" s="1"/>
      <c r="P234" s="1"/>
      <c r="Q234" s="1"/>
      <c r="R234" s="1"/>
      <c r="S234" s="1"/>
      <c r="T234" s="1"/>
      <c r="U234" s="1"/>
      <c r="W234" s="1"/>
      <c r="X234" s="1"/>
      <c r="Y234" s="1"/>
      <c r="Z234" s="1"/>
      <c r="AA234" s="1"/>
      <c r="AB234" s="1"/>
      <c r="AC234" s="1"/>
      <c r="AD234" s="1"/>
    </row>
    <row r="235">
      <c r="A235" s="1"/>
      <c r="B235" s="1"/>
      <c r="C235" s="1"/>
      <c r="D235" s="1"/>
      <c r="E235" s="1"/>
      <c r="F235" s="1"/>
      <c r="G235" s="1"/>
      <c r="H235" s="1" t="s">
        <v>1651</v>
      </c>
      <c r="I235" s="5">
        <f t="shared" si="1"/>
        <v>233</v>
      </c>
      <c r="J235" s="1"/>
      <c r="K235" s="1"/>
      <c r="L235" s="1"/>
      <c r="M235" s="1"/>
      <c r="N235" s="1"/>
      <c r="O235" s="1"/>
      <c r="P235" s="1"/>
      <c r="Q235" s="1"/>
      <c r="R235" s="1"/>
      <c r="S235" s="1"/>
      <c r="T235" s="1"/>
      <c r="U235" s="1"/>
      <c r="W235" s="1"/>
      <c r="X235" s="1"/>
      <c r="Y235" s="1"/>
      <c r="Z235" s="1"/>
      <c r="AA235" s="1"/>
      <c r="AB235" s="1"/>
      <c r="AC235" s="1"/>
      <c r="AD235" s="1"/>
    </row>
    <row r="236">
      <c r="A236" s="1"/>
      <c r="B236" s="1"/>
      <c r="C236" s="1"/>
      <c r="D236" s="1"/>
      <c r="E236" s="1"/>
      <c r="F236" s="1"/>
      <c r="G236" s="1"/>
      <c r="H236" s="1" t="s">
        <v>1652</v>
      </c>
      <c r="I236" s="5">
        <f t="shared" si="1"/>
        <v>234</v>
      </c>
      <c r="J236" s="1"/>
      <c r="K236" s="1"/>
      <c r="L236" s="1"/>
      <c r="M236" s="1"/>
      <c r="N236" s="1"/>
      <c r="O236" s="1"/>
      <c r="P236" s="1"/>
      <c r="Q236" s="1"/>
      <c r="R236" s="1"/>
      <c r="S236" s="1"/>
      <c r="T236" s="1"/>
      <c r="U236" s="1"/>
      <c r="W236" s="1"/>
      <c r="X236" s="1"/>
      <c r="Y236" s="1"/>
      <c r="Z236" s="1"/>
      <c r="AA236" s="1"/>
      <c r="AB236" s="1"/>
      <c r="AC236" s="1"/>
      <c r="AD236" s="1"/>
    </row>
    <row r="237">
      <c r="A237" s="1"/>
      <c r="B237" s="1"/>
      <c r="C237" s="1"/>
      <c r="D237" s="1"/>
      <c r="E237" s="1"/>
      <c r="F237" s="1"/>
      <c r="G237" s="1"/>
      <c r="H237" s="1" t="s">
        <v>1653</v>
      </c>
      <c r="I237" s="5">
        <f t="shared" si="1"/>
        <v>235</v>
      </c>
      <c r="J237" s="1"/>
      <c r="K237" s="1"/>
      <c r="L237" s="1"/>
      <c r="M237" s="1"/>
      <c r="N237" s="1"/>
      <c r="O237" s="1"/>
      <c r="P237" s="1"/>
      <c r="Q237" s="1"/>
      <c r="R237" s="1"/>
      <c r="S237" s="1"/>
      <c r="T237" s="1"/>
      <c r="U237" s="1"/>
      <c r="W237" s="1"/>
      <c r="X237" s="1"/>
      <c r="Y237" s="1"/>
      <c r="Z237" s="1"/>
      <c r="AA237" s="1"/>
      <c r="AB237" s="1"/>
      <c r="AC237" s="1"/>
      <c r="AD237" s="1"/>
    </row>
    <row r="238">
      <c r="A238" s="1"/>
      <c r="B238" s="1"/>
      <c r="C238" s="1"/>
      <c r="D238" s="1"/>
      <c r="E238" s="1"/>
      <c r="F238" s="1"/>
      <c r="G238" s="1"/>
      <c r="H238" s="1" t="s">
        <v>1925</v>
      </c>
      <c r="I238" s="5">
        <f t="shared" si="1"/>
        <v>236</v>
      </c>
      <c r="J238" s="1"/>
      <c r="K238" s="1"/>
      <c r="L238" s="1"/>
      <c r="M238" s="1"/>
      <c r="N238" s="1"/>
      <c r="O238" s="1"/>
      <c r="P238" s="1"/>
      <c r="Q238" s="1"/>
      <c r="R238" s="1"/>
      <c r="S238" s="1"/>
      <c r="T238" s="1"/>
      <c r="U238" s="1"/>
      <c r="W238" s="1"/>
      <c r="X238" s="1"/>
      <c r="Y238" s="1"/>
      <c r="Z238" s="1"/>
      <c r="AA238" s="1"/>
      <c r="AB238" s="1"/>
      <c r="AC238" s="1"/>
      <c r="AD238" s="1"/>
    </row>
    <row r="239">
      <c r="A239" s="1"/>
      <c r="B239" s="1"/>
      <c r="C239" s="1"/>
      <c r="D239" s="1"/>
      <c r="E239" s="1"/>
      <c r="F239" s="1"/>
      <c r="G239" s="1"/>
      <c r="H239" s="1" t="s">
        <v>1901</v>
      </c>
      <c r="I239" s="5">
        <f t="shared" si="1"/>
        <v>237</v>
      </c>
      <c r="J239" s="1"/>
      <c r="K239" s="1"/>
      <c r="L239" s="1"/>
      <c r="M239" s="1"/>
      <c r="N239" s="1"/>
      <c r="O239" s="1"/>
      <c r="P239" s="1"/>
      <c r="Q239" s="1"/>
      <c r="R239" s="1"/>
      <c r="S239" s="1"/>
      <c r="T239" s="1"/>
      <c r="U239" s="1"/>
      <c r="W239" s="1"/>
      <c r="X239" s="1"/>
      <c r="Y239" s="1"/>
      <c r="Z239" s="1"/>
      <c r="AA239" s="1"/>
      <c r="AB239" s="1"/>
      <c r="AC239" s="1"/>
      <c r="AD239" s="1"/>
    </row>
    <row r="240">
      <c r="A240" s="1"/>
      <c r="B240" s="1"/>
      <c r="C240" s="1"/>
      <c r="D240" s="1"/>
      <c r="E240" s="1"/>
      <c r="F240" s="1"/>
      <c r="G240" s="1"/>
      <c r="H240" s="1" t="s">
        <v>1819</v>
      </c>
      <c r="I240" s="5">
        <f t="shared" si="1"/>
        <v>238</v>
      </c>
      <c r="J240" s="1"/>
      <c r="K240" s="1"/>
      <c r="L240" s="1"/>
      <c r="M240" s="1"/>
      <c r="N240" s="1"/>
      <c r="O240" s="1"/>
      <c r="P240" s="1"/>
      <c r="Q240" s="1"/>
      <c r="R240" s="1"/>
      <c r="S240" s="1"/>
      <c r="T240" s="1"/>
      <c r="U240" s="1"/>
      <c r="W240" s="1"/>
      <c r="X240" s="1"/>
      <c r="Y240" s="1"/>
      <c r="Z240" s="1"/>
      <c r="AA240" s="1"/>
      <c r="AB240" s="1"/>
      <c r="AC240" s="1"/>
      <c r="AD240" s="1"/>
    </row>
    <row r="241">
      <c r="A241" s="1"/>
      <c r="B241" s="1"/>
      <c r="C241" s="1"/>
      <c r="D241" s="1"/>
      <c r="E241" s="1"/>
      <c r="F241" s="1"/>
      <c r="G241" s="1"/>
      <c r="H241" s="1" t="s">
        <v>1908</v>
      </c>
      <c r="I241" s="5">
        <f t="shared" si="1"/>
        <v>239</v>
      </c>
      <c r="J241" s="1"/>
      <c r="K241" s="1"/>
      <c r="L241" s="1"/>
      <c r="M241" s="1"/>
      <c r="N241" s="1"/>
      <c r="O241" s="1"/>
      <c r="P241" s="1"/>
      <c r="Q241" s="1"/>
      <c r="R241" s="1"/>
      <c r="S241" s="1"/>
      <c r="T241" s="1"/>
      <c r="U241" s="1"/>
      <c r="W241" s="1"/>
      <c r="X241" s="1"/>
      <c r="Y241" s="1"/>
      <c r="Z241" s="1"/>
      <c r="AA241" s="1"/>
      <c r="AB241" s="1"/>
      <c r="AC241" s="1"/>
      <c r="AD241" s="1"/>
    </row>
    <row r="242">
      <c r="A242" s="1"/>
      <c r="B242" s="1"/>
      <c r="C242" s="1"/>
      <c r="D242" s="1"/>
      <c r="E242" s="1"/>
      <c r="F242" s="1"/>
      <c r="G242" s="1"/>
      <c r="H242" s="1" t="s">
        <v>1958</v>
      </c>
      <c r="I242" s="5">
        <f t="shared" si="1"/>
        <v>240</v>
      </c>
      <c r="J242" s="1"/>
      <c r="K242" s="1"/>
      <c r="L242" s="1"/>
      <c r="M242" s="1"/>
      <c r="N242" s="1"/>
      <c r="O242" s="1"/>
      <c r="P242" s="1"/>
      <c r="Q242" s="1"/>
      <c r="R242" s="1"/>
      <c r="S242" s="1"/>
      <c r="T242" s="1"/>
      <c r="U242" s="1"/>
      <c r="W242" s="1"/>
      <c r="X242" s="1"/>
      <c r="Y242" s="1"/>
      <c r="Z242" s="1"/>
      <c r="AA242" s="1"/>
      <c r="AB242" s="1"/>
      <c r="AC242" s="1"/>
      <c r="AD242" s="1"/>
    </row>
    <row r="243">
      <c r="A243" s="1"/>
      <c r="B243" s="1"/>
      <c r="C243" s="1"/>
      <c r="D243" s="1"/>
      <c r="E243" s="1"/>
      <c r="F243" s="1"/>
      <c r="G243" s="1"/>
      <c r="H243" s="1" t="s">
        <v>1654</v>
      </c>
      <c r="I243" s="5">
        <f t="shared" si="1"/>
        <v>241</v>
      </c>
      <c r="J243" s="1"/>
      <c r="K243" s="1"/>
      <c r="L243" s="1"/>
      <c r="M243" s="1"/>
      <c r="N243" s="1"/>
      <c r="O243" s="1"/>
      <c r="P243" s="1"/>
      <c r="Q243" s="1"/>
      <c r="R243" s="1"/>
      <c r="S243" s="1"/>
      <c r="T243" s="1"/>
      <c r="U243" s="1"/>
      <c r="W243" s="1"/>
      <c r="X243" s="1"/>
      <c r="Y243" s="1"/>
      <c r="Z243" s="1"/>
      <c r="AA243" s="1"/>
      <c r="AB243" s="1"/>
      <c r="AC243" s="1"/>
      <c r="AD243" s="1"/>
    </row>
    <row r="244">
      <c r="A244" s="1"/>
      <c r="B244" s="1"/>
      <c r="C244" s="1"/>
      <c r="D244" s="1"/>
      <c r="E244" s="1"/>
      <c r="F244" s="1"/>
      <c r="G244" s="1"/>
      <c r="H244" s="1" t="s">
        <v>1943</v>
      </c>
      <c r="I244" s="5">
        <f t="shared" si="1"/>
        <v>242</v>
      </c>
      <c r="J244" s="1"/>
      <c r="K244" s="1"/>
      <c r="L244" s="1"/>
      <c r="M244" s="1"/>
      <c r="N244" s="1"/>
      <c r="O244" s="1"/>
      <c r="P244" s="1"/>
      <c r="Q244" s="1"/>
      <c r="R244" s="1"/>
      <c r="S244" s="1"/>
      <c r="T244" s="1"/>
      <c r="U244" s="1"/>
      <c r="W244" s="1"/>
      <c r="X244" s="1"/>
      <c r="Y244" s="1"/>
      <c r="Z244" s="1"/>
      <c r="AA244" s="1"/>
      <c r="AB244" s="1"/>
      <c r="AC244" s="1"/>
      <c r="AD244" s="1"/>
    </row>
    <row r="245">
      <c r="A245" s="1"/>
      <c r="B245" s="1"/>
      <c r="C245" s="1"/>
      <c r="D245" s="1"/>
      <c r="E245" s="1"/>
      <c r="F245" s="1"/>
      <c r="G245" s="1"/>
      <c r="H245" s="1" t="s">
        <v>1825</v>
      </c>
      <c r="I245" s="5">
        <f t="shared" si="1"/>
        <v>243</v>
      </c>
      <c r="J245" s="1"/>
      <c r="K245" s="1"/>
      <c r="L245" s="1"/>
      <c r="M245" s="1"/>
      <c r="N245" s="1"/>
      <c r="O245" s="1"/>
      <c r="P245" s="1"/>
      <c r="Q245" s="1"/>
      <c r="R245" s="1"/>
      <c r="S245" s="1"/>
      <c r="T245" s="1"/>
      <c r="U245" s="1"/>
      <c r="W245" s="1"/>
      <c r="X245" s="1"/>
      <c r="Y245" s="1"/>
      <c r="Z245" s="1"/>
      <c r="AA245" s="1"/>
      <c r="AB245" s="1"/>
      <c r="AC245" s="1"/>
      <c r="AD245" s="1"/>
    </row>
    <row r="246">
      <c r="A246" s="1"/>
      <c r="B246" s="1"/>
      <c r="C246" s="1"/>
      <c r="D246" s="1"/>
      <c r="E246" s="1"/>
      <c r="F246" s="1"/>
      <c r="G246" s="1"/>
      <c r="H246" s="1" t="s">
        <v>1865</v>
      </c>
      <c r="I246" s="5">
        <f t="shared" si="1"/>
        <v>244</v>
      </c>
      <c r="J246" s="1"/>
      <c r="K246" s="1"/>
      <c r="L246" s="1"/>
      <c r="M246" s="1"/>
      <c r="N246" s="1"/>
      <c r="O246" s="1"/>
      <c r="P246" s="1"/>
      <c r="Q246" s="1"/>
      <c r="R246" s="1"/>
      <c r="S246" s="1"/>
      <c r="T246" s="1"/>
      <c r="U246" s="1"/>
      <c r="W246" s="1"/>
      <c r="X246" s="1"/>
      <c r="Y246" s="1"/>
      <c r="Z246" s="1"/>
      <c r="AA246" s="1"/>
      <c r="AB246" s="1"/>
      <c r="AC246" s="1"/>
      <c r="AD246" s="1"/>
    </row>
    <row r="247">
      <c r="A247" s="1"/>
      <c r="B247" s="1"/>
      <c r="C247" s="1"/>
      <c r="D247" s="1"/>
      <c r="E247" s="1"/>
      <c r="F247" s="1"/>
      <c r="G247" s="1"/>
      <c r="H247" s="1" t="s">
        <v>1730</v>
      </c>
      <c r="I247" s="5">
        <f t="shared" si="1"/>
        <v>245</v>
      </c>
      <c r="J247" s="1"/>
      <c r="K247" s="1"/>
      <c r="L247" s="1"/>
      <c r="M247" s="1"/>
      <c r="N247" s="1"/>
      <c r="O247" s="1"/>
      <c r="P247" s="1"/>
      <c r="Q247" s="1"/>
      <c r="R247" s="1"/>
      <c r="S247" s="1"/>
      <c r="T247" s="1"/>
      <c r="U247" s="1"/>
      <c r="W247" s="1"/>
      <c r="X247" s="1"/>
      <c r="Y247" s="1"/>
      <c r="Z247" s="1"/>
      <c r="AA247" s="1"/>
      <c r="AB247" s="1"/>
      <c r="AC247" s="1"/>
      <c r="AD247" s="1"/>
    </row>
    <row r="248">
      <c r="A248" s="1"/>
      <c r="B248" s="1"/>
      <c r="C248" s="1"/>
      <c r="D248" s="1"/>
      <c r="E248" s="1"/>
      <c r="F248" s="1"/>
      <c r="G248" s="1"/>
      <c r="H248" s="1" t="s">
        <v>1844</v>
      </c>
      <c r="I248" s="5">
        <f t="shared" si="1"/>
        <v>246</v>
      </c>
      <c r="J248" s="1"/>
      <c r="K248" s="1"/>
      <c r="L248" s="1"/>
      <c r="M248" s="1"/>
      <c r="N248" s="1"/>
      <c r="O248" s="1"/>
      <c r="P248" s="1"/>
      <c r="Q248" s="1"/>
      <c r="R248" s="1"/>
      <c r="S248" s="1"/>
      <c r="T248" s="1"/>
      <c r="U248" s="1"/>
      <c r="W248" s="1"/>
      <c r="X248" s="1"/>
      <c r="Y248" s="1"/>
      <c r="Z248" s="1"/>
      <c r="AA248" s="1"/>
      <c r="AB248" s="1"/>
      <c r="AC248" s="1"/>
      <c r="AD248" s="1"/>
    </row>
    <row r="249">
      <c r="A249" s="1"/>
      <c r="B249" s="1"/>
      <c r="C249" s="1"/>
      <c r="D249" s="1"/>
      <c r="E249" s="1"/>
      <c r="F249" s="1"/>
      <c r="G249" s="1"/>
      <c r="H249" s="1" t="s">
        <v>1963</v>
      </c>
      <c r="I249" s="5">
        <f t="shared" si="1"/>
        <v>247</v>
      </c>
      <c r="J249" s="1"/>
      <c r="K249" s="1"/>
      <c r="L249" s="1"/>
      <c r="M249" s="1"/>
      <c r="N249" s="1"/>
      <c r="O249" s="1"/>
      <c r="P249" s="1"/>
      <c r="Q249" s="1"/>
      <c r="R249" s="1"/>
      <c r="S249" s="1"/>
      <c r="T249" s="1"/>
      <c r="U249" s="1"/>
      <c r="W249" s="1"/>
      <c r="X249" s="1"/>
      <c r="Y249" s="1"/>
      <c r="Z249" s="1"/>
      <c r="AA249" s="1"/>
      <c r="AB249" s="1"/>
      <c r="AC249" s="1"/>
      <c r="AD249" s="1"/>
    </row>
    <row r="250">
      <c r="A250" s="1"/>
      <c r="B250" s="1"/>
      <c r="C250" s="1"/>
      <c r="D250" s="1"/>
      <c r="E250" s="1"/>
      <c r="F250" s="1"/>
      <c r="G250" s="1"/>
      <c r="H250" s="1" t="s">
        <v>1882</v>
      </c>
      <c r="I250" s="5">
        <f t="shared" si="1"/>
        <v>248</v>
      </c>
      <c r="J250" s="1"/>
      <c r="K250" s="1"/>
      <c r="L250" s="1"/>
      <c r="M250" s="1"/>
      <c r="N250" s="1"/>
      <c r="O250" s="1"/>
      <c r="P250" s="1"/>
      <c r="Q250" s="1"/>
      <c r="R250" s="1"/>
      <c r="S250" s="1"/>
      <c r="T250" s="1"/>
      <c r="U250" s="1"/>
      <c r="W250" s="1"/>
      <c r="X250" s="1"/>
      <c r="Y250" s="1"/>
      <c r="Z250" s="1"/>
      <c r="AA250" s="1"/>
      <c r="AB250" s="1"/>
      <c r="AC250" s="1"/>
      <c r="AD250" s="1"/>
    </row>
    <row r="251">
      <c r="A251" s="1"/>
      <c r="B251" s="1"/>
      <c r="C251" s="1"/>
      <c r="D251" s="1"/>
      <c r="E251" s="1"/>
      <c r="F251" s="1"/>
      <c r="G251" s="1"/>
      <c r="H251" s="1" t="s">
        <v>1981</v>
      </c>
      <c r="I251" s="5">
        <f t="shared" si="1"/>
        <v>249</v>
      </c>
      <c r="J251" s="1"/>
      <c r="K251" s="1"/>
      <c r="L251" s="1"/>
      <c r="M251" s="1"/>
      <c r="N251" s="1"/>
      <c r="O251" s="1"/>
      <c r="P251" s="1"/>
      <c r="Q251" s="1"/>
      <c r="R251" s="1"/>
      <c r="S251" s="1"/>
      <c r="T251" s="1"/>
      <c r="U251" s="1"/>
      <c r="W251" s="1"/>
      <c r="X251" s="1"/>
      <c r="Y251" s="1"/>
      <c r="Z251" s="1"/>
      <c r="AA251" s="1"/>
      <c r="AB251" s="1"/>
      <c r="AC251" s="1"/>
      <c r="AD251" s="1"/>
    </row>
    <row r="252">
      <c r="A252" s="1"/>
      <c r="B252" s="1"/>
      <c r="C252" s="1"/>
      <c r="D252" s="1"/>
      <c r="E252" s="1"/>
      <c r="F252" s="1"/>
      <c r="G252" s="1"/>
      <c r="H252" s="1" t="s">
        <v>1831</v>
      </c>
      <c r="I252" s="5">
        <f t="shared" si="1"/>
        <v>250</v>
      </c>
      <c r="J252" s="1"/>
      <c r="K252" s="1"/>
      <c r="L252" s="1"/>
      <c r="M252" s="1"/>
      <c r="N252" s="1"/>
      <c r="O252" s="1"/>
      <c r="P252" s="1"/>
      <c r="Q252" s="1"/>
      <c r="R252" s="1"/>
      <c r="S252" s="1"/>
      <c r="T252" s="1"/>
      <c r="U252" s="1"/>
      <c r="W252" s="1"/>
      <c r="X252" s="1"/>
      <c r="Y252" s="1"/>
      <c r="Z252" s="1"/>
      <c r="AA252" s="1"/>
      <c r="AB252" s="1"/>
      <c r="AC252" s="1"/>
      <c r="AD252" s="1"/>
    </row>
    <row r="253">
      <c r="A253" s="1"/>
      <c r="B253" s="1"/>
      <c r="C253" s="1"/>
      <c r="D253" s="1"/>
      <c r="E253" s="1"/>
      <c r="F253" s="1"/>
      <c r="G253" s="1"/>
      <c r="H253" s="1" t="s">
        <v>1967</v>
      </c>
      <c r="I253" s="5">
        <f t="shared" si="1"/>
        <v>251</v>
      </c>
      <c r="J253" s="1"/>
      <c r="K253" s="1"/>
      <c r="L253" s="1"/>
      <c r="M253" s="1"/>
      <c r="N253" s="1"/>
      <c r="O253" s="1"/>
      <c r="P253" s="1"/>
      <c r="Q253" s="1"/>
      <c r="R253" s="1"/>
      <c r="S253" s="1"/>
      <c r="T253" s="1"/>
      <c r="U253" s="1"/>
      <c r="W253" s="1"/>
      <c r="X253" s="1"/>
      <c r="Y253" s="1"/>
      <c r="Z253" s="1"/>
      <c r="AA253" s="1"/>
      <c r="AB253" s="1"/>
      <c r="AC253" s="1"/>
      <c r="AD253" s="1"/>
    </row>
    <row r="254">
      <c r="A254" s="1"/>
      <c r="B254" s="1"/>
      <c r="C254" s="1"/>
      <c r="D254" s="1"/>
      <c r="E254" s="1"/>
      <c r="F254" s="1"/>
      <c r="G254" s="1"/>
      <c r="H254" s="1" t="s">
        <v>1845</v>
      </c>
      <c r="I254" s="5">
        <f t="shared" si="1"/>
        <v>252</v>
      </c>
      <c r="J254" s="1"/>
      <c r="K254" s="1"/>
      <c r="L254" s="1"/>
      <c r="M254" s="1"/>
      <c r="N254" s="1"/>
      <c r="O254" s="1"/>
      <c r="P254" s="1"/>
      <c r="Q254" s="1"/>
      <c r="R254" s="1"/>
      <c r="S254" s="1"/>
      <c r="T254" s="1"/>
      <c r="U254" s="1"/>
      <c r="W254" s="1"/>
      <c r="X254" s="1"/>
      <c r="Y254" s="1"/>
      <c r="Z254" s="1"/>
      <c r="AA254" s="1"/>
      <c r="AB254" s="1"/>
      <c r="AC254" s="1"/>
      <c r="AD254" s="1"/>
    </row>
    <row r="255">
      <c r="A255" s="1"/>
      <c r="B255" s="1"/>
      <c r="C255" s="1"/>
      <c r="D255" s="1"/>
      <c r="E255" s="1"/>
      <c r="F255" s="1"/>
      <c r="G255" s="1"/>
      <c r="H255" s="1" t="s">
        <v>1734</v>
      </c>
      <c r="I255" s="5">
        <f t="shared" si="1"/>
        <v>253</v>
      </c>
      <c r="J255" s="1"/>
      <c r="K255" s="1"/>
      <c r="L255" s="1"/>
      <c r="M255" s="1"/>
      <c r="N255" s="1"/>
      <c r="O255" s="1"/>
      <c r="P255" s="1"/>
      <c r="Q255" s="1"/>
      <c r="R255" s="1"/>
      <c r="S255" s="1"/>
      <c r="T255" s="1"/>
      <c r="U255" s="1"/>
      <c r="W255" s="1"/>
      <c r="X255" s="1"/>
      <c r="Y255" s="1"/>
      <c r="Z255" s="1"/>
      <c r="AA255" s="1"/>
      <c r="AB255" s="1"/>
      <c r="AC255" s="1"/>
      <c r="AD255" s="1"/>
    </row>
    <row r="256">
      <c r="A256" s="1"/>
      <c r="B256" s="1"/>
      <c r="C256" s="1"/>
      <c r="D256" s="1"/>
      <c r="E256" s="1"/>
      <c r="F256" s="1"/>
      <c r="G256" s="1"/>
      <c r="H256" s="1" t="s">
        <v>1698</v>
      </c>
      <c r="I256" s="5">
        <f t="shared" si="1"/>
        <v>254</v>
      </c>
      <c r="J256" s="1"/>
      <c r="K256" s="1"/>
      <c r="L256" s="1"/>
      <c r="M256" s="1"/>
      <c r="N256" s="1"/>
      <c r="O256" s="1"/>
      <c r="P256" s="1"/>
      <c r="Q256" s="1"/>
      <c r="R256" s="1"/>
      <c r="S256" s="1"/>
      <c r="T256" s="1"/>
      <c r="U256" s="1"/>
      <c r="W256" s="1"/>
      <c r="X256" s="1"/>
      <c r="Y256" s="1"/>
      <c r="Z256" s="1"/>
      <c r="AA256" s="1"/>
      <c r="AB256" s="1"/>
      <c r="AC256" s="1"/>
      <c r="AD256" s="1"/>
    </row>
    <row r="257">
      <c r="A257" s="1"/>
      <c r="B257" s="1"/>
      <c r="C257" s="1"/>
      <c r="D257" s="1"/>
      <c r="E257" s="1"/>
      <c r="F257" s="1"/>
      <c r="G257" s="1"/>
      <c r="H257" s="1" t="s">
        <v>1709</v>
      </c>
      <c r="I257" s="5">
        <f t="shared" si="1"/>
        <v>255</v>
      </c>
      <c r="J257" s="1"/>
      <c r="K257" s="1"/>
      <c r="L257" s="1"/>
      <c r="M257" s="1"/>
      <c r="N257" s="1"/>
      <c r="O257" s="1"/>
      <c r="P257" s="1"/>
      <c r="Q257" s="1"/>
      <c r="R257" s="1"/>
      <c r="S257" s="1"/>
      <c r="T257" s="1"/>
      <c r="U257" s="1"/>
      <c r="W257" s="1"/>
      <c r="X257" s="1"/>
      <c r="Y257" s="1"/>
      <c r="Z257" s="1"/>
      <c r="AA257" s="1"/>
      <c r="AB257" s="1"/>
      <c r="AC257" s="1"/>
      <c r="AD257" s="1"/>
    </row>
    <row r="258">
      <c r="A258" s="1"/>
      <c r="B258" s="1"/>
      <c r="C258" s="1"/>
      <c r="D258" s="1"/>
      <c r="E258" s="1"/>
      <c r="F258" s="1"/>
      <c r="G258" s="1"/>
      <c r="H258" s="1" t="s">
        <v>1710</v>
      </c>
      <c r="I258" s="5">
        <f t="shared" si="1"/>
        <v>256</v>
      </c>
      <c r="J258" s="1"/>
      <c r="K258" s="1"/>
      <c r="L258" s="1"/>
      <c r="M258" s="1"/>
      <c r="N258" s="1"/>
      <c r="O258" s="1"/>
      <c r="P258" s="1"/>
      <c r="Q258" s="1"/>
      <c r="R258" s="1"/>
      <c r="S258" s="1"/>
      <c r="T258" s="1"/>
      <c r="U258" s="1"/>
      <c r="W258" s="1"/>
      <c r="X258" s="1"/>
      <c r="Y258" s="1"/>
      <c r="Z258" s="1"/>
      <c r="AA258" s="1"/>
      <c r="AB258" s="1"/>
      <c r="AC258" s="1"/>
      <c r="AD258" s="1"/>
    </row>
    <row r="259">
      <c r="A259" s="1"/>
      <c r="B259" s="1"/>
      <c r="C259" s="1"/>
      <c r="D259" s="1"/>
      <c r="E259" s="1"/>
      <c r="F259" s="1"/>
      <c r="G259" s="1"/>
      <c r="H259" s="1" t="s">
        <v>1624</v>
      </c>
      <c r="I259" s="5">
        <f t="shared" si="1"/>
        <v>257</v>
      </c>
      <c r="J259" s="1"/>
      <c r="K259" s="1"/>
      <c r="L259" s="1"/>
      <c r="M259" s="1"/>
      <c r="N259" s="1"/>
      <c r="O259" s="1"/>
      <c r="P259" s="1"/>
      <c r="Q259" s="1"/>
      <c r="R259" s="1"/>
      <c r="S259" s="1"/>
      <c r="T259" s="1"/>
      <c r="U259" s="1"/>
      <c r="W259" s="1"/>
      <c r="X259" s="1"/>
      <c r="Y259" s="1"/>
      <c r="Z259" s="1"/>
      <c r="AA259" s="1"/>
      <c r="AB259" s="1"/>
      <c r="AC259" s="1"/>
      <c r="AD259" s="1"/>
    </row>
    <row r="260">
      <c r="A260" s="1"/>
      <c r="B260" s="1"/>
      <c r="C260" s="1"/>
      <c r="D260" s="1"/>
      <c r="E260" s="1"/>
      <c r="F260" s="1"/>
      <c r="G260" s="1"/>
      <c r="H260" s="1" t="s">
        <v>1964</v>
      </c>
      <c r="I260" s="5">
        <f t="shared" si="1"/>
        <v>258</v>
      </c>
      <c r="J260" s="1"/>
      <c r="K260" s="1"/>
      <c r="L260" s="1"/>
      <c r="M260" s="1"/>
      <c r="N260" s="1"/>
      <c r="O260" s="1"/>
      <c r="P260" s="1"/>
      <c r="Q260" s="1"/>
      <c r="R260" s="1"/>
      <c r="S260" s="1"/>
      <c r="T260" s="1"/>
      <c r="U260" s="1"/>
      <c r="W260" s="1"/>
      <c r="X260" s="1"/>
      <c r="Y260" s="1"/>
      <c r="Z260" s="1"/>
      <c r="AA260" s="1"/>
      <c r="AB260" s="1"/>
      <c r="AC260" s="1"/>
      <c r="AD260" s="1"/>
    </row>
    <row r="261">
      <c r="A261" s="1"/>
      <c r="B261" s="1"/>
      <c r="C261" s="1"/>
      <c r="D261" s="1"/>
      <c r="E261" s="1"/>
      <c r="F261" s="1"/>
      <c r="G261" s="1"/>
      <c r="H261" s="1" t="s">
        <v>1703</v>
      </c>
      <c r="I261" s="5">
        <f t="shared" si="1"/>
        <v>259</v>
      </c>
      <c r="J261" s="1"/>
      <c r="K261" s="1"/>
      <c r="L261" s="1"/>
      <c r="M261" s="1"/>
      <c r="N261" s="1"/>
      <c r="O261" s="1"/>
      <c r="P261" s="1"/>
      <c r="Q261" s="1"/>
      <c r="R261" s="1"/>
      <c r="S261" s="1"/>
      <c r="T261" s="1"/>
      <c r="U261" s="1"/>
      <c r="W261" s="1"/>
      <c r="X261" s="1"/>
      <c r="Y261" s="1"/>
      <c r="Z261" s="1"/>
      <c r="AA261" s="1"/>
      <c r="AB261" s="1"/>
      <c r="AC261" s="1"/>
      <c r="AD261" s="1"/>
    </row>
    <row r="262">
      <c r="A262" s="1"/>
      <c r="B262" s="1"/>
      <c r="C262" s="1"/>
      <c r="D262" s="1"/>
      <c r="E262" s="1"/>
      <c r="F262" s="1"/>
      <c r="G262" s="1"/>
      <c r="H262" s="1" t="s">
        <v>1898</v>
      </c>
      <c r="I262" s="5">
        <f t="shared" si="1"/>
        <v>260</v>
      </c>
      <c r="J262" s="1"/>
      <c r="K262" s="1"/>
      <c r="L262" s="1"/>
      <c r="M262" s="1"/>
      <c r="N262" s="1"/>
      <c r="O262" s="1"/>
      <c r="P262" s="1"/>
      <c r="Q262" s="1"/>
      <c r="R262" s="1"/>
      <c r="S262" s="1"/>
      <c r="T262" s="1"/>
      <c r="U262" s="1"/>
      <c r="W262" s="1"/>
      <c r="X262" s="1"/>
      <c r="Y262" s="1"/>
      <c r="Z262" s="1"/>
      <c r="AA262" s="1"/>
      <c r="AB262" s="1"/>
      <c r="AC262" s="1"/>
      <c r="AD262" s="1"/>
    </row>
    <row r="263">
      <c r="A263" s="1"/>
      <c r="B263" s="1"/>
      <c r="C263" s="1"/>
      <c r="D263" s="1"/>
      <c r="E263" s="1"/>
      <c r="F263" s="1"/>
      <c r="G263" s="1"/>
      <c r="H263" s="1" t="s">
        <v>1860</v>
      </c>
      <c r="I263" s="5">
        <f t="shared" si="1"/>
        <v>261</v>
      </c>
      <c r="J263" s="1"/>
      <c r="K263" s="1"/>
      <c r="L263" s="1"/>
      <c r="M263" s="1"/>
      <c r="N263" s="1"/>
      <c r="O263" s="1"/>
      <c r="P263" s="1"/>
      <c r="Q263" s="1"/>
      <c r="R263" s="1"/>
      <c r="S263" s="1"/>
      <c r="T263" s="1"/>
      <c r="U263" s="1"/>
      <c r="W263" s="1"/>
      <c r="X263" s="1"/>
      <c r="Y263" s="1"/>
      <c r="Z263" s="1"/>
      <c r="AA263" s="1"/>
      <c r="AB263" s="1"/>
      <c r="AC263" s="1"/>
      <c r="AD263" s="1"/>
    </row>
    <row r="264">
      <c r="A264" s="1"/>
      <c r="B264" s="1"/>
      <c r="C264" s="1"/>
      <c r="D264" s="1"/>
      <c r="E264" s="1"/>
      <c r="F264" s="1"/>
      <c r="G264" s="1"/>
      <c r="H264" s="1" t="s">
        <v>1934</v>
      </c>
      <c r="I264" s="5">
        <f t="shared" si="1"/>
        <v>262</v>
      </c>
      <c r="J264" s="1"/>
      <c r="K264" s="1"/>
      <c r="L264" s="1"/>
      <c r="M264" s="1"/>
      <c r="N264" s="1"/>
      <c r="O264" s="1"/>
      <c r="P264" s="1"/>
      <c r="Q264" s="1"/>
      <c r="R264" s="1"/>
      <c r="S264" s="1"/>
      <c r="T264" s="1"/>
      <c r="U264" s="1"/>
      <c r="W264" s="1"/>
      <c r="X264" s="1"/>
      <c r="Y264" s="1"/>
      <c r="Z264" s="1"/>
      <c r="AA264" s="1"/>
      <c r="AB264" s="1"/>
      <c r="AC264" s="1"/>
      <c r="AD264" s="1"/>
    </row>
    <row r="265">
      <c r="A265" s="1"/>
      <c r="B265" s="1"/>
      <c r="C265" s="1"/>
      <c r="D265" s="1"/>
      <c r="E265" s="1"/>
      <c r="F265" s="1"/>
      <c r="G265" s="1"/>
      <c r="H265" s="1" t="s">
        <v>1969</v>
      </c>
      <c r="I265" s="5">
        <f t="shared" si="1"/>
        <v>263</v>
      </c>
      <c r="J265" s="1"/>
      <c r="K265" s="1"/>
      <c r="L265" s="1"/>
      <c r="M265" s="1"/>
      <c r="N265" s="1"/>
      <c r="O265" s="1"/>
      <c r="P265" s="1"/>
      <c r="Q265" s="1"/>
      <c r="R265" s="1"/>
      <c r="S265" s="1"/>
      <c r="T265" s="1"/>
      <c r="U265" s="1"/>
      <c r="W265" s="1"/>
      <c r="X265" s="1"/>
      <c r="Y265" s="1"/>
      <c r="Z265" s="1"/>
      <c r="AA265" s="1"/>
      <c r="AB265" s="1"/>
      <c r="AC265" s="1"/>
      <c r="AD265" s="1"/>
    </row>
    <row r="266">
      <c r="A266" s="1"/>
      <c r="B266" s="1"/>
      <c r="C266" s="1"/>
      <c r="D266" s="1"/>
      <c r="E266" s="1"/>
      <c r="F266" s="1"/>
      <c r="G266" s="1"/>
      <c r="H266" s="1" t="s">
        <v>1704</v>
      </c>
      <c r="I266" s="5">
        <f t="shared" si="1"/>
        <v>264</v>
      </c>
      <c r="J266" s="1"/>
      <c r="K266" s="1"/>
      <c r="L266" s="1"/>
      <c r="M266" s="1"/>
      <c r="N266" s="1"/>
      <c r="O266" s="1"/>
      <c r="P266" s="1"/>
      <c r="Q266" s="1"/>
      <c r="R266" s="1"/>
      <c r="S266" s="1"/>
      <c r="T266" s="1"/>
      <c r="U266" s="1"/>
      <c r="W266" s="1"/>
      <c r="X266" s="1"/>
      <c r="Y266" s="1"/>
      <c r="Z266" s="1"/>
      <c r="AA266" s="1"/>
      <c r="AB266" s="1"/>
      <c r="AC266" s="1"/>
      <c r="AD266" s="1"/>
    </row>
    <row r="267">
      <c r="A267" s="1"/>
      <c r="B267" s="1"/>
      <c r="C267" s="1"/>
      <c r="D267" s="1"/>
      <c r="E267" s="1"/>
      <c r="F267" s="1"/>
      <c r="G267" s="1"/>
      <c r="H267" s="1" t="s">
        <v>1705</v>
      </c>
      <c r="I267" s="5">
        <f t="shared" si="1"/>
        <v>265</v>
      </c>
      <c r="J267" s="1"/>
      <c r="K267" s="1"/>
      <c r="L267" s="1"/>
      <c r="M267" s="1"/>
      <c r="N267" s="1"/>
      <c r="O267" s="1"/>
      <c r="P267" s="1"/>
      <c r="Q267" s="1"/>
      <c r="R267" s="1"/>
      <c r="S267" s="1"/>
      <c r="T267" s="1"/>
      <c r="U267" s="1"/>
      <c r="W267" s="1"/>
      <c r="X267" s="1"/>
      <c r="Y267" s="1"/>
      <c r="Z267" s="1"/>
      <c r="AA267" s="1"/>
      <c r="AB267" s="1"/>
      <c r="AC267" s="1"/>
      <c r="AD267" s="1"/>
    </row>
    <row r="268">
      <c r="A268" s="1"/>
      <c r="B268" s="1"/>
      <c r="C268" s="1"/>
      <c r="D268" s="1"/>
      <c r="E268" s="1"/>
      <c r="F268" s="1"/>
      <c r="G268" s="1"/>
      <c r="H268" s="1" t="s">
        <v>1740</v>
      </c>
      <c r="I268" s="5">
        <f t="shared" si="1"/>
        <v>266</v>
      </c>
      <c r="J268" s="1"/>
      <c r="K268" s="1"/>
      <c r="L268" s="1"/>
      <c r="M268" s="1"/>
      <c r="N268" s="1"/>
      <c r="O268" s="1"/>
      <c r="P268" s="1"/>
      <c r="Q268" s="1"/>
      <c r="R268" s="1"/>
      <c r="S268" s="1"/>
      <c r="T268" s="1"/>
      <c r="U268" s="1"/>
      <c r="W268" s="1"/>
      <c r="X268" s="1"/>
      <c r="Y268" s="1"/>
      <c r="Z268" s="1"/>
      <c r="AA268" s="1"/>
      <c r="AB268" s="1"/>
      <c r="AC268" s="1"/>
      <c r="AD268" s="1"/>
    </row>
    <row r="269">
      <c r="A269" s="1"/>
      <c r="B269" s="1"/>
      <c r="C269" s="1"/>
      <c r="D269" s="1"/>
      <c r="E269" s="1"/>
      <c r="F269" s="1"/>
      <c r="G269" s="1"/>
      <c r="H269" s="1" t="s">
        <v>1741</v>
      </c>
      <c r="I269" s="5">
        <f t="shared" si="1"/>
        <v>267</v>
      </c>
      <c r="J269" s="1"/>
      <c r="K269" s="1"/>
      <c r="L269" s="1"/>
      <c r="M269" s="1"/>
      <c r="N269" s="1"/>
      <c r="O269" s="1"/>
      <c r="P269" s="1"/>
      <c r="Q269" s="1"/>
      <c r="R269" s="1"/>
      <c r="S269" s="1"/>
      <c r="T269" s="1"/>
      <c r="U269" s="1"/>
      <c r="W269" s="1"/>
      <c r="X269" s="1"/>
      <c r="Y269" s="1"/>
      <c r="Z269" s="1"/>
      <c r="AA269" s="1"/>
      <c r="AB269" s="1"/>
      <c r="AC269" s="1"/>
      <c r="AD269" s="1"/>
    </row>
    <row r="270">
      <c r="A270" s="1"/>
      <c r="B270" s="1"/>
      <c r="C270" s="1"/>
      <c r="D270" s="1"/>
      <c r="E270" s="1"/>
      <c r="F270" s="1"/>
      <c r="G270" s="1"/>
      <c r="H270" s="1" t="s">
        <v>1742</v>
      </c>
      <c r="I270" s="5">
        <f t="shared" si="1"/>
        <v>268</v>
      </c>
      <c r="J270" s="1"/>
      <c r="K270" s="1"/>
      <c r="L270" s="1"/>
      <c r="M270" s="1"/>
      <c r="N270" s="1"/>
      <c r="O270" s="1"/>
      <c r="P270" s="1"/>
      <c r="Q270" s="1"/>
      <c r="R270" s="1"/>
      <c r="S270" s="1"/>
      <c r="T270" s="1"/>
      <c r="U270" s="1"/>
      <c r="W270" s="1"/>
      <c r="X270" s="1"/>
      <c r="Y270" s="1"/>
      <c r="Z270" s="1"/>
      <c r="AA270" s="1"/>
      <c r="AB270" s="1"/>
      <c r="AC270" s="1"/>
      <c r="AD270" s="1"/>
    </row>
    <row r="271">
      <c r="A271" s="1"/>
      <c r="B271" s="1"/>
      <c r="C271" s="1"/>
      <c r="D271" s="1"/>
      <c r="E271" s="1"/>
      <c r="F271" s="1"/>
      <c r="G271" s="1"/>
      <c r="H271" s="1" t="s">
        <v>1743</v>
      </c>
      <c r="I271" s="5">
        <f t="shared" si="1"/>
        <v>269</v>
      </c>
      <c r="J271" s="1"/>
      <c r="K271" s="1"/>
      <c r="L271" s="1"/>
      <c r="M271" s="1"/>
      <c r="N271" s="1"/>
      <c r="O271" s="1"/>
      <c r="P271" s="1"/>
      <c r="Q271" s="1"/>
      <c r="R271" s="1"/>
      <c r="S271" s="1"/>
      <c r="T271" s="1"/>
      <c r="U271" s="1"/>
      <c r="W271" s="1"/>
      <c r="X271" s="1"/>
      <c r="Y271" s="1"/>
      <c r="Z271" s="1"/>
      <c r="AA271" s="1"/>
      <c r="AB271" s="1"/>
      <c r="AC271" s="1"/>
      <c r="AD271" s="1"/>
    </row>
    <row r="272">
      <c r="A272" s="1"/>
      <c r="B272" s="1"/>
      <c r="C272" s="1"/>
      <c r="D272" s="1"/>
      <c r="E272" s="1"/>
      <c r="F272" s="1"/>
      <c r="G272" s="1"/>
      <c r="H272" s="1" t="s">
        <v>1820</v>
      </c>
      <c r="I272" s="5">
        <f t="shared" si="1"/>
        <v>270</v>
      </c>
      <c r="J272" s="1"/>
      <c r="K272" s="1"/>
      <c r="L272" s="1"/>
      <c r="M272" s="1"/>
      <c r="N272" s="1"/>
      <c r="O272" s="1"/>
      <c r="P272" s="1"/>
      <c r="Q272" s="1"/>
      <c r="R272" s="1"/>
      <c r="S272" s="1"/>
      <c r="T272" s="1"/>
      <c r="U272" s="1"/>
      <c r="W272" s="1"/>
      <c r="X272" s="1"/>
      <c r="Y272" s="1"/>
      <c r="Z272" s="1"/>
      <c r="AA272" s="1"/>
      <c r="AB272" s="1"/>
      <c r="AC272" s="1"/>
      <c r="AD272" s="1"/>
    </row>
    <row r="273">
      <c r="A273" s="1"/>
      <c r="B273" s="1"/>
      <c r="C273" s="1"/>
      <c r="D273" s="1"/>
      <c r="E273" s="1"/>
      <c r="F273" s="1"/>
      <c r="G273" s="1"/>
      <c r="H273" s="1" t="s">
        <v>1619</v>
      </c>
      <c r="I273" s="5">
        <f t="shared" si="1"/>
        <v>271</v>
      </c>
      <c r="J273" s="1"/>
      <c r="K273" s="1"/>
      <c r="L273" s="1"/>
      <c r="M273" s="1"/>
      <c r="N273" s="1"/>
      <c r="O273" s="1"/>
      <c r="P273" s="1"/>
      <c r="Q273" s="1"/>
      <c r="R273" s="1"/>
      <c r="S273" s="1"/>
      <c r="T273" s="1"/>
      <c r="U273" s="1"/>
      <c r="W273" s="1"/>
      <c r="X273" s="1"/>
      <c r="Y273" s="1"/>
      <c r="Z273" s="1"/>
      <c r="AA273" s="1"/>
      <c r="AB273" s="1"/>
      <c r="AC273" s="1"/>
      <c r="AD273" s="1"/>
    </row>
    <row r="274">
      <c r="A274" s="1"/>
      <c r="B274" s="1"/>
      <c r="C274" s="1"/>
      <c r="D274" s="1"/>
      <c r="E274" s="1"/>
      <c r="F274" s="1"/>
      <c r="G274" s="1"/>
      <c r="H274" s="1" t="s">
        <v>1946</v>
      </c>
      <c r="I274" s="5">
        <f t="shared" si="1"/>
        <v>272</v>
      </c>
      <c r="J274" s="1"/>
      <c r="K274" s="1"/>
      <c r="L274" s="1"/>
      <c r="M274" s="1"/>
      <c r="N274" s="1"/>
      <c r="O274" s="1"/>
      <c r="P274" s="1"/>
      <c r="Q274" s="1"/>
      <c r="R274" s="1"/>
      <c r="S274" s="1"/>
      <c r="T274" s="1"/>
      <c r="U274" s="1"/>
      <c r="W274" s="1"/>
      <c r="X274" s="1"/>
      <c r="Y274" s="1"/>
      <c r="Z274" s="1"/>
      <c r="AA274" s="1"/>
      <c r="AB274" s="1"/>
      <c r="AC274" s="1"/>
      <c r="AD274" s="1"/>
    </row>
    <row r="275">
      <c r="A275" s="1"/>
      <c r="B275" s="1"/>
      <c r="C275" s="1"/>
      <c r="D275" s="1"/>
      <c r="E275" s="1"/>
      <c r="F275" s="1"/>
      <c r="G275" s="1"/>
      <c r="H275" s="1" t="s">
        <v>1951</v>
      </c>
      <c r="I275" s="5">
        <f t="shared" si="1"/>
        <v>273</v>
      </c>
      <c r="J275" s="1"/>
      <c r="K275" s="1"/>
      <c r="L275" s="1"/>
      <c r="M275" s="1"/>
      <c r="N275" s="1"/>
      <c r="O275" s="1"/>
      <c r="P275" s="1"/>
      <c r="Q275" s="1"/>
      <c r="R275" s="1"/>
      <c r="S275" s="1"/>
      <c r="T275" s="1"/>
      <c r="U275" s="1"/>
      <c r="W275" s="1"/>
      <c r="X275" s="1"/>
      <c r="Y275" s="1"/>
      <c r="Z275" s="1"/>
      <c r="AA275" s="1"/>
      <c r="AB275" s="1"/>
      <c r="AC275" s="1"/>
      <c r="AD275" s="1"/>
    </row>
    <row r="276">
      <c r="A276" s="1"/>
      <c r="B276" s="1"/>
      <c r="C276" s="1"/>
      <c r="D276" s="1"/>
      <c r="E276" s="1"/>
      <c r="F276" s="1"/>
      <c r="G276" s="1"/>
      <c r="H276" s="1" t="s">
        <v>1661</v>
      </c>
      <c r="I276" s="5">
        <f t="shared" si="1"/>
        <v>274</v>
      </c>
      <c r="J276" s="1"/>
      <c r="K276" s="1"/>
      <c r="L276" s="1"/>
      <c r="M276" s="1"/>
      <c r="N276" s="1"/>
      <c r="O276" s="1"/>
      <c r="P276" s="1"/>
      <c r="Q276" s="1"/>
      <c r="R276" s="1"/>
      <c r="S276" s="1"/>
      <c r="T276" s="1"/>
      <c r="U276" s="1"/>
      <c r="W276" s="1"/>
      <c r="X276" s="1"/>
      <c r="Y276" s="1"/>
      <c r="Z276" s="1"/>
      <c r="AA276" s="1"/>
      <c r="AB276" s="1"/>
      <c r="AC276" s="1"/>
      <c r="AD276" s="1"/>
    </row>
    <row r="277">
      <c r="A277" s="1"/>
      <c r="B277" s="1"/>
      <c r="C277" s="1"/>
      <c r="D277" s="1"/>
      <c r="E277" s="1"/>
      <c r="F277" s="1"/>
      <c r="G277" s="1"/>
      <c r="H277" s="1" t="s">
        <v>1584</v>
      </c>
      <c r="I277" s="5">
        <f t="shared" si="1"/>
        <v>275</v>
      </c>
      <c r="J277" s="1"/>
      <c r="K277" s="1"/>
      <c r="L277" s="1"/>
      <c r="M277" s="1"/>
      <c r="N277" s="1"/>
      <c r="O277" s="1"/>
      <c r="P277" s="1"/>
      <c r="Q277" s="1"/>
      <c r="R277" s="1"/>
      <c r="S277" s="1"/>
      <c r="T277" s="1"/>
      <c r="U277" s="1"/>
      <c r="W277" s="1"/>
      <c r="X277" s="1"/>
      <c r="Y277" s="1"/>
      <c r="Z277" s="1"/>
      <c r="AA277" s="1"/>
      <c r="AB277" s="1"/>
      <c r="AC277" s="1"/>
      <c r="AD277" s="1"/>
    </row>
    <row r="278">
      <c r="A278" s="1"/>
      <c r="B278" s="1"/>
      <c r="C278" s="1"/>
      <c r="D278" s="1"/>
      <c r="E278" s="1"/>
      <c r="F278" s="1"/>
      <c r="G278" s="1"/>
      <c r="H278" s="1" t="s">
        <v>1839</v>
      </c>
      <c r="I278" s="5">
        <f t="shared" si="1"/>
        <v>276</v>
      </c>
      <c r="J278" s="1"/>
      <c r="K278" s="1"/>
      <c r="L278" s="1"/>
      <c r="M278" s="1"/>
      <c r="N278" s="1"/>
      <c r="O278" s="1"/>
      <c r="P278" s="1"/>
      <c r="Q278" s="1"/>
      <c r="R278" s="1"/>
      <c r="S278" s="1"/>
      <c r="T278" s="1"/>
      <c r="U278" s="1"/>
      <c r="W278" s="1"/>
      <c r="X278" s="1"/>
      <c r="Y278" s="1"/>
      <c r="Z278" s="1"/>
      <c r="AA278" s="1"/>
      <c r="AB278" s="1"/>
      <c r="AC278" s="1"/>
      <c r="AD278" s="1"/>
    </row>
    <row r="279">
      <c r="A279" s="1"/>
      <c r="B279" s="1"/>
      <c r="C279" s="1"/>
      <c r="D279" s="1"/>
      <c r="E279" s="1"/>
      <c r="F279" s="1"/>
      <c r="G279" s="1"/>
      <c r="H279" s="1" t="s">
        <v>1794</v>
      </c>
      <c r="I279" s="5">
        <f t="shared" si="1"/>
        <v>277</v>
      </c>
      <c r="J279" s="1"/>
      <c r="K279" s="1"/>
      <c r="L279" s="1"/>
      <c r="M279" s="1"/>
      <c r="N279" s="1"/>
      <c r="O279" s="1"/>
      <c r="P279" s="1"/>
      <c r="Q279" s="1"/>
      <c r="R279" s="1"/>
      <c r="S279" s="1"/>
      <c r="T279" s="1"/>
      <c r="U279" s="1"/>
      <c r="W279" s="1"/>
      <c r="X279" s="1"/>
      <c r="Y279" s="1"/>
      <c r="Z279" s="1"/>
      <c r="AA279" s="1"/>
      <c r="AB279" s="1"/>
      <c r="AC279" s="1"/>
      <c r="AD279" s="1"/>
    </row>
    <row r="280">
      <c r="A280" s="1"/>
      <c r="B280" s="1"/>
      <c r="C280" s="1"/>
      <c r="D280" s="1"/>
      <c r="E280" s="1"/>
      <c r="F280" s="1"/>
      <c r="G280" s="1"/>
      <c r="H280" s="1" t="s">
        <v>1593</v>
      </c>
      <c r="I280" s="5">
        <f t="shared" si="1"/>
        <v>278</v>
      </c>
      <c r="J280" s="1"/>
      <c r="K280" s="1"/>
      <c r="L280" s="1"/>
      <c r="M280" s="1"/>
      <c r="N280" s="1"/>
      <c r="O280" s="1"/>
      <c r="P280" s="1"/>
      <c r="Q280" s="1"/>
      <c r="R280" s="1"/>
      <c r="S280" s="1"/>
      <c r="T280" s="1"/>
      <c r="U280" s="1"/>
      <c r="W280" s="1"/>
      <c r="X280" s="1"/>
      <c r="Y280" s="1"/>
      <c r="Z280" s="1"/>
      <c r="AA280" s="1"/>
      <c r="AB280" s="1"/>
      <c r="AC280" s="1"/>
      <c r="AD280" s="1"/>
    </row>
    <row r="281">
      <c r="A281" s="1"/>
      <c r="B281" s="1"/>
      <c r="C281" s="1"/>
      <c r="D281" s="1"/>
      <c r="E281" s="1"/>
      <c r="F281" s="1"/>
      <c r="G281" s="1"/>
      <c r="H281" s="1" t="s">
        <v>1594</v>
      </c>
      <c r="I281" s="5">
        <f t="shared" si="1"/>
        <v>279</v>
      </c>
      <c r="J281" s="1"/>
      <c r="K281" s="1"/>
      <c r="L281" s="1"/>
      <c r="M281" s="1"/>
      <c r="N281" s="1"/>
      <c r="O281" s="1"/>
      <c r="P281" s="1"/>
      <c r="Q281" s="1"/>
      <c r="R281" s="1"/>
      <c r="S281" s="1"/>
      <c r="T281" s="1"/>
      <c r="U281" s="1"/>
      <c r="W281" s="1"/>
      <c r="X281" s="1"/>
      <c r="Y281" s="1"/>
      <c r="Z281" s="1"/>
      <c r="AA281" s="1"/>
      <c r="AB281" s="1"/>
      <c r="AC281" s="1"/>
      <c r="AD281" s="1"/>
    </row>
    <row r="282">
      <c r="A282" s="1"/>
      <c r="B282" s="1"/>
      <c r="C282" s="1"/>
      <c r="D282" s="1"/>
      <c r="E282" s="1"/>
      <c r="F282" s="1"/>
      <c r="G282" s="1"/>
      <c r="H282" s="1" t="s">
        <v>1595</v>
      </c>
      <c r="I282" s="5">
        <f t="shared" si="1"/>
        <v>280</v>
      </c>
      <c r="J282" s="1"/>
      <c r="K282" s="1"/>
      <c r="L282" s="1"/>
      <c r="M282" s="1"/>
      <c r="N282" s="1"/>
      <c r="O282" s="1"/>
      <c r="P282" s="1"/>
      <c r="Q282" s="1"/>
      <c r="R282" s="1"/>
      <c r="S282" s="1"/>
      <c r="T282" s="1"/>
      <c r="U282" s="1"/>
      <c r="W282" s="1"/>
      <c r="X282" s="1"/>
      <c r="Y282" s="1"/>
      <c r="Z282" s="1"/>
      <c r="AA282" s="1"/>
      <c r="AB282" s="1"/>
      <c r="AC282" s="1"/>
      <c r="AD282" s="1"/>
    </row>
    <row r="283">
      <c r="A283" s="1"/>
      <c r="B283" s="1"/>
      <c r="C283" s="1"/>
      <c r="D283" s="1"/>
      <c r="E283" s="1"/>
      <c r="F283" s="1"/>
      <c r="G283" s="1"/>
      <c r="H283" s="1" t="s">
        <v>1596</v>
      </c>
      <c r="I283" s="5">
        <f t="shared" si="1"/>
        <v>281</v>
      </c>
      <c r="J283" s="1"/>
      <c r="K283" s="1"/>
      <c r="L283" s="1"/>
      <c r="M283" s="1"/>
      <c r="N283" s="1"/>
      <c r="O283" s="1"/>
      <c r="P283" s="1"/>
      <c r="Q283" s="1"/>
      <c r="R283" s="1"/>
      <c r="S283" s="1"/>
      <c r="T283" s="1"/>
      <c r="U283" s="1"/>
      <c r="W283" s="1"/>
      <c r="X283" s="1"/>
      <c r="Y283" s="1"/>
      <c r="Z283" s="1"/>
      <c r="AA283" s="1"/>
      <c r="AB283" s="1"/>
      <c r="AC283" s="1"/>
      <c r="AD283" s="1"/>
    </row>
    <row r="284">
      <c r="A284" s="1"/>
      <c r="B284" s="1"/>
      <c r="C284" s="1"/>
      <c r="D284" s="1"/>
      <c r="E284" s="1"/>
      <c r="F284" s="1"/>
      <c r="G284" s="1"/>
      <c r="H284" s="1" t="s">
        <v>1597</v>
      </c>
      <c r="I284" s="5">
        <f t="shared" si="1"/>
        <v>282</v>
      </c>
      <c r="J284" s="1"/>
      <c r="K284" s="1"/>
      <c r="L284" s="1"/>
      <c r="M284" s="1"/>
      <c r="N284" s="1"/>
      <c r="O284" s="1"/>
      <c r="P284" s="1"/>
      <c r="Q284" s="1"/>
      <c r="R284" s="1"/>
      <c r="S284" s="1"/>
      <c r="T284" s="1"/>
      <c r="U284" s="1"/>
      <c r="W284" s="1"/>
      <c r="X284" s="1"/>
      <c r="Y284" s="1"/>
      <c r="Z284" s="1"/>
      <c r="AA284" s="1"/>
      <c r="AB284" s="1"/>
      <c r="AC284" s="1"/>
      <c r="AD284" s="1"/>
    </row>
    <row r="285">
      <c r="A285" s="1"/>
      <c r="B285" s="1"/>
      <c r="C285" s="1"/>
      <c r="D285" s="1"/>
      <c r="E285" s="1"/>
      <c r="F285" s="1"/>
      <c r="G285" s="1"/>
      <c r="H285" s="5" t="s">
        <v>1982</v>
      </c>
      <c r="I285" s="5">
        <f t="shared" si="1"/>
        <v>283</v>
      </c>
      <c r="J285" s="1"/>
      <c r="K285" s="1"/>
      <c r="L285" s="1"/>
      <c r="M285" s="1"/>
      <c r="N285" s="1"/>
      <c r="O285" s="1"/>
      <c r="P285" s="1"/>
      <c r="Q285" s="1"/>
      <c r="R285" s="1"/>
      <c r="S285" s="1"/>
      <c r="T285" s="1"/>
      <c r="U285" s="1"/>
      <c r="W285" s="1"/>
      <c r="X285" s="1"/>
      <c r="Y285" s="1"/>
      <c r="Z285" s="1"/>
      <c r="AA285" s="1"/>
      <c r="AB285" s="1"/>
      <c r="AC285" s="1"/>
      <c r="AD285" s="1"/>
    </row>
    <row r="286">
      <c r="A286" s="1"/>
      <c r="B286" s="1"/>
      <c r="C286" s="1"/>
      <c r="D286" s="1"/>
      <c r="E286" s="1"/>
      <c r="F286" s="1"/>
      <c r="G286" s="1"/>
      <c r="H286" s="5" t="s">
        <v>1983</v>
      </c>
      <c r="I286" s="5">
        <f t="shared" si="1"/>
        <v>284</v>
      </c>
      <c r="J286" s="1"/>
      <c r="K286" s="1"/>
      <c r="L286" s="1"/>
      <c r="M286" s="1"/>
      <c r="N286" s="1"/>
      <c r="O286" s="1"/>
      <c r="P286" s="1"/>
      <c r="Q286" s="1"/>
      <c r="R286" s="1"/>
      <c r="S286" s="1"/>
      <c r="T286" s="1"/>
      <c r="U286" s="1"/>
      <c r="W286" s="1"/>
      <c r="X286" s="1"/>
      <c r="Y286" s="1"/>
      <c r="Z286" s="1"/>
      <c r="AA286" s="1"/>
      <c r="AB286" s="1"/>
      <c r="AC286" s="1"/>
      <c r="AD286" s="1"/>
    </row>
    <row r="287">
      <c r="A287" s="1"/>
      <c r="B287" s="1"/>
      <c r="C287" s="1"/>
      <c r="D287" s="1"/>
      <c r="E287" s="1"/>
      <c r="F287" s="1"/>
      <c r="G287" s="1"/>
      <c r="H287" s="5" t="s">
        <v>1984</v>
      </c>
      <c r="I287" s="5">
        <f t="shared" si="1"/>
        <v>285</v>
      </c>
      <c r="J287" s="1"/>
      <c r="K287" s="1"/>
      <c r="L287" s="1"/>
      <c r="M287" s="1"/>
      <c r="N287" s="1"/>
      <c r="O287" s="1"/>
      <c r="P287" s="1"/>
      <c r="Q287" s="1"/>
      <c r="R287" s="1"/>
      <c r="S287" s="1"/>
      <c r="T287" s="1"/>
      <c r="U287" s="1"/>
      <c r="W287" s="1"/>
      <c r="X287" s="1"/>
      <c r="Y287" s="1"/>
      <c r="Z287" s="1"/>
      <c r="AA287" s="1"/>
      <c r="AB287" s="1"/>
      <c r="AC287" s="1"/>
      <c r="AD287" s="1"/>
    </row>
    <row r="288">
      <c r="A288" s="1"/>
      <c r="B288" s="1"/>
      <c r="C288" s="1"/>
      <c r="D288" s="1"/>
      <c r="E288" s="1"/>
      <c r="F288" s="1"/>
      <c r="G288" s="1"/>
      <c r="H288" s="5" t="s">
        <v>1985</v>
      </c>
      <c r="I288" s="5">
        <f t="shared" si="1"/>
        <v>286</v>
      </c>
      <c r="J288" s="1"/>
      <c r="K288" s="1"/>
      <c r="L288" s="1"/>
      <c r="M288" s="1"/>
      <c r="N288" s="1"/>
      <c r="O288" s="1"/>
      <c r="P288" s="1"/>
      <c r="Q288" s="1"/>
      <c r="R288" s="1"/>
      <c r="S288" s="1"/>
      <c r="T288" s="1"/>
      <c r="U288" s="1"/>
      <c r="W288" s="1"/>
      <c r="X288" s="1"/>
      <c r="Y288" s="1"/>
      <c r="Z288" s="1"/>
      <c r="AA288" s="1"/>
      <c r="AB288" s="1"/>
      <c r="AC288" s="1"/>
      <c r="AD288" s="1"/>
    </row>
    <row r="289">
      <c r="A289" s="1"/>
      <c r="B289" s="1"/>
      <c r="C289" s="1"/>
      <c r="D289" s="1"/>
      <c r="E289" s="1"/>
      <c r="F289" s="1"/>
      <c r="G289" s="1"/>
      <c r="H289" s="5" t="s">
        <v>1986</v>
      </c>
      <c r="I289" s="5">
        <f t="shared" si="1"/>
        <v>287</v>
      </c>
      <c r="J289" s="1"/>
      <c r="K289" s="1"/>
      <c r="L289" s="1"/>
      <c r="M289" s="1"/>
      <c r="N289" s="1"/>
      <c r="O289" s="1"/>
      <c r="P289" s="1"/>
      <c r="Q289" s="1"/>
      <c r="R289" s="1"/>
      <c r="S289" s="1"/>
      <c r="T289" s="1"/>
      <c r="U289" s="1"/>
      <c r="W289" s="1"/>
      <c r="X289" s="1"/>
      <c r="Y289" s="1"/>
      <c r="Z289" s="1"/>
      <c r="AA289" s="1"/>
      <c r="AB289" s="1"/>
      <c r="AC289" s="1"/>
      <c r="AD289" s="1"/>
    </row>
    <row r="290">
      <c r="A290" s="1"/>
      <c r="B290" s="1"/>
      <c r="C290" s="1"/>
      <c r="D290" s="1"/>
      <c r="E290" s="1"/>
      <c r="F290" s="1"/>
      <c r="G290" s="1"/>
      <c r="H290" s="5" t="s">
        <v>1942</v>
      </c>
      <c r="I290" s="5">
        <f t="shared" si="1"/>
        <v>288</v>
      </c>
      <c r="J290" s="1"/>
      <c r="K290" s="1"/>
      <c r="L290" s="1"/>
      <c r="M290" s="1"/>
      <c r="N290" s="1"/>
      <c r="O290" s="1"/>
      <c r="P290" s="1"/>
      <c r="Q290" s="1"/>
      <c r="R290" s="1"/>
      <c r="S290" s="1"/>
      <c r="T290" s="1"/>
      <c r="U290" s="1"/>
      <c r="W290" s="1"/>
      <c r="X290" s="1"/>
      <c r="Y290" s="1"/>
      <c r="Z290" s="1"/>
      <c r="AA290" s="1"/>
      <c r="AB290" s="1"/>
      <c r="AC290" s="1"/>
      <c r="AD290" s="1"/>
    </row>
    <row r="291">
      <c r="A291" s="1"/>
      <c r="B291" s="1"/>
      <c r="C291" s="1"/>
      <c r="D291" s="1"/>
      <c r="E291" s="1"/>
      <c r="F291" s="1"/>
      <c r="G291" s="1"/>
      <c r="H291" s="5" t="s">
        <v>1987</v>
      </c>
      <c r="I291" s="5">
        <f t="shared" si="1"/>
        <v>289</v>
      </c>
      <c r="J291" s="1"/>
      <c r="K291" s="1"/>
      <c r="L291" s="1"/>
      <c r="M291" s="1"/>
      <c r="N291" s="1"/>
      <c r="O291" s="1"/>
      <c r="P291" s="1"/>
      <c r="Q291" s="1"/>
      <c r="R291" s="1"/>
      <c r="S291" s="1"/>
      <c r="T291" s="1"/>
      <c r="U291" s="1"/>
      <c r="W291" s="1"/>
      <c r="X291" s="1"/>
      <c r="Y291" s="1"/>
      <c r="Z291" s="1"/>
      <c r="AA291" s="1"/>
      <c r="AB291" s="1"/>
      <c r="AC291" s="1"/>
      <c r="AD291" s="1"/>
    </row>
    <row r="292">
      <c r="A292" s="1"/>
      <c r="B292" s="1"/>
      <c r="C292" s="1"/>
      <c r="D292" s="1"/>
      <c r="E292" s="1"/>
      <c r="F292" s="1"/>
      <c r="G292" s="1"/>
      <c r="H292" s="5" t="s">
        <v>1988</v>
      </c>
      <c r="I292" s="5">
        <f t="shared" si="1"/>
        <v>290</v>
      </c>
      <c r="J292" s="1"/>
      <c r="K292" s="1"/>
      <c r="L292" s="1"/>
      <c r="M292" s="1"/>
      <c r="N292" s="1"/>
      <c r="O292" s="1"/>
      <c r="P292" s="1"/>
      <c r="Q292" s="1"/>
      <c r="R292" s="1"/>
      <c r="S292" s="1"/>
      <c r="T292" s="1"/>
      <c r="U292" s="1"/>
      <c r="W292" s="1"/>
      <c r="X292" s="1"/>
      <c r="Y292" s="1"/>
      <c r="Z292" s="1"/>
      <c r="AA292" s="1"/>
      <c r="AB292" s="1"/>
      <c r="AC292" s="1"/>
      <c r="AD292" s="1"/>
    </row>
    <row r="293">
      <c r="A293" s="1"/>
      <c r="B293" s="1"/>
      <c r="C293" s="1"/>
      <c r="D293" s="1"/>
      <c r="E293" s="1"/>
      <c r="F293" s="1"/>
      <c r="G293" s="1"/>
      <c r="H293" s="5" t="s">
        <v>1989</v>
      </c>
      <c r="I293" s="5">
        <f t="shared" si="1"/>
        <v>291</v>
      </c>
      <c r="J293" s="1"/>
      <c r="K293" s="1"/>
      <c r="L293" s="1"/>
      <c r="M293" s="1"/>
      <c r="N293" s="1"/>
      <c r="O293" s="1"/>
      <c r="P293" s="1"/>
      <c r="Q293" s="1"/>
      <c r="R293" s="1"/>
      <c r="S293" s="1"/>
      <c r="T293" s="1"/>
      <c r="U293" s="1"/>
      <c r="W293" s="1"/>
      <c r="X293" s="1"/>
      <c r="Y293" s="1"/>
      <c r="Z293" s="1"/>
      <c r="AA293" s="1"/>
      <c r="AB293" s="1"/>
      <c r="AC293" s="1"/>
      <c r="AD293" s="1"/>
    </row>
    <row r="294">
      <c r="A294" s="1"/>
      <c r="B294" s="1"/>
      <c r="C294" s="1"/>
      <c r="D294" s="1"/>
      <c r="E294" s="1"/>
      <c r="F294" s="1"/>
      <c r="G294" s="1"/>
      <c r="H294" s="5" t="s">
        <v>1782</v>
      </c>
      <c r="I294" s="5">
        <f t="shared" si="1"/>
        <v>292</v>
      </c>
      <c r="J294" s="1"/>
      <c r="K294" s="1"/>
      <c r="L294" s="1"/>
      <c r="M294" s="1"/>
      <c r="N294" s="1"/>
      <c r="O294" s="1"/>
      <c r="P294" s="1"/>
      <c r="Q294" s="1"/>
      <c r="R294" s="1"/>
      <c r="S294" s="1"/>
      <c r="T294" s="1"/>
      <c r="U294" s="1"/>
      <c r="W294" s="1"/>
      <c r="X294" s="1"/>
      <c r="Y294" s="1"/>
      <c r="Z294" s="1"/>
      <c r="AA294" s="1"/>
      <c r="AB294" s="1"/>
      <c r="AC294" s="1"/>
      <c r="AD294" s="1"/>
    </row>
    <row r="295">
      <c r="A295" s="1"/>
      <c r="B295" s="1"/>
      <c r="C295" s="1"/>
      <c r="D295" s="1"/>
      <c r="E295" s="1"/>
      <c r="F295" s="1"/>
      <c r="G295" s="1"/>
      <c r="H295" s="5" t="s">
        <v>1990</v>
      </c>
      <c r="I295" s="5">
        <f t="shared" si="1"/>
        <v>293</v>
      </c>
      <c r="J295" s="1"/>
      <c r="K295" s="1"/>
      <c r="L295" s="1"/>
      <c r="M295" s="1"/>
      <c r="N295" s="1"/>
      <c r="O295" s="1"/>
      <c r="P295" s="1"/>
      <c r="Q295" s="1"/>
      <c r="R295" s="1"/>
      <c r="S295" s="1"/>
      <c r="T295" s="1"/>
      <c r="U295" s="1"/>
      <c r="W295" s="1"/>
      <c r="X295" s="1"/>
      <c r="Y295" s="1"/>
      <c r="Z295" s="1"/>
      <c r="AA295" s="1"/>
      <c r="AB295" s="1"/>
      <c r="AC295" s="1"/>
      <c r="AD295" s="1"/>
    </row>
    <row r="296">
      <c r="A296" s="1"/>
      <c r="B296" s="1"/>
      <c r="C296" s="1"/>
      <c r="D296" s="1"/>
      <c r="E296" s="1"/>
      <c r="F296" s="1"/>
      <c r="G296" s="1"/>
      <c r="H296" s="5" t="s">
        <v>1991</v>
      </c>
      <c r="I296" s="5">
        <f t="shared" si="1"/>
        <v>294</v>
      </c>
      <c r="J296" s="1"/>
      <c r="K296" s="1"/>
      <c r="L296" s="1"/>
      <c r="M296" s="1"/>
      <c r="N296" s="1"/>
      <c r="O296" s="1"/>
      <c r="P296" s="1"/>
      <c r="Q296" s="1"/>
      <c r="R296" s="1"/>
      <c r="S296" s="1"/>
      <c r="T296" s="1"/>
      <c r="U296" s="1"/>
      <c r="W296" s="1"/>
      <c r="X296" s="1"/>
      <c r="Y296" s="1"/>
      <c r="Z296" s="1"/>
      <c r="AA296" s="1"/>
      <c r="AB296" s="1"/>
      <c r="AC296" s="1"/>
      <c r="AD296" s="1"/>
    </row>
    <row r="297">
      <c r="A297" s="1"/>
      <c r="B297" s="1"/>
      <c r="C297" s="1"/>
      <c r="D297" s="1"/>
      <c r="E297" s="1"/>
      <c r="F297" s="1"/>
      <c r="G297" s="1"/>
      <c r="H297" s="5" t="s">
        <v>1992</v>
      </c>
      <c r="I297" s="5">
        <f t="shared" si="1"/>
        <v>295</v>
      </c>
      <c r="J297" s="1"/>
      <c r="K297" s="1"/>
      <c r="L297" s="1"/>
      <c r="M297" s="1"/>
      <c r="N297" s="1"/>
      <c r="O297" s="1"/>
      <c r="P297" s="1"/>
      <c r="Q297" s="1"/>
      <c r="R297" s="1"/>
      <c r="S297" s="1"/>
      <c r="T297" s="1"/>
      <c r="U297" s="1"/>
      <c r="W297" s="1"/>
      <c r="X297" s="1"/>
      <c r="Y297" s="1"/>
      <c r="Z297" s="1"/>
      <c r="AA297" s="1"/>
      <c r="AB297" s="1"/>
      <c r="AC297" s="1"/>
      <c r="AD297" s="1"/>
    </row>
    <row r="298">
      <c r="A298" s="1"/>
      <c r="B298" s="1"/>
      <c r="C298" s="1"/>
      <c r="D298" s="1"/>
      <c r="E298" s="1"/>
      <c r="F298" s="1"/>
      <c r="G298" s="1"/>
      <c r="H298" s="5" t="s">
        <v>2008</v>
      </c>
      <c r="I298" s="5">
        <f t="shared" si="1"/>
        <v>296</v>
      </c>
      <c r="J298" s="1"/>
      <c r="K298" s="1"/>
      <c r="L298" s="1"/>
      <c r="M298" s="1"/>
      <c r="N298" s="1"/>
      <c r="O298" s="1"/>
      <c r="P298" s="1"/>
      <c r="Q298" s="1"/>
      <c r="R298" s="1"/>
      <c r="S298" s="1"/>
      <c r="T298" s="1"/>
      <c r="U298" s="1"/>
      <c r="W298" s="1"/>
      <c r="X298" s="1"/>
      <c r="Y298" s="1"/>
      <c r="Z298" s="1"/>
      <c r="AA298" s="1"/>
      <c r="AB298" s="1"/>
      <c r="AC298" s="1"/>
      <c r="AD298" s="1"/>
    </row>
    <row r="299">
      <c r="A299" s="1"/>
      <c r="B299" s="1"/>
      <c r="C299" s="1"/>
      <c r="D299" s="1"/>
      <c r="E299" s="1"/>
      <c r="F299" s="1"/>
      <c r="G299" s="1"/>
      <c r="H299" s="5" t="s">
        <v>1993</v>
      </c>
      <c r="I299" s="5">
        <f t="shared" si="1"/>
        <v>297</v>
      </c>
      <c r="J299" s="1"/>
      <c r="K299" s="1"/>
      <c r="L299" s="1"/>
      <c r="M299" s="1"/>
      <c r="N299" s="1"/>
      <c r="O299" s="1"/>
      <c r="P299" s="1"/>
      <c r="Q299" s="1"/>
      <c r="R299" s="1"/>
      <c r="S299" s="1"/>
      <c r="T299" s="1"/>
      <c r="U299" s="1"/>
      <c r="W299" s="1"/>
      <c r="X299" s="1"/>
      <c r="Y299" s="1"/>
      <c r="Z299" s="1"/>
      <c r="AA299" s="1"/>
      <c r="AB299" s="1"/>
      <c r="AC299" s="1"/>
      <c r="AD299" s="1"/>
    </row>
    <row r="300">
      <c r="A300" s="1"/>
      <c r="B300" s="1"/>
      <c r="C300" s="1"/>
      <c r="D300" s="1"/>
      <c r="E300" s="1"/>
      <c r="F300" s="1"/>
      <c r="G300" s="1"/>
      <c r="H300" s="5" t="s">
        <v>1994</v>
      </c>
      <c r="I300" s="5">
        <f t="shared" si="1"/>
        <v>298</v>
      </c>
      <c r="J300" s="1"/>
      <c r="K300" s="1"/>
      <c r="L300" s="1"/>
      <c r="M300" s="1"/>
      <c r="N300" s="1"/>
      <c r="O300" s="1"/>
      <c r="P300" s="1"/>
      <c r="Q300" s="1"/>
      <c r="R300" s="1"/>
      <c r="S300" s="1"/>
      <c r="T300" s="1"/>
      <c r="U300" s="1"/>
      <c r="W300" s="1"/>
      <c r="X300" s="1"/>
      <c r="Y300" s="1"/>
      <c r="Z300" s="1"/>
      <c r="AA300" s="1"/>
      <c r="AB300" s="1"/>
      <c r="AC300" s="1"/>
      <c r="AD300" s="1"/>
    </row>
    <row r="301">
      <c r="A301" s="1"/>
      <c r="B301" s="1"/>
      <c r="C301" s="1"/>
      <c r="D301" s="1"/>
      <c r="E301" s="1"/>
      <c r="F301" s="1"/>
      <c r="G301" s="1"/>
      <c r="H301" s="5" t="s">
        <v>1995</v>
      </c>
      <c r="I301" s="5">
        <f t="shared" si="1"/>
        <v>299</v>
      </c>
      <c r="J301" s="1"/>
      <c r="K301" s="1"/>
      <c r="L301" s="1"/>
      <c r="M301" s="1"/>
      <c r="N301" s="1"/>
      <c r="O301" s="1"/>
      <c r="P301" s="1"/>
      <c r="Q301" s="1"/>
      <c r="R301" s="1"/>
      <c r="S301" s="1"/>
      <c r="T301" s="1"/>
      <c r="U301" s="1"/>
      <c r="W301" s="1"/>
      <c r="X301" s="1"/>
      <c r="Y301" s="1"/>
      <c r="Z301" s="1"/>
      <c r="AA301" s="1"/>
      <c r="AB301" s="1"/>
      <c r="AC301" s="1"/>
      <c r="AD301" s="1"/>
    </row>
    <row r="302">
      <c r="A302" s="1"/>
      <c r="B302" s="1"/>
      <c r="C302" s="1"/>
      <c r="D302" s="1"/>
      <c r="E302" s="1"/>
      <c r="F302" s="1"/>
      <c r="G302" s="1"/>
      <c r="H302" s="5" t="s">
        <v>2073</v>
      </c>
      <c r="I302" s="5">
        <f t="shared" si="1"/>
        <v>300</v>
      </c>
      <c r="J302" s="1"/>
      <c r="K302" s="1"/>
      <c r="L302" s="1"/>
      <c r="M302" s="1"/>
      <c r="N302" s="1"/>
      <c r="O302" s="1"/>
      <c r="P302" s="1"/>
      <c r="Q302" s="1"/>
      <c r="R302" s="1"/>
      <c r="S302" s="1"/>
      <c r="T302" s="1"/>
      <c r="U302" s="1"/>
      <c r="W302" s="1"/>
      <c r="X302" s="1"/>
      <c r="Y302" s="1"/>
      <c r="Z302" s="1"/>
      <c r="AA302" s="1"/>
      <c r="AB302" s="1"/>
      <c r="AC302" s="1"/>
      <c r="AD302" s="1"/>
    </row>
    <row r="303">
      <c r="A303" s="1"/>
      <c r="B303" s="1"/>
      <c r="C303" s="1"/>
      <c r="D303" s="1"/>
      <c r="E303" s="1"/>
      <c r="F303" s="1"/>
      <c r="G303" s="1"/>
      <c r="H303" s="5" t="s">
        <v>1996</v>
      </c>
      <c r="I303" s="5">
        <f t="shared" si="1"/>
        <v>301</v>
      </c>
      <c r="J303" s="1"/>
      <c r="K303" s="1"/>
      <c r="L303" s="1"/>
      <c r="M303" s="1"/>
      <c r="N303" s="1"/>
      <c r="O303" s="1"/>
      <c r="P303" s="1"/>
      <c r="Q303" s="1"/>
      <c r="R303" s="1"/>
      <c r="S303" s="1"/>
      <c r="T303" s="1"/>
      <c r="U303" s="1"/>
      <c r="W303" s="1"/>
      <c r="X303" s="1"/>
      <c r="Y303" s="1"/>
      <c r="Z303" s="1"/>
      <c r="AA303" s="1"/>
      <c r="AB303" s="1"/>
      <c r="AC303" s="1"/>
      <c r="AD303" s="1"/>
    </row>
    <row r="304">
      <c r="A304" s="1"/>
      <c r="B304" s="1"/>
      <c r="C304" s="1"/>
      <c r="D304" s="1"/>
      <c r="E304" s="1"/>
      <c r="F304" s="1"/>
      <c r="G304" s="1"/>
      <c r="H304" s="5" t="s">
        <v>1997</v>
      </c>
      <c r="I304" s="5">
        <f t="shared" si="1"/>
        <v>302</v>
      </c>
      <c r="J304" s="1"/>
      <c r="K304" s="1"/>
      <c r="L304" s="1"/>
      <c r="M304" s="1"/>
      <c r="N304" s="1"/>
      <c r="O304" s="1"/>
      <c r="P304" s="1"/>
      <c r="Q304" s="1"/>
      <c r="R304" s="1"/>
      <c r="S304" s="1"/>
      <c r="T304" s="1"/>
      <c r="U304" s="1"/>
      <c r="W304" s="1"/>
      <c r="X304" s="1"/>
      <c r="Y304" s="1"/>
      <c r="Z304" s="1"/>
      <c r="AA304" s="1"/>
      <c r="AB304" s="1"/>
      <c r="AC304" s="1"/>
      <c r="AD304" s="1"/>
    </row>
    <row r="305">
      <c r="A305" s="1"/>
      <c r="B305" s="1"/>
      <c r="C305" s="1"/>
      <c r="D305" s="1"/>
      <c r="E305" s="1"/>
      <c r="F305" s="1"/>
      <c r="G305" s="1"/>
      <c r="H305" s="5" t="s">
        <v>1998</v>
      </c>
      <c r="I305" s="5">
        <f t="shared" si="1"/>
        <v>303</v>
      </c>
      <c r="J305" s="1"/>
      <c r="K305" s="1"/>
      <c r="L305" s="1"/>
      <c r="M305" s="1"/>
      <c r="N305" s="1"/>
      <c r="O305" s="1"/>
      <c r="P305" s="1"/>
      <c r="Q305" s="1"/>
      <c r="R305" s="1"/>
      <c r="S305" s="1"/>
      <c r="T305" s="1"/>
      <c r="U305" s="1"/>
      <c r="W305" s="1"/>
      <c r="X305" s="1"/>
      <c r="Y305" s="1"/>
      <c r="Z305" s="1"/>
      <c r="AA305" s="1"/>
      <c r="AB305" s="1"/>
      <c r="AC305" s="1"/>
      <c r="AD305" s="1"/>
    </row>
    <row r="306">
      <c r="A306" s="1"/>
      <c r="B306" s="1"/>
      <c r="C306" s="1"/>
      <c r="D306" s="1"/>
      <c r="E306" s="1"/>
      <c r="F306" s="1"/>
      <c r="G306" s="1"/>
      <c r="H306" s="5" t="s">
        <v>1841</v>
      </c>
      <c r="I306" s="5">
        <f t="shared" si="1"/>
        <v>304</v>
      </c>
      <c r="J306" s="1"/>
      <c r="K306" s="1"/>
      <c r="L306" s="1"/>
      <c r="M306" s="1"/>
      <c r="N306" s="1"/>
      <c r="O306" s="1"/>
      <c r="P306" s="1"/>
      <c r="Q306" s="1"/>
      <c r="R306" s="1"/>
      <c r="S306" s="1"/>
      <c r="T306" s="1"/>
      <c r="U306" s="1"/>
      <c r="W306" s="1"/>
      <c r="X306" s="1"/>
      <c r="Y306" s="1"/>
      <c r="Z306" s="1"/>
      <c r="AA306" s="1"/>
      <c r="AB306" s="1"/>
      <c r="AC306" s="1"/>
      <c r="AD306" s="1"/>
    </row>
    <row r="307">
      <c r="A307" s="1"/>
      <c r="B307" s="1"/>
      <c r="C307" s="1"/>
      <c r="D307" s="1"/>
      <c r="E307" s="1"/>
      <c r="F307" s="1"/>
      <c r="G307" s="1"/>
      <c r="H307" s="5" t="s">
        <v>1999</v>
      </c>
      <c r="I307" s="5">
        <f t="shared" si="1"/>
        <v>305</v>
      </c>
      <c r="J307" s="1"/>
      <c r="K307" s="1"/>
      <c r="L307" s="1"/>
      <c r="M307" s="1"/>
      <c r="N307" s="1"/>
      <c r="O307" s="1"/>
      <c r="P307" s="1"/>
      <c r="Q307" s="1"/>
      <c r="R307" s="1"/>
      <c r="S307" s="1"/>
      <c r="T307" s="1"/>
      <c r="U307" s="1"/>
      <c r="W307" s="1"/>
      <c r="X307" s="1"/>
      <c r="Y307" s="1"/>
      <c r="Z307" s="1"/>
      <c r="AA307" s="1"/>
      <c r="AB307" s="1"/>
      <c r="AC307" s="1"/>
      <c r="AD307" s="1"/>
    </row>
    <row r="308">
      <c r="A308" s="1"/>
      <c r="B308" s="1"/>
      <c r="C308" s="1"/>
      <c r="D308" s="1"/>
      <c r="E308" s="1"/>
      <c r="F308" s="1"/>
      <c r="G308" s="1"/>
      <c r="H308" s="5" t="s">
        <v>2000</v>
      </c>
      <c r="I308" s="5">
        <f t="shared" si="1"/>
        <v>306</v>
      </c>
      <c r="J308" s="1"/>
      <c r="K308" s="1"/>
      <c r="L308" s="1"/>
      <c r="M308" s="1"/>
      <c r="N308" s="1"/>
      <c r="O308" s="1"/>
      <c r="P308" s="1"/>
      <c r="Q308" s="1"/>
      <c r="R308" s="1"/>
      <c r="S308" s="1"/>
      <c r="T308" s="1"/>
      <c r="U308" s="1"/>
      <c r="W308" s="1"/>
      <c r="X308" s="1"/>
      <c r="Y308" s="1"/>
      <c r="Z308" s="1"/>
      <c r="AA308" s="1"/>
      <c r="AB308" s="1"/>
      <c r="AC308" s="1"/>
      <c r="AD308" s="1"/>
    </row>
    <row r="309">
      <c r="A309" s="1"/>
      <c r="B309" s="1"/>
      <c r="C309" s="1"/>
      <c r="D309" s="1"/>
      <c r="E309" s="1"/>
      <c r="F309" s="1"/>
      <c r="G309" s="1"/>
      <c r="H309" s="5" t="s">
        <v>2001</v>
      </c>
      <c r="I309" s="5">
        <f t="shared" si="1"/>
        <v>307</v>
      </c>
      <c r="J309" s="1"/>
      <c r="K309" s="1"/>
      <c r="L309" s="1"/>
      <c r="M309" s="1"/>
      <c r="N309" s="1"/>
      <c r="O309" s="1"/>
      <c r="P309" s="1"/>
      <c r="Q309" s="1"/>
      <c r="R309" s="1"/>
      <c r="S309" s="1"/>
      <c r="T309" s="1"/>
      <c r="U309" s="1"/>
      <c r="W309" s="1"/>
      <c r="X309" s="1"/>
      <c r="Y309" s="1"/>
      <c r="Z309" s="1"/>
      <c r="AA309" s="1"/>
      <c r="AB309" s="1"/>
      <c r="AC309" s="1"/>
      <c r="AD309" s="1"/>
    </row>
    <row r="310">
      <c r="A310" s="1"/>
      <c r="B310" s="1"/>
      <c r="C310" s="1"/>
      <c r="D310" s="1"/>
      <c r="E310" s="1"/>
      <c r="F310" s="1"/>
      <c r="G310" s="1"/>
      <c r="H310" s="5" t="s">
        <v>2002</v>
      </c>
      <c r="I310" s="5">
        <f t="shared" si="1"/>
        <v>308</v>
      </c>
      <c r="J310" s="1"/>
      <c r="K310" s="1"/>
      <c r="L310" s="1"/>
      <c r="M310" s="1"/>
      <c r="N310" s="1"/>
      <c r="O310" s="1"/>
      <c r="P310" s="1"/>
      <c r="Q310" s="1"/>
      <c r="R310" s="1"/>
      <c r="S310" s="1"/>
      <c r="T310" s="1"/>
      <c r="U310" s="1"/>
      <c r="W310" s="1"/>
      <c r="X310" s="1"/>
      <c r="Y310" s="1"/>
      <c r="Z310" s="1"/>
      <c r="AA310" s="1"/>
      <c r="AB310" s="1"/>
      <c r="AC310" s="1"/>
      <c r="AD310" s="1"/>
    </row>
    <row r="311">
      <c r="A311" s="1"/>
      <c r="B311" s="1"/>
      <c r="C311" s="1"/>
      <c r="D311" s="1"/>
      <c r="E311" s="1"/>
      <c r="F311" s="1"/>
      <c r="G311" s="1"/>
      <c r="H311" s="5" t="s">
        <v>2003</v>
      </c>
      <c r="I311" s="5">
        <f t="shared" si="1"/>
        <v>309</v>
      </c>
      <c r="J311" s="1"/>
      <c r="K311" s="1"/>
      <c r="L311" s="1"/>
      <c r="M311" s="1"/>
      <c r="N311" s="1"/>
      <c r="O311" s="1"/>
      <c r="P311" s="1"/>
      <c r="Q311" s="1"/>
      <c r="R311" s="1"/>
      <c r="S311" s="1"/>
      <c r="T311" s="1"/>
      <c r="U311" s="1"/>
      <c r="W311" s="1"/>
      <c r="X311" s="1"/>
      <c r="Y311" s="1"/>
      <c r="Z311" s="1"/>
      <c r="AA311" s="1"/>
      <c r="AB311" s="1"/>
      <c r="AC311" s="1"/>
      <c r="AD311" s="1"/>
    </row>
    <row r="312">
      <c r="A312" s="1"/>
      <c r="B312" s="1"/>
      <c r="C312" s="1"/>
      <c r="D312" s="1"/>
      <c r="E312" s="1"/>
      <c r="F312" s="1"/>
      <c r="G312" s="1"/>
      <c r="H312" s="5" t="s">
        <v>1770</v>
      </c>
      <c r="I312" s="5">
        <f t="shared" si="1"/>
        <v>310</v>
      </c>
      <c r="J312" s="1"/>
      <c r="K312" s="1"/>
      <c r="L312" s="1"/>
      <c r="M312" s="1"/>
      <c r="N312" s="1"/>
      <c r="O312" s="1"/>
      <c r="P312" s="1"/>
      <c r="Q312" s="1"/>
      <c r="R312" s="1"/>
      <c r="S312" s="1"/>
      <c r="T312" s="1"/>
      <c r="U312" s="1"/>
      <c r="W312" s="1"/>
      <c r="X312" s="1"/>
      <c r="Y312" s="1"/>
      <c r="Z312" s="1"/>
      <c r="AA312" s="1"/>
      <c r="AB312" s="1"/>
      <c r="AC312" s="1"/>
      <c r="AD312" s="1"/>
    </row>
    <row r="313">
      <c r="A313" s="1"/>
      <c r="B313" s="1"/>
      <c r="C313" s="1"/>
      <c r="D313" s="1"/>
      <c r="E313" s="1"/>
      <c r="F313" s="1"/>
      <c r="G313" s="1"/>
      <c r="H313" s="5" t="s">
        <v>2004</v>
      </c>
      <c r="I313" s="5">
        <f t="shared" si="1"/>
        <v>311</v>
      </c>
      <c r="J313" s="1"/>
      <c r="K313" s="1"/>
      <c r="L313" s="1"/>
      <c r="M313" s="1"/>
      <c r="N313" s="1"/>
      <c r="O313" s="1"/>
      <c r="P313" s="1"/>
      <c r="Q313" s="1"/>
      <c r="R313" s="1"/>
      <c r="S313" s="1"/>
      <c r="T313" s="1"/>
      <c r="U313" s="1"/>
      <c r="W313" s="1"/>
      <c r="X313" s="1"/>
      <c r="Y313" s="1"/>
      <c r="Z313" s="1"/>
      <c r="AA313" s="1"/>
      <c r="AB313" s="1"/>
      <c r="AC313" s="1"/>
      <c r="AD313" s="1"/>
    </row>
    <row r="314">
      <c r="A314" s="1"/>
      <c r="B314" s="1"/>
      <c r="C314" s="1"/>
      <c r="D314" s="1"/>
      <c r="E314" s="1"/>
      <c r="F314" s="1"/>
      <c r="G314" s="1"/>
      <c r="H314" s="5" t="s">
        <v>2006</v>
      </c>
      <c r="I314" s="5">
        <f t="shared" si="1"/>
        <v>312</v>
      </c>
      <c r="J314" s="1"/>
      <c r="K314" s="1"/>
      <c r="L314" s="1"/>
      <c r="M314" s="1"/>
      <c r="N314" s="1"/>
      <c r="O314" s="1"/>
      <c r="P314" s="1"/>
      <c r="Q314" s="1"/>
      <c r="R314" s="1"/>
      <c r="S314" s="1"/>
      <c r="T314" s="1"/>
      <c r="U314" s="1"/>
      <c r="W314" s="1"/>
      <c r="X314" s="1"/>
      <c r="Y314" s="1"/>
      <c r="Z314" s="1"/>
      <c r="AA314" s="1"/>
      <c r="AB314" s="1"/>
      <c r="AC314" s="1"/>
      <c r="AD314" s="1"/>
    </row>
    <row r="315">
      <c r="A315" s="1"/>
      <c r="B315" s="1"/>
      <c r="C315" s="1"/>
      <c r="D315" s="1"/>
      <c r="E315" s="1"/>
      <c r="F315" s="1"/>
      <c r="G315" s="1"/>
      <c r="H315" s="5" t="s">
        <v>2007</v>
      </c>
      <c r="I315" s="5">
        <f t="shared" si="1"/>
        <v>313</v>
      </c>
      <c r="J315" s="1"/>
      <c r="K315" s="1"/>
      <c r="L315" s="1"/>
      <c r="M315" s="1"/>
      <c r="N315" s="1"/>
      <c r="O315" s="1"/>
      <c r="P315" s="1"/>
      <c r="Q315" s="1"/>
      <c r="R315" s="1"/>
      <c r="S315" s="1"/>
      <c r="T315" s="1"/>
      <c r="U315" s="1"/>
      <c r="W315" s="1"/>
      <c r="X315" s="1"/>
      <c r="Y315" s="1"/>
      <c r="Z315" s="1"/>
      <c r="AA315" s="1"/>
      <c r="AB315" s="1"/>
      <c r="AC315" s="1"/>
      <c r="AD315" s="1"/>
    </row>
    <row r="316">
      <c r="A316" s="1"/>
      <c r="B316" s="1"/>
      <c r="C316" s="1"/>
      <c r="D316" s="1"/>
      <c r="E316" s="1"/>
      <c r="F316" s="1"/>
      <c r="G316" s="1"/>
      <c r="H316" s="5" t="s">
        <v>2009</v>
      </c>
      <c r="I316" s="5">
        <f t="shared" si="1"/>
        <v>314</v>
      </c>
      <c r="J316" s="1"/>
      <c r="K316" s="1"/>
      <c r="L316" s="1"/>
      <c r="M316" s="1"/>
      <c r="N316" s="1"/>
      <c r="O316" s="1"/>
      <c r="P316" s="1"/>
      <c r="Q316" s="1"/>
      <c r="R316" s="1"/>
      <c r="S316" s="1"/>
      <c r="T316" s="1"/>
      <c r="U316" s="1"/>
      <c r="W316" s="1"/>
      <c r="X316" s="1"/>
      <c r="Y316" s="1"/>
      <c r="Z316" s="1"/>
      <c r="AA316" s="1"/>
      <c r="AB316" s="1"/>
      <c r="AC316" s="1"/>
      <c r="AD316" s="1"/>
    </row>
    <row r="317">
      <c r="A317" s="1"/>
      <c r="B317" s="1"/>
      <c r="C317" s="1"/>
      <c r="D317" s="1"/>
      <c r="E317" s="1"/>
      <c r="F317" s="1"/>
      <c r="G317" s="1"/>
      <c r="H317" s="5" t="s">
        <v>2010</v>
      </c>
      <c r="I317" s="5">
        <f t="shared" si="1"/>
        <v>315</v>
      </c>
      <c r="J317" s="1"/>
      <c r="K317" s="1"/>
      <c r="L317" s="1"/>
      <c r="M317" s="1"/>
      <c r="N317" s="1"/>
      <c r="O317" s="1"/>
      <c r="P317" s="1"/>
      <c r="Q317" s="1"/>
      <c r="R317" s="1"/>
      <c r="S317" s="1"/>
      <c r="T317" s="1"/>
      <c r="U317" s="1"/>
      <c r="W317" s="1"/>
      <c r="X317" s="1"/>
      <c r="Y317" s="1"/>
      <c r="Z317" s="1"/>
      <c r="AA317" s="1"/>
      <c r="AB317" s="1"/>
      <c r="AC317" s="1"/>
      <c r="AD317" s="1"/>
    </row>
    <row r="318">
      <c r="A318" s="1"/>
      <c r="B318" s="1"/>
      <c r="C318" s="1"/>
      <c r="D318" s="1"/>
      <c r="E318" s="1"/>
      <c r="F318" s="1"/>
      <c r="G318" s="1"/>
      <c r="H318" s="5" t="s">
        <v>2074</v>
      </c>
      <c r="I318" s="5">
        <f t="shared" si="1"/>
        <v>316</v>
      </c>
      <c r="J318" s="1"/>
      <c r="K318" s="1"/>
      <c r="L318" s="1"/>
      <c r="M318" s="1"/>
      <c r="N318" s="1"/>
      <c r="O318" s="1"/>
      <c r="P318" s="1"/>
      <c r="Q318" s="1"/>
      <c r="R318" s="1"/>
      <c r="S318" s="1"/>
      <c r="T318" s="1"/>
      <c r="U318" s="1"/>
      <c r="W318" s="1"/>
      <c r="X318" s="1"/>
      <c r="Y318" s="1"/>
      <c r="Z318" s="1"/>
      <c r="AA318" s="1"/>
      <c r="AB318" s="1"/>
      <c r="AC318" s="1"/>
      <c r="AD318" s="1"/>
    </row>
    <row r="319">
      <c r="A319" s="1"/>
      <c r="B319" s="1"/>
      <c r="C319" s="1"/>
      <c r="D319" s="1"/>
      <c r="E319" s="1"/>
      <c r="F319" s="1"/>
      <c r="G319" s="1"/>
      <c r="H319" s="5" t="s">
        <v>2012</v>
      </c>
      <c r="I319" s="5">
        <f t="shared" si="1"/>
        <v>317</v>
      </c>
      <c r="J319" s="1"/>
      <c r="K319" s="1"/>
      <c r="L319" s="1"/>
      <c r="M319" s="1"/>
      <c r="N319" s="1"/>
      <c r="O319" s="1"/>
      <c r="P319" s="1"/>
      <c r="Q319" s="1"/>
      <c r="R319" s="1"/>
      <c r="S319" s="1"/>
      <c r="T319" s="1"/>
      <c r="U319" s="1"/>
      <c r="W319" s="1"/>
      <c r="X319" s="1"/>
      <c r="Y319" s="1"/>
      <c r="Z319" s="1"/>
      <c r="AA319" s="1"/>
      <c r="AB319" s="1"/>
      <c r="AC319" s="1"/>
      <c r="AD319" s="1"/>
    </row>
    <row r="320">
      <c r="A320" s="1"/>
      <c r="B320" s="1"/>
      <c r="C320" s="1"/>
      <c r="D320" s="1"/>
      <c r="E320" s="1"/>
      <c r="F320" s="1"/>
      <c r="G320" s="1"/>
      <c r="H320" s="5" t="s">
        <v>2013</v>
      </c>
      <c r="I320" s="5">
        <f t="shared" si="1"/>
        <v>318</v>
      </c>
      <c r="J320" s="1"/>
      <c r="K320" s="1"/>
      <c r="L320" s="1"/>
      <c r="M320" s="1"/>
      <c r="N320" s="1"/>
      <c r="O320" s="1"/>
      <c r="P320" s="1"/>
      <c r="Q320" s="1"/>
      <c r="R320" s="1"/>
      <c r="S320" s="1"/>
      <c r="T320" s="1"/>
      <c r="U320" s="1"/>
      <c r="W320" s="1"/>
      <c r="X320" s="1"/>
      <c r="Y320" s="1"/>
      <c r="Z320" s="1"/>
      <c r="AA320" s="1"/>
      <c r="AB320" s="1"/>
      <c r="AC320" s="1"/>
      <c r="AD320" s="1"/>
    </row>
    <row r="321">
      <c r="A321" s="1"/>
      <c r="B321" s="1"/>
      <c r="C321" s="1"/>
      <c r="D321" s="1"/>
      <c r="E321" s="1"/>
      <c r="F321" s="1"/>
      <c r="G321" s="1"/>
      <c r="H321" s="5" t="s">
        <v>2014</v>
      </c>
      <c r="I321" s="5">
        <f t="shared" si="1"/>
        <v>319</v>
      </c>
      <c r="J321" s="1"/>
      <c r="K321" s="1"/>
      <c r="L321" s="1"/>
      <c r="M321" s="1"/>
      <c r="N321" s="1"/>
      <c r="O321" s="1"/>
      <c r="P321" s="1"/>
      <c r="Q321" s="1"/>
      <c r="R321" s="1"/>
      <c r="S321" s="1"/>
      <c r="T321" s="1"/>
      <c r="U321" s="1"/>
      <c r="W321" s="1"/>
      <c r="X321" s="1"/>
      <c r="Y321" s="1"/>
      <c r="Z321" s="1"/>
      <c r="AA321" s="1"/>
      <c r="AB321" s="1"/>
      <c r="AC321" s="1"/>
      <c r="AD321" s="1"/>
    </row>
    <row r="322">
      <c r="A322" s="1"/>
      <c r="B322" s="1"/>
      <c r="C322" s="1"/>
      <c r="D322" s="1"/>
      <c r="E322" s="1"/>
      <c r="F322" s="1"/>
      <c r="G322" s="1"/>
      <c r="H322" s="5" t="s">
        <v>2015</v>
      </c>
      <c r="I322" s="5">
        <f t="shared" si="1"/>
        <v>320</v>
      </c>
      <c r="J322" s="1"/>
      <c r="K322" s="1"/>
      <c r="L322" s="1"/>
      <c r="M322" s="1"/>
      <c r="N322" s="1"/>
      <c r="O322" s="1"/>
      <c r="P322" s="1"/>
      <c r="Q322" s="1"/>
      <c r="R322" s="1"/>
      <c r="S322" s="1"/>
      <c r="T322" s="1"/>
      <c r="U322" s="1"/>
      <c r="W322" s="1"/>
      <c r="X322" s="1"/>
      <c r="Y322" s="1"/>
      <c r="Z322" s="1"/>
      <c r="AA322" s="1"/>
      <c r="AB322" s="1"/>
      <c r="AC322" s="1"/>
      <c r="AD322" s="1"/>
    </row>
    <row r="323">
      <c r="A323" s="1"/>
      <c r="B323" s="1"/>
      <c r="C323" s="1"/>
      <c r="D323" s="1"/>
      <c r="E323" s="1"/>
      <c r="F323" s="1"/>
      <c r="G323" s="1"/>
      <c r="H323" s="5" t="s">
        <v>2016</v>
      </c>
      <c r="I323" s="5">
        <f t="shared" si="1"/>
        <v>321</v>
      </c>
      <c r="J323" s="1"/>
      <c r="K323" s="1"/>
      <c r="L323" s="1"/>
      <c r="M323" s="1"/>
      <c r="N323" s="1"/>
      <c r="O323" s="1"/>
      <c r="P323" s="1"/>
      <c r="Q323" s="1"/>
      <c r="R323" s="1"/>
      <c r="S323" s="1"/>
      <c r="T323" s="1"/>
      <c r="U323" s="1"/>
      <c r="W323" s="1"/>
      <c r="X323" s="1"/>
      <c r="Y323" s="1"/>
      <c r="Z323" s="1"/>
      <c r="AA323" s="1"/>
      <c r="AB323" s="1"/>
      <c r="AC323" s="1"/>
      <c r="AD323" s="1"/>
    </row>
    <row r="324">
      <c r="A324" s="1"/>
      <c r="B324" s="1"/>
      <c r="C324" s="1"/>
      <c r="D324" s="1"/>
      <c r="E324" s="1"/>
      <c r="F324" s="1"/>
      <c r="G324" s="1"/>
      <c r="H324" s="5" t="s">
        <v>2017</v>
      </c>
      <c r="I324" s="5">
        <f t="shared" si="1"/>
        <v>322</v>
      </c>
      <c r="J324" s="1"/>
      <c r="K324" s="1"/>
      <c r="L324" s="1"/>
      <c r="M324" s="1"/>
      <c r="N324" s="1"/>
      <c r="O324" s="1"/>
      <c r="P324" s="1"/>
      <c r="Q324" s="1"/>
      <c r="R324" s="1"/>
      <c r="S324" s="1"/>
      <c r="T324" s="1"/>
      <c r="U324" s="1"/>
      <c r="W324" s="1"/>
      <c r="X324" s="1"/>
      <c r="Y324" s="1"/>
      <c r="Z324" s="1"/>
      <c r="AA324" s="1"/>
      <c r="AB324" s="1"/>
      <c r="AC324" s="1"/>
      <c r="AD324" s="1"/>
    </row>
    <row r="325">
      <c r="A325" s="1"/>
      <c r="B325" s="1"/>
      <c r="C325" s="1"/>
      <c r="D325" s="1"/>
      <c r="E325" s="1"/>
      <c r="F325" s="1"/>
      <c r="G325" s="1"/>
      <c r="H325" s="5" t="s">
        <v>2011</v>
      </c>
      <c r="I325" s="5">
        <f t="shared" si="1"/>
        <v>323</v>
      </c>
      <c r="J325" s="1"/>
      <c r="K325" s="1"/>
      <c r="L325" s="1"/>
      <c r="M325" s="1"/>
      <c r="N325" s="1"/>
      <c r="O325" s="1"/>
      <c r="P325" s="1"/>
      <c r="Q325" s="1"/>
      <c r="R325" s="1"/>
      <c r="S325" s="1"/>
      <c r="T325" s="1"/>
      <c r="U325" s="1"/>
      <c r="W325" s="1"/>
      <c r="X325" s="1"/>
      <c r="Y325" s="1"/>
      <c r="Z325" s="1"/>
      <c r="AA325" s="1"/>
      <c r="AB325" s="1"/>
      <c r="AC325" s="1"/>
      <c r="AD325" s="1"/>
    </row>
    <row r="326">
      <c r="A326" s="1"/>
      <c r="B326" s="1"/>
      <c r="C326" s="1"/>
      <c r="D326" s="1"/>
      <c r="E326" s="1"/>
      <c r="F326" s="1"/>
      <c r="G326" s="1"/>
      <c r="H326" s="5" t="s">
        <v>1881</v>
      </c>
      <c r="I326" s="5">
        <f t="shared" si="1"/>
        <v>324</v>
      </c>
      <c r="J326" s="1"/>
      <c r="K326" s="1"/>
      <c r="L326" s="1"/>
      <c r="M326" s="1"/>
      <c r="N326" s="1"/>
      <c r="O326" s="1"/>
      <c r="P326" s="1"/>
      <c r="Q326" s="1"/>
      <c r="R326" s="1"/>
      <c r="S326" s="1"/>
      <c r="T326" s="1"/>
      <c r="U326" s="1"/>
      <c r="W326" s="1"/>
      <c r="X326" s="1"/>
      <c r="Y326" s="1"/>
      <c r="Z326" s="1"/>
      <c r="AA326" s="1"/>
      <c r="AB326" s="1"/>
      <c r="AC326" s="1"/>
      <c r="AD326" s="1"/>
    </row>
    <row r="327">
      <c r="A327" s="1"/>
      <c r="B327" s="1"/>
      <c r="C327" s="1"/>
      <c r="D327" s="1"/>
      <c r="E327" s="1"/>
      <c r="F327" s="1"/>
      <c r="G327" s="1"/>
      <c r="H327" s="5" t="s">
        <v>1953</v>
      </c>
      <c r="I327" s="5">
        <f t="shared" si="1"/>
        <v>325</v>
      </c>
      <c r="J327" s="1"/>
      <c r="K327" s="1"/>
      <c r="L327" s="1"/>
      <c r="M327" s="1"/>
      <c r="N327" s="1"/>
      <c r="O327" s="1"/>
      <c r="P327" s="1"/>
      <c r="Q327" s="1"/>
      <c r="R327" s="1"/>
      <c r="S327" s="1"/>
      <c r="T327" s="1"/>
      <c r="U327" s="1"/>
      <c r="W327" s="1"/>
      <c r="X327" s="1"/>
      <c r="Y327" s="1"/>
      <c r="Z327" s="1"/>
      <c r="AA327" s="1"/>
      <c r="AB327" s="1"/>
      <c r="AC327" s="1"/>
      <c r="AD327" s="1"/>
    </row>
    <row r="328">
      <c r="A328" s="1"/>
      <c r="B328" s="1"/>
      <c r="C328" s="1"/>
      <c r="D328" s="1"/>
      <c r="E328" s="1"/>
      <c r="F328" s="1"/>
      <c r="G328" s="1"/>
      <c r="H328" s="5" t="s">
        <v>1656</v>
      </c>
      <c r="I328" s="5">
        <f t="shared" si="1"/>
        <v>326</v>
      </c>
      <c r="J328" s="1"/>
      <c r="K328" s="1"/>
      <c r="L328" s="1"/>
      <c r="M328" s="1"/>
      <c r="N328" s="1"/>
      <c r="O328" s="1"/>
      <c r="P328" s="1"/>
      <c r="Q328" s="1"/>
      <c r="R328" s="1"/>
      <c r="S328" s="1"/>
      <c r="T328" s="1"/>
      <c r="U328" s="1"/>
      <c r="W328" s="1"/>
      <c r="X328" s="1"/>
      <c r="Y328" s="1"/>
      <c r="Z328" s="1"/>
      <c r="AA328" s="1"/>
      <c r="AB328" s="1"/>
      <c r="AC328" s="1"/>
      <c r="AD328" s="1"/>
    </row>
    <row r="329">
      <c r="A329" s="1"/>
      <c r="B329" s="1"/>
      <c r="C329" s="1"/>
      <c r="D329" s="1"/>
      <c r="E329" s="1"/>
      <c r="F329" s="1"/>
      <c r="G329" s="1"/>
      <c r="H329" s="5" t="s">
        <v>1677</v>
      </c>
      <c r="I329" s="5">
        <f t="shared" si="1"/>
        <v>327</v>
      </c>
      <c r="J329" s="1"/>
      <c r="K329" s="1"/>
      <c r="L329" s="1"/>
      <c r="M329" s="1"/>
      <c r="N329" s="1"/>
      <c r="O329" s="1"/>
      <c r="P329" s="1"/>
      <c r="Q329" s="1"/>
      <c r="R329" s="1"/>
      <c r="S329" s="1"/>
      <c r="T329" s="1"/>
      <c r="U329" s="1"/>
      <c r="W329" s="1"/>
      <c r="X329" s="1"/>
      <c r="Y329" s="1"/>
      <c r="Z329" s="1"/>
      <c r="AA329" s="1"/>
      <c r="AB329" s="1"/>
      <c r="AC329" s="1"/>
      <c r="AD329" s="1"/>
    </row>
    <row r="330">
      <c r="A330" s="1"/>
      <c r="B330" s="1"/>
      <c r="C330" s="1"/>
      <c r="D330" s="1"/>
      <c r="E330" s="1"/>
      <c r="F330" s="1"/>
      <c r="G330" s="1"/>
      <c r="H330" s="5" t="s">
        <v>1837</v>
      </c>
      <c r="I330" s="5">
        <f t="shared" si="1"/>
        <v>328</v>
      </c>
      <c r="J330" s="1"/>
      <c r="K330" s="1"/>
      <c r="L330" s="1"/>
      <c r="M330" s="1"/>
      <c r="N330" s="1"/>
      <c r="O330" s="1"/>
      <c r="P330" s="1"/>
      <c r="Q330" s="1"/>
      <c r="R330" s="1"/>
      <c r="S330" s="1"/>
      <c r="T330" s="1"/>
      <c r="U330" s="1"/>
      <c r="W330" s="1"/>
      <c r="X330" s="1"/>
      <c r="Y330" s="1"/>
      <c r="Z330" s="1"/>
      <c r="AA330" s="1"/>
      <c r="AB330" s="1"/>
      <c r="AC330" s="1"/>
      <c r="AD330" s="1"/>
    </row>
    <row r="331">
      <c r="A331" s="1"/>
      <c r="B331" s="1"/>
      <c r="C331" s="1"/>
      <c r="D331" s="1"/>
      <c r="E331" s="1"/>
      <c r="F331" s="1"/>
      <c r="G331" s="1"/>
      <c r="H331" s="5" t="s">
        <v>2019</v>
      </c>
      <c r="I331" s="5">
        <f t="shared" si="1"/>
        <v>329</v>
      </c>
      <c r="J331" s="1"/>
      <c r="K331" s="1"/>
      <c r="L331" s="1"/>
      <c r="M331" s="1"/>
      <c r="N331" s="1"/>
      <c r="O331" s="1"/>
      <c r="P331" s="1"/>
      <c r="Q331" s="1"/>
      <c r="R331" s="1"/>
      <c r="S331" s="1"/>
      <c r="T331" s="1"/>
      <c r="U331" s="1"/>
      <c r="W331" s="1"/>
      <c r="X331" s="1"/>
      <c r="Y331" s="1"/>
      <c r="Z331" s="1"/>
      <c r="AA331" s="1"/>
      <c r="AB331" s="1"/>
      <c r="AC331" s="1"/>
      <c r="AD331" s="1"/>
    </row>
    <row r="332">
      <c r="A332" s="1"/>
      <c r="B332" s="1"/>
      <c r="C332" s="1"/>
      <c r="D332" s="1"/>
      <c r="E332" s="1"/>
      <c r="F332" s="1"/>
      <c r="G332" s="1"/>
      <c r="H332" s="5" t="s">
        <v>2008</v>
      </c>
      <c r="I332" s="5">
        <f t="shared" si="1"/>
        <v>330</v>
      </c>
      <c r="J332" s="1"/>
      <c r="K332" s="1"/>
      <c r="L332" s="1"/>
      <c r="M332" s="1"/>
      <c r="N332" s="1"/>
      <c r="O332" s="1"/>
      <c r="P332" s="1"/>
      <c r="Q332" s="1"/>
      <c r="R332" s="1"/>
      <c r="S332" s="1"/>
      <c r="T332" s="1"/>
      <c r="U332" s="1"/>
      <c r="W332" s="1"/>
      <c r="X332" s="1"/>
      <c r="Y332" s="1"/>
      <c r="Z332" s="1"/>
      <c r="AA332" s="1"/>
      <c r="AB332" s="1"/>
      <c r="AC332" s="1"/>
      <c r="AD332" s="1"/>
    </row>
    <row r="333">
      <c r="A333" s="1"/>
      <c r="B333" s="1"/>
      <c r="C333" s="1"/>
      <c r="D333" s="1"/>
      <c r="E333" s="1"/>
      <c r="F333" s="1"/>
      <c r="G333" s="1"/>
      <c r="H333" s="5" t="s">
        <v>1738</v>
      </c>
      <c r="I333" s="5">
        <f t="shared" si="1"/>
        <v>331</v>
      </c>
      <c r="J333" s="1"/>
      <c r="K333" s="1"/>
      <c r="L333" s="1"/>
      <c r="M333" s="1"/>
      <c r="N333" s="1"/>
      <c r="O333" s="1"/>
      <c r="P333" s="1"/>
      <c r="Q333" s="1"/>
      <c r="R333" s="1"/>
      <c r="S333" s="1"/>
      <c r="T333" s="1"/>
      <c r="U333" s="1"/>
      <c r="W333" s="1"/>
      <c r="X333" s="1"/>
      <c r="Y333" s="1"/>
      <c r="Z333" s="1"/>
      <c r="AA333" s="1"/>
      <c r="AB333" s="1"/>
      <c r="AC333" s="1"/>
      <c r="AD333" s="1"/>
    </row>
    <row r="334">
      <c r="A334" s="1"/>
      <c r="B334" s="1"/>
      <c r="C334" s="1"/>
      <c r="D334" s="1"/>
      <c r="E334" s="1"/>
      <c r="F334" s="1"/>
      <c r="G334" s="1"/>
      <c r="H334" s="5" t="s">
        <v>2020</v>
      </c>
      <c r="I334" s="5">
        <f t="shared" si="1"/>
        <v>332</v>
      </c>
      <c r="J334" s="1"/>
      <c r="K334" s="1"/>
      <c r="L334" s="1"/>
      <c r="M334" s="1"/>
      <c r="N334" s="1"/>
      <c r="O334" s="1"/>
      <c r="P334" s="1"/>
      <c r="Q334" s="1"/>
      <c r="R334" s="1"/>
      <c r="S334" s="1"/>
      <c r="T334" s="1"/>
      <c r="U334" s="1"/>
      <c r="W334" s="1"/>
      <c r="X334" s="1"/>
      <c r="Y334" s="1"/>
      <c r="Z334" s="1"/>
      <c r="AA334" s="1"/>
      <c r="AB334" s="1"/>
      <c r="AC334" s="1"/>
      <c r="AD334" s="1"/>
    </row>
    <row r="335">
      <c r="A335" s="1"/>
      <c r="B335" s="1"/>
      <c r="C335" s="1"/>
      <c r="D335" s="1"/>
      <c r="E335" s="1"/>
      <c r="F335" s="1"/>
      <c r="G335" s="1"/>
      <c r="H335" s="5" t="s">
        <v>2021</v>
      </c>
      <c r="I335" s="5">
        <f t="shared" si="1"/>
        <v>333</v>
      </c>
      <c r="J335" s="1"/>
      <c r="K335" s="1"/>
      <c r="L335" s="1"/>
      <c r="M335" s="1"/>
      <c r="N335" s="1"/>
      <c r="O335" s="1"/>
      <c r="P335" s="1"/>
      <c r="Q335" s="1"/>
      <c r="R335" s="1"/>
      <c r="S335" s="1"/>
      <c r="T335" s="1"/>
      <c r="U335" s="1"/>
      <c r="W335" s="1"/>
      <c r="X335" s="1"/>
      <c r="Y335" s="1"/>
      <c r="Z335" s="1"/>
      <c r="AA335" s="1"/>
      <c r="AB335" s="1"/>
      <c r="AC335" s="1"/>
      <c r="AD335" s="1"/>
    </row>
    <row r="336">
      <c r="A336" s="1"/>
      <c r="B336" s="1"/>
      <c r="C336" s="1"/>
      <c r="D336" s="1"/>
      <c r="E336" s="1"/>
      <c r="F336" s="1"/>
      <c r="G336" s="1"/>
      <c r="H336" s="5" t="s">
        <v>2023</v>
      </c>
      <c r="I336" s="5">
        <f t="shared" si="1"/>
        <v>334</v>
      </c>
      <c r="J336" s="1"/>
      <c r="K336" s="1"/>
      <c r="L336" s="1"/>
      <c r="M336" s="1"/>
      <c r="N336" s="1"/>
      <c r="O336" s="1"/>
      <c r="P336" s="1"/>
      <c r="Q336" s="1"/>
      <c r="R336" s="1"/>
      <c r="S336" s="1"/>
      <c r="T336" s="1"/>
      <c r="U336" s="1"/>
      <c r="W336" s="1"/>
      <c r="X336" s="1"/>
      <c r="Y336" s="1"/>
      <c r="Z336" s="1"/>
      <c r="AA336" s="1"/>
      <c r="AB336" s="1"/>
      <c r="AC336" s="1"/>
      <c r="AD336" s="1"/>
    </row>
    <row r="337">
      <c r="A337" s="1"/>
      <c r="B337" s="1"/>
      <c r="C337" s="1"/>
      <c r="D337" s="1"/>
      <c r="E337" s="1"/>
      <c r="F337" s="1"/>
      <c r="G337" s="1"/>
      <c r="H337" s="5" t="s">
        <v>2024</v>
      </c>
      <c r="I337" s="5">
        <f t="shared" si="1"/>
        <v>335</v>
      </c>
      <c r="J337" s="1"/>
      <c r="K337" s="1"/>
      <c r="L337" s="1"/>
      <c r="M337" s="1"/>
      <c r="N337" s="1"/>
      <c r="O337" s="1"/>
      <c r="P337" s="1"/>
      <c r="Q337" s="1"/>
      <c r="R337" s="1"/>
      <c r="S337" s="1"/>
      <c r="T337" s="1"/>
      <c r="U337" s="1"/>
      <c r="W337" s="1"/>
      <c r="X337" s="1"/>
      <c r="Y337" s="1"/>
      <c r="Z337" s="1"/>
      <c r="AA337" s="1"/>
      <c r="AB337" s="1"/>
      <c r="AC337" s="1"/>
      <c r="AD337" s="1"/>
    </row>
    <row r="338">
      <c r="A338" s="1"/>
      <c r="B338" s="1"/>
      <c r="C338" s="1"/>
      <c r="D338" s="1"/>
      <c r="E338" s="1"/>
      <c r="F338" s="1"/>
      <c r="G338" s="1"/>
      <c r="H338" s="5" t="s">
        <v>2025</v>
      </c>
      <c r="I338" s="5">
        <f t="shared" si="1"/>
        <v>336</v>
      </c>
      <c r="J338" s="1"/>
      <c r="K338" s="1"/>
      <c r="L338" s="1"/>
      <c r="M338" s="1"/>
      <c r="N338" s="1"/>
      <c r="O338" s="1"/>
      <c r="P338" s="1"/>
      <c r="Q338" s="1"/>
      <c r="R338" s="1"/>
      <c r="S338" s="1"/>
      <c r="T338" s="1"/>
      <c r="U338" s="1"/>
      <c r="W338" s="1"/>
      <c r="X338" s="1"/>
      <c r="Y338" s="1"/>
      <c r="Z338" s="1"/>
      <c r="AA338" s="1"/>
      <c r="AB338" s="1"/>
      <c r="AC338" s="1"/>
      <c r="AD338" s="1"/>
    </row>
    <row r="339">
      <c r="A339" s="1"/>
      <c r="B339" s="1"/>
      <c r="C339" s="1"/>
      <c r="D339" s="1"/>
      <c r="E339" s="1"/>
      <c r="F339" s="1"/>
      <c r="G339" s="1"/>
      <c r="H339" s="5" t="s">
        <v>2026</v>
      </c>
      <c r="I339" s="5">
        <f t="shared" si="1"/>
        <v>337</v>
      </c>
      <c r="J339" s="1"/>
      <c r="K339" s="1"/>
      <c r="L339" s="1"/>
      <c r="M339" s="1"/>
      <c r="N339" s="1"/>
      <c r="O339" s="1"/>
      <c r="P339" s="1"/>
      <c r="Q339" s="1"/>
      <c r="R339" s="1"/>
      <c r="S339" s="1"/>
      <c r="T339" s="1"/>
      <c r="U339" s="1"/>
      <c r="W339" s="1"/>
      <c r="X339" s="1"/>
      <c r="Y339" s="1"/>
      <c r="Z339" s="1"/>
      <c r="AA339" s="1"/>
      <c r="AB339" s="1"/>
      <c r="AC339" s="1"/>
      <c r="AD339" s="1"/>
    </row>
    <row r="340">
      <c r="A340" s="1"/>
      <c r="B340" s="1"/>
      <c r="C340" s="1"/>
      <c r="D340" s="1"/>
      <c r="E340" s="1"/>
      <c r="F340" s="1"/>
      <c r="G340" s="1"/>
      <c r="H340" s="5" t="s">
        <v>2027</v>
      </c>
      <c r="I340" s="5">
        <f t="shared" si="1"/>
        <v>338</v>
      </c>
      <c r="J340" s="1"/>
      <c r="K340" s="1"/>
      <c r="L340" s="1"/>
      <c r="M340" s="1"/>
      <c r="N340" s="1"/>
      <c r="O340" s="1"/>
      <c r="P340" s="1"/>
      <c r="Q340" s="1"/>
      <c r="R340" s="1"/>
      <c r="S340" s="1"/>
      <c r="T340" s="1"/>
      <c r="U340" s="1"/>
      <c r="W340" s="1"/>
      <c r="X340" s="1"/>
      <c r="Y340" s="1"/>
      <c r="Z340" s="1"/>
      <c r="AA340" s="1"/>
      <c r="AB340" s="1"/>
      <c r="AC340" s="1"/>
      <c r="AD340" s="1"/>
    </row>
    <row r="341">
      <c r="A341" s="1"/>
      <c r="B341" s="1"/>
      <c r="C341" s="1"/>
      <c r="D341" s="1"/>
      <c r="E341" s="1"/>
      <c r="F341" s="1"/>
      <c r="G341" s="1"/>
      <c r="H341" s="5" t="s">
        <v>2028</v>
      </c>
      <c r="I341" s="5">
        <f t="shared" si="1"/>
        <v>339</v>
      </c>
      <c r="J341" s="1"/>
      <c r="K341" s="1"/>
      <c r="L341" s="1"/>
      <c r="M341" s="1"/>
      <c r="N341" s="1"/>
      <c r="O341" s="1"/>
      <c r="P341" s="1"/>
      <c r="Q341" s="1"/>
      <c r="R341" s="1"/>
      <c r="S341" s="1"/>
      <c r="T341" s="1"/>
      <c r="U341" s="1"/>
      <c r="W341" s="1"/>
      <c r="X341" s="1"/>
      <c r="Y341" s="1"/>
      <c r="Z341" s="1"/>
      <c r="AA341" s="1"/>
      <c r="AB341" s="1"/>
      <c r="AC341" s="1"/>
      <c r="AD341" s="1"/>
    </row>
    <row r="342">
      <c r="A342" s="1"/>
      <c r="B342" s="1"/>
      <c r="C342" s="1"/>
      <c r="D342" s="1"/>
      <c r="E342" s="1"/>
      <c r="F342" s="1"/>
      <c r="G342" s="1"/>
      <c r="H342" s="5" t="s">
        <v>2029</v>
      </c>
      <c r="I342" s="5">
        <f t="shared" si="1"/>
        <v>340</v>
      </c>
      <c r="J342" s="1"/>
      <c r="K342" s="1"/>
      <c r="L342" s="1"/>
      <c r="M342" s="1"/>
      <c r="N342" s="1"/>
      <c r="O342" s="1"/>
      <c r="P342" s="1"/>
      <c r="Q342" s="1"/>
      <c r="R342" s="1"/>
      <c r="S342" s="1"/>
      <c r="T342" s="1"/>
      <c r="U342" s="1"/>
      <c r="W342" s="1"/>
      <c r="X342" s="1"/>
      <c r="Y342" s="1"/>
      <c r="Z342" s="1"/>
      <c r="AA342" s="1"/>
      <c r="AB342" s="1"/>
      <c r="AC342" s="1"/>
      <c r="AD342" s="1"/>
    </row>
    <row r="343">
      <c r="A343" s="1"/>
      <c r="B343" s="1"/>
      <c r="C343" s="1"/>
      <c r="D343" s="1"/>
      <c r="E343" s="1"/>
      <c r="F343" s="1"/>
      <c r="G343" s="1"/>
      <c r="H343" s="5" t="s">
        <v>2030</v>
      </c>
      <c r="I343" s="5">
        <f t="shared" si="1"/>
        <v>341</v>
      </c>
      <c r="J343" s="1"/>
      <c r="K343" s="1"/>
      <c r="L343" s="1"/>
      <c r="M343" s="1"/>
      <c r="N343" s="1"/>
      <c r="O343" s="1"/>
      <c r="P343" s="1"/>
      <c r="Q343" s="1"/>
      <c r="R343" s="1"/>
      <c r="S343" s="1"/>
      <c r="T343" s="1"/>
      <c r="U343" s="1"/>
      <c r="W343" s="1"/>
      <c r="X343" s="1"/>
      <c r="Y343" s="1"/>
      <c r="Z343" s="1"/>
      <c r="AA343" s="1"/>
      <c r="AB343" s="1"/>
      <c r="AC343" s="1"/>
      <c r="AD343" s="1"/>
    </row>
    <row r="344">
      <c r="A344" s="1"/>
      <c r="B344" s="1"/>
      <c r="C344" s="1"/>
      <c r="D344" s="1"/>
      <c r="E344" s="1"/>
      <c r="F344" s="1"/>
      <c r="G344" s="1"/>
      <c r="H344" s="5" t="s">
        <v>2031</v>
      </c>
      <c r="I344" s="5">
        <f t="shared" si="1"/>
        <v>342</v>
      </c>
      <c r="J344" s="1"/>
      <c r="K344" s="1"/>
      <c r="L344" s="1"/>
      <c r="M344" s="1"/>
      <c r="N344" s="1"/>
      <c r="O344" s="1"/>
      <c r="P344" s="1"/>
      <c r="Q344" s="1"/>
      <c r="R344" s="1"/>
      <c r="S344" s="1"/>
      <c r="T344" s="1"/>
      <c r="U344" s="1"/>
      <c r="W344" s="1"/>
      <c r="X344" s="1"/>
      <c r="Y344" s="1"/>
      <c r="Z344" s="1"/>
      <c r="AA344" s="1"/>
      <c r="AB344" s="1"/>
      <c r="AC344" s="1"/>
      <c r="AD344" s="1"/>
    </row>
    <row r="345">
      <c r="A345" s="1"/>
      <c r="B345" s="1"/>
      <c r="C345" s="1"/>
      <c r="D345" s="1"/>
      <c r="E345" s="1"/>
      <c r="F345" s="1"/>
      <c r="G345" s="1"/>
      <c r="H345" s="5" t="s">
        <v>2032</v>
      </c>
      <c r="I345" s="5">
        <f t="shared" si="1"/>
        <v>343</v>
      </c>
      <c r="J345" s="1"/>
      <c r="K345" s="1"/>
      <c r="L345" s="1"/>
      <c r="M345" s="1"/>
      <c r="N345" s="1"/>
      <c r="O345" s="1"/>
      <c r="P345" s="1"/>
      <c r="Q345" s="1"/>
      <c r="R345" s="1"/>
      <c r="S345" s="1"/>
      <c r="T345" s="1"/>
      <c r="U345" s="1"/>
      <c r="W345" s="1"/>
      <c r="X345" s="1"/>
      <c r="Y345" s="1"/>
      <c r="Z345" s="1"/>
      <c r="AA345" s="1"/>
      <c r="AB345" s="1"/>
      <c r="AC345" s="1"/>
      <c r="AD345" s="1"/>
    </row>
    <row r="346">
      <c r="A346" s="1"/>
      <c r="B346" s="1"/>
      <c r="C346" s="1"/>
      <c r="D346" s="1"/>
      <c r="E346" s="1"/>
      <c r="F346" s="1"/>
      <c r="G346" s="1"/>
      <c r="H346" s="5" t="s">
        <v>2033</v>
      </c>
      <c r="I346" s="5">
        <f t="shared" si="1"/>
        <v>344</v>
      </c>
      <c r="J346" s="1"/>
      <c r="K346" s="1"/>
      <c r="L346" s="1"/>
      <c r="M346" s="1"/>
      <c r="N346" s="1"/>
      <c r="O346" s="1"/>
      <c r="P346" s="1"/>
      <c r="Q346" s="1"/>
      <c r="R346" s="1"/>
      <c r="S346" s="1"/>
      <c r="T346" s="1"/>
      <c r="U346" s="1"/>
      <c r="W346" s="1"/>
      <c r="X346" s="1"/>
      <c r="Y346" s="1"/>
      <c r="Z346" s="1"/>
      <c r="AA346" s="1"/>
      <c r="AB346" s="1"/>
      <c r="AC346" s="1"/>
      <c r="AD346" s="1"/>
    </row>
    <row r="347">
      <c r="A347" s="1"/>
      <c r="B347" s="1"/>
      <c r="C347" s="1"/>
      <c r="D347" s="1"/>
      <c r="E347" s="1"/>
      <c r="F347" s="1"/>
      <c r="G347" s="1"/>
      <c r="H347" s="5" t="s">
        <v>2034</v>
      </c>
      <c r="I347" s="5">
        <f t="shared" si="1"/>
        <v>345</v>
      </c>
      <c r="J347" s="1"/>
      <c r="K347" s="1"/>
      <c r="L347" s="1"/>
      <c r="M347" s="1"/>
      <c r="N347" s="1"/>
      <c r="O347" s="1"/>
      <c r="P347" s="1"/>
      <c r="Q347" s="1"/>
      <c r="R347" s="1"/>
      <c r="S347" s="1"/>
      <c r="T347" s="1"/>
      <c r="U347" s="1"/>
      <c r="W347" s="1"/>
      <c r="X347" s="1"/>
      <c r="Y347" s="1"/>
      <c r="Z347" s="1"/>
      <c r="AA347" s="1"/>
      <c r="AB347" s="1"/>
      <c r="AC347" s="1"/>
      <c r="AD347" s="1"/>
    </row>
    <row r="348">
      <c r="A348" s="1"/>
      <c r="B348" s="1"/>
      <c r="C348" s="1"/>
      <c r="D348" s="1"/>
      <c r="E348" s="1"/>
      <c r="F348" s="1"/>
      <c r="G348" s="1"/>
      <c r="H348" s="5" t="s">
        <v>2035</v>
      </c>
      <c r="I348" s="5">
        <f t="shared" si="1"/>
        <v>346</v>
      </c>
      <c r="J348" s="1"/>
      <c r="K348" s="1"/>
      <c r="L348" s="1"/>
      <c r="M348" s="1"/>
      <c r="N348" s="1"/>
      <c r="O348" s="1"/>
      <c r="P348" s="1"/>
      <c r="Q348" s="1"/>
      <c r="R348" s="1"/>
      <c r="S348" s="1"/>
      <c r="T348" s="1"/>
      <c r="U348" s="1"/>
      <c r="W348" s="1"/>
      <c r="X348" s="1"/>
      <c r="Y348" s="1"/>
      <c r="Z348" s="1"/>
      <c r="AA348" s="1"/>
      <c r="AB348" s="1"/>
      <c r="AC348" s="1"/>
      <c r="AD348" s="1"/>
    </row>
    <row r="349">
      <c r="A349" s="1"/>
      <c r="B349" s="1"/>
      <c r="C349" s="1"/>
      <c r="D349" s="1"/>
      <c r="E349" s="1"/>
      <c r="F349" s="1"/>
      <c r="G349" s="1"/>
      <c r="H349" s="5" t="s">
        <v>2036</v>
      </c>
      <c r="I349" s="5">
        <f t="shared" si="1"/>
        <v>347</v>
      </c>
      <c r="J349" s="1"/>
      <c r="K349" s="1"/>
      <c r="L349" s="1"/>
      <c r="M349" s="1"/>
      <c r="N349" s="1"/>
      <c r="O349" s="1"/>
      <c r="P349" s="1"/>
      <c r="Q349" s="1"/>
      <c r="R349" s="1"/>
      <c r="S349" s="1"/>
      <c r="T349" s="1"/>
      <c r="U349" s="1"/>
      <c r="W349" s="1"/>
      <c r="X349" s="1"/>
      <c r="Y349" s="1"/>
      <c r="Z349" s="1"/>
      <c r="AA349" s="1"/>
      <c r="AB349" s="1"/>
      <c r="AC349" s="1"/>
      <c r="AD349" s="1"/>
    </row>
    <row r="350">
      <c r="A350" s="1"/>
      <c r="B350" s="1"/>
      <c r="C350" s="1"/>
      <c r="D350" s="1"/>
      <c r="E350" s="1"/>
      <c r="F350" s="1"/>
      <c r="G350" s="1"/>
      <c r="H350" s="5" t="s">
        <v>2037</v>
      </c>
      <c r="I350" s="5">
        <f t="shared" si="1"/>
        <v>348</v>
      </c>
      <c r="J350" s="1"/>
      <c r="K350" s="1"/>
      <c r="L350" s="1"/>
      <c r="M350" s="1"/>
      <c r="N350" s="1"/>
      <c r="O350" s="1"/>
      <c r="P350" s="1"/>
      <c r="Q350" s="1"/>
      <c r="R350" s="1"/>
      <c r="S350" s="1"/>
      <c r="T350" s="1"/>
      <c r="U350" s="1"/>
      <c r="W350" s="1"/>
      <c r="X350" s="1"/>
      <c r="Y350" s="1"/>
      <c r="Z350" s="1"/>
      <c r="AA350" s="1"/>
      <c r="AB350" s="1"/>
      <c r="AC350" s="1"/>
      <c r="AD350" s="1"/>
    </row>
    <row r="351">
      <c r="A351" s="1"/>
      <c r="B351" s="1"/>
      <c r="C351" s="1"/>
      <c r="D351" s="1"/>
      <c r="E351" s="1"/>
      <c r="F351" s="1"/>
      <c r="G351" s="1"/>
      <c r="H351" s="5" t="s">
        <v>2038</v>
      </c>
      <c r="I351" s="5">
        <f t="shared" si="1"/>
        <v>349</v>
      </c>
      <c r="J351" s="1"/>
      <c r="K351" s="1"/>
      <c r="L351" s="1"/>
      <c r="M351" s="1"/>
      <c r="N351" s="1"/>
      <c r="O351" s="1"/>
      <c r="P351" s="1"/>
      <c r="Q351" s="1"/>
      <c r="R351" s="1"/>
      <c r="S351" s="1"/>
      <c r="T351" s="1"/>
      <c r="U351" s="1"/>
      <c r="W351" s="1"/>
      <c r="X351" s="1"/>
      <c r="Y351" s="1"/>
      <c r="Z351" s="1"/>
      <c r="AA351" s="1"/>
      <c r="AB351" s="1"/>
      <c r="AC351" s="1"/>
      <c r="AD351" s="1"/>
    </row>
    <row r="352">
      <c r="A352" s="1"/>
      <c r="B352" s="1"/>
      <c r="C352" s="1"/>
      <c r="D352" s="1"/>
      <c r="E352" s="1"/>
      <c r="F352" s="1"/>
      <c r="G352" s="1"/>
      <c r="H352" s="5" t="s">
        <v>2039</v>
      </c>
      <c r="I352" s="5">
        <f t="shared" si="1"/>
        <v>350</v>
      </c>
      <c r="J352" s="1"/>
      <c r="K352" s="1"/>
      <c r="L352" s="1"/>
      <c r="M352" s="1"/>
      <c r="N352" s="1"/>
      <c r="O352" s="1"/>
      <c r="P352" s="1"/>
      <c r="Q352" s="1"/>
      <c r="R352" s="1"/>
      <c r="S352" s="1"/>
      <c r="T352" s="1"/>
      <c r="U352" s="1"/>
      <c r="W352" s="1"/>
      <c r="X352" s="1"/>
      <c r="Y352" s="1"/>
      <c r="Z352" s="1"/>
      <c r="AA352" s="1"/>
      <c r="AB352" s="1"/>
      <c r="AC352" s="1"/>
      <c r="AD352" s="1"/>
    </row>
    <row r="353">
      <c r="A353" s="1"/>
      <c r="B353" s="1"/>
      <c r="C353" s="1"/>
      <c r="D353" s="1"/>
      <c r="E353" s="1"/>
      <c r="F353" s="1"/>
      <c r="G353" s="1"/>
      <c r="H353" s="5" t="s">
        <v>2040</v>
      </c>
      <c r="I353" s="5">
        <f t="shared" si="1"/>
        <v>351</v>
      </c>
      <c r="J353" s="1"/>
      <c r="K353" s="1"/>
      <c r="L353" s="1"/>
      <c r="M353" s="1"/>
      <c r="N353" s="1"/>
      <c r="O353" s="1"/>
      <c r="P353" s="1"/>
      <c r="Q353" s="1"/>
      <c r="R353" s="1"/>
      <c r="S353" s="1"/>
      <c r="T353" s="1"/>
      <c r="U353" s="1"/>
      <c r="W353" s="1"/>
      <c r="X353" s="1"/>
      <c r="Y353" s="1"/>
      <c r="Z353" s="1"/>
      <c r="AA353" s="1"/>
      <c r="AB353" s="1"/>
      <c r="AC353" s="1"/>
      <c r="AD353" s="1"/>
    </row>
    <row r="354">
      <c r="A354" s="1"/>
      <c r="B354" s="1"/>
      <c r="C354" s="1"/>
      <c r="D354" s="1"/>
      <c r="E354" s="1"/>
      <c r="F354" s="1"/>
      <c r="G354" s="1"/>
      <c r="H354" s="5" t="s">
        <v>2041</v>
      </c>
      <c r="I354" s="5">
        <f t="shared" si="1"/>
        <v>352</v>
      </c>
      <c r="J354" s="1"/>
      <c r="K354" s="1"/>
      <c r="L354" s="1"/>
      <c r="M354" s="1"/>
      <c r="N354" s="1"/>
      <c r="O354" s="1"/>
      <c r="P354" s="1"/>
      <c r="Q354" s="1"/>
      <c r="R354" s="1"/>
      <c r="S354" s="1"/>
      <c r="T354" s="1"/>
      <c r="U354" s="1"/>
      <c r="W354" s="1"/>
      <c r="X354" s="1"/>
      <c r="Y354" s="1"/>
      <c r="Z354" s="1"/>
      <c r="AA354" s="1"/>
      <c r="AB354" s="1"/>
      <c r="AC354" s="1"/>
      <c r="AD354" s="1"/>
    </row>
    <row r="355">
      <c r="A355" s="1"/>
      <c r="B355" s="1"/>
      <c r="C355" s="1"/>
      <c r="D355" s="1"/>
      <c r="E355" s="1"/>
      <c r="F355" s="1"/>
      <c r="G355" s="1"/>
      <c r="H355" s="5" t="s">
        <v>2042</v>
      </c>
      <c r="I355" s="5">
        <f t="shared" si="1"/>
        <v>353</v>
      </c>
      <c r="J355" s="1"/>
      <c r="K355" s="1"/>
      <c r="L355" s="1"/>
      <c r="M355" s="1"/>
      <c r="N355" s="1"/>
      <c r="O355" s="1"/>
      <c r="P355" s="1"/>
      <c r="Q355" s="1"/>
      <c r="R355" s="1"/>
      <c r="S355" s="1"/>
      <c r="T355" s="1"/>
      <c r="U355" s="1"/>
      <c r="W355" s="1"/>
      <c r="X355" s="1"/>
      <c r="Y355" s="1"/>
      <c r="Z355" s="1"/>
      <c r="AA355" s="1"/>
      <c r="AB355" s="1"/>
      <c r="AC355" s="1"/>
      <c r="AD355" s="1"/>
    </row>
    <row r="356">
      <c r="A356" s="1"/>
      <c r="B356" s="1"/>
      <c r="C356" s="1"/>
      <c r="D356" s="1"/>
      <c r="E356" s="1"/>
      <c r="F356" s="1"/>
      <c r="G356" s="1"/>
      <c r="H356" s="5" t="s">
        <v>2043</v>
      </c>
      <c r="I356" s="5">
        <f t="shared" si="1"/>
        <v>354</v>
      </c>
      <c r="J356" s="1"/>
      <c r="K356" s="1"/>
      <c r="L356" s="1"/>
      <c r="M356" s="1"/>
      <c r="N356" s="1"/>
      <c r="O356" s="1"/>
      <c r="P356" s="1"/>
      <c r="Q356" s="1"/>
      <c r="R356" s="1"/>
      <c r="S356" s="1"/>
      <c r="T356" s="1"/>
      <c r="U356" s="1"/>
      <c r="W356" s="1"/>
      <c r="X356" s="1"/>
      <c r="Y356" s="1"/>
      <c r="Z356" s="1"/>
      <c r="AA356" s="1"/>
      <c r="AB356" s="1"/>
      <c r="AC356" s="1"/>
      <c r="AD356" s="1"/>
    </row>
    <row r="357">
      <c r="A357" s="1"/>
      <c r="B357" s="1"/>
      <c r="C357" s="1"/>
      <c r="D357" s="1"/>
      <c r="E357" s="1"/>
      <c r="F357" s="1"/>
      <c r="G357" s="1"/>
      <c r="H357" s="5" t="s">
        <v>2044</v>
      </c>
      <c r="I357" s="5">
        <f t="shared" si="1"/>
        <v>355</v>
      </c>
      <c r="J357" s="1"/>
      <c r="K357" s="1"/>
      <c r="L357" s="1"/>
      <c r="M357" s="1"/>
      <c r="N357" s="1"/>
      <c r="O357" s="1"/>
      <c r="P357" s="1"/>
      <c r="Q357" s="1"/>
      <c r="R357" s="1"/>
      <c r="S357" s="1"/>
      <c r="T357" s="1"/>
      <c r="U357" s="1"/>
      <c r="W357" s="1"/>
      <c r="X357" s="1"/>
      <c r="Y357" s="1"/>
      <c r="Z357" s="1"/>
      <c r="AA357" s="1"/>
      <c r="AB357" s="1"/>
      <c r="AC357" s="1"/>
      <c r="AD357" s="1"/>
    </row>
    <row r="358">
      <c r="A358" s="1"/>
      <c r="B358" s="1"/>
      <c r="C358" s="1"/>
      <c r="D358" s="1"/>
      <c r="E358" s="1"/>
      <c r="F358" s="1"/>
      <c r="G358" s="1"/>
      <c r="H358" s="5" t="s">
        <v>2045</v>
      </c>
      <c r="I358" s="5">
        <f t="shared" si="1"/>
        <v>356</v>
      </c>
      <c r="J358" s="1"/>
      <c r="K358" s="1"/>
      <c r="L358" s="1"/>
      <c r="M358" s="1"/>
      <c r="N358" s="1"/>
      <c r="O358" s="1"/>
      <c r="P358" s="1"/>
      <c r="Q358" s="1"/>
      <c r="R358" s="1"/>
      <c r="S358" s="1"/>
      <c r="T358" s="1"/>
      <c r="U358" s="1"/>
      <c r="W358" s="1"/>
      <c r="X358" s="1"/>
      <c r="Y358" s="1"/>
      <c r="Z358" s="1"/>
      <c r="AA358" s="1"/>
      <c r="AB358" s="1"/>
      <c r="AC358" s="1"/>
      <c r="AD358" s="1"/>
    </row>
    <row r="359">
      <c r="A359" s="1"/>
      <c r="B359" s="1"/>
      <c r="C359" s="1"/>
      <c r="D359" s="1"/>
      <c r="E359" s="1"/>
      <c r="F359" s="1"/>
      <c r="G359" s="1"/>
      <c r="H359" s="5" t="s">
        <v>2046</v>
      </c>
      <c r="I359" s="5">
        <f t="shared" si="1"/>
        <v>357</v>
      </c>
      <c r="J359" s="1"/>
      <c r="K359" s="1"/>
      <c r="L359" s="1"/>
      <c r="M359" s="1"/>
      <c r="N359" s="1"/>
      <c r="O359" s="1"/>
      <c r="P359" s="1"/>
      <c r="Q359" s="1"/>
      <c r="R359" s="1"/>
      <c r="S359" s="1"/>
      <c r="T359" s="1"/>
      <c r="U359" s="1"/>
      <c r="W359" s="1"/>
      <c r="X359" s="1"/>
      <c r="Y359" s="1"/>
      <c r="Z359" s="1"/>
      <c r="AA359" s="1"/>
      <c r="AB359" s="1"/>
      <c r="AC359" s="1"/>
      <c r="AD359" s="1"/>
    </row>
    <row r="360">
      <c r="A360" s="1"/>
      <c r="B360" s="1"/>
      <c r="C360" s="1"/>
      <c r="D360" s="1"/>
      <c r="E360" s="1"/>
      <c r="F360" s="1"/>
      <c r="G360" s="1"/>
      <c r="H360" s="5" t="s">
        <v>2047</v>
      </c>
      <c r="I360" s="5">
        <f t="shared" si="1"/>
        <v>358</v>
      </c>
      <c r="J360" s="1"/>
      <c r="K360" s="1"/>
      <c r="L360" s="1"/>
      <c r="M360" s="1"/>
      <c r="N360" s="1"/>
      <c r="O360" s="1"/>
      <c r="P360" s="1"/>
      <c r="Q360" s="1"/>
      <c r="R360" s="1"/>
      <c r="S360" s="1"/>
      <c r="T360" s="1"/>
      <c r="U360" s="1"/>
      <c r="W360" s="1"/>
      <c r="X360" s="1"/>
      <c r="Y360" s="1"/>
      <c r="Z360" s="1"/>
      <c r="AA360" s="1"/>
      <c r="AB360" s="1"/>
      <c r="AC360" s="1"/>
      <c r="AD360" s="1"/>
    </row>
    <row r="361">
      <c r="A361" s="1"/>
      <c r="B361" s="1"/>
      <c r="C361" s="1"/>
      <c r="D361" s="1"/>
      <c r="E361" s="1"/>
      <c r="F361" s="1"/>
      <c r="G361" s="1"/>
      <c r="H361" s="5" t="s">
        <v>2048</v>
      </c>
      <c r="I361" s="5">
        <f t="shared" si="1"/>
        <v>359</v>
      </c>
      <c r="J361" s="1"/>
      <c r="K361" s="1"/>
      <c r="L361" s="1"/>
      <c r="M361" s="1"/>
      <c r="N361" s="1"/>
      <c r="O361" s="1"/>
      <c r="P361" s="1"/>
      <c r="Q361" s="1"/>
      <c r="R361" s="1"/>
      <c r="S361" s="1"/>
      <c r="T361" s="1"/>
      <c r="U361" s="1"/>
      <c r="W361" s="1"/>
      <c r="X361" s="1"/>
      <c r="Y361" s="1"/>
      <c r="Z361" s="1"/>
      <c r="AA361" s="1"/>
      <c r="AB361" s="1"/>
      <c r="AC361" s="1"/>
      <c r="AD361" s="1"/>
    </row>
    <row r="362">
      <c r="A362" s="1"/>
      <c r="B362" s="1"/>
      <c r="C362" s="1"/>
      <c r="D362" s="1"/>
      <c r="E362" s="1"/>
      <c r="F362" s="1"/>
      <c r="G362" s="1"/>
      <c r="H362" s="1"/>
      <c r="I362" s="1"/>
      <c r="J362" s="1"/>
      <c r="K362" s="1"/>
      <c r="L362" s="1"/>
      <c r="M362" s="1"/>
      <c r="N362" s="1"/>
      <c r="O362" s="1"/>
      <c r="P362" s="1"/>
      <c r="Q362" s="1"/>
      <c r="R362" s="1"/>
      <c r="S362" s="1"/>
      <c r="T362" s="1"/>
      <c r="U362" s="1"/>
      <c r="W362" s="1"/>
      <c r="X362" s="1"/>
      <c r="Y362" s="1"/>
      <c r="Z362" s="1"/>
      <c r="AA362" s="1"/>
      <c r="AB362" s="1"/>
      <c r="AC362" s="1"/>
      <c r="AD362" s="1"/>
    </row>
    <row r="363">
      <c r="A363" s="1"/>
      <c r="B363" s="1"/>
      <c r="C363" s="1"/>
      <c r="D363" s="1"/>
      <c r="E363" s="1"/>
      <c r="F363" s="1"/>
      <c r="G363" s="1"/>
      <c r="H363" s="1"/>
      <c r="I363" s="1"/>
      <c r="J363" s="1"/>
      <c r="K363" s="1"/>
      <c r="L363" s="1"/>
      <c r="M363" s="1"/>
      <c r="N363" s="1"/>
      <c r="O363" s="1"/>
      <c r="P363" s="1"/>
      <c r="Q363" s="1"/>
      <c r="R363" s="1"/>
      <c r="S363" s="1"/>
      <c r="T363" s="1"/>
      <c r="U363" s="1"/>
      <c r="W363" s="1"/>
      <c r="X363" s="1"/>
      <c r="Y363" s="1"/>
      <c r="Z363" s="1"/>
      <c r="AA363" s="1"/>
      <c r="AB363" s="1"/>
      <c r="AC363" s="1"/>
      <c r="AD363" s="1"/>
    </row>
    <row r="364">
      <c r="A364" s="1"/>
      <c r="B364" s="1"/>
      <c r="C364" s="1"/>
      <c r="D364" s="1"/>
      <c r="E364" s="1"/>
      <c r="F364" s="1"/>
      <c r="G364" s="1"/>
      <c r="H364" s="1"/>
      <c r="I364" s="1"/>
      <c r="J364" s="1"/>
      <c r="K364" s="1"/>
      <c r="L364" s="1"/>
      <c r="M364" s="1"/>
      <c r="N364" s="1"/>
      <c r="O364" s="1"/>
      <c r="P364" s="1"/>
      <c r="Q364" s="1"/>
      <c r="R364" s="1"/>
      <c r="S364" s="1"/>
      <c r="T364" s="1"/>
      <c r="U364" s="1"/>
      <c r="W364" s="1"/>
      <c r="X364" s="1"/>
      <c r="Y364" s="1"/>
      <c r="Z364" s="1"/>
      <c r="AA364" s="1"/>
      <c r="AB364" s="1"/>
      <c r="AC364" s="1"/>
      <c r="AD364" s="1"/>
    </row>
    <row r="365">
      <c r="A365" s="1"/>
      <c r="B365" s="1"/>
      <c r="C365" s="1"/>
      <c r="D365" s="1"/>
      <c r="E365" s="1"/>
      <c r="F365" s="1"/>
      <c r="G365" s="1"/>
      <c r="H365" s="1"/>
      <c r="I365" s="1"/>
      <c r="J365" s="1"/>
      <c r="K365" s="1"/>
      <c r="L365" s="1"/>
      <c r="M365" s="1"/>
      <c r="N365" s="1"/>
      <c r="O365" s="1"/>
      <c r="P365" s="1"/>
      <c r="Q365" s="1"/>
      <c r="R365" s="1"/>
      <c r="S365" s="1"/>
      <c r="T365" s="1"/>
      <c r="U365" s="1"/>
      <c r="W365" s="1"/>
      <c r="X365" s="1"/>
      <c r="Y365" s="1"/>
      <c r="Z365" s="1"/>
      <c r="AA365" s="1"/>
      <c r="AB365" s="1"/>
      <c r="AC365" s="1"/>
      <c r="AD365" s="1"/>
    </row>
    <row r="366">
      <c r="A366" s="1"/>
      <c r="B366" s="1"/>
      <c r="C366" s="1"/>
      <c r="D366" s="1"/>
      <c r="E366" s="1"/>
      <c r="F366" s="1"/>
      <c r="G366" s="1"/>
      <c r="H366" s="1"/>
      <c r="I366" s="1"/>
      <c r="J366" s="1"/>
      <c r="K366" s="1"/>
      <c r="L366" s="1"/>
      <c r="M366" s="1"/>
      <c r="N366" s="1"/>
      <c r="O366" s="1"/>
      <c r="P366" s="1"/>
      <c r="Q366" s="1"/>
      <c r="R366" s="1"/>
      <c r="S366" s="1"/>
      <c r="T366" s="1"/>
      <c r="U366" s="1"/>
      <c r="W366" s="1"/>
      <c r="X366" s="1"/>
      <c r="Y366" s="1"/>
      <c r="Z366" s="1"/>
      <c r="AA366" s="1"/>
      <c r="AB366" s="1"/>
      <c r="AC366" s="1"/>
      <c r="AD366" s="1"/>
    </row>
    <row r="367">
      <c r="A367" s="1"/>
      <c r="B367" s="1"/>
      <c r="C367" s="1"/>
      <c r="D367" s="1"/>
      <c r="E367" s="1"/>
      <c r="F367" s="1"/>
      <c r="G367" s="1"/>
      <c r="H367" s="1"/>
      <c r="I367" s="1"/>
      <c r="J367" s="1"/>
      <c r="K367" s="1"/>
      <c r="L367" s="1"/>
      <c r="M367" s="1"/>
      <c r="N367" s="1"/>
      <c r="O367" s="1"/>
      <c r="P367" s="1"/>
      <c r="Q367" s="1"/>
      <c r="R367" s="1"/>
      <c r="S367" s="1"/>
      <c r="T367" s="1"/>
      <c r="U367" s="1"/>
      <c r="W367" s="1"/>
      <c r="X367" s="1"/>
      <c r="Y367" s="1"/>
      <c r="Z367" s="1"/>
      <c r="AA367" s="1"/>
      <c r="AB367" s="1"/>
      <c r="AC367" s="1"/>
      <c r="AD367" s="1"/>
    </row>
    <row r="368">
      <c r="A368" s="1"/>
      <c r="B368" s="1"/>
      <c r="C368" s="1"/>
      <c r="D368" s="1"/>
      <c r="E368" s="1"/>
      <c r="F368" s="1"/>
      <c r="G368" s="1"/>
      <c r="H368" s="1"/>
      <c r="I368" s="1"/>
      <c r="J368" s="1"/>
      <c r="K368" s="1"/>
      <c r="L368" s="1"/>
      <c r="M368" s="1"/>
      <c r="N368" s="1"/>
      <c r="O368" s="1"/>
      <c r="P368" s="1"/>
      <c r="Q368" s="1"/>
      <c r="R368" s="1"/>
      <c r="S368" s="1"/>
      <c r="T368" s="1"/>
      <c r="U368" s="1"/>
      <c r="W368" s="1"/>
      <c r="X368" s="1"/>
      <c r="Y368" s="1"/>
      <c r="Z368" s="1"/>
      <c r="AA368" s="1"/>
      <c r="AB368" s="1"/>
      <c r="AC368" s="1"/>
      <c r="AD368" s="1"/>
    </row>
    <row r="369">
      <c r="A369" s="1"/>
      <c r="B369" s="1"/>
      <c r="C369" s="1"/>
      <c r="D369" s="1"/>
      <c r="E369" s="1"/>
      <c r="F369" s="1"/>
      <c r="G369" s="1"/>
      <c r="H369" s="1"/>
      <c r="I369" s="1"/>
      <c r="J369" s="1"/>
      <c r="K369" s="1"/>
      <c r="L369" s="1"/>
      <c r="M369" s="1"/>
      <c r="N369" s="1"/>
      <c r="O369" s="1"/>
      <c r="P369" s="1"/>
      <c r="Q369" s="1"/>
      <c r="R369" s="1"/>
      <c r="S369" s="1"/>
      <c r="T369" s="1"/>
      <c r="U369" s="1"/>
      <c r="W369" s="1"/>
      <c r="X369" s="1"/>
      <c r="Y369" s="1"/>
      <c r="Z369" s="1"/>
      <c r="AA369" s="1"/>
      <c r="AB369" s="1"/>
      <c r="AC369" s="1"/>
      <c r="AD369" s="1"/>
    </row>
    <row r="370">
      <c r="A370" s="1"/>
      <c r="B370" s="1"/>
      <c r="C370" s="1"/>
      <c r="D370" s="1"/>
      <c r="E370" s="1"/>
      <c r="F370" s="1"/>
      <c r="G370" s="1"/>
      <c r="H370" s="1"/>
      <c r="I370" s="1"/>
      <c r="J370" s="1"/>
      <c r="K370" s="1"/>
      <c r="L370" s="1"/>
      <c r="M370" s="1"/>
      <c r="N370" s="1"/>
      <c r="O370" s="1"/>
      <c r="P370" s="1"/>
      <c r="Q370" s="1"/>
      <c r="R370" s="1"/>
      <c r="S370" s="1"/>
      <c r="T370" s="1"/>
      <c r="U370" s="1"/>
      <c r="W370" s="1"/>
      <c r="X370" s="1"/>
      <c r="Y370" s="1"/>
      <c r="Z370" s="1"/>
      <c r="AA370" s="1"/>
      <c r="AB370" s="1"/>
      <c r="AC370" s="1"/>
      <c r="AD370" s="1"/>
    </row>
    <row r="371">
      <c r="A371" s="1"/>
      <c r="B371" s="1"/>
      <c r="C371" s="1"/>
      <c r="D371" s="1"/>
      <c r="E371" s="1"/>
      <c r="F371" s="1"/>
      <c r="G371" s="1"/>
      <c r="H371" s="1"/>
      <c r="I371" s="1"/>
      <c r="J371" s="1"/>
      <c r="K371" s="1"/>
      <c r="L371" s="1"/>
      <c r="M371" s="1"/>
      <c r="N371" s="1"/>
      <c r="O371" s="1"/>
      <c r="P371" s="1"/>
      <c r="Q371" s="1"/>
      <c r="R371" s="1"/>
      <c r="S371" s="1"/>
      <c r="T371" s="1"/>
      <c r="U371" s="1"/>
      <c r="W371" s="1"/>
      <c r="X371" s="1"/>
      <c r="Y371" s="1"/>
      <c r="Z371" s="1"/>
      <c r="AA371" s="1"/>
      <c r="AB371" s="1"/>
      <c r="AC371" s="1"/>
      <c r="AD371" s="1"/>
    </row>
    <row r="372">
      <c r="A372" s="1"/>
      <c r="B372" s="1"/>
      <c r="C372" s="1"/>
      <c r="D372" s="1"/>
      <c r="E372" s="1"/>
      <c r="F372" s="1"/>
      <c r="G372" s="1"/>
      <c r="H372" s="1"/>
      <c r="I372" s="1"/>
      <c r="J372" s="1"/>
      <c r="K372" s="1"/>
      <c r="L372" s="1"/>
      <c r="M372" s="1"/>
      <c r="N372" s="1"/>
      <c r="O372" s="1"/>
      <c r="P372" s="1"/>
      <c r="Q372" s="1"/>
      <c r="R372" s="1"/>
      <c r="S372" s="1"/>
      <c r="T372" s="1"/>
      <c r="U372" s="1"/>
      <c r="W372" s="1"/>
      <c r="X372" s="1"/>
      <c r="Y372" s="1"/>
      <c r="Z372" s="1"/>
      <c r="AA372" s="1"/>
      <c r="AB372" s="1"/>
      <c r="AC372" s="1"/>
      <c r="AD372" s="1"/>
    </row>
    <row r="373">
      <c r="A373" s="1"/>
      <c r="B373" s="1"/>
      <c r="C373" s="1"/>
      <c r="D373" s="1"/>
      <c r="E373" s="1"/>
      <c r="F373" s="1"/>
      <c r="G373" s="1"/>
      <c r="H373" s="1"/>
      <c r="I373" s="1"/>
      <c r="J373" s="1"/>
      <c r="K373" s="1"/>
      <c r="L373" s="1"/>
      <c r="M373" s="1"/>
      <c r="N373" s="1"/>
      <c r="O373" s="1"/>
      <c r="P373" s="1"/>
      <c r="Q373" s="1"/>
      <c r="R373" s="1"/>
      <c r="S373" s="1"/>
      <c r="T373" s="1"/>
      <c r="U373" s="1"/>
      <c r="W373" s="1"/>
      <c r="X373" s="1"/>
      <c r="Y373" s="1"/>
      <c r="Z373" s="1"/>
      <c r="AA373" s="1"/>
      <c r="AB373" s="1"/>
      <c r="AC373" s="1"/>
      <c r="AD373" s="1"/>
    </row>
    <row r="374">
      <c r="A374" s="1"/>
      <c r="B374" s="1"/>
      <c r="C374" s="1"/>
      <c r="D374" s="1"/>
      <c r="E374" s="1"/>
      <c r="F374" s="1"/>
      <c r="G374" s="1"/>
      <c r="H374" s="1"/>
      <c r="I374" s="1"/>
      <c r="J374" s="1"/>
      <c r="K374" s="1"/>
      <c r="L374" s="1"/>
      <c r="M374" s="1"/>
      <c r="N374" s="1"/>
      <c r="O374" s="1"/>
      <c r="P374" s="1"/>
      <c r="Q374" s="1"/>
      <c r="R374" s="1"/>
      <c r="S374" s="1"/>
      <c r="T374" s="1"/>
      <c r="U374" s="1"/>
      <c r="W374" s="1"/>
      <c r="X374" s="1"/>
      <c r="Y374" s="1"/>
      <c r="Z374" s="1"/>
      <c r="AA374" s="1"/>
      <c r="AB374" s="1"/>
      <c r="AC374" s="1"/>
      <c r="AD374" s="1"/>
    </row>
    <row r="375">
      <c r="A375" s="1"/>
      <c r="B375" s="1"/>
      <c r="C375" s="1"/>
      <c r="D375" s="1"/>
      <c r="E375" s="1"/>
      <c r="F375" s="1"/>
      <c r="G375" s="1"/>
      <c r="H375" s="1"/>
      <c r="I375" s="1"/>
      <c r="J375" s="1"/>
      <c r="K375" s="1"/>
      <c r="L375" s="1"/>
      <c r="M375" s="1"/>
      <c r="N375" s="1"/>
      <c r="O375" s="1"/>
      <c r="P375" s="1"/>
      <c r="Q375" s="1"/>
      <c r="R375" s="1"/>
      <c r="S375" s="1"/>
      <c r="T375" s="1"/>
      <c r="U375" s="1"/>
      <c r="W375" s="1"/>
      <c r="X375" s="1"/>
      <c r="Y375" s="1"/>
      <c r="Z375" s="1"/>
      <c r="AA375" s="1"/>
      <c r="AB375" s="1"/>
      <c r="AC375" s="1"/>
      <c r="AD375" s="1"/>
    </row>
    <row r="376">
      <c r="A376" s="1"/>
      <c r="B376" s="1"/>
      <c r="C376" s="1"/>
      <c r="D376" s="1"/>
      <c r="E376" s="1"/>
      <c r="F376" s="1"/>
      <c r="G376" s="1"/>
      <c r="H376" s="1"/>
      <c r="I376" s="1"/>
      <c r="J376" s="1"/>
      <c r="K376" s="1"/>
      <c r="L376" s="1"/>
      <c r="M376" s="1"/>
      <c r="N376" s="1"/>
      <c r="O376" s="1"/>
      <c r="P376" s="1"/>
      <c r="Q376" s="1"/>
      <c r="R376" s="1"/>
      <c r="S376" s="1"/>
      <c r="T376" s="1"/>
      <c r="U376" s="1"/>
      <c r="W376" s="1"/>
      <c r="X376" s="1"/>
      <c r="Y376" s="1"/>
      <c r="Z376" s="1"/>
      <c r="AA376" s="1"/>
      <c r="AB376" s="1"/>
      <c r="AC376" s="1"/>
      <c r="AD376" s="1"/>
    </row>
    <row r="377">
      <c r="A377" s="1"/>
      <c r="B377" s="1"/>
      <c r="C377" s="1"/>
      <c r="D377" s="1"/>
      <c r="E377" s="1"/>
      <c r="F377" s="1"/>
      <c r="G377" s="1"/>
      <c r="H377" s="1"/>
      <c r="I377" s="1"/>
      <c r="J377" s="1"/>
      <c r="K377" s="1"/>
      <c r="L377" s="1"/>
      <c r="M377" s="1"/>
      <c r="N377" s="1"/>
      <c r="O377" s="1"/>
      <c r="P377" s="1"/>
      <c r="Q377" s="1"/>
      <c r="R377" s="1"/>
      <c r="S377" s="1"/>
      <c r="T377" s="1"/>
      <c r="U377" s="1"/>
      <c r="W377" s="1"/>
      <c r="X377" s="1"/>
      <c r="Y377" s="1"/>
      <c r="Z377" s="1"/>
      <c r="AA377" s="1"/>
      <c r="AB377" s="1"/>
      <c r="AC377" s="1"/>
      <c r="AD377" s="1"/>
    </row>
    <row r="378">
      <c r="A378" s="1"/>
      <c r="B378" s="1"/>
      <c r="C378" s="1"/>
      <c r="D378" s="1"/>
      <c r="E378" s="1"/>
      <c r="F378" s="1"/>
      <c r="G378" s="1"/>
      <c r="H378" s="1"/>
      <c r="I378" s="1"/>
      <c r="J378" s="1"/>
      <c r="K378" s="1"/>
      <c r="L378" s="1"/>
      <c r="M378" s="1"/>
      <c r="N378" s="1"/>
      <c r="O378" s="1"/>
      <c r="P378" s="1"/>
      <c r="Q378" s="1"/>
      <c r="R378" s="1"/>
      <c r="S378" s="1"/>
      <c r="T378" s="1"/>
      <c r="U378" s="1"/>
      <c r="W378" s="1"/>
      <c r="X378" s="1"/>
      <c r="Y378" s="1"/>
      <c r="Z378" s="1"/>
      <c r="AA378" s="1"/>
      <c r="AB378" s="1"/>
      <c r="AC378" s="1"/>
      <c r="AD378" s="1"/>
    </row>
    <row r="379">
      <c r="A379" s="1"/>
      <c r="B379" s="1"/>
      <c r="C379" s="1"/>
      <c r="D379" s="1"/>
      <c r="E379" s="1"/>
      <c r="F379" s="1"/>
      <c r="G379" s="1"/>
      <c r="H379" s="1"/>
      <c r="I379" s="1"/>
      <c r="J379" s="1"/>
      <c r="K379" s="1"/>
      <c r="L379" s="1"/>
      <c r="M379" s="1"/>
      <c r="N379" s="1"/>
      <c r="O379" s="1"/>
      <c r="P379" s="1"/>
      <c r="Q379" s="1"/>
      <c r="R379" s="1"/>
      <c r="S379" s="1"/>
      <c r="T379" s="1"/>
      <c r="U379" s="1"/>
      <c r="W379" s="1"/>
      <c r="X379" s="1"/>
      <c r="Y379" s="1"/>
      <c r="Z379" s="1"/>
      <c r="AA379" s="1"/>
      <c r="AB379" s="1"/>
      <c r="AC379" s="1"/>
      <c r="AD379" s="1"/>
    </row>
    <row r="380">
      <c r="A380" s="1"/>
      <c r="B380" s="1"/>
      <c r="C380" s="1"/>
      <c r="D380" s="1"/>
      <c r="E380" s="1"/>
      <c r="F380" s="1"/>
      <c r="G380" s="1"/>
      <c r="H380" s="1"/>
      <c r="I380" s="1"/>
      <c r="J380" s="1"/>
      <c r="K380" s="1"/>
      <c r="L380" s="1"/>
      <c r="M380" s="1"/>
      <c r="N380" s="1"/>
      <c r="O380" s="1"/>
      <c r="P380" s="1"/>
      <c r="Q380" s="1"/>
      <c r="R380" s="1"/>
      <c r="S380" s="1"/>
      <c r="T380" s="1"/>
      <c r="U380" s="1"/>
      <c r="W380" s="1"/>
      <c r="X380" s="1"/>
      <c r="Y380" s="1"/>
      <c r="Z380" s="1"/>
      <c r="AA380" s="1"/>
      <c r="AB380" s="1"/>
      <c r="AC380" s="1"/>
      <c r="AD380" s="1"/>
    </row>
    <row r="381">
      <c r="A381" s="1"/>
      <c r="B381" s="1"/>
      <c r="C381" s="1"/>
      <c r="D381" s="1"/>
      <c r="E381" s="1"/>
      <c r="F381" s="1"/>
      <c r="G381" s="1"/>
      <c r="H381" s="1"/>
      <c r="I381" s="1"/>
      <c r="J381" s="1"/>
      <c r="K381" s="1"/>
      <c r="L381" s="1"/>
      <c r="M381" s="1"/>
      <c r="N381" s="1"/>
      <c r="O381" s="1"/>
      <c r="P381" s="1"/>
      <c r="Q381" s="1"/>
      <c r="R381" s="1"/>
      <c r="S381" s="1"/>
      <c r="T381" s="1"/>
      <c r="U381" s="1"/>
      <c r="W381" s="1"/>
      <c r="X381" s="1"/>
      <c r="Y381" s="1"/>
      <c r="Z381" s="1"/>
      <c r="AA381" s="1"/>
      <c r="AB381" s="1"/>
      <c r="AC381" s="1"/>
      <c r="AD381" s="1"/>
    </row>
    <row r="382">
      <c r="A382" s="1"/>
      <c r="B382" s="1"/>
      <c r="C382" s="1"/>
      <c r="D382" s="1"/>
      <c r="E382" s="1"/>
      <c r="F382" s="1"/>
      <c r="G382" s="1"/>
      <c r="H382" s="1"/>
      <c r="I382" s="1"/>
      <c r="J382" s="1"/>
      <c r="K382" s="1"/>
      <c r="L382" s="1"/>
      <c r="M382" s="1"/>
      <c r="N382" s="1"/>
      <c r="O382" s="1"/>
      <c r="P382" s="1"/>
      <c r="Q382" s="1"/>
      <c r="R382" s="1"/>
      <c r="S382" s="1"/>
      <c r="T382" s="1"/>
      <c r="U382" s="1"/>
      <c r="W382" s="1"/>
      <c r="X382" s="1"/>
      <c r="Y382" s="1"/>
      <c r="Z382" s="1"/>
      <c r="AA382" s="1"/>
      <c r="AB382" s="1"/>
      <c r="AC382" s="1"/>
      <c r="AD382" s="1"/>
    </row>
    <row r="383">
      <c r="A383" s="1"/>
      <c r="B383" s="1"/>
      <c r="C383" s="1"/>
      <c r="D383" s="1"/>
      <c r="E383" s="1"/>
      <c r="F383" s="1"/>
      <c r="G383" s="1"/>
      <c r="H383" s="1"/>
      <c r="I383" s="1"/>
      <c r="J383" s="1"/>
      <c r="K383" s="1"/>
      <c r="L383" s="1"/>
      <c r="M383" s="1"/>
      <c r="N383" s="1"/>
      <c r="O383" s="1"/>
      <c r="P383" s="1"/>
      <c r="Q383" s="1"/>
      <c r="R383" s="1"/>
      <c r="S383" s="1"/>
      <c r="T383" s="1"/>
      <c r="U383" s="1"/>
      <c r="W383" s="1"/>
      <c r="X383" s="1"/>
      <c r="Y383" s="1"/>
      <c r="Z383" s="1"/>
      <c r="AA383" s="1"/>
      <c r="AB383" s="1"/>
      <c r="AC383" s="1"/>
      <c r="AD383" s="1"/>
    </row>
    <row r="384">
      <c r="A384" s="1"/>
      <c r="B384" s="1"/>
      <c r="C384" s="1"/>
      <c r="D384" s="1"/>
      <c r="E384" s="1"/>
      <c r="F384" s="1"/>
      <c r="G384" s="1"/>
      <c r="H384" s="1"/>
      <c r="I384" s="1"/>
      <c r="J384" s="1"/>
      <c r="K384" s="1"/>
      <c r="L384" s="1"/>
      <c r="M384" s="1"/>
      <c r="N384" s="1"/>
      <c r="O384" s="1"/>
      <c r="P384" s="1"/>
      <c r="Q384" s="1"/>
      <c r="R384" s="1"/>
      <c r="S384" s="1"/>
      <c r="T384" s="1"/>
      <c r="U384" s="1"/>
      <c r="W384" s="1"/>
      <c r="X384" s="1"/>
      <c r="Y384" s="1"/>
      <c r="Z384" s="1"/>
      <c r="AA384" s="1"/>
      <c r="AB384" s="1"/>
      <c r="AC384" s="1"/>
      <c r="AD384" s="1"/>
    </row>
    <row r="385">
      <c r="A385" s="1"/>
      <c r="B385" s="1"/>
      <c r="C385" s="1"/>
      <c r="D385" s="1"/>
      <c r="E385" s="1"/>
      <c r="F385" s="1"/>
      <c r="G385" s="1"/>
      <c r="H385" s="1"/>
      <c r="I385" s="1"/>
      <c r="J385" s="1"/>
      <c r="K385" s="1"/>
      <c r="L385" s="1"/>
      <c r="M385" s="1"/>
      <c r="N385" s="1"/>
      <c r="O385" s="1"/>
      <c r="P385" s="1"/>
      <c r="Q385" s="1"/>
      <c r="R385" s="1"/>
      <c r="S385" s="1"/>
      <c r="T385" s="1"/>
      <c r="U385" s="1"/>
      <c r="W385" s="1"/>
      <c r="X385" s="1"/>
      <c r="Y385" s="1"/>
      <c r="Z385" s="1"/>
      <c r="AA385" s="1"/>
      <c r="AB385" s="1"/>
      <c r="AC385" s="1"/>
      <c r="AD385" s="1"/>
    </row>
    <row r="386">
      <c r="A386" s="1"/>
      <c r="B386" s="1"/>
      <c r="C386" s="1"/>
      <c r="D386" s="1"/>
      <c r="E386" s="1"/>
      <c r="F386" s="1"/>
      <c r="G386" s="1"/>
      <c r="H386" s="1"/>
      <c r="I386" s="1"/>
      <c r="J386" s="1"/>
      <c r="K386" s="1"/>
      <c r="L386" s="1"/>
      <c r="M386" s="1"/>
      <c r="N386" s="1"/>
      <c r="O386" s="1"/>
      <c r="P386" s="1"/>
      <c r="Q386" s="1"/>
      <c r="R386" s="1"/>
      <c r="S386" s="1"/>
      <c r="T386" s="1"/>
      <c r="U386" s="1"/>
      <c r="W386" s="1"/>
      <c r="X386" s="1"/>
      <c r="Y386" s="1"/>
      <c r="Z386" s="1"/>
      <c r="AA386" s="1"/>
      <c r="AB386" s="1"/>
      <c r="AC386" s="1"/>
      <c r="AD386" s="1"/>
    </row>
    <row r="387">
      <c r="A387" s="1"/>
      <c r="B387" s="1"/>
      <c r="C387" s="1"/>
      <c r="D387" s="1"/>
      <c r="E387" s="1"/>
      <c r="F387" s="1"/>
      <c r="G387" s="1"/>
      <c r="H387" s="1"/>
      <c r="I387" s="1"/>
      <c r="J387" s="1"/>
      <c r="K387" s="1"/>
      <c r="L387" s="1"/>
      <c r="M387" s="1"/>
      <c r="N387" s="1"/>
      <c r="O387" s="1"/>
      <c r="P387" s="1"/>
      <c r="Q387" s="1"/>
      <c r="R387" s="1"/>
      <c r="S387" s="1"/>
      <c r="T387" s="1"/>
      <c r="U387" s="1"/>
      <c r="W387" s="1"/>
      <c r="X387" s="1"/>
      <c r="Y387" s="1"/>
      <c r="Z387" s="1"/>
      <c r="AA387" s="1"/>
      <c r="AB387" s="1"/>
      <c r="AC387" s="1"/>
      <c r="AD387" s="1"/>
    </row>
    <row r="388">
      <c r="A388" s="1"/>
      <c r="B388" s="1"/>
      <c r="C388" s="1"/>
      <c r="D388" s="1"/>
      <c r="E388" s="1"/>
      <c r="F388" s="1"/>
      <c r="G388" s="1"/>
      <c r="H388" s="1"/>
      <c r="I388" s="1"/>
      <c r="J388" s="1"/>
      <c r="K388" s="1"/>
      <c r="L388" s="1"/>
      <c r="M388" s="1"/>
      <c r="N388" s="1"/>
      <c r="O388" s="1"/>
      <c r="P388" s="1"/>
      <c r="Q388" s="1"/>
      <c r="R388" s="1"/>
      <c r="S388" s="1"/>
      <c r="T388" s="1"/>
      <c r="U388" s="1"/>
      <c r="W388" s="1"/>
      <c r="X388" s="1"/>
      <c r="Y388" s="1"/>
      <c r="Z388" s="1"/>
      <c r="AA388" s="1"/>
      <c r="AB388" s="1"/>
      <c r="AC388" s="1"/>
      <c r="AD388" s="1"/>
    </row>
    <row r="389">
      <c r="A389" s="1"/>
      <c r="B389" s="1"/>
      <c r="C389" s="1"/>
      <c r="D389" s="1"/>
      <c r="E389" s="1"/>
      <c r="F389" s="1"/>
      <c r="G389" s="1"/>
      <c r="H389" s="1"/>
      <c r="I389" s="1"/>
      <c r="J389" s="1"/>
      <c r="K389" s="1"/>
      <c r="L389" s="1"/>
      <c r="M389" s="1"/>
      <c r="N389" s="1"/>
      <c r="O389" s="1"/>
      <c r="P389" s="1"/>
      <c r="Q389" s="1"/>
      <c r="R389" s="1"/>
      <c r="S389" s="1"/>
      <c r="T389" s="1"/>
      <c r="U389" s="1"/>
      <c r="W389" s="1"/>
      <c r="X389" s="1"/>
      <c r="Y389" s="1"/>
      <c r="Z389" s="1"/>
      <c r="AA389" s="1"/>
      <c r="AB389" s="1"/>
      <c r="AC389" s="1"/>
      <c r="AD389" s="1"/>
    </row>
    <row r="390">
      <c r="A390" s="1"/>
      <c r="B390" s="1"/>
      <c r="C390" s="1"/>
      <c r="D390" s="1"/>
      <c r="E390" s="1"/>
      <c r="F390" s="1"/>
      <c r="G390" s="1"/>
      <c r="H390" s="1"/>
      <c r="I390" s="1"/>
      <c r="J390" s="1"/>
      <c r="K390" s="1"/>
      <c r="L390" s="1"/>
      <c r="M390" s="1"/>
      <c r="N390" s="1"/>
      <c r="O390" s="1"/>
      <c r="P390" s="1"/>
      <c r="Q390" s="1"/>
      <c r="R390" s="1"/>
      <c r="S390" s="1"/>
      <c r="T390" s="1"/>
      <c r="U390" s="1"/>
      <c r="W390" s="1"/>
      <c r="X390" s="1"/>
      <c r="Y390" s="1"/>
      <c r="Z390" s="1"/>
      <c r="AA390" s="1"/>
      <c r="AB390" s="1"/>
      <c r="AC390" s="1"/>
      <c r="AD390" s="1"/>
    </row>
    <row r="391">
      <c r="A391" s="1"/>
      <c r="B391" s="1"/>
      <c r="C391" s="1"/>
      <c r="D391" s="1"/>
      <c r="E391" s="1"/>
      <c r="F391" s="1"/>
      <c r="G391" s="1"/>
      <c r="H391" s="1"/>
      <c r="I391" s="1"/>
      <c r="J391" s="1"/>
      <c r="K391" s="1"/>
      <c r="L391" s="1"/>
      <c r="M391" s="1"/>
      <c r="N391" s="1"/>
      <c r="O391" s="1"/>
      <c r="P391" s="1"/>
      <c r="Q391" s="1"/>
      <c r="R391" s="1"/>
      <c r="S391" s="1"/>
      <c r="T391" s="1"/>
      <c r="U391" s="1"/>
      <c r="W391" s="1"/>
      <c r="X391" s="1"/>
      <c r="Y391" s="1"/>
      <c r="Z391" s="1"/>
      <c r="AA391" s="1"/>
      <c r="AB391" s="1"/>
      <c r="AC391" s="1"/>
      <c r="AD391" s="1"/>
    </row>
    <row r="392">
      <c r="A392" s="1"/>
      <c r="B392" s="1"/>
      <c r="C392" s="1"/>
      <c r="D392" s="1"/>
      <c r="E392" s="1"/>
      <c r="F392" s="1"/>
      <c r="G392" s="1"/>
      <c r="H392" s="1"/>
      <c r="I392" s="1"/>
      <c r="J392" s="1"/>
      <c r="K392" s="1"/>
      <c r="L392" s="1"/>
      <c r="M392" s="1"/>
      <c r="N392" s="1"/>
      <c r="O392" s="1"/>
      <c r="P392" s="1"/>
      <c r="Q392" s="1"/>
      <c r="R392" s="1"/>
      <c r="S392" s="1"/>
      <c r="T392" s="1"/>
      <c r="U392" s="1"/>
      <c r="W392" s="1"/>
      <c r="X392" s="1"/>
      <c r="Y392" s="1"/>
      <c r="Z392" s="1"/>
      <c r="AA392" s="1"/>
      <c r="AB392" s="1"/>
      <c r="AC392" s="1"/>
      <c r="AD392" s="1"/>
    </row>
    <row r="393">
      <c r="A393" s="1"/>
      <c r="B393" s="1"/>
      <c r="C393" s="1"/>
      <c r="D393" s="1"/>
      <c r="E393" s="1"/>
      <c r="F393" s="1"/>
      <c r="G393" s="1"/>
      <c r="H393" s="1"/>
      <c r="I393" s="1"/>
      <c r="J393" s="1"/>
      <c r="K393" s="1"/>
      <c r="L393" s="1"/>
      <c r="M393" s="1"/>
      <c r="N393" s="1"/>
      <c r="O393" s="1"/>
      <c r="P393" s="1"/>
      <c r="Q393" s="1"/>
      <c r="R393" s="1"/>
      <c r="S393" s="1"/>
      <c r="T393" s="1"/>
      <c r="U393" s="1"/>
      <c r="W393" s="1"/>
      <c r="X393" s="1"/>
      <c r="Y393" s="1"/>
      <c r="Z393" s="1"/>
      <c r="AA393" s="1"/>
      <c r="AB393" s="1"/>
      <c r="AC393" s="1"/>
      <c r="AD393" s="1"/>
    </row>
    <row r="394">
      <c r="A394" s="1"/>
      <c r="B394" s="1"/>
      <c r="C394" s="1"/>
      <c r="D394" s="1"/>
      <c r="E394" s="1"/>
      <c r="F394" s="1"/>
      <c r="G394" s="1"/>
      <c r="H394" s="1"/>
      <c r="I394" s="1"/>
      <c r="J394" s="1"/>
      <c r="K394" s="1"/>
      <c r="L394" s="1"/>
      <c r="M394" s="1"/>
      <c r="N394" s="1"/>
      <c r="O394" s="1"/>
      <c r="P394" s="1"/>
      <c r="Q394" s="1"/>
      <c r="R394" s="1"/>
      <c r="S394" s="1"/>
      <c r="T394" s="1"/>
      <c r="U394" s="1"/>
      <c r="W394" s="1"/>
      <c r="X394" s="1"/>
      <c r="Y394" s="1"/>
      <c r="Z394" s="1"/>
      <c r="AA394" s="1"/>
      <c r="AB394" s="1"/>
      <c r="AC394" s="1"/>
      <c r="AD394" s="1"/>
    </row>
    <row r="395">
      <c r="A395" s="1"/>
      <c r="B395" s="1"/>
      <c r="C395" s="1"/>
      <c r="D395" s="1"/>
      <c r="E395" s="1"/>
      <c r="F395" s="1"/>
      <c r="G395" s="1"/>
      <c r="H395" s="1"/>
      <c r="I395" s="1"/>
      <c r="J395" s="1"/>
      <c r="K395" s="1"/>
      <c r="L395" s="1"/>
      <c r="M395" s="1"/>
      <c r="N395" s="1"/>
      <c r="O395" s="1"/>
      <c r="P395" s="1"/>
      <c r="Q395" s="1"/>
      <c r="R395" s="1"/>
      <c r="S395" s="1"/>
      <c r="T395" s="1"/>
      <c r="U395" s="1"/>
      <c r="W395" s="1"/>
      <c r="X395" s="1"/>
      <c r="Y395" s="1"/>
      <c r="Z395" s="1"/>
      <c r="AA395" s="1"/>
      <c r="AB395" s="1"/>
      <c r="AC395" s="1"/>
      <c r="AD395" s="1"/>
    </row>
    <row r="396">
      <c r="A396" s="1"/>
      <c r="B396" s="1"/>
      <c r="C396" s="1"/>
      <c r="D396" s="1"/>
      <c r="E396" s="1"/>
      <c r="F396" s="1"/>
      <c r="G396" s="1"/>
      <c r="H396" s="1"/>
      <c r="I396" s="1"/>
      <c r="J396" s="1"/>
      <c r="K396" s="1"/>
      <c r="L396" s="1"/>
      <c r="M396" s="1"/>
      <c r="N396" s="1"/>
      <c r="O396" s="1"/>
      <c r="P396" s="1"/>
      <c r="Q396" s="1"/>
      <c r="R396" s="1"/>
      <c r="S396" s="1"/>
      <c r="T396" s="1"/>
      <c r="U396" s="1"/>
      <c r="W396" s="1"/>
      <c r="X396" s="1"/>
      <c r="Y396" s="1"/>
      <c r="Z396" s="1"/>
      <c r="AA396" s="1"/>
      <c r="AB396" s="1"/>
      <c r="AC396" s="1"/>
      <c r="AD396" s="1"/>
    </row>
    <row r="397">
      <c r="A397" s="1"/>
      <c r="B397" s="1"/>
      <c r="C397" s="1"/>
      <c r="D397" s="1"/>
      <c r="E397" s="1"/>
      <c r="F397" s="1"/>
      <c r="G397" s="1"/>
      <c r="H397" s="1"/>
      <c r="I397" s="1"/>
      <c r="J397" s="1"/>
      <c r="K397" s="1"/>
      <c r="L397" s="1"/>
      <c r="M397" s="1"/>
      <c r="N397" s="1"/>
      <c r="O397" s="1"/>
      <c r="P397" s="1"/>
      <c r="Q397" s="1"/>
      <c r="R397" s="1"/>
      <c r="S397" s="1"/>
      <c r="T397" s="1"/>
      <c r="U397" s="1"/>
      <c r="W397" s="1"/>
      <c r="X397" s="1"/>
      <c r="Y397" s="1"/>
      <c r="Z397" s="1"/>
      <c r="AA397" s="1"/>
      <c r="AB397" s="1"/>
      <c r="AC397" s="1"/>
      <c r="AD397" s="1"/>
    </row>
    <row r="398">
      <c r="A398" s="1"/>
      <c r="B398" s="1"/>
      <c r="C398" s="1"/>
      <c r="D398" s="1"/>
      <c r="E398" s="1"/>
      <c r="F398" s="1"/>
      <c r="G398" s="1"/>
      <c r="H398" s="1"/>
      <c r="I398" s="1"/>
      <c r="J398" s="1"/>
      <c r="K398" s="1"/>
      <c r="L398" s="1"/>
      <c r="M398" s="1"/>
      <c r="N398" s="1"/>
      <c r="O398" s="1"/>
      <c r="P398" s="1"/>
      <c r="Q398" s="1"/>
      <c r="R398" s="1"/>
      <c r="S398" s="1"/>
      <c r="T398" s="1"/>
      <c r="U398" s="1"/>
      <c r="W398" s="1"/>
      <c r="X398" s="1"/>
      <c r="Y398" s="1"/>
      <c r="Z398" s="1"/>
      <c r="AA398" s="1"/>
      <c r="AB398" s="1"/>
      <c r="AC398" s="1"/>
      <c r="AD398" s="1"/>
    </row>
    <row r="399">
      <c r="A399" s="1"/>
      <c r="B399" s="1"/>
      <c r="C399" s="1"/>
      <c r="D399" s="1"/>
      <c r="E399" s="1"/>
      <c r="F399" s="1"/>
      <c r="G399" s="1"/>
      <c r="H399" s="1"/>
      <c r="I399" s="1"/>
      <c r="J399" s="1"/>
      <c r="K399" s="1"/>
      <c r="L399" s="1"/>
      <c r="M399" s="1"/>
      <c r="N399" s="1"/>
      <c r="O399" s="1"/>
      <c r="P399" s="1"/>
      <c r="Q399" s="1"/>
      <c r="R399" s="1"/>
      <c r="S399" s="1"/>
      <c r="T399" s="1"/>
      <c r="U399" s="1"/>
      <c r="W399" s="1"/>
      <c r="X399" s="1"/>
      <c r="Y399" s="1"/>
      <c r="Z399" s="1"/>
      <c r="AA399" s="1"/>
      <c r="AB399" s="1"/>
      <c r="AC399" s="1"/>
      <c r="AD399" s="1"/>
    </row>
    <row r="400">
      <c r="A400" s="1"/>
      <c r="B400" s="1"/>
      <c r="C400" s="1"/>
      <c r="D400" s="1"/>
      <c r="E400" s="1"/>
      <c r="F400" s="1"/>
      <c r="G400" s="1"/>
      <c r="H400" s="1"/>
      <c r="I400" s="1"/>
      <c r="J400" s="1"/>
      <c r="K400" s="1"/>
      <c r="L400" s="1"/>
      <c r="M400" s="1"/>
      <c r="N400" s="1"/>
      <c r="O400" s="1"/>
      <c r="P400" s="1"/>
      <c r="Q400" s="1"/>
      <c r="R400" s="1"/>
      <c r="S400" s="1"/>
      <c r="T400" s="1"/>
      <c r="U400" s="1"/>
      <c r="W400" s="1"/>
      <c r="X400" s="1"/>
      <c r="Y400" s="1"/>
      <c r="Z400" s="1"/>
      <c r="AA400" s="1"/>
      <c r="AB400" s="1"/>
      <c r="AC400" s="1"/>
      <c r="AD400" s="1"/>
    </row>
    <row r="401">
      <c r="A401" s="1"/>
      <c r="B401" s="1"/>
      <c r="C401" s="1"/>
      <c r="D401" s="1"/>
      <c r="E401" s="1"/>
      <c r="F401" s="1"/>
      <c r="G401" s="1"/>
      <c r="H401" s="1"/>
      <c r="I401" s="1"/>
      <c r="J401" s="1"/>
      <c r="K401" s="1"/>
      <c r="L401" s="1"/>
      <c r="M401" s="1"/>
      <c r="N401" s="1"/>
      <c r="O401" s="1"/>
      <c r="P401" s="1"/>
      <c r="Q401" s="1"/>
      <c r="R401" s="1"/>
      <c r="S401" s="1"/>
      <c r="T401" s="1"/>
      <c r="U401" s="1"/>
      <c r="W401" s="1"/>
      <c r="X401" s="1"/>
      <c r="Y401" s="1"/>
      <c r="Z401" s="1"/>
      <c r="AA401" s="1"/>
      <c r="AB401" s="1"/>
      <c r="AC401" s="1"/>
      <c r="AD401" s="1"/>
    </row>
    <row r="402">
      <c r="A402" s="1"/>
      <c r="B402" s="1"/>
      <c r="C402" s="1"/>
      <c r="D402" s="1"/>
      <c r="E402" s="1"/>
      <c r="F402" s="1"/>
      <c r="G402" s="1"/>
      <c r="H402" s="1"/>
      <c r="I402" s="1"/>
      <c r="J402" s="1"/>
      <c r="K402" s="1"/>
      <c r="L402" s="1"/>
      <c r="M402" s="1"/>
      <c r="N402" s="1"/>
      <c r="O402" s="1"/>
      <c r="P402" s="1"/>
      <c r="Q402" s="1"/>
      <c r="R402" s="1"/>
      <c r="S402" s="1"/>
      <c r="T402" s="1"/>
      <c r="U402" s="1"/>
      <c r="W402" s="1"/>
      <c r="X402" s="1"/>
      <c r="Y402" s="1"/>
      <c r="Z402" s="1"/>
      <c r="AA402" s="1"/>
      <c r="AB402" s="1"/>
      <c r="AC402" s="1"/>
      <c r="AD402" s="1"/>
    </row>
    <row r="403">
      <c r="A403" s="1"/>
      <c r="B403" s="1"/>
      <c r="C403" s="1"/>
      <c r="D403" s="1"/>
      <c r="E403" s="1"/>
      <c r="F403" s="1"/>
      <c r="G403" s="1"/>
      <c r="H403" s="1"/>
      <c r="I403" s="1"/>
      <c r="J403" s="1"/>
      <c r="K403" s="1"/>
      <c r="L403" s="1"/>
      <c r="M403" s="1"/>
      <c r="N403" s="1"/>
      <c r="O403" s="1"/>
      <c r="P403" s="1"/>
      <c r="Q403" s="1"/>
      <c r="R403" s="1"/>
      <c r="S403" s="1"/>
      <c r="T403" s="1"/>
      <c r="U403" s="1"/>
      <c r="W403" s="1"/>
      <c r="X403" s="1"/>
      <c r="Y403" s="1"/>
      <c r="Z403" s="1"/>
      <c r="AA403" s="1"/>
      <c r="AB403" s="1"/>
      <c r="AC403" s="1"/>
      <c r="AD403" s="1"/>
    </row>
    <row r="404">
      <c r="A404" s="1"/>
      <c r="B404" s="1"/>
      <c r="C404" s="1"/>
      <c r="D404" s="1"/>
      <c r="E404" s="1"/>
      <c r="F404" s="1"/>
      <c r="G404" s="1"/>
      <c r="H404" s="1"/>
      <c r="I404" s="1"/>
      <c r="J404" s="1"/>
      <c r="K404" s="1"/>
      <c r="L404" s="1"/>
      <c r="M404" s="1"/>
      <c r="N404" s="1"/>
      <c r="O404" s="1"/>
      <c r="P404" s="1"/>
      <c r="Q404" s="1"/>
      <c r="R404" s="1"/>
      <c r="S404" s="1"/>
      <c r="T404" s="1"/>
      <c r="U404" s="1"/>
      <c r="W404" s="1"/>
      <c r="X404" s="1"/>
      <c r="Y404" s="1"/>
      <c r="Z404" s="1"/>
      <c r="AA404" s="1"/>
      <c r="AB404" s="1"/>
      <c r="AC404" s="1"/>
      <c r="AD404" s="1"/>
    </row>
    <row r="405">
      <c r="A405" s="1"/>
      <c r="B405" s="1"/>
      <c r="C405" s="1"/>
      <c r="D405" s="1"/>
      <c r="E405" s="1"/>
      <c r="F405" s="1"/>
      <c r="G405" s="1"/>
      <c r="H405" s="1"/>
      <c r="I405" s="1"/>
      <c r="J405" s="1"/>
      <c r="K405" s="1"/>
      <c r="L405" s="1"/>
      <c r="M405" s="1"/>
      <c r="N405" s="1"/>
      <c r="O405" s="1"/>
      <c r="P405" s="1"/>
      <c r="Q405" s="1"/>
      <c r="R405" s="1"/>
      <c r="S405" s="1"/>
      <c r="T405" s="1"/>
      <c r="U405" s="1"/>
      <c r="W405" s="1"/>
      <c r="X405" s="1"/>
      <c r="Y405" s="1"/>
      <c r="Z405" s="1"/>
      <c r="AA405" s="1"/>
      <c r="AB405" s="1"/>
      <c r="AC405" s="1"/>
      <c r="AD405" s="1"/>
    </row>
    <row r="406">
      <c r="A406" s="1"/>
      <c r="B406" s="1"/>
      <c r="C406" s="1"/>
      <c r="D406" s="1"/>
      <c r="E406" s="1"/>
      <c r="F406" s="1"/>
      <c r="G406" s="1"/>
      <c r="H406" s="1"/>
      <c r="I406" s="1"/>
      <c r="J406" s="1"/>
      <c r="K406" s="1"/>
      <c r="L406" s="1"/>
      <c r="M406" s="1"/>
      <c r="N406" s="1"/>
      <c r="O406" s="1"/>
      <c r="P406" s="1"/>
      <c r="Q406" s="1"/>
      <c r="R406" s="1"/>
      <c r="S406" s="1"/>
      <c r="T406" s="1"/>
      <c r="U406" s="1"/>
      <c r="W406" s="1"/>
      <c r="X406" s="1"/>
      <c r="Y406" s="1"/>
      <c r="Z406" s="1"/>
      <c r="AA406" s="1"/>
      <c r="AB406" s="1"/>
      <c r="AC406" s="1"/>
      <c r="AD406" s="1"/>
    </row>
    <row r="407">
      <c r="A407" s="1"/>
      <c r="B407" s="1"/>
      <c r="C407" s="1"/>
      <c r="D407" s="1"/>
      <c r="E407" s="1"/>
      <c r="F407" s="1"/>
      <c r="G407" s="1"/>
      <c r="H407" s="1"/>
      <c r="I407" s="1"/>
      <c r="J407" s="1"/>
      <c r="K407" s="1"/>
      <c r="L407" s="1"/>
      <c r="M407" s="1"/>
      <c r="N407" s="1"/>
      <c r="O407" s="1"/>
      <c r="P407" s="1"/>
      <c r="Q407" s="1"/>
      <c r="R407" s="1"/>
      <c r="S407" s="1"/>
      <c r="T407" s="1"/>
      <c r="U407" s="1"/>
      <c r="W407" s="1"/>
      <c r="X407" s="1"/>
      <c r="Y407" s="1"/>
      <c r="Z407" s="1"/>
      <c r="AA407" s="1"/>
      <c r="AB407" s="1"/>
      <c r="AC407" s="1"/>
      <c r="AD407" s="1"/>
    </row>
    <row r="408">
      <c r="A408" s="1"/>
      <c r="B408" s="1"/>
      <c r="C408" s="1"/>
      <c r="D408" s="1"/>
      <c r="E408" s="1"/>
      <c r="F408" s="1"/>
      <c r="G408" s="1"/>
      <c r="H408" s="1"/>
      <c r="I408" s="1"/>
      <c r="J408" s="1"/>
      <c r="K408" s="1"/>
      <c r="L408" s="1"/>
      <c r="M408" s="1"/>
      <c r="N408" s="1"/>
      <c r="O408" s="1"/>
      <c r="P408" s="1"/>
      <c r="Q408" s="1"/>
      <c r="R408" s="1"/>
      <c r="S408" s="1"/>
      <c r="T408" s="1"/>
      <c r="U408" s="1"/>
      <c r="W408" s="1"/>
      <c r="X408" s="1"/>
      <c r="Y408" s="1"/>
      <c r="Z408" s="1"/>
      <c r="AA408" s="1"/>
      <c r="AB408" s="1"/>
      <c r="AC408" s="1"/>
      <c r="AD408" s="1"/>
    </row>
    <row r="409">
      <c r="A409" s="1"/>
      <c r="B409" s="1"/>
      <c r="C409" s="1"/>
      <c r="D409" s="1"/>
      <c r="E409" s="1"/>
      <c r="F409" s="1"/>
      <c r="G409" s="1"/>
      <c r="H409" s="1"/>
      <c r="I409" s="1"/>
      <c r="J409" s="1"/>
      <c r="K409" s="1"/>
      <c r="L409" s="1"/>
      <c r="M409" s="1"/>
      <c r="N409" s="1"/>
      <c r="O409" s="1"/>
      <c r="P409" s="1"/>
      <c r="Q409" s="1"/>
      <c r="R409" s="1"/>
      <c r="S409" s="1"/>
      <c r="T409" s="1"/>
      <c r="U409" s="1"/>
      <c r="W409" s="1"/>
      <c r="X409" s="1"/>
      <c r="Y409" s="1"/>
      <c r="Z409" s="1"/>
      <c r="AA409" s="1"/>
      <c r="AB409" s="1"/>
      <c r="AC409" s="1"/>
      <c r="AD409" s="1"/>
    </row>
    <row r="410">
      <c r="A410" s="1"/>
      <c r="B410" s="1"/>
      <c r="C410" s="1"/>
      <c r="D410" s="1"/>
      <c r="E410" s="1"/>
      <c r="F410" s="1"/>
      <c r="G410" s="1"/>
      <c r="H410" s="1"/>
      <c r="I410" s="1"/>
      <c r="J410" s="1"/>
      <c r="K410" s="1"/>
      <c r="L410" s="1"/>
      <c r="M410" s="1"/>
      <c r="N410" s="1"/>
      <c r="O410" s="1"/>
      <c r="P410" s="1"/>
      <c r="Q410" s="1"/>
      <c r="R410" s="1"/>
      <c r="S410" s="1"/>
      <c r="T410" s="1"/>
      <c r="U410" s="1"/>
      <c r="W410" s="1"/>
      <c r="X410" s="1"/>
      <c r="Y410" s="1"/>
      <c r="Z410" s="1"/>
      <c r="AA410" s="1"/>
      <c r="AB410" s="1"/>
      <c r="AC410" s="1"/>
      <c r="AD410" s="1"/>
    </row>
    <row r="411">
      <c r="A411" s="1"/>
      <c r="B411" s="1"/>
      <c r="C411" s="1"/>
      <c r="D411" s="1"/>
      <c r="E411" s="1"/>
      <c r="F411" s="1"/>
      <c r="G411" s="1"/>
      <c r="H411" s="1"/>
      <c r="I411" s="1"/>
      <c r="J411" s="1"/>
      <c r="K411" s="1"/>
      <c r="L411" s="1"/>
      <c r="M411" s="1"/>
      <c r="N411" s="1"/>
      <c r="O411" s="1"/>
      <c r="P411" s="1"/>
      <c r="Q411" s="1"/>
      <c r="R411" s="1"/>
      <c r="S411" s="1"/>
      <c r="T411" s="1"/>
      <c r="U411" s="1"/>
      <c r="W411" s="1"/>
      <c r="X411" s="1"/>
      <c r="Y411" s="1"/>
      <c r="Z411" s="1"/>
      <c r="AA411" s="1"/>
      <c r="AB411" s="1"/>
      <c r="AC411" s="1"/>
      <c r="AD411" s="1"/>
    </row>
    <row r="412">
      <c r="A412" s="1"/>
      <c r="B412" s="1"/>
      <c r="C412" s="1"/>
      <c r="D412" s="1"/>
      <c r="E412" s="1"/>
      <c r="F412" s="1"/>
      <c r="G412" s="1"/>
      <c r="H412" s="1"/>
      <c r="I412" s="1"/>
      <c r="J412" s="1"/>
      <c r="K412" s="1"/>
      <c r="L412" s="1"/>
      <c r="M412" s="1"/>
      <c r="N412" s="1"/>
      <c r="O412" s="1"/>
      <c r="P412" s="1"/>
      <c r="Q412" s="1"/>
      <c r="R412" s="1"/>
      <c r="S412" s="1"/>
      <c r="T412" s="1"/>
      <c r="U412" s="1"/>
      <c r="W412" s="1"/>
      <c r="X412" s="1"/>
      <c r="Y412" s="1"/>
      <c r="Z412" s="1"/>
      <c r="AA412" s="1"/>
      <c r="AB412" s="1"/>
      <c r="AC412" s="1"/>
      <c r="AD412" s="1"/>
    </row>
    <row r="413">
      <c r="A413" s="1"/>
      <c r="B413" s="1"/>
      <c r="C413" s="1"/>
      <c r="D413" s="1"/>
      <c r="E413" s="1"/>
      <c r="F413" s="1"/>
      <c r="G413" s="1"/>
      <c r="H413" s="1"/>
      <c r="I413" s="1"/>
      <c r="J413" s="1"/>
      <c r="K413" s="1"/>
      <c r="L413" s="1"/>
      <c r="M413" s="1"/>
      <c r="N413" s="1"/>
      <c r="O413" s="1"/>
      <c r="P413" s="1"/>
      <c r="Q413" s="1"/>
      <c r="R413" s="1"/>
      <c r="S413" s="1"/>
      <c r="T413" s="1"/>
      <c r="U413" s="1"/>
      <c r="W413" s="1"/>
      <c r="X413" s="1"/>
      <c r="Y413" s="1"/>
      <c r="Z413" s="1"/>
      <c r="AA413" s="1"/>
      <c r="AB413" s="1"/>
      <c r="AC413" s="1"/>
      <c r="AD413" s="1"/>
    </row>
    <row r="414">
      <c r="A414" s="1"/>
      <c r="B414" s="1"/>
      <c r="C414" s="1"/>
      <c r="D414" s="1"/>
      <c r="E414" s="1"/>
      <c r="F414" s="1"/>
      <c r="G414" s="1"/>
      <c r="H414" s="1"/>
      <c r="I414" s="1"/>
      <c r="J414" s="1"/>
      <c r="K414" s="1"/>
      <c r="L414" s="1"/>
      <c r="M414" s="1"/>
      <c r="N414" s="1"/>
      <c r="O414" s="1"/>
      <c r="P414" s="1"/>
      <c r="Q414" s="1"/>
      <c r="R414" s="1"/>
      <c r="S414" s="1"/>
      <c r="T414" s="1"/>
      <c r="U414" s="1"/>
      <c r="W414" s="1"/>
      <c r="X414" s="1"/>
      <c r="Y414" s="1"/>
      <c r="Z414" s="1"/>
      <c r="AA414" s="1"/>
      <c r="AB414" s="1"/>
      <c r="AC414" s="1"/>
      <c r="AD414" s="1"/>
    </row>
    <row r="415">
      <c r="A415" s="1"/>
      <c r="B415" s="1"/>
      <c r="C415" s="1"/>
      <c r="D415" s="1"/>
      <c r="E415" s="1"/>
      <c r="F415" s="1"/>
      <c r="G415" s="1"/>
      <c r="H415" s="1"/>
      <c r="I415" s="1"/>
      <c r="J415" s="1"/>
      <c r="K415" s="1"/>
      <c r="L415" s="1"/>
      <c r="M415" s="1"/>
      <c r="N415" s="1"/>
      <c r="O415" s="1"/>
      <c r="P415" s="1"/>
      <c r="Q415" s="1"/>
      <c r="R415" s="1"/>
      <c r="S415" s="1"/>
      <c r="T415" s="1"/>
      <c r="U415" s="1"/>
      <c r="W415" s="1"/>
      <c r="X415" s="1"/>
      <c r="Y415" s="1"/>
      <c r="Z415" s="1"/>
      <c r="AA415" s="1"/>
      <c r="AB415" s="1"/>
      <c r="AC415" s="1"/>
      <c r="AD415" s="1"/>
    </row>
    <row r="416">
      <c r="A416" s="1"/>
      <c r="B416" s="1"/>
      <c r="C416" s="1"/>
      <c r="D416" s="1"/>
      <c r="E416" s="1"/>
      <c r="F416" s="1"/>
      <c r="G416" s="1"/>
      <c r="H416" s="1"/>
      <c r="I416" s="1"/>
      <c r="J416" s="1"/>
      <c r="K416" s="1"/>
      <c r="L416" s="1"/>
      <c r="M416" s="1"/>
      <c r="N416" s="1"/>
      <c r="O416" s="1"/>
      <c r="P416" s="1"/>
      <c r="Q416" s="1"/>
      <c r="R416" s="1"/>
      <c r="S416" s="1"/>
      <c r="T416" s="1"/>
      <c r="U416" s="1"/>
      <c r="W416" s="1"/>
      <c r="X416" s="1"/>
      <c r="Y416" s="1"/>
      <c r="Z416" s="1"/>
      <c r="AA416" s="1"/>
      <c r="AB416" s="1"/>
      <c r="AC416" s="1"/>
      <c r="AD416" s="1"/>
    </row>
    <row r="417">
      <c r="A417" s="1"/>
      <c r="B417" s="1"/>
      <c r="C417" s="1"/>
      <c r="D417" s="1"/>
      <c r="E417" s="1"/>
      <c r="F417" s="1"/>
      <c r="G417" s="1"/>
      <c r="H417" s="1"/>
      <c r="I417" s="1"/>
      <c r="J417" s="1"/>
      <c r="K417" s="1"/>
      <c r="L417" s="1"/>
      <c r="M417" s="1"/>
      <c r="N417" s="1"/>
      <c r="O417" s="1"/>
      <c r="P417" s="1"/>
      <c r="Q417" s="1"/>
      <c r="R417" s="1"/>
      <c r="S417" s="1"/>
      <c r="T417" s="1"/>
      <c r="U417" s="1"/>
      <c r="W417" s="1"/>
      <c r="X417" s="1"/>
      <c r="Y417" s="1"/>
      <c r="Z417" s="1"/>
      <c r="AA417" s="1"/>
      <c r="AB417" s="1"/>
      <c r="AC417" s="1"/>
      <c r="AD417" s="1"/>
    </row>
    <row r="418">
      <c r="A418" s="1"/>
      <c r="B418" s="1"/>
      <c r="C418" s="1"/>
      <c r="D418" s="1"/>
      <c r="E418" s="1"/>
      <c r="F418" s="1"/>
      <c r="G418" s="1"/>
      <c r="H418" s="1"/>
      <c r="I418" s="1"/>
      <c r="J418" s="1"/>
      <c r="K418" s="1"/>
      <c r="L418" s="1"/>
      <c r="M418" s="1"/>
      <c r="N418" s="1"/>
      <c r="O418" s="1"/>
      <c r="P418" s="1"/>
      <c r="Q418" s="1"/>
      <c r="R418" s="1"/>
      <c r="S418" s="1"/>
      <c r="T418" s="1"/>
      <c r="U418" s="1"/>
      <c r="W418" s="1"/>
      <c r="X418" s="1"/>
      <c r="Y418" s="1"/>
      <c r="Z418" s="1"/>
      <c r="AA418" s="1"/>
      <c r="AB418" s="1"/>
      <c r="AC418" s="1"/>
      <c r="AD418" s="1"/>
    </row>
    <row r="419">
      <c r="A419" s="1"/>
      <c r="B419" s="1"/>
      <c r="C419" s="1"/>
      <c r="D419" s="1"/>
      <c r="E419" s="1"/>
      <c r="F419" s="1"/>
      <c r="G419" s="1"/>
      <c r="H419" s="1"/>
      <c r="I419" s="1"/>
      <c r="J419" s="1"/>
      <c r="K419" s="1"/>
      <c r="L419" s="1"/>
      <c r="M419" s="1"/>
      <c r="N419" s="1"/>
      <c r="O419" s="1"/>
      <c r="P419" s="1"/>
      <c r="Q419" s="1"/>
      <c r="R419" s="1"/>
      <c r="S419" s="1"/>
      <c r="T419" s="1"/>
      <c r="U419" s="1"/>
      <c r="W419" s="1"/>
      <c r="X419" s="1"/>
      <c r="Y419" s="1"/>
      <c r="Z419" s="1"/>
      <c r="AA419" s="1"/>
      <c r="AB419" s="1"/>
      <c r="AC419" s="1"/>
      <c r="AD419" s="1"/>
    </row>
    <row r="420">
      <c r="A420" s="1"/>
      <c r="B420" s="1"/>
      <c r="C420" s="1"/>
      <c r="D420" s="1"/>
      <c r="E420" s="1"/>
      <c r="F420" s="1"/>
      <c r="G420" s="1"/>
      <c r="H420" s="1"/>
      <c r="I420" s="1"/>
      <c r="J420" s="1"/>
      <c r="K420" s="1"/>
      <c r="L420" s="1"/>
      <c r="M420" s="1"/>
      <c r="N420" s="1"/>
      <c r="O420" s="1"/>
      <c r="P420" s="1"/>
      <c r="Q420" s="1"/>
      <c r="R420" s="1"/>
      <c r="S420" s="1"/>
      <c r="T420" s="1"/>
      <c r="U420" s="1"/>
      <c r="W420" s="1"/>
      <c r="X420" s="1"/>
      <c r="Y420" s="1"/>
      <c r="Z420" s="1"/>
      <c r="AA420" s="1"/>
      <c r="AB420" s="1"/>
      <c r="AC420" s="1"/>
      <c r="AD420" s="1"/>
    </row>
    <row r="421">
      <c r="A421" s="1"/>
      <c r="B421" s="1"/>
      <c r="C421" s="1"/>
      <c r="D421" s="1"/>
      <c r="E421" s="1"/>
      <c r="F421" s="1"/>
      <c r="G421" s="1"/>
      <c r="H421" s="1"/>
      <c r="I421" s="1"/>
      <c r="J421" s="1"/>
      <c r="K421" s="1"/>
      <c r="L421" s="1"/>
      <c r="M421" s="1"/>
      <c r="N421" s="1"/>
      <c r="O421" s="1"/>
      <c r="P421" s="1"/>
      <c r="Q421" s="1"/>
      <c r="R421" s="1"/>
      <c r="S421" s="1"/>
      <c r="T421" s="1"/>
      <c r="U421" s="1"/>
      <c r="W421" s="1"/>
      <c r="X421" s="1"/>
      <c r="Y421" s="1"/>
      <c r="Z421" s="1"/>
      <c r="AA421" s="1"/>
      <c r="AB421" s="1"/>
      <c r="AC421" s="1"/>
      <c r="AD421" s="1"/>
    </row>
    <row r="422">
      <c r="A422" s="1"/>
      <c r="B422" s="1"/>
      <c r="C422" s="1"/>
      <c r="D422" s="1"/>
      <c r="E422" s="1"/>
      <c r="F422" s="1"/>
      <c r="G422" s="1"/>
      <c r="H422" s="1"/>
      <c r="I422" s="1"/>
      <c r="J422" s="1"/>
      <c r="K422" s="1"/>
      <c r="L422" s="1"/>
      <c r="M422" s="1"/>
      <c r="N422" s="1"/>
      <c r="O422" s="1"/>
      <c r="P422" s="1"/>
      <c r="Q422" s="1"/>
      <c r="R422" s="1"/>
      <c r="S422" s="1"/>
      <c r="T422" s="1"/>
      <c r="U422" s="1"/>
      <c r="W422" s="1"/>
      <c r="X422" s="1"/>
      <c r="Y422" s="1"/>
      <c r="Z422" s="1"/>
      <c r="AA422" s="1"/>
      <c r="AB422" s="1"/>
      <c r="AC422" s="1"/>
      <c r="AD422" s="1"/>
    </row>
    <row r="423">
      <c r="A423" s="1"/>
      <c r="B423" s="1"/>
      <c r="C423" s="1"/>
      <c r="D423" s="1"/>
      <c r="E423" s="1"/>
      <c r="F423" s="1"/>
      <c r="G423" s="1"/>
      <c r="H423" s="1"/>
      <c r="I423" s="1"/>
      <c r="J423" s="1"/>
      <c r="K423" s="1"/>
      <c r="L423" s="1"/>
      <c r="M423" s="1"/>
      <c r="N423" s="1"/>
      <c r="O423" s="1"/>
      <c r="P423" s="1"/>
      <c r="Q423" s="1"/>
      <c r="R423" s="1"/>
      <c r="S423" s="1"/>
      <c r="T423" s="1"/>
      <c r="U423" s="1"/>
      <c r="W423" s="1"/>
      <c r="X423" s="1"/>
      <c r="Y423" s="1"/>
      <c r="Z423" s="1"/>
      <c r="AA423" s="1"/>
      <c r="AB423" s="1"/>
      <c r="AC423" s="1"/>
      <c r="AD423" s="1"/>
    </row>
    <row r="424">
      <c r="A424" s="1"/>
      <c r="B424" s="1"/>
      <c r="C424" s="1"/>
      <c r="D424" s="1"/>
      <c r="E424" s="1"/>
      <c r="F424" s="1"/>
      <c r="G424" s="1"/>
      <c r="H424" s="1"/>
      <c r="I424" s="1"/>
      <c r="J424" s="1"/>
      <c r="K424" s="1"/>
      <c r="L424" s="1"/>
      <c r="M424" s="1"/>
      <c r="N424" s="1"/>
      <c r="O424" s="1"/>
      <c r="P424" s="1"/>
      <c r="Q424" s="1"/>
      <c r="R424" s="1"/>
      <c r="S424" s="1"/>
      <c r="T424" s="1"/>
      <c r="U424" s="1"/>
      <c r="W424" s="1"/>
      <c r="X424" s="1"/>
      <c r="Y424" s="1"/>
      <c r="Z424" s="1"/>
      <c r="AA424" s="1"/>
      <c r="AB424" s="1"/>
      <c r="AC424" s="1"/>
      <c r="AD424" s="1"/>
    </row>
    <row r="425">
      <c r="A425" s="1"/>
      <c r="B425" s="1"/>
      <c r="C425" s="1"/>
      <c r="D425" s="1"/>
      <c r="E425" s="1"/>
      <c r="F425" s="1"/>
      <c r="G425" s="1"/>
      <c r="H425" s="1"/>
      <c r="I425" s="1"/>
      <c r="J425" s="1"/>
      <c r="K425" s="1"/>
      <c r="L425" s="1"/>
      <c r="M425" s="1"/>
      <c r="N425" s="1"/>
      <c r="O425" s="1"/>
      <c r="P425" s="1"/>
      <c r="Q425" s="1"/>
      <c r="R425" s="1"/>
      <c r="S425" s="1"/>
      <c r="T425" s="1"/>
      <c r="U425" s="1"/>
      <c r="W425" s="1"/>
      <c r="X425" s="1"/>
      <c r="Y425" s="1"/>
      <c r="Z425" s="1"/>
      <c r="AA425" s="1"/>
      <c r="AB425" s="1"/>
      <c r="AC425" s="1"/>
      <c r="AD425" s="1"/>
    </row>
    <row r="426">
      <c r="A426" s="1"/>
      <c r="B426" s="1"/>
      <c r="C426" s="1"/>
      <c r="D426" s="1"/>
      <c r="E426" s="1"/>
      <c r="F426" s="1"/>
      <c r="G426" s="1"/>
      <c r="H426" s="1"/>
      <c r="I426" s="1"/>
      <c r="J426" s="1"/>
      <c r="K426" s="1"/>
      <c r="L426" s="1"/>
      <c r="M426" s="1"/>
      <c r="N426" s="1"/>
      <c r="O426" s="1"/>
      <c r="P426" s="1"/>
      <c r="Q426" s="1"/>
      <c r="R426" s="1"/>
      <c r="S426" s="1"/>
      <c r="T426" s="1"/>
      <c r="U426" s="1"/>
      <c r="W426" s="1"/>
      <c r="X426" s="1"/>
      <c r="Y426" s="1"/>
      <c r="Z426" s="1"/>
      <c r="AA426" s="1"/>
      <c r="AB426" s="1"/>
      <c r="AC426" s="1"/>
      <c r="AD426" s="1"/>
    </row>
    <row r="427">
      <c r="A427" s="1"/>
      <c r="B427" s="1"/>
      <c r="C427" s="1"/>
      <c r="D427" s="1"/>
      <c r="E427" s="1"/>
      <c r="F427" s="1"/>
      <c r="G427" s="1"/>
      <c r="H427" s="1"/>
      <c r="I427" s="1"/>
      <c r="J427" s="1"/>
      <c r="K427" s="1"/>
      <c r="L427" s="1"/>
      <c r="M427" s="1"/>
      <c r="N427" s="1"/>
      <c r="O427" s="1"/>
      <c r="P427" s="1"/>
      <c r="Q427" s="1"/>
      <c r="R427" s="1"/>
      <c r="S427" s="1"/>
      <c r="T427" s="1"/>
      <c r="U427" s="1"/>
      <c r="W427" s="1"/>
      <c r="X427" s="1"/>
      <c r="Y427" s="1"/>
      <c r="Z427" s="1"/>
      <c r="AA427" s="1"/>
      <c r="AB427" s="1"/>
      <c r="AC427" s="1"/>
      <c r="AD427" s="1"/>
    </row>
    <row r="428">
      <c r="A428" s="1"/>
      <c r="B428" s="1"/>
      <c r="C428" s="1"/>
      <c r="D428" s="1"/>
      <c r="E428" s="1"/>
      <c r="F428" s="1"/>
      <c r="G428" s="1"/>
      <c r="H428" s="1"/>
      <c r="I428" s="1"/>
      <c r="J428" s="1"/>
      <c r="K428" s="1"/>
      <c r="L428" s="1"/>
      <c r="M428" s="1"/>
      <c r="N428" s="1"/>
      <c r="O428" s="1"/>
      <c r="P428" s="1"/>
      <c r="Q428" s="1"/>
      <c r="R428" s="1"/>
      <c r="S428" s="1"/>
      <c r="T428" s="1"/>
      <c r="U428" s="1"/>
      <c r="W428" s="1"/>
      <c r="X428" s="1"/>
      <c r="Y428" s="1"/>
      <c r="Z428" s="1"/>
      <c r="AA428" s="1"/>
      <c r="AB428" s="1"/>
      <c r="AC428" s="1"/>
      <c r="AD428" s="1"/>
    </row>
    <row r="429">
      <c r="A429" s="1"/>
      <c r="B429" s="1"/>
      <c r="C429" s="1"/>
      <c r="D429" s="1"/>
      <c r="E429" s="1"/>
      <c r="F429" s="1"/>
      <c r="G429" s="1"/>
      <c r="H429" s="1"/>
      <c r="I429" s="1"/>
      <c r="J429" s="1"/>
      <c r="K429" s="1"/>
      <c r="L429" s="1"/>
      <c r="M429" s="1"/>
      <c r="N429" s="1"/>
      <c r="O429" s="1"/>
      <c r="P429" s="1"/>
      <c r="Q429" s="1"/>
      <c r="R429" s="1"/>
      <c r="S429" s="1"/>
      <c r="T429" s="1"/>
      <c r="U429" s="1"/>
      <c r="W429" s="1"/>
      <c r="X429" s="1"/>
      <c r="Y429" s="1"/>
      <c r="Z429" s="1"/>
      <c r="AA429" s="1"/>
      <c r="AB429" s="1"/>
      <c r="AC429" s="1"/>
      <c r="AD429" s="1"/>
    </row>
    <row r="430">
      <c r="A430" s="1"/>
      <c r="B430" s="1"/>
      <c r="C430" s="1"/>
      <c r="D430" s="1"/>
      <c r="E430" s="1"/>
      <c r="F430" s="1"/>
      <c r="G430" s="1"/>
      <c r="H430" s="1"/>
      <c r="I430" s="1"/>
      <c r="J430" s="1"/>
      <c r="K430" s="1"/>
      <c r="L430" s="1"/>
      <c r="M430" s="1"/>
      <c r="N430" s="1"/>
      <c r="O430" s="1"/>
      <c r="P430" s="1"/>
      <c r="Q430" s="1"/>
      <c r="R430" s="1"/>
      <c r="S430" s="1"/>
      <c r="T430" s="1"/>
      <c r="U430" s="1"/>
      <c r="W430" s="1"/>
      <c r="X430" s="1"/>
      <c r="Y430" s="1"/>
      <c r="Z430" s="1"/>
      <c r="AA430" s="1"/>
      <c r="AB430" s="1"/>
      <c r="AC430" s="1"/>
      <c r="AD430" s="1"/>
    </row>
    <row r="431">
      <c r="A431" s="1"/>
      <c r="B431" s="1"/>
      <c r="C431" s="1"/>
      <c r="D431" s="1"/>
      <c r="E431" s="1"/>
      <c r="F431" s="1"/>
      <c r="G431" s="1"/>
      <c r="H431" s="1"/>
      <c r="I431" s="1"/>
      <c r="J431" s="1"/>
      <c r="K431" s="1"/>
      <c r="L431" s="1"/>
      <c r="M431" s="1"/>
      <c r="N431" s="1"/>
      <c r="O431" s="1"/>
      <c r="P431" s="1"/>
      <c r="Q431" s="1"/>
      <c r="R431" s="1"/>
      <c r="S431" s="1"/>
      <c r="T431" s="1"/>
      <c r="U431" s="1"/>
      <c r="W431" s="1"/>
      <c r="X431" s="1"/>
      <c r="Y431" s="1"/>
      <c r="Z431" s="1"/>
      <c r="AA431" s="1"/>
      <c r="AB431" s="1"/>
      <c r="AC431" s="1"/>
      <c r="AD431" s="1"/>
    </row>
    <row r="432">
      <c r="A432" s="1"/>
      <c r="B432" s="1"/>
      <c r="C432" s="1"/>
      <c r="D432" s="1"/>
      <c r="E432" s="1"/>
      <c r="F432" s="1"/>
      <c r="G432" s="1"/>
      <c r="H432" s="1"/>
      <c r="I432" s="1"/>
      <c r="J432" s="1"/>
      <c r="K432" s="1"/>
      <c r="L432" s="1"/>
      <c r="M432" s="1"/>
      <c r="N432" s="1"/>
      <c r="O432" s="1"/>
      <c r="P432" s="1"/>
      <c r="Q432" s="1"/>
      <c r="R432" s="1"/>
      <c r="S432" s="1"/>
      <c r="T432" s="1"/>
      <c r="U432" s="1"/>
      <c r="W432" s="1"/>
      <c r="X432" s="1"/>
      <c r="Y432" s="1"/>
      <c r="Z432" s="1"/>
      <c r="AA432" s="1"/>
      <c r="AB432" s="1"/>
      <c r="AC432" s="1"/>
      <c r="AD432" s="1"/>
    </row>
    <row r="433">
      <c r="A433" s="1"/>
      <c r="B433" s="1"/>
      <c r="C433" s="1"/>
      <c r="D433" s="1"/>
      <c r="E433" s="1"/>
      <c r="F433" s="1"/>
      <c r="G433" s="1"/>
      <c r="H433" s="1"/>
      <c r="I433" s="1"/>
      <c r="J433" s="1"/>
      <c r="K433" s="1"/>
      <c r="L433" s="1"/>
      <c r="M433" s="1"/>
      <c r="N433" s="1"/>
      <c r="O433" s="1"/>
      <c r="P433" s="1"/>
      <c r="Q433" s="1"/>
      <c r="R433" s="1"/>
      <c r="S433" s="1"/>
      <c r="T433" s="1"/>
      <c r="U433" s="1"/>
      <c r="W433" s="1"/>
      <c r="X433" s="1"/>
      <c r="Y433" s="1"/>
      <c r="Z433" s="1"/>
      <c r="AA433" s="1"/>
      <c r="AB433" s="1"/>
      <c r="AC433" s="1"/>
      <c r="AD433" s="1"/>
    </row>
    <row r="434">
      <c r="A434" s="1"/>
      <c r="B434" s="1"/>
      <c r="C434" s="1"/>
      <c r="D434" s="1"/>
      <c r="E434" s="1"/>
      <c r="F434" s="1"/>
      <c r="G434" s="1"/>
      <c r="H434" s="1"/>
      <c r="I434" s="1"/>
      <c r="J434" s="1"/>
      <c r="K434" s="1"/>
      <c r="L434" s="1"/>
      <c r="M434" s="1"/>
      <c r="N434" s="1"/>
      <c r="O434" s="1"/>
      <c r="P434" s="1"/>
      <c r="Q434" s="1"/>
      <c r="R434" s="1"/>
      <c r="S434" s="1"/>
      <c r="T434" s="1"/>
      <c r="U434" s="1"/>
      <c r="W434" s="1"/>
      <c r="X434" s="1"/>
      <c r="Y434" s="1"/>
      <c r="Z434" s="1"/>
      <c r="AA434" s="1"/>
      <c r="AB434" s="1"/>
      <c r="AC434" s="1"/>
      <c r="AD434" s="1"/>
    </row>
    <row r="435">
      <c r="A435" s="1"/>
      <c r="B435" s="1"/>
      <c r="C435" s="1"/>
      <c r="D435" s="1"/>
      <c r="E435" s="1"/>
      <c r="F435" s="1"/>
      <c r="G435" s="1"/>
      <c r="H435" s="1"/>
      <c r="I435" s="1"/>
      <c r="J435" s="1"/>
      <c r="K435" s="1"/>
      <c r="L435" s="1"/>
      <c r="M435" s="1"/>
      <c r="N435" s="1"/>
      <c r="O435" s="1"/>
      <c r="P435" s="1"/>
      <c r="Q435" s="1"/>
      <c r="R435" s="1"/>
      <c r="S435" s="1"/>
      <c r="T435" s="1"/>
      <c r="U435" s="1"/>
      <c r="W435" s="1"/>
      <c r="X435" s="1"/>
      <c r="Y435" s="1"/>
      <c r="Z435" s="1"/>
      <c r="AA435" s="1"/>
      <c r="AB435" s="1"/>
      <c r="AC435" s="1"/>
      <c r="AD435" s="1"/>
    </row>
    <row r="436">
      <c r="A436" s="1"/>
      <c r="B436" s="1"/>
      <c r="C436" s="1"/>
      <c r="D436" s="1"/>
      <c r="E436" s="1"/>
      <c r="F436" s="1"/>
      <c r="G436" s="1"/>
      <c r="H436" s="1"/>
      <c r="I436" s="1"/>
      <c r="J436" s="1"/>
      <c r="K436" s="1"/>
      <c r="L436" s="1"/>
      <c r="M436" s="1"/>
      <c r="N436" s="1"/>
      <c r="O436" s="1"/>
      <c r="P436" s="1"/>
      <c r="Q436" s="1"/>
      <c r="R436" s="1"/>
      <c r="S436" s="1"/>
      <c r="T436" s="1"/>
      <c r="U436" s="1"/>
      <c r="W436" s="1"/>
      <c r="X436" s="1"/>
      <c r="Y436" s="1"/>
      <c r="Z436" s="1"/>
      <c r="AA436" s="1"/>
      <c r="AB436" s="1"/>
      <c r="AC436" s="1"/>
      <c r="AD436" s="1"/>
    </row>
    <row r="437">
      <c r="A437" s="1"/>
      <c r="B437" s="1"/>
      <c r="C437" s="1"/>
      <c r="D437" s="1"/>
      <c r="E437" s="1"/>
      <c r="F437" s="1"/>
      <c r="G437" s="1"/>
      <c r="H437" s="1"/>
      <c r="I437" s="1"/>
      <c r="J437" s="1"/>
      <c r="K437" s="1"/>
      <c r="L437" s="1"/>
      <c r="M437" s="1"/>
      <c r="N437" s="1"/>
      <c r="O437" s="1"/>
      <c r="P437" s="1"/>
      <c r="Q437" s="1"/>
      <c r="R437" s="1"/>
      <c r="S437" s="1"/>
      <c r="T437" s="1"/>
      <c r="U437" s="1"/>
      <c r="W437" s="1"/>
      <c r="X437" s="1"/>
      <c r="Y437" s="1"/>
      <c r="Z437" s="1"/>
      <c r="AA437" s="1"/>
      <c r="AB437" s="1"/>
      <c r="AC437" s="1"/>
      <c r="AD437" s="1"/>
    </row>
    <row r="438">
      <c r="A438" s="1"/>
      <c r="B438" s="1"/>
      <c r="C438" s="1"/>
      <c r="D438" s="1"/>
      <c r="E438" s="1"/>
      <c r="F438" s="1"/>
      <c r="G438" s="1"/>
      <c r="H438" s="1"/>
      <c r="I438" s="1"/>
      <c r="J438" s="1"/>
      <c r="K438" s="1"/>
      <c r="L438" s="1"/>
      <c r="M438" s="1"/>
      <c r="N438" s="1"/>
      <c r="O438" s="1"/>
      <c r="P438" s="1"/>
      <c r="Q438" s="1"/>
      <c r="R438" s="1"/>
      <c r="S438" s="1"/>
      <c r="T438" s="1"/>
      <c r="U438" s="1"/>
      <c r="W438" s="1"/>
      <c r="X438" s="1"/>
      <c r="Y438" s="1"/>
      <c r="Z438" s="1"/>
      <c r="AA438" s="1"/>
      <c r="AB438" s="1"/>
      <c r="AC438" s="1"/>
      <c r="AD438" s="1"/>
    </row>
    <row r="439">
      <c r="A439" s="1"/>
      <c r="B439" s="1"/>
      <c r="C439" s="1"/>
      <c r="D439" s="1"/>
      <c r="E439" s="1"/>
      <c r="F439" s="1"/>
      <c r="G439" s="1"/>
      <c r="H439" s="1"/>
      <c r="I439" s="1"/>
      <c r="J439" s="1"/>
      <c r="K439" s="1"/>
      <c r="L439" s="1"/>
      <c r="M439" s="1"/>
      <c r="N439" s="1"/>
      <c r="O439" s="1"/>
      <c r="P439" s="1"/>
      <c r="Q439" s="1"/>
      <c r="R439" s="1"/>
      <c r="S439" s="1"/>
      <c r="T439" s="1"/>
      <c r="U439" s="1"/>
      <c r="W439" s="1"/>
      <c r="X439" s="1"/>
      <c r="Y439" s="1"/>
      <c r="Z439" s="1"/>
      <c r="AA439" s="1"/>
      <c r="AB439" s="1"/>
      <c r="AC439" s="1"/>
      <c r="AD439" s="1"/>
    </row>
    <row r="440">
      <c r="A440" s="1"/>
      <c r="B440" s="1"/>
      <c r="C440" s="1"/>
      <c r="D440" s="1"/>
      <c r="E440" s="1"/>
      <c r="F440" s="1"/>
      <c r="G440" s="1"/>
      <c r="H440" s="1"/>
      <c r="I440" s="1"/>
      <c r="J440" s="1"/>
      <c r="K440" s="1"/>
      <c r="L440" s="1"/>
      <c r="M440" s="1"/>
      <c r="N440" s="1"/>
      <c r="O440" s="1"/>
      <c r="P440" s="1"/>
      <c r="Q440" s="1"/>
      <c r="R440" s="1"/>
      <c r="S440" s="1"/>
      <c r="T440" s="1"/>
      <c r="U440" s="1"/>
      <c r="W440" s="1"/>
      <c r="X440" s="1"/>
      <c r="Y440" s="1"/>
      <c r="Z440" s="1"/>
      <c r="AA440" s="1"/>
      <c r="AB440" s="1"/>
      <c r="AC440" s="1"/>
      <c r="AD440" s="1"/>
    </row>
    <row r="441">
      <c r="A441" s="1"/>
      <c r="B441" s="1"/>
      <c r="C441" s="1"/>
      <c r="D441" s="1"/>
      <c r="E441" s="1"/>
      <c r="F441" s="1"/>
      <c r="G441" s="1"/>
      <c r="H441" s="1"/>
      <c r="I441" s="1"/>
      <c r="J441" s="1"/>
      <c r="K441" s="1"/>
      <c r="L441" s="1"/>
      <c r="M441" s="1"/>
      <c r="N441" s="1"/>
      <c r="O441" s="1"/>
      <c r="P441" s="1"/>
      <c r="Q441" s="1"/>
      <c r="R441" s="1"/>
      <c r="S441" s="1"/>
      <c r="T441" s="1"/>
      <c r="U441" s="1"/>
      <c r="W441" s="1"/>
      <c r="X441" s="1"/>
      <c r="Y441" s="1"/>
      <c r="Z441" s="1"/>
      <c r="AA441" s="1"/>
      <c r="AB441" s="1"/>
      <c r="AC441" s="1"/>
      <c r="AD441" s="1"/>
    </row>
    <row r="442">
      <c r="A442" s="1"/>
      <c r="B442" s="1"/>
      <c r="C442" s="1"/>
      <c r="D442" s="1"/>
      <c r="E442" s="1"/>
      <c r="F442" s="1"/>
      <c r="G442" s="1"/>
      <c r="H442" s="1"/>
      <c r="I442" s="1"/>
      <c r="J442" s="1"/>
      <c r="K442" s="1"/>
      <c r="L442" s="1"/>
      <c r="M442" s="1"/>
      <c r="N442" s="1"/>
      <c r="O442" s="1"/>
      <c r="P442" s="1"/>
      <c r="Q442" s="1"/>
      <c r="R442" s="1"/>
      <c r="S442" s="1"/>
      <c r="T442" s="1"/>
      <c r="U442" s="1"/>
      <c r="W442" s="1"/>
      <c r="X442" s="1"/>
      <c r="Y442" s="1"/>
      <c r="Z442" s="1"/>
      <c r="AA442" s="1"/>
      <c r="AB442" s="1"/>
      <c r="AC442" s="1"/>
      <c r="AD442" s="1"/>
    </row>
    <row r="443">
      <c r="A443" s="1"/>
      <c r="B443" s="1"/>
      <c r="C443" s="1"/>
      <c r="D443" s="1"/>
      <c r="E443" s="1"/>
      <c r="F443" s="1"/>
      <c r="G443" s="1"/>
      <c r="H443" s="1"/>
      <c r="I443" s="1"/>
      <c r="J443" s="1"/>
      <c r="K443" s="1"/>
      <c r="L443" s="1"/>
      <c r="M443" s="1"/>
      <c r="N443" s="1"/>
      <c r="O443" s="1"/>
      <c r="P443" s="1"/>
      <c r="Q443" s="1"/>
      <c r="R443" s="1"/>
      <c r="S443" s="1"/>
      <c r="T443" s="1"/>
      <c r="U443" s="1"/>
      <c r="W443" s="1"/>
      <c r="X443" s="1"/>
      <c r="Y443" s="1"/>
      <c r="Z443" s="1"/>
      <c r="AA443" s="1"/>
      <c r="AB443" s="1"/>
      <c r="AC443" s="1"/>
      <c r="AD443" s="1"/>
    </row>
    <row r="444">
      <c r="A444" s="1"/>
      <c r="B444" s="1"/>
      <c r="C444" s="1"/>
      <c r="D444" s="1"/>
      <c r="E444" s="1"/>
      <c r="F444" s="1"/>
      <c r="G444" s="1"/>
      <c r="H444" s="1"/>
      <c r="I444" s="1"/>
      <c r="J444" s="1"/>
      <c r="K444" s="1"/>
      <c r="L444" s="1"/>
      <c r="M444" s="1"/>
      <c r="N444" s="1"/>
      <c r="O444" s="1"/>
      <c r="P444" s="1"/>
      <c r="Q444" s="1"/>
      <c r="R444" s="1"/>
      <c r="S444" s="1"/>
      <c r="T444" s="1"/>
      <c r="U444" s="1"/>
      <c r="W444" s="1"/>
      <c r="X444" s="1"/>
      <c r="Y444" s="1"/>
      <c r="Z444" s="1"/>
      <c r="AA444" s="1"/>
      <c r="AB444" s="1"/>
      <c r="AC444" s="1"/>
      <c r="AD444" s="1"/>
    </row>
    <row r="445">
      <c r="A445" s="1"/>
      <c r="B445" s="1"/>
      <c r="C445" s="1"/>
      <c r="D445" s="1"/>
      <c r="E445" s="1"/>
      <c r="F445" s="1"/>
      <c r="G445" s="1"/>
      <c r="H445" s="1"/>
      <c r="I445" s="1"/>
      <c r="J445" s="1"/>
      <c r="K445" s="1"/>
      <c r="L445" s="1"/>
      <c r="M445" s="1"/>
      <c r="N445" s="1"/>
      <c r="O445" s="1"/>
      <c r="P445" s="1"/>
      <c r="Q445" s="1"/>
      <c r="R445" s="1"/>
      <c r="S445" s="1"/>
      <c r="T445" s="1"/>
      <c r="U445" s="1"/>
      <c r="W445" s="1"/>
      <c r="X445" s="1"/>
      <c r="Y445" s="1"/>
      <c r="Z445" s="1"/>
      <c r="AA445" s="1"/>
      <c r="AB445" s="1"/>
      <c r="AC445" s="1"/>
      <c r="AD445" s="1"/>
    </row>
    <row r="446">
      <c r="A446" s="1"/>
      <c r="B446" s="1"/>
      <c r="C446" s="1"/>
      <c r="D446" s="1"/>
      <c r="E446" s="1"/>
      <c r="F446" s="1"/>
      <c r="G446" s="1"/>
      <c r="H446" s="1"/>
      <c r="I446" s="1"/>
      <c r="J446" s="1"/>
      <c r="K446" s="1"/>
      <c r="L446" s="1"/>
      <c r="M446" s="1"/>
      <c r="N446" s="1"/>
      <c r="O446" s="1"/>
      <c r="P446" s="1"/>
      <c r="Q446" s="1"/>
      <c r="R446" s="1"/>
      <c r="S446" s="1"/>
      <c r="T446" s="1"/>
      <c r="U446" s="1"/>
      <c r="W446" s="1"/>
      <c r="X446" s="1"/>
      <c r="Y446" s="1"/>
      <c r="Z446" s="1"/>
      <c r="AA446" s="1"/>
      <c r="AB446" s="1"/>
      <c r="AC446" s="1"/>
      <c r="AD446" s="1"/>
    </row>
    <row r="447">
      <c r="A447" s="1"/>
      <c r="B447" s="1"/>
      <c r="C447" s="1"/>
      <c r="D447" s="1"/>
      <c r="E447" s="1"/>
      <c r="F447" s="1"/>
      <c r="G447" s="1"/>
      <c r="H447" s="1"/>
      <c r="I447" s="1"/>
      <c r="J447" s="1"/>
      <c r="K447" s="1"/>
      <c r="L447" s="1"/>
      <c r="M447" s="1"/>
      <c r="N447" s="1"/>
      <c r="O447" s="1"/>
      <c r="P447" s="1"/>
      <c r="Q447" s="1"/>
      <c r="R447" s="1"/>
      <c r="S447" s="1"/>
      <c r="T447" s="1"/>
      <c r="U447" s="1"/>
      <c r="W447" s="1"/>
      <c r="X447" s="1"/>
      <c r="Y447" s="1"/>
      <c r="Z447" s="1"/>
      <c r="AA447" s="1"/>
      <c r="AB447" s="1"/>
      <c r="AC447" s="1"/>
      <c r="AD447" s="1"/>
    </row>
    <row r="448">
      <c r="A448" s="1"/>
      <c r="B448" s="1"/>
      <c r="C448" s="1"/>
      <c r="D448" s="1"/>
      <c r="E448" s="1"/>
      <c r="F448" s="1"/>
      <c r="G448" s="1"/>
      <c r="H448" s="1"/>
      <c r="I448" s="1"/>
      <c r="J448" s="1"/>
      <c r="K448" s="1"/>
      <c r="L448" s="1"/>
      <c r="M448" s="1"/>
      <c r="N448" s="1"/>
      <c r="O448" s="1"/>
      <c r="P448" s="1"/>
      <c r="Q448" s="1"/>
      <c r="R448" s="1"/>
      <c r="S448" s="1"/>
      <c r="T448" s="1"/>
      <c r="U448" s="1"/>
      <c r="W448" s="1"/>
      <c r="X448" s="1"/>
      <c r="Y448" s="1"/>
      <c r="Z448" s="1"/>
      <c r="AA448" s="1"/>
      <c r="AB448" s="1"/>
      <c r="AC448" s="1"/>
      <c r="AD448" s="1"/>
    </row>
    <row r="449">
      <c r="A449" s="1"/>
      <c r="B449" s="1"/>
      <c r="C449" s="1"/>
      <c r="D449" s="1"/>
      <c r="E449" s="1"/>
      <c r="F449" s="1"/>
      <c r="G449" s="1"/>
      <c r="H449" s="1"/>
      <c r="I449" s="1"/>
      <c r="J449" s="1"/>
      <c r="K449" s="1"/>
      <c r="L449" s="1"/>
      <c r="M449" s="1"/>
      <c r="N449" s="1"/>
      <c r="O449" s="1"/>
      <c r="P449" s="1"/>
      <c r="Q449" s="1"/>
      <c r="R449" s="1"/>
      <c r="S449" s="1"/>
      <c r="T449" s="1"/>
      <c r="U449" s="1"/>
      <c r="W449" s="1"/>
      <c r="X449" s="1"/>
      <c r="Y449" s="1"/>
      <c r="Z449" s="1"/>
      <c r="AA449" s="1"/>
      <c r="AB449" s="1"/>
      <c r="AC449" s="1"/>
      <c r="AD449" s="1"/>
    </row>
    <row r="450">
      <c r="A450" s="1"/>
      <c r="B450" s="1"/>
      <c r="C450" s="1"/>
      <c r="D450" s="1"/>
      <c r="E450" s="1"/>
      <c r="F450" s="1"/>
      <c r="G450" s="1"/>
      <c r="H450" s="1"/>
      <c r="I450" s="1"/>
      <c r="J450" s="1"/>
      <c r="K450" s="1"/>
      <c r="L450" s="1"/>
      <c r="M450" s="1"/>
      <c r="N450" s="1"/>
      <c r="O450" s="1"/>
      <c r="P450" s="1"/>
      <c r="Q450" s="1"/>
      <c r="R450" s="1"/>
      <c r="S450" s="1"/>
      <c r="T450" s="1"/>
      <c r="U450" s="1"/>
      <c r="W450" s="1"/>
      <c r="X450" s="1"/>
      <c r="Y450" s="1"/>
      <c r="Z450" s="1"/>
      <c r="AA450" s="1"/>
      <c r="AB450" s="1"/>
      <c r="AC450" s="1"/>
      <c r="AD450" s="1"/>
    </row>
    <row r="451">
      <c r="A451" s="1"/>
      <c r="B451" s="1"/>
      <c r="C451" s="1"/>
      <c r="D451" s="1"/>
      <c r="E451" s="1"/>
      <c r="F451" s="1"/>
      <c r="G451" s="1"/>
      <c r="H451" s="1"/>
      <c r="I451" s="1"/>
      <c r="J451" s="1"/>
      <c r="K451" s="1"/>
      <c r="L451" s="1"/>
      <c r="M451" s="1"/>
      <c r="N451" s="1"/>
      <c r="O451" s="1"/>
      <c r="P451" s="1"/>
      <c r="Q451" s="1"/>
      <c r="R451" s="1"/>
      <c r="S451" s="1"/>
      <c r="T451" s="1"/>
      <c r="U451" s="1"/>
      <c r="W451" s="1"/>
      <c r="X451" s="1"/>
      <c r="Y451" s="1"/>
      <c r="Z451" s="1"/>
      <c r="AA451" s="1"/>
      <c r="AB451" s="1"/>
      <c r="AC451" s="1"/>
      <c r="AD451" s="1"/>
    </row>
    <row r="452">
      <c r="A452" s="1"/>
      <c r="B452" s="1"/>
      <c r="C452" s="1"/>
      <c r="D452" s="1"/>
      <c r="E452" s="1"/>
      <c r="F452" s="1"/>
      <c r="G452" s="1"/>
      <c r="H452" s="1"/>
      <c r="I452" s="1"/>
      <c r="J452" s="1"/>
      <c r="K452" s="1"/>
      <c r="L452" s="1"/>
      <c r="M452" s="1"/>
      <c r="N452" s="1"/>
      <c r="O452" s="1"/>
      <c r="P452" s="1"/>
      <c r="Q452" s="1"/>
      <c r="R452" s="1"/>
      <c r="S452" s="1"/>
      <c r="T452" s="1"/>
      <c r="U452" s="1"/>
      <c r="W452" s="1"/>
      <c r="X452" s="1"/>
      <c r="Y452" s="1"/>
      <c r="Z452" s="1"/>
      <c r="AA452" s="1"/>
      <c r="AB452" s="1"/>
      <c r="AC452" s="1"/>
      <c r="AD452" s="1"/>
    </row>
    <row r="453">
      <c r="A453" s="1"/>
      <c r="B453" s="1"/>
      <c r="C453" s="1"/>
      <c r="D453" s="1"/>
      <c r="E453" s="1"/>
      <c r="F453" s="1"/>
      <c r="G453" s="1"/>
      <c r="H453" s="1"/>
      <c r="I453" s="1"/>
      <c r="J453" s="1"/>
      <c r="K453" s="1"/>
      <c r="L453" s="1"/>
      <c r="M453" s="1"/>
      <c r="N453" s="1"/>
      <c r="O453" s="1"/>
      <c r="P453" s="1"/>
      <c r="Q453" s="1"/>
      <c r="R453" s="1"/>
      <c r="S453" s="1"/>
      <c r="T453" s="1"/>
      <c r="U453" s="1"/>
      <c r="W453" s="1"/>
      <c r="X453" s="1"/>
      <c r="Y453" s="1"/>
      <c r="Z453" s="1"/>
      <c r="AA453" s="1"/>
      <c r="AB453" s="1"/>
      <c r="AC453" s="1"/>
      <c r="AD453" s="1"/>
    </row>
    <row r="454">
      <c r="A454" s="1"/>
      <c r="B454" s="1"/>
      <c r="C454" s="1"/>
      <c r="D454" s="1"/>
      <c r="E454" s="1"/>
      <c r="F454" s="1"/>
      <c r="G454" s="1"/>
      <c r="H454" s="1"/>
      <c r="I454" s="1"/>
      <c r="J454" s="1"/>
      <c r="K454" s="1"/>
      <c r="L454" s="1"/>
      <c r="M454" s="1"/>
      <c r="N454" s="1"/>
      <c r="O454" s="1"/>
      <c r="P454" s="1"/>
      <c r="Q454" s="1"/>
      <c r="R454" s="1"/>
      <c r="S454" s="1"/>
      <c r="T454" s="1"/>
      <c r="U454" s="1"/>
      <c r="W454" s="1"/>
      <c r="X454" s="1"/>
      <c r="Y454" s="1"/>
      <c r="Z454" s="1"/>
      <c r="AA454" s="1"/>
      <c r="AB454" s="1"/>
      <c r="AC454" s="1"/>
      <c r="AD454" s="1"/>
    </row>
    <row r="455">
      <c r="A455" s="1"/>
      <c r="B455" s="1"/>
      <c r="C455" s="1"/>
      <c r="D455" s="1"/>
      <c r="E455" s="1"/>
      <c r="F455" s="1"/>
      <c r="G455" s="1"/>
      <c r="H455" s="1"/>
      <c r="I455" s="1"/>
      <c r="J455" s="1"/>
      <c r="K455" s="1"/>
      <c r="L455" s="1"/>
      <c r="M455" s="1"/>
      <c r="N455" s="1"/>
      <c r="O455" s="1"/>
      <c r="P455" s="1"/>
      <c r="Q455" s="1"/>
      <c r="R455" s="1"/>
      <c r="S455" s="1"/>
      <c r="T455" s="1"/>
      <c r="U455" s="1"/>
      <c r="W455" s="1"/>
      <c r="X455" s="1"/>
      <c r="Y455" s="1"/>
      <c r="Z455" s="1"/>
      <c r="AA455" s="1"/>
      <c r="AB455" s="1"/>
      <c r="AC455" s="1"/>
      <c r="AD455" s="1"/>
    </row>
    <row r="456">
      <c r="A456" s="1"/>
      <c r="B456" s="1"/>
      <c r="C456" s="1"/>
      <c r="D456" s="1"/>
      <c r="E456" s="1"/>
      <c r="F456" s="1"/>
      <c r="G456" s="1"/>
      <c r="H456" s="1"/>
      <c r="I456" s="1"/>
      <c r="J456" s="1"/>
      <c r="K456" s="1"/>
      <c r="L456" s="1"/>
      <c r="M456" s="1"/>
      <c r="N456" s="1"/>
      <c r="O456" s="1"/>
      <c r="P456" s="1"/>
      <c r="Q456" s="1"/>
      <c r="R456" s="1"/>
      <c r="S456" s="1"/>
      <c r="T456" s="1"/>
      <c r="U456" s="1"/>
      <c r="W456" s="1"/>
      <c r="X456" s="1"/>
      <c r="Y456" s="1"/>
      <c r="Z456" s="1"/>
      <c r="AA456" s="1"/>
      <c r="AB456" s="1"/>
      <c r="AC456" s="1"/>
      <c r="AD456" s="1"/>
    </row>
    <row r="457">
      <c r="A457" s="1"/>
      <c r="B457" s="1"/>
      <c r="C457" s="1"/>
      <c r="D457" s="1"/>
      <c r="E457" s="1"/>
      <c r="F457" s="1"/>
      <c r="G457" s="1"/>
      <c r="H457" s="1"/>
      <c r="I457" s="1"/>
      <c r="J457" s="1"/>
      <c r="K457" s="1"/>
      <c r="L457" s="1"/>
      <c r="M457" s="1"/>
      <c r="N457" s="1"/>
      <c r="O457" s="1"/>
      <c r="P457" s="1"/>
      <c r="Q457" s="1"/>
      <c r="R457" s="1"/>
      <c r="S457" s="1"/>
      <c r="T457" s="1"/>
      <c r="U457" s="1"/>
      <c r="W457" s="1"/>
      <c r="X457" s="1"/>
      <c r="Y457" s="1"/>
      <c r="Z457" s="1"/>
      <c r="AA457" s="1"/>
      <c r="AB457" s="1"/>
      <c r="AC457" s="1"/>
      <c r="AD457" s="1"/>
    </row>
    <row r="458">
      <c r="A458" s="1"/>
      <c r="B458" s="1"/>
      <c r="C458" s="1"/>
      <c r="D458" s="1"/>
      <c r="E458" s="1"/>
      <c r="F458" s="1"/>
      <c r="G458" s="1"/>
      <c r="H458" s="1"/>
      <c r="I458" s="1"/>
      <c r="J458" s="1"/>
      <c r="K458" s="1"/>
      <c r="L458" s="1"/>
      <c r="M458" s="1"/>
      <c r="N458" s="1"/>
      <c r="O458" s="1"/>
      <c r="P458" s="1"/>
      <c r="Q458" s="1"/>
      <c r="R458" s="1"/>
      <c r="S458" s="1"/>
      <c r="T458" s="1"/>
      <c r="U458" s="1"/>
      <c r="W458" s="1"/>
      <c r="X458" s="1"/>
      <c r="Y458" s="1"/>
      <c r="Z458" s="1"/>
      <c r="AA458" s="1"/>
      <c r="AB458" s="1"/>
      <c r="AC458" s="1"/>
      <c r="AD458" s="1"/>
    </row>
    <row r="459">
      <c r="A459" s="1"/>
      <c r="B459" s="1"/>
      <c r="C459" s="1"/>
      <c r="D459" s="1"/>
      <c r="E459" s="1"/>
      <c r="F459" s="1"/>
      <c r="G459" s="1"/>
      <c r="H459" s="1"/>
      <c r="I459" s="1"/>
      <c r="J459" s="1"/>
      <c r="K459" s="1"/>
      <c r="L459" s="1"/>
      <c r="M459" s="1"/>
      <c r="N459" s="1"/>
      <c r="O459" s="1"/>
      <c r="P459" s="1"/>
      <c r="Q459" s="1"/>
      <c r="R459" s="1"/>
      <c r="S459" s="1"/>
      <c r="T459" s="1"/>
      <c r="U459" s="1"/>
      <c r="W459" s="1"/>
      <c r="X459" s="1"/>
      <c r="Y459" s="1"/>
      <c r="Z459" s="1"/>
      <c r="AA459" s="1"/>
      <c r="AB459" s="1"/>
      <c r="AC459" s="1"/>
      <c r="AD459" s="1"/>
    </row>
    <row r="460">
      <c r="A460" s="1"/>
      <c r="B460" s="1"/>
      <c r="C460" s="1"/>
      <c r="D460" s="1"/>
      <c r="E460" s="1"/>
      <c r="F460" s="1"/>
      <c r="G460" s="1"/>
      <c r="H460" s="1"/>
      <c r="I460" s="1"/>
      <c r="J460" s="1"/>
      <c r="K460" s="1"/>
      <c r="L460" s="1"/>
      <c r="M460" s="1"/>
      <c r="N460" s="1"/>
      <c r="O460" s="1"/>
      <c r="P460" s="1"/>
      <c r="Q460" s="1"/>
      <c r="R460" s="1"/>
      <c r="S460" s="1"/>
      <c r="T460" s="1"/>
      <c r="U460" s="1"/>
      <c r="W460" s="1"/>
      <c r="X460" s="1"/>
      <c r="Y460" s="1"/>
      <c r="Z460" s="1"/>
      <c r="AA460" s="1"/>
      <c r="AB460" s="1"/>
      <c r="AC460" s="1"/>
      <c r="AD460" s="1"/>
    </row>
    <row r="461">
      <c r="A461" s="1"/>
      <c r="B461" s="1"/>
      <c r="C461" s="1"/>
      <c r="D461" s="1"/>
      <c r="E461" s="1"/>
      <c r="F461" s="1"/>
      <c r="G461" s="1"/>
      <c r="H461" s="1"/>
      <c r="I461" s="1"/>
      <c r="J461" s="1"/>
      <c r="K461" s="1"/>
      <c r="L461" s="1"/>
      <c r="M461" s="1"/>
      <c r="N461" s="1"/>
      <c r="O461" s="1"/>
      <c r="P461" s="1"/>
      <c r="Q461" s="1"/>
      <c r="R461" s="1"/>
      <c r="S461" s="1"/>
      <c r="T461" s="1"/>
      <c r="U461" s="1"/>
      <c r="W461" s="1"/>
      <c r="X461" s="1"/>
      <c r="Y461" s="1"/>
      <c r="Z461" s="1"/>
      <c r="AA461" s="1"/>
      <c r="AB461" s="1"/>
      <c r="AC461" s="1"/>
      <c r="AD461" s="1"/>
    </row>
    <row r="462">
      <c r="A462" s="1"/>
      <c r="B462" s="1"/>
      <c r="C462" s="1"/>
      <c r="D462" s="1"/>
      <c r="E462" s="1"/>
      <c r="F462" s="1"/>
      <c r="G462" s="1"/>
      <c r="H462" s="1"/>
      <c r="I462" s="1"/>
      <c r="J462" s="1"/>
      <c r="K462" s="1"/>
      <c r="L462" s="1"/>
      <c r="M462" s="1"/>
      <c r="N462" s="1"/>
      <c r="O462" s="1"/>
      <c r="P462" s="1"/>
      <c r="Q462" s="1"/>
      <c r="R462" s="1"/>
      <c r="S462" s="1"/>
      <c r="T462" s="1"/>
      <c r="U462" s="1"/>
      <c r="W462" s="1"/>
      <c r="X462" s="1"/>
      <c r="Y462" s="1"/>
      <c r="Z462" s="1"/>
      <c r="AA462" s="1"/>
      <c r="AB462" s="1"/>
      <c r="AC462" s="1"/>
      <c r="AD462" s="1"/>
    </row>
    <row r="463">
      <c r="A463" s="1"/>
      <c r="B463" s="1"/>
      <c r="C463" s="1"/>
      <c r="D463" s="1"/>
      <c r="E463" s="1"/>
      <c r="F463" s="1"/>
      <c r="G463" s="1"/>
      <c r="H463" s="1"/>
      <c r="I463" s="1"/>
      <c r="J463" s="1"/>
      <c r="K463" s="1"/>
      <c r="L463" s="1"/>
      <c r="M463" s="1"/>
      <c r="N463" s="1"/>
      <c r="O463" s="1"/>
      <c r="P463" s="1"/>
      <c r="Q463" s="1"/>
      <c r="R463" s="1"/>
      <c r="S463" s="1"/>
      <c r="T463" s="1"/>
      <c r="U463" s="1"/>
      <c r="W463" s="1"/>
      <c r="X463" s="1"/>
      <c r="Y463" s="1"/>
      <c r="Z463" s="1"/>
      <c r="AA463" s="1"/>
      <c r="AB463" s="1"/>
      <c r="AC463" s="1"/>
      <c r="AD463" s="1"/>
    </row>
    <row r="464">
      <c r="A464" s="1"/>
      <c r="B464" s="1"/>
      <c r="C464" s="1"/>
      <c r="D464" s="1"/>
      <c r="E464" s="1"/>
      <c r="F464" s="1"/>
      <c r="G464" s="1"/>
      <c r="H464" s="1"/>
      <c r="I464" s="1"/>
      <c r="J464" s="1"/>
      <c r="K464" s="1"/>
      <c r="L464" s="1"/>
      <c r="M464" s="1"/>
      <c r="N464" s="1"/>
      <c r="O464" s="1"/>
      <c r="P464" s="1"/>
      <c r="Q464" s="1"/>
      <c r="R464" s="1"/>
      <c r="S464" s="1"/>
      <c r="T464" s="1"/>
      <c r="U464" s="1"/>
      <c r="W464" s="1"/>
      <c r="X464" s="1"/>
      <c r="Y464" s="1"/>
      <c r="Z464" s="1"/>
      <c r="AA464" s="1"/>
      <c r="AB464" s="1"/>
      <c r="AC464" s="1"/>
      <c r="AD464" s="1"/>
    </row>
    <row r="465">
      <c r="A465" s="1"/>
      <c r="B465" s="1"/>
      <c r="C465" s="1"/>
      <c r="D465" s="1"/>
      <c r="E465" s="1"/>
      <c r="F465" s="1"/>
      <c r="G465" s="1"/>
      <c r="H465" s="1"/>
      <c r="I465" s="1"/>
      <c r="J465" s="1"/>
      <c r="K465" s="1"/>
      <c r="L465" s="1"/>
      <c r="M465" s="1"/>
      <c r="N465" s="1"/>
      <c r="O465" s="1"/>
      <c r="P465" s="1"/>
      <c r="Q465" s="1"/>
      <c r="R465" s="1"/>
      <c r="S465" s="1"/>
      <c r="T465" s="1"/>
      <c r="U465" s="1"/>
      <c r="W465" s="1"/>
      <c r="X465" s="1"/>
      <c r="Y465" s="1"/>
      <c r="Z465" s="1"/>
      <c r="AA465" s="1"/>
      <c r="AB465" s="1"/>
      <c r="AC465" s="1"/>
      <c r="AD465" s="1"/>
    </row>
    <row r="466">
      <c r="A466" s="1"/>
      <c r="B466" s="1"/>
      <c r="C466" s="1"/>
      <c r="D466" s="1"/>
      <c r="E466" s="1"/>
      <c r="F466" s="1"/>
      <c r="G466" s="1"/>
      <c r="H466" s="1"/>
      <c r="I466" s="1"/>
      <c r="J466" s="1"/>
      <c r="K466" s="1"/>
      <c r="L466" s="1"/>
      <c r="M466" s="1"/>
      <c r="N466" s="1"/>
      <c r="O466" s="1"/>
      <c r="P466" s="1"/>
      <c r="Q466" s="1"/>
      <c r="R466" s="1"/>
      <c r="S466" s="1"/>
      <c r="T466" s="1"/>
      <c r="U466" s="1"/>
      <c r="W466" s="1"/>
      <c r="X466" s="1"/>
      <c r="Y466" s="1"/>
      <c r="Z466" s="1"/>
      <c r="AA466" s="1"/>
      <c r="AB466" s="1"/>
      <c r="AC466" s="1"/>
      <c r="AD466" s="1"/>
    </row>
    <row r="467">
      <c r="A467" s="1"/>
      <c r="B467" s="1"/>
      <c r="C467" s="1"/>
      <c r="D467" s="1"/>
      <c r="E467" s="1"/>
      <c r="F467" s="1"/>
      <c r="G467" s="1"/>
      <c r="H467" s="1"/>
      <c r="I467" s="1"/>
      <c r="J467" s="1"/>
      <c r="K467" s="1"/>
      <c r="L467" s="1"/>
      <c r="M467" s="1"/>
      <c r="N467" s="1"/>
      <c r="O467" s="1"/>
      <c r="P467" s="1"/>
      <c r="Q467" s="1"/>
      <c r="R467" s="1"/>
      <c r="S467" s="1"/>
      <c r="T467" s="1"/>
      <c r="U467" s="1"/>
      <c r="W467" s="1"/>
      <c r="X467" s="1"/>
      <c r="Y467" s="1"/>
      <c r="Z467" s="1"/>
      <c r="AA467" s="1"/>
      <c r="AB467" s="1"/>
      <c r="AC467" s="1"/>
      <c r="AD467" s="1"/>
    </row>
    <row r="468">
      <c r="A468" s="1"/>
      <c r="B468" s="1"/>
      <c r="C468" s="1"/>
      <c r="D468" s="1"/>
      <c r="E468" s="1"/>
      <c r="F468" s="1"/>
      <c r="G468" s="1"/>
      <c r="H468" s="1"/>
      <c r="I468" s="1"/>
      <c r="J468" s="1"/>
      <c r="K468" s="1"/>
      <c r="L468" s="1"/>
      <c r="M468" s="1"/>
      <c r="N468" s="1"/>
      <c r="O468" s="1"/>
      <c r="P468" s="1"/>
      <c r="Q468" s="1"/>
      <c r="R468" s="1"/>
      <c r="S468" s="1"/>
      <c r="T468" s="1"/>
      <c r="U468" s="1"/>
      <c r="W468" s="1"/>
      <c r="X468" s="1"/>
      <c r="Y468" s="1"/>
      <c r="Z468" s="1"/>
      <c r="AA468" s="1"/>
      <c r="AB468" s="1"/>
      <c r="AC468" s="1"/>
      <c r="AD468" s="1"/>
    </row>
    <row r="469">
      <c r="A469" s="1"/>
      <c r="B469" s="1"/>
      <c r="C469" s="1"/>
      <c r="D469" s="1"/>
      <c r="E469" s="1"/>
      <c r="F469" s="1"/>
      <c r="G469" s="1"/>
      <c r="H469" s="1"/>
      <c r="I469" s="1"/>
      <c r="J469" s="1"/>
      <c r="K469" s="1"/>
      <c r="L469" s="1"/>
      <c r="M469" s="1"/>
      <c r="N469" s="1"/>
      <c r="O469" s="1"/>
      <c r="P469" s="1"/>
      <c r="Q469" s="1"/>
      <c r="R469" s="1"/>
      <c r="S469" s="1"/>
      <c r="T469" s="1"/>
      <c r="U469" s="1"/>
      <c r="W469" s="1"/>
      <c r="X469" s="1"/>
      <c r="Y469" s="1"/>
      <c r="Z469" s="1"/>
      <c r="AA469" s="1"/>
      <c r="AB469" s="1"/>
      <c r="AC469" s="1"/>
      <c r="AD469" s="1"/>
    </row>
    <row r="470">
      <c r="A470" s="1"/>
      <c r="B470" s="1"/>
      <c r="C470" s="1"/>
      <c r="D470" s="1"/>
      <c r="E470" s="1"/>
      <c r="F470" s="1"/>
      <c r="G470" s="1"/>
      <c r="H470" s="1"/>
      <c r="I470" s="1"/>
      <c r="J470" s="1"/>
      <c r="K470" s="1"/>
      <c r="L470" s="1"/>
      <c r="M470" s="1"/>
      <c r="N470" s="1"/>
      <c r="O470" s="1"/>
      <c r="P470" s="1"/>
      <c r="Q470" s="1"/>
      <c r="R470" s="1"/>
      <c r="S470" s="1"/>
      <c r="T470" s="1"/>
      <c r="U470" s="1"/>
      <c r="W470" s="1"/>
      <c r="X470" s="1"/>
      <c r="Y470" s="1"/>
      <c r="Z470" s="1"/>
      <c r="AA470" s="1"/>
      <c r="AB470" s="1"/>
      <c r="AC470" s="1"/>
      <c r="AD470" s="1"/>
    </row>
    <row r="471">
      <c r="A471" s="1"/>
      <c r="B471" s="1"/>
      <c r="C471" s="1"/>
      <c r="D471" s="1"/>
      <c r="E471" s="1"/>
      <c r="F471" s="1"/>
      <c r="G471" s="1"/>
      <c r="H471" s="1"/>
      <c r="I471" s="1"/>
      <c r="J471" s="1"/>
      <c r="K471" s="1"/>
      <c r="L471" s="1"/>
      <c r="M471" s="1"/>
      <c r="N471" s="1"/>
      <c r="O471" s="1"/>
      <c r="P471" s="1"/>
      <c r="Q471" s="1"/>
      <c r="R471" s="1"/>
      <c r="S471" s="1"/>
      <c r="T471" s="1"/>
      <c r="U471" s="1"/>
      <c r="W471" s="1"/>
      <c r="X471" s="1"/>
      <c r="Y471" s="1"/>
      <c r="Z471" s="1"/>
      <c r="AA471" s="1"/>
      <c r="AB471" s="1"/>
      <c r="AC471" s="1"/>
      <c r="AD471" s="1"/>
    </row>
    <row r="472">
      <c r="A472" s="1"/>
      <c r="B472" s="1"/>
      <c r="C472" s="1"/>
      <c r="D472" s="1"/>
      <c r="E472" s="1"/>
      <c r="F472" s="1"/>
      <c r="G472" s="1"/>
      <c r="H472" s="1"/>
      <c r="I472" s="1"/>
      <c r="J472" s="1"/>
      <c r="K472" s="1"/>
      <c r="L472" s="1"/>
      <c r="M472" s="1"/>
      <c r="N472" s="1"/>
      <c r="O472" s="1"/>
      <c r="P472" s="1"/>
      <c r="Q472" s="1"/>
      <c r="R472" s="1"/>
      <c r="S472" s="1"/>
      <c r="T472" s="1"/>
      <c r="U472" s="1"/>
      <c r="W472" s="1"/>
      <c r="X472" s="1"/>
      <c r="Y472" s="1"/>
      <c r="Z472" s="1"/>
      <c r="AA472" s="1"/>
      <c r="AB472" s="1"/>
      <c r="AC472" s="1"/>
      <c r="AD472" s="1"/>
    </row>
    <row r="473">
      <c r="A473" s="1"/>
      <c r="B473" s="1"/>
      <c r="C473" s="1"/>
      <c r="D473" s="1"/>
      <c r="E473" s="1"/>
      <c r="F473" s="1"/>
      <c r="G473" s="1"/>
      <c r="H473" s="1"/>
      <c r="I473" s="1"/>
      <c r="J473" s="1"/>
      <c r="K473" s="1"/>
      <c r="L473" s="1"/>
      <c r="M473" s="1"/>
      <c r="N473" s="1"/>
      <c r="O473" s="1"/>
      <c r="P473" s="1"/>
      <c r="Q473" s="1"/>
      <c r="R473" s="1"/>
      <c r="S473" s="1"/>
      <c r="T473" s="1"/>
      <c r="U473" s="1"/>
      <c r="W473" s="1"/>
      <c r="X473" s="1"/>
      <c r="Y473" s="1"/>
      <c r="Z473" s="1"/>
      <c r="AA473" s="1"/>
      <c r="AB473" s="1"/>
      <c r="AC473" s="1"/>
      <c r="AD473" s="1"/>
    </row>
    <row r="474">
      <c r="A474" s="1"/>
      <c r="B474" s="1"/>
      <c r="C474" s="1"/>
      <c r="D474" s="1"/>
      <c r="E474" s="1"/>
      <c r="F474" s="1"/>
      <c r="G474" s="1"/>
      <c r="H474" s="1"/>
      <c r="I474" s="1"/>
      <c r="J474" s="1"/>
      <c r="K474" s="1"/>
      <c r="L474" s="1"/>
      <c r="M474" s="1"/>
      <c r="N474" s="1"/>
      <c r="O474" s="1"/>
      <c r="P474" s="1"/>
      <c r="Q474" s="1"/>
      <c r="R474" s="1"/>
      <c r="S474" s="1"/>
      <c r="T474" s="1"/>
      <c r="U474" s="1"/>
      <c r="W474" s="1"/>
      <c r="X474" s="1"/>
      <c r="Y474" s="1"/>
      <c r="Z474" s="1"/>
      <c r="AA474" s="1"/>
      <c r="AB474" s="1"/>
      <c r="AC474" s="1"/>
      <c r="AD474" s="1"/>
    </row>
    <row r="475">
      <c r="A475" s="1"/>
      <c r="B475" s="1"/>
      <c r="C475" s="1"/>
      <c r="D475" s="1"/>
      <c r="E475" s="1"/>
      <c r="F475" s="1"/>
      <c r="G475" s="1"/>
      <c r="H475" s="1"/>
      <c r="I475" s="1"/>
      <c r="J475" s="1"/>
      <c r="K475" s="1"/>
      <c r="L475" s="1"/>
      <c r="M475" s="1"/>
      <c r="N475" s="1"/>
      <c r="O475" s="1"/>
      <c r="P475" s="1"/>
      <c r="Q475" s="1"/>
      <c r="R475" s="1"/>
      <c r="S475" s="1"/>
      <c r="T475" s="1"/>
      <c r="U475" s="1"/>
      <c r="W475" s="1"/>
      <c r="X475" s="1"/>
      <c r="Y475" s="1"/>
      <c r="Z475" s="1"/>
      <c r="AA475" s="1"/>
      <c r="AB475" s="1"/>
      <c r="AC475" s="1"/>
      <c r="AD475" s="1"/>
    </row>
    <row r="476">
      <c r="A476" s="1"/>
      <c r="B476" s="1"/>
      <c r="C476" s="1"/>
      <c r="D476" s="1"/>
      <c r="E476" s="1"/>
      <c r="F476" s="1"/>
      <c r="G476" s="1"/>
      <c r="H476" s="1"/>
      <c r="I476" s="1"/>
      <c r="J476" s="1"/>
      <c r="K476" s="1"/>
      <c r="L476" s="1"/>
      <c r="M476" s="1"/>
      <c r="N476" s="1"/>
      <c r="O476" s="1"/>
      <c r="P476" s="1"/>
      <c r="Q476" s="1"/>
      <c r="R476" s="1"/>
      <c r="S476" s="1"/>
      <c r="T476" s="1"/>
      <c r="U476" s="1"/>
      <c r="W476" s="1"/>
      <c r="X476" s="1"/>
      <c r="Y476" s="1"/>
      <c r="Z476" s="1"/>
      <c r="AA476" s="1"/>
      <c r="AB476" s="1"/>
      <c r="AC476" s="1"/>
      <c r="AD476" s="1"/>
    </row>
    <row r="477">
      <c r="A477" s="1"/>
      <c r="B477" s="1"/>
      <c r="C477" s="1"/>
      <c r="D477" s="1"/>
      <c r="E477" s="1"/>
      <c r="F477" s="1"/>
      <c r="G477" s="1"/>
      <c r="H477" s="1"/>
      <c r="I477" s="1"/>
      <c r="J477" s="1"/>
      <c r="K477" s="1"/>
      <c r="L477" s="1"/>
      <c r="M477" s="1"/>
      <c r="N477" s="1"/>
      <c r="O477" s="1"/>
      <c r="P477" s="1"/>
      <c r="Q477" s="1"/>
      <c r="R477" s="1"/>
      <c r="S477" s="1"/>
      <c r="T477" s="1"/>
      <c r="U477" s="1"/>
      <c r="W477" s="1"/>
      <c r="X477" s="1"/>
      <c r="Y477" s="1"/>
      <c r="Z477" s="1"/>
      <c r="AA477" s="1"/>
      <c r="AB477" s="1"/>
      <c r="AC477" s="1"/>
      <c r="AD477" s="1"/>
    </row>
    <row r="478">
      <c r="A478" s="1"/>
      <c r="B478" s="1"/>
      <c r="C478" s="1"/>
      <c r="D478" s="1"/>
      <c r="E478" s="1"/>
      <c r="F478" s="1"/>
      <c r="G478" s="1"/>
      <c r="H478" s="1"/>
      <c r="I478" s="1"/>
      <c r="J478" s="1"/>
      <c r="K478" s="1"/>
      <c r="L478" s="1"/>
      <c r="M478" s="1"/>
      <c r="N478" s="1"/>
      <c r="O478" s="1"/>
      <c r="P478" s="1"/>
      <c r="Q478" s="1"/>
      <c r="R478" s="1"/>
      <c r="S478" s="1"/>
      <c r="T478" s="1"/>
      <c r="U478" s="1"/>
      <c r="W478" s="1"/>
      <c r="X478" s="1"/>
      <c r="Y478" s="1"/>
      <c r="Z478" s="1"/>
      <c r="AA478" s="1"/>
      <c r="AB478" s="1"/>
      <c r="AC478" s="1"/>
      <c r="AD478" s="1"/>
    </row>
    <row r="479">
      <c r="A479" s="1"/>
      <c r="B479" s="1"/>
      <c r="C479" s="1"/>
      <c r="D479" s="1"/>
      <c r="E479" s="1"/>
      <c r="F479" s="1"/>
      <c r="G479" s="1"/>
      <c r="H479" s="1"/>
      <c r="I479" s="1"/>
      <c r="J479" s="1"/>
      <c r="K479" s="1"/>
      <c r="L479" s="1"/>
      <c r="M479" s="1"/>
      <c r="N479" s="1"/>
      <c r="O479" s="1"/>
      <c r="P479" s="1"/>
      <c r="Q479" s="1"/>
      <c r="R479" s="1"/>
      <c r="S479" s="1"/>
      <c r="T479" s="1"/>
      <c r="U479" s="1"/>
      <c r="W479" s="1"/>
      <c r="X479" s="1"/>
      <c r="Y479" s="1"/>
      <c r="Z479" s="1"/>
      <c r="AA479" s="1"/>
      <c r="AB479" s="1"/>
      <c r="AC479" s="1"/>
      <c r="AD479" s="1"/>
    </row>
    <row r="480">
      <c r="A480" s="1"/>
      <c r="B480" s="1"/>
      <c r="C480" s="1"/>
      <c r="D480" s="1"/>
      <c r="E480" s="1"/>
      <c r="F480" s="1"/>
      <c r="G480" s="1"/>
      <c r="H480" s="1"/>
      <c r="I480" s="1"/>
      <c r="J480" s="1"/>
      <c r="K480" s="1"/>
      <c r="L480" s="1"/>
      <c r="M480" s="1"/>
      <c r="N480" s="1"/>
      <c r="O480" s="1"/>
      <c r="P480" s="1"/>
      <c r="Q480" s="1"/>
      <c r="R480" s="1"/>
      <c r="S480" s="1"/>
      <c r="T480" s="1"/>
      <c r="U480" s="1"/>
      <c r="W480" s="1"/>
      <c r="X480" s="1"/>
      <c r="Y480" s="1"/>
      <c r="Z480" s="1"/>
      <c r="AA480" s="1"/>
      <c r="AB480" s="1"/>
      <c r="AC480" s="1"/>
      <c r="AD480" s="1"/>
    </row>
    <row r="481">
      <c r="A481" s="1"/>
      <c r="B481" s="1"/>
      <c r="C481" s="1"/>
      <c r="D481" s="1"/>
      <c r="E481" s="1"/>
      <c r="F481" s="1"/>
      <c r="G481" s="1"/>
      <c r="H481" s="1"/>
      <c r="I481" s="1"/>
      <c r="J481" s="1"/>
      <c r="K481" s="1"/>
      <c r="L481" s="1"/>
      <c r="M481" s="1"/>
      <c r="N481" s="1"/>
      <c r="O481" s="1"/>
      <c r="P481" s="1"/>
      <c r="Q481" s="1"/>
      <c r="R481" s="1"/>
      <c r="S481" s="1"/>
      <c r="T481" s="1"/>
      <c r="U481" s="1"/>
      <c r="W481" s="1"/>
      <c r="X481" s="1"/>
      <c r="Y481" s="1"/>
      <c r="Z481" s="1"/>
      <c r="AA481" s="1"/>
      <c r="AB481" s="1"/>
      <c r="AC481" s="1"/>
      <c r="AD481" s="1"/>
    </row>
    <row r="482">
      <c r="A482" s="1"/>
      <c r="B482" s="1"/>
      <c r="C482" s="1"/>
      <c r="D482" s="1"/>
      <c r="E482" s="1"/>
      <c r="F482" s="1"/>
      <c r="G482" s="1"/>
      <c r="H482" s="1"/>
      <c r="I482" s="1"/>
      <c r="J482" s="1"/>
      <c r="K482" s="1"/>
      <c r="L482" s="1"/>
      <c r="M482" s="1"/>
      <c r="N482" s="1"/>
      <c r="O482" s="1"/>
      <c r="P482" s="1"/>
      <c r="Q482" s="1"/>
      <c r="R482" s="1"/>
      <c r="S482" s="1"/>
      <c r="T482" s="1"/>
      <c r="U482" s="1"/>
      <c r="W482" s="1"/>
      <c r="X482" s="1"/>
      <c r="Y482" s="1"/>
      <c r="Z482" s="1"/>
      <c r="AA482" s="1"/>
      <c r="AB482" s="1"/>
      <c r="AC482" s="1"/>
      <c r="AD482" s="1"/>
    </row>
    <row r="483">
      <c r="A483" s="1"/>
      <c r="B483" s="1"/>
      <c r="C483" s="1"/>
      <c r="D483" s="1"/>
      <c r="E483" s="1"/>
      <c r="F483" s="1"/>
      <c r="G483" s="1"/>
      <c r="H483" s="1"/>
      <c r="I483" s="1"/>
      <c r="J483" s="1"/>
      <c r="K483" s="1"/>
      <c r="L483" s="1"/>
      <c r="M483" s="1"/>
      <c r="N483" s="1"/>
      <c r="O483" s="1"/>
      <c r="P483" s="1"/>
      <c r="Q483" s="1"/>
      <c r="R483" s="1"/>
      <c r="S483" s="1"/>
      <c r="T483" s="1"/>
      <c r="U483" s="1"/>
      <c r="W483" s="1"/>
      <c r="X483" s="1"/>
      <c r="Y483" s="1"/>
      <c r="Z483" s="1"/>
      <c r="AA483" s="1"/>
      <c r="AB483" s="1"/>
      <c r="AC483" s="1"/>
      <c r="AD483" s="1"/>
    </row>
    <row r="484">
      <c r="A484" s="1"/>
      <c r="B484" s="1"/>
      <c r="C484" s="1"/>
      <c r="D484" s="1"/>
      <c r="E484" s="1"/>
      <c r="F484" s="1"/>
      <c r="G484" s="1"/>
      <c r="H484" s="1"/>
      <c r="I484" s="1"/>
      <c r="J484" s="1"/>
      <c r="K484" s="1"/>
      <c r="L484" s="1"/>
      <c r="M484" s="1"/>
      <c r="N484" s="1"/>
      <c r="O484" s="1"/>
      <c r="P484" s="1"/>
      <c r="Q484" s="1"/>
      <c r="R484" s="1"/>
      <c r="S484" s="1"/>
      <c r="T484" s="1"/>
      <c r="U484" s="1"/>
      <c r="W484" s="1"/>
      <c r="X484" s="1"/>
      <c r="Y484" s="1"/>
      <c r="Z484" s="1"/>
      <c r="AA484" s="1"/>
      <c r="AB484" s="1"/>
      <c r="AC484" s="1"/>
      <c r="AD484" s="1"/>
    </row>
    <row r="485">
      <c r="A485" s="1"/>
      <c r="B485" s="1"/>
      <c r="C485" s="1"/>
      <c r="D485" s="1"/>
      <c r="E485" s="1"/>
      <c r="F485" s="1"/>
      <c r="G485" s="1"/>
      <c r="H485" s="1"/>
      <c r="I485" s="1"/>
      <c r="J485" s="1"/>
      <c r="K485" s="1"/>
      <c r="L485" s="1"/>
      <c r="M485" s="1"/>
      <c r="N485" s="1"/>
      <c r="O485" s="1"/>
      <c r="P485" s="1"/>
      <c r="Q485" s="1"/>
      <c r="R485" s="1"/>
      <c r="S485" s="1"/>
      <c r="T485" s="1"/>
      <c r="U485" s="1"/>
      <c r="W485" s="1"/>
      <c r="X485" s="1"/>
      <c r="Y485" s="1"/>
      <c r="Z485" s="1"/>
      <c r="AA485" s="1"/>
      <c r="AB485" s="1"/>
      <c r="AC485" s="1"/>
      <c r="AD485" s="1"/>
    </row>
    <row r="486">
      <c r="A486" s="1"/>
      <c r="B486" s="1"/>
      <c r="C486" s="1"/>
      <c r="D486" s="1"/>
      <c r="E486" s="1"/>
      <c r="F486" s="1"/>
      <c r="G486" s="1"/>
      <c r="H486" s="1"/>
      <c r="I486" s="1"/>
      <c r="J486" s="1"/>
      <c r="K486" s="1"/>
      <c r="L486" s="1"/>
      <c r="M486" s="1"/>
      <c r="N486" s="1"/>
      <c r="O486" s="1"/>
      <c r="P486" s="1"/>
      <c r="Q486" s="1"/>
      <c r="R486" s="1"/>
      <c r="S486" s="1"/>
      <c r="T486" s="1"/>
      <c r="U486" s="1"/>
      <c r="W486" s="1"/>
      <c r="X486" s="1"/>
      <c r="Y486" s="1"/>
      <c r="Z486" s="1"/>
      <c r="AA486" s="1"/>
      <c r="AB486" s="1"/>
      <c r="AC486" s="1"/>
      <c r="AD486" s="1"/>
    </row>
    <row r="487">
      <c r="A487" s="1"/>
      <c r="B487" s="1"/>
      <c r="C487" s="1"/>
      <c r="D487" s="1"/>
      <c r="E487" s="1"/>
      <c r="F487" s="1"/>
      <c r="G487" s="1"/>
      <c r="H487" s="1"/>
      <c r="I487" s="1"/>
      <c r="J487" s="1"/>
      <c r="K487" s="1"/>
      <c r="L487" s="1"/>
      <c r="M487" s="1"/>
      <c r="N487" s="1"/>
      <c r="O487" s="1"/>
      <c r="P487" s="1"/>
      <c r="Q487" s="1"/>
      <c r="R487" s="1"/>
      <c r="S487" s="1"/>
      <c r="T487" s="1"/>
      <c r="U487" s="1"/>
      <c r="W487" s="1"/>
      <c r="X487" s="1"/>
      <c r="Y487" s="1"/>
      <c r="Z487" s="1"/>
      <c r="AA487" s="1"/>
      <c r="AB487" s="1"/>
      <c r="AC487" s="1"/>
      <c r="AD487" s="1"/>
    </row>
    <row r="488">
      <c r="A488" s="1"/>
      <c r="B488" s="1"/>
      <c r="C488" s="1"/>
      <c r="D488" s="1"/>
      <c r="E488" s="1"/>
      <c r="F488" s="1"/>
      <c r="G488" s="1"/>
      <c r="H488" s="1"/>
      <c r="I488" s="1"/>
      <c r="J488" s="1"/>
      <c r="K488" s="1"/>
      <c r="L488" s="1"/>
      <c r="M488" s="1"/>
      <c r="N488" s="1"/>
      <c r="O488" s="1"/>
      <c r="P488" s="1"/>
      <c r="Q488" s="1"/>
      <c r="R488" s="1"/>
      <c r="S488" s="1"/>
      <c r="T488" s="1"/>
      <c r="U488" s="1"/>
      <c r="W488" s="1"/>
      <c r="X488" s="1"/>
      <c r="Y488" s="1"/>
      <c r="Z488" s="1"/>
      <c r="AA488" s="1"/>
      <c r="AB488" s="1"/>
      <c r="AC488" s="1"/>
      <c r="AD488" s="1"/>
    </row>
    <row r="489">
      <c r="A489" s="1"/>
      <c r="B489" s="1"/>
      <c r="C489" s="1"/>
      <c r="D489" s="1"/>
      <c r="E489" s="1"/>
      <c r="F489" s="1"/>
      <c r="G489" s="1"/>
      <c r="H489" s="1"/>
      <c r="I489" s="1"/>
      <c r="J489" s="1"/>
      <c r="K489" s="1"/>
      <c r="L489" s="1"/>
      <c r="M489" s="1"/>
      <c r="N489" s="1"/>
      <c r="O489" s="1"/>
      <c r="P489" s="1"/>
      <c r="Q489" s="1"/>
      <c r="R489" s="1"/>
      <c r="S489" s="1"/>
      <c r="T489" s="1"/>
      <c r="U489" s="1"/>
      <c r="W489" s="1"/>
      <c r="X489" s="1"/>
      <c r="Y489" s="1"/>
      <c r="Z489" s="1"/>
      <c r="AA489" s="1"/>
      <c r="AB489" s="1"/>
      <c r="AC489" s="1"/>
      <c r="AD489" s="1"/>
    </row>
    <row r="490">
      <c r="A490" s="1"/>
      <c r="B490" s="1"/>
      <c r="C490" s="1"/>
      <c r="D490" s="1"/>
      <c r="E490" s="1"/>
      <c r="F490" s="1"/>
      <c r="G490" s="1"/>
      <c r="H490" s="1"/>
      <c r="I490" s="1"/>
      <c r="J490" s="1"/>
      <c r="K490" s="1"/>
      <c r="L490" s="1"/>
      <c r="M490" s="1"/>
      <c r="N490" s="1"/>
      <c r="O490" s="1"/>
      <c r="P490" s="1"/>
      <c r="Q490" s="1"/>
      <c r="R490" s="1"/>
      <c r="S490" s="1"/>
      <c r="T490" s="1"/>
      <c r="U490" s="1"/>
      <c r="W490" s="1"/>
      <c r="X490" s="1"/>
      <c r="Y490" s="1"/>
      <c r="Z490" s="1"/>
      <c r="AA490" s="1"/>
      <c r="AB490" s="1"/>
      <c r="AC490" s="1"/>
      <c r="AD490" s="1"/>
    </row>
    <row r="491">
      <c r="A491" s="1"/>
      <c r="B491" s="1"/>
      <c r="C491" s="1"/>
      <c r="D491" s="1"/>
      <c r="E491" s="1"/>
      <c r="F491" s="1"/>
      <c r="G491" s="1"/>
      <c r="H491" s="1"/>
      <c r="I491" s="1"/>
      <c r="J491" s="1"/>
      <c r="K491" s="1"/>
      <c r="L491" s="1"/>
      <c r="M491" s="1"/>
      <c r="N491" s="1"/>
      <c r="O491" s="1"/>
      <c r="P491" s="1"/>
      <c r="Q491" s="1"/>
      <c r="R491" s="1"/>
      <c r="S491" s="1"/>
      <c r="T491" s="1"/>
      <c r="U491" s="1"/>
      <c r="W491" s="1"/>
      <c r="X491" s="1"/>
      <c r="Y491" s="1"/>
      <c r="Z491" s="1"/>
      <c r="AA491" s="1"/>
      <c r="AB491" s="1"/>
      <c r="AC491" s="1"/>
      <c r="AD491" s="1"/>
    </row>
    <row r="492">
      <c r="A492" s="1"/>
      <c r="B492" s="1"/>
      <c r="C492" s="1"/>
      <c r="D492" s="1"/>
      <c r="E492" s="1"/>
      <c r="F492" s="1"/>
      <c r="G492" s="1"/>
      <c r="H492" s="1"/>
      <c r="I492" s="1"/>
      <c r="J492" s="1"/>
      <c r="K492" s="1"/>
      <c r="L492" s="1"/>
      <c r="M492" s="1"/>
      <c r="N492" s="1"/>
      <c r="O492" s="1"/>
      <c r="P492" s="1"/>
      <c r="Q492" s="1"/>
      <c r="R492" s="1"/>
      <c r="S492" s="1"/>
      <c r="T492" s="1"/>
      <c r="U492" s="1"/>
      <c r="W492" s="1"/>
      <c r="X492" s="1"/>
      <c r="Y492" s="1"/>
      <c r="Z492" s="1"/>
      <c r="AA492" s="1"/>
      <c r="AB492" s="1"/>
      <c r="AC492" s="1"/>
      <c r="AD492" s="1"/>
    </row>
    <row r="493">
      <c r="A493" s="1"/>
      <c r="B493" s="1"/>
      <c r="C493" s="1"/>
      <c r="D493" s="1"/>
      <c r="E493" s="1"/>
      <c r="F493" s="1"/>
      <c r="G493" s="1"/>
      <c r="H493" s="1"/>
      <c r="I493" s="1"/>
      <c r="J493" s="1"/>
      <c r="K493" s="1"/>
      <c r="L493" s="1"/>
      <c r="M493" s="1"/>
      <c r="N493" s="1"/>
      <c r="O493" s="1"/>
      <c r="P493" s="1"/>
      <c r="Q493" s="1"/>
      <c r="R493" s="1"/>
      <c r="S493" s="1"/>
      <c r="T493" s="1"/>
      <c r="U493" s="1"/>
      <c r="W493" s="1"/>
      <c r="X493" s="1"/>
      <c r="Y493" s="1"/>
      <c r="Z493" s="1"/>
      <c r="AA493" s="1"/>
      <c r="AB493" s="1"/>
      <c r="AC493" s="1"/>
      <c r="AD493" s="1"/>
    </row>
    <row r="494">
      <c r="A494" s="1"/>
      <c r="B494" s="1"/>
      <c r="C494" s="1"/>
      <c r="D494" s="1"/>
      <c r="E494" s="1"/>
      <c r="F494" s="1"/>
      <c r="G494" s="1"/>
      <c r="H494" s="1"/>
      <c r="I494" s="1"/>
      <c r="J494" s="1"/>
      <c r="K494" s="1"/>
      <c r="L494" s="1"/>
      <c r="M494" s="1"/>
      <c r="N494" s="1"/>
      <c r="O494" s="1"/>
      <c r="P494" s="1"/>
      <c r="Q494" s="1"/>
      <c r="R494" s="1"/>
      <c r="S494" s="1"/>
      <c r="T494" s="1"/>
      <c r="U494" s="1"/>
      <c r="W494" s="1"/>
      <c r="X494" s="1"/>
      <c r="Y494" s="1"/>
      <c r="Z494" s="1"/>
      <c r="AA494" s="1"/>
      <c r="AB494" s="1"/>
      <c r="AC494" s="1"/>
      <c r="AD494" s="1"/>
    </row>
    <row r="495">
      <c r="A495" s="1"/>
      <c r="B495" s="1"/>
      <c r="C495" s="1"/>
      <c r="D495" s="1"/>
      <c r="E495" s="1"/>
      <c r="F495" s="1"/>
      <c r="G495" s="1"/>
      <c r="H495" s="1"/>
      <c r="I495" s="1"/>
      <c r="J495" s="1"/>
      <c r="K495" s="1"/>
      <c r="L495" s="1"/>
      <c r="M495" s="1"/>
      <c r="N495" s="1"/>
      <c r="O495" s="1"/>
      <c r="P495" s="1"/>
      <c r="Q495" s="1"/>
      <c r="R495" s="1"/>
      <c r="S495" s="1"/>
      <c r="T495" s="1"/>
      <c r="U495" s="1"/>
      <c r="W495" s="1"/>
      <c r="X495" s="1"/>
      <c r="Y495" s="1"/>
      <c r="Z495" s="1"/>
      <c r="AA495" s="1"/>
      <c r="AB495" s="1"/>
      <c r="AC495" s="1"/>
      <c r="AD495" s="1"/>
    </row>
    <row r="496">
      <c r="A496" s="1"/>
      <c r="B496" s="1"/>
      <c r="C496" s="1"/>
      <c r="D496" s="1"/>
      <c r="E496" s="1"/>
      <c r="F496" s="1"/>
      <c r="G496" s="1"/>
      <c r="H496" s="1"/>
      <c r="I496" s="1"/>
      <c r="J496" s="1"/>
      <c r="K496" s="1"/>
      <c r="L496" s="1"/>
      <c r="M496" s="1"/>
      <c r="N496" s="1"/>
      <c r="O496" s="1"/>
      <c r="P496" s="1"/>
      <c r="Q496" s="1"/>
      <c r="R496" s="1"/>
      <c r="S496" s="1"/>
      <c r="T496" s="1"/>
      <c r="U496" s="1"/>
      <c r="W496" s="1"/>
      <c r="X496" s="1"/>
      <c r="Y496" s="1"/>
      <c r="Z496" s="1"/>
      <c r="AA496" s="1"/>
      <c r="AB496" s="1"/>
      <c r="AC496" s="1"/>
      <c r="AD496" s="1"/>
    </row>
    <row r="497">
      <c r="A497" s="1"/>
      <c r="B497" s="1"/>
      <c r="C497" s="1"/>
      <c r="D497" s="1"/>
      <c r="E497" s="1"/>
      <c r="F497" s="1"/>
      <c r="G497" s="1"/>
      <c r="H497" s="1"/>
      <c r="I497" s="1"/>
      <c r="J497" s="1"/>
      <c r="K497" s="1"/>
      <c r="L497" s="1"/>
      <c r="M497" s="1"/>
      <c r="N497" s="1"/>
      <c r="O497" s="1"/>
      <c r="P497" s="1"/>
      <c r="Q497" s="1"/>
      <c r="R497" s="1"/>
      <c r="S497" s="1"/>
      <c r="T497" s="1"/>
      <c r="U497" s="1"/>
      <c r="W497" s="1"/>
      <c r="X497" s="1"/>
      <c r="Y497" s="1"/>
      <c r="Z497" s="1"/>
      <c r="AA497" s="1"/>
      <c r="AB497" s="1"/>
      <c r="AC497" s="1"/>
      <c r="AD497" s="1"/>
    </row>
    <row r="498">
      <c r="A498" s="1"/>
      <c r="B498" s="1"/>
      <c r="C498" s="1"/>
      <c r="D498" s="1"/>
      <c r="E498" s="1"/>
      <c r="F498" s="1"/>
      <c r="G498" s="1"/>
      <c r="H498" s="1"/>
      <c r="I498" s="1"/>
      <c r="J498" s="1"/>
      <c r="K498" s="1"/>
      <c r="L498" s="1"/>
      <c r="M498" s="1"/>
      <c r="N498" s="1"/>
      <c r="O498" s="1"/>
      <c r="P498" s="1"/>
      <c r="Q498" s="1"/>
      <c r="R498" s="1"/>
      <c r="S498" s="1"/>
      <c r="T498" s="1"/>
      <c r="U498" s="1"/>
      <c r="W498" s="1"/>
      <c r="X498" s="1"/>
      <c r="Y498" s="1"/>
      <c r="Z498" s="1"/>
      <c r="AA498" s="1"/>
      <c r="AB498" s="1"/>
      <c r="AC498" s="1"/>
      <c r="AD498" s="1"/>
    </row>
    <row r="499">
      <c r="A499" s="1"/>
      <c r="B499" s="1"/>
      <c r="C499" s="1"/>
      <c r="D499" s="1"/>
      <c r="E499" s="1"/>
      <c r="F499" s="1"/>
      <c r="G499" s="1"/>
      <c r="H499" s="1"/>
      <c r="I499" s="1"/>
      <c r="J499" s="1"/>
      <c r="K499" s="1"/>
      <c r="L499" s="1"/>
      <c r="M499" s="1"/>
      <c r="N499" s="1"/>
      <c r="O499" s="1"/>
      <c r="P499" s="1"/>
      <c r="Q499" s="1"/>
      <c r="R499" s="1"/>
      <c r="S499" s="1"/>
      <c r="T499" s="1"/>
      <c r="U499" s="1"/>
      <c r="W499" s="1"/>
      <c r="X499" s="1"/>
      <c r="Y499" s="1"/>
      <c r="Z499" s="1"/>
      <c r="AA499" s="1"/>
      <c r="AB499" s="1"/>
      <c r="AC499" s="1"/>
      <c r="AD499" s="1"/>
    </row>
    <row r="500">
      <c r="A500" s="1"/>
      <c r="B500" s="1"/>
      <c r="C500" s="1"/>
      <c r="D500" s="1"/>
      <c r="E500" s="1"/>
      <c r="F500" s="1"/>
      <c r="G500" s="1"/>
      <c r="H500" s="1"/>
      <c r="I500" s="1"/>
      <c r="J500" s="1"/>
      <c r="K500" s="1"/>
      <c r="L500" s="1"/>
      <c r="M500" s="1"/>
      <c r="N500" s="1"/>
      <c r="O500" s="1"/>
      <c r="P500" s="1"/>
      <c r="Q500" s="1"/>
      <c r="R500" s="1"/>
      <c r="S500" s="1"/>
      <c r="T500" s="1"/>
      <c r="U500" s="1"/>
      <c r="W500" s="1"/>
      <c r="X500" s="1"/>
      <c r="Y500" s="1"/>
      <c r="Z500" s="1"/>
      <c r="AA500" s="1"/>
      <c r="AB500" s="1"/>
      <c r="AC500" s="1"/>
      <c r="AD500" s="1"/>
    </row>
    <row r="501">
      <c r="A501" s="1"/>
      <c r="B501" s="1"/>
      <c r="C501" s="1"/>
      <c r="D501" s="1"/>
      <c r="E501" s="1"/>
      <c r="F501" s="1"/>
      <c r="G501" s="1"/>
      <c r="H501" s="1"/>
      <c r="I501" s="1"/>
      <c r="J501" s="1"/>
      <c r="K501" s="1"/>
      <c r="L501" s="1"/>
      <c r="M501" s="1"/>
      <c r="N501" s="1"/>
      <c r="O501" s="1"/>
      <c r="P501" s="1"/>
      <c r="Q501" s="1"/>
      <c r="R501" s="1"/>
      <c r="S501" s="1"/>
      <c r="T501" s="1"/>
      <c r="U501" s="1"/>
      <c r="W501" s="1"/>
      <c r="X501" s="1"/>
      <c r="Y501" s="1"/>
      <c r="Z501" s="1"/>
      <c r="AA501" s="1"/>
      <c r="AB501" s="1"/>
      <c r="AC501" s="1"/>
      <c r="AD501" s="1"/>
    </row>
    <row r="502">
      <c r="A502" s="1"/>
      <c r="B502" s="1"/>
      <c r="C502" s="1"/>
      <c r="D502" s="1"/>
      <c r="E502" s="1"/>
      <c r="F502" s="1"/>
      <c r="G502" s="1"/>
      <c r="H502" s="1"/>
      <c r="I502" s="1"/>
      <c r="J502" s="1"/>
      <c r="K502" s="1"/>
      <c r="L502" s="1"/>
      <c r="M502" s="1"/>
      <c r="N502" s="1"/>
      <c r="O502" s="1"/>
      <c r="P502" s="1"/>
      <c r="Q502" s="1"/>
      <c r="R502" s="1"/>
      <c r="S502" s="1"/>
      <c r="T502" s="1"/>
      <c r="U502" s="1"/>
      <c r="W502" s="1"/>
      <c r="X502" s="1"/>
      <c r="Y502" s="1"/>
      <c r="Z502" s="1"/>
      <c r="AA502" s="1"/>
      <c r="AB502" s="1"/>
      <c r="AC502" s="1"/>
      <c r="AD502" s="1"/>
    </row>
    <row r="503">
      <c r="A503" s="1"/>
      <c r="B503" s="1"/>
      <c r="C503" s="1"/>
      <c r="D503" s="1"/>
      <c r="E503" s="1"/>
      <c r="F503" s="1"/>
      <c r="G503" s="1"/>
      <c r="H503" s="1"/>
      <c r="I503" s="1"/>
      <c r="J503" s="1"/>
      <c r="K503" s="1"/>
      <c r="L503" s="1"/>
      <c r="M503" s="1"/>
      <c r="N503" s="1"/>
      <c r="O503" s="1"/>
      <c r="P503" s="1"/>
      <c r="Q503" s="1"/>
      <c r="R503" s="1"/>
      <c r="S503" s="1"/>
      <c r="T503" s="1"/>
      <c r="U503" s="1"/>
      <c r="W503" s="1"/>
      <c r="X503" s="1"/>
      <c r="Y503" s="1"/>
      <c r="Z503" s="1"/>
      <c r="AA503" s="1"/>
      <c r="AB503" s="1"/>
      <c r="AC503" s="1"/>
      <c r="AD503" s="1"/>
    </row>
    <row r="504">
      <c r="A504" s="1"/>
      <c r="B504" s="1"/>
      <c r="C504" s="1"/>
      <c r="D504" s="1"/>
      <c r="E504" s="1"/>
      <c r="F504" s="1"/>
      <c r="G504" s="1"/>
      <c r="H504" s="1"/>
      <c r="I504" s="1"/>
      <c r="J504" s="1"/>
      <c r="K504" s="1"/>
      <c r="L504" s="1"/>
      <c r="M504" s="1"/>
      <c r="N504" s="1"/>
      <c r="O504" s="1"/>
      <c r="P504" s="1"/>
      <c r="Q504" s="1"/>
      <c r="R504" s="1"/>
      <c r="S504" s="1"/>
      <c r="T504" s="1"/>
      <c r="U504" s="1"/>
      <c r="W504" s="1"/>
      <c r="X504" s="1"/>
      <c r="Y504" s="1"/>
      <c r="Z504" s="1"/>
      <c r="AA504" s="1"/>
      <c r="AB504" s="1"/>
      <c r="AC504" s="1"/>
      <c r="AD504" s="1"/>
    </row>
    <row r="505">
      <c r="A505" s="1"/>
      <c r="B505" s="1"/>
      <c r="C505" s="1"/>
      <c r="D505" s="1"/>
      <c r="E505" s="1"/>
      <c r="F505" s="1"/>
      <c r="G505" s="1"/>
      <c r="H505" s="1"/>
      <c r="I505" s="1"/>
      <c r="J505" s="1"/>
      <c r="K505" s="1"/>
      <c r="L505" s="1"/>
      <c r="M505" s="1"/>
      <c r="N505" s="1"/>
      <c r="O505" s="1"/>
      <c r="P505" s="1"/>
      <c r="Q505" s="1"/>
      <c r="R505" s="1"/>
      <c r="S505" s="1"/>
      <c r="T505" s="1"/>
      <c r="U505" s="1"/>
      <c r="W505" s="1"/>
      <c r="X505" s="1"/>
      <c r="Y505" s="1"/>
      <c r="Z505" s="1"/>
      <c r="AA505" s="1"/>
      <c r="AB505" s="1"/>
      <c r="AC505" s="1"/>
      <c r="AD505" s="1"/>
    </row>
    <row r="506">
      <c r="A506" s="1"/>
      <c r="B506" s="1"/>
      <c r="C506" s="1"/>
      <c r="D506" s="1"/>
      <c r="E506" s="1"/>
      <c r="F506" s="1"/>
      <c r="G506" s="1"/>
      <c r="H506" s="1"/>
      <c r="I506" s="1"/>
      <c r="J506" s="1"/>
      <c r="K506" s="1"/>
      <c r="L506" s="1"/>
      <c r="M506" s="1"/>
      <c r="N506" s="1"/>
      <c r="O506" s="1"/>
      <c r="P506" s="1"/>
      <c r="Q506" s="1"/>
      <c r="R506" s="1"/>
      <c r="S506" s="1"/>
      <c r="T506" s="1"/>
      <c r="U506" s="1"/>
      <c r="W506" s="1"/>
      <c r="X506" s="1"/>
      <c r="Y506" s="1"/>
      <c r="Z506" s="1"/>
      <c r="AA506" s="1"/>
      <c r="AB506" s="1"/>
      <c r="AC506" s="1"/>
      <c r="AD506" s="1"/>
    </row>
    <row r="507">
      <c r="A507" s="1"/>
      <c r="B507" s="1"/>
      <c r="C507" s="1"/>
      <c r="D507" s="1"/>
      <c r="E507" s="1"/>
      <c r="F507" s="1"/>
      <c r="G507" s="1"/>
      <c r="H507" s="1"/>
      <c r="I507" s="1"/>
      <c r="J507" s="1"/>
      <c r="K507" s="1"/>
      <c r="L507" s="1"/>
      <c r="M507" s="1"/>
      <c r="N507" s="1"/>
      <c r="O507" s="1"/>
      <c r="P507" s="1"/>
      <c r="Q507" s="1"/>
      <c r="R507" s="1"/>
      <c r="S507" s="1"/>
      <c r="T507" s="1"/>
      <c r="U507" s="1"/>
      <c r="W507" s="1"/>
      <c r="X507" s="1"/>
      <c r="Y507" s="1"/>
      <c r="Z507" s="1"/>
      <c r="AA507" s="1"/>
      <c r="AB507" s="1"/>
      <c r="AC507" s="1"/>
      <c r="AD507" s="1"/>
    </row>
    <row r="508">
      <c r="A508" s="1"/>
      <c r="B508" s="1"/>
      <c r="C508" s="1"/>
      <c r="D508" s="1"/>
      <c r="E508" s="1"/>
      <c r="F508" s="1"/>
      <c r="G508" s="1"/>
      <c r="H508" s="1"/>
      <c r="I508" s="1"/>
      <c r="J508" s="1"/>
      <c r="K508" s="1"/>
      <c r="L508" s="1"/>
      <c r="M508" s="1"/>
      <c r="N508" s="1"/>
      <c r="O508" s="1"/>
      <c r="P508" s="1"/>
      <c r="Q508" s="1"/>
      <c r="R508" s="1"/>
      <c r="S508" s="1"/>
      <c r="T508" s="1"/>
      <c r="U508" s="1"/>
      <c r="W508" s="1"/>
      <c r="X508" s="1"/>
      <c r="Y508" s="1"/>
      <c r="Z508" s="1"/>
      <c r="AA508" s="1"/>
      <c r="AB508" s="1"/>
      <c r="AC508" s="1"/>
      <c r="AD508" s="1"/>
    </row>
    <row r="509">
      <c r="A509" s="1"/>
      <c r="B509" s="1"/>
      <c r="C509" s="1"/>
      <c r="D509" s="1"/>
      <c r="E509" s="1"/>
      <c r="F509" s="1"/>
      <c r="G509" s="1"/>
      <c r="H509" s="1"/>
      <c r="I509" s="1"/>
      <c r="J509" s="1"/>
      <c r="K509" s="1"/>
      <c r="L509" s="1"/>
      <c r="M509" s="1"/>
      <c r="N509" s="1"/>
      <c r="O509" s="1"/>
      <c r="P509" s="1"/>
      <c r="Q509" s="1"/>
      <c r="R509" s="1"/>
      <c r="S509" s="1"/>
      <c r="T509" s="1"/>
      <c r="U509" s="1"/>
      <c r="W509" s="1"/>
      <c r="X509" s="1"/>
      <c r="Y509" s="1"/>
      <c r="Z509" s="1"/>
      <c r="AA509" s="1"/>
      <c r="AB509" s="1"/>
      <c r="AC509" s="1"/>
      <c r="AD509" s="1"/>
    </row>
    <row r="510">
      <c r="A510" s="1"/>
      <c r="B510" s="1"/>
      <c r="C510" s="1"/>
      <c r="D510" s="1"/>
      <c r="E510" s="1"/>
      <c r="F510" s="1"/>
      <c r="G510" s="1"/>
      <c r="H510" s="1"/>
      <c r="I510" s="1"/>
      <c r="J510" s="1"/>
      <c r="K510" s="1"/>
      <c r="L510" s="1"/>
      <c r="M510" s="1"/>
      <c r="N510" s="1"/>
      <c r="O510" s="1"/>
      <c r="P510" s="1"/>
      <c r="Q510" s="1"/>
      <c r="R510" s="1"/>
      <c r="S510" s="1"/>
      <c r="T510" s="1"/>
      <c r="U510" s="1"/>
      <c r="W510" s="1"/>
      <c r="X510" s="1"/>
      <c r="Y510" s="1"/>
      <c r="Z510" s="1"/>
      <c r="AA510" s="1"/>
      <c r="AB510" s="1"/>
      <c r="AC510" s="1"/>
      <c r="AD510" s="1"/>
    </row>
    <row r="511">
      <c r="A511" s="1"/>
      <c r="B511" s="1"/>
      <c r="C511" s="1"/>
      <c r="D511" s="1"/>
      <c r="E511" s="1"/>
      <c r="F511" s="1"/>
      <c r="G511" s="1"/>
      <c r="H511" s="1"/>
      <c r="I511" s="1"/>
      <c r="J511" s="1"/>
      <c r="K511" s="1"/>
      <c r="L511" s="1"/>
      <c r="M511" s="1"/>
      <c r="N511" s="1"/>
      <c r="O511" s="1"/>
      <c r="P511" s="1"/>
      <c r="Q511" s="1"/>
      <c r="R511" s="1"/>
      <c r="S511" s="1"/>
      <c r="T511" s="1"/>
      <c r="U511" s="1"/>
      <c r="W511" s="1"/>
      <c r="X511" s="1"/>
      <c r="Y511" s="1"/>
      <c r="Z511" s="1"/>
      <c r="AA511" s="1"/>
      <c r="AB511" s="1"/>
      <c r="AC511" s="1"/>
      <c r="AD511" s="1"/>
    </row>
    <row r="512">
      <c r="A512" s="1"/>
      <c r="B512" s="1"/>
      <c r="C512" s="1"/>
      <c r="D512" s="1"/>
      <c r="E512" s="1"/>
      <c r="F512" s="1"/>
      <c r="G512" s="1"/>
      <c r="H512" s="1"/>
      <c r="I512" s="1"/>
      <c r="J512" s="1"/>
      <c r="K512" s="1"/>
      <c r="L512" s="1"/>
      <c r="M512" s="1"/>
      <c r="N512" s="1"/>
      <c r="O512" s="1"/>
      <c r="P512" s="1"/>
      <c r="Q512" s="1"/>
      <c r="R512" s="1"/>
      <c r="S512" s="1"/>
      <c r="T512" s="1"/>
      <c r="U512" s="1"/>
      <c r="W512" s="1"/>
      <c r="X512" s="1"/>
      <c r="Y512" s="1"/>
      <c r="Z512" s="1"/>
      <c r="AA512" s="1"/>
      <c r="AB512" s="1"/>
      <c r="AC512" s="1"/>
      <c r="AD512" s="1"/>
    </row>
    <row r="513">
      <c r="A513" s="1"/>
      <c r="B513" s="1"/>
      <c r="C513" s="1"/>
      <c r="D513" s="1"/>
      <c r="E513" s="1"/>
      <c r="F513" s="1"/>
      <c r="G513" s="1"/>
      <c r="H513" s="1"/>
      <c r="I513" s="1"/>
      <c r="J513" s="1"/>
      <c r="K513" s="1"/>
      <c r="L513" s="1"/>
      <c r="M513" s="1"/>
      <c r="N513" s="1"/>
      <c r="O513" s="1"/>
      <c r="P513" s="1"/>
      <c r="Q513" s="1"/>
      <c r="R513" s="1"/>
      <c r="S513" s="1"/>
      <c r="T513" s="1"/>
      <c r="U513" s="1"/>
      <c r="W513" s="1"/>
      <c r="X513" s="1"/>
      <c r="Y513" s="1"/>
      <c r="Z513" s="1"/>
      <c r="AA513" s="1"/>
      <c r="AB513" s="1"/>
      <c r="AC513" s="1"/>
      <c r="AD513" s="1"/>
    </row>
    <row r="514">
      <c r="A514" s="1"/>
      <c r="B514" s="1"/>
      <c r="C514" s="1"/>
      <c r="D514" s="1"/>
      <c r="E514" s="1"/>
      <c r="F514" s="1"/>
      <c r="G514" s="1"/>
      <c r="H514" s="1"/>
      <c r="I514" s="1"/>
      <c r="J514" s="1"/>
      <c r="K514" s="1"/>
      <c r="L514" s="1"/>
      <c r="M514" s="1"/>
      <c r="N514" s="1"/>
      <c r="O514" s="1"/>
      <c r="P514" s="1"/>
      <c r="Q514" s="1"/>
      <c r="R514" s="1"/>
      <c r="S514" s="1"/>
      <c r="T514" s="1"/>
      <c r="U514" s="1"/>
      <c r="W514" s="1"/>
      <c r="X514" s="1"/>
      <c r="Y514" s="1"/>
      <c r="Z514" s="1"/>
      <c r="AA514" s="1"/>
      <c r="AB514" s="1"/>
      <c r="AC514" s="1"/>
      <c r="AD514" s="1"/>
    </row>
    <row r="515">
      <c r="A515" s="1"/>
      <c r="B515" s="1"/>
      <c r="C515" s="1"/>
      <c r="D515" s="1"/>
      <c r="E515" s="1"/>
      <c r="F515" s="1"/>
      <c r="G515" s="1"/>
      <c r="H515" s="1"/>
      <c r="I515" s="1"/>
      <c r="J515" s="1"/>
      <c r="K515" s="1"/>
      <c r="L515" s="1"/>
      <c r="M515" s="1"/>
      <c r="N515" s="1"/>
      <c r="O515" s="1"/>
      <c r="P515" s="1"/>
      <c r="Q515" s="1"/>
      <c r="R515" s="1"/>
      <c r="S515" s="1"/>
      <c r="T515" s="1"/>
      <c r="U515" s="1"/>
      <c r="W515" s="1"/>
      <c r="X515" s="1"/>
      <c r="Y515" s="1"/>
      <c r="Z515" s="1"/>
      <c r="AA515" s="1"/>
      <c r="AB515" s="1"/>
      <c r="AC515" s="1"/>
      <c r="AD515" s="1"/>
    </row>
    <row r="516">
      <c r="A516" s="1"/>
      <c r="B516" s="1"/>
      <c r="C516" s="1"/>
      <c r="D516" s="1"/>
      <c r="E516" s="1"/>
      <c r="F516" s="1"/>
      <c r="G516" s="1"/>
      <c r="H516" s="1"/>
      <c r="I516" s="1"/>
      <c r="J516" s="1"/>
      <c r="K516" s="1"/>
      <c r="L516" s="1"/>
      <c r="M516" s="1"/>
      <c r="N516" s="1"/>
      <c r="O516" s="1"/>
      <c r="P516" s="1"/>
      <c r="Q516" s="1"/>
      <c r="R516" s="1"/>
      <c r="S516" s="1"/>
      <c r="T516" s="1"/>
      <c r="U516" s="1"/>
      <c r="W516" s="1"/>
      <c r="X516" s="1"/>
      <c r="Y516" s="1"/>
      <c r="Z516" s="1"/>
      <c r="AA516" s="1"/>
      <c r="AB516" s="1"/>
      <c r="AC516" s="1"/>
      <c r="AD516" s="1"/>
    </row>
    <row r="517">
      <c r="A517" s="1"/>
      <c r="B517" s="1"/>
      <c r="C517" s="1"/>
      <c r="D517" s="1"/>
      <c r="E517" s="1"/>
      <c r="F517" s="1"/>
      <c r="G517" s="1"/>
      <c r="H517" s="1"/>
      <c r="I517" s="1"/>
      <c r="J517" s="1"/>
      <c r="K517" s="1"/>
      <c r="L517" s="1"/>
      <c r="M517" s="1"/>
      <c r="N517" s="1"/>
      <c r="O517" s="1"/>
      <c r="P517" s="1"/>
      <c r="Q517" s="1"/>
      <c r="R517" s="1"/>
      <c r="S517" s="1"/>
      <c r="T517" s="1"/>
      <c r="U517" s="1"/>
      <c r="W517" s="1"/>
      <c r="X517" s="1"/>
      <c r="Y517" s="1"/>
      <c r="Z517" s="1"/>
      <c r="AA517" s="1"/>
      <c r="AB517" s="1"/>
      <c r="AC517" s="1"/>
      <c r="AD517" s="1"/>
    </row>
    <row r="518">
      <c r="A518" s="1"/>
      <c r="B518" s="1"/>
      <c r="C518" s="1"/>
      <c r="D518" s="1"/>
      <c r="E518" s="1"/>
      <c r="F518" s="1"/>
      <c r="G518" s="1"/>
      <c r="H518" s="1"/>
      <c r="I518" s="1"/>
      <c r="J518" s="1"/>
      <c r="K518" s="1"/>
      <c r="L518" s="1"/>
      <c r="M518" s="1"/>
      <c r="N518" s="1"/>
      <c r="O518" s="1"/>
      <c r="P518" s="1"/>
      <c r="Q518" s="1"/>
      <c r="R518" s="1"/>
      <c r="S518" s="1"/>
      <c r="T518" s="1"/>
      <c r="U518" s="1"/>
      <c r="W518" s="1"/>
      <c r="X518" s="1"/>
      <c r="Y518" s="1"/>
      <c r="Z518" s="1"/>
      <c r="AA518" s="1"/>
      <c r="AB518" s="1"/>
      <c r="AC518" s="1"/>
      <c r="AD518" s="1"/>
    </row>
    <row r="519">
      <c r="A519" s="1"/>
      <c r="B519" s="1"/>
      <c r="C519" s="1"/>
      <c r="D519" s="1"/>
      <c r="E519" s="1"/>
      <c r="F519" s="1"/>
      <c r="G519" s="1"/>
      <c r="H519" s="1"/>
      <c r="I519" s="1"/>
      <c r="J519" s="1"/>
      <c r="K519" s="1"/>
      <c r="L519" s="1"/>
      <c r="M519" s="1"/>
      <c r="N519" s="1"/>
      <c r="O519" s="1"/>
      <c r="P519" s="1"/>
      <c r="Q519" s="1"/>
      <c r="R519" s="1"/>
      <c r="S519" s="1"/>
      <c r="T519" s="1"/>
      <c r="U519" s="1"/>
      <c r="W519" s="1"/>
      <c r="X519" s="1"/>
      <c r="Y519" s="1"/>
      <c r="Z519" s="1"/>
      <c r="AA519" s="1"/>
      <c r="AB519" s="1"/>
      <c r="AC519" s="1"/>
      <c r="AD519" s="1"/>
    </row>
    <row r="520">
      <c r="A520" s="1"/>
      <c r="B520" s="1"/>
      <c r="C520" s="1"/>
      <c r="D520" s="1"/>
      <c r="E520" s="1"/>
      <c r="F520" s="1"/>
      <c r="G520" s="1"/>
      <c r="H520" s="1"/>
      <c r="I520" s="1"/>
      <c r="J520" s="1"/>
      <c r="K520" s="1"/>
      <c r="L520" s="1"/>
      <c r="M520" s="1"/>
      <c r="N520" s="1"/>
      <c r="O520" s="1"/>
      <c r="P520" s="1"/>
      <c r="Q520" s="1"/>
      <c r="R520" s="1"/>
      <c r="S520" s="1"/>
      <c r="T520" s="1"/>
      <c r="U520" s="1"/>
      <c r="W520" s="1"/>
      <c r="X520" s="1"/>
      <c r="Y520" s="1"/>
      <c r="Z520" s="1"/>
      <c r="AA520" s="1"/>
      <c r="AB520" s="1"/>
      <c r="AC520" s="1"/>
      <c r="AD520" s="1"/>
    </row>
    <row r="521">
      <c r="A521" s="1"/>
      <c r="B521" s="1"/>
      <c r="C521" s="1"/>
      <c r="D521" s="1"/>
      <c r="E521" s="1"/>
      <c r="F521" s="1"/>
      <c r="G521" s="1"/>
      <c r="H521" s="1"/>
      <c r="I521" s="1"/>
      <c r="J521" s="1"/>
      <c r="K521" s="1"/>
      <c r="L521" s="1"/>
      <c r="M521" s="1"/>
      <c r="N521" s="1"/>
      <c r="O521" s="1"/>
      <c r="P521" s="1"/>
      <c r="Q521" s="1"/>
      <c r="R521" s="1"/>
      <c r="S521" s="1"/>
      <c r="T521" s="1"/>
      <c r="U521" s="1"/>
      <c r="W521" s="1"/>
      <c r="X521" s="1"/>
      <c r="Y521" s="1"/>
      <c r="Z521" s="1"/>
      <c r="AA521" s="1"/>
      <c r="AB521" s="1"/>
      <c r="AC521" s="1"/>
      <c r="AD521" s="1"/>
    </row>
    <row r="522">
      <c r="A522" s="1"/>
      <c r="B522" s="1"/>
      <c r="C522" s="1"/>
      <c r="D522" s="1"/>
      <c r="E522" s="1"/>
      <c r="F522" s="1"/>
      <c r="G522" s="1"/>
      <c r="H522" s="1"/>
      <c r="I522" s="1"/>
      <c r="J522" s="1"/>
      <c r="K522" s="1"/>
      <c r="L522" s="1"/>
      <c r="M522" s="1"/>
      <c r="N522" s="1"/>
      <c r="O522" s="1"/>
      <c r="P522" s="1"/>
      <c r="Q522" s="1"/>
      <c r="R522" s="1"/>
      <c r="S522" s="1"/>
      <c r="T522" s="1"/>
      <c r="U522" s="1"/>
      <c r="W522" s="1"/>
      <c r="X522" s="1"/>
      <c r="Y522" s="1"/>
      <c r="Z522" s="1"/>
      <c r="AA522" s="1"/>
      <c r="AB522" s="1"/>
      <c r="AC522" s="1"/>
      <c r="AD522" s="1"/>
    </row>
    <row r="523">
      <c r="A523" s="1"/>
      <c r="B523" s="1"/>
      <c r="C523" s="1"/>
      <c r="D523" s="1"/>
      <c r="E523" s="1"/>
      <c r="F523" s="1"/>
      <c r="G523" s="1"/>
      <c r="H523" s="1"/>
      <c r="I523" s="1"/>
      <c r="J523" s="1"/>
      <c r="K523" s="1"/>
      <c r="L523" s="1"/>
      <c r="M523" s="1"/>
      <c r="N523" s="1"/>
      <c r="O523" s="1"/>
      <c r="P523" s="1"/>
      <c r="Q523" s="1"/>
      <c r="R523" s="1"/>
      <c r="S523" s="1"/>
      <c r="T523" s="1"/>
      <c r="U523" s="1"/>
      <c r="W523" s="1"/>
      <c r="X523" s="1"/>
      <c r="Y523" s="1"/>
      <c r="Z523" s="1"/>
      <c r="AA523" s="1"/>
      <c r="AB523" s="1"/>
      <c r="AC523" s="1"/>
      <c r="AD523" s="1"/>
    </row>
    <row r="524">
      <c r="A524" s="1"/>
      <c r="B524" s="1"/>
      <c r="C524" s="1"/>
      <c r="D524" s="1"/>
      <c r="E524" s="1"/>
      <c r="F524" s="1"/>
      <c r="G524" s="1"/>
      <c r="H524" s="1"/>
      <c r="I524" s="1"/>
      <c r="J524" s="1"/>
      <c r="K524" s="1"/>
      <c r="L524" s="1"/>
      <c r="M524" s="1"/>
      <c r="N524" s="1"/>
      <c r="O524" s="1"/>
      <c r="P524" s="1"/>
      <c r="Q524" s="1"/>
      <c r="R524" s="1"/>
      <c r="S524" s="1"/>
      <c r="T524" s="1"/>
      <c r="U524" s="1"/>
      <c r="W524" s="1"/>
      <c r="X524" s="1"/>
      <c r="Y524" s="1"/>
      <c r="Z524" s="1"/>
      <c r="AA524" s="1"/>
      <c r="AB524" s="1"/>
      <c r="AC524" s="1"/>
      <c r="AD524" s="1"/>
    </row>
    <row r="525">
      <c r="A525" s="1"/>
      <c r="B525" s="1"/>
      <c r="C525" s="1"/>
      <c r="D525" s="1"/>
      <c r="E525" s="1"/>
      <c r="F525" s="1"/>
      <c r="G525" s="1"/>
      <c r="H525" s="1"/>
      <c r="I525" s="1"/>
      <c r="J525" s="1"/>
      <c r="K525" s="1"/>
      <c r="L525" s="1"/>
      <c r="M525" s="1"/>
      <c r="N525" s="1"/>
      <c r="O525" s="1"/>
      <c r="P525" s="1"/>
      <c r="Q525" s="1"/>
      <c r="R525" s="1"/>
      <c r="S525" s="1"/>
      <c r="T525" s="1"/>
      <c r="U525" s="1"/>
      <c r="W525" s="1"/>
      <c r="X525" s="1"/>
      <c r="Y525" s="1"/>
      <c r="Z525" s="1"/>
      <c r="AA525" s="1"/>
      <c r="AB525" s="1"/>
      <c r="AC525" s="1"/>
      <c r="AD525" s="1"/>
    </row>
    <row r="526">
      <c r="A526" s="1"/>
      <c r="B526" s="1"/>
      <c r="C526" s="1"/>
      <c r="D526" s="1"/>
      <c r="E526" s="1"/>
      <c r="F526" s="1"/>
      <c r="G526" s="1"/>
      <c r="H526" s="1"/>
      <c r="I526" s="1"/>
      <c r="J526" s="1"/>
      <c r="K526" s="1"/>
      <c r="L526" s="1"/>
      <c r="M526" s="1"/>
      <c r="N526" s="1"/>
      <c r="O526" s="1"/>
      <c r="P526" s="1"/>
      <c r="Q526" s="1"/>
      <c r="R526" s="1"/>
      <c r="S526" s="1"/>
      <c r="T526" s="1"/>
      <c r="U526" s="1"/>
      <c r="W526" s="1"/>
      <c r="X526" s="1"/>
      <c r="Y526" s="1"/>
      <c r="Z526" s="1"/>
      <c r="AA526" s="1"/>
      <c r="AB526" s="1"/>
      <c r="AC526" s="1"/>
      <c r="AD526" s="1"/>
    </row>
    <row r="527">
      <c r="A527" s="1"/>
      <c r="B527" s="1"/>
      <c r="C527" s="1"/>
      <c r="D527" s="1"/>
      <c r="E527" s="1"/>
      <c r="F527" s="1"/>
      <c r="G527" s="1"/>
      <c r="H527" s="1"/>
      <c r="I527" s="1"/>
      <c r="J527" s="1"/>
      <c r="K527" s="1"/>
      <c r="L527" s="1"/>
      <c r="M527" s="1"/>
      <c r="N527" s="1"/>
      <c r="O527" s="1"/>
      <c r="P527" s="1"/>
      <c r="Q527" s="1"/>
      <c r="R527" s="1"/>
      <c r="S527" s="1"/>
      <c r="T527" s="1"/>
      <c r="U527" s="1"/>
      <c r="W527" s="1"/>
      <c r="X527" s="1"/>
      <c r="Y527" s="1"/>
      <c r="Z527" s="1"/>
      <c r="AA527" s="1"/>
      <c r="AB527" s="1"/>
      <c r="AC527" s="1"/>
      <c r="AD527" s="1"/>
    </row>
    <row r="528">
      <c r="A528" s="1"/>
      <c r="B528" s="1"/>
      <c r="C528" s="1"/>
      <c r="D528" s="1"/>
      <c r="E528" s="1"/>
      <c r="F528" s="1"/>
      <c r="G528" s="1"/>
      <c r="H528" s="1"/>
      <c r="I528" s="1"/>
      <c r="J528" s="1"/>
      <c r="K528" s="1"/>
      <c r="L528" s="1"/>
      <c r="M528" s="1"/>
      <c r="N528" s="1"/>
      <c r="O528" s="1"/>
      <c r="P528" s="1"/>
      <c r="Q528" s="1"/>
      <c r="R528" s="1"/>
      <c r="S528" s="1"/>
      <c r="T528" s="1"/>
      <c r="U528" s="1"/>
      <c r="W528" s="1"/>
      <c r="X528" s="1"/>
      <c r="Y528" s="1"/>
      <c r="Z528" s="1"/>
      <c r="AA528" s="1"/>
      <c r="AB528" s="1"/>
      <c r="AC528" s="1"/>
      <c r="AD528" s="1"/>
    </row>
    <row r="529">
      <c r="A529" s="1"/>
      <c r="B529" s="1"/>
      <c r="C529" s="1"/>
      <c r="D529" s="1"/>
      <c r="E529" s="1"/>
      <c r="F529" s="1"/>
      <c r="G529" s="1"/>
      <c r="H529" s="1"/>
      <c r="I529" s="1"/>
      <c r="J529" s="1"/>
      <c r="K529" s="1"/>
      <c r="L529" s="1"/>
      <c r="M529" s="1"/>
      <c r="N529" s="1"/>
      <c r="O529" s="1"/>
      <c r="P529" s="1"/>
      <c r="Q529" s="1"/>
      <c r="R529" s="1"/>
      <c r="S529" s="1"/>
      <c r="T529" s="1"/>
      <c r="U529" s="1"/>
      <c r="W529" s="1"/>
      <c r="X529" s="1"/>
      <c r="Y529" s="1"/>
      <c r="Z529" s="1"/>
      <c r="AA529" s="1"/>
      <c r="AB529" s="1"/>
      <c r="AC529" s="1"/>
      <c r="AD529" s="1"/>
    </row>
    <row r="530">
      <c r="A530" s="1"/>
      <c r="B530" s="1"/>
      <c r="C530" s="1"/>
      <c r="D530" s="1"/>
      <c r="E530" s="1"/>
      <c r="F530" s="1"/>
      <c r="G530" s="1"/>
      <c r="H530" s="1"/>
      <c r="I530" s="1"/>
      <c r="J530" s="1"/>
      <c r="K530" s="1"/>
      <c r="L530" s="1"/>
      <c r="M530" s="1"/>
      <c r="N530" s="1"/>
      <c r="O530" s="1"/>
      <c r="P530" s="1"/>
      <c r="Q530" s="1"/>
      <c r="R530" s="1"/>
      <c r="S530" s="1"/>
      <c r="T530" s="1"/>
      <c r="U530" s="1"/>
      <c r="W530" s="1"/>
      <c r="X530" s="1"/>
      <c r="Y530" s="1"/>
      <c r="Z530" s="1"/>
      <c r="AA530" s="1"/>
      <c r="AB530" s="1"/>
      <c r="AC530" s="1"/>
      <c r="AD530" s="1"/>
    </row>
    <row r="531">
      <c r="A531" s="1"/>
      <c r="B531" s="1"/>
      <c r="C531" s="1"/>
      <c r="D531" s="1"/>
      <c r="E531" s="1"/>
      <c r="F531" s="1"/>
      <c r="G531" s="1"/>
      <c r="H531" s="1"/>
      <c r="I531" s="1"/>
      <c r="J531" s="1"/>
      <c r="K531" s="1"/>
      <c r="L531" s="1"/>
      <c r="M531" s="1"/>
      <c r="N531" s="1"/>
      <c r="O531" s="1"/>
      <c r="P531" s="1"/>
      <c r="Q531" s="1"/>
      <c r="R531" s="1"/>
      <c r="S531" s="1"/>
      <c r="T531" s="1"/>
      <c r="U531" s="1"/>
      <c r="W531" s="1"/>
      <c r="X531" s="1"/>
      <c r="Y531" s="1"/>
      <c r="Z531" s="1"/>
      <c r="AA531" s="1"/>
      <c r="AB531" s="1"/>
      <c r="AC531" s="1"/>
      <c r="AD531" s="1"/>
    </row>
    <row r="532">
      <c r="A532" s="1"/>
      <c r="B532" s="1"/>
      <c r="C532" s="1"/>
      <c r="D532" s="1"/>
      <c r="E532" s="1"/>
      <c r="F532" s="1"/>
      <c r="G532" s="1"/>
      <c r="H532" s="1"/>
      <c r="I532" s="1"/>
      <c r="J532" s="1"/>
      <c r="K532" s="1"/>
      <c r="L532" s="1"/>
      <c r="M532" s="1"/>
      <c r="N532" s="1"/>
      <c r="O532" s="1"/>
      <c r="P532" s="1"/>
      <c r="Q532" s="1"/>
      <c r="R532" s="1"/>
      <c r="S532" s="1"/>
      <c r="T532" s="1"/>
      <c r="U532" s="1"/>
      <c r="W532" s="1"/>
      <c r="X532" s="1"/>
      <c r="Y532" s="1"/>
      <c r="Z532" s="1"/>
      <c r="AA532" s="1"/>
      <c r="AB532" s="1"/>
      <c r="AC532" s="1"/>
      <c r="AD532" s="1"/>
    </row>
    <row r="533">
      <c r="A533" s="1"/>
      <c r="B533" s="1"/>
      <c r="C533" s="1"/>
      <c r="D533" s="1"/>
      <c r="E533" s="1"/>
      <c r="F533" s="1"/>
      <c r="G533" s="1"/>
      <c r="H533" s="1"/>
      <c r="I533" s="1"/>
      <c r="J533" s="1"/>
      <c r="K533" s="1"/>
      <c r="L533" s="1"/>
      <c r="M533" s="1"/>
      <c r="N533" s="1"/>
      <c r="O533" s="1"/>
      <c r="P533" s="1"/>
      <c r="Q533" s="1"/>
      <c r="R533" s="1"/>
      <c r="S533" s="1"/>
      <c r="T533" s="1"/>
      <c r="U533" s="1"/>
      <c r="W533" s="1"/>
      <c r="X533" s="1"/>
      <c r="Y533" s="1"/>
      <c r="Z533" s="1"/>
      <c r="AA533" s="1"/>
      <c r="AB533" s="1"/>
      <c r="AC533" s="1"/>
      <c r="AD533" s="1"/>
    </row>
    <row r="534">
      <c r="A534" s="1"/>
      <c r="B534" s="1"/>
      <c r="C534" s="1"/>
      <c r="D534" s="1"/>
      <c r="E534" s="1"/>
      <c r="F534" s="1"/>
      <c r="G534" s="1"/>
      <c r="H534" s="1"/>
      <c r="I534" s="1"/>
      <c r="J534" s="1"/>
      <c r="K534" s="1"/>
      <c r="L534" s="1"/>
      <c r="M534" s="1"/>
      <c r="N534" s="1"/>
      <c r="O534" s="1"/>
      <c r="P534" s="1"/>
      <c r="Q534" s="1"/>
      <c r="R534" s="1"/>
      <c r="S534" s="1"/>
      <c r="T534" s="1"/>
      <c r="U534" s="1"/>
      <c r="W534" s="1"/>
      <c r="X534" s="1"/>
      <c r="Y534" s="1"/>
      <c r="Z534" s="1"/>
      <c r="AA534" s="1"/>
      <c r="AB534" s="1"/>
      <c r="AC534" s="1"/>
      <c r="AD534" s="1"/>
    </row>
    <row r="535">
      <c r="A535" s="1"/>
      <c r="B535" s="1"/>
      <c r="C535" s="1"/>
      <c r="D535" s="1"/>
      <c r="E535" s="1"/>
      <c r="F535" s="1"/>
      <c r="G535" s="1"/>
      <c r="H535" s="1"/>
      <c r="I535" s="1"/>
      <c r="J535" s="1"/>
      <c r="K535" s="1"/>
      <c r="L535" s="1"/>
      <c r="M535" s="1"/>
      <c r="N535" s="1"/>
      <c r="O535" s="1"/>
      <c r="P535" s="1"/>
      <c r="Q535" s="1"/>
      <c r="R535" s="1"/>
      <c r="S535" s="1"/>
      <c r="T535" s="1"/>
      <c r="U535" s="1"/>
      <c r="W535" s="1"/>
      <c r="X535" s="1"/>
      <c r="Y535" s="1"/>
      <c r="Z535" s="1"/>
      <c r="AA535" s="1"/>
      <c r="AB535" s="1"/>
      <c r="AC535" s="1"/>
      <c r="AD535" s="1"/>
    </row>
    <row r="536">
      <c r="A536" s="1"/>
      <c r="B536" s="1"/>
      <c r="C536" s="1"/>
      <c r="D536" s="1"/>
      <c r="E536" s="1"/>
      <c r="F536" s="1"/>
      <c r="G536" s="1"/>
      <c r="H536" s="1"/>
      <c r="I536" s="1"/>
      <c r="J536" s="1"/>
      <c r="K536" s="1"/>
      <c r="L536" s="1"/>
      <c r="M536" s="1"/>
      <c r="N536" s="1"/>
      <c r="O536" s="1"/>
      <c r="P536" s="1"/>
      <c r="Q536" s="1"/>
      <c r="R536" s="1"/>
      <c r="S536" s="1"/>
      <c r="T536" s="1"/>
      <c r="U536" s="1"/>
      <c r="W536" s="1"/>
      <c r="X536" s="1"/>
      <c r="Y536" s="1"/>
      <c r="Z536" s="1"/>
      <c r="AA536" s="1"/>
      <c r="AB536" s="1"/>
      <c r="AC536" s="1"/>
      <c r="AD536" s="1"/>
    </row>
    <row r="537">
      <c r="A537" s="1"/>
      <c r="B537" s="1"/>
      <c r="C537" s="1"/>
      <c r="D537" s="1"/>
      <c r="E537" s="1"/>
      <c r="F537" s="1"/>
      <c r="G537" s="1"/>
      <c r="H537" s="1"/>
      <c r="I537" s="1"/>
      <c r="J537" s="1"/>
      <c r="K537" s="1"/>
      <c r="L537" s="1"/>
      <c r="M537" s="1"/>
      <c r="N537" s="1"/>
      <c r="O537" s="1"/>
      <c r="P537" s="1"/>
      <c r="Q537" s="1"/>
      <c r="R537" s="1"/>
      <c r="S537" s="1"/>
      <c r="T537" s="1"/>
      <c r="U537" s="1"/>
      <c r="W537" s="1"/>
      <c r="X537" s="1"/>
      <c r="Y537" s="1"/>
      <c r="Z537" s="1"/>
      <c r="AA537" s="1"/>
      <c r="AB537" s="1"/>
      <c r="AC537" s="1"/>
      <c r="AD537" s="1"/>
    </row>
    <row r="538">
      <c r="A538" s="1"/>
      <c r="B538" s="1"/>
      <c r="C538" s="1"/>
      <c r="D538" s="1"/>
      <c r="E538" s="1"/>
      <c r="F538" s="1"/>
      <c r="G538" s="1"/>
      <c r="H538" s="1"/>
      <c r="I538" s="1"/>
      <c r="J538" s="1"/>
      <c r="K538" s="1"/>
      <c r="L538" s="1"/>
      <c r="M538" s="1"/>
      <c r="N538" s="1"/>
      <c r="O538" s="1"/>
      <c r="P538" s="1"/>
      <c r="Q538" s="1"/>
      <c r="R538" s="1"/>
      <c r="S538" s="1"/>
      <c r="T538" s="1"/>
      <c r="U538" s="1"/>
      <c r="W538" s="1"/>
      <c r="X538" s="1"/>
      <c r="Y538" s="1"/>
      <c r="Z538" s="1"/>
      <c r="AA538" s="1"/>
      <c r="AB538" s="1"/>
      <c r="AC538" s="1"/>
      <c r="AD538" s="1"/>
    </row>
    <row r="539">
      <c r="A539" s="1"/>
      <c r="B539" s="1"/>
      <c r="C539" s="1"/>
      <c r="D539" s="1"/>
      <c r="E539" s="1"/>
      <c r="F539" s="1"/>
      <c r="G539" s="1"/>
      <c r="H539" s="1"/>
      <c r="I539" s="1"/>
      <c r="J539" s="1"/>
      <c r="K539" s="1"/>
      <c r="L539" s="1"/>
      <c r="M539" s="1"/>
      <c r="N539" s="1"/>
      <c r="O539" s="1"/>
      <c r="P539" s="1"/>
      <c r="Q539" s="1"/>
      <c r="R539" s="1"/>
      <c r="S539" s="1"/>
      <c r="T539" s="1"/>
      <c r="U539" s="1"/>
      <c r="W539" s="1"/>
      <c r="X539" s="1"/>
      <c r="Y539" s="1"/>
      <c r="Z539" s="1"/>
      <c r="AA539" s="1"/>
      <c r="AB539" s="1"/>
      <c r="AC539" s="1"/>
      <c r="AD539" s="1"/>
    </row>
    <row r="540">
      <c r="A540" s="1"/>
      <c r="B540" s="1"/>
      <c r="C540" s="1"/>
      <c r="D540" s="1"/>
      <c r="E540" s="1"/>
      <c r="F540" s="1"/>
      <c r="G540" s="1"/>
      <c r="H540" s="1"/>
      <c r="I540" s="1"/>
      <c r="J540" s="1"/>
      <c r="K540" s="1"/>
      <c r="L540" s="1"/>
      <c r="M540" s="1"/>
      <c r="N540" s="1"/>
      <c r="O540" s="1"/>
      <c r="P540" s="1"/>
      <c r="Q540" s="1"/>
      <c r="R540" s="1"/>
      <c r="S540" s="1"/>
      <c r="T540" s="1"/>
      <c r="U540" s="1"/>
      <c r="W540" s="1"/>
      <c r="X540" s="1"/>
      <c r="Y540" s="1"/>
      <c r="Z540" s="1"/>
      <c r="AA540" s="1"/>
      <c r="AB540" s="1"/>
      <c r="AC540" s="1"/>
      <c r="AD540" s="1"/>
    </row>
    <row r="541">
      <c r="A541" s="1"/>
      <c r="B541" s="1"/>
      <c r="C541" s="1"/>
      <c r="D541" s="1"/>
      <c r="E541" s="1"/>
      <c r="F541" s="1"/>
      <c r="G541" s="1"/>
      <c r="H541" s="1"/>
      <c r="I541" s="1"/>
      <c r="J541" s="1"/>
      <c r="K541" s="1"/>
      <c r="L541" s="1"/>
      <c r="M541" s="1"/>
      <c r="N541" s="1"/>
      <c r="O541" s="1"/>
      <c r="P541" s="1"/>
      <c r="Q541" s="1"/>
      <c r="R541" s="1"/>
      <c r="S541" s="1"/>
      <c r="T541" s="1"/>
      <c r="U541" s="1"/>
      <c r="W541" s="1"/>
      <c r="X541" s="1"/>
      <c r="Y541" s="1"/>
      <c r="Z541" s="1"/>
      <c r="AA541" s="1"/>
      <c r="AB541" s="1"/>
      <c r="AC541" s="1"/>
      <c r="AD541" s="1"/>
    </row>
    <row r="542">
      <c r="A542" s="1"/>
      <c r="B542" s="1"/>
      <c r="C542" s="1"/>
      <c r="D542" s="1"/>
      <c r="E542" s="1"/>
      <c r="F542" s="1"/>
      <c r="G542" s="1"/>
      <c r="H542" s="1"/>
      <c r="I542" s="1"/>
      <c r="J542" s="1"/>
      <c r="K542" s="1"/>
      <c r="L542" s="1"/>
      <c r="M542" s="1"/>
      <c r="N542" s="1"/>
      <c r="O542" s="1"/>
      <c r="P542" s="1"/>
      <c r="Q542" s="1"/>
      <c r="R542" s="1"/>
      <c r="S542" s="1"/>
      <c r="T542" s="1"/>
      <c r="U542" s="1"/>
      <c r="W542" s="1"/>
      <c r="X542" s="1"/>
      <c r="Y542" s="1"/>
      <c r="Z542" s="1"/>
      <c r="AA542" s="1"/>
      <c r="AB542" s="1"/>
      <c r="AC542" s="1"/>
      <c r="AD542" s="1"/>
    </row>
    <row r="543">
      <c r="A543" s="1"/>
      <c r="B543" s="1"/>
      <c r="C543" s="1"/>
      <c r="D543" s="1"/>
      <c r="E543" s="1"/>
      <c r="F543" s="1"/>
      <c r="G543" s="1"/>
      <c r="H543" s="1"/>
      <c r="I543" s="1"/>
      <c r="J543" s="1"/>
      <c r="K543" s="1"/>
      <c r="L543" s="1"/>
      <c r="M543" s="1"/>
      <c r="N543" s="1"/>
      <c r="O543" s="1"/>
      <c r="P543" s="1"/>
      <c r="Q543" s="1"/>
      <c r="R543" s="1"/>
      <c r="S543" s="1"/>
      <c r="T543" s="1"/>
      <c r="U543" s="1"/>
      <c r="W543" s="1"/>
      <c r="X543" s="1"/>
      <c r="Y543" s="1"/>
      <c r="Z543" s="1"/>
      <c r="AA543" s="1"/>
      <c r="AB543" s="1"/>
      <c r="AC543" s="1"/>
      <c r="AD543" s="1"/>
    </row>
    <row r="544">
      <c r="A544" s="1"/>
      <c r="B544" s="1"/>
      <c r="C544" s="1"/>
      <c r="D544" s="1"/>
      <c r="E544" s="1"/>
      <c r="F544" s="1"/>
      <c r="G544" s="1"/>
      <c r="H544" s="1"/>
      <c r="I544" s="1"/>
      <c r="J544" s="1"/>
      <c r="K544" s="1"/>
      <c r="L544" s="1"/>
      <c r="M544" s="1"/>
      <c r="N544" s="1"/>
      <c r="O544" s="1"/>
      <c r="P544" s="1"/>
      <c r="Q544" s="1"/>
      <c r="R544" s="1"/>
      <c r="S544" s="1"/>
      <c r="T544" s="1"/>
      <c r="U544" s="1"/>
      <c r="W544" s="1"/>
      <c r="X544" s="1"/>
      <c r="Y544" s="1"/>
      <c r="Z544" s="1"/>
      <c r="AA544" s="1"/>
      <c r="AB544" s="1"/>
      <c r="AC544" s="1"/>
      <c r="AD544" s="1"/>
    </row>
    <row r="545">
      <c r="A545" s="1"/>
      <c r="B545" s="1"/>
      <c r="C545" s="1"/>
      <c r="D545" s="1"/>
      <c r="E545" s="1"/>
      <c r="F545" s="1"/>
      <c r="G545" s="1"/>
      <c r="H545" s="1"/>
      <c r="I545" s="1"/>
      <c r="J545" s="1"/>
      <c r="K545" s="1"/>
      <c r="L545" s="1"/>
      <c r="M545" s="1"/>
      <c r="N545" s="1"/>
      <c r="O545" s="1"/>
      <c r="P545" s="1"/>
      <c r="Q545" s="1"/>
      <c r="R545" s="1"/>
      <c r="S545" s="1"/>
      <c r="T545" s="1"/>
      <c r="U545" s="1"/>
      <c r="W545" s="1"/>
      <c r="X545" s="1"/>
      <c r="Y545" s="1"/>
      <c r="Z545" s="1"/>
      <c r="AA545" s="1"/>
      <c r="AB545" s="1"/>
      <c r="AC545" s="1"/>
      <c r="AD545" s="1"/>
    </row>
    <row r="546">
      <c r="A546" s="1"/>
      <c r="B546" s="1"/>
      <c r="C546" s="1"/>
      <c r="D546" s="1"/>
      <c r="E546" s="1"/>
      <c r="F546" s="1"/>
      <c r="G546" s="1"/>
      <c r="H546" s="1"/>
      <c r="I546" s="1"/>
      <c r="J546" s="1"/>
      <c r="K546" s="1"/>
      <c r="L546" s="1"/>
      <c r="M546" s="1"/>
      <c r="N546" s="1"/>
      <c r="O546" s="1"/>
      <c r="P546" s="1"/>
      <c r="Q546" s="1"/>
      <c r="R546" s="1"/>
      <c r="S546" s="1"/>
      <c r="T546" s="1"/>
      <c r="U546" s="1"/>
      <c r="W546" s="1"/>
      <c r="X546" s="1"/>
      <c r="Y546" s="1"/>
      <c r="Z546" s="1"/>
      <c r="AA546" s="1"/>
      <c r="AB546" s="1"/>
      <c r="AC546" s="1"/>
      <c r="AD546" s="1"/>
    </row>
    <row r="547">
      <c r="A547" s="1"/>
      <c r="B547" s="1"/>
      <c r="C547" s="1"/>
      <c r="D547" s="1"/>
      <c r="E547" s="1"/>
      <c r="F547" s="1"/>
      <c r="G547" s="1"/>
      <c r="H547" s="1"/>
      <c r="I547" s="1"/>
      <c r="J547" s="1"/>
      <c r="K547" s="1"/>
      <c r="L547" s="1"/>
      <c r="M547" s="1"/>
      <c r="N547" s="1"/>
      <c r="O547" s="1"/>
      <c r="P547" s="1"/>
      <c r="Q547" s="1"/>
      <c r="R547" s="1"/>
      <c r="S547" s="1"/>
      <c r="T547" s="1"/>
      <c r="U547" s="1"/>
      <c r="W547" s="1"/>
      <c r="X547" s="1"/>
      <c r="Y547" s="1"/>
      <c r="Z547" s="1"/>
      <c r="AA547" s="1"/>
      <c r="AB547" s="1"/>
      <c r="AC547" s="1"/>
      <c r="AD547" s="1"/>
    </row>
    <row r="548">
      <c r="A548" s="1"/>
      <c r="B548" s="1"/>
      <c r="C548" s="1"/>
      <c r="D548" s="1"/>
      <c r="E548" s="1"/>
      <c r="F548" s="1"/>
      <c r="G548" s="1"/>
      <c r="H548" s="1"/>
      <c r="I548" s="1"/>
      <c r="J548" s="1"/>
      <c r="K548" s="1"/>
      <c r="L548" s="1"/>
      <c r="M548" s="1"/>
      <c r="N548" s="1"/>
      <c r="O548" s="1"/>
      <c r="P548" s="1"/>
      <c r="Q548" s="1"/>
      <c r="R548" s="1"/>
      <c r="S548" s="1"/>
      <c r="T548" s="1"/>
      <c r="U548" s="1"/>
      <c r="W548" s="1"/>
      <c r="X548" s="1"/>
      <c r="Y548" s="1"/>
      <c r="Z548" s="1"/>
      <c r="AA548" s="1"/>
      <c r="AB548" s="1"/>
      <c r="AC548" s="1"/>
      <c r="AD548" s="1"/>
    </row>
    <row r="549">
      <c r="A549" s="1"/>
      <c r="B549" s="1"/>
      <c r="C549" s="1"/>
      <c r="D549" s="1"/>
      <c r="E549" s="1"/>
      <c r="F549" s="1"/>
      <c r="G549" s="1"/>
      <c r="H549" s="1"/>
      <c r="I549" s="1"/>
      <c r="J549" s="1"/>
      <c r="K549" s="1"/>
      <c r="L549" s="1"/>
      <c r="M549" s="1"/>
      <c r="N549" s="1"/>
      <c r="O549" s="1"/>
      <c r="P549" s="1"/>
      <c r="Q549" s="1"/>
      <c r="R549" s="1"/>
      <c r="S549" s="1"/>
      <c r="T549" s="1"/>
      <c r="U549" s="1"/>
      <c r="W549" s="1"/>
      <c r="X549" s="1"/>
      <c r="Y549" s="1"/>
      <c r="Z549" s="1"/>
      <c r="AA549" s="1"/>
      <c r="AB549" s="1"/>
      <c r="AC549" s="1"/>
      <c r="AD549" s="1"/>
    </row>
    <row r="550">
      <c r="A550" s="1"/>
      <c r="B550" s="1"/>
      <c r="C550" s="1"/>
      <c r="D550" s="1"/>
      <c r="E550" s="1"/>
      <c r="F550" s="1"/>
      <c r="G550" s="1"/>
      <c r="H550" s="1"/>
      <c r="I550" s="1"/>
      <c r="J550" s="1"/>
      <c r="K550" s="1"/>
      <c r="L550" s="1"/>
      <c r="M550" s="1"/>
      <c r="N550" s="1"/>
      <c r="O550" s="1"/>
      <c r="P550" s="1"/>
      <c r="Q550" s="1"/>
      <c r="R550" s="1"/>
      <c r="S550" s="1"/>
      <c r="T550" s="1"/>
      <c r="U550" s="1"/>
      <c r="W550" s="1"/>
      <c r="X550" s="1"/>
      <c r="Y550" s="1"/>
      <c r="Z550" s="1"/>
      <c r="AA550" s="1"/>
      <c r="AB550" s="1"/>
      <c r="AC550" s="1"/>
      <c r="AD550" s="1"/>
    </row>
    <row r="551">
      <c r="A551" s="1"/>
      <c r="B551" s="1"/>
      <c r="C551" s="1"/>
      <c r="D551" s="1"/>
      <c r="E551" s="1"/>
      <c r="F551" s="1"/>
      <c r="G551" s="1"/>
      <c r="H551" s="1"/>
      <c r="I551" s="1"/>
      <c r="J551" s="1"/>
      <c r="K551" s="1"/>
      <c r="L551" s="1"/>
      <c r="M551" s="1"/>
      <c r="N551" s="1"/>
      <c r="O551" s="1"/>
      <c r="P551" s="1"/>
      <c r="Q551" s="1"/>
      <c r="R551" s="1"/>
      <c r="S551" s="1"/>
      <c r="T551" s="1"/>
      <c r="U551" s="1"/>
      <c r="W551" s="1"/>
      <c r="X551" s="1"/>
      <c r="Y551" s="1"/>
      <c r="Z551" s="1"/>
      <c r="AA551" s="1"/>
      <c r="AB551" s="1"/>
      <c r="AC551" s="1"/>
      <c r="AD551" s="1"/>
    </row>
    <row r="552">
      <c r="A552" s="1"/>
      <c r="B552" s="1"/>
      <c r="C552" s="1"/>
      <c r="D552" s="1"/>
      <c r="E552" s="1"/>
      <c r="F552" s="1"/>
      <c r="G552" s="1"/>
      <c r="H552" s="1"/>
      <c r="I552" s="1"/>
      <c r="J552" s="1"/>
      <c r="K552" s="1"/>
      <c r="L552" s="1"/>
      <c r="M552" s="1"/>
      <c r="N552" s="1"/>
      <c r="O552" s="1"/>
      <c r="P552" s="1"/>
      <c r="Q552" s="1"/>
      <c r="R552" s="1"/>
      <c r="S552" s="1"/>
      <c r="T552" s="1"/>
      <c r="U552" s="1"/>
      <c r="W552" s="1"/>
      <c r="X552" s="1"/>
      <c r="Y552" s="1"/>
      <c r="Z552" s="1"/>
      <c r="AA552" s="1"/>
      <c r="AB552" s="1"/>
      <c r="AC552" s="1"/>
      <c r="AD552" s="1"/>
    </row>
    <row r="553">
      <c r="A553" s="1"/>
      <c r="B553" s="1"/>
      <c r="C553" s="1"/>
      <c r="D553" s="1"/>
      <c r="E553" s="1"/>
      <c r="F553" s="1"/>
      <c r="G553" s="1"/>
      <c r="H553" s="1"/>
      <c r="I553" s="1"/>
      <c r="J553" s="1"/>
      <c r="K553" s="1"/>
      <c r="L553" s="1"/>
      <c r="M553" s="1"/>
      <c r="N553" s="1"/>
      <c r="O553" s="1"/>
      <c r="P553" s="1"/>
      <c r="Q553" s="1"/>
      <c r="R553" s="1"/>
      <c r="S553" s="1"/>
      <c r="T553" s="1"/>
      <c r="U553" s="1"/>
      <c r="W553" s="1"/>
      <c r="X553" s="1"/>
      <c r="Y553" s="1"/>
      <c r="Z553" s="1"/>
      <c r="AA553" s="1"/>
      <c r="AB553" s="1"/>
      <c r="AC553" s="1"/>
      <c r="AD553" s="1"/>
    </row>
    <row r="554">
      <c r="A554" s="1"/>
      <c r="B554" s="1"/>
      <c r="C554" s="1"/>
      <c r="D554" s="1"/>
      <c r="E554" s="1"/>
      <c r="F554" s="1"/>
      <c r="G554" s="1"/>
      <c r="H554" s="1"/>
      <c r="I554" s="1"/>
      <c r="J554" s="1"/>
      <c r="K554" s="1"/>
      <c r="L554" s="1"/>
      <c r="M554" s="1"/>
      <c r="N554" s="1"/>
      <c r="O554" s="1"/>
      <c r="P554" s="1"/>
      <c r="Q554" s="1"/>
      <c r="R554" s="1"/>
      <c r="S554" s="1"/>
      <c r="T554" s="1"/>
      <c r="U554" s="1"/>
      <c r="W554" s="1"/>
      <c r="X554" s="1"/>
      <c r="Y554" s="1"/>
      <c r="Z554" s="1"/>
      <c r="AA554" s="1"/>
      <c r="AB554" s="1"/>
      <c r="AC554" s="1"/>
      <c r="AD554" s="1"/>
    </row>
    <row r="555">
      <c r="A555" s="1"/>
      <c r="B555" s="1"/>
      <c r="C555" s="1"/>
      <c r="D555" s="1"/>
      <c r="E555" s="1"/>
      <c r="F555" s="1"/>
      <c r="G555" s="1"/>
      <c r="H555" s="1"/>
      <c r="I555" s="1"/>
      <c r="J555" s="1"/>
      <c r="K555" s="1"/>
      <c r="L555" s="1"/>
      <c r="M555" s="1"/>
      <c r="N555" s="1"/>
      <c r="O555" s="1"/>
      <c r="P555" s="1"/>
      <c r="Q555" s="1"/>
      <c r="R555" s="1"/>
      <c r="S555" s="1"/>
      <c r="T555" s="1"/>
      <c r="U555" s="1"/>
      <c r="W555" s="1"/>
      <c r="X555" s="1"/>
      <c r="Y555" s="1"/>
      <c r="Z555" s="1"/>
      <c r="AA555" s="1"/>
      <c r="AB555" s="1"/>
      <c r="AC555" s="1"/>
      <c r="AD555" s="1"/>
    </row>
    <row r="556">
      <c r="A556" s="1"/>
      <c r="B556" s="1"/>
      <c r="C556" s="1"/>
      <c r="D556" s="1"/>
      <c r="E556" s="1"/>
      <c r="F556" s="1"/>
      <c r="G556" s="1"/>
      <c r="H556" s="1"/>
      <c r="I556" s="1"/>
      <c r="J556" s="1"/>
      <c r="K556" s="1"/>
      <c r="L556" s="1"/>
      <c r="M556" s="1"/>
      <c r="N556" s="1"/>
      <c r="O556" s="1"/>
      <c r="P556" s="1"/>
      <c r="Q556" s="1"/>
      <c r="R556" s="1"/>
      <c r="S556" s="1"/>
      <c r="T556" s="1"/>
      <c r="U556" s="1"/>
      <c r="W556" s="1"/>
      <c r="X556" s="1"/>
      <c r="Y556" s="1"/>
      <c r="Z556" s="1"/>
      <c r="AA556" s="1"/>
      <c r="AB556" s="1"/>
      <c r="AC556" s="1"/>
      <c r="AD556" s="1"/>
    </row>
    <row r="557">
      <c r="A557" s="1"/>
      <c r="B557" s="1"/>
      <c r="C557" s="1"/>
      <c r="D557" s="1"/>
      <c r="E557" s="1"/>
      <c r="F557" s="1"/>
      <c r="G557" s="1"/>
      <c r="H557" s="1"/>
      <c r="I557" s="1"/>
      <c r="J557" s="1"/>
      <c r="K557" s="1"/>
      <c r="L557" s="1"/>
      <c r="M557" s="1"/>
      <c r="N557" s="1"/>
      <c r="O557" s="1"/>
      <c r="P557" s="1"/>
      <c r="Q557" s="1"/>
      <c r="R557" s="1"/>
      <c r="S557" s="1"/>
      <c r="T557" s="1"/>
      <c r="U557" s="1"/>
      <c r="W557" s="1"/>
      <c r="X557" s="1"/>
      <c r="Y557" s="1"/>
      <c r="Z557" s="1"/>
      <c r="AA557" s="1"/>
      <c r="AB557" s="1"/>
      <c r="AC557" s="1"/>
      <c r="AD557" s="1"/>
    </row>
    <row r="558">
      <c r="A558" s="1"/>
      <c r="B558" s="1"/>
      <c r="C558" s="1"/>
      <c r="D558" s="1"/>
      <c r="E558" s="1"/>
      <c r="F558" s="1"/>
      <c r="G558" s="1"/>
      <c r="H558" s="1"/>
      <c r="I558" s="1"/>
      <c r="J558" s="1"/>
      <c r="K558" s="1"/>
      <c r="L558" s="1"/>
      <c r="M558" s="1"/>
      <c r="N558" s="1"/>
      <c r="O558" s="1"/>
      <c r="P558" s="1"/>
      <c r="Q558" s="1"/>
      <c r="R558" s="1"/>
      <c r="S558" s="1"/>
      <c r="T558" s="1"/>
      <c r="U558" s="1"/>
      <c r="W558" s="1"/>
      <c r="X558" s="1"/>
      <c r="Y558" s="1"/>
      <c r="Z558" s="1"/>
      <c r="AA558" s="1"/>
      <c r="AB558" s="1"/>
      <c r="AC558" s="1"/>
      <c r="AD558" s="1"/>
    </row>
    <row r="559">
      <c r="A559" s="1"/>
      <c r="B559" s="1"/>
      <c r="C559" s="1"/>
      <c r="D559" s="1"/>
      <c r="E559" s="1"/>
      <c r="F559" s="1"/>
      <c r="G559" s="1"/>
      <c r="H559" s="1"/>
      <c r="I559" s="1"/>
      <c r="J559" s="1"/>
      <c r="K559" s="1"/>
      <c r="L559" s="1"/>
      <c r="M559" s="1"/>
      <c r="N559" s="1"/>
      <c r="O559" s="1"/>
      <c r="P559" s="1"/>
      <c r="Q559" s="1"/>
      <c r="R559" s="1"/>
      <c r="S559" s="1"/>
      <c r="T559" s="1"/>
      <c r="U559" s="1"/>
      <c r="W559" s="1"/>
      <c r="X559" s="1"/>
      <c r="Y559" s="1"/>
      <c r="Z559" s="1"/>
      <c r="AA559" s="1"/>
      <c r="AB559" s="1"/>
      <c r="AC559" s="1"/>
      <c r="AD559" s="1"/>
    </row>
    <row r="560">
      <c r="A560" s="1"/>
      <c r="B560" s="1"/>
      <c r="C560" s="1"/>
      <c r="D560" s="1"/>
      <c r="E560" s="1"/>
      <c r="F560" s="1"/>
      <c r="G560" s="1"/>
      <c r="H560" s="1"/>
      <c r="I560" s="1"/>
      <c r="J560" s="1"/>
      <c r="K560" s="1"/>
      <c r="L560" s="1"/>
      <c r="M560" s="1"/>
      <c r="N560" s="1"/>
      <c r="O560" s="1"/>
      <c r="P560" s="1"/>
      <c r="Q560" s="1"/>
      <c r="R560" s="1"/>
      <c r="S560" s="1"/>
      <c r="T560" s="1"/>
      <c r="U560" s="1"/>
      <c r="W560" s="1"/>
      <c r="X560" s="1"/>
      <c r="Y560" s="1"/>
      <c r="Z560" s="1"/>
      <c r="AA560" s="1"/>
      <c r="AB560" s="1"/>
      <c r="AC560" s="1"/>
      <c r="AD560" s="1"/>
    </row>
    <row r="561">
      <c r="A561" s="1"/>
      <c r="B561" s="1"/>
      <c r="C561" s="1"/>
      <c r="D561" s="1"/>
      <c r="E561" s="1"/>
      <c r="F561" s="1"/>
      <c r="G561" s="1"/>
      <c r="H561" s="1"/>
      <c r="I561" s="1"/>
      <c r="J561" s="1"/>
      <c r="K561" s="1"/>
      <c r="L561" s="1"/>
      <c r="M561" s="1"/>
      <c r="N561" s="1"/>
      <c r="O561" s="1"/>
      <c r="P561" s="1"/>
      <c r="Q561" s="1"/>
      <c r="R561" s="1"/>
      <c r="S561" s="1"/>
      <c r="T561" s="1"/>
      <c r="U561" s="1"/>
      <c r="W561" s="1"/>
      <c r="X561" s="1"/>
      <c r="Y561" s="1"/>
      <c r="Z561" s="1"/>
      <c r="AA561" s="1"/>
      <c r="AB561" s="1"/>
      <c r="AC561" s="1"/>
      <c r="AD561" s="1"/>
    </row>
    <row r="562">
      <c r="A562" s="1"/>
      <c r="B562" s="1"/>
      <c r="C562" s="1"/>
      <c r="D562" s="1"/>
      <c r="E562" s="1"/>
      <c r="F562" s="1"/>
      <c r="G562" s="1"/>
      <c r="H562" s="1"/>
      <c r="I562" s="1"/>
      <c r="J562" s="1"/>
      <c r="K562" s="1"/>
      <c r="L562" s="1"/>
      <c r="M562" s="1"/>
      <c r="N562" s="1"/>
      <c r="O562" s="1"/>
      <c r="P562" s="1"/>
      <c r="Q562" s="1"/>
      <c r="R562" s="1"/>
      <c r="S562" s="1"/>
      <c r="T562" s="1"/>
      <c r="U562" s="1"/>
      <c r="W562" s="1"/>
      <c r="X562" s="1"/>
      <c r="Y562" s="1"/>
      <c r="Z562" s="1"/>
      <c r="AA562" s="1"/>
      <c r="AB562" s="1"/>
      <c r="AC562" s="1"/>
      <c r="AD562" s="1"/>
    </row>
    <row r="563">
      <c r="A563" s="1"/>
      <c r="B563" s="1"/>
      <c r="C563" s="1"/>
      <c r="D563" s="1"/>
      <c r="E563" s="1"/>
      <c r="F563" s="1"/>
      <c r="G563" s="1"/>
      <c r="H563" s="1"/>
      <c r="I563" s="1"/>
      <c r="J563" s="1"/>
      <c r="K563" s="1"/>
      <c r="L563" s="1"/>
      <c r="M563" s="1"/>
      <c r="N563" s="1"/>
      <c r="O563" s="1"/>
      <c r="P563" s="1"/>
      <c r="Q563" s="1"/>
      <c r="R563" s="1"/>
      <c r="S563" s="1"/>
      <c r="T563" s="1"/>
      <c r="U563" s="1"/>
      <c r="W563" s="1"/>
      <c r="X563" s="1"/>
      <c r="Y563" s="1"/>
      <c r="Z563" s="1"/>
      <c r="AA563" s="1"/>
      <c r="AB563" s="1"/>
      <c r="AC563" s="1"/>
      <c r="AD563" s="1"/>
    </row>
    <row r="564">
      <c r="A564" s="1"/>
      <c r="B564" s="1"/>
      <c r="C564" s="1"/>
      <c r="D564" s="1"/>
      <c r="E564" s="1"/>
      <c r="F564" s="1"/>
      <c r="G564" s="1"/>
      <c r="H564" s="1"/>
      <c r="I564" s="1"/>
      <c r="J564" s="1"/>
      <c r="K564" s="1"/>
      <c r="L564" s="1"/>
      <c r="M564" s="1"/>
      <c r="N564" s="1"/>
      <c r="O564" s="1"/>
      <c r="P564" s="1"/>
      <c r="Q564" s="1"/>
      <c r="R564" s="1"/>
      <c r="S564" s="1"/>
      <c r="T564" s="1"/>
      <c r="U564" s="1"/>
      <c r="W564" s="1"/>
      <c r="X564" s="1"/>
      <c r="Y564" s="1"/>
      <c r="Z564" s="1"/>
      <c r="AA564" s="1"/>
      <c r="AB564" s="1"/>
      <c r="AC564" s="1"/>
      <c r="AD564" s="1"/>
    </row>
    <row r="565">
      <c r="A565" s="1"/>
      <c r="B565" s="1"/>
      <c r="C565" s="1"/>
      <c r="D565" s="1"/>
      <c r="E565" s="1"/>
      <c r="F565" s="1"/>
      <c r="G565" s="1"/>
      <c r="H565" s="1"/>
      <c r="I565" s="1"/>
      <c r="J565" s="1"/>
      <c r="K565" s="1"/>
      <c r="L565" s="1"/>
      <c r="M565" s="1"/>
      <c r="N565" s="1"/>
      <c r="O565" s="1"/>
      <c r="P565" s="1"/>
      <c r="Q565" s="1"/>
      <c r="R565" s="1"/>
      <c r="S565" s="1"/>
      <c r="T565" s="1"/>
      <c r="U565" s="1"/>
      <c r="W565" s="1"/>
      <c r="X565" s="1"/>
      <c r="Y565" s="1"/>
      <c r="Z565" s="1"/>
      <c r="AA565" s="1"/>
      <c r="AB565" s="1"/>
      <c r="AC565" s="1"/>
      <c r="AD565" s="1"/>
    </row>
    <row r="566">
      <c r="A566" s="1"/>
      <c r="B566" s="1"/>
      <c r="C566" s="1"/>
      <c r="D566" s="1"/>
      <c r="E566" s="1"/>
      <c r="F566" s="1"/>
      <c r="G566" s="1"/>
      <c r="H566" s="1"/>
      <c r="I566" s="1"/>
      <c r="J566" s="1"/>
      <c r="K566" s="1"/>
      <c r="L566" s="1"/>
      <c r="M566" s="1"/>
      <c r="N566" s="1"/>
      <c r="O566" s="1"/>
      <c r="P566" s="1"/>
      <c r="Q566" s="1"/>
      <c r="R566" s="1"/>
      <c r="S566" s="1"/>
      <c r="T566" s="1"/>
      <c r="U566" s="1"/>
      <c r="W566" s="1"/>
      <c r="X566" s="1"/>
      <c r="Y566" s="1"/>
      <c r="Z566" s="1"/>
      <c r="AA566" s="1"/>
      <c r="AB566" s="1"/>
      <c r="AC566" s="1"/>
      <c r="AD566" s="1"/>
    </row>
    <row r="567">
      <c r="A567" s="1"/>
      <c r="B567" s="1"/>
      <c r="C567" s="1"/>
      <c r="D567" s="1"/>
      <c r="E567" s="1"/>
      <c r="F567" s="1"/>
      <c r="G567" s="1"/>
      <c r="H567" s="1"/>
      <c r="I567" s="1"/>
      <c r="J567" s="1"/>
      <c r="K567" s="1"/>
      <c r="L567" s="1"/>
      <c r="M567" s="1"/>
      <c r="N567" s="1"/>
      <c r="O567" s="1"/>
      <c r="P567" s="1"/>
      <c r="Q567" s="1"/>
      <c r="R567" s="1"/>
      <c r="S567" s="1"/>
      <c r="T567" s="1"/>
      <c r="U567" s="1"/>
      <c r="W567" s="1"/>
      <c r="X567" s="1"/>
      <c r="Y567" s="1"/>
      <c r="Z567" s="1"/>
      <c r="AA567" s="1"/>
      <c r="AB567" s="1"/>
      <c r="AC567" s="1"/>
      <c r="AD567" s="1"/>
    </row>
    <row r="568">
      <c r="A568" s="1"/>
      <c r="B568" s="1"/>
      <c r="C568" s="1"/>
      <c r="D568" s="1"/>
      <c r="E568" s="1"/>
      <c r="F568" s="1"/>
      <c r="G568" s="1"/>
      <c r="H568" s="1"/>
      <c r="I568" s="1"/>
      <c r="J568" s="1"/>
      <c r="K568" s="1"/>
      <c r="L568" s="1"/>
      <c r="M568" s="1"/>
      <c r="N568" s="1"/>
      <c r="O568" s="1"/>
      <c r="P568" s="1"/>
      <c r="Q568" s="1"/>
      <c r="R568" s="1"/>
      <c r="S568" s="1"/>
      <c r="T568" s="1"/>
      <c r="U568" s="1"/>
      <c r="W568" s="1"/>
      <c r="X568" s="1"/>
      <c r="Y568" s="1"/>
      <c r="Z568" s="1"/>
      <c r="AA568" s="1"/>
      <c r="AB568" s="1"/>
      <c r="AC568" s="1"/>
      <c r="AD568" s="1"/>
    </row>
    <row r="569">
      <c r="A569" s="1"/>
      <c r="B569" s="1"/>
      <c r="C569" s="1"/>
      <c r="D569" s="1"/>
      <c r="E569" s="1"/>
      <c r="F569" s="1"/>
      <c r="G569" s="1"/>
      <c r="H569" s="1"/>
      <c r="I569" s="1"/>
      <c r="J569" s="1"/>
      <c r="K569" s="1"/>
      <c r="L569" s="1"/>
      <c r="M569" s="1"/>
      <c r="N569" s="1"/>
      <c r="O569" s="1"/>
      <c r="P569" s="1"/>
      <c r="Q569" s="1"/>
      <c r="R569" s="1"/>
      <c r="S569" s="1"/>
      <c r="T569" s="1"/>
      <c r="U569" s="1"/>
      <c r="W569" s="1"/>
      <c r="X569" s="1"/>
      <c r="Y569" s="1"/>
      <c r="Z569" s="1"/>
      <c r="AA569" s="1"/>
      <c r="AB569" s="1"/>
      <c r="AC569" s="1"/>
      <c r="AD569" s="1"/>
    </row>
    <row r="570">
      <c r="A570" s="1"/>
      <c r="B570" s="1"/>
      <c r="C570" s="1"/>
      <c r="D570" s="1"/>
      <c r="E570" s="1"/>
      <c r="F570" s="1"/>
      <c r="G570" s="1"/>
      <c r="H570" s="1"/>
      <c r="I570" s="1"/>
      <c r="J570" s="1"/>
      <c r="K570" s="1"/>
      <c r="L570" s="1"/>
      <c r="M570" s="1"/>
      <c r="N570" s="1"/>
      <c r="O570" s="1"/>
      <c r="P570" s="1"/>
      <c r="Q570" s="1"/>
      <c r="R570" s="1"/>
      <c r="S570" s="1"/>
      <c r="T570" s="1"/>
      <c r="U570" s="1"/>
      <c r="W570" s="1"/>
      <c r="X570" s="1"/>
      <c r="Y570" s="1"/>
      <c r="Z570" s="1"/>
      <c r="AA570" s="1"/>
      <c r="AB570" s="1"/>
      <c r="AC570" s="1"/>
      <c r="AD570" s="1"/>
    </row>
    <row r="571">
      <c r="A571" s="1"/>
      <c r="B571" s="1"/>
      <c r="C571" s="1"/>
      <c r="D571" s="1"/>
      <c r="E571" s="1"/>
      <c r="F571" s="1"/>
      <c r="G571" s="1"/>
      <c r="H571" s="1"/>
      <c r="I571" s="1"/>
      <c r="J571" s="1"/>
      <c r="K571" s="1"/>
      <c r="L571" s="1"/>
      <c r="M571" s="1"/>
      <c r="N571" s="1"/>
      <c r="O571" s="1"/>
      <c r="P571" s="1"/>
      <c r="Q571" s="1"/>
      <c r="R571" s="1"/>
      <c r="S571" s="1"/>
      <c r="T571" s="1"/>
      <c r="U571" s="1"/>
      <c r="W571" s="1"/>
      <c r="X571" s="1"/>
      <c r="Y571" s="1"/>
      <c r="Z571" s="1"/>
      <c r="AA571" s="1"/>
      <c r="AB571" s="1"/>
      <c r="AC571" s="1"/>
      <c r="AD571" s="1"/>
    </row>
    <row r="572">
      <c r="A572" s="1"/>
      <c r="B572" s="1"/>
      <c r="C572" s="1"/>
      <c r="D572" s="1"/>
      <c r="E572" s="1"/>
      <c r="F572" s="1"/>
      <c r="G572" s="1"/>
      <c r="H572" s="1"/>
      <c r="I572" s="1"/>
      <c r="J572" s="1"/>
      <c r="K572" s="1"/>
      <c r="L572" s="1"/>
      <c r="M572" s="1"/>
      <c r="N572" s="1"/>
      <c r="O572" s="1"/>
      <c r="P572" s="1"/>
      <c r="Q572" s="1"/>
      <c r="R572" s="1"/>
      <c r="S572" s="1"/>
      <c r="T572" s="1"/>
      <c r="U572" s="1"/>
      <c r="W572" s="1"/>
      <c r="X572" s="1"/>
      <c r="Y572" s="1"/>
      <c r="Z572" s="1"/>
      <c r="AA572" s="1"/>
      <c r="AB572" s="1"/>
      <c r="AC572" s="1"/>
      <c r="AD572" s="1"/>
    </row>
    <row r="573">
      <c r="A573" s="1"/>
      <c r="B573" s="1"/>
      <c r="C573" s="1"/>
      <c r="D573" s="1"/>
      <c r="E573" s="1"/>
      <c r="F573" s="1"/>
      <c r="G573" s="1"/>
      <c r="H573" s="1"/>
      <c r="I573" s="1"/>
      <c r="J573" s="1"/>
      <c r="K573" s="1"/>
      <c r="L573" s="1"/>
      <c r="M573" s="1"/>
      <c r="N573" s="1"/>
      <c r="O573" s="1"/>
      <c r="P573" s="1"/>
      <c r="Q573" s="1"/>
      <c r="R573" s="1"/>
      <c r="S573" s="1"/>
      <c r="T573" s="1"/>
      <c r="U573" s="1"/>
      <c r="W573" s="1"/>
      <c r="X573" s="1"/>
      <c r="Y573" s="1"/>
      <c r="Z573" s="1"/>
      <c r="AA573" s="1"/>
      <c r="AB573" s="1"/>
      <c r="AC573" s="1"/>
      <c r="AD573" s="1"/>
    </row>
    <row r="574">
      <c r="A574" s="1"/>
      <c r="B574" s="1"/>
      <c r="C574" s="1"/>
      <c r="D574" s="1"/>
      <c r="E574" s="1"/>
      <c r="F574" s="1"/>
      <c r="G574" s="1"/>
      <c r="H574" s="1"/>
      <c r="I574" s="1"/>
      <c r="J574" s="1"/>
      <c r="K574" s="1"/>
      <c r="L574" s="1"/>
      <c r="M574" s="1"/>
      <c r="N574" s="1"/>
      <c r="O574" s="1"/>
      <c r="P574" s="1"/>
      <c r="Q574" s="1"/>
      <c r="R574" s="1"/>
      <c r="S574" s="1"/>
      <c r="T574" s="1"/>
      <c r="U574" s="1"/>
      <c r="W574" s="1"/>
      <c r="X574" s="1"/>
      <c r="Y574" s="1"/>
      <c r="Z574" s="1"/>
      <c r="AA574" s="1"/>
      <c r="AB574" s="1"/>
      <c r="AC574" s="1"/>
      <c r="AD574" s="1"/>
    </row>
    <row r="575">
      <c r="A575" s="1"/>
      <c r="B575" s="1"/>
      <c r="C575" s="1"/>
      <c r="D575" s="1"/>
      <c r="E575" s="1"/>
      <c r="F575" s="1"/>
      <c r="G575" s="1"/>
      <c r="H575" s="1"/>
      <c r="I575" s="1"/>
      <c r="J575" s="1"/>
      <c r="K575" s="1"/>
      <c r="L575" s="1"/>
      <c r="M575" s="1"/>
      <c r="N575" s="1"/>
      <c r="O575" s="1"/>
      <c r="P575" s="1"/>
      <c r="Q575" s="1"/>
      <c r="R575" s="1"/>
      <c r="S575" s="1"/>
      <c r="T575" s="1"/>
      <c r="U575" s="1"/>
      <c r="W575" s="1"/>
      <c r="X575" s="1"/>
      <c r="Y575" s="1"/>
      <c r="Z575" s="1"/>
      <c r="AA575" s="1"/>
      <c r="AB575" s="1"/>
      <c r="AC575" s="1"/>
      <c r="AD575" s="1"/>
    </row>
    <row r="576">
      <c r="A576" s="1"/>
      <c r="B576" s="1"/>
      <c r="C576" s="1"/>
      <c r="D576" s="1"/>
      <c r="E576" s="1"/>
      <c r="F576" s="1"/>
      <c r="G576" s="1"/>
      <c r="H576" s="1"/>
      <c r="I576" s="1"/>
      <c r="J576" s="1"/>
      <c r="K576" s="1"/>
      <c r="L576" s="1"/>
      <c r="M576" s="1"/>
      <c r="N576" s="1"/>
      <c r="O576" s="1"/>
      <c r="P576" s="1"/>
      <c r="Q576" s="1"/>
      <c r="R576" s="1"/>
      <c r="S576" s="1"/>
      <c r="T576" s="1"/>
      <c r="U576" s="1"/>
      <c r="W576" s="1"/>
      <c r="X576" s="1"/>
      <c r="Y576" s="1"/>
      <c r="Z576" s="1"/>
      <c r="AA576" s="1"/>
      <c r="AB576" s="1"/>
      <c r="AC576" s="1"/>
      <c r="AD576" s="1"/>
    </row>
    <row r="577">
      <c r="A577" s="1"/>
      <c r="B577" s="1"/>
      <c r="C577" s="1"/>
      <c r="D577" s="1"/>
      <c r="E577" s="1"/>
      <c r="F577" s="1"/>
      <c r="G577" s="1"/>
      <c r="H577" s="1"/>
      <c r="I577" s="1"/>
      <c r="J577" s="1"/>
      <c r="K577" s="1"/>
      <c r="L577" s="1"/>
      <c r="M577" s="1"/>
      <c r="N577" s="1"/>
      <c r="O577" s="1"/>
      <c r="P577" s="1"/>
      <c r="Q577" s="1"/>
      <c r="R577" s="1"/>
      <c r="S577" s="1"/>
      <c r="T577" s="1"/>
      <c r="U577" s="1"/>
      <c r="W577" s="1"/>
      <c r="X577" s="1"/>
      <c r="Y577" s="1"/>
      <c r="Z577" s="1"/>
      <c r="AA577" s="1"/>
      <c r="AB577" s="1"/>
      <c r="AC577" s="1"/>
      <c r="AD577" s="1"/>
    </row>
    <row r="578">
      <c r="A578" s="1"/>
      <c r="B578" s="1"/>
      <c r="C578" s="1"/>
      <c r="D578" s="1"/>
      <c r="E578" s="1"/>
      <c r="F578" s="1"/>
      <c r="G578" s="1"/>
      <c r="H578" s="1"/>
      <c r="I578" s="1"/>
      <c r="J578" s="1"/>
      <c r="K578" s="1"/>
      <c r="L578" s="1"/>
      <c r="M578" s="1"/>
      <c r="N578" s="1"/>
      <c r="O578" s="1"/>
      <c r="P578" s="1"/>
      <c r="Q578" s="1"/>
      <c r="R578" s="1"/>
      <c r="S578" s="1"/>
      <c r="T578" s="1"/>
      <c r="U578" s="1"/>
      <c r="W578" s="1"/>
      <c r="X578" s="1"/>
      <c r="Y578" s="1"/>
      <c r="Z578" s="1"/>
      <c r="AA578" s="1"/>
      <c r="AB578" s="1"/>
      <c r="AC578" s="1"/>
      <c r="AD578" s="1"/>
    </row>
    <row r="579">
      <c r="A579" s="1"/>
      <c r="B579" s="1"/>
      <c r="C579" s="1"/>
      <c r="D579" s="1"/>
      <c r="E579" s="1"/>
      <c r="F579" s="1"/>
      <c r="G579" s="1"/>
      <c r="H579" s="1"/>
      <c r="I579" s="1"/>
      <c r="J579" s="1"/>
      <c r="K579" s="1"/>
      <c r="L579" s="1"/>
      <c r="M579" s="1"/>
      <c r="N579" s="1"/>
      <c r="O579" s="1"/>
      <c r="P579" s="1"/>
      <c r="Q579" s="1"/>
      <c r="R579" s="1"/>
      <c r="S579" s="1"/>
      <c r="T579" s="1"/>
      <c r="U579" s="1"/>
      <c r="W579" s="1"/>
      <c r="X579" s="1"/>
      <c r="Y579" s="1"/>
      <c r="Z579" s="1"/>
      <c r="AA579" s="1"/>
      <c r="AB579" s="1"/>
      <c r="AC579" s="1"/>
      <c r="AD579" s="1"/>
    </row>
    <row r="580">
      <c r="A580" s="1"/>
      <c r="B580" s="1"/>
      <c r="C580" s="1"/>
      <c r="D580" s="1"/>
      <c r="E580" s="1"/>
      <c r="F580" s="1"/>
      <c r="G580" s="1"/>
      <c r="H580" s="1"/>
      <c r="I580" s="1"/>
      <c r="J580" s="1"/>
      <c r="K580" s="1"/>
      <c r="L580" s="1"/>
      <c r="M580" s="1"/>
      <c r="N580" s="1"/>
      <c r="O580" s="1"/>
      <c r="P580" s="1"/>
      <c r="Q580" s="1"/>
      <c r="R580" s="1"/>
      <c r="S580" s="1"/>
      <c r="T580" s="1"/>
      <c r="U580" s="1"/>
      <c r="W580" s="1"/>
      <c r="X580" s="1"/>
      <c r="Y580" s="1"/>
      <c r="Z580" s="1"/>
      <c r="AA580" s="1"/>
      <c r="AB580" s="1"/>
      <c r="AC580" s="1"/>
      <c r="AD580" s="1"/>
    </row>
    <row r="581">
      <c r="A581" s="1"/>
      <c r="B581" s="1"/>
      <c r="C581" s="1"/>
      <c r="D581" s="1"/>
      <c r="E581" s="1"/>
      <c r="F581" s="1"/>
      <c r="G581" s="1"/>
      <c r="H581" s="1"/>
      <c r="I581" s="1"/>
      <c r="J581" s="1"/>
      <c r="K581" s="1"/>
      <c r="L581" s="1"/>
      <c r="M581" s="1"/>
      <c r="N581" s="1"/>
      <c r="O581" s="1"/>
      <c r="P581" s="1"/>
      <c r="Q581" s="1"/>
      <c r="R581" s="1"/>
      <c r="S581" s="1"/>
      <c r="T581" s="1"/>
      <c r="U581" s="1"/>
      <c r="W581" s="1"/>
      <c r="X581" s="1"/>
      <c r="Y581" s="1"/>
      <c r="Z581" s="1"/>
      <c r="AA581" s="1"/>
      <c r="AB581" s="1"/>
      <c r="AC581" s="1"/>
      <c r="AD581" s="1"/>
    </row>
    <row r="582">
      <c r="A582" s="1"/>
      <c r="B582" s="1"/>
      <c r="C582" s="1"/>
      <c r="D582" s="1"/>
      <c r="E582" s="1"/>
      <c r="F582" s="1"/>
      <c r="G582" s="1"/>
      <c r="H582" s="1"/>
      <c r="I582" s="1"/>
      <c r="J582" s="1"/>
      <c r="K582" s="1"/>
      <c r="L582" s="1"/>
      <c r="M582" s="1"/>
      <c r="N582" s="1"/>
      <c r="O582" s="1"/>
      <c r="P582" s="1"/>
      <c r="Q582" s="1"/>
      <c r="R582" s="1"/>
      <c r="S582" s="1"/>
      <c r="T582" s="1"/>
      <c r="U582" s="1"/>
      <c r="W582" s="1"/>
      <c r="X582" s="1"/>
      <c r="Y582" s="1"/>
      <c r="Z582" s="1"/>
      <c r="AA582" s="1"/>
      <c r="AB582" s="1"/>
      <c r="AC582" s="1"/>
      <c r="AD582" s="1"/>
    </row>
    <row r="583">
      <c r="A583" s="1"/>
      <c r="B583" s="1"/>
      <c r="C583" s="1"/>
      <c r="D583" s="1"/>
      <c r="E583" s="1"/>
      <c r="F583" s="1"/>
      <c r="G583" s="1"/>
      <c r="H583" s="1"/>
      <c r="I583" s="1"/>
      <c r="J583" s="1"/>
      <c r="K583" s="1"/>
      <c r="L583" s="1"/>
      <c r="M583" s="1"/>
      <c r="N583" s="1"/>
      <c r="O583" s="1"/>
      <c r="P583" s="1"/>
      <c r="Q583" s="1"/>
      <c r="R583" s="1"/>
      <c r="S583" s="1"/>
      <c r="T583" s="1"/>
      <c r="U583" s="1"/>
      <c r="W583" s="1"/>
      <c r="X583" s="1"/>
      <c r="Y583" s="1"/>
      <c r="Z583" s="1"/>
      <c r="AA583" s="1"/>
      <c r="AB583" s="1"/>
      <c r="AC583" s="1"/>
      <c r="AD583" s="1"/>
    </row>
    <row r="584">
      <c r="A584" s="1"/>
      <c r="B584" s="1"/>
      <c r="C584" s="1"/>
      <c r="D584" s="1"/>
      <c r="E584" s="1"/>
      <c r="F584" s="1"/>
      <c r="G584" s="1"/>
      <c r="H584" s="1"/>
      <c r="I584" s="1"/>
      <c r="J584" s="1"/>
      <c r="K584" s="1"/>
      <c r="L584" s="1"/>
      <c r="M584" s="1"/>
      <c r="N584" s="1"/>
      <c r="O584" s="1"/>
      <c r="P584" s="1"/>
      <c r="Q584" s="1"/>
      <c r="R584" s="1"/>
      <c r="S584" s="1"/>
      <c r="T584" s="1"/>
      <c r="U584" s="1"/>
      <c r="W584" s="1"/>
      <c r="X584" s="1"/>
      <c r="Y584" s="1"/>
      <c r="Z584" s="1"/>
      <c r="AA584" s="1"/>
      <c r="AB584" s="1"/>
      <c r="AC584" s="1"/>
      <c r="AD584" s="1"/>
    </row>
    <row r="585">
      <c r="A585" s="1"/>
      <c r="B585" s="1"/>
      <c r="C585" s="1"/>
      <c r="D585" s="1"/>
      <c r="E585" s="1"/>
      <c r="F585" s="1"/>
      <c r="G585" s="1"/>
      <c r="H585" s="1"/>
      <c r="I585" s="1"/>
      <c r="J585" s="1"/>
      <c r="K585" s="1"/>
      <c r="L585" s="1"/>
      <c r="M585" s="1"/>
      <c r="N585" s="1"/>
      <c r="O585" s="1"/>
      <c r="P585" s="1"/>
      <c r="Q585" s="1"/>
      <c r="R585" s="1"/>
      <c r="S585" s="1"/>
      <c r="T585" s="1"/>
      <c r="U585" s="1"/>
      <c r="W585" s="1"/>
      <c r="X585" s="1"/>
      <c r="Y585" s="1"/>
      <c r="Z585" s="1"/>
      <c r="AA585" s="1"/>
      <c r="AB585" s="1"/>
      <c r="AC585" s="1"/>
      <c r="AD585" s="1"/>
    </row>
    <row r="586">
      <c r="A586" s="1"/>
      <c r="B586" s="1"/>
      <c r="C586" s="1"/>
      <c r="D586" s="1"/>
      <c r="E586" s="1"/>
      <c r="F586" s="1"/>
      <c r="G586" s="1"/>
      <c r="H586" s="1"/>
      <c r="I586" s="1"/>
      <c r="J586" s="1"/>
      <c r="K586" s="1"/>
      <c r="L586" s="1"/>
      <c r="M586" s="1"/>
      <c r="N586" s="1"/>
      <c r="O586" s="1"/>
      <c r="P586" s="1"/>
      <c r="Q586" s="1"/>
      <c r="R586" s="1"/>
      <c r="S586" s="1"/>
      <c r="T586" s="1"/>
      <c r="U586" s="1"/>
      <c r="W586" s="1"/>
      <c r="X586" s="1"/>
      <c r="Y586" s="1"/>
      <c r="Z586" s="1"/>
      <c r="AA586" s="1"/>
      <c r="AB586" s="1"/>
      <c r="AC586" s="1"/>
      <c r="AD586" s="1"/>
    </row>
    <row r="587">
      <c r="A587" s="1"/>
      <c r="B587" s="1"/>
      <c r="C587" s="1"/>
      <c r="D587" s="1"/>
      <c r="E587" s="1"/>
      <c r="F587" s="1"/>
      <c r="G587" s="1"/>
      <c r="H587" s="1"/>
      <c r="I587" s="1"/>
      <c r="J587" s="1"/>
      <c r="K587" s="1"/>
      <c r="L587" s="1"/>
      <c r="M587" s="1"/>
      <c r="N587" s="1"/>
      <c r="O587" s="1"/>
      <c r="P587" s="1"/>
      <c r="Q587" s="1"/>
      <c r="R587" s="1"/>
      <c r="S587" s="1"/>
      <c r="T587" s="1"/>
      <c r="U587" s="1"/>
      <c r="W587" s="1"/>
      <c r="X587" s="1"/>
      <c r="Y587" s="1"/>
      <c r="Z587" s="1"/>
      <c r="AA587" s="1"/>
      <c r="AB587" s="1"/>
      <c r="AC587" s="1"/>
      <c r="AD587" s="1"/>
    </row>
    <row r="588">
      <c r="A588" s="1"/>
      <c r="B588" s="1"/>
      <c r="C588" s="1"/>
      <c r="D588" s="1"/>
      <c r="E588" s="1"/>
      <c r="F588" s="1"/>
      <c r="G588" s="1"/>
      <c r="H588" s="1"/>
      <c r="I588" s="1"/>
      <c r="J588" s="1"/>
      <c r="K588" s="1"/>
      <c r="L588" s="1"/>
      <c r="M588" s="1"/>
      <c r="N588" s="1"/>
      <c r="O588" s="1"/>
      <c r="P588" s="1"/>
      <c r="Q588" s="1"/>
      <c r="R588" s="1"/>
      <c r="S588" s="1"/>
      <c r="T588" s="1"/>
      <c r="U588" s="1"/>
      <c r="W588" s="1"/>
      <c r="X588" s="1"/>
      <c r="Y588" s="1"/>
      <c r="Z588" s="1"/>
      <c r="AA588" s="1"/>
      <c r="AB588" s="1"/>
      <c r="AC588" s="1"/>
      <c r="AD588" s="1"/>
    </row>
    <row r="589">
      <c r="A589" s="1"/>
      <c r="B589" s="1"/>
      <c r="C589" s="1"/>
      <c r="D589" s="1"/>
      <c r="E589" s="1"/>
      <c r="F589" s="1"/>
      <c r="G589" s="1"/>
      <c r="H589" s="1"/>
      <c r="I589" s="1"/>
      <c r="J589" s="1"/>
      <c r="K589" s="1"/>
      <c r="L589" s="1"/>
      <c r="M589" s="1"/>
      <c r="N589" s="1"/>
      <c r="O589" s="1"/>
      <c r="P589" s="1"/>
      <c r="Q589" s="1"/>
      <c r="R589" s="1"/>
      <c r="S589" s="1"/>
      <c r="T589" s="1"/>
      <c r="U589" s="1"/>
      <c r="W589" s="1"/>
      <c r="X589" s="1"/>
      <c r="Y589" s="1"/>
      <c r="Z589" s="1"/>
      <c r="AA589" s="1"/>
      <c r="AB589" s="1"/>
      <c r="AC589" s="1"/>
      <c r="AD589" s="1"/>
    </row>
    <row r="590">
      <c r="A590" s="1"/>
      <c r="B590" s="1"/>
      <c r="C590" s="1"/>
      <c r="D590" s="1"/>
      <c r="E590" s="1"/>
      <c r="F590" s="1"/>
      <c r="G590" s="1"/>
      <c r="H590" s="1"/>
      <c r="I590" s="1"/>
      <c r="J590" s="1"/>
      <c r="K590" s="1"/>
      <c r="L590" s="1"/>
      <c r="M590" s="1"/>
      <c r="N590" s="1"/>
      <c r="O590" s="1"/>
      <c r="P590" s="1"/>
      <c r="Q590" s="1"/>
      <c r="R590" s="1"/>
      <c r="S590" s="1"/>
      <c r="T590" s="1"/>
      <c r="U590" s="1"/>
      <c r="W590" s="1"/>
      <c r="X590" s="1"/>
      <c r="Y590" s="1"/>
      <c r="Z590" s="1"/>
      <c r="AA590" s="1"/>
      <c r="AB590" s="1"/>
      <c r="AC590" s="1"/>
      <c r="AD590" s="1"/>
    </row>
    <row r="591">
      <c r="A591" s="1"/>
      <c r="B591" s="1"/>
      <c r="C591" s="1"/>
      <c r="D591" s="1"/>
      <c r="E591" s="1"/>
      <c r="F591" s="1"/>
      <c r="G591" s="1"/>
      <c r="H591" s="1"/>
      <c r="I591" s="1"/>
      <c r="J591" s="1"/>
      <c r="K591" s="1"/>
      <c r="L591" s="1"/>
      <c r="M591" s="1"/>
      <c r="N591" s="1"/>
      <c r="O591" s="1"/>
      <c r="P591" s="1"/>
      <c r="Q591" s="1"/>
      <c r="R591" s="1"/>
      <c r="S591" s="1"/>
      <c r="T591" s="1"/>
      <c r="U591" s="1"/>
      <c r="W591" s="1"/>
      <c r="X591" s="1"/>
      <c r="Y591" s="1"/>
      <c r="Z591" s="1"/>
      <c r="AA591" s="1"/>
      <c r="AB591" s="1"/>
      <c r="AC591" s="1"/>
      <c r="AD591" s="1"/>
    </row>
    <row r="592">
      <c r="A592" s="1"/>
      <c r="B592" s="1"/>
      <c r="C592" s="1"/>
      <c r="D592" s="1"/>
      <c r="E592" s="1"/>
      <c r="F592" s="1"/>
      <c r="G592" s="1"/>
      <c r="H592" s="1"/>
      <c r="I592" s="1"/>
      <c r="J592" s="1"/>
      <c r="K592" s="1"/>
      <c r="L592" s="1"/>
      <c r="M592" s="1"/>
      <c r="N592" s="1"/>
      <c r="O592" s="1"/>
      <c r="P592" s="1"/>
      <c r="Q592" s="1"/>
      <c r="R592" s="1"/>
      <c r="S592" s="1"/>
      <c r="T592" s="1"/>
      <c r="U592" s="1"/>
      <c r="W592" s="1"/>
      <c r="X592" s="1"/>
      <c r="Y592" s="1"/>
      <c r="Z592" s="1"/>
      <c r="AA592" s="1"/>
      <c r="AB592" s="1"/>
      <c r="AC592" s="1"/>
      <c r="AD592" s="1"/>
    </row>
    <row r="593">
      <c r="A593" s="1"/>
      <c r="B593" s="1"/>
      <c r="C593" s="1"/>
      <c r="D593" s="1"/>
      <c r="E593" s="1"/>
      <c r="F593" s="1"/>
      <c r="G593" s="1"/>
      <c r="H593" s="1"/>
      <c r="I593" s="1"/>
      <c r="J593" s="1"/>
      <c r="K593" s="1"/>
      <c r="L593" s="1"/>
      <c r="M593" s="1"/>
      <c r="N593" s="1"/>
      <c r="O593" s="1"/>
      <c r="P593" s="1"/>
      <c r="Q593" s="1"/>
      <c r="R593" s="1"/>
      <c r="S593" s="1"/>
      <c r="T593" s="1"/>
      <c r="U593" s="1"/>
      <c r="W593" s="1"/>
      <c r="X593" s="1"/>
      <c r="Y593" s="1"/>
      <c r="Z593" s="1"/>
      <c r="AA593" s="1"/>
      <c r="AB593" s="1"/>
      <c r="AC593" s="1"/>
      <c r="AD593" s="1"/>
    </row>
    <row r="594">
      <c r="A594" s="1"/>
      <c r="B594" s="1"/>
      <c r="C594" s="1"/>
      <c r="D594" s="1"/>
      <c r="E594" s="1"/>
      <c r="F594" s="1"/>
      <c r="G594" s="1"/>
      <c r="H594" s="1"/>
      <c r="I594" s="1"/>
      <c r="J594" s="1"/>
      <c r="K594" s="1"/>
      <c r="L594" s="1"/>
      <c r="M594" s="1"/>
      <c r="N594" s="1"/>
      <c r="O594" s="1"/>
      <c r="P594" s="1"/>
      <c r="Q594" s="1"/>
      <c r="R594" s="1"/>
      <c r="S594" s="1"/>
      <c r="T594" s="1"/>
      <c r="U594" s="1"/>
      <c r="W594" s="1"/>
      <c r="X594" s="1"/>
      <c r="Y594" s="1"/>
      <c r="Z594" s="1"/>
      <c r="AA594" s="1"/>
      <c r="AB594" s="1"/>
      <c r="AC594" s="1"/>
      <c r="AD594" s="1"/>
    </row>
    <row r="595">
      <c r="A595" s="1"/>
      <c r="B595" s="1"/>
      <c r="C595" s="1"/>
      <c r="D595" s="1"/>
      <c r="E595" s="1"/>
      <c r="F595" s="1"/>
      <c r="G595" s="1"/>
      <c r="H595" s="1"/>
      <c r="I595" s="1"/>
      <c r="J595" s="1"/>
      <c r="K595" s="1"/>
      <c r="L595" s="1"/>
      <c r="M595" s="1"/>
      <c r="N595" s="1"/>
      <c r="O595" s="1"/>
      <c r="P595" s="1"/>
      <c r="Q595" s="1"/>
      <c r="R595" s="1"/>
      <c r="S595" s="1"/>
      <c r="T595" s="1"/>
      <c r="U595" s="1"/>
      <c r="W595" s="1"/>
      <c r="X595" s="1"/>
      <c r="Y595" s="1"/>
      <c r="Z595" s="1"/>
      <c r="AA595" s="1"/>
      <c r="AB595" s="1"/>
      <c r="AC595" s="1"/>
      <c r="AD595" s="1"/>
    </row>
    <row r="596">
      <c r="A596" s="1"/>
      <c r="B596" s="1"/>
      <c r="C596" s="1"/>
      <c r="D596" s="1"/>
      <c r="E596" s="1"/>
      <c r="F596" s="1"/>
      <c r="G596" s="1"/>
      <c r="H596" s="1"/>
      <c r="I596" s="1"/>
      <c r="J596" s="1"/>
      <c r="K596" s="1"/>
      <c r="L596" s="1"/>
      <c r="M596" s="1"/>
      <c r="N596" s="1"/>
      <c r="O596" s="1"/>
      <c r="P596" s="1"/>
      <c r="Q596" s="1"/>
      <c r="R596" s="1"/>
      <c r="S596" s="1"/>
      <c r="T596" s="1"/>
      <c r="U596" s="1"/>
      <c r="W596" s="1"/>
      <c r="X596" s="1"/>
      <c r="Y596" s="1"/>
      <c r="Z596" s="1"/>
      <c r="AA596" s="1"/>
      <c r="AB596" s="1"/>
      <c r="AC596" s="1"/>
      <c r="AD596" s="1"/>
    </row>
    <row r="597">
      <c r="A597" s="1"/>
      <c r="B597" s="1"/>
      <c r="C597" s="1"/>
      <c r="D597" s="1"/>
      <c r="E597" s="1"/>
      <c r="F597" s="1"/>
      <c r="G597" s="1"/>
      <c r="H597" s="1"/>
      <c r="I597" s="1"/>
      <c r="J597" s="1"/>
      <c r="K597" s="1"/>
      <c r="L597" s="1"/>
      <c r="M597" s="1"/>
      <c r="N597" s="1"/>
      <c r="O597" s="1"/>
      <c r="P597" s="1"/>
      <c r="Q597" s="1"/>
      <c r="R597" s="1"/>
      <c r="S597" s="1"/>
      <c r="T597" s="1"/>
      <c r="U597" s="1"/>
      <c r="W597" s="1"/>
      <c r="X597" s="1"/>
      <c r="Y597" s="1"/>
      <c r="Z597" s="1"/>
      <c r="AA597" s="1"/>
      <c r="AB597" s="1"/>
      <c r="AC597" s="1"/>
      <c r="AD597" s="1"/>
    </row>
    <row r="598">
      <c r="A598" s="1"/>
      <c r="B598" s="1"/>
      <c r="C598" s="1"/>
      <c r="D598" s="1"/>
      <c r="E598" s="1"/>
      <c r="F598" s="1"/>
      <c r="G598" s="1"/>
      <c r="H598" s="1"/>
      <c r="I598" s="1"/>
      <c r="J598" s="1"/>
      <c r="K598" s="1"/>
      <c r="L598" s="1"/>
      <c r="M598" s="1"/>
      <c r="N598" s="1"/>
      <c r="O598" s="1"/>
      <c r="P598" s="1"/>
      <c r="Q598" s="1"/>
      <c r="R598" s="1"/>
      <c r="S598" s="1"/>
      <c r="T598" s="1"/>
      <c r="U598" s="1"/>
      <c r="W598" s="1"/>
      <c r="X598" s="1"/>
      <c r="Y598" s="1"/>
      <c r="Z598" s="1"/>
      <c r="AA598" s="1"/>
      <c r="AB598" s="1"/>
      <c r="AC598" s="1"/>
      <c r="AD598" s="1"/>
    </row>
    <row r="599">
      <c r="A599" s="1"/>
      <c r="B599" s="1"/>
      <c r="C599" s="1"/>
      <c r="D599" s="1"/>
      <c r="E599" s="1"/>
      <c r="F599" s="1"/>
      <c r="G599" s="1"/>
      <c r="H599" s="1"/>
      <c r="I599" s="1"/>
      <c r="J599" s="1"/>
      <c r="K599" s="1"/>
      <c r="L599" s="1"/>
      <c r="M599" s="1"/>
      <c r="N599" s="1"/>
      <c r="O599" s="1"/>
      <c r="P599" s="1"/>
      <c r="Q599" s="1"/>
      <c r="R599" s="1"/>
      <c r="S599" s="1"/>
      <c r="T599" s="1"/>
      <c r="U599" s="1"/>
      <c r="W599" s="1"/>
      <c r="X599" s="1"/>
      <c r="Y599" s="1"/>
      <c r="Z599" s="1"/>
      <c r="AA599" s="1"/>
      <c r="AB599" s="1"/>
      <c r="AC599" s="1"/>
      <c r="AD599" s="1"/>
    </row>
    <row r="600">
      <c r="A600" s="1"/>
      <c r="B600" s="1"/>
      <c r="C600" s="1"/>
      <c r="D600" s="1"/>
      <c r="E600" s="1"/>
      <c r="F600" s="1"/>
      <c r="G600" s="1"/>
      <c r="H600" s="1"/>
      <c r="I600" s="1"/>
      <c r="J600" s="1"/>
      <c r="K600" s="1"/>
      <c r="L600" s="1"/>
      <c r="M600" s="1"/>
      <c r="N600" s="1"/>
      <c r="O600" s="1"/>
      <c r="P600" s="1"/>
      <c r="Q600" s="1"/>
      <c r="R600" s="1"/>
      <c r="S600" s="1"/>
      <c r="T600" s="1"/>
      <c r="U600" s="1"/>
      <c r="W600" s="1"/>
      <c r="X600" s="1"/>
      <c r="Y600" s="1"/>
      <c r="Z600" s="1"/>
      <c r="AA600" s="1"/>
      <c r="AB600" s="1"/>
      <c r="AC600" s="1"/>
      <c r="AD600" s="1"/>
    </row>
    <row r="601">
      <c r="A601" s="1"/>
      <c r="B601" s="1"/>
      <c r="C601" s="1"/>
      <c r="D601" s="1"/>
      <c r="E601" s="1"/>
      <c r="F601" s="1"/>
      <c r="G601" s="1"/>
      <c r="H601" s="1"/>
      <c r="I601" s="1"/>
      <c r="J601" s="1"/>
      <c r="K601" s="1"/>
      <c r="L601" s="1"/>
      <c r="M601" s="1"/>
      <c r="N601" s="1"/>
      <c r="O601" s="1"/>
      <c r="P601" s="1"/>
      <c r="Q601" s="1"/>
      <c r="R601" s="1"/>
      <c r="S601" s="1"/>
      <c r="T601" s="1"/>
      <c r="U601" s="1"/>
      <c r="W601" s="1"/>
      <c r="X601" s="1"/>
      <c r="Y601" s="1"/>
      <c r="Z601" s="1"/>
      <c r="AA601" s="1"/>
      <c r="AB601" s="1"/>
      <c r="AC601" s="1"/>
      <c r="AD601" s="1"/>
    </row>
    <row r="602">
      <c r="A602" s="1"/>
      <c r="B602" s="1"/>
      <c r="C602" s="1"/>
      <c r="D602" s="1"/>
      <c r="E602" s="1"/>
      <c r="F602" s="1"/>
      <c r="G602" s="1"/>
      <c r="H602" s="1"/>
      <c r="I602" s="1"/>
      <c r="J602" s="1"/>
      <c r="K602" s="1"/>
      <c r="L602" s="1"/>
      <c r="M602" s="1"/>
      <c r="N602" s="1"/>
      <c r="O602" s="1"/>
      <c r="P602" s="1"/>
      <c r="Q602" s="1"/>
      <c r="R602" s="1"/>
      <c r="S602" s="1"/>
      <c r="T602" s="1"/>
      <c r="U602" s="1"/>
      <c r="W602" s="1"/>
      <c r="X602" s="1"/>
      <c r="Y602" s="1"/>
      <c r="Z602" s="1"/>
      <c r="AA602" s="1"/>
      <c r="AB602" s="1"/>
      <c r="AC602" s="1"/>
      <c r="AD602" s="1"/>
    </row>
    <row r="603">
      <c r="A603" s="1"/>
      <c r="B603" s="1"/>
      <c r="C603" s="1"/>
      <c r="D603" s="1"/>
      <c r="E603" s="1"/>
      <c r="F603" s="1"/>
      <c r="G603" s="1"/>
      <c r="H603" s="1"/>
      <c r="I603" s="1"/>
      <c r="J603" s="1"/>
      <c r="K603" s="1"/>
      <c r="L603" s="1"/>
      <c r="M603" s="1"/>
      <c r="N603" s="1"/>
      <c r="O603" s="1"/>
      <c r="P603" s="1"/>
      <c r="Q603" s="1"/>
      <c r="R603" s="1"/>
      <c r="S603" s="1"/>
      <c r="T603" s="1"/>
      <c r="U603" s="1"/>
      <c r="W603" s="1"/>
      <c r="X603" s="1"/>
      <c r="Y603" s="1"/>
      <c r="Z603" s="1"/>
      <c r="AA603" s="1"/>
      <c r="AB603" s="1"/>
      <c r="AC603" s="1"/>
      <c r="AD603" s="1"/>
    </row>
    <row r="604">
      <c r="A604" s="1"/>
      <c r="B604" s="1"/>
      <c r="C604" s="1"/>
      <c r="D604" s="1"/>
      <c r="E604" s="1"/>
      <c r="F604" s="1"/>
      <c r="G604" s="1"/>
      <c r="H604" s="1"/>
      <c r="I604" s="1"/>
      <c r="J604" s="1"/>
      <c r="K604" s="1"/>
      <c r="L604" s="1"/>
      <c r="M604" s="1"/>
      <c r="N604" s="1"/>
      <c r="O604" s="1"/>
      <c r="P604" s="1"/>
      <c r="Q604" s="1"/>
      <c r="R604" s="1"/>
      <c r="S604" s="1"/>
      <c r="T604" s="1"/>
      <c r="U604" s="1"/>
      <c r="W604" s="1"/>
      <c r="X604" s="1"/>
      <c r="Y604" s="1"/>
      <c r="Z604" s="1"/>
      <c r="AA604" s="1"/>
      <c r="AB604" s="1"/>
      <c r="AC604" s="1"/>
      <c r="AD604" s="1"/>
    </row>
    <row r="605">
      <c r="A605" s="1"/>
      <c r="B605" s="1"/>
      <c r="C605" s="1"/>
      <c r="D605" s="1"/>
      <c r="E605" s="1"/>
      <c r="F605" s="1"/>
      <c r="G605" s="1"/>
      <c r="H605" s="1"/>
      <c r="I605" s="1"/>
      <c r="J605" s="1"/>
      <c r="K605" s="1"/>
      <c r="L605" s="1"/>
      <c r="M605" s="1"/>
      <c r="N605" s="1"/>
      <c r="O605" s="1"/>
      <c r="P605" s="1"/>
      <c r="Q605" s="1"/>
      <c r="R605" s="1"/>
      <c r="S605" s="1"/>
      <c r="T605" s="1"/>
      <c r="U605" s="1"/>
      <c r="W605" s="1"/>
      <c r="X605" s="1"/>
      <c r="Y605" s="1"/>
      <c r="Z605" s="1"/>
      <c r="AA605" s="1"/>
      <c r="AB605" s="1"/>
      <c r="AC605" s="1"/>
      <c r="AD605" s="1"/>
    </row>
    <row r="606">
      <c r="A606" s="1"/>
      <c r="B606" s="1"/>
      <c r="C606" s="1"/>
      <c r="D606" s="1"/>
      <c r="E606" s="1"/>
      <c r="F606" s="1"/>
      <c r="G606" s="1"/>
      <c r="H606" s="1"/>
      <c r="I606" s="1"/>
      <c r="J606" s="1"/>
      <c r="K606" s="1"/>
      <c r="L606" s="1"/>
      <c r="M606" s="1"/>
      <c r="N606" s="1"/>
      <c r="O606" s="1"/>
      <c r="P606" s="1"/>
      <c r="Q606" s="1"/>
      <c r="R606" s="1"/>
      <c r="S606" s="1"/>
      <c r="T606" s="1"/>
      <c r="U606" s="1"/>
      <c r="W606" s="1"/>
      <c r="X606" s="1"/>
      <c r="Y606" s="1"/>
      <c r="Z606" s="1"/>
      <c r="AA606" s="1"/>
      <c r="AB606" s="1"/>
      <c r="AC606" s="1"/>
      <c r="AD606" s="1"/>
    </row>
    <row r="607">
      <c r="A607" s="1"/>
      <c r="B607" s="1"/>
      <c r="C607" s="1"/>
      <c r="D607" s="1"/>
      <c r="E607" s="1"/>
      <c r="F607" s="1"/>
      <c r="G607" s="1"/>
      <c r="H607" s="1"/>
      <c r="I607" s="1"/>
      <c r="J607" s="1"/>
      <c r="K607" s="1"/>
      <c r="L607" s="1"/>
      <c r="M607" s="1"/>
      <c r="N607" s="1"/>
      <c r="O607" s="1"/>
      <c r="P607" s="1"/>
      <c r="Q607" s="1"/>
      <c r="R607" s="1"/>
      <c r="S607" s="1"/>
      <c r="T607" s="1"/>
      <c r="U607" s="1"/>
      <c r="W607" s="1"/>
      <c r="X607" s="1"/>
      <c r="Y607" s="1"/>
      <c r="Z607" s="1"/>
      <c r="AA607" s="1"/>
      <c r="AB607" s="1"/>
      <c r="AC607" s="1"/>
      <c r="AD607" s="1"/>
    </row>
    <row r="608">
      <c r="A608" s="1"/>
      <c r="B608" s="1"/>
      <c r="C608" s="1"/>
      <c r="D608" s="1"/>
      <c r="E608" s="1"/>
      <c r="F608" s="1"/>
      <c r="G608" s="1"/>
      <c r="H608" s="1"/>
      <c r="I608" s="1"/>
      <c r="J608" s="1"/>
      <c r="K608" s="1"/>
      <c r="L608" s="1"/>
      <c r="M608" s="1"/>
      <c r="N608" s="1"/>
      <c r="O608" s="1"/>
      <c r="P608" s="1"/>
      <c r="Q608" s="1"/>
      <c r="R608" s="1"/>
      <c r="S608" s="1"/>
      <c r="T608" s="1"/>
      <c r="U608" s="1"/>
      <c r="W608" s="1"/>
      <c r="X608" s="1"/>
      <c r="Y608" s="1"/>
      <c r="Z608" s="1"/>
      <c r="AA608" s="1"/>
      <c r="AB608" s="1"/>
      <c r="AC608" s="1"/>
      <c r="AD608" s="1"/>
    </row>
    <row r="609">
      <c r="A609" s="1"/>
      <c r="B609" s="1"/>
      <c r="C609" s="1"/>
      <c r="D609" s="1"/>
      <c r="E609" s="1"/>
      <c r="F609" s="1"/>
      <c r="G609" s="1"/>
      <c r="H609" s="1"/>
      <c r="I609" s="1"/>
      <c r="J609" s="1"/>
      <c r="K609" s="1"/>
      <c r="L609" s="1"/>
      <c r="M609" s="1"/>
      <c r="N609" s="1"/>
      <c r="O609" s="1"/>
      <c r="P609" s="1"/>
      <c r="Q609" s="1"/>
      <c r="R609" s="1"/>
      <c r="S609" s="1"/>
      <c r="T609" s="1"/>
      <c r="U609" s="1"/>
      <c r="W609" s="1"/>
      <c r="X609" s="1"/>
      <c r="Y609" s="1"/>
      <c r="Z609" s="1"/>
      <c r="AA609" s="1"/>
      <c r="AB609" s="1"/>
      <c r="AC609" s="1"/>
      <c r="AD609" s="1"/>
    </row>
    <row r="610">
      <c r="A610" s="1"/>
      <c r="B610" s="1"/>
      <c r="C610" s="1"/>
      <c r="D610" s="1"/>
      <c r="E610" s="1"/>
      <c r="F610" s="1"/>
      <c r="G610" s="1"/>
      <c r="H610" s="1"/>
      <c r="I610" s="1"/>
      <c r="J610" s="1"/>
      <c r="K610" s="1"/>
      <c r="L610" s="1"/>
      <c r="M610" s="1"/>
      <c r="N610" s="1"/>
      <c r="O610" s="1"/>
      <c r="P610" s="1"/>
      <c r="Q610" s="1"/>
      <c r="R610" s="1"/>
      <c r="S610" s="1"/>
      <c r="T610" s="1"/>
      <c r="U610" s="1"/>
      <c r="W610" s="1"/>
      <c r="X610" s="1"/>
      <c r="Y610" s="1"/>
      <c r="Z610" s="1"/>
      <c r="AA610" s="1"/>
      <c r="AB610" s="1"/>
      <c r="AC610" s="1"/>
      <c r="AD610" s="1"/>
    </row>
    <row r="611">
      <c r="A611" s="1"/>
      <c r="B611" s="1"/>
      <c r="C611" s="1"/>
      <c r="D611" s="1"/>
      <c r="E611" s="1"/>
      <c r="F611" s="1"/>
      <c r="G611" s="1"/>
      <c r="H611" s="1"/>
      <c r="I611" s="1"/>
      <c r="J611" s="1"/>
      <c r="K611" s="1"/>
      <c r="L611" s="1"/>
      <c r="M611" s="1"/>
      <c r="N611" s="1"/>
      <c r="O611" s="1"/>
      <c r="P611" s="1"/>
      <c r="Q611" s="1"/>
      <c r="R611" s="1"/>
      <c r="S611" s="1"/>
      <c r="T611" s="1"/>
      <c r="U611" s="1"/>
      <c r="W611" s="1"/>
      <c r="X611" s="1"/>
      <c r="Y611" s="1"/>
      <c r="Z611" s="1"/>
      <c r="AA611" s="1"/>
      <c r="AB611" s="1"/>
      <c r="AC611" s="1"/>
      <c r="AD611" s="1"/>
    </row>
    <row r="612">
      <c r="A612" s="1"/>
      <c r="B612" s="1"/>
      <c r="C612" s="1"/>
      <c r="D612" s="1"/>
      <c r="E612" s="1"/>
      <c r="F612" s="1"/>
      <c r="G612" s="1"/>
      <c r="H612" s="1"/>
      <c r="I612" s="1"/>
      <c r="J612" s="1"/>
      <c r="K612" s="1"/>
      <c r="L612" s="1"/>
      <c r="M612" s="1"/>
      <c r="N612" s="1"/>
      <c r="O612" s="1"/>
      <c r="P612" s="1"/>
      <c r="Q612" s="1"/>
      <c r="R612" s="1"/>
      <c r="S612" s="1"/>
      <c r="T612" s="1"/>
      <c r="U612" s="1"/>
      <c r="W612" s="1"/>
      <c r="X612" s="1"/>
      <c r="Y612" s="1"/>
      <c r="Z612" s="1"/>
      <c r="AA612" s="1"/>
      <c r="AB612" s="1"/>
      <c r="AC612" s="1"/>
      <c r="AD612" s="1"/>
    </row>
    <row r="613">
      <c r="A613" s="1"/>
      <c r="B613" s="1"/>
      <c r="C613" s="1"/>
      <c r="D613" s="1"/>
      <c r="E613" s="1"/>
      <c r="F613" s="1"/>
      <c r="G613" s="1"/>
      <c r="H613" s="1"/>
      <c r="I613" s="1"/>
      <c r="J613" s="1"/>
      <c r="K613" s="1"/>
      <c r="L613" s="1"/>
      <c r="M613" s="1"/>
      <c r="N613" s="1"/>
      <c r="O613" s="1"/>
      <c r="P613" s="1"/>
      <c r="Q613" s="1"/>
      <c r="R613" s="1"/>
      <c r="S613" s="1"/>
      <c r="T613" s="1"/>
      <c r="U613" s="1"/>
      <c r="W613" s="1"/>
      <c r="X613" s="1"/>
      <c r="Y613" s="1"/>
      <c r="Z613" s="1"/>
      <c r="AA613" s="1"/>
      <c r="AB613" s="1"/>
      <c r="AC613" s="1"/>
      <c r="AD613" s="1"/>
    </row>
    <row r="614">
      <c r="A614" s="1"/>
      <c r="B614" s="1"/>
      <c r="C614" s="1"/>
      <c r="D614" s="1"/>
      <c r="E614" s="1"/>
      <c r="F614" s="1"/>
      <c r="G614" s="1"/>
      <c r="H614" s="1"/>
      <c r="I614" s="1"/>
      <c r="J614" s="1"/>
      <c r="K614" s="1"/>
      <c r="L614" s="1"/>
      <c r="M614" s="1"/>
      <c r="N614" s="1"/>
      <c r="O614" s="1"/>
      <c r="P614" s="1"/>
      <c r="Q614" s="1"/>
      <c r="R614" s="1"/>
      <c r="S614" s="1"/>
      <c r="T614" s="1"/>
      <c r="U614" s="1"/>
      <c r="W614" s="1"/>
      <c r="X614" s="1"/>
      <c r="Y614" s="1"/>
      <c r="Z614" s="1"/>
      <c r="AA614" s="1"/>
      <c r="AB614" s="1"/>
      <c r="AC614" s="1"/>
      <c r="AD614" s="1"/>
    </row>
    <row r="615">
      <c r="A615" s="1"/>
      <c r="B615" s="1"/>
      <c r="C615" s="1"/>
      <c r="D615" s="1"/>
      <c r="E615" s="1"/>
      <c r="F615" s="1"/>
      <c r="G615" s="1"/>
      <c r="H615" s="1"/>
      <c r="I615" s="1"/>
      <c r="J615" s="1"/>
      <c r="K615" s="1"/>
      <c r="L615" s="1"/>
      <c r="M615" s="1"/>
      <c r="N615" s="1"/>
      <c r="O615" s="1"/>
      <c r="P615" s="1"/>
      <c r="Q615" s="1"/>
      <c r="R615" s="1"/>
      <c r="S615" s="1"/>
      <c r="T615" s="1"/>
      <c r="U615" s="1"/>
      <c r="W615" s="1"/>
      <c r="X615" s="1"/>
      <c r="Y615" s="1"/>
      <c r="Z615" s="1"/>
      <c r="AA615" s="1"/>
      <c r="AB615" s="1"/>
      <c r="AC615" s="1"/>
      <c r="AD615" s="1"/>
    </row>
    <row r="616">
      <c r="A616" s="1"/>
      <c r="B616" s="1"/>
      <c r="C616" s="1"/>
      <c r="D616" s="1"/>
      <c r="E616" s="1"/>
      <c r="F616" s="1"/>
      <c r="G616" s="1"/>
      <c r="H616" s="1"/>
      <c r="I616" s="1"/>
      <c r="J616" s="1"/>
      <c r="K616" s="1"/>
      <c r="L616" s="1"/>
      <c r="M616" s="1"/>
      <c r="N616" s="1"/>
      <c r="O616" s="1"/>
      <c r="P616" s="1"/>
      <c r="Q616" s="1"/>
      <c r="R616" s="1"/>
      <c r="S616" s="1"/>
      <c r="T616" s="1"/>
      <c r="U616" s="1"/>
      <c r="W616" s="1"/>
      <c r="X616" s="1"/>
      <c r="Y616" s="1"/>
      <c r="Z616" s="1"/>
      <c r="AA616" s="1"/>
      <c r="AB616" s="1"/>
      <c r="AC616" s="1"/>
      <c r="AD616" s="1"/>
    </row>
    <row r="617">
      <c r="A617" s="1"/>
      <c r="B617" s="1"/>
      <c r="C617" s="1"/>
      <c r="D617" s="1"/>
      <c r="E617" s="1"/>
      <c r="F617" s="1"/>
      <c r="G617" s="1"/>
      <c r="H617" s="1"/>
      <c r="I617" s="1"/>
      <c r="J617" s="1"/>
      <c r="K617" s="1"/>
      <c r="L617" s="1"/>
      <c r="M617" s="1"/>
      <c r="N617" s="1"/>
      <c r="O617" s="1"/>
      <c r="P617" s="1"/>
      <c r="Q617" s="1"/>
      <c r="R617" s="1"/>
      <c r="S617" s="1"/>
      <c r="T617" s="1"/>
      <c r="U617" s="1"/>
      <c r="W617" s="1"/>
      <c r="X617" s="1"/>
      <c r="Y617" s="1"/>
      <c r="Z617" s="1"/>
      <c r="AA617" s="1"/>
      <c r="AB617" s="1"/>
      <c r="AC617" s="1"/>
      <c r="AD617" s="1"/>
    </row>
    <row r="618">
      <c r="A618" s="1"/>
      <c r="B618" s="1"/>
      <c r="C618" s="1"/>
      <c r="D618" s="1"/>
      <c r="E618" s="1"/>
      <c r="F618" s="1"/>
      <c r="G618" s="1"/>
      <c r="H618" s="1"/>
      <c r="I618" s="1"/>
      <c r="J618" s="1"/>
      <c r="K618" s="1"/>
      <c r="L618" s="1"/>
      <c r="M618" s="1"/>
      <c r="N618" s="1"/>
      <c r="O618" s="1"/>
      <c r="P618" s="1"/>
      <c r="Q618" s="1"/>
      <c r="R618" s="1"/>
      <c r="S618" s="1"/>
      <c r="T618" s="1"/>
      <c r="U618" s="1"/>
      <c r="W618" s="1"/>
      <c r="X618" s="1"/>
      <c r="Y618" s="1"/>
      <c r="Z618" s="1"/>
      <c r="AA618" s="1"/>
      <c r="AB618" s="1"/>
      <c r="AC618" s="1"/>
      <c r="AD618" s="1"/>
    </row>
    <row r="619">
      <c r="A619" s="1"/>
      <c r="B619" s="1"/>
      <c r="C619" s="1"/>
      <c r="D619" s="1"/>
      <c r="E619" s="1"/>
      <c r="F619" s="1"/>
      <c r="G619" s="1"/>
      <c r="H619" s="1"/>
      <c r="I619" s="1"/>
      <c r="J619" s="1"/>
      <c r="K619" s="1"/>
      <c r="L619" s="1"/>
      <c r="M619" s="1"/>
      <c r="N619" s="1"/>
      <c r="O619" s="1"/>
      <c r="P619" s="1"/>
      <c r="Q619" s="1"/>
      <c r="R619" s="1"/>
      <c r="S619" s="1"/>
      <c r="T619" s="1"/>
      <c r="U619" s="1"/>
      <c r="W619" s="1"/>
      <c r="X619" s="1"/>
      <c r="Y619" s="1"/>
      <c r="Z619" s="1"/>
      <c r="AA619" s="1"/>
      <c r="AB619" s="1"/>
      <c r="AC619" s="1"/>
      <c r="AD619" s="1"/>
    </row>
    <row r="620">
      <c r="A620" s="1"/>
      <c r="B620" s="1"/>
      <c r="C620" s="1"/>
      <c r="D620" s="1"/>
      <c r="E620" s="1"/>
      <c r="F620" s="1"/>
      <c r="G620" s="1"/>
      <c r="H620" s="1"/>
      <c r="I620" s="1"/>
      <c r="J620" s="1"/>
      <c r="K620" s="1"/>
      <c r="L620" s="1"/>
      <c r="M620" s="1"/>
      <c r="N620" s="1"/>
      <c r="O620" s="1"/>
      <c r="P620" s="1"/>
      <c r="Q620" s="1"/>
      <c r="R620" s="1"/>
      <c r="S620" s="1"/>
      <c r="T620" s="1"/>
      <c r="U620" s="1"/>
      <c r="W620" s="1"/>
      <c r="X620" s="1"/>
      <c r="Y620" s="1"/>
      <c r="Z620" s="1"/>
      <c r="AA620" s="1"/>
      <c r="AB620" s="1"/>
      <c r="AC620" s="1"/>
      <c r="AD620" s="1"/>
    </row>
    <row r="621">
      <c r="A621" s="1"/>
      <c r="B621" s="1"/>
      <c r="C621" s="1"/>
      <c r="D621" s="1"/>
      <c r="E621" s="1"/>
      <c r="F621" s="1"/>
      <c r="G621" s="1"/>
      <c r="H621" s="1"/>
      <c r="I621" s="1"/>
      <c r="J621" s="1"/>
      <c r="K621" s="1"/>
      <c r="L621" s="1"/>
      <c r="M621" s="1"/>
      <c r="N621" s="1"/>
      <c r="O621" s="1"/>
      <c r="P621" s="1"/>
      <c r="Q621" s="1"/>
      <c r="R621" s="1"/>
      <c r="S621" s="1"/>
      <c r="T621" s="1"/>
      <c r="U621" s="1"/>
      <c r="W621" s="1"/>
      <c r="X621" s="1"/>
      <c r="Y621" s="1"/>
      <c r="Z621" s="1"/>
      <c r="AA621" s="1"/>
      <c r="AB621" s="1"/>
      <c r="AC621" s="1"/>
      <c r="AD621" s="1"/>
    </row>
    <row r="622">
      <c r="A622" s="1"/>
      <c r="B622" s="1"/>
      <c r="C622" s="1"/>
      <c r="D622" s="1"/>
      <c r="E622" s="1"/>
      <c r="F622" s="1"/>
      <c r="G622" s="1"/>
      <c r="H622" s="1"/>
      <c r="I622" s="1"/>
      <c r="J622" s="1"/>
      <c r="K622" s="1"/>
      <c r="L622" s="1"/>
      <c r="M622" s="1"/>
      <c r="N622" s="1"/>
      <c r="O622" s="1"/>
      <c r="P622" s="1"/>
      <c r="Q622" s="1"/>
      <c r="R622" s="1"/>
      <c r="S622" s="1"/>
      <c r="T622" s="1"/>
      <c r="U622" s="1"/>
      <c r="W622" s="1"/>
      <c r="X622" s="1"/>
      <c r="Y622" s="1"/>
      <c r="Z622" s="1"/>
      <c r="AA622" s="1"/>
      <c r="AB622" s="1"/>
      <c r="AC622" s="1"/>
      <c r="AD622" s="1"/>
    </row>
    <row r="623">
      <c r="A623" s="1"/>
      <c r="B623" s="1"/>
      <c r="C623" s="1"/>
      <c r="D623" s="1"/>
      <c r="E623" s="1"/>
      <c r="F623" s="1"/>
      <c r="G623" s="1"/>
      <c r="H623" s="1"/>
      <c r="I623" s="1"/>
      <c r="J623" s="1"/>
      <c r="K623" s="1"/>
      <c r="L623" s="1"/>
      <c r="M623" s="1"/>
      <c r="N623" s="1"/>
      <c r="O623" s="1"/>
      <c r="P623" s="1"/>
      <c r="Q623" s="1"/>
      <c r="R623" s="1"/>
      <c r="S623" s="1"/>
      <c r="T623" s="1"/>
      <c r="U623" s="1"/>
      <c r="W623" s="1"/>
      <c r="X623" s="1"/>
      <c r="Y623" s="1"/>
      <c r="Z623" s="1"/>
      <c r="AA623" s="1"/>
      <c r="AB623" s="1"/>
      <c r="AC623" s="1"/>
      <c r="AD623" s="1"/>
    </row>
    <row r="624">
      <c r="A624" s="1"/>
      <c r="B624" s="1"/>
      <c r="C624" s="1"/>
      <c r="D624" s="1"/>
      <c r="E624" s="1"/>
      <c r="F624" s="1"/>
      <c r="G624" s="1"/>
      <c r="H624" s="1"/>
      <c r="I624" s="1"/>
      <c r="J624" s="1"/>
      <c r="K624" s="1"/>
      <c r="L624" s="1"/>
      <c r="M624" s="1"/>
      <c r="N624" s="1"/>
      <c r="O624" s="1"/>
      <c r="P624" s="1"/>
      <c r="Q624" s="1"/>
      <c r="R624" s="1"/>
      <c r="S624" s="1"/>
      <c r="T624" s="1"/>
      <c r="U624" s="1"/>
      <c r="W624" s="1"/>
      <c r="X624" s="1"/>
      <c r="Y624" s="1"/>
      <c r="Z624" s="1"/>
      <c r="AA624" s="1"/>
      <c r="AB624" s="1"/>
      <c r="AC624" s="1"/>
      <c r="AD624" s="1"/>
    </row>
    <row r="625">
      <c r="A625" s="1"/>
      <c r="B625" s="1"/>
      <c r="C625" s="1"/>
      <c r="D625" s="1"/>
      <c r="E625" s="1"/>
      <c r="F625" s="1"/>
      <c r="G625" s="1"/>
      <c r="H625" s="1"/>
      <c r="I625" s="1"/>
      <c r="J625" s="1"/>
      <c r="K625" s="1"/>
      <c r="L625" s="1"/>
      <c r="M625" s="1"/>
      <c r="N625" s="1"/>
      <c r="O625" s="1"/>
      <c r="P625" s="1"/>
      <c r="Q625" s="1"/>
      <c r="R625" s="1"/>
      <c r="S625" s="1"/>
      <c r="T625" s="1"/>
      <c r="U625" s="1"/>
      <c r="W625" s="1"/>
      <c r="X625" s="1"/>
      <c r="Y625" s="1"/>
      <c r="Z625" s="1"/>
      <c r="AA625" s="1"/>
      <c r="AB625" s="1"/>
      <c r="AC625" s="1"/>
      <c r="AD625" s="1"/>
    </row>
    <row r="626">
      <c r="A626" s="1"/>
      <c r="B626" s="1"/>
      <c r="C626" s="1"/>
      <c r="D626" s="1"/>
      <c r="E626" s="1"/>
      <c r="F626" s="1"/>
      <c r="G626" s="1"/>
      <c r="H626" s="1"/>
      <c r="I626" s="1"/>
      <c r="J626" s="1"/>
      <c r="K626" s="1"/>
      <c r="L626" s="1"/>
      <c r="M626" s="1"/>
      <c r="N626" s="1"/>
      <c r="O626" s="1"/>
      <c r="P626" s="1"/>
      <c r="Q626" s="1"/>
      <c r="R626" s="1"/>
      <c r="S626" s="1"/>
      <c r="T626" s="1"/>
      <c r="U626" s="1"/>
      <c r="W626" s="1"/>
      <c r="X626" s="1"/>
      <c r="Y626" s="1"/>
      <c r="Z626" s="1"/>
      <c r="AA626" s="1"/>
      <c r="AB626" s="1"/>
      <c r="AC626" s="1"/>
      <c r="AD626" s="1"/>
    </row>
    <row r="627">
      <c r="A627" s="1"/>
      <c r="B627" s="1"/>
      <c r="C627" s="1"/>
      <c r="D627" s="1"/>
      <c r="E627" s="1"/>
      <c r="F627" s="1"/>
      <c r="G627" s="1"/>
      <c r="H627" s="1"/>
      <c r="I627" s="1"/>
      <c r="J627" s="1"/>
      <c r="K627" s="1"/>
      <c r="L627" s="1"/>
      <c r="M627" s="1"/>
      <c r="N627" s="1"/>
      <c r="O627" s="1"/>
      <c r="P627" s="1"/>
      <c r="Q627" s="1"/>
      <c r="R627" s="1"/>
      <c r="S627" s="1"/>
      <c r="T627" s="1"/>
      <c r="U627" s="1"/>
      <c r="W627" s="1"/>
      <c r="X627" s="1"/>
      <c r="Y627" s="1"/>
      <c r="Z627" s="1"/>
      <c r="AA627" s="1"/>
      <c r="AB627" s="1"/>
      <c r="AC627" s="1"/>
      <c r="AD627" s="1"/>
    </row>
    <row r="628">
      <c r="A628" s="1"/>
      <c r="B628" s="1"/>
      <c r="C628" s="1"/>
      <c r="D628" s="1"/>
      <c r="E628" s="1"/>
      <c r="F628" s="1"/>
      <c r="G628" s="1"/>
      <c r="H628" s="1"/>
      <c r="I628" s="1"/>
      <c r="J628" s="1"/>
      <c r="K628" s="1"/>
      <c r="L628" s="1"/>
      <c r="M628" s="1"/>
      <c r="N628" s="1"/>
      <c r="O628" s="1"/>
      <c r="P628" s="1"/>
      <c r="Q628" s="1"/>
      <c r="R628" s="1"/>
      <c r="S628" s="1"/>
      <c r="T628" s="1"/>
      <c r="U628" s="1"/>
      <c r="W628" s="1"/>
      <c r="X628" s="1"/>
      <c r="Y628" s="1"/>
      <c r="Z628" s="1"/>
      <c r="AA628" s="1"/>
      <c r="AB628" s="1"/>
      <c r="AC628" s="1"/>
      <c r="AD628" s="1"/>
    </row>
    <row r="629">
      <c r="A629" s="1"/>
      <c r="B629" s="1"/>
      <c r="C629" s="1"/>
      <c r="D629" s="1"/>
      <c r="E629" s="1"/>
      <c r="F629" s="1"/>
      <c r="G629" s="1"/>
      <c r="H629" s="1"/>
      <c r="I629" s="1"/>
      <c r="J629" s="1"/>
      <c r="K629" s="1"/>
      <c r="L629" s="1"/>
      <c r="M629" s="1"/>
      <c r="N629" s="1"/>
      <c r="O629" s="1"/>
      <c r="P629" s="1"/>
      <c r="Q629" s="1"/>
      <c r="R629" s="1"/>
      <c r="S629" s="1"/>
      <c r="T629" s="1"/>
      <c r="U629" s="1"/>
      <c r="W629" s="1"/>
      <c r="X629" s="1"/>
      <c r="Y629" s="1"/>
      <c r="Z629" s="1"/>
      <c r="AA629" s="1"/>
      <c r="AB629" s="1"/>
      <c r="AC629" s="1"/>
      <c r="AD629" s="1"/>
    </row>
    <row r="630">
      <c r="A630" s="1"/>
      <c r="B630" s="1"/>
      <c r="C630" s="1"/>
      <c r="D630" s="1"/>
      <c r="E630" s="1"/>
      <c r="F630" s="1"/>
      <c r="G630" s="1"/>
      <c r="H630" s="1"/>
      <c r="I630" s="1"/>
      <c r="J630" s="1"/>
      <c r="K630" s="1"/>
      <c r="L630" s="1"/>
      <c r="M630" s="1"/>
      <c r="N630" s="1"/>
      <c r="O630" s="1"/>
      <c r="P630" s="1"/>
      <c r="Q630" s="1"/>
      <c r="R630" s="1"/>
      <c r="S630" s="1"/>
      <c r="T630" s="1"/>
      <c r="U630" s="1"/>
      <c r="W630" s="1"/>
      <c r="X630" s="1"/>
      <c r="Y630" s="1"/>
      <c r="Z630" s="1"/>
      <c r="AA630" s="1"/>
      <c r="AB630" s="1"/>
      <c r="AC630" s="1"/>
      <c r="AD630" s="1"/>
    </row>
    <row r="631">
      <c r="A631" s="1"/>
      <c r="B631" s="1"/>
      <c r="C631" s="1"/>
      <c r="D631" s="1"/>
      <c r="E631" s="1"/>
      <c r="F631" s="1"/>
      <c r="G631" s="1"/>
      <c r="H631" s="1"/>
      <c r="I631" s="1"/>
      <c r="J631" s="1"/>
      <c r="K631" s="1"/>
      <c r="L631" s="1"/>
      <c r="M631" s="1"/>
      <c r="N631" s="1"/>
      <c r="O631" s="1"/>
      <c r="P631" s="1"/>
      <c r="Q631" s="1"/>
      <c r="R631" s="1"/>
      <c r="S631" s="1"/>
      <c r="T631" s="1"/>
      <c r="U631" s="1"/>
      <c r="W631" s="1"/>
      <c r="X631" s="1"/>
      <c r="Y631" s="1"/>
      <c r="Z631" s="1"/>
      <c r="AA631" s="1"/>
      <c r="AB631" s="1"/>
      <c r="AC631" s="1"/>
      <c r="AD631" s="1"/>
    </row>
    <row r="632">
      <c r="A632" s="1"/>
      <c r="B632" s="1"/>
      <c r="C632" s="1"/>
      <c r="D632" s="1"/>
      <c r="E632" s="1"/>
      <c r="F632" s="1"/>
      <c r="G632" s="1"/>
      <c r="H632" s="1"/>
      <c r="I632" s="1"/>
      <c r="J632" s="1"/>
      <c r="K632" s="1"/>
      <c r="L632" s="1"/>
      <c r="M632" s="1"/>
      <c r="N632" s="1"/>
      <c r="O632" s="1"/>
      <c r="P632" s="1"/>
      <c r="Q632" s="1"/>
      <c r="R632" s="1"/>
      <c r="S632" s="1"/>
      <c r="T632" s="1"/>
      <c r="U632" s="1"/>
      <c r="W632" s="1"/>
      <c r="X632" s="1"/>
      <c r="Y632" s="1"/>
      <c r="Z632" s="1"/>
      <c r="AA632" s="1"/>
      <c r="AB632" s="1"/>
      <c r="AC632" s="1"/>
      <c r="AD632" s="1"/>
    </row>
    <row r="633">
      <c r="A633" s="1"/>
      <c r="B633" s="1"/>
      <c r="C633" s="1"/>
      <c r="D633" s="1"/>
      <c r="E633" s="1"/>
      <c r="F633" s="1"/>
      <c r="G633" s="1"/>
      <c r="H633" s="1"/>
      <c r="I633" s="1"/>
      <c r="J633" s="1"/>
      <c r="K633" s="1"/>
      <c r="L633" s="1"/>
      <c r="M633" s="1"/>
      <c r="N633" s="1"/>
      <c r="O633" s="1"/>
      <c r="P633" s="1"/>
      <c r="Q633" s="1"/>
      <c r="R633" s="1"/>
      <c r="S633" s="1"/>
      <c r="T633" s="1"/>
      <c r="U633" s="1"/>
      <c r="W633" s="1"/>
      <c r="X633" s="1"/>
      <c r="Y633" s="1"/>
      <c r="Z633" s="1"/>
      <c r="AA633" s="1"/>
      <c r="AB633" s="1"/>
      <c r="AC633" s="1"/>
      <c r="AD633" s="1"/>
    </row>
    <row r="634">
      <c r="A634" s="1"/>
      <c r="B634" s="1"/>
      <c r="C634" s="1"/>
      <c r="D634" s="1"/>
      <c r="E634" s="1"/>
      <c r="F634" s="1"/>
      <c r="G634" s="1"/>
      <c r="H634" s="1"/>
      <c r="I634" s="1"/>
      <c r="J634" s="1"/>
      <c r="K634" s="1"/>
      <c r="L634" s="1"/>
      <c r="M634" s="1"/>
      <c r="N634" s="1"/>
      <c r="O634" s="1"/>
      <c r="P634" s="1"/>
      <c r="Q634" s="1"/>
      <c r="R634" s="1"/>
      <c r="S634" s="1"/>
      <c r="T634" s="1"/>
      <c r="U634" s="1"/>
      <c r="W634" s="1"/>
      <c r="X634" s="1"/>
      <c r="Y634" s="1"/>
      <c r="Z634" s="1"/>
      <c r="AA634" s="1"/>
      <c r="AB634" s="1"/>
      <c r="AC634" s="1"/>
      <c r="AD634" s="1"/>
    </row>
    <row r="635">
      <c r="A635" s="1"/>
      <c r="B635" s="1"/>
      <c r="C635" s="1"/>
      <c r="D635" s="1"/>
      <c r="E635" s="1"/>
      <c r="F635" s="1"/>
      <c r="G635" s="1"/>
      <c r="H635" s="1"/>
      <c r="I635" s="1"/>
      <c r="J635" s="1"/>
      <c r="K635" s="1"/>
      <c r="L635" s="1"/>
      <c r="M635" s="1"/>
      <c r="N635" s="1"/>
      <c r="O635" s="1"/>
      <c r="P635" s="1"/>
      <c r="Q635" s="1"/>
      <c r="R635" s="1"/>
      <c r="S635" s="1"/>
      <c r="T635" s="1"/>
      <c r="U635" s="1"/>
      <c r="W635" s="1"/>
      <c r="X635" s="1"/>
      <c r="Y635" s="1"/>
      <c r="Z635" s="1"/>
      <c r="AA635" s="1"/>
      <c r="AB635" s="1"/>
      <c r="AC635" s="1"/>
      <c r="AD635" s="1"/>
    </row>
    <row r="636">
      <c r="A636" s="1"/>
      <c r="B636" s="1"/>
      <c r="C636" s="1"/>
      <c r="D636" s="1"/>
      <c r="E636" s="1"/>
      <c r="F636" s="1"/>
      <c r="G636" s="1"/>
      <c r="H636" s="1"/>
      <c r="I636" s="1"/>
      <c r="J636" s="1"/>
      <c r="K636" s="1"/>
      <c r="L636" s="1"/>
      <c r="M636" s="1"/>
      <c r="N636" s="1"/>
      <c r="O636" s="1"/>
      <c r="P636" s="1"/>
      <c r="Q636" s="1"/>
      <c r="R636" s="1"/>
      <c r="S636" s="1"/>
      <c r="T636" s="1"/>
      <c r="U636" s="1"/>
      <c r="W636" s="1"/>
      <c r="X636" s="1"/>
      <c r="Y636" s="1"/>
      <c r="Z636" s="1"/>
      <c r="AA636" s="1"/>
      <c r="AB636" s="1"/>
      <c r="AC636" s="1"/>
      <c r="AD636" s="1"/>
    </row>
    <row r="637">
      <c r="A637" s="1"/>
      <c r="B637" s="1"/>
      <c r="C637" s="1"/>
      <c r="D637" s="1"/>
      <c r="E637" s="1"/>
      <c r="F637" s="1"/>
      <c r="G637" s="1"/>
      <c r="H637" s="1"/>
      <c r="I637" s="1"/>
      <c r="J637" s="1"/>
      <c r="K637" s="1"/>
      <c r="L637" s="1"/>
      <c r="M637" s="1"/>
      <c r="N637" s="1"/>
      <c r="O637" s="1"/>
      <c r="P637" s="1"/>
      <c r="Q637" s="1"/>
      <c r="R637" s="1"/>
      <c r="S637" s="1"/>
      <c r="T637" s="1"/>
      <c r="U637" s="1"/>
      <c r="W637" s="1"/>
      <c r="X637" s="1"/>
      <c r="Y637" s="1"/>
      <c r="Z637" s="1"/>
      <c r="AA637" s="1"/>
      <c r="AB637" s="1"/>
      <c r="AC637" s="1"/>
      <c r="AD637" s="1"/>
    </row>
    <row r="638">
      <c r="A638" s="1"/>
      <c r="B638" s="1"/>
      <c r="C638" s="1"/>
      <c r="D638" s="1"/>
      <c r="E638" s="1"/>
      <c r="F638" s="1"/>
      <c r="G638" s="1"/>
      <c r="H638" s="1"/>
      <c r="I638" s="1"/>
      <c r="J638" s="1"/>
      <c r="K638" s="1"/>
      <c r="L638" s="1"/>
      <c r="M638" s="1"/>
      <c r="N638" s="1"/>
      <c r="O638" s="1"/>
      <c r="P638" s="1"/>
      <c r="Q638" s="1"/>
      <c r="R638" s="1"/>
      <c r="S638" s="1"/>
      <c r="T638" s="1"/>
      <c r="U638" s="1"/>
      <c r="W638" s="1"/>
      <c r="X638" s="1"/>
      <c r="Y638" s="1"/>
      <c r="Z638" s="1"/>
      <c r="AA638" s="1"/>
      <c r="AB638" s="1"/>
      <c r="AC638" s="1"/>
      <c r="AD638" s="1"/>
    </row>
    <row r="639">
      <c r="A639" s="1"/>
      <c r="B639" s="1"/>
      <c r="C639" s="1"/>
      <c r="D639" s="1"/>
      <c r="E639" s="1"/>
      <c r="F639" s="1"/>
      <c r="G639" s="1"/>
      <c r="H639" s="1"/>
      <c r="I639" s="1"/>
      <c r="J639" s="1"/>
      <c r="K639" s="1"/>
      <c r="L639" s="1"/>
      <c r="M639" s="1"/>
      <c r="N639" s="1"/>
      <c r="O639" s="1"/>
      <c r="P639" s="1"/>
      <c r="Q639" s="1"/>
      <c r="R639" s="1"/>
      <c r="S639" s="1"/>
      <c r="T639" s="1"/>
      <c r="U639" s="1"/>
      <c r="W639" s="1"/>
      <c r="X639" s="1"/>
      <c r="Y639" s="1"/>
      <c r="Z639" s="1"/>
      <c r="AA639" s="1"/>
      <c r="AB639" s="1"/>
      <c r="AC639" s="1"/>
      <c r="AD639" s="1"/>
    </row>
    <row r="640">
      <c r="A640" s="1"/>
      <c r="B640" s="1"/>
      <c r="C640" s="1"/>
      <c r="D640" s="1"/>
      <c r="E640" s="1"/>
      <c r="F640" s="1"/>
      <c r="G640" s="1"/>
      <c r="H640" s="1"/>
      <c r="I640" s="1"/>
      <c r="J640" s="1"/>
      <c r="K640" s="1"/>
      <c r="L640" s="1"/>
      <c r="M640" s="1"/>
      <c r="N640" s="1"/>
      <c r="O640" s="1"/>
      <c r="P640" s="1"/>
      <c r="Q640" s="1"/>
      <c r="R640" s="1"/>
      <c r="S640" s="1"/>
      <c r="T640" s="1"/>
      <c r="U640" s="1"/>
      <c r="W640" s="1"/>
      <c r="X640" s="1"/>
      <c r="Y640" s="1"/>
      <c r="Z640" s="1"/>
      <c r="AA640" s="1"/>
      <c r="AB640" s="1"/>
      <c r="AC640" s="1"/>
      <c r="AD640" s="1"/>
    </row>
    <row r="641">
      <c r="A641" s="1"/>
      <c r="B641" s="1"/>
      <c r="C641" s="1"/>
      <c r="D641" s="1"/>
      <c r="E641" s="1"/>
      <c r="F641" s="1"/>
      <c r="G641" s="1"/>
      <c r="H641" s="1"/>
      <c r="I641" s="1"/>
      <c r="J641" s="1"/>
      <c r="K641" s="1"/>
      <c r="L641" s="1"/>
      <c r="M641" s="1"/>
      <c r="N641" s="1"/>
      <c r="O641" s="1"/>
      <c r="P641" s="1"/>
      <c r="Q641" s="1"/>
      <c r="R641" s="1"/>
      <c r="S641" s="1"/>
      <c r="T641" s="1"/>
      <c r="U641" s="1"/>
      <c r="W641" s="1"/>
      <c r="X641" s="1"/>
      <c r="Y641" s="1"/>
      <c r="Z641" s="1"/>
      <c r="AA641" s="1"/>
      <c r="AB641" s="1"/>
      <c r="AC641" s="1"/>
      <c r="AD641" s="1"/>
    </row>
    <row r="642">
      <c r="A642" s="1"/>
      <c r="B642" s="1"/>
      <c r="C642" s="1"/>
      <c r="D642" s="1"/>
      <c r="E642" s="1"/>
      <c r="F642" s="1"/>
      <c r="G642" s="1"/>
      <c r="H642" s="1"/>
      <c r="I642" s="1"/>
      <c r="J642" s="1"/>
      <c r="K642" s="1"/>
      <c r="L642" s="1"/>
      <c r="M642" s="1"/>
      <c r="N642" s="1"/>
      <c r="O642" s="1"/>
      <c r="P642" s="1"/>
      <c r="Q642" s="1"/>
      <c r="R642" s="1"/>
      <c r="S642" s="1"/>
      <c r="T642" s="1"/>
      <c r="U642" s="1"/>
      <c r="W642" s="1"/>
      <c r="X642" s="1"/>
      <c r="Y642" s="1"/>
      <c r="Z642" s="1"/>
      <c r="AA642" s="1"/>
      <c r="AB642" s="1"/>
      <c r="AC642" s="1"/>
      <c r="AD642" s="1"/>
    </row>
    <row r="643">
      <c r="A643" s="1"/>
      <c r="B643" s="1"/>
      <c r="C643" s="1"/>
      <c r="D643" s="1"/>
      <c r="E643" s="1"/>
      <c r="F643" s="1"/>
      <c r="G643" s="1"/>
      <c r="H643" s="1"/>
      <c r="I643" s="1"/>
      <c r="J643" s="1"/>
      <c r="K643" s="1"/>
      <c r="L643" s="1"/>
      <c r="M643" s="1"/>
      <c r="N643" s="1"/>
      <c r="O643" s="1"/>
      <c r="P643" s="1"/>
      <c r="Q643" s="1"/>
      <c r="R643" s="1"/>
      <c r="S643" s="1"/>
      <c r="T643" s="1"/>
      <c r="U643" s="1"/>
      <c r="W643" s="1"/>
      <c r="X643" s="1"/>
      <c r="Y643" s="1"/>
      <c r="Z643" s="1"/>
      <c r="AA643" s="1"/>
      <c r="AB643" s="1"/>
      <c r="AC643" s="1"/>
      <c r="AD643" s="1"/>
    </row>
    <row r="644">
      <c r="A644" s="1"/>
      <c r="B644" s="1"/>
      <c r="C644" s="1"/>
      <c r="D644" s="1"/>
      <c r="E644" s="1"/>
      <c r="F644" s="1"/>
      <c r="G644" s="1"/>
      <c r="H644" s="1"/>
      <c r="I644" s="1"/>
      <c r="J644" s="1"/>
      <c r="K644" s="1"/>
      <c r="L644" s="1"/>
      <c r="M644" s="1"/>
      <c r="N644" s="1"/>
      <c r="O644" s="1"/>
      <c r="P644" s="1"/>
      <c r="Q644" s="1"/>
      <c r="R644" s="1"/>
      <c r="S644" s="1"/>
      <c r="T644" s="1"/>
      <c r="U644" s="1"/>
      <c r="W644" s="1"/>
      <c r="X644" s="1"/>
      <c r="Y644" s="1"/>
      <c r="Z644" s="1"/>
      <c r="AA644" s="1"/>
      <c r="AB644" s="1"/>
      <c r="AC644" s="1"/>
      <c r="AD644" s="1"/>
    </row>
    <row r="645">
      <c r="A645" s="1"/>
      <c r="B645" s="1"/>
      <c r="C645" s="1"/>
      <c r="D645" s="1"/>
      <c r="E645" s="1"/>
      <c r="F645" s="1"/>
      <c r="G645" s="1"/>
      <c r="H645" s="1"/>
      <c r="I645" s="1"/>
      <c r="J645" s="1"/>
      <c r="K645" s="1"/>
      <c r="L645" s="1"/>
      <c r="M645" s="1"/>
      <c r="N645" s="1"/>
      <c r="O645" s="1"/>
      <c r="P645" s="1"/>
      <c r="Q645" s="1"/>
      <c r="R645" s="1"/>
      <c r="S645" s="1"/>
      <c r="T645" s="1"/>
      <c r="U645" s="1"/>
      <c r="W645" s="1"/>
      <c r="X645" s="1"/>
      <c r="Y645" s="1"/>
      <c r="Z645" s="1"/>
      <c r="AA645" s="1"/>
      <c r="AB645" s="1"/>
      <c r="AC645" s="1"/>
      <c r="AD645" s="1"/>
    </row>
    <row r="646">
      <c r="A646" s="1"/>
      <c r="B646" s="1"/>
      <c r="C646" s="1"/>
      <c r="D646" s="1"/>
      <c r="E646" s="1"/>
      <c r="F646" s="1"/>
      <c r="G646" s="1"/>
      <c r="H646" s="1"/>
      <c r="I646" s="1"/>
      <c r="J646" s="1"/>
      <c r="K646" s="1"/>
      <c r="L646" s="1"/>
      <c r="M646" s="1"/>
      <c r="N646" s="1"/>
      <c r="O646" s="1"/>
      <c r="P646" s="1"/>
      <c r="Q646" s="1"/>
      <c r="R646" s="1"/>
      <c r="S646" s="1"/>
      <c r="T646" s="1"/>
      <c r="U646" s="1"/>
      <c r="W646" s="1"/>
      <c r="X646" s="1"/>
      <c r="Y646" s="1"/>
      <c r="Z646" s="1"/>
      <c r="AA646" s="1"/>
      <c r="AB646" s="1"/>
      <c r="AC646" s="1"/>
      <c r="AD646" s="1"/>
    </row>
    <row r="647">
      <c r="A647" s="1"/>
      <c r="B647" s="1"/>
      <c r="C647" s="1"/>
      <c r="D647" s="1"/>
      <c r="E647" s="1"/>
      <c r="F647" s="1"/>
      <c r="G647" s="1"/>
      <c r="H647" s="1"/>
      <c r="I647" s="1"/>
      <c r="J647" s="1"/>
      <c r="K647" s="1"/>
      <c r="L647" s="1"/>
      <c r="M647" s="1"/>
      <c r="N647" s="1"/>
      <c r="O647" s="1"/>
      <c r="P647" s="1"/>
      <c r="Q647" s="1"/>
      <c r="R647" s="1"/>
      <c r="S647" s="1"/>
      <c r="T647" s="1"/>
      <c r="U647" s="1"/>
      <c r="W647" s="1"/>
      <c r="X647" s="1"/>
      <c r="Y647" s="1"/>
      <c r="Z647" s="1"/>
      <c r="AA647" s="1"/>
      <c r="AB647" s="1"/>
      <c r="AC647" s="1"/>
      <c r="AD647" s="1"/>
    </row>
    <row r="648">
      <c r="A648" s="1"/>
      <c r="B648" s="1"/>
      <c r="C648" s="1"/>
      <c r="D648" s="1"/>
      <c r="E648" s="1"/>
      <c r="F648" s="1"/>
      <c r="G648" s="1"/>
      <c r="H648" s="1"/>
      <c r="I648" s="1"/>
      <c r="J648" s="1"/>
      <c r="K648" s="1"/>
      <c r="L648" s="1"/>
      <c r="M648" s="1"/>
      <c r="N648" s="1"/>
      <c r="O648" s="1"/>
      <c r="P648" s="1"/>
      <c r="Q648" s="1"/>
      <c r="R648" s="1"/>
      <c r="S648" s="1"/>
      <c r="T648" s="1"/>
      <c r="U648" s="1"/>
      <c r="W648" s="1"/>
      <c r="X648" s="1"/>
      <c r="Y648" s="1"/>
      <c r="Z648" s="1"/>
      <c r="AA648" s="1"/>
      <c r="AB648" s="1"/>
      <c r="AC648" s="1"/>
      <c r="AD648" s="1"/>
    </row>
    <row r="649">
      <c r="A649" s="1"/>
      <c r="B649" s="1"/>
      <c r="C649" s="1"/>
      <c r="D649" s="1"/>
      <c r="E649" s="1"/>
      <c r="F649" s="1"/>
      <c r="G649" s="1"/>
      <c r="H649" s="1"/>
      <c r="I649" s="1"/>
      <c r="J649" s="1"/>
      <c r="K649" s="1"/>
      <c r="L649" s="1"/>
      <c r="M649" s="1"/>
      <c r="N649" s="1"/>
      <c r="O649" s="1"/>
      <c r="P649" s="1"/>
      <c r="Q649" s="1"/>
      <c r="R649" s="1"/>
      <c r="S649" s="1"/>
      <c r="T649" s="1"/>
      <c r="U649" s="1"/>
      <c r="W649" s="1"/>
      <c r="X649" s="1"/>
      <c r="Y649" s="1"/>
      <c r="Z649" s="1"/>
      <c r="AA649" s="1"/>
      <c r="AB649" s="1"/>
      <c r="AC649" s="1"/>
      <c r="AD649" s="1"/>
    </row>
    <row r="650">
      <c r="A650" s="1"/>
      <c r="B650" s="1"/>
      <c r="C650" s="1"/>
      <c r="D650" s="1"/>
      <c r="E650" s="1"/>
      <c r="F650" s="1"/>
      <c r="G650" s="1"/>
      <c r="H650" s="1"/>
      <c r="I650" s="1"/>
      <c r="J650" s="1"/>
      <c r="K650" s="1"/>
      <c r="L650" s="1"/>
      <c r="M650" s="1"/>
      <c r="N650" s="1"/>
      <c r="O650" s="1"/>
      <c r="P650" s="1"/>
      <c r="Q650" s="1"/>
      <c r="R650" s="1"/>
      <c r="S650" s="1"/>
      <c r="T650" s="1"/>
      <c r="U650" s="1"/>
      <c r="W650" s="1"/>
      <c r="X650" s="1"/>
      <c r="Y650" s="1"/>
      <c r="Z650" s="1"/>
      <c r="AA650" s="1"/>
      <c r="AB650" s="1"/>
      <c r="AC650" s="1"/>
      <c r="AD650" s="1"/>
    </row>
    <row r="651">
      <c r="A651" s="1"/>
      <c r="B651" s="1"/>
      <c r="C651" s="1"/>
      <c r="D651" s="1"/>
      <c r="E651" s="1"/>
      <c r="F651" s="1"/>
      <c r="G651" s="1"/>
      <c r="H651" s="1"/>
      <c r="I651" s="1"/>
      <c r="J651" s="1"/>
      <c r="K651" s="1"/>
      <c r="L651" s="1"/>
      <c r="M651" s="1"/>
      <c r="N651" s="1"/>
      <c r="O651" s="1"/>
      <c r="P651" s="1"/>
      <c r="Q651" s="1"/>
      <c r="R651" s="1"/>
      <c r="S651" s="1"/>
      <c r="T651" s="1"/>
      <c r="U651" s="1"/>
      <c r="W651" s="1"/>
      <c r="X651" s="1"/>
      <c r="Y651" s="1"/>
      <c r="Z651" s="1"/>
      <c r="AA651" s="1"/>
      <c r="AB651" s="1"/>
      <c r="AC651" s="1"/>
      <c r="AD651" s="1"/>
    </row>
    <row r="652">
      <c r="A652" s="1"/>
      <c r="B652" s="1"/>
      <c r="C652" s="1"/>
      <c r="D652" s="1"/>
      <c r="E652" s="1"/>
      <c r="F652" s="1"/>
      <c r="G652" s="1"/>
      <c r="H652" s="1"/>
      <c r="I652" s="1"/>
      <c r="J652" s="1"/>
      <c r="K652" s="1"/>
      <c r="L652" s="1"/>
      <c r="M652" s="1"/>
      <c r="N652" s="1"/>
      <c r="O652" s="1"/>
      <c r="P652" s="1"/>
      <c r="Q652" s="1"/>
      <c r="R652" s="1"/>
      <c r="S652" s="1"/>
      <c r="T652" s="1"/>
      <c r="U652" s="1"/>
      <c r="W652" s="1"/>
      <c r="X652" s="1"/>
      <c r="Y652" s="1"/>
      <c r="Z652" s="1"/>
      <c r="AA652" s="1"/>
      <c r="AB652" s="1"/>
      <c r="AC652" s="1"/>
      <c r="AD652" s="1"/>
    </row>
    <row r="653">
      <c r="A653" s="1"/>
      <c r="B653" s="1"/>
      <c r="C653" s="1"/>
      <c r="D653" s="1"/>
      <c r="E653" s="1"/>
      <c r="F653" s="1"/>
      <c r="G653" s="1"/>
      <c r="H653" s="1"/>
      <c r="I653" s="1"/>
      <c r="J653" s="1"/>
      <c r="K653" s="1"/>
      <c r="L653" s="1"/>
      <c r="M653" s="1"/>
      <c r="N653" s="1"/>
      <c r="O653" s="1"/>
      <c r="P653" s="1"/>
      <c r="Q653" s="1"/>
      <c r="R653" s="1"/>
      <c r="S653" s="1"/>
      <c r="T653" s="1"/>
      <c r="U653" s="1"/>
      <c r="W653" s="1"/>
      <c r="X653" s="1"/>
      <c r="Y653" s="1"/>
      <c r="Z653" s="1"/>
      <c r="AA653" s="1"/>
      <c r="AB653" s="1"/>
      <c r="AC653" s="1"/>
      <c r="AD653" s="1"/>
    </row>
    <row r="654">
      <c r="A654" s="1"/>
      <c r="B654" s="1"/>
      <c r="C654" s="1"/>
      <c r="D654" s="1"/>
      <c r="E654" s="1"/>
      <c r="F654" s="1"/>
      <c r="G654" s="1"/>
      <c r="H654" s="1"/>
      <c r="I654" s="1"/>
      <c r="J654" s="1"/>
      <c r="K654" s="1"/>
      <c r="L654" s="1"/>
      <c r="M654" s="1"/>
      <c r="N654" s="1"/>
      <c r="O654" s="1"/>
      <c r="P654" s="1"/>
      <c r="Q654" s="1"/>
      <c r="R654" s="1"/>
      <c r="S654" s="1"/>
      <c r="T654" s="1"/>
      <c r="U654" s="1"/>
      <c r="W654" s="1"/>
      <c r="X654" s="1"/>
      <c r="Y654" s="1"/>
      <c r="Z654" s="1"/>
      <c r="AA654" s="1"/>
      <c r="AB654" s="1"/>
      <c r="AC654" s="1"/>
      <c r="AD654" s="1"/>
    </row>
    <row r="655">
      <c r="A655" s="1"/>
      <c r="B655" s="1"/>
      <c r="C655" s="1"/>
      <c r="D655" s="1"/>
      <c r="E655" s="1"/>
      <c r="F655" s="1"/>
      <c r="G655" s="1"/>
      <c r="H655" s="1"/>
      <c r="I655" s="1"/>
      <c r="J655" s="1"/>
      <c r="K655" s="1"/>
      <c r="L655" s="1"/>
      <c r="M655" s="1"/>
      <c r="N655" s="1"/>
      <c r="O655" s="1"/>
      <c r="P655" s="1"/>
      <c r="Q655" s="1"/>
      <c r="R655" s="1"/>
      <c r="S655" s="1"/>
      <c r="T655" s="1"/>
      <c r="U655" s="1"/>
      <c r="W655" s="1"/>
      <c r="X655" s="1"/>
      <c r="Y655" s="1"/>
      <c r="Z655" s="1"/>
      <c r="AA655" s="1"/>
      <c r="AB655" s="1"/>
      <c r="AC655" s="1"/>
      <c r="AD655" s="1"/>
    </row>
    <row r="656">
      <c r="A656" s="1"/>
      <c r="B656" s="1"/>
      <c r="C656" s="1"/>
      <c r="D656" s="1"/>
      <c r="E656" s="1"/>
      <c r="F656" s="1"/>
      <c r="G656" s="1"/>
      <c r="H656" s="1"/>
      <c r="I656" s="1"/>
      <c r="J656" s="1"/>
      <c r="K656" s="1"/>
      <c r="L656" s="1"/>
      <c r="M656" s="1"/>
      <c r="N656" s="1"/>
      <c r="O656" s="1"/>
      <c r="P656" s="1"/>
      <c r="Q656" s="1"/>
      <c r="R656" s="1"/>
      <c r="S656" s="1"/>
      <c r="T656" s="1"/>
      <c r="U656" s="1"/>
      <c r="W656" s="1"/>
      <c r="X656" s="1"/>
      <c r="Y656" s="1"/>
      <c r="Z656" s="1"/>
      <c r="AA656" s="1"/>
      <c r="AB656" s="1"/>
      <c r="AC656" s="1"/>
      <c r="AD656" s="1"/>
    </row>
    <row r="657">
      <c r="A657" s="1"/>
      <c r="B657" s="1"/>
      <c r="C657" s="1"/>
      <c r="D657" s="1"/>
      <c r="E657" s="1"/>
      <c r="F657" s="1"/>
      <c r="G657" s="1"/>
      <c r="H657" s="1"/>
      <c r="I657" s="1"/>
      <c r="J657" s="1"/>
      <c r="K657" s="1"/>
      <c r="L657" s="1"/>
      <c r="M657" s="1"/>
      <c r="N657" s="1"/>
      <c r="O657" s="1"/>
      <c r="P657" s="1"/>
      <c r="Q657" s="1"/>
      <c r="R657" s="1"/>
      <c r="S657" s="1"/>
      <c r="T657" s="1"/>
      <c r="U657" s="1"/>
      <c r="W657" s="1"/>
      <c r="X657" s="1"/>
      <c r="Y657" s="1"/>
      <c r="Z657" s="1"/>
      <c r="AA657" s="1"/>
      <c r="AB657" s="1"/>
      <c r="AC657" s="1"/>
      <c r="AD657" s="1"/>
    </row>
    <row r="658">
      <c r="A658" s="1"/>
      <c r="B658" s="1"/>
      <c r="C658" s="1"/>
      <c r="D658" s="1"/>
      <c r="E658" s="1"/>
      <c r="F658" s="1"/>
      <c r="G658" s="1"/>
      <c r="H658" s="1"/>
      <c r="I658" s="1"/>
      <c r="J658" s="1"/>
      <c r="K658" s="1"/>
      <c r="L658" s="1"/>
      <c r="M658" s="1"/>
      <c r="N658" s="1"/>
      <c r="O658" s="1"/>
      <c r="P658" s="1"/>
      <c r="Q658" s="1"/>
      <c r="R658" s="1"/>
      <c r="S658" s="1"/>
      <c r="T658" s="1"/>
      <c r="U658" s="1"/>
      <c r="W658" s="1"/>
      <c r="X658" s="1"/>
      <c r="Y658" s="1"/>
      <c r="Z658" s="1"/>
      <c r="AA658" s="1"/>
      <c r="AB658" s="1"/>
      <c r="AC658" s="1"/>
      <c r="AD658" s="1"/>
    </row>
    <row r="659">
      <c r="A659" s="1"/>
      <c r="B659" s="1"/>
      <c r="C659" s="1"/>
      <c r="D659" s="1"/>
      <c r="E659" s="1"/>
      <c r="F659" s="1"/>
      <c r="G659" s="1"/>
      <c r="H659" s="1"/>
      <c r="I659" s="1"/>
      <c r="J659" s="1"/>
      <c r="K659" s="1"/>
      <c r="L659" s="1"/>
      <c r="M659" s="1"/>
      <c r="N659" s="1"/>
      <c r="O659" s="1"/>
      <c r="P659" s="1"/>
      <c r="Q659" s="1"/>
      <c r="R659" s="1"/>
      <c r="S659" s="1"/>
      <c r="T659" s="1"/>
      <c r="U659" s="1"/>
      <c r="W659" s="1"/>
      <c r="X659" s="1"/>
      <c r="Y659" s="1"/>
      <c r="Z659" s="1"/>
      <c r="AA659" s="1"/>
      <c r="AB659" s="1"/>
      <c r="AC659" s="1"/>
      <c r="AD659" s="1"/>
    </row>
    <row r="660">
      <c r="A660" s="1"/>
      <c r="B660" s="1"/>
      <c r="C660" s="1"/>
      <c r="D660" s="1"/>
      <c r="E660" s="1"/>
      <c r="F660" s="1"/>
      <c r="G660" s="1"/>
      <c r="H660" s="1"/>
      <c r="I660" s="1"/>
      <c r="J660" s="1"/>
      <c r="K660" s="1"/>
      <c r="L660" s="1"/>
      <c r="M660" s="1"/>
      <c r="N660" s="1"/>
      <c r="O660" s="1"/>
      <c r="P660" s="1"/>
      <c r="Q660" s="1"/>
      <c r="R660" s="1"/>
      <c r="S660" s="1"/>
      <c r="T660" s="1"/>
      <c r="U660" s="1"/>
      <c r="W660" s="1"/>
      <c r="X660" s="1"/>
      <c r="Y660" s="1"/>
      <c r="Z660" s="1"/>
      <c r="AA660" s="1"/>
      <c r="AB660" s="1"/>
      <c r="AC660" s="1"/>
      <c r="AD660" s="1"/>
    </row>
    <row r="661">
      <c r="A661" s="1"/>
      <c r="B661" s="1"/>
      <c r="C661" s="1"/>
      <c r="D661" s="1"/>
      <c r="E661" s="1"/>
      <c r="F661" s="1"/>
      <c r="G661" s="1"/>
      <c r="H661" s="1"/>
      <c r="I661" s="1"/>
      <c r="J661" s="1"/>
      <c r="K661" s="1"/>
      <c r="L661" s="1"/>
      <c r="M661" s="1"/>
      <c r="N661" s="1"/>
      <c r="O661" s="1"/>
      <c r="P661" s="1"/>
      <c r="Q661" s="1"/>
      <c r="R661" s="1"/>
      <c r="S661" s="1"/>
      <c r="T661" s="1"/>
      <c r="U661" s="1"/>
      <c r="W661" s="1"/>
      <c r="X661" s="1"/>
      <c r="Y661" s="1"/>
      <c r="Z661" s="1"/>
      <c r="AA661" s="1"/>
      <c r="AB661" s="1"/>
      <c r="AC661" s="1"/>
      <c r="AD661" s="1"/>
    </row>
    <row r="662">
      <c r="A662" s="1"/>
      <c r="B662" s="1"/>
      <c r="C662" s="1"/>
      <c r="D662" s="1"/>
      <c r="E662" s="1"/>
      <c r="F662" s="1"/>
      <c r="G662" s="1"/>
      <c r="H662" s="1"/>
      <c r="I662" s="1"/>
      <c r="J662" s="1"/>
      <c r="K662" s="1"/>
      <c r="L662" s="1"/>
      <c r="M662" s="1"/>
      <c r="N662" s="1"/>
      <c r="O662" s="1"/>
      <c r="P662" s="1"/>
      <c r="Q662" s="1"/>
      <c r="R662" s="1"/>
      <c r="S662" s="1"/>
      <c r="T662" s="1"/>
      <c r="U662" s="1"/>
      <c r="W662" s="1"/>
      <c r="X662" s="1"/>
      <c r="Y662" s="1"/>
      <c r="Z662" s="1"/>
      <c r="AA662" s="1"/>
      <c r="AB662" s="1"/>
      <c r="AC662" s="1"/>
      <c r="AD662" s="1"/>
    </row>
    <row r="663">
      <c r="A663" s="1"/>
      <c r="B663" s="1"/>
      <c r="C663" s="1"/>
      <c r="D663" s="1"/>
      <c r="E663" s="1"/>
      <c r="F663" s="1"/>
      <c r="G663" s="1"/>
      <c r="H663" s="1"/>
      <c r="I663" s="1"/>
      <c r="J663" s="1"/>
      <c r="K663" s="1"/>
      <c r="L663" s="1"/>
      <c r="M663" s="1"/>
      <c r="N663" s="1"/>
      <c r="O663" s="1"/>
      <c r="P663" s="1"/>
      <c r="Q663" s="1"/>
      <c r="R663" s="1"/>
      <c r="S663" s="1"/>
      <c r="T663" s="1"/>
      <c r="U663" s="1"/>
      <c r="W663" s="1"/>
      <c r="X663" s="1"/>
      <c r="Y663" s="1"/>
      <c r="Z663" s="1"/>
      <c r="AA663" s="1"/>
      <c r="AB663" s="1"/>
      <c r="AC663" s="1"/>
      <c r="AD663" s="1"/>
    </row>
    <row r="664">
      <c r="A664" s="1"/>
      <c r="B664" s="1"/>
      <c r="C664" s="1"/>
      <c r="D664" s="1"/>
      <c r="E664" s="1"/>
      <c r="F664" s="1"/>
      <c r="G664" s="1"/>
      <c r="H664" s="1"/>
      <c r="I664" s="1"/>
      <c r="J664" s="1"/>
      <c r="K664" s="1"/>
      <c r="L664" s="1"/>
      <c r="M664" s="1"/>
      <c r="N664" s="1"/>
      <c r="O664" s="1"/>
      <c r="P664" s="1"/>
      <c r="Q664" s="1"/>
      <c r="R664" s="1"/>
      <c r="S664" s="1"/>
      <c r="T664" s="1"/>
      <c r="U664" s="1"/>
      <c r="W664" s="1"/>
      <c r="X664" s="1"/>
      <c r="Y664" s="1"/>
      <c r="Z664" s="1"/>
      <c r="AA664" s="1"/>
      <c r="AB664" s="1"/>
      <c r="AC664" s="1"/>
      <c r="AD664" s="1"/>
    </row>
    <row r="665">
      <c r="A665" s="1"/>
      <c r="B665" s="1"/>
      <c r="C665" s="1"/>
      <c r="D665" s="1"/>
      <c r="E665" s="1"/>
      <c r="F665" s="1"/>
      <c r="G665" s="1"/>
      <c r="H665" s="1"/>
      <c r="I665" s="1"/>
      <c r="J665" s="1"/>
      <c r="K665" s="1"/>
      <c r="L665" s="1"/>
      <c r="M665" s="1"/>
      <c r="N665" s="1"/>
      <c r="O665" s="1"/>
      <c r="P665" s="1"/>
      <c r="Q665" s="1"/>
      <c r="R665" s="1"/>
      <c r="S665" s="1"/>
      <c r="T665" s="1"/>
      <c r="U665" s="1"/>
      <c r="W665" s="1"/>
      <c r="X665" s="1"/>
      <c r="Y665" s="1"/>
      <c r="Z665" s="1"/>
      <c r="AA665" s="1"/>
      <c r="AB665" s="1"/>
      <c r="AC665" s="1"/>
      <c r="AD665" s="1"/>
    </row>
    <row r="666">
      <c r="A666" s="1"/>
      <c r="B666" s="1"/>
      <c r="C666" s="1"/>
      <c r="D666" s="1"/>
      <c r="E666" s="1"/>
      <c r="F666" s="1"/>
      <c r="G666" s="1"/>
      <c r="H666" s="1"/>
      <c r="I666" s="1"/>
      <c r="J666" s="1"/>
      <c r="K666" s="1"/>
      <c r="L666" s="1"/>
      <c r="M666" s="1"/>
      <c r="N666" s="1"/>
      <c r="O666" s="1"/>
      <c r="P666" s="1"/>
      <c r="Q666" s="1"/>
      <c r="R666" s="1"/>
      <c r="S666" s="1"/>
      <c r="T666" s="1"/>
      <c r="U666" s="1"/>
      <c r="W666" s="1"/>
      <c r="X666" s="1"/>
      <c r="Y666" s="1"/>
      <c r="Z666" s="1"/>
      <c r="AA666" s="1"/>
      <c r="AB666" s="1"/>
      <c r="AC666" s="1"/>
      <c r="AD666" s="1"/>
    </row>
    <row r="667">
      <c r="A667" s="1"/>
      <c r="B667" s="1"/>
      <c r="C667" s="1"/>
      <c r="D667" s="1"/>
      <c r="E667" s="1"/>
      <c r="F667" s="1"/>
      <c r="G667" s="1"/>
      <c r="H667" s="1"/>
      <c r="I667" s="1"/>
      <c r="J667" s="1"/>
      <c r="K667" s="1"/>
      <c r="L667" s="1"/>
      <c r="M667" s="1"/>
      <c r="N667" s="1"/>
      <c r="O667" s="1"/>
      <c r="P667" s="1"/>
      <c r="Q667" s="1"/>
      <c r="R667" s="1"/>
      <c r="S667" s="1"/>
      <c r="T667" s="1"/>
      <c r="U667" s="1"/>
      <c r="W667" s="1"/>
      <c r="X667" s="1"/>
      <c r="Y667" s="1"/>
      <c r="Z667" s="1"/>
      <c r="AA667" s="1"/>
      <c r="AB667" s="1"/>
      <c r="AC667" s="1"/>
      <c r="AD667" s="1"/>
    </row>
    <row r="668">
      <c r="A668" s="1"/>
      <c r="B668" s="1"/>
      <c r="C668" s="1"/>
      <c r="D668" s="1"/>
      <c r="E668" s="1"/>
      <c r="F668" s="1"/>
      <c r="G668" s="1"/>
      <c r="H668" s="1"/>
      <c r="I668" s="1"/>
      <c r="J668" s="1"/>
      <c r="K668" s="1"/>
      <c r="L668" s="1"/>
      <c r="M668" s="1"/>
      <c r="N668" s="1"/>
      <c r="O668" s="1"/>
      <c r="P668" s="1"/>
      <c r="Q668" s="1"/>
      <c r="R668" s="1"/>
      <c r="S668" s="1"/>
      <c r="T668" s="1"/>
      <c r="U668" s="1"/>
      <c r="W668" s="1"/>
      <c r="X668" s="1"/>
      <c r="Y668" s="1"/>
      <c r="Z668" s="1"/>
      <c r="AA668" s="1"/>
      <c r="AB668" s="1"/>
      <c r="AC668" s="1"/>
      <c r="AD668" s="1"/>
    </row>
    <row r="669">
      <c r="A669" s="1"/>
      <c r="B669" s="1"/>
      <c r="C669" s="1"/>
      <c r="D669" s="1"/>
      <c r="E669" s="1"/>
      <c r="F669" s="1"/>
      <c r="G669" s="1"/>
      <c r="H669" s="1"/>
      <c r="I669" s="1"/>
      <c r="J669" s="1"/>
      <c r="K669" s="1"/>
      <c r="L669" s="1"/>
      <c r="M669" s="1"/>
      <c r="N669" s="1"/>
      <c r="O669" s="1"/>
      <c r="P669" s="1"/>
      <c r="Q669" s="1"/>
      <c r="R669" s="1"/>
      <c r="S669" s="1"/>
      <c r="T669" s="1"/>
      <c r="U669" s="1"/>
      <c r="W669" s="1"/>
      <c r="X669" s="1"/>
      <c r="Y669" s="1"/>
      <c r="Z669" s="1"/>
      <c r="AA669" s="1"/>
      <c r="AB669" s="1"/>
      <c r="AC669" s="1"/>
      <c r="AD669" s="1"/>
    </row>
    <row r="670">
      <c r="A670" s="1"/>
      <c r="B670" s="1"/>
      <c r="C670" s="1"/>
      <c r="D670" s="1"/>
      <c r="E670" s="1"/>
      <c r="F670" s="1"/>
      <c r="G670" s="1"/>
      <c r="H670" s="1"/>
      <c r="I670" s="1"/>
      <c r="J670" s="1"/>
      <c r="K670" s="1"/>
      <c r="L670" s="1"/>
      <c r="M670" s="1"/>
      <c r="N670" s="1"/>
      <c r="O670" s="1"/>
      <c r="P670" s="1"/>
      <c r="Q670" s="1"/>
      <c r="R670" s="1"/>
      <c r="S670" s="1"/>
      <c r="T670" s="1"/>
      <c r="U670" s="1"/>
      <c r="W670" s="1"/>
      <c r="X670" s="1"/>
      <c r="Y670" s="1"/>
      <c r="Z670" s="1"/>
      <c r="AA670" s="1"/>
      <c r="AB670" s="1"/>
      <c r="AC670" s="1"/>
      <c r="AD670" s="1"/>
    </row>
    <row r="671">
      <c r="A671" s="1"/>
      <c r="B671" s="1"/>
      <c r="C671" s="1"/>
      <c r="D671" s="1"/>
      <c r="E671" s="1"/>
      <c r="F671" s="1"/>
      <c r="G671" s="1"/>
      <c r="H671" s="1"/>
      <c r="I671" s="1"/>
      <c r="J671" s="1"/>
      <c r="K671" s="1"/>
      <c r="L671" s="1"/>
      <c r="M671" s="1"/>
      <c r="N671" s="1"/>
      <c r="O671" s="1"/>
      <c r="P671" s="1"/>
      <c r="Q671" s="1"/>
      <c r="R671" s="1"/>
      <c r="S671" s="1"/>
      <c r="T671" s="1"/>
      <c r="U671" s="1"/>
      <c r="W671" s="1"/>
      <c r="X671" s="1"/>
      <c r="Y671" s="1"/>
      <c r="Z671" s="1"/>
      <c r="AA671" s="1"/>
      <c r="AB671" s="1"/>
      <c r="AC671" s="1"/>
      <c r="AD671" s="1"/>
    </row>
    <row r="672">
      <c r="A672" s="1"/>
      <c r="B672" s="1"/>
      <c r="C672" s="1"/>
      <c r="D672" s="1"/>
      <c r="E672" s="1"/>
      <c r="F672" s="1"/>
      <c r="G672" s="1"/>
      <c r="H672" s="1"/>
      <c r="I672" s="1"/>
      <c r="J672" s="1"/>
      <c r="K672" s="1"/>
      <c r="L672" s="1"/>
      <c r="M672" s="1"/>
      <c r="N672" s="1"/>
      <c r="O672" s="1"/>
      <c r="P672" s="1"/>
      <c r="Q672" s="1"/>
      <c r="R672" s="1"/>
      <c r="S672" s="1"/>
      <c r="T672" s="1"/>
      <c r="U672" s="1"/>
      <c r="W672" s="1"/>
      <c r="X672" s="1"/>
      <c r="Y672" s="1"/>
      <c r="Z672" s="1"/>
      <c r="AA672" s="1"/>
      <c r="AB672" s="1"/>
      <c r="AC672" s="1"/>
      <c r="AD672" s="1"/>
    </row>
    <row r="673">
      <c r="A673" s="1"/>
      <c r="B673" s="1"/>
      <c r="C673" s="1"/>
      <c r="D673" s="1"/>
      <c r="E673" s="1"/>
      <c r="F673" s="1"/>
      <c r="G673" s="1"/>
      <c r="H673" s="1"/>
      <c r="I673" s="1"/>
      <c r="J673" s="1"/>
      <c r="K673" s="1"/>
      <c r="L673" s="1"/>
      <c r="M673" s="1"/>
      <c r="N673" s="1"/>
      <c r="O673" s="1"/>
      <c r="P673" s="1"/>
      <c r="Q673" s="1"/>
      <c r="R673" s="1"/>
      <c r="S673" s="1"/>
      <c r="T673" s="1"/>
      <c r="U673" s="1"/>
      <c r="W673" s="1"/>
      <c r="X673" s="1"/>
      <c r="Y673" s="1"/>
      <c r="Z673" s="1"/>
      <c r="AA673" s="1"/>
      <c r="AB673" s="1"/>
      <c r="AC673" s="1"/>
      <c r="AD673" s="1"/>
    </row>
    <row r="674">
      <c r="A674" s="1"/>
      <c r="B674" s="1"/>
      <c r="C674" s="1"/>
      <c r="D674" s="1"/>
      <c r="E674" s="1"/>
      <c r="F674" s="1"/>
      <c r="G674" s="1"/>
      <c r="H674" s="1"/>
      <c r="I674" s="1"/>
      <c r="J674" s="1"/>
      <c r="K674" s="1"/>
      <c r="L674" s="1"/>
      <c r="M674" s="1"/>
      <c r="N674" s="1"/>
      <c r="O674" s="1"/>
      <c r="P674" s="1"/>
      <c r="Q674" s="1"/>
      <c r="R674" s="1"/>
      <c r="S674" s="1"/>
      <c r="T674" s="1"/>
      <c r="U674" s="1"/>
      <c r="W674" s="1"/>
      <c r="X674" s="1"/>
      <c r="Y674" s="1"/>
      <c r="Z674" s="1"/>
      <c r="AA674" s="1"/>
      <c r="AB674" s="1"/>
      <c r="AC674" s="1"/>
      <c r="AD674" s="1"/>
    </row>
    <row r="675">
      <c r="A675" s="1"/>
      <c r="B675" s="1"/>
      <c r="C675" s="1"/>
      <c r="D675" s="1"/>
      <c r="E675" s="1"/>
      <c r="F675" s="1"/>
      <c r="G675" s="1"/>
      <c r="H675" s="1"/>
      <c r="I675" s="1"/>
      <c r="J675" s="1"/>
      <c r="K675" s="1"/>
      <c r="L675" s="1"/>
      <c r="M675" s="1"/>
      <c r="N675" s="1"/>
      <c r="O675" s="1"/>
      <c r="P675" s="1"/>
      <c r="Q675" s="1"/>
      <c r="R675" s="1"/>
      <c r="S675" s="1"/>
      <c r="T675" s="1"/>
      <c r="U675" s="1"/>
      <c r="W675" s="1"/>
      <c r="X675" s="1"/>
      <c r="Y675" s="1"/>
      <c r="Z675" s="1"/>
      <c r="AA675" s="1"/>
      <c r="AB675" s="1"/>
      <c r="AC675" s="1"/>
      <c r="AD675" s="1"/>
    </row>
    <row r="676">
      <c r="A676" s="1"/>
      <c r="B676" s="1"/>
      <c r="C676" s="1"/>
      <c r="D676" s="1"/>
      <c r="E676" s="1"/>
      <c r="F676" s="1"/>
      <c r="G676" s="1"/>
      <c r="H676" s="1"/>
      <c r="I676" s="1"/>
      <c r="J676" s="1"/>
      <c r="K676" s="1"/>
      <c r="L676" s="1"/>
      <c r="M676" s="1"/>
      <c r="N676" s="1"/>
      <c r="O676" s="1"/>
      <c r="P676" s="1"/>
      <c r="Q676" s="1"/>
      <c r="R676" s="1"/>
      <c r="S676" s="1"/>
      <c r="T676" s="1"/>
      <c r="U676" s="1"/>
      <c r="W676" s="1"/>
      <c r="X676" s="1"/>
      <c r="Y676" s="1"/>
      <c r="Z676" s="1"/>
      <c r="AA676" s="1"/>
      <c r="AB676" s="1"/>
      <c r="AC676" s="1"/>
      <c r="AD676" s="1"/>
    </row>
    <row r="677">
      <c r="A677" s="1"/>
      <c r="B677" s="1"/>
      <c r="C677" s="1"/>
      <c r="D677" s="1"/>
      <c r="E677" s="1"/>
      <c r="F677" s="1"/>
      <c r="G677" s="1"/>
      <c r="H677" s="1"/>
      <c r="I677" s="1"/>
      <c r="J677" s="1"/>
      <c r="K677" s="1"/>
      <c r="L677" s="1"/>
      <c r="M677" s="1"/>
      <c r="N677" s="1"/>
      <c r="O677" s="1"/>
      <c r="P677" s="1"/>
      <c r="Q677" s="1"/>
      <c r="R677" s="1"/>
      <c r="S677" s="1"/>
      <c r="T677" s="1"/>
      <c r="U677" s="1"/>
      <c r="W677" s="1"/>
      <c r="X677" s="1"/>
      <c r="Y677" s="1"/>
      <c r="Z677" s="1"/>
      <c r="AA677" s="1"/>
      <c r="AB677" s="1"/>
      <c r="AC677" s="1"/>
      <c r="AD677" s="1"/>
    </row>
    <row r="678">
      <c r="A678" s="1"/>
      <c r="B678" s="1"/>
      <c r="C678" s="1"/>
      <c r="D678" s="1"/>
      <c r="E678" s="1"/>
      <c r="F678" s="1"/>
      <c r="G678" s="1"/>
      <c r="H678" s="1"/>
      <c r="I678" s="1"/>
      <c r="J678" s="1"/>
      <c r="K678" s="1"/>
      <c r="L678" s="1"/>
      <c r="M678" s="1"/>
      <c r="N678" s="1"/>
      <c r="O678" s="1"/>
      <c r="P678" s="1"/>
      <c r="Q678" s="1"/>
      <c r="R678" s="1"/>
      <c r="S678" s="1"/>
      <c r="T678" s="1"/>
      <c r="U678" s="1"/>
      <c r="W678" s="1"/>
      <c r="X678" s="1"/>
      <c r="Y678" s="1"/>
      <c r="Z678" s="1"/>
      <c r="AA678" s="1"/>
      <c r="AB678" s="1"/>
      <c r="AC678" s="1"/>
      <c r="AD678" s="1"/>
    </row>
    <row r="679">
      <c r="A679" s="1"/>
      <c r="B679" s="1"/>
      <c r="C679" s="1"/>
      <c r="D679" s="1"/>
      <c r="E679" s="1"/>
      <c r="F679" s="1"/>
      <c r="G679" s="1"/>
      <c r="H679" s="1"/>
      <c r="I679" s="1"/>
      <c r="J679" s="1"/>
      <c r="K679" s="1"/>
      <c r="L679" s="1"/>
      <c r="M679" s="1"/>
      <c r="N679" s="1"/>
      <c r="O679" s="1"/>
      <c r="P679" s="1"/>
      <c r="Q679" s="1"/>
      <c r="R679" s="1"/>
      <c r="S679" s="1"/>
      <c r="T679" s="1"/>
      <c r="U679" s="1"/>
      <c r="W679" s="1"/>
      <c r="X679" s="1"/>
      <c r="Y679" s="1"/>
      <c r="Z679" s="1"/>
      <c r="AA679" s="1"/>
      <c r="AB679" s="1"/>
      <c r="AC679" s="1"/>
      <c r="AD679" s="1"/>
    </row>
    <row r="680">
      <c r="A680" s="1"/>
      <c r="B680" s="1"/>
      <c r="C680" s="1"/>
      <c r="D680" s="1"/>
      <c r="E680" s="1"/>
      <c r="F680" s="1"/>
      <c r="G680" s="1"/>
      <c r="H680" s="1"/>
      <c r="I680" s="1"/>
      <c r="J680" s="1"/>
      <c r="K680" s="1"/>
      <c r="L680" s="1"/>
      <c r="M680" s="1"/>
      <c r="N680" s="1"/>
      <c r="O680" s="1"/>
      <c r="P680" s="1"/>
      <c r="Q680" s="1"/>
      <c r="R680" s="1"/>
      <c r="S680" s="1"/>
      <c r="T680" s="1"/>
      <c r="U680" s="1"/>
      <c r="W680" s="1"/>
      <c r="X680" s="1"/>
      <c r="Y680" s="1"/>
      <c r="Z680" s="1"/>
      <c r="AA680" s="1"/>
      <c r="AB680" s="1"/>
      <c r="AC680" s="1"/>
      <c r="AD680" s="1"/>
    </row>
    <row r="681">
      <c r="A681" s="1"/>
      <c r="B681" s="1"/>
      <c r="C681" s="1"/>
      <c r="D681" s="1"/>
      <c r="E681" s="1"/>
      <c r="F681" s="1"/>
      <c r="G681" s="1"/>
      <c r="H681" s="1"/>
      <c r="I681" s="1"/>
      <c r="J681" s="1"/>
      <c r="K681" s="1"/>
      <c r="L681" s="1"/>
      <c r="M681" s="1"/>
      <c r="N681" s="1"/>
      <c r="O681" s="1"/>
      <c r="P681" s="1"/>
      <c r="Q681" s="1"/>
      <c r="R681" s="1"/>
      <c r="S681" s="1"/>
      <c r="T681" s="1"/>
      <c r="U681" s="1"/>
      <c r="W681" s="1"/>
      <c r="X681" s="1"/>
      <c r="Y681" s="1"/>
      <c r="Z681" s="1"/>
      <c r="AA681" s="1"/>
      <c r="AB681" s="1"/>
      <c r="AC681" s="1"/>
      <c r="AD681" s="1"/>
    </row>
    <row r="682">
      <c r="A682" s="1"/>
      <c r="B682" s="1"/>
      <c r="C682" s="1"/>
      <c r="D682" s="1"/>
      <c r="E682" s="1"/>
      <c r="F682" s="1"/>
      <c r="G682" s="1"/>
      <c r="H682" s="1"/>
      <c r="I682" s="1"/>
      <c r="J682" s="1"/>
      <c r="K682" s="1"/>
      <c r="L682" s="1"/>
      <c r="M682" s="1"/>
      <c r="N682" s="1"/>
      <c r="O682" s="1"/>
      <c r="P682" s="1"/>
      <c r="Q682" s="1"/>
      <c r="R682" s="1"/>
      <c r="S682" s="1"/>
      <c r="T682" s="1"/>
      <c r="U682" s="1"/>
      <c r="W682" s="1"/>
      <c r="X682" s="1"/>
      <c r="Y682" s="1"/>
      <c r="Z682" s="1"/>
      <c r="AA682" s="1"/>
      <c r="AB682" s="1"/>
      <c r="AC682" s="1"/>
      <c r="AD682" s="1"/>
    </row>
    <row r="683">
      <c r="A683" s="1"/>
      <c r="B683" s="1"/>
      <c r="C683" s="1"/>
      <c r="D683" s="1"/>
      <c r="E683" s="1"/>
      <c r="F683" s="1"/>
      <c r="G683" s="1"/>
      <c r="H683" s="1"/>
      <c r="I683" s="1"/>
      <c r="J683" s="1"/>
      <c r="K683" s="1"/>
      <c r="L683" s="1"/>
      <c r="M683" s="1"/>
      <c r="N683" s="1"/>
      <c r="O683" s="1"/>
      <c r="P683" s="1"/>
      <c r="Q683" s="1"/>
      <c r="R683" s="1"/>
      <c r="S683" s="1"/>
      <c r="T683" s="1"/>
      <c r="U683" s="1"/>
      <c r="W683" s="1"/>
      <c r="X683" s="1"/>
      <c r="Y683" s="1"/>
      <c r="Z683" s="1"/>
      <c r="AA683" s="1"/>
      <c r="AB683" s="1"/>
      <c r="AC683" s="1"/>
      <c r="AD683" s="1"/>
    </row>
    <row r="684">
      <c r="A684" s="1"/>
      <c r="B684" s="1"/>
      <c r="C684" s="1"/>
      <c r="D684" s="1"/>
      <c r="E684" s="1"/>
      <c r="F684" s="1"/>
      <c r="G684" s="1"/>
      <c r="H684" s="1"/>
      <c r="I684" s="1"/>
      <c r="J684" s="1"/>
      <c r="K684" s="1"/>
      <c r="L684" s="1"/>
      <c r="M684" s="1"/>
      <c r="N684" s="1"/>
      <c r="O684" s="1"/>
      <c r="P684" s="1"/>
      <c r="Q684" s="1"/>
      <c r="R684" s="1"/>
      <c r="S684" s="1"/>
      <c r="T684" s="1"/>
      <c r="U684" s="1"/>
      <c r="W684" s="1"/>
      <c r="X684" s="1"/>
      <c r="Y684" s="1"/>
      <c r="Z684" s="1"/>
      <c r="AA684" s="1"/>
      <c r="AB684" s="1"/>
      <c r="AC684" s="1"/>
      <c r="AD684" s="1"/>
    </row>
    <row r="685">
      <c r="A685" s="1"/>
      <c r="B685" s="1"/>
      <c r="C685" s="1"/>
      <c r="D685" s="1"/>
      <c r="E685" s="1"/>
      <c r="F685" s="1"/>
      <c r="G685" s="1"/>
      <c r="H685" s="1"/>
      <c r="I685" s="1"/>
      <c r="J685" s="1"/>
      <c r="K685" s="1"/>
      <c r="L685" s="1"/>
      <c r="M685" s="1"/>
      <c r="N685" s="1"/>
      <c r="O685" s="1"/>
      <c r="P685" s="1"/>
      <c r="Q685" s="1"/>
      <c r="R685" s="1"/>
      <c r="S685" s="1"/>
      <c r="T685" s="1"/>
      <c r="U685" s="1"/>
      <c r="W685" s="1"/>
      <c r="X685" s="1"/>
      <c r="Y685" s="1"/>
      <c r="Z685" s="1"/>
      <c r="AA685" s="1"/>
      <c r="AB685" s="1"/>
      <c r="AC685" s="1"/>
      <c r="AD685" s="1"/>
    </row>
    <row r="686">
      <c r="A686" s="1"/>
      <c r="B686" s="1"/>
      <c r="C686" s="1"/>
      <c r="D686" s="1"/>
      <c r="E686" s="1"/>
      <c r="F686" s="1"/>
      <c r="G686" s="1"/>
      <c r="H686" s="1"/>
      <c r="I686" s="1"/>
      <c r="J686" s="1"/>
      <c r="K686" s="1"/>
      <c r="L686" s="1"/>
      <c r="M686" s="1"/>
      <c r="N686" s="1"/>
      <c r="O686" s="1"/>
      <c r="P686" s="1"/>
      <c r="Q686" s="1"/>
      <c r="R686" s="1"/>
      <c r="S686" s="1"/>
      <c r="T686" s="1"/>
      <c r="U686" s="1"/>
      <c r="W686" s="1"/>
      <c r="X686" s="1"/>
      <c r="Y686" s="1"/>
      <c r="Z686" s="1"/>
      <c r="AA686" s="1"/>
      <c r="AB686" s="1"/>
      <c r="AC686" s="1"/>
      <c r="AD686" s="1"/>
    </row>
    <row r="687">
      <c r="A687" s="1"/>
      <c r="B687" s="1"/>
      <c r="C687" s="1"/>
      <c r="D687" s="1"/>
      <c r="E687" s="1"/>
      <c r="F687" s="1"/>
      <c r="G687" s="1"/>
      <c r="H687" s="1"/>
      <c r="I687" s="1"/>
      <c r="J687" s="1"/>
      <c r="K687" s="1"/>
      <c r="L687" s="1"/>
      <c r="M687" s="1"/>
      <c r="N687" s="1"/>
      <c r="O687" s="1"/>
      <c r="P687" s="1"/>
      <c r="Q687" s="1"/>
      <c r="R687" s="1"/>
      <c r="S687" s="1"/>
      <c r="T687" s="1"/>
      <c r="U687" s="1"/>
      <c r="W687" s="1"/>
      <c r="X687" s="1"/>
      <c r="Y687" s="1"/>
      <c r="Z687" s="1"/>
      <c r="AA687" s="1"/>
      <c r="AB687" s="1"/>
      <c r="AC687" s="1"/>
      <c r="AD687" s="1"/>
    </row>
    <row r="688">
      <c r="A688" s="1"/>
      <c r="B688" s="1"/>
      <c r="C688" s="1"/>
      <c r="D688" s="1"/>
      <c r="E688" s="1"/>
      <c r="F688" s="1"/>
      <c r="G688" s="1"/>
      <c r="H688" s="1"/>
      <c r="I688" s="1"/>
      <c r="J688" s="1"/>
      <c r="K688" s="1"/>
      <c r="L688" s="1"/>
      <c r="M688" s="1"/>
      <c r="N688" s="1"/>
      <c r="O688" s="1"/>
      <c r="P688" s="1"/>
      <c r="Q688" s="1"/>
      <c r="R688" s="1"/>
      <c r="S688" s="1"/>
      <c r="T688" s="1"/>
      <c r="U688" s="1"/>
      <c r="W688" s="1"/>
      <c r="X688" s="1"/>
      <c r="Y688" s="1"/>
      <c r="Z688" s="1"/>
      <c r="AA688" s="1"/>
      <c r="AB688" s="1"/>
      <c r="AC688" s="1"/>
      <c r="AD688" s="1"/>
    </row>
    <row r="689">
      <c r="A689" s="1"/>
      <c r="B689" s="1"/>
      <c r="C689" s="1"/>
      <c r="D689" s="1"/>
      <c r="E689" s="1"/>
      <c r="F689" s="1"/>
      <c r="G689" s="1"/>
      <c r="H689" s="1"/>
      <c r="I689" s="1"/>
      <c r="J689" s="1"/>
      <c r="K689" s="1"/>
      <c r="L689" s="1"/>
      <c r="M689" s="1"/>
      <c r="N689" s="1"/>
      <c r="O689" s="1"/>
      <c r="P689" s="1"/>
      <c r="Q689" s="1"/>
      <c r="R689" s="1"/>
      <c r="S689" s="1"/>
      <c r="T689" s="1"/>
      <c r="U689" s="1"/>
      <c r="W689" s="1"/>
      <c r="X689" s="1"/>
      <c r="Y689" s="1"/>
      <c r="Z689" s="1"/>
      <c r="AA689" s="1"/>
      <c r="AB689" s="1"/>
      <c r="AC689" s="1"/>
      <c r="AD689" s="1"/>
    </row>
    <row r="690">
      <c r="A690" s="1"/>
      <c r="B690" s="1"/>
      <c r="C690" s="1"/>
      <c r="D690" s="1"/>
      <c r="E690" s="1"/>
      <c r="F690" s="1"/>
      <c r="G690" s="1"/>
      <c r="H690" s="1"/>
      <c r="I690" s="1"/>
      <c r="J690" s="1"/>
      <c r="K690" s="1"/>
      <c r="L690" s="1"/>
      <c r="M690" s="1"/>
      <c r="N690" s="1"/>
      <c r="O690" s="1"/>
      <c r="P690" s="1"/>
      <c r="Q690" s="1"/>
      <c r="R690" s="1"/>
      <c r="S690" s="1"/>
      <c r="T690" s="1"/>
      <c r="U690" s="1"/>
      <c r="W690" s="1"/>
      <c r="X690" s="1"/>
      <c r="Y690" s="1"/>
      <c r="Z690" s="1"/>
      <c r="AA690" s="1"/>
      <c r="AB690" s="1"/>
      <c r="AC690" s="1"/>
      <c r="AD690" s="1"/>
    </row>
    <row r="691">
      <c r="A691" s="1"/>
      <c r="B691" s="1"/>
      <c r="C691" s="1"/>
      <c r="D691" s="1"/>
      <c r="E691" s="1"/>
      <c r="F691" s="1"/>
      <c r="G691" s="1"/>
      <c r="H691" s="1"/>
      <c r="I691" s="1"/>
      <c r="J691" s="1"/>
      <c r="K691" s="1"/>
      <c r="L691" s="1"/>
      <c r="M691" s="1"/>
      <c r="N691" s="1"/>
      <c r="O691" s="1"/>
      <c r="P691" s="1"/>
      <c r="Q691" s="1"/>
      <c r="R691" s="1"/>
      <c r="S691" s="1"/>
      <c r="T691" s="1"/>
      <c r="U691" s="1"/>
      <c r="W691" s="1"/>
      <c r="X691" s="1"/>
      <c r="Y691" s="1"/>
      <c r="Z691" s="1"/>
      <c r="AA691" s="1"/>
      <c r="AB691" s="1"/>
      <c r="AC691" s="1"/>
      <c r="AD691" s="1"/>
    </row>
    <row r="692">
      <c r="A692" s="1"/>
      <c r="B692" s="1"/>
      <c r="C692" s="1"/>
      <c r="D692" s="1"/>
      <c r="E692" s="1"/>
      <c r="F692" s="1"/>
      <c r="G692" s="1"/>
      <c r="H692" s="1"/>
      <c r="I692" s="1"/>
      <c r="J692" s="1"/>
      <c r="K692" s="1"/>
      <c r="L692" s="1"/>
      <c r="M692" s="1"/>
      <c r="N692" s="1"/>
      <c r="O692" s="1"/>
      <c r="P692" s="1"/>
      <c r="Q692" s="1"/>
      <c r="R692" s="1"/>
      <c r="S692" s="1"/>
      <c r="T692" s="1"/>
      <c r="U692" s="1"/>
      <c r="W692" s="1"/>
      <c r="X692" s="1"/>
      <c r="Y692" s="1"/>
      <c r="Z692" s="1"/>
      <c r="AA692" s="1"/>
      <c r="AB692" s="1"/>
      <c r="AC692" s="1"/>
      <c r="AD692" s="1"/>
    </row>
    <row r="693">
      <c r="A693" s="1"/>
      <c r="B693" s="1"/>
      <c r="C693" s="1"/>
      <c r="D693" s="1"/>
      <c r="E693" s="1"/>
      <c r="F693" s="1"/>
      <c r="G693" s="1"/>
      <c r="H693" s="1"/>
      <c r="I693" s="1"/>
      <c r="J693" s="1"/>
      <c r="K693" s="1"/>
      <c r="L693" s="1"/>
      <c r="M693" s="1"/>
      <c r="N693" s="1"/>
      <c r="O693" s="1"/>
      <c r="P693" s="1"/>
      <c r="Q693" s="1"/>
      <c r="R693" s="1"/>
      <c r="S693" s="1"/>
      <c r="T693" s="1"/>
      <c r="U693" s="1"/>
      <c r="W693" s="1"/>
      <c r="X693" s="1"/>
      <c r="Y693" s="1"/>
      <c r="Z693" s="1"/>
      <c r="AA693" s="1"/>
      <c r="AB693" s="1"/>
      <c r="AC693" s="1"/>
      <c r="AD693" s="1"/>
    </row>
    <row r="694">
      <c r="A694" s="1"/>
      <c r="B694" s="1"/>
      <c r="C694" s="1"/>
      <c r="D694" s="1"/>
      <c r="E694" s="1"/>
      <c r="F694" s="1"/>
      <c r="G694" s="1"/>
      <c r="H694" s="1"/>
      <c r="I694" s="1"/>
      <c r="J694" s="1"/>
      <c r="K694" s="1"/>
      <c r="L694" s="1"/>
      <c r="M694" s="1"/>
      <c r="N694" s="1"/>
      <c r="O694" s="1"/>
      <c r="P694" s="1"/>
      <c r="Q694" s="1"/>
      <c r="R694" s="1"/>
      <c r="S694" s="1"/>
      <c r="T694" s="1"/>
      <c r="U694" s="1"/>
      <c r="W694" s="1"/>
      <c r="X694" s="1"/>
      <c r="Y694" s="1"/>
      <c r="Z694" s="1"/>
      <c r="AA694" s="1"/>
      <c r="AB694" s="1"/>
      <c r="AC694" s="1"/>
      <c r="AD694" s="1"/>
    </row>
    <row r="695">
      <c r="A695" s="1"/>
      <c r="B695" s="1"/>
      <c r="C695" s="1"/>
      <c r="D695" s="1"/>
      <c r="E695" s="1"/>
      <c r="F695" s="1"/>
      <c r="G695" s="1"/>
      <c r="H695" s="1"/>
      <c r="I695" s="1"/>
      <c r="J695" s="1"/>
      <c r="K695" s="1"/>
      <c r="L695" s="1"/>
      <c r="M695" s="1"/>
      <c r="N695" s="1"/>
      <c r="O695" s="1"/>
      <c r="P695" s="1"/>
      <c r="Q695" s="1"/>
      <c r="R695" s="1"/>
      <c r="S695" s="1"/>
      <c r="T695" s="1"/>
      <c r="U695" s="1"/>
      <c r="W695" s="1"/>
      <c r="X695" s="1"/>
      <c r="Y695" s="1"/>
      <c r="Z695" s="1"/>
      <c r="AA695" s="1"/>
      <c r="AB695" s="1"/>
      <c r="AC695" s="1"/>
      <c r="AD695" s="1"/>
    </row>
    <row r="696">
      <c r="A696" s="1"/>
      <c r="B696" s="1"/>
      <c r="C696" s="1"/>
      <c r="D696" s="1"/>
      <c r="E696" s="1"/>
      <c r="F696" s="1"/>
      <c r="G696" s="1"/>
      <c r="H696" s="1"/>
      <c r="I696" s="1"/>
      <c r="J696" s="1"/>
      <c r="K696" s="1"/>
      <c r="L696" s="1"/>
      <c r="M696" s="1"/>
      <c r="N696" s="1"/>
      <c r="O696" s="1"/>
      <c r="P696" s="1"/>
      <c r="Q696" s="1"/>
      <c r="R696" s="1"/>
      <c r="S696" s="1"/>
      <c r="T696" s="1"/>
      <c r="U696" s="1"/>
      <c r="W696" s="1"/>
      <c r="X696" s="1"/>
      <c r="Y696" s="1"/>
      <c r="Z696" s="1"/>
      <c r="AA696" s="1"/>
      <c r="AB696" s="1"/>
      <c r="AC696" s="1"/>
      <c r="AD696" s="1"/>
    </row>
    <row r="697">
      <c r="A697" s="1"/>
      <c r="B697" s="1"/>
      <c r="C697" s="1"/>
      <c r="D697" s="1"/>
      <c r="E697" s="1"/>
      <c r="F697" s="1"/>
      <c r="G697" s="1"/>
      <c r="H697" s="1"/>
      <c r="I697" s="1"/>
      <c r="J697" s="1"/>
      <c r="K697" s="1"/>
      <c r="L697" s="1"/>
      <c r="M697" s="1"/>
      <c r="N697" s="1"/>
      <c r="O697" s="1"/>
      <c r="P697" s="1"/>
      <c r="Q697" s="1"/>
      <c r="R697" s="1"/>
      <c r="S697" s="1"/>
      <c r="T697" s="1"/>
      <c r="U697" s="1"/>
      <c r="W697" s="1"/>
      <c r="X697" s="1"/>
      <c r="Y697" s="1"/>
      <c r="Z697" s="1"/>
      <c r="AA697" s="1"/>
      <c r="AB697" s="1"/>
      <c r="AC697" s="1"/>
      <c r="AD697" s="1"/>
    </row>
    <row r="698">
      <c r="A698" s="1"/>
      <c r="B698" s="1"/>
      <c r="C698" s="1"/>
      <c r="D698" s="1"/>
      <c r="E698" s="1"/>
      <c r="F698" s="1"/>
      <c r="G698" s="1"/>
      <c r="H698" s="1"/>
      <c r="I698" s="1"/>
      <c r="J698" s="1"/>
      <c r="K698" s="1"/>
      <c r="L698" s="1"/>
      <c r="M698" s="1"/>
      <c r="N698" s="1"/>
      <c r="O698" s="1"/>
      <c r="P698" s="1"/>
      <c r="Q698" s="1"/>
      <c r="R698" s="1"/>
      <c r="S698" s="1"/>
      <c r="T698" s="1"/>
      <c r="U698" s="1"/>
      <c r="W698" s="1"/>
      <c r="X698" s="1"/>
      <c r="Y698" s="1"/>
      <c r="Z698" s="1"/>
      <c r="AA698" s="1"/>
      <c r="AB698" s="1"/>
      <c r="AC698" s="1"/>
      <c r="AD698" s="1"/>
    </row>
    <row r="699">
      <c r="A699" s="1"/>
      <c r="B699" s="1"/>
      <c r="C699" s="1"/>
      <c r="D699" s="1"/>
      <c r="E699" s="1"/>
      <c r="F699" s="1"/>
      <c r="G699" s="1"/>
      <c r="H699" s="1"/>
      <c r="I699" s="1"/>
      <c r="J699" s="1"/>
      <c r="K699" s="1"/>
      <c r="L699" s="1"/>
      <c r="M699" s="1"/>
      <c r="N699" s="1"/>
      <c r="O699" s="1"/>
      <c r="P699" s="1"/>
      <c r="Q699" s="1"/>
      <c r="R699" s="1"/>
      <c r="S699" s="1"/>
      <c r="T699" s="1"/>
      <c r="U699" s="1"/>
      <c r="W699" s="1"/>
      <c r="X699" s="1"/>
      <c r="Y699" s="1"/>
      <c r="Z699" s="1"/>
      <c r="AA699" s="1"/>
      <c r="AB699" s="1"/>
      <c r="AC699" s="1"/>
      <c r="AD699" s="1"/>
    </row>
    <row r="700">
      <c r="A700" s="1"/>
      <c r="B700" s="1"/>
      <c r="C700" s="1"/>
      <c r="D700" s="1"/>
      <c r="E700" s="1"/>
      <c r="F700" s="1"/>
      <c r="G700" s="1"/>
      <c r="H700" s="1"/>
      <c r="I700" s="1"/>
      <c r="J700" s="1"/>
      <c r="K700" s="1"/>
      <c r="L700" s="1"/>
      <c r="M700" s="1"/>
      <c r="N700" s="1"/>
      <c r="O700" s="1"/>
      <c r="P700" s="1"/>
      <c r="Q700" s="1"/>
      <c r="R700" s="1"/>
      <c r="S700" s="1"/>
      <c r="T700" s="1"/>
      <c r="U700" s="1"/>
      <c r="W700" s="1"/>
      <c r="X700" s="1"/>
      <c r="Y700" s="1"/>
      <c r="Z700" s="1"/>
      <c r="AA700" s="1"/>
      <c r="AB700" s="1"/>
      <c r="AC700" s="1"/>
      <c r="AD700" s="1"/>
    </row>
    <row r="701">
      <c r="A701" s="1"/>
      <c r="B701" s="1"/>
      <c r="C701" s="1"/>
      <c r="D701" s="1"/>
      <c r="E701" s="1"/>
      <c r="F701" s="1"/>
      <c r="G701" s="1"/>
      <c r="H701" s="1"/>
      <c r="I701" s="1"/>
      <c r="J701" s="1"/>
      <c r="K701" s="1"/>
      <c r="L701" s="1"/>
      <c r="M701" s="1"/>
      <c r="N701" s="1"/>
      <c r="O701" s="1"/>
      <c r="P701" s="1"/>
      <c r="Q701" s="1"/>
      <c r="R701" s="1"/>
      <c r="S701" s="1"/>
      <c r="T701" s="1"/>
      <c r="U701" s="1"/>
      <c r="W701" s="1"/>
      <c r="X701" s="1"/>
      <c r="Y701" s="1"/>
      <c r="Z701" s="1"/>
      <c r="AA701" s="1"/>
      <c r="AB701" s="1"/>
      <c r="AC701" s="1"/>
      <c r="AD701" s="1"/>
    </row>
    <row r="702">
      <c r="A702" s="1"/>
      <c r="B702" s="1"/>
      <c r="C702" s="1"/>
      <c r="D702" s="1"/>
      <c r="E702" s="1"/>
      <c r="F702" s="1"/>
      <c r="G702" s="1"/>
      <c r="H702" s="1"/>
      <c r="I702" s="1"/>
      <c r="J702" s="1"/>
      <c r="K702" s="1"/>
      <c r="L702" s="1"/>
      <c r="M702" s="1"/>
      <c r="N702" s="1"/>
      <c r="O702" s="1"/>
      <c r="P702" s="1"/>
      <c r="Q702" s="1"/>
      <c r="R702" s="1"/>
      <c r="S702" s="1"/>
      <c r="T702" s="1"/>
      <c r="U702" s="1"/>
      <c r="W702" s="1"/>
      <c r="X702" s="1"/>
      <c r="Y702" s="1"/>
      <c r="Z702" s="1"/>
      <c r="AA702" s="1"/>
      <c r="AB702" s="1"/>
      <c r="AC702" s="1"/>
      <c r="AD702" s="1"/>
    </row>
    <row r="703">
      <c r="A703" s="1"/>
      <c r="B703" s="1"/>
      <c r="C703" s="1"/>
      <c r="D703" s="1"/>
      <c r="E703" s="1"/>
      <c r="F703" s="1"/>
      <c r="G703" s="1"/>
      <c r="H703" s="1"/>
      <c r="I703" s="1"/>
      <c r="J703" s="1"/>
      <c r="K703" s="1"/>
      <c r="L703" s="1"/>
      <c r="M703" s="1"/>
      <c r="N703" s="1"/>
      <c r="O703" s="1"/>
      <c r="P703" s="1"/>
      <c r="Q703" s="1"/>
      <c r="R703" s="1"/>
      <c r="S703" s="1"/>
      <c r="T703" s="1"/>
      <c r="U703" s="1"/>
      <c r="W703" s="1"/>
      <c r="X703" s="1"/>
      <c r="Y703" s="1"/>
      <c r="Z703" s="1"/>
      <c r="AA703" s="1"/>
      <c r="AB703" s="1"/>
      <c r="AC703" s="1"/>
      <c r="AD703" s="1"/>
    </row>
    <row r="704">
      <c r="A704" s="1"/>
      <c r="B704" s="1"/>
      <c r="C704" s="1"/>
      <c r="D704" s="1"/>
      <c r="E704" s="1"/>
      <c r="F704" s="1"/>
      <c r="G704" s="1"/>
      <c r="H704" s="1"/>
      <c r="I704" s="1"/>
      <c r="J704" s="1"/>
      <c r="K704" s="1"/>
      <c r="L704" s="1"/>
      <c r="M704" s="1"/>
      <c r="N704" s="1"/>
      <c r="O704" s="1"/>
      <c r="P704" s="1"/>
      <c r="Q704" s="1"/>
      <c r="R704" s="1"/>
      <c r="S704" s="1"/>
      <c r="T704" s="1"/>
      <c r="U704" s="1"/>
      <c r="W704" s="1"/>
      <c r="X704" s="1"/>
      <c r="Y704" s="1"/>
      <c r="Z704" s="1"/>
      <c r="AA704" s="1"/>
      <c r="AB704" s="1"/>
      <c r="AC704" s="1"/>
      <c r="AD704" s="1"/>
    </row>
    <row r="705">
      <c r="A705" s="1"/>
      <c r="B705" s="1"/>
      <c r="C705" s="1"/>
      <c r="D705" s="1"/>
      <c r="E705" s="1"/>
      <c r="F705" s="1"/>
      <c r="G705" s="1"/>
      <c r="H705" s="1"/>
      <c r="I705" s="1"/>
      <c r="J705" s="1"/>
      <c r="K705" s="1"/>
      <c r="L705" s="1"/>
      <c r="M705" s="1"/>
      <c r="N705" s="1"/>
      <c r="O705" s="1"/>
      <c r="P705" s="1"/>
      <c r="Q705" s="1"/>
      <c r="R705" s="1"/>
      <c r="S705" s="1"/>
      <c r="T705" s="1"/>
      <c r="U705" s="1"/>
      <c r="W705" s="1"/>
      <c r="X705" s="1"/>
      <c r="Y705" s="1"/>
      <c r="Z705" s="1"/>
      <c r="AA705" s="1"/>
      <c r="AB705" s="1"/>
      <c r="AC705" s="1"/>
      <c r="AD705" s="1"/>
    </row>
    <row r="706">
      <c r="A706" s="1"/>
      <c r="B706" s="1"/>
      <c r="C706" s="1"/>
      <c r="D706" s="1"/>
      <c r="E706" s="1"/>
      <c r="F706" s="1"/>
      <c r="G706" s="1"/>
      <c r="H706" s="1"/>
      <c r="I706" s="1"/>
      <c r="J706" s="1"/>
      <c r="K706" s="1"/>
      <c r="L706" s="1"/>
      <c r="M706" s="1"/>
      <c r="N706" s="1"/>
      <c r="O706" s="1"/>
      <c r="P706" s="1"/>
      <c r="Q706" s="1"/>
      <c r="R706" s="1"/>
      <c r="S706" s="1"/>
      <c r="T706" s="1"/>
      <c r="U706" s="1"/>
      <c r="W706" s="1"/>
      <c r="X706" s="1"/>
      <c r="Y706" s="1"/>
      <c r="Z706" s="1"/>
      <c r="AA706" s="1"/>
      <c r="AB706" s="1"/>
      <c r="AC706" s="1"/>
      <c r="AD706" s="1"/>
    </row>
    <row r="707">
      <c r="A707" s="1"/>
      <c r="B707" s="1"/>
      <c r="C707" s="1"/>
      <c r="D707" s="1"/>
      <c r="E707" s="1"/>
      <c r="F707" s="1"/>
      <c r="G707" s="1"/>
      <c r="H707" s="1"/>
      <c r="I707" s="1"/>
      <c r="J707" s="1"/>
      <c r="K707" s="1"/>
      <c r="L707" s="1"/>
      <c r="M707" s="1"/>
      <c r="N707" s="1"/>
      <c r="O707" s="1"/>
      <c r="P707" s="1"/>
      <c r="Q707" s="1"/>
      <c r="R707" s="1"/>
      <c r="S707" s="1"/>
      <c r="T707" s="1"/>
      <c r="U707" s="1"/>
      <c r="W707" s="1"/>
      <c r="X707" s="1"/>
      <c r="Y707" s="1"/>
      <c r="Z707" s="1"/>
      <c r="AA707" s="1"/>
      <c r="AB707" s="1"/>
      <c r="AC707" s="1"/>
      <c r="AD707" s="1"/>
    </row>
    <row r="708">
      <c r="A708" s="1"/>
      <c r="B708" s="1"/>
      <c r="C708" s="1"/>
      <c r="D708" s="1"/>
      <c r="E708" s="1"/>
      <c r="F708" s="1"/>
      <c r="G708" s="1"/>
      <c r="H708" s="1"/>
      <c r="I708" s="1"/>
      <c r="J708" s="1"/>
      <c r="K708" s="1"/>
      <c r="L708" s="1"/>
      <c r="M708" s="1"/>
      <c r="N708" s="1"/>
      <c r="O708" s="1"/>
      <c r="P708" s="1"/>
      <c r="Q708" s="1"/>
      <c r="R708" s="1"/>
      <c r="S708" s="1"/>
      <c r="T708" s="1"/>
      <c r="U708" s="1"/>
      <c r="W708" s="1"/>
      <c r="X708" s="1"/>
      <c r="Y708" s="1"/>
      <c r="Z708" s="1"/>
      <c r="AA708" s="1"/>
      <c r="AB708" s="1"/>
      <c r="AC708" s="1"/>
      <c r="AD708" s="1"/>
    </row>
    <row r="709">
      <c r="A709" s="1"/>
      <c r="B709" s="1"/>
      <c r="C709" s="1"/>
      <c r="D709" s="1"/>
      <c r="E709" s="1"/>
      <c r="F709" s="1"/>
      <c r="G709" s="1"/>
      <c r="H709" s="1"/>
      <c r="I709" s="1"/>
      <c r="J709" s="1"/>
      <c r="K709" s="1"/>
      <c r="L709" s="1"/>
      <c r="M709" s="1"/>
      <c r="N709" s="1"/>
      <c r="O709" s="1"/>
      <c r="P709" s="1"/>
      <c r="Q709" s="1"/>
      <c r="R709" s="1"/>
      <c r="S709" s="1"/>
      <c r="T709" s="1"/>
      <c r="U709" s="1"/>
      <c r="W709" s="1"/>
      <c r="X709" s="1"/>
      <c r="Y709" s="1"/>
      <c r="Z709" s="1"/>
      <c r="AA709" s="1"/>
      <c r="AB709" s="1"/>
      <c r="AC709" s="1"/>
      <c r="AD709" s="1"/>
    </row>
    <row r="710">
      <c r="A710" s="1"/>
      <c r="B710" s="1"/>
      <c r="C710" s="1"/>
      <c r="D710" s="1"/>
      <c r="E710" s="1"/>
      <c r="F710" s="1"/>
      <c r="G710" s="1"/>
      <c r="H710" s="1"/>
      <c r="I710" s="1"/>
      <c r="J710" s="1"/>
      <c r="K710" s="1"/>
      <c r="L710" s="1"/>
      <c r="M710" s="1"/>
      <c r="N710" s="1"/>
      <c r="O710" s="1"/>
      <c r="P710" s="1"/>
      <c r="Q710" s="1"/>
      <c r="R710" s="1"/>
      <c r="S710" s="1"/>
      <c r="T710" s="1"/>
      <c r="U710" s="1"/>
      <c r="W710" s="1"/>
      <c r="X710" s="1"/>
      <c r="Y710" s="1"/>
      <c r="Z710" s="1"/>
      <c r="AA710" s="1"/>
      <c r="AB710" s="1"/>
      <c r="AC710" s="1"/>
      <c r="AD710" s="1"/>
    </row>
    <row r="711">
      <c r="A711" s="1"/>
      <c r="B711" s="1"/>
      <c r="C711" s="1"/>
      <c r="D711" s="1"/>
      <c r="E711" s="1"/>
      <c r="F711" s="1"/>
      <c r="G711" s="1"/>
      <c r="H711" s="1"/>
      <c r="I711" s="1"/>
      <c r="J711" s="1"/>
      <c r="K711" s="1"/>
      <c r="L711" s="1"/>
      <c r="M711" s="1"/>
      <c r="N711" s="1"/>
      <c r="O711" s="1"/>
      <c r="P711" s="1"/>
      <c r="Q711" s="1"/>
      <c r="R711" s="1"/>
      <c r="S711" s="1"/>
      <c r="T711" s="1"/>
      <c r="U711" s="1"/>
      <c r="W711" s="1"/>
      <c r="X711" s="1"/>
      <c r="Y711" s="1"/>
      <c r="Z711" s="1"/>
      <c r="AA711" s="1"/>
      <c r="AB711" s="1"/>
      <c r="AC711" s="1"/>
      <c r="AD711" s="1"/>
    </row>
    <row r="712">
      <c r="A712" s="1"/>
      <c r="B712" s="1"/>
      <c r="C712" s="1"/>
      <c r="D712" s="1"/>
      <c r="E712" s="1"/>
      <c r="F712" s="1"/>
      <c r="G712" s="1"/>
      <c r="H712" s="1"/>
      <c r="I712" s="1"/>
      <c r="J712" s="1"/>
      <c r="K712" s="1"/>
      <c r="L712" s="1"/>
      <c r="M712" s="1"/>
      <c r="N712" s="1"/>
      <c r="O712" s="1"/>
      <c r="P712" s="1"/>
      <c r="Q712" s="1"/>
      <c r="R712" s="1"/>
      <c r="S712" s="1"/>
      <c r="T712" s="1"/>
      <c r="U712" s="1"/>
      <c r="W712" s="1"/>
      <c r="X712" s="1"/>
      <c r="Y712" s="1"/>
      <c r="Z712" s="1"/>
      <c r="AA712" s="1"/>
      <c r="AB712" s="1"/>
      <c r="AC712" s="1"/>
      <c r="AD712" s="1"/>
    </row>
    <row r="713">
      <c r="A713" s="1"/>
      <c r="B713" s="1"/>
      <c r="C713" s="1"/>
      <c r="D713" s="1"/>
      <c r="E713" s="1"/>
      <c r="F713" s="1"/>
      <c r="G713" s="1"/>
      <c r="H713" s="1"/>
      <c r="I713" s="1"/>
      <c r="J713" s="1"/>
      <c r="K713" s="1"/>
      <c r="L713" s="1"/>
      <c r="M713" s="1"/>
      <c r="N713" s="1"/>
      <c r="O713" s="1"/>
      <c r="P713" s="1"/>
      <c r="Q713" s="1"/>
      <c r="R713" s="1"/>
      <c r="S713" s="1"/>
      <c r="T713" s="1"/>
      <c r="U713" s="1"/>
      <c r="W713" s="1"/>
      <c r="X713" s="1"/>
      <c r="Y713" s="1"/>
      <c r="Z713" s="1"/>
      <c r="AA713" s="1"/>
      <c r="AB713" s="1"/>
      <c r="AC713" s="1"/>
      <c r="AD713" s="1"/>
    </row>
    <row r="714">
      <c r="A714" s="1"/>
      <c r="B714" s="1"/>
      <c r="C714" s="1"/>
      <c r="D714" s="1"/>
      <c r="E714" s="1"/>
      <c r="F714" s="1"/>
      <c r="G714" s="1"/>
      <c r="H714" s="1"/>
      <c r="I714" s="1"/>
      <c r="J714" s="1"/>
      <c r="K714" s="1"/>
      <c r="L714" s="1"/>
      <c r="M714" s="1"/>
      <c r="N714" s="1"/>
      <c r="O714" s="1"/>
      <c r="P714" s="1"/>
      <c r="Q714" s="1"/>
      <c r="R714" s="1"/>
      <c r="S714" s="1"/>
      <c r="T714" s="1"/>
      <c r="U714" s="1"/>
      <c r="W714" s="1"/>
      <c r="X714" s="1"/>
      <c r="Y714" s="1"/>
      <c r="Z714" s="1"/>
      <c r="AA714" s="1"/>
      <c r="AB714" s="1"/>
      <c r="AC714" s="1"/>
      <c r="AD714" s="1"/>
    </row>
    <row r="715">
      <c r="A715" s="1"/>
      <c r="B715" s="1"/>
      <c r="C715" s="1"/>
      <c r="D715" s="1"/>
      <c r="E715" s="1"/>
      <c r="F715" s="1"/>
      <c r="G715" s="1"/>
      <c r="H715" s="1"/>
      <c r="I715" s="1"/>
      <c r="J715" s="1"/>
      <c r="K715" s="1"/>
      <c r="L715" s="1"/>
      <c r="M715" s="1"/>
      <c r="N715" s="1"/>
      <c r="O715" s="1"/>
      <c r="P715" s="1"/>
      <c r="Q715" s="1"/>
      <c r="R715" s="1"/>
      <c r="S715" s="1"/>
      <c r="T715" s="1"/>
      <c r="U715" s="1"/>
      <c r="W715" s="1"/>
      <c r="X715" s="1"/>
      <c r="Y715" s="1"/>
      <c r="Z715" s="1"/>
      <c r="AA715" s="1"/>
      <c r="AB715" s="1"/>
      <c r="AC715" s="1"/>
      <c r="AD715" s="1"/>
    </row>
    <row r="716">
      <c r="A716" s="1"/>
      <c r="B716" s="1"/>
      <c r="C716" s="1"/>
      <c r="D716" s="1"/>
      <c r="E716" s="1"/>
      <c r="F716" s="1"/>
      <c r="G716" s="1"/>
      <c r="H716" s="1"/>
      <c r="I716" s="1"/>
      <c r="J716" s="1"/>
      <c r="K716" s="1"/>
      <c r="L716" s="1"/>
      <c r="M716" s="1"/>
      <c r="N716" s="1"/>
      <c r="O716" s="1"/>
      <c r="P716" s="1"/>
      <c r="Q716" s="1"/>
      <c r="R716" s="1"/>
      <c r="S716" s="1"/>
      <c r="T716" s="1"/>
      <c r="U716" s="1"/>
      <c r="W716" s="1"/>
      <c r="X716" s="1"/>
      <c r="Y716" s="1"/>
      <c r="Z716" s="1"/>
      <c r="AA716" s="1"/>
      <c r="AB716" s="1"/>
      <c r="AC716" s="1"/>
      <c r="AD716" s="1"/>
    </row>
    <row r="717">
      <c r="A717" s="1"/>
      <c r="B717" s="1"/>
      <c r="C717" s="1"/>
      <c r="D717" s="1"/>
      <c r="E717" s="1"/>
      <c r="F717" s="1"/>
      <c r="G717" s="1"/>
      <c r="H717" s="1"/>
      <c r="I717" s="1"/>
      <c r="J717" s="1"/>
      <c r="K717" s="1"/>
      <c r="L717" s="1"/>
      <c r="M717" s="1"/>
      <c r="N717" s="1"/>
      <c r="O717" s="1"/>
      <c r="P717" s="1"/>
      <c r="Q717" s="1"/>
      <c r="R717" s="1"/>
      <c r="S717" s="1"/>
      <c r="T717" s="1"/>
      <c r="U717" s="1"/>
      <c r="W717" s="1"/>
      <c r="X717" s="1"/>
      <c r="Y717" s="1"/>
      <c r="Z717" s="1"/>
      <c r="AA717" s="1"/>
      <c r="AB717" s="1"/>
      <c r="AC717" s="1"/>
      <c r="AD717" s="1"/>
    </row>
    <row r="718">
      <c r="A718" s="1"/>
      <c r="B718" s="1"/>
      <c r="C718" s="1"/>
      <c r="D718" s="1"/>
      <c r="E718" s="1"/>
      <c r="F718" s="1"/>
      <c r="G718" s="1"/>
      <c r="H718" s="1"/>
      <c r="I718" s="1"/>
      <c r="J718" s="1"/>
      <c r="K718" s="1"/>
      <c r="L718" s="1"/>
      <c r="M718" s="1"/>
      <c r="N718" s="1"/>
      <c r="O718" s="1"/>
      <c r="P718" s="1"/>
      <c r="Q718" s="1"/>
      <c r="R718" s="1"/>
      <c r="S718" s="1"/>
      <c r="T718" s="1"/>
      <c r="U718" s="1"/>
      <c r="W718" s="1"/>
      <c r="X718" s="1"/>
      <c r="Y718" s="1"/>
      <c r="Z718" s="1"/>
      <c r="AA718" s="1"/>
      <c r="AB718" s="1"/>
      <c r="AC718" s="1"/>
      <c r="AD718" s="1"/>
    </row>
    <row r="719">
      <c r="A719" s="1"/>
      <c r="B719" s="1"/>
      <c r="C719" s="1"/>
      <c r="D719" s="1"/>
      <c r="E719" s="1"/>
      <c r="F719" s="1"/>
      <c r="G719" s="1"/>
      <c r="H719" s="1"/>
      <c r="I719" s="1"/>
      <c r="J719" s="1"/>
      <c r="K719" s="1"/>
      <c r="L719" s="1"/>
      <c r="M719" s="1"/>
      <c r="N719" s="1"/>
      <c r="O719" s="1"/>
      <c r="P719" s="1"/>
      <c r="Q719" s="1"/>
      <c r="R719" s="1"/>
      <c r="S719" s="1"/>
      <c r="T719" s="1"/>
      <c r="U719" s="1"/>
      <c r="W719" s="1"/>
      <c r="X719" s="1"/>
      <c r="Y719" s="1"/>
      <c r="Z719" s="1"/>
      <c r="AA719" s="1"/>
      <c r="AB719" s="1"/>
      <c r="AC719" s="1"/>
      <c r="AD719" s="1"/>
    </row>
    <row r="720">
      <c r="A720" s="1"/>
      <c r="B720" s="1"/>
      <c r="C720" s="1"/>
      <c r="D720" s="1"/>
      <c r="E720" s="1"/>
      <c r="F720" s="1"/>
      <c r="G720" s="1"/>
      <c r="H720" s="1"/>
      <c r="I720" s="1"/>
      <c r="J720" s="1"/>
      <c r="K720" s="1"/>
      <c r="L720" s="1"/>
      <c r="M720" s="1"/>
      <c r="N720" s="1"/>
      <c r="O720" s="1"/>
      <c r="P720" s="1"/>
      <c r="Q720" s="1"/>
      <c r="R720" s="1"/>
      <c r="S720" s="1"/>
      <c r="T720" s="1"/>
      <c r="U720" s="1"/>
      <c r="W720" s="1"/>
      <c r="X720" s="1"/>
      <c r="Y720" s="1"/>
      <c r="Z720" s="1"/>
      <c r="AA720" s="1"/>
      <c r="AB720" s="1"/>
      <c r="AC720" s="1"/>
      <c r="AD720" s="1"/>
    </row>
    <row r="721">
      <c r="A721" s="1"/>
      <c r="B721" s="1"/>
      <c r="C721" s="1"/>
      <c r="D721" s="1"/>
      <c r="E721" s="1"/>
      <c r="F721" s="1"/>
      <c r="G721" s="1"/>
      <c r="H721" s="1"/>
      <c r="I721" s="1"/>
      <c r="J721" s="1"/>
      <c r="K721" s="1"/>
      <c r="L721" s="1"/>
      <c r="M721" s="1"/>
      <c r="N721" s="1"/>
      <c r="O721" s="1"/>
      <c r="P721" s="1"/>
      <c r="Q721" s="1"/>
      <c r="R721" s="1"/>
      <c r="S721" s="1"/>
      <c r="T721" s="1"/>
      <c r="U721" s="1"/>
      <c r="W721" s="1"/>
      <c r="X721" s="1"/>
      <c r="Y721" s="1"/>
      <c r="Z721" s="1"/>
      <c r="AA721" s="1"/>
      <c r="AB721" s="1"/>
      <c r="AC721" s="1"/>
      <c r="AD721" s="1"/>
    </row>
    <row r="722">
      <c r="A722" s="1"/>
      <c r="B722" s="1"/>
      <c r="C722" s="1"/>
      <c r="D722" s="1"/>
      <c r="E722" s="1"/>
      <c r="F722" s="1"/>
      <c r="G722" s="1"/>
      <c r="H722" s="1"/>
      <c r="I722" s="1"/>
      <c r="J722" s="1"/>
      <c r="K722" s="1"/>
      <c r="L722" s="1"/>
      <c r="M722" s="1"/>
      <c r="N722" s="1"/>
      <c r="O722" s="1"/>
      <c r="P722" s="1"/>
      <c r="Q722" s="1"/>
      <c r="R722" s="1"/>
      <c r="S722" s="1"/>
      <c r="T722" s="1"/>
      <c r="U722" s="1"/>
      <c r="W722" s="1"/>
      <c r="X722" s="1"/>
      <c r="Y722" s="1"/>
      <c r="Z722" s="1"/>
      <c r="AA722" s="1"/>
      <c r="AB722" s="1"/>
      <c r="AC722" s="1"/>
      <c r="AD722" s="1"/>
    </row>
    <row r="723">
      <c r="A723" s="1"/>
      <c r="B723" s="1"/>
      <c r="C723" s="1"/>
      <c r="D723" s="1"/>
      <c r="E723" s="1"/>
      <c r="F723" s="1"/>
      <c r="G723" s="1"/>
      <c r="H723" s="1"/>
      <c r="I723" s="1"/>
      <c r="J723" s="1"/>
      <c r="K723" s="1"/>
      <c r="L723" s="1"/>
      <c r="M723" s="1"/>
      <c r="N723" s="1"/>
      <c r="O723" s="1"/>
      <c r="P723" s="1"/>
      <c r="Q723" s="1"/>
      <c r="R723" s="1"/>
      <c r="S723" s="1"/>
      <c r="T723" s="1"/>
      <c r="U723" s="1"/>
      <c r="W723" s="1"/>
      <c r="X723" s="1"/>
      <c r="Y723" s="1"/>
      <c r="Z723" s="1"/>
      <c r="AA723" s="1"/>
      <c r="AB723" s="1"/>
      <c r="AC723" s="1"/>
      <c r="AD723" s="1"/>
    </row>
    <row r="724">
      <c r="A724" s="1"/>
      <c r="B724" s="1"/>
      <c r="C724" s="1"/>
      <c r="D724" s="1"/>
      <c r="E724" s="1"/>
      <c r="F724" s="1"/>
      <c r="G724" s="1"/>
      <c r="H724" s="1"/>
      <c r="I724" s="1"/>
      <c r="J724" s="1"/>
      <c r="K724" s="1"/>
      <c r="L724" s="1"/>
      <c r="M724" s="1"/>
      <c r="N724" s="1"/>
      <c r="O724" s="1"/>
      <c r="P724" s="1"/>
      <c r="Q724" s="1"/>
      <c r="R724" s="1"/>
      <c r="S724" s="1"/>
      <c r="T724" s="1"/>
      <c r="U724" s="1"/>
      <c r="W724" s="1"/>
      <c r="X724" s="1"/>
      <c r="Y724" s="1"/>
      <c r="Z724" s="1"/>
      <c r="AA724" s="1"/>
      <c r="AB724" s="1"/>
      <c r="AC724" s="1"/>
      <c r="AD724" s="1"/>
    </row>
    <row r="725">
      <c r="A725" s="1"/>
      <c r="B725" s="1"/>
      <c r="C725" s="1"/>
      <c r="D725" s="1"/>
      <c r="E725" s="1"/>
      <c r="F725" s="1"/>
      <c r="G725" s="1"/>
      <c r="H725" s="1"/>
      <c r="I725" s="1"/>
      <c r="J725" s="1"/>
      <c r="K725" s="1"/>
      <c r="L725" s="1"/>
      <c r="M725" s="1"/>
      <c r="N725" s="1"/>
      <c r="O725" s="1"/>
      <c r="P725" s="1"/>
      <c r="Q725" s="1"/>
      <c r="R725" s="1"/>
      <c r="S725" s="1"/>
      <c r="T725" s="1"/>
      <c r="U725" s="1"/>
      <c r="W725" s="1"/>
      <c r="X725" s="1"/>
      <c r="Y725" s="1"/>
      <c r="Z725" s="1"/>
      <c r="AA725" s="1"/>
      <c r="AB725" s="1"/>
      <c r="AC725" s="1"/>
      <c r="AD725" s="1"/>
    </row>
    <row r="726">
      <c r="A726" s="1"/>
      <c r="B726" s="1"/>
      <c r="C726" s="1"/>
      <c r="D726" s="1"/>
      <c r="E726" s="1"/>
      <c r="F726" s="1"/>
      <c r="G726" s="1"/>
      <c r="H726" s="1"/>
      <c r="I726" s="1"/>
      <c r="J726" s="1"/>
      <c r="K726" s="1"/>
      <c r="L726" s="1"/>
      <c r="M726" s="1"/>
      <c r="N726" s="1"/>
      <c r="O726" s="1"/>
      <c r="P726" s="1"/>
      <c r="Q726" s="1"/>
      <c r="R726" s="1"/>
      <c r="S726" s="1"/>
      <c r="T726" s="1"/>
      <c r="U726" s="1"/>
      <c r="W726" s="1"/>
      <c r="X726" s="1"/>
      <c r="Y726" s="1"/>
      <c r="Z726" s="1"/>
      <c r="AA726" s="1"/>
      <c r="AB726" s="1"/>
      <c r="AC726" s="1"/>
      <c r="AD726" s="1"/>
    </row>
    <row r="727">
      <c r="A727" s="1"/>
      <c r="B727" s="1"/>
      <c r="C727" s="1"/>
      <c r="D727" s="1"/>
      <c r="E727" s="1"/>
      <c r="F727" s="1"/>
      <c r="G727" s="1"/>
      <c r="H727" s="1"/>
      <c r="I727" s="1"/>
      <c r="J727" s="1"/>
      <c r="K727" s="1"/>
      <c r="L727" s="1"/>
      <c r="M727" s="1"/>
      <c r="N727" s="1"/>
      <c r="O727" s="1"/>
      <c r="P727" s="1"/>
      <c r="Q727" s="1"/>
      <c r="R727" s="1"/>
      <c r="S727" s="1"/>
      <c r="T727" s="1"/>
      <c r="U727" s="1"/>
      <c r="W727" s="1"/>
      <c r="X727" s="1"/>
      <c r="Y727" s="1"/>
      <c r="Z727" s="1"/>
      <c r="AA727" s="1"/>
      <c r="AB727" s="1"/>
      <c r="AC727" s="1"/>
      <c r="AD727" s="1"/>
    </row>
    <row r="728">
      <c r="A728" s="1"/>
      <c r="B728" s="1"/>
      <c r="C728" s="1"/>
      <c r="D728" s="1"/>
      <c r="E728" s="1"/>
      <c r="F728" s="1"/>
      <c r="G728" s="1"/>
      <c r="H728" s="1"/>
      <c r="I728" s="1"/>
      <c r="J728" s="1"/>
      <c r="K728" s="1"/>
      <c r="L728" s="1"/>
      <c r="M728" s="1"/>
      <c r="N728" s="1"/>
      <c r="O728" s="1"/>
      <c r="P728" s="1"/>
      <c r="Q728" s="1"/>
      <c r="R728" s="1"/>
      <c r="S728" s="1"/>
      <c r="T728" s="1"/>
      <c r="U728" s="1"/>
      <c r="W728" s="1"/>
      <c r="X728" s="1"/>
      <c r="Y728" s="1"/>
      <c r="Z728" s="1"/>
      <c r="AA728" s="1"/>
      <c r="AB728" s="1"/>
      <c r="AC728" s="1"/>
      <c r="AD728" s="1"/>
    </row>
    <row r="729">
      <c r="A729" s="1"/>
      <c r="B729" s="1"/>
      <c r="C729" s="1"/>
      <c r="D729" s="1"/>
      <c r="E729" s="1"/>
      <c r="F729" s="1"/>
      <c r="G729" s="1"/>
      <c r="H729" s="1"/>
      <c r="I729" s="1"/>
      <c r="J729" s="1"/>
      <c r="K729" s="1"/>
      <c r="L729" s="1"/>
      <c r="M729" s="1"/>
      <c r="N729" s="1"/>
      <c r="O729" s="1"/>
      <c r="P729" s="1"/>
      <c r="Q729" s="1"/>
      <c r="R729" s="1"/>
      <c r="S729" s="1"/>
      <c r="T729" s="1"/>
      <c r="U729" s="1"/>
      <c r="W729" s="1"/>
      <c r="X729" s="1"/>
      <c r="Y729" s="1"/>
      <c r="Z729" s="1"/>
      <c r="AA729" s="1"/>
      <c r="AB729" s="1"/>
      <c r="AC729" s="1"/>
      <c r="AD729" s="1"/>
    </row>
    <row r="730">
      <c r="A730" s="1"/>
      <c r="B730" s="1"/>
      <c r="C730" s="1"/>
      <c r="D730" s="1"/>
      <c r="E730" s="1"/>
      <c r="F730" s="1"/>
      <c r="G730" s="1"/>
      <c r="H730" s="1"/>
      <c r="I730" s="1"/>
      <c r="J730" s="1"/>
      <c r="K730" s="1"/>
      <c r="L730" s="1"/>
      <c r="M730" s="1"/>
      <c r="N730" s="1"/>
      <c r="O730" s="1"/>
      <c r="P730" s="1"/>
      <c r="Q730" s="1"/>
      <c r="R730" s="1"/>
      <c r="S730" s="1"/>
      <c r="T730" s="1"/>
      <c r="U730" s="1"/>
      <c r="W730" s="1"/>
      <c r="X730" s="1"/>
      <c r="Y730" s="1"/>
      <c r="Z730" s="1"/>
      <c r="AA730" s="1"/>
      <c r="AB730" s="1"/>
      <c r="AC730" s="1"/>
      <c r="AD730" s="1"/>
    </row>
    <row r="731">
      <c r="A731" s="1"/>
      <c r="B731" s="1"/>
      <c r="C731" s="1"/>
      <c r="D731" s="1"/>
      <c r="E731" s="1"/>
      <c r="F731" s="1"/>
      <c r="G731" s="1"/>
      <c r="H731" s="1"/>
      <c r="I731" s="1"/>
      <c r="J731" s="1"/>
      <c r="K731" s="1"/>
      <c r="L731" s="1"/>
      <c r="M731" s="1"/>
      <c r="N731" s="1"/>
      <c r="O731" s="1"/>
      <c r="P731" s="1"/>
      <c r="Q731" s="1"/>
      <c r="R731" s="1"/>
      <c r="S731" s="1"/>
      <c r="T731" s="1"/>
      <c r="U731" s="1"/>
      <c r="W731" s="1"/>
      <c r="X731" s="1"/>
      <c r="Y731" s="1"/>
      <c r="Z731" s="1"/>
      <c r="AA731" s="1"/>
      <c r="AB731" s="1"/>
      <c r="AC731" s="1"/>
      <c r="AD731" s="1"/>
    </row>
    <row r="732">
      <c r="A732" s="1"/>
      <c r="B732" s="1"/>
      <c r="C732" s="1"/>
      <c r="D732" s="1"/>
      <c r="E732" s="1"/>
      <c r="F732" s="1"/>
      <c r="G732" s="1"/>
      <c r="H732" s="1"/>
      <c r="I732" s="1"/>
      <c r="J732" s="1"/>
      <c r="K732" s="1"/>
      <c r="L732" s="1"/>
      <c r="M732" s="1"/>
      <c r="N732" s="1"/>
      <c r="O732" s="1"/>
      <c r="P732" s="1"/>
      <c r="Q732" s="1"/>
      <c r="R732" s="1"/>
      <c r="S732" s="1"/>
      <c r="T732" s="1"/>
      <c r="U732" s="1"/>
      <c r="W732" s="1"/>
      <c r="X732" s="1"/>
      <c r="Y732" s="1"/>
      <c r="Z732" s="1"/>
      <c r="AA732" s="1"/>
      <c r="AB732" s="1"/>
      <c r="AC732" s="1"/>
      <c r="AD732" s="1"/>
    </row>
    <row r="733">
      <c r="A733" s="1"/>
      <c r="B733" s="1"/>
      <c r="C733" s="1"/>
      <c r="D733" s="1"/>
      <c r="E733" s="1"/>
      <c r="F733" s="1"/>
      <c r="G733" s="1"/>
      <c r="H733" s="1"/>
      <c r="I733" s="1"/>
      <c r="J733" s="1"/>
      <c r="K733" s="1"/>
      <c r="L733" s="1"/>
      <c r="M733" s="1"/>
      <c r="N733" s="1"/>
      <c r="O733" s="1"/>
      <c r="P733" s="1"/>
      <c r="Q733" s="1"/>
      <c r="R733" s="1"/>
      <c r="S733" s="1"/>
      <c r="T733" s="1"/>
      <c r="U733" s="1"/>
      <c r="W733" s="1"/>
      <c r="X733" s="1"/>
      <c r="Y733" s="1"/>
      <c r="Z733" s="1"/>
      <c r="AA733" s="1"/>
      <c r="AB733" s="1"/>
      <c r="AC733" s="1"/>
      <c r="AD733" s="1"/>
    </row>
    <row r="734">
      <c r="A734" s="1"/>
      <c r="B734" s="1"/>
      <c r="C734" s="1"/>
      <c r="D734" s="1"/>
      <c r="E734" s="1"/>
      <c r="F734" s="1"/>
      <c r="G734" s="1"/>
      <c r="H734" s="1"/>
      <c r="I734" s="1"/>
      <c r="J734" s="1"/>
      <c r="K734" s="1"/>
      <c r="L734" s="1"/>
      <c r="M734" s="1"/>
      <c r="N734" s="1"/>
      <c r="O734" s="1"/>
      <c r="P734" s="1"/>
      <c r="Q734" s="1"/>
      <c r="R734" s="1"/>
      <c r="S734" s="1"/>
      <c r="T734" s="1"/>
      <c r="U734" s="1"/>
      <c r="W734" s="1"/>
      <c r="X734" s="1"/>
      <c r="Y734" s="1"/>
      <c r="Z734" s="1"/>
      <c r="AA734" s="1"/>
      <c r="AB734" s="1"/>
      <c r="AC734" s="1"/>
      <c r="AD734" s="1"/>
    </row>
    <row r="735">
      <c r="A735" s="1"/>
      <c r="B735" s="1"/>
      <c r="C735" s="1"/>
      <c r="D735" s="1"/>
      <c r="E735" s="1"/>
      <c r="F735" s="1"/>
      <c r="G735" s="1"/>
      <c r="H735" s="1"/>
      <c r="I735" s="1"/>
      <c r="J735" s="1"/>
      <c r="K735" s="1"/>
      <c r="L735" s="1"/>
      <c r="M735" s="1"/>
      <c r="N735" s="1"/>
      <c r="O735" s="1"/>
      <c r="P735" s="1"/>
      <c r="Q735" s="1"/>
      <c r="R735" s="1"/>
      <c r="S735" s="1"/>
      <c r="T735" s="1"/>
      <c r="U735" s="1"/>
      <c r="W735" s="1"/>
      <c r="X735" s="1"/>
      <c r="Y735" s="1"/>
      <c r="Z735" s="1"/>
      <c r="AA735" s="1"/>
      <c r="AB735" s="1"/>
      <c r="AC735" s="1"/>
      <c r="AD735" s="1"/>
    </row>
    <row r="736">
      <c r="A736" s="1"/>
      <c r="B736" s="1"/>
      <c r="C736" s="1"/>
      <c r="D736" s="1"/>
      <c r="E736" s="1"/>
      <c r="F736" s="1"/>
      <c r="G736" s="1"/>
      <c r="H736" s="1"/>
      <c r="I736" s="1"/>
      <c r="J736" s="1"/>
      <c r="K736" s="1"/>
      <c r="L736" s="1"/>
      <c r="M736" s="1"/>
      <c r="N736" s="1"/>
      <c r="O736" s="1"/>
      <c r="P736" s="1"/>
      <c r="Q736" s="1"/>
      <c r="R736" s="1"/>
      <c r="S736" s="1"/>
      <c r="T736" s="1"/>
      <c r="U736" s="1"/>
      <c r="W736" s="1"/>
      <c r="X736" s="1"/>
      <c r="Y736" s="1"/>
      <c r="Z736" s="1"/>
      <c r="AA736" s="1"/>
      <c r="AB736" s="1"/>
      <c r="AC736" s="1"/>
      <c r="AD736" s="1"/>
    </row>
    <row r="737">
      <c r="A737" s="1"/>
      <c r="B737" s="1"/>
      <c r="C737" s="1"/>
      <c r="D737" s="1"/>
      <c r="E737" s="1"/>
      <c r="F737" s="1"/>
      <c r="G737" s="1"/>
      <c r="H737" s="1"/>
      <c r="I737" s="1"/>
      <c r="J737" s="1"/>
      <c r="K737" s="1"/>
      <c r="L737" s="1"/>
      <c r="M737" s="1"/>
      <c r="N737" s="1"/>
      <c r="O737" s="1"/>
      <c r="P737" s="1"/>
      <c r="Q737" s="1"/>
      <c r="R737" s="1"/>
      <c r="S737" s="1"/>
      <c r="T737" s="1"/>
      <c r="U737" s="1"/>
      <c r="W737" s="1"/>
      <c r="X737" s="1"/>
      <c r="Y737" s="1"/>
      <c r="Z737" s="1"/>
      <c r="AA737" s="1"/>
      <c r="AB737" s="1"/>
      <c r="AC737" s="1"/>
      <c r="AD737" s="1"/>
    </row>
    <row r="738">
      <c r="A738" s="1"/>
      <c r="B738" s="1"/>
      <c r="C738" s="1"/>
      <c r="D738" s="1"/>
      <c r="E738" s="1"/>
      <c r="F738" s="1"/>
      <c r="G738" s="1"/>
      <c r="H738" s="1"/>
      <c r="I738" s="1"/>
      <c r="J738" s="1"/>
      <c r="K738" s="1"/>
      <c r="L738" s="1"/>
      <c r="M738" s="1"/>
      <c r="N738" s="1"/>
      <c r="O738" s="1"/>
      <c r="P738" s="1"/>
      <c r="Q738" s="1"/>
      <c r="R738" s="1"/>
      <c r="S738" s="1"/>
      <c r="T738" s="1"/>
      <c r="U738" s="1"/>
      <c r="W738" s="1"/>
      <c r="X738" s="1"/>
      <c r="Y738" s="1"/>
      <c r="Z738" s="1"/>
      <c r="AA738" s="1"/>
      <c r="AB738" s="1"/>
      <c r="AC738" s="1"/>
      <c r="AD738" s="1"/>
    </row>
    <row r="739">
      <c r="A739" s="1"/>
      <c r="B739" s="1"/>
      <c r="C739" s="1"/>
      <c r="D739" s="1"/>
      <c r="E739" s="1"/>
      <c r="F739" s="1"/>
      <c r="G739" s="1"/>
      <c r="H739" s="1"/>
      <c r="I739" s="1"/>
      <c r="J739" s="1"/>
      <c r="K739" s="1"/>
      <c r="L739" s="1"/>
      <c r="M739" s="1"/>
      <c r="N739" s="1"/>
      <c r="O739" s="1"/>
      <c r="P739" s="1"/>
      <c r="Q739" s="1"/>
      <c r="R739" s="1"/>
      <c r="S739" s="1"/>
      <c r="T739" s="1"/>
      <c r="U739" s="1"/>
      <c r="W739" s="1"/>
      <c r="X739" s="1"/>
      <c r="Y739" s="1"/>
      <c r="Z739" s="1"/>
      <c r="AA739" s="1"/>
      <c r="AB739" s="1"/>
      <c r="AC739" s="1"/>
      <c r="AD739" s="1"/>
    </row>
    <row r="740">
      <c r="A740" s="1"/>
      <c r="B740" s="1"/>
      <c r="C740" s="1"/>
      <c r="D740" s="1"/>
      <c r="E740" s="1"/>
      <c r="F740" s="1"/>
      <c r="G740" s="1"/>
      <c r="H740" s="1"/>
      <c r="I740" s="1"/>
      <c r="J740" s="1"/>
      <c r="K740" s="1"/>
      <c r="L740" s="1"/>
      <c r="M740" s="1"/>
      <c r="N740" s="1"/>
      <c r="O740" s="1"/>
      <c r="P740" s="1"/>
      <c r="Q740" s="1"/>
      <c r="R740" s="1"/>
      <c r="S740" s="1"/>
      <c r="T740" s="1"/>
      <c r="U740" s="1"/>
      <c r="W740" s="1"/>
      <c r="X740" s="1"/>
      <c r="Y740" s="1"/>
      <c r="Z740" s="1"/>
      <c r="AA740" s="1"/>
      <c r="AB740" s="1"/>
      <c r="AC740" s="1"/>
      <c r="AD740" s="1"/>
    </row>
    <row r="741">
      <c r="A741" s="1"/>
      <c r="B741" s="1"/>
      <c r="C741" s="1"/>
      <c r="D741" s="1"/>
      <c r="E741" s="1"/>
      <c r="F741" s="1"/>
      <c r="G741" s="1"/>
      <c r="H741" s="1"/>
      <c r="I741" s="1"/>
      <c r="J741" s="1"/>
      <c r="K741" s="1"/>
      <c r="L741" s="1"/>
      <c r="M741" s="1"/>
      <c r="N741" s="1"/>
      <c r="O741" s="1"/>
      <c r="P741" s="1"/>
      <c r="Q741" s="1"/>
      <c r="R741" s="1"/>
      <c r="S741" s="1"/>
      <c r="T741" s="1"/>
      <c r="U741" s="1"/>
      <c r="W741" s="1"/>
      <c r="X741" s="1"/>
      <c r="Y741" s="1"/>
      <c r="Z741" s="1"/>
      <c r="AA741" s="1"/>
      <c r="AB741" s="1"/>
      <c r="AC741" s="1"/>
      <c r="AD741" s="1"/>
    </row>
    <row r="742">
      <c r="A742" s="1"/>
      <c r="B742" s="1"/>
      <c r="C742" s="1"/>
      <c r="D742" s="1"/>
      <c r="E742" s="1"/>
      <c r="F742" s="1"/>
      <c r="G742" s="1"/>
      <c r="H742" s="1"/>
      <c r="I742" s="1"/>
      <c r="J742" s="1"/>
      <c r="K742" s="1"/>
      <c r="L742" s="1"/>
      <c r="M742" s="1"/>
      <c r="N742" s="1"/>
      <c r="O742" s="1"/>
      <c r="P742" s="1"/>
      <c r="Q742" s="1"/>
      <c r="R742" s="1"/>
      <c r="S742" s="1"/>
      <c r="T742" s="1"/>
      <c r="U742" s="1"/>
      <c r="W742" s="1"/>
      <c r="X742" s="1"/>
      <c r="Y742" s="1"/>
      <c r="Z742" s="1"/>
      <c r="AA742" s="1"/>
      <c r="AB742" s="1"/>
      <c r="AC742" s="1"/>
      <c r="AD742" s="1"/>
    </row>
    <row r="743">
      <c r="A743" s="1"/>
      <c r="B743" s="1"/>
      <c r="C743" s="1"/>
      <c r="D743" s="1"/>
      <c r="E743" s="1"/>
      <c r="F743" s="1"/>
      <c r="G743" s="1"/>
      <c r="H743" s="1"/>
      <c r="I743" s="1"/>
      <c r="J743" s="1"/>
      <c r="K743" s="1"/>
      <c r="L743" s="1"/>
      <c r="M743" s="1"/>
      <c r="N743" s="1"/>
      <c r="O743" s="1"/>
      <c r="P743" s="1"/>
      <c r="Q743" s="1"/>
      <c r="R743" s="1"/>
      <c r="S743" s="1"/>
      <c r="T743" s="1"/>
      <c r="U743" s="1"/>
      <c r="W743" s="1"/>
      <c r="X743" s="1"/>
      <c r="Y743" s="1"/>
      <c r="Z743" s="1"/>
      <c r="AA743" s="1"/>
      <c r="AB743" s="1"/>
      <c r="AC743" s="1"/>
      <c r="AD743" s="1"/>
    </row>
    <row r="744">
      <c r="A744" s="1"/>
      <c r="B744" s="1"/>
      <c r="C744" s="1"/>
      <c r="D744" s="1"/>
      <c r="E744" s="1"/>
      <c r="F744" s="1"/>
      <c r="G744" s="1"/>
      <c r="H744" s="1"/>
      <c r="I744" s="1"/>
      <c r="J744" s="1"/>
      <c r="K744" s="1"/>
      <c r="L744" s="1"/>
      <c r="M744" s="1"/>
      <c r="N744" s="1"/>
      <c r="O744" s="1"/>
      <c r="P744" s="1"/>
      <c r="Q744" s="1"/>
      <c r="R744" s="1"/>
      <c r="S744" s="1"/>
      <c r="T744" s="1"/>
      <c r="U744" s="1"/>
      <c r="W744" s="1"/>
      <c r="X744" s="1"/>
      <c r="Y744" s="1"/>
      <c r="Z744" s="1"/>
      <c r="AA744" s="1"/>
      <c r="AB744" s="1"/>
      <c r="AC744" s="1"/>
      <c r="AD744" s="1"/>
    </row>
    <row r="745">
      <c r="A745" s="1"/>
      <c r="B745" s="1"/>
      <c r="C745" s="1"/>
      <c r="D745" s="1"/>
      <c r="E745" s="1"/>
      <c r="F745" s="1"/>
      <c r="G745" s="1"/>
      <c r="H745" s="1"/>
      <c r="I745" s="1"/>
      <c r="J745" s="1"/>
      <c r="K745" s="1"/>
      <c r="L745" s="1"/>
      <c r="M745" s="1"/>
      <c r="N745" s="1"/>
      <c r="O745" s="1"/>
      <c r="P745" s="1"/>
      <c r="Q745" s="1"/>
      <c r="R745" s="1"/>
      <c r="S745" s="1"/>
      <c r="T745" s="1"/>
      <c r="U745" s="1"/>
      <c r="W745" s="1"/>
      <c r="X745" s="1"/>
      <c r="Y745" s="1"/>
      <c r="Z745" s="1"/>
      <c r="AA745" s="1"/>
      <c r="AB745" s="1"/>
      <c r="AC745" s="1"/>
      <c r="AD745" s="1"/>
    </row>
    <row r="746">
      <c r="A746" s="1"/>
      <c r="B746" s="1"/>
      <c r="C746" s="1"/>
      <c r="D746" s="1"/>
      <c r="E746" s="1"/>
      <c r="F746" s="1"/>
      <c r="G746" s="1"/>
      <c r="H746" s="1"/>
      <c r="I746" s="1"/>
      <c r="J746" s="1"/>
      <c r="K746" s="1"/>
      <c r="L746" s="1"/>
      <c r="M746" s="1"/>
      <c r="N746" s="1"/>
      <c r="O746" s="1"/>
      <c r="P746" s="1"/>
      <c r="Q746" s="1"/>
      <c r="R746" s="1"/>
      <c r="S746" s="1"/>
      <c r="T746" s="1"/>
      <c r="U746" s="1"/>
      <c r="W746" s="1"/>
      <c r="X746" s="1"/>
      <c r="Y746" s="1"/>
      <c r="Z746" s="1"/>
      <c r="AA746" s="1"/>
      <c r="AB746" s="1"/>
      <c r="AC746" s="1"/>
      <c r="AD746" s="1"/>
    </row>
    <row r="747">
      <c r="A747" s="1"/>
      <c r="B747" s="1"/>
      <c r="C747" s="1"/>
      <c r="D747" s="1"/>
      <c r="E747" s="1"/>
      <c r="F747" s="1"/>
      <c r="G747" s="1"/>
      <c r="H747" s="1"/>
      <c r="I747" s="1"/>
      <c r="J747" s="1"/>
      <c r="K747" s="1"/>
      <c r="L747" s="1"/>
      <c r="M747" s="1"/>
      <c r="N747" s="1"/>
      <c r="O747" s="1"/>
      <c r="P747" s="1"/>
      <c r="Q747" s="1"/>
      <c r="R747" s="1"/>
      <c r="S747" s="1"/>
      <c r="T747" s="1"/>
      <c r="U747" s="1"/>
      <c r="W747" s="1"/>
      <c r="X747" s="1"/>
      <c r="Y747" s="1"/>
      <c r="Z747" s="1"/>
      <c r="AA747" s="1"/>
      <c r="AB747" s="1"/>
      <c r="AC747" s="1"/>
      <c r="AD747" s="1"/>
    </row>
    <row r="748">
      <c r="A748" s="1"/>
      <c r="B748" s="1"/>
      <c r="C748" s="1"/>
      <c r="D748" s="1"/>
      <c r="E748" s="1"/>
      <c r="F748" s="1"/>
      <c r="G748" s="1"/>
      <c r="H748" s="1"/>
      <c r="I748" s="1"/>
      <c r="J748" s="1"/>
      <c r="K748" s="1"/>
      <c r="L748" s="1"/>
      <c r="M748" s="1"/>
      <c r="N748" s="1"/>
      <c r="O748" s="1"/>
      <c r="P748" s="1"/>
      <c r="Q748" s="1"/>
      <c r="R748" s="1"/>
      <c r="S748" s="1"/>
      <c r="T748" s="1"/>
      <c r="U748" s="1"/>
      <c r="W748" s="1"/>
      <c r="X748" s="1"/>
      <c r="Y748" s="1"/>
      <c r="Z748" s="1"/>
      <c r="AA748" s="1"/>
      <c r="AB748" s="1"/>
      <c r="AC748" s="1"/>
      <c r="AD748" s="1"/>
    </row>
    <row r="749">
      <c r="A749" s="1"/>
      <c r="B749" s="1"/>
      <c r="C749" s="1"/>
      <c r="D749" s="1"/>
      <c r="E749" s="1"/>
      <c r="F749" s="1"/>
      <c r="G749" s="1"/>
      <c r="H749" s="1"/>
      <c r="I749" s="1"/>
      <c r="J749" s="1"/>
      <c r="K749" s="1"/>
      <c r="L749" s="1"/>
      <c r="M749" s="1"/>
      <c r="N749" s="1"/>
      <c r="O749" s="1"/>
      <c r="P749" s="1"/>
      <c r="Q749" s="1"/>
      <c r="R749" s="1"/>
      <c r="S749" s="1"/>
      <c r="T749" s="1"/>
      <c r="U749" s="1"/>
      <c r="W749" s="1"/>
      <c r="X749" s="1"/>
      <c r="Y749" s="1"/>
      <c r="Z749" s="1"/>
      <c r="AA749" s="1"/>
      <c r="AB749" s="1"/>
      <c r="AC749" s="1"/>
      <c r="AD749" s="1"/>
    </row>
    <row r="750">
      <c r="A750" s="1"/>
      <c r="B750" s="1"/>
      <c r="C750" s="1"/>
      <c r="D750" s="1"/>
      <c r="E750" s="1"/>
      <c r="F750" s="1"/>
      <c r="G750" s="1"/>
      <c r="H750" s="1"/>
      <c r="I750" s="1"/>
      <c r="J750" s="1"/>
      <c r="K750" s="1"/>
      <c r="L750" s="1"/>
      <c r="M750" s="1"/>
      <c r="N750" s="1"/>
      <c r="O750" s="1"/>
      <c r="P750" s="1"/>
      <c r="Q750" s="1"/>
      <c r="R750" s="1"/>
      <c r="S750" s="1"/>
      <c r="T750" s="1"/>
      <c r="U750" s="1"/>
      <c r="W750" s="1"/>
      <c r="X750" s="1"/>
      <c r="Y750" s="1"/>
      <c r="Z750" s="1"/>
      <c r="AA750" s="1"/>
      <c r="AB750" s="1"/>
      <c r="AC750" s="1"/>
      <c r="AD750" s="1"/>
    </row>
    <row r="751">
      <c r="A751" s="1"/>
      <c r="B751" s="1"/>
      <c r="C751" s="1"/>
      <c r="D751" s="1"/>
      <c r="E751" s="1"/>
      <c r="F751" s="1"/>
      <c r="G751" s="1"/>
      <c r="H751" s="1"/>
      <c r="I751" s="1"/>
      <c r="J751" s="1"/>
      <c r="K751" s="1"/>
      <c r="L751" s="1"/>
      <c r="M751" s="1"/>
      <c r="N751" s="1"/>
      <c r="O751" s="1"/>
      <c r="P751" s="1"/>
      <c r="Q751" s="1"/>
      <c r="R751" s="1"/>
      <c r="S751" s="1"/>
      <c r="T751" s="1"/>
      <c r="U751" s="1"/>
      <c r="W751" s="1"/>
      <c r="X751" s="1"/>
      <c r="Y751" s="1"/>
      <c r="Z751" s="1"/>
      <c r="AA751" s="1"/>
      <c r="AB751" s="1"/>
      <c r="AC751" s="1"/>
      <c r="AD751" s="1"/>
    </row>
    <row r="752">
      <c r="A752" s="1"/>
      <c r="B752" s="1"/>
      <c r="C752" s="1"/>
      <c r="D752" s="1"/>
      <c r="E752" s="1"/>
      <c r="F752" s="1"/>
      <c r="G752" s="1"/>
      <c r="H752" s="1"/>
      <c r="I752" s="1"/>
      <c r="J752" s="1"/>
      <c r="K752" s="1"/>
      <c r="L752" s="1"/>
      <c r="M752" s="1"/>
      <c r="N752" s="1"/>
      <c r="O752" s="1"/>
      <c r="P752" s="1"/>
      <c r="Q752" s="1"/>
      <c r="R752" s="1"/>
      <c r="S752" s="1"/>
      <c r="T752" s="1"/>
      <c r="U752" s="1"/>
      <c r="W752" s="1"/>
      <c r="X752" s="1"/>
      <c r="Y752" s="1"/>
      <c r="Z752" s="1"/>
      <c r="AA752" s="1"/>
      <c r="AB752" s="1"/>
      <c r="AC752" s="1"/>
      <c r="AD752" s="1"/>
    </row>
    <row r="753">
      <c r="A753" s="1"/>
      <c r="B753" s="1"/>
      <c r="C753" s="1"/>
      <c r="D753" s="1"/>
      <c r="E753" s="1"/>
      <c r="F753" s="1"/>
      <c r="G753" s="1"/>
      <c r="H753" s="1"/>
      <c r="I753" s="1"/>
      <c r="J753" s="1"/>
      <c r="K753" s="1"/>
      <c r="L753" s="1"/>
      <c r="M753" s="1"/>
      <c r="N753" s="1"/>
      <c r="O753" s="1"/>
      <c r="P753" s="1"/>
      <c r="Q753" s="1"/>
      <c r="R753" s="1"/>
      <c r="S753" s="1"/>
      <c r="T753" s="1"/>
      <c r="U753" s="1"/>
      <c r="W753" s="1"/>
      <c r="X753" s="1"/>
      <c r="Y753" s="1"/>
      <c r="Z753" s="1"/>
      <c r="AA753" s="1"/>
      <c r="AB753" s="1"/>
      <c r="AC753" s="1"/>
      <c r="AD753" s="1"/>
    </row>
    <row r="754">
      <c r="A754" s="1"/>
      <c r="B754" s="1"/>
      <c r="C754" s="1"/>
      <c r="D754" s="1"/>
      <c r="E754" s="1"/>
      <c r="F754" s="1"/>
      <c r="G754" s="1"/>
      <c r="H754" s="1"/>
      <c r="I754" s="1"/>
      <c r="J754" s="1"/>
      <c r="K754" s="1"/>
      <c r="L754" s="1"/>
      <c r="M754" s="1"/>
      <c r="N754" s="1"/>
      <c r="O754" s="1"/>
      <c r="P754" s="1"/>
      <c r="Q754" s="1"/>
      <c r="R754" s="1"/>
      <c r="S754" s="1"/>
      <c r="T754" s="1"/>
      <c r="U754" s="1"/>
      <c r="W754" s="1"/>
      <c r="X754" s="1"/>
      <c r="Y754" s="1"/>
      <c r="Z754" s="1"/>
      <c r="AA754" s="1"/>
      <c r="AB754" s="1"/>
      <c r="AC754" s="1"/>
      <c r="AD754" s="1"/>
    </row>
    <row r="755">
      <c r="A755" s="1"/>
      <c r="B755" s="1"/>
      <c r="C755" s="1"/>
      <c r="D755" s="1"/>
      <c r="E755" s="1"/>
      <c r="F755" s="1"/>
      <c r="G755" s="1"/>
      <c r="H755" s="1"/>
      <c r="I755" s="1"/>
      <c r="J755" s="1"/>
      <c r="K755" s="1"/>
      <c r="L755" s="1"/>
      <c r="M755" s="1"/>
      <c r="N755" s="1"/>
      <c r="O755" s="1"/>
      <c r="P755" s="1"/>
      <c r="Q755" s="1"/>
      <c r="R755" s="1"/>
      <c r="S755" s="1"/>
      <c r="T755" s="1"/>
      <c r="U755" s="1"/>
      <c r="W755" s="1"/>
      <c r="X755" s="1"/>
      <c r="Y755" s="1"/>
      <c r="Z755" s="1"/>
      <c r="AA755" s="1"/>
      <c r="AB755" s="1"/>
      <c r="AC755" s="1"/>
      <c r="AD755" s="1"/>
    </row>
    <row r="756">
      <c r="A756" s="1"/>
      <c r="B756" s="1"/>
      <c r="C756" s="1"/>
      <c r="D756" s="1"/>
      <c r="E756" s="1"/>
      <c r="F756" s="1"/>
      <c r="G756" s="1"/>
      <c r="H756" s="1"/>
      <c r="I756" s="1"/>
      <c r="J756" s="1"/>
      <c r="K756" s="1"/>
      <c r="L756" s="1"/>
      <c r="M756" s="1"/>
      <c r="N756" s="1"/>
      <c r="O756" s="1"/>
      <c r="P756" s="1"/>
      <c r="Q756" s="1"/>
      <c r="R756" s="1"/>
      <c r="S756" s="1"/>
      <c r="T756" s="1"/>
      <c r="U756" s="1"/>
      <c r="W756" s="1"/>
      <c r="X756" s="1"/>
      <c r="Y756" s="1"/>
      <c r="Z756" s="1"/>
      <c r="AA756" s="1"/>
      <c r="AB756" s="1"/>
      <c r="AC756" s="1"/>
      <c r="AD756" s="1"/>
    </row>
    <row r="757">
      <c r="A757" s="1"/>
      <c r="B757" s="1"/>
      <c r="C757" s="1"/>
      <c r="D757" s="1"/>
      <c r="E757" s="1"/>
      <c r="F757" s="1"/>
      <c r="G757" s="1"/>
      <c r="H757" s="1"/>
      <c r="I757" s="1"/>
      <c r="J757" s="1"/>
      <c r="K757" s="1"/>
      <c r="L757" s="1"/>
      <c r="M757" s="1"/>
      <c r="N757" s="1"/>
      <c r="O757" s="1"/>
      <c r="P757" s="1"/>
      <c r="Q757" s="1"/>
      <c r="R757" s="1"/>
      <c r="S757" s="1"/>
      <c r="T757" s="1"/>
      <c r="U757" s="1"/>
      <c r="W757" s="1"/>
      <c r="X757" s="1"/>
      <c r="Y757" s="1"/>
      <c r="Z757" s="1"/>
      <c r="AA757" s="1"/>
      <c r="AB757" s="1"/>
      <c r="AC757" s="1"/>
      <c r="AD757" s="1"/>
    </row>
    <row r="758">
      <c r="A758" s="1"/>
      <c r="B758" s="1"/>
      <c r="C758" s="1"/>
      <c r="D758" s="1"/>
      <c r="E758" s="1"/>
      <c r="F758" s="1"/>
      <c r="G758" s="1"/>
      <c r="H758" s="1"/>
      <c r="I758" s="1"/>
      <c r="J758" s="1"/>
      <c r="K758" s="1"/>
      <c r="L758" s="1"/>
      <c r="M758" s="1"/>
      <c r="N758" s="1"/>
      <c r="O758" s="1"/>
      <c r="P758" s="1"/>
      <c r="Q758" s="1"/>
      <c r="R758" s="1"/>
      <c r="S758" s="1"/>
      <c r="T758" s="1"/>
      <c r="U758" s="1"/>
      <c r="W758" s="1"/>
      <c r="X758" s="1"/>
      <c r="Y758" s="1"/>
      <c r="Z758" s="1"/>
      <c r="AA758" s="1"/>
      <c r="AB758" s="1"/>
      <c r="AC758" s="1"/>
      <c r="AD758" s="1"/>
    </row>
    <row r="759">
      <c r="A759" s="1"/>
      <c r="B759" s="1"/>
      <c r="C759" s="1"/>
      <c r="D759" s="1"/>
      <c r="E759" s="1"/>
      <c r="F759" s="1"/>
      <c r="G759" s="1"/>
      <c r="H759" s="1"/>
      <c r="I759" s="1"/>
      <c r="J759" s="1"/>
      <c r="K759" s="1"/>
      <c r="L759" s="1"/>
      <c r="M759" s="1"/>
      <c r="N759" s="1"/>
      <c r="O759" s="1"/>
      <c r="P759" s="1"/>
      <c r="Q759" s="1"/>
      <c r="R759" s="1"/>
      <c r="S759" s="1"/>
      <c r="T759" s="1"/>
      <c r="U759" s="1"/>
      <c r="W759" s="1"/>
      <c r="X759" s="1"/>
      <c r="Y759" s="1"/>
      <c r="Z759" s="1"/>
      <c r="AA759" s="1"/>
      <c r="AB759" s="1"/>
      <c r="AC759" s="1"/>
      <c r="AD759" s="1"/>
    </row>
    <row r="760">
      <c r="A760" s="1"/>
      <c r="B760" s="1"/>
      <c r="C760" s="1"/>
      <c r="D760" s="1"/>
      <c r="E760" s="1"/>
      <c r="F760" s="1"/>
      <c r="G760" s="1"/>
      <c r="H760" s="1"/>
      <c r="I760" s="1"/>
      <c r="J760" s="1"/>
      <c r="K760" s="1"/>
      <c r="L760" s="1"/>
      <c r="M760" s="1"/>
      <c r="N760" s="1"/>
      <c r="O760" s="1"/>
      <c r="P760" s="1"/>
      <c r="Q760" s="1"/>
      <c r="R760" s="1"/>
      <c r="S760" s="1"/>
      <c r="T760" s="1"/>
      <c r="U760" s="1"/>
      <c r="W760" s="1"/>
      <c r="X760" s="1"/>
      <c r="Y760" s="1"/>
      <c r="Z760" s="1"/>
      <c r="AA760" s="1"/>
      <c r="AB760" s="1"/>
      <c r="AC760" s="1"/>
      <c r="AD760" s="1"/>
    </row>
    <row r="761">
      <c r="A761" s="1"/>
      <c r="B761" s="1"/>
      <c r="C761" s="1"/>
      <c r="D761" s="1"/>
      <c r="E761" s="1"/>
      <c r="F761" s="1"/>
      <c r="G761" s="1"/>
      <c r="H761" s="1"/>
      <c r="I761" s="1"/>
      <c r="J761" s="1"/>
      <c r="K761" s="1"/>
      <c r="L761" s="1"/>
      <c r="M761" s="1"/>
      <c r="N761" s="1"/>
      <c r="O761" s="1"/>
      <c r="P761" s="1"/>
      <c r="Q761" s="1"/>
      <c r="R761" s="1"/>
      <c r="S761" s="1"/>
      <c r="T761" s="1"/>
      <c r="U761" s="1"/>
      <c r="W761" s="1"/>
      <c r="X761" s="1"/>
      <c r="Y761" s="1"/>
      <c r="Z761" s="1"/>
      <c r="AA761" s="1"/>
      <c r="AB761" s="1"/>
      <c r="AC761" s="1"/>
      <c r="AD761" s="1"/>
    </row>
    <row r="762">
      <c r="A762" s="1"/>
      <c r="B762" s="1"/>
      <c r="C762" s="1"/>
      <c r="D762" s="1"/>
      <c r="E762" s="1"/>
      <c r="F762" s="1"/>
      <c r="G762" s="1"/>
      <c r="H762" s="1"/>
      <c r="I762" s="1"/>
      <c r="J762" s="1"/>
      <c r="K762" s="1"/>
      <c r="L762" s="1"/>
      <c r="M762" s="1"/>
      <c r="N762" s="1"/>
      <c r="O762" s="1"/>
      <c r="P762" s="1"/>
      <c r="Q762" s="1"/>
      <c r="R762" s="1"/>
      <c r="S762" s="1"/>
      <c r="T762" s="1"/>
      <c r="U762" s="1"/>
      <c r="W762" s="1"/>
      <c r="X762" s="1"/>
      <c r="Y762" s="1"/>
      <c r="Z762" s="1"/>
      <c r="AA762" s="1"/>
      <c r="AB762" s="1"/>
      <c r="AC762" s="1"/>
      <c r="AD762" s="1"/>
    </row>
    <row r="763">
      <c r="A763" s="1"/>
      <c r="B763" s="1"/>
      <c r="C763" s="1"/>
      <c r="D763" s="1"/>
      <c r="E763" s="1"/>
      <c r="F763" s="1"/>
      <c r="G763" s="1"/>
      <c r="H763" s="1"/>
      <c r="I763" s="1"/>
      <c r="J763" s="1"/>
      <c r="K763" s="1"/>
      <c r="L763" s="1"/>
      <c r="M763" s="1"/>
      <c r="N763" s="1"/>
      <c r="O763" s="1"/>
      <c r="P763" s="1"/>
      <c r="Q763" s="1"/>
      <c r="R763" s="1"/>
      <c r="S763" s="1"/>
      <c r="T763" s="1"/>
      <c r="U763" s="1"/>
      <c r="W763" s="1"/>
      <c r="X763" s="1"/>
      <c r="Y763" s="1"/>
      <c r="Z763" s="1"/>
      <c r="AA763" s="1"/>
      <c r="AB763" s="1"/>
      <c r="AC763" s="1"/>
      <c r="AD763" s="1"/>
    </row>
    <row r="764">
      <c r="A764" s="1"/>
      <c r="B764" s="1"/>
      <c r="C764" s="1"/>
      <c r="D764" s="1"/>
      <c r="E764" s="1"/>
      <c r="F764" s="1"/>
      <c r="G764" s="1"/>
      <c r="H764" s="1"/>
      <c r="I764" s="1"/>
      <c r="J764" s="1"/>
      <c r="K764" s="1"/>
      <c r="L764" s="1"/>
      <c r="M764" s="1"/>
      <c r="N764" s="1"/>
      <c r="O764" s="1"/>
      <c r="P764" s="1"/>
      <c r="Q764" s="1"/>
      <c r="R764" s="1"/>
      <c r="S764" s="1"/>
      <c r="T764" s="1"/>
      <c r="U764" s="1"/>
      <c r="W764" s="1"/>
      <c r="X764" s="1"/>
      <c r="Y764" s="1"/>
      <c r="Z764" s="1"/>
      <c r="AA764" s="1"/>
      <c r="AB764" s="1"/>
      <c r="AC764" s="1"/>
      <c r="AD764" s="1"/>
    </row>
    <row r="765">
      <c r="A765" s="1"/>
      <c r="B765" s="1"/>
      <c r="C765" s="1"/>
      <c r="D765" s="1"/>
      <c r="E765" s="1"/>
      <c r="F765" s="1"/>
      <c r="G765" s="1"/>
      <c r="H765" s="1"/>
      <c r="I765" s="1"/>
      <c r="J765" s="1"/>
      <c r="K765" s="1"/>
      <c r="L765" s="1"/>
      <c r="M765" s="1"/>
      <c r="N765" s="1"/>
      <c r="O765" s="1"/>
      <c r="P765" s="1"/>
      <c r="Q765" s="1"/>
      <c r="R765" s="1"/>
      <c r="S765" s="1"/>
      <c r="T765" s="1"/>
      <c r="U765" s="1"/>
      <c r="W765" s="1"/>
      <c r="X765" s="1"/>
      <c r="Y765" s="1"/>
      <c r="Z765" s="1"/>
      <c r="AA765" s="1"/>
      <c r="AB765" s="1"/>
      <c r="AC765" s="1"/>
      <c r="AD765" s="1"/>
    </row>
    <row r="766">
      <c r="A766" s="1"/>
      <c r="B766" s="1"/>
      <c r="C766" s="1"/>
      <c r="D766" s="1"/>
      <c r="E766" s="1"/>
      <c r="F766" s="1"/>
      <c r="G766" s="1"/>
      <c r="H766" s="1"/>
      <c r="I766" s="1"/>
      <c r="J766" s="1"/>
      <c r="K766" s="1"/>
      <c r="L766" s="1"/>
      <c r="M766" s="1"/>
      <c r="N766" s="1"/>
      <c r="O766" s="1"/>
      <c r="P766" s="1"/>
      <c r="Q766" s="1"/>
      <c r="R766" s="1"/>
      <c r="S766" s="1"/>
      <c r="T766" s="1"/>
      <c r="U766" s="1"/>
      <c r="W766" s="1"/>
      <c r="X766" s="1"/>
      <c r="Y766" s="1"/>
      <c r="Z766" s="1"/>
      <c r="AA766" s="1"/>
      <c r="AB766" s="1"/>
      <c r="AC766" s="1"/>
      <c r="AD766" s="1"/>
    </row>
    <row r="767">
      <c r="A767" s="1"/>
      <c r="B767" s="1"/>
      <c r="C767" s="1"/>
      <c r="D767" s="1"/>
      <c r="E767" s="1"/>
      <c r="F767" s="1"/>
      <c r="G767" s="1"/>
      <c r="H767" s="1"/>
      <c r="I767" s="1"/>
      <c r="J767" s="1"/>
      <c r="K767" s="1"/>
      <c r="L767" s="1"/>
      <c r="M767" s="1"/>
      <c r="N767" s="1"/>
      <c r="O767" s="1"/>
      <c r="P767" s="1"/>
      <c r="Q767" s="1"/>
      <c r="R767" s="1"/>
      <c r="S767" s="1"/>
      <c r="T767" s="1"/>
      <c r="U767" s="1"/>
      <c r="W767" s="1"/>
      <c r="X767" s="1"/>
      <c r="Y767" s="1"/>
      <c r="Z767" s="1"/>
      <c r="AA767" s="1"/>
      <c r="AB767" s="1"/>
      <c r="AC767" s="1"/>
      <c r="AD767" s="1"/>
    </row>
    <row r="768">
      <c r="A768" s="1"/>
      <c r="B768" s="1"/>
      <c r="C768" s="1"/>
      <c r="D768" s="1"/>
      <c r="E768" s="1"/>
      <c r="F768" s="1"/>
      <c r="G768" s="1"/>
      <c r="H768" s="1"/>
      <c r="I768" s="1"/>
      <c r="J768" s="1"/>
      <c r="K768" s="1"/>
      <c r="L768" s="1"/>
      <c r="M768" s="1"/>
      <c r="N768" s="1"/>
      <c r="O768" s="1"/>
      <c r="P768" s="1"/>
      <c r="Q768" s="1"/>
      <c r="R768" s="1"/>
      <c r="S768" s="1"/>
      <c r="T768" s="1"/>
      <c r="U768" s="1"/>
      <c r="W768" s="1"/>
      <c r="X768" s="1"/>
      <c r="Y768" s="1"/>
      <c r="Z768" s="1"/>
      <c r="AA768" s="1"/>
      <c r="AB768" s="1"/>
      <c r="AC768" s="1"/>
      <c r="AD768" s="1"/>
    </row>
    <row r="769">
      <c r="A769" s="1"/>
      <c r="B769" s="1"/>
      <c r="C769" s="1"/>
      <c r="D769" s="1"/>
      <c r="E769" s="1"/>
      <c r="F769" s="1"/>
      <c r="G769" s="1"/>
      <c r="H769" s="1"/>
      <c r="I769" s="1"/>
      <c r="J769" s="1"/>
      <c r="K769" s="1"/>
      <c r="L769" s="1"/>
      <c r="M769" s="1"/>
      <c r="N769" s="1"/>
      <c r="O769" s="1"/>
      <c r="P769" s="1"/>
      <c r="Q769" s="1"/>
      <c r="R769" s="1"/>
      <c r="S769" s="1"/>
      <c r="T769" s="1"/>
      <c r="U769" s="1"/>
      <c r="W769" s="1"/>
      <c r="X769" s="1"/>
      <c r="Y769" s="1"/>
      <c r="Z769" s="1"/>
      <c r="AA769" s="1"/>
      <c r="AB769" s="1"/>
      <c r="AC769" s="1"/>
      <c r="AD769" s="1"/>
    </row>
    <row r="770">
      <c r="A770" s="1"/>
      <c r="B770" s="1"/>
      <c r="C770" s="1"/>
      <c r="D770" s="1"/>
      <c r="E770" s="1"/>
      <c r="F770" s="1"/>
      <c r="G770" s="1"/>
      <c r="H770" s="1"/>
      <c r="I770" s="1"/>
      <c r="J770" s="1"/>
      <c r="K770" s="1"/>
      <c r="L770" s="1"/>
      <c r="M770" s="1"/>
      <c r="N770" s="1"/>
      <c r="O770" s="1"/>
      <c r="P770" s="1"/>
      <c r="Q770" s="1"/>
      <c r="R770" s="1"/>
      <c r="S770" s="1"/>
      <c r="T770" s="1"/>
      <c r="U770" s="1"/>
      <c r="W770" s="1"/>
      <c r="X770" s="1"/>
      <c r="Y770" s="1"/>
      <c r="Z770" s="1"/>
      <c r="AA770" s="1"/>
      <c r="AB770" s="1"/>
      <c r="AC770" s="1"/>
      <c r="AD770" s="1"/>
    </row>
    <row r="771">
      <c r="A771" s="1"/>
      <c r="B771" s="1"/>
      <c r="C771" s="1"/>
      <c r="D771" s="1"/>
      <c r="E771" s="1"/>
      <c r="F771" s="1"/>
      <c r="G771" s="1"/>
      <c r="H771" s="1"/>
      <c r="I771" s="1"/>
      <c r="J771" s="1"/>
      <c r="K771" s="1"/>
      <c r="L771" s="1"/>
      <c r="M771" s="1"/>
      <c r="N771" s="1"/>
      <c r="O771" s="1"/>
      <c r="P771" s="1"/>
      <c r="Q771" s="1"/>
      <c r="R771" s="1"/>
      <c r="S771" s="1"/>
      <c r="T771" s="1"/>
      <c r="U771" s="1"/>
      <c r="W771" s="1"/>
      <c r="X771" s="1"/>
      <c r="Y771" s="1"/>
      <c r="Z771" s="1"/>
      <c r="AA771" s="1"/>
      <c r="AB771" s="1"/>
      <c r="AC771" s="1"/>
      <c r="AD771" s="1"/>
    </row>
    <row r="772">
      <c r="A772" s="1"/>
      <c r="B772" s="1"/>
      <c r="C772" s="1"/>
      <c r="D772" s="1"/>
      <c r="E772" s="1"/>
      <c r="F772" s="1"/>
      <c r="G772" s="1"/>
      <c r="H772" s="1"/>
      <c r="I772" s="1"/>
      <c r="J772" s="1"/>
      <c r="K772" s="1"/>
      <c r="L772" s="1"/>
      <c r="M772" s="1"/>
      <c r="N772" s="1"/>
      <c r="O772" s="1"/>
      <c r="P772" s="1"/>
      <c r="Q772" s="1"/>
      <c r="R772" s="1"/>
      <c r="S772" s="1"/>
      <c r="T772" s="1"/>
      <c r="U772" s="1"/>
      <c r="W772" s="1"/>
      <c r="X772" s="1"/>
      <c r="Y772" s="1"/>
      <c r="Z772" s="1"/>
      <c r="AA772" s="1"/>
      <c r="AB772" s="1"/>
      <c r="AC772" s="1"/>
      <c r="AD772" s="1"/>
    </row>
    <row r="773">
      <c r="A773" s="1"/>
      <c r="B773" s="1"/>
      <c r="C773" s="1"/>
      <c r="D773" s="1"/>
      <c r="E773" s="1"/>
      <c r="F773" s="1"/>
      <c r="G773" s="1"/>
      <c r="H773" s="1"/>
      <c r="I773" s="1"/>
      <c r="J773" s="1"/>
      <c r="K773" s="1"/>
      <c r="L773" s="1"/>
      <c r="M773" s="1"/>
      <c r="N773" s="1"/>
      <c r="O773" s="1"/>
      <c r="P773" s="1"/>
      <c r="Q773" s="1"/>
      <c r="R773" s="1"/>
      <c r="S773" s="1"/>
      <c r="T773" s="1"/>
      <c r="U773" s="1"/>
      <c r="W773" s="1"/>
      <c r="X773" s="1"/>
      <c r="Y773" s="1"/>
      <c r="Z773" s="1"/>
      <c r="AA773" s="1"/>
      <c r="AB773" s="1"/>
      <c r="AC773" s="1"/>
      <c r="AD773" s="1"/>
    </row>
    <row r="774">
      <c r="A774" s="1"/>
      <c r="B774" s="1"/>
      <c r="C774" s="1"/>
      <c r="D774" s="1"/>
      <c r="E774" s="1"/>
      <c r="F774" s="1"/>
      <c r="G774" s="1"/>
      <c r="H774" s="1"/>
      <c r="I774" s="1"/>
      <c r="J774" s="1"/>
      <c r="K774" s="1"/>
      <c r="L774" s="1"/>
      <c r="M774" s="1"/>
      <c r="N774" s="1"/>
      <c r="O774" s="1"/>
      <c r="P774" s="1"/>
      <c r="Q774" s="1"/>
      <c r="R774" s="1"/>
      <c r="S774" s="1"/>
      <c r="T774" s="1"/>
      <c r="U774" s="1"/>
      <c r="W774" s="1"/>
      <c r="X774" s="1"/>
      <c r="Y774" s="1"/>
      <c r="Z774" s="1"/>
      <c r="AA774" s="1"/>
      <c r="AB774" s="1"/>
      <c r="AC774" s="1"/>
      <c r="AD774" s="1"/>
    </row>
    <row r="775">
      <c r="A775" s="1"/>
      <c r="B775" s="1"/>
      <c r="C775" s="1"/>
      <c r="D775" s="1"/>
      <c r="E775" s="1"/>
      <c r="F775" s="1"/>
      <c r="G775" s="1"/>
      <c r="H775" s="1"/>
      <c r="I775" s="1"/>
      <c r="J775" s="1"/>
      <c r="K775" s="1"/>
      <c r="L775" s="1"/>
      <c r="M775" s="1"/>
      <c r="N775" s="1"/>
      <c r="O775" s="1"/>
      <c r="P775" s="1"/>
      <c r="Q775" s="1"/>
      <c r="R775" s="1"/>
      <c r="S775" s="1"/>
      <c r="T775" s="1"/>
      <c r="U775" s="1"/>
      <c r="W775" s="1"/>
      <c r="X775" s="1"/>
      <c r="Y775" s="1"/>
      <c r="Z775" s="1"/>
      <c r="AA775" s="1"/>
      <c r="AB775" s="1"/>
      <c r="AC775" s="1"/>
      <c r="AD775" s="1"/>
    </row>
    <row r="776">
      <c r="A776" s="1"/>
      <c r="B776" s="1"/>
      <c r="C776" s="1"/>
      <c r="D776" s="1"/>
      <c r="E776" s="1"/>
      <c r="F776" s="1"/>
      <c r="G776" s="1"/>
      <c r="H776" s="1"/>
      <c r="I776" s="1"/>
      <c r="J776" s="1"/>
      <c r="K776" s="1"/>
      <c r="L776" s="1"/>
      <c r="M776" s="1"/>
      <c r="N776" s="1"/>
      <c r="O776" s="1"/>
      <c r="P776" s="1"/>
      <c r="Q776" s="1"/>
      <c r="R776" s="1"/>
      <c r="S776" s="1"/>
      <c r="T776" s="1"/>
      <c r="U776" s="1"/>
      <c r="W776" s="1"/>
      <c r="X776" s="1"/>
      <c r="Y776" s="1"/>
      <c r="Z776" s="1"/>
      <c r="AA776" s="1"/>
      <c r="AB776" s="1"/>
      <c r="AC776" s="1"/>
      <c r="AD776" s="1"/>
    </row>
    <row r="777">
      <c r="A777" s="1"/>
      <c r="B777" s="1"/>
      <c r="C777" s="1"/>
      <c r="D777" s="1"/>
      <c r="E777" s="1"/>
      <c r="F777" s="1"/>
      <c r="G777" s="1"/>
      <c r="H777" s="1"/>
      <c r="I777" s="1"/>
      <c r="J777" s="1"/>
      <c r="K777" s="1"/>
      <c r="L777" s="1"/>
      <c r="M777" s="1"/>
      <c r="N777" s="1"/>
      <c r="O777" s="1"/>
      <c r="P777" s="1"/>
      <c r="Q777" s="1"/>
      <c r="R777" s="1"/>
      <c r="S777" s="1"/>
      <c r="T777" s="1"/>
      <c r="U777" s="1"/>
      <c r="W777" s="1"/>
      <c r="X777" s="1"/>
      <c r="Y777" s="1"/>
      <c r="Z777" s="1"/>
      <c r="AA777" s="1"/>
      <c r="AB777" s="1"/>
      <c r="AC777" s="1"/>
      <c r="AD777" s="1"/>
    </row>
    <row r="778">
      <c r="A778" s="1"/>
      <c r="B778" s="1"/>
      <c r="C778" s="1"/>
      <c r="D778" s="1"/>
      <c r="E778" s="1"/>
      <c r="F778" s="1"/>
      <c r="G778" s="1"/>
      <c r="H778" s="1"/>
      <c r="I778" s="1"/>
      <c r="J778" s="1"/>
      <c r="K778" s="1"/>
      <c r="L778" s="1"/>
      <c r="M778" s="1"/>
      <c r="N778" s="1"/>
      <c r="O778" s="1"/>
      <c r="P778" s="1"/>
      <c r="Q778" s="1"/>
      <c r="R778" s="1"/>
      <c r="S778" s="1"/>
      <c r="T778" s="1"/>
      <c r="U778" s="1"/>
      <c r="W778" s="1"/>
      <c r="X778" s="1"/>
      <c r="Y778" s="1"/>
      <c r="Z778" s="1"/>
      <c r="AA778" s="1"/>
      <c r="AB778" s="1"/>
      <c r="AC778" s="1"/>
      <c r="AD778" s="1"/>
    </row>
    <row r="779">
      <c r="A779" s="1"/>
      <c r="B779" s="1"/>
      <c r="C779" s="1"/>
      <c r="D779" s="1"/>
      <c r="E779" s="1"/>
      <c r="F779" s="1"/>
      <c r="G779" s="1"/>
      <c r="H779" s="1"/>
      <c r="I779" s="1"/>
      <c r="J779" s="1"/>
      <c r="K779" s="1"/>
      <c r="L779" s="1"/>
      <c r="M779" s="1"/>
      <c r="N779" s="1"/>
      <c r="O779" s="1"/>
      <c r="P779" s="1"/>
      <c r="Q779" s="1"/>
      <c r="R779" s="1"/>
      <c r="S779" s="1"/>
      <c r="T779" s="1"/>
      <c r="U779" s="1"/>
      <c r="W779" s="1"/>
      <c r="X779" s="1"/>
      <c r="Y779" s="1"/>
      <c r="Z779" s="1"/>
      <c r="AA779" s="1"/>
      <c r="AB779" s="1"/>
      <c r="AC779" s="1"/>
      <c r="AD779" s="1"/>
    </row>
    <row r="780">
      <c r="A780" s="1"/>
      <c r="B780" s="1"/>
      <c r="C780" s="1"/>
      <c r="D780" s="1"/>
      <c r="E780" s="1"/>
      <c r="F780" s="1"/>
      <c r="G780" s="1"/>
      <c r="H780" s="1"/>
      <c r="I780" s="1"/>
      <c r="J780" s="1"/>
      <c r="K780" s="1"/>
      <c r="L780" s="1"/>
      <c r="M780" s="1"/>
      <c r="N780" s="1"/>
      <c r="O780" s="1"/>
      <c r="P780" s="1"/>
      <c r="Q780" s="1"/>
      <c r="R780" s="1"/>
      <c r="S780" s="1"/>
      <c r="T780" s="1"/>
      <c r="U780" s="1"/>
      <c r="W780" s="1"/>
      <c r="X780" s="1"/>
      <c r="Y780" s="1"/>
      <c r="Z780" s="1"/>
      <c r="AA780" s="1"/>
      <c r="AB780" s="1"/>
      <c r="AC780" s="1"/>
      <c r="AD780" s="1"/>
    </row>
    <row r="781">
      <c r="A781" s="1"/>
      <c r="B781" s="1"/>
      <c r="C781" s="1"/>
      <c r="D781" s="1"/>
      <c r="E781" s="1"/>
      <c r="F781" s="1"/>
      <c r="G781" s="1"/>
      <c r="H781" s="1"/>
      <c r="I781" s="1"/>
      <c r="J781" s="1"/>
      <c r="K781" s="1"/>
      <c r="L781" s="1"/>
      <c r="M781" s="1"/>
      <c r="N781" s="1"/>
      <c r="O781" s="1"/>
      <c r="P781" s="1"/>
      <c r="Q781" s="1"/>
      <c r="R781" s="1"/>
      <c r="S781" s="1"/>
      <c r="T781" s="1"/>
      <c r="U781" s="1"/>
      <c r="W781" s="1"/>
      <c r="X781" s="1"/>
      <c r="Y781" s="1"/>
      <c r="Z781" s="1"/>
      <c r="AA781" s="1"/>
      <c r="AB781" s="1"/>
      <c r="AC781" s="1"/>
      <c r="AD781" s="1"/>
    </row>
    <row r="782">
      <c r="A782" s="1"/>
      <c r="B782" s="1"/>
      <c r="C782" s="1"/>
      <c r="D782" s="1"/>
      <c r="E782" s="1"/>
      <c r="F782" s="1"/>
      <c r="G782" s="1"/>
      <c r="H782" s="1"/>
      <c r="I782" s="1"/>
      <c r="J782" s="1"/>
      <c r="K782" s="1"/>
      <c r="L782" s="1"/>
      <c r="M782" s="1"/>
      <c r="N782" s="1"/>
      <c r="O782" s="1"/>
      <c r="P782" s="1"/>
      <c r="Q782" s="1"/>
      <c r="R782" s="1"/>
      <c r="S782" s="1"/>
      <c r="T782" s="1"/>
      <c r="U782" s="1"/>
      <c r="W782" s="1"/>
      <c r="X782" s="1"/>
      <c r="Y782" s="1"/>
      <c r="Z782" s="1"/>
      <c r="AA782" s="1"/>
      <c r="AB782" s="1"/>
      <c r="AC782" s="1"/>
      <c r="AD782" s="1"/>
    </row>
    <row r="783">
      <c r="A783" s="1"/>
      <c r="B783" s="1"/>
      <c r="C783" s="1"/>
      <c r="D783" s="1"/>
      <c r="E783" s="1"/>
      <c r="F783" s="1"/>
      <c r="G783" s="1"/>
      <c r="H783" s="1"/>
      <c r="I783" s="1"/>
      <c r="J783" s="1"/>
      <c r="K783" s="1"/>
      <c r="L783" s="1"/>
      <c r="M783" s="1"/>
      <c r="N783" s="1"/>
      <c r="O783" s="1"/>
      <c r="P783" s="1"/>
      <c r="Q783" s="1"/>
      <c r="R783" s="1"/>
      <c r="S783" s="1"/>
      <c r="T783" s="1"/>
      <c r="U783" s="1"/>
      <c r="W783" s="1"/>
      <c r="X783" s="1"/>
      <c r="Y783" s="1"/>
      <c r="Z783" s="1"/>
      <c r="AA783" s="1"/>
      <c r="AB783" s="1"/>
      <c r="AC783" s="1"/>
      <c r="AD783" s="1"/>
    </row>
    <row r="784">
      <c r="A784" s="1"/>
      <c r="B784" s="1"/>
      <c r="C784" s="1"/>
      <c r="D784" s="1"/>
      <c r="E784" s="1"/>
      <c r="F784" s="1"/>
      <c r="G784" s="1"/>
      <c r="H784" s="1"/>
      <c r="I784" s="1"/>
      <c r="J784" s="1"/>
      <c r="K784" s="1"/>
      <c r="L784" s="1"/>
      <c r="M784" s="1"/>
      <c r="N784" s="1"/>
      <c r="O784" s="1"/>
      <c r="P784" s="1"/>
      <c r="Q784" s="1"/>
      <c r="R784" s="1"/>
      <c r="S784" s="1"/>
      <c r="T784" s="1"/>
      <c r="U784" s="1"/>
      <c r="W784" s="1"/>
      <c r="X784" s="1"/>
      <c r="Y784" s="1"/>
      <c r="Z784" s="1"/>
      <c r="AA784" s="1"/>
      <c r="AB784" s="1"/>
      <c r="AC784" s="1"/>
      <c r="AD784" s="1"/>
    </row>
    <row r="785">
      <c r="A785" s="1"/>
      <c r="B785" s="1"/>
      <c r="C785" s="1"/>
      <c r="D785" s="1"/>
      <c r="E785" s="1"/>
      <c r="F785" s="1"/>
      <c r="G785" s="1"/>
      <c r="H785" s="1"/>
      <c r="I785" s="1"/>
      <c r="J785" s="1"/>
      <c r="K785" s="1"/>
      <c r="L785" s="1"/>
      <c r="M785" s="1"/>
      <c r="N785" s="1"/>
      <c r="O785" s="1"/>
      <c r="P785" s="1"/>
      <c r="Q785" s="1"/>
      <c r="R785" s="1"/>
      <c r="S785" s="1"/>
      <c r="T785" s="1"/>
      <c r="U785" s="1"/>
      <c r="W785" s="1"/>
      <c r="X785" s="1"/>
      <c r="Y785" s="1"/>
      <c r="Z785" s="1"/>
      <c r="AA785" s="1"/>
      <c r="AB785" s="1"/>
      <c r="AC785" s="1"/>
      <c r="AD785" s="1"/>
    </row>
    <row r="786">
      <c r="A786" s="1"/>
      <c r="B786" s="1"/>
      <c r="C786" s="1"/>
      <c r="D786" s="1"/>
      <c r="E786" s="1"/>
      <c r="F786" s="1"/>
      <c r="G786" s="1"/>
      <c r="H786" s="1"/>
      <c r="I786" s="1"/>
      <c r="J786" s="1"/>
      <c r="K786" s="1"/>
      <c r="L786" s="1"/>
      <c r="M786" s="1"/>
      <c r="N786" s="1"/>
      <c r="O786" s="1"/>
      <c r="P786" s="1"/>
      <c r="Q786" s="1"/>
      <c r="R786" s="1"/>
      <c r="S786" s="1"/>
      <c r="T786" s="1"/>
      <c r="U786" s="1"/>
      <c r="W786" s="1"/>
      <c r="X786" s="1"/>
      <c r="Y786" s="1"/>
      <c r="Z786" s="1"/>
      <c r="AA786" s="1"/>
      <c r="AB786" s="1"/>
      <c r="AC786" s="1"/>
      <c r="AD786" s="1"/>
    </row>
    <row r="787">
      <c r="A787" s="1"/>
      <c r="B787" s="1"/>
      <c r="C787" s="1"/>
      <c r="D787" s="1"/>
      <c r="E787" s="1"/>
      <c r="F787" s="1"/>
      <c r="G787" s="1"/>
      <c r="H787" s="1"/>
      <c r="I787" s="1"/>
      <c r="J787" s="1"/>
      <c r="K787" s="1"/>
      <c r="L787" s="1"/>
      <c r="M787" s="1"/>
      <c r="N787" s="1"/>
      <c r="O787" s="1"/>
      <c r="P787" s="1"/>
      <c r="Q787" s="1"/>
      <c r="R787" s="1"/>
      <c r="S787" s="1"/>
      <c r="T787" s="1"/>
      <c r="U787" s="1"/>
      <c r="W787" s="1"/>
      <c r="X787" s="1"/>
      <c r="Y787" s="1"/>
      <c r="Z787" s="1"/>
      <c r="AA787" s="1"/>
      <c r="AB787" s="1"/>
      <c r="AC787" s="1"/>
      <c r="AD787" s="1"/>
    </row>
    <row r="788">
      <c r="A788" s="1"/>
      <c r="B788" s="1"/>
      <c r="C788" s="1"/>
      <c r="D788" s="1"/>
      <c r="E788" s="1"/>
      <c r="F788" s="1"/>
      <c r="G788" s="1"/>
      <c r="H788" s="1"/>
      <c r="I788" s="1"/>
      <c r="J788" s="1"/>
      <c r="K788" s="1"/>
      <c r="L788" s="1"/>
      <c r="M788" s="1"/>
      <c r="N788" s="1"/>
      <c r="O788" s="1"/>
      <c r="P788" s="1"/>
      <c r="Q788" s="1"/>
      <c r="R788" s="1"/>
      <c r="S788" s="1"/>
      <c r="T788" s="1"/>
      <c r="U788" s="1"/>
      <c r="W788" s="1"/>
      <c r="X788" s="1"/>
      <c r="Y788" s="1"/>
      <c r="Z788" s="1"/>
      <c r="AA788" s="1"/>
      <c r="AB788" s="1"/>
      <c r="AC788" s="1"/>
      <c r="AD788" s="1"/>
    </row>
    <row r="789">
      <c r="A789" s="1"/>
      <c r="B789" s="1"/>
      <c r="C789" s="1"/>
      <c r="D789" s="1"/>
      <c r="E789" s="1"/>
      <c r="F789" s="1"/>
      <c r="G789" s="1"/>
      <c r="H789" s="1"/>
      <c r="I789" s="1"/>
      <c r="J789" s="1"/>
      <c r="K789" s="1"/>
      <c r="L789" s="1"/>
      <c r="M789" s="1"/>
      <c r="N789" s="1"/>
      <c r="O789" s="1"/>
      <c r="P789" s="1"/>
      <c r="Q789" s="1"/>
      <c r="R789" s="1"/>
      <c r="S789" s="1"/>
      <c r="T789" s="1"/>
      <c r="U789" s="1"/>
      <c r="W789" s="1"/>
      <c r="X789" s="1"/>
      <c r="Y789" s="1"/>
      <c r="Z789" s="1"/>
      <c r="AA789" s="1"/>
      <c r="AB789" s="1"/>
      <c r="AC789" s="1"/>
      <c r="AD789" s="1"/>
    </row>
    <row r="790">
      <c r="A790" s="1"/>
      <c r="B790" s="1"/>
      <c r="C790" s="1"/>
      <c r="D790" s="1"/>
      <c r="E790" s="1"/>
      <c r="F790" s="1"/>
      <c r="G790" s="1"/>
      <c r="H790" s="1"/>
      <c r="I790" s="1"/>
      <c r="J790" s="1"/>
      <c r="K790" s="1"/>
      <c r="L790" s="1"/>
      <c r="M790" s="1"/>
      <c r="N790" s="1"/>
      <c r="O790" s="1"/>
      <c r="P790" s="1"/>
      <c r="Q790" s="1"/>
      <c r="R790" s="1"/>
      <c r="S790" s="1"/>
      <c r="T790" s="1"/>
      <c r="U790" s="1"/>
      <c r="W790" s="1"/>
      <c r="X790" s="1"/>
      <c r="Y790" s="1"/>
      <c r="Z790" s="1"/>
      <c r="AA790" s="1"/>
      <c r="AB790" s="1"/>
      <c r="AC790" s="1"/>
      <c r="AD790" s="1"/>
    </row>
    <row r="791">
      <c r="A791" s="1"/>
      <c r="B791" s="1"/>
      <c r="C791" s="1"/>
      <c r="D791" s="1"/>
      <c r="E791" s="1"/>
      <c r="F791" s="1"/>
      <c r="G791" s="1"/>
      <c r="H791" s="1"/>
      <c r="I791" s="1"/>
      <c r="J791" s="1"/>
      <c r="K791" s="1"/>
      <c r="L791" s="1"/>
      <c r="M791" s="1"/>
      <c r="N791" s="1"/>
      <c r="O791" s="1"/>
      <c r="P791" s="1"/>
      <c r="Q791" s="1"/>
      <c r="R791" s="1"/>
      <c r="S791" s="1"/>
      <c r="T791" s="1"/>
      <c r="U791" s="1"/>
      <c r="W791" s="1"/>
      <c r="X791" s="1"/>
      <c r="Y791" s="1"/>
      <c r="Z791" s="1"/>
      <c r="AA791" s="1"/>
      <c r="AB791" s="1"/>
      <c r="AC791" s="1"/>
      <c r="AD791" s="1"/>
    </row>
    <row r="792">
      <c r="A792" s="1"/>
      <c r="B792" s="1"/>
      <c r="C792" s="1"/>
      <c r="D792" s="1"/>
      <c r="E792" s="1"/>
      <c r="F792" s="1"/>
      <c r="G792" s="1"/>
      <c r="H792" s="1"/>
      <c r="I792" s="1"/>
      <c r="J792" s="1"/>
      <c r="K792" s="1"/>
      <c r="L792" s="1"/>
      <c r="M792" s="1"/>
      <c r="N792" s="1"/>
      <c r="O792" s="1"/>
      <c r="P792" s="1"/>
      <c r="Q792" s="1"/>
      <c r="R792" s="1"/>
      <c r="S792" s="1"/>
      <c r="T792" s="1"/>
      <c r="U792" s="1"/>
      <c r="W792" s="1"/>
      <c r="X792" s="1"/>
      <c r="Y792" s="1"/>
      <c r="Z792" s="1"/>
      <c r="AA792" s="1"/>
      <c r="AB792" s="1"/>
      <c r="AC792" s="1"/>
      <c r="AD792" s="1"/>
    </row>
    <row r="793">
      <c r="A793" s="1"/>
      <c r="B793" s="1"/>
      <c r="C793" s="1"/>
      <c r="D793" s="1"/>
      <c r="E793" s="1"/>
      <c r="F793" s="1"/>
      <c r="G793" s="1"/>
      <c r="H793" s="1"/>
      <c r="I793" s="1"/>
      <c r="J793" s="1"/>
      <c r="K793" s="1"/>
      <c r="L793" s="1"/>
      <c r="M793" s="1"/>
      <c r="N793" s="1"/>
      <c r="O793" s="1"/>
      <c r="P793" s="1"/>
      <c r="Q793" s="1"/>
      <c r="R793" s="1"/>
      <c r="S793" s="1"/>
      <c r="T793" s="1"/>
      <c r="U793" s="1"/>
      <c r="W793" s="1"/>
      <c r="X793" s="1"/>
      <c r="Y793" s="1"/>
      <c r="Z793" s="1"/>
      <c r="AA793" s="1"/>
      <c r="AB793" s="1"/>
      <c r="AC793" s="1"/>
      <c r="AD793" s="1"/>
    </row>
    <row r="794">
      <c r="A794" s="1"/>
      <c r="B794" s="1"/>
      <c r="C794" s="1"/>
      <c r="D794" s="1"/>
      <c r="E794" s="1"/>
      <c r="F794" s="1"/>
      <c r="G794" s="1"/>
      <c r="H794" s="1"/>
      <c r="I794" s="1"/>
      <c r="J794" s="1"/>
      <c r="K794" s="1"/>
      <c r="L794" s="1"/>
      <c r="M794" s="1"/>
      <c r="N794" s="1"/>
      <c r="O794" s="1"/>
      <c r="P794" s="1"/>
      <c r="Q794" s="1"/>
      <c r="R794" s="1"/>
      <c r="S794" s="1"/>
      <c r="T794" s="1"/>
      <c r="U794" s="1"/>
      <c r="W794" s="1"/>
      <c r="X794" s="1"/>
      <c r="Y794" s="1"/>
      <c r="Z794" s="1"/>
      <c r="AA794" s="1"/>
      <c r="AB794" s="1"/>
      <c r="AC794" s="1"/>
      <c r="AD794" s="1"/>
    </row>
    <row r="795">
      <c r="A795" s="1"/>
      <c r="B795" s="1"/>
      <c r="C795" s="1"/>
      <c r="D795" s="1"/>
      <c r="E795" s="1"/>
      <c r="F795" s="1"/>
      <c r="G795" s="1"/>
      <c r="H795" s="1"/>
      <c r="I795" s="1"/>
      <c r="J795" s="1"/>
      <c r="K795" s="1"/>
      <c r="L795" s="1"/>
      <c r="M795" s="1"/>
      <c r="N795" s="1"/>
      <c r="O795" s="1"/>
      <c r="P795" s="1"/>
      <c r="Q795" s="1"/>
      <c r="R795" s="1"/>
      <c r="S795" s="1"/>
      <c r="T795" s="1"/>
      <c r="U795" s="1"/>
      <c r="W795" s="1"/>
      <c r="X795" s="1"/>
      <c r="Y795" s="1"/>
      <c r="Z795" s="1"/>
      <c r="AA795" s="1"/>
      <c r="AB795" s="1"/>
      <c r="AC795" s="1"/>
      <c r="AD795" s="1"/>
    </row>
    <row r="796">
      <c r="A796" s="1"/>
      <c r="B796" s="1"/>
      <c r="C796" s="1"/>
      <c r="D796" s="1"/>
      <c r="E796" s="1"/>
      <c r="F796" s="1"/>
      <c r="G796" s="1"/>
      <c r="H796" s="1"/>
      <c r="I796" s="1"/>
      <c r="J796" s="1"/>
      <c r="K796" s="1"/>
      <c r="L796" s="1"/>
      <c r="M796" s="1"/>
      <c r="N796" s="1"/>
      <c r="O796" s="1"/>
      <c r="P796" s="1"/>
      <c r="Q796" s="1"/>
      <c r="R796" s="1"/>
      <c r="S796" s="1"/>
      <c r="T796" s="1"/>
      <c r="U796" s="1"/>
      <c r="W796" s="1"/>
      <c r="X796" s="1"/>
      <c r="Y796" s="1"/>
      <c r="Z796" s="1"/>
      <c r="AA796" s="1"/>
      <c r="AB796" s="1"/>
      <c r="AC796" s="1"/>
      <c r="AD796" s="1"/>
    </row>
    <row r="797">
      <c r="A797" s="1"/>
      <c r="B797" s="1"/>
      <c r="C797" s="1"/>
      <c r="D797" s="1"/>
      <c r="E797" s="1"/>
      <c r="F797" s="1"/>
      <c r="G797" s="1"/>
      <c r="H797" s="1"/>
      <c r="I797" s="1"/>
      <c r="J797" s="1"/>
      <c r="K797" s="1"/>
      <c r="L797" s="1"/>
      <c r="M797" s="1"/>
      <c r="N797" s="1"/>
      <c r="O797" s="1"/>
      <c r="P797" s="1"/>
      <c r="Q797" s="1"/>
      <c r="R797" s="1"/>
      <c r="S797" s="1"/>
      <c r="T797" s="1"/>
      <c r="U797" s="1"/>
      <c r="W797" s="1"/>
      <c r="X797" s="1"/>
      <c r="Y797" s="1"/>
      <c r="Z797" s="1"/>
      <c r="AA797" s="1"/>
      <c r="AB797" s="1"/>
      <c r="AC797" s="1"/>
      <c r="AD797" s="1"/>
    </row>
    <row r="798">
      <c r="A798" s="1"/>
      <c r="B798" s="1"/>
      <c r="C798" s="1"/>
      <c r="D798" s="1"/>
      <c r="E798" s="1"/>
      <c r="F798" s="1"/>
      <c r="G798" s="1"/>
      <c r="H798" s="1"/>
      <c r="I798" s="1"/>
      <c r="J798" s="1"/>
      <c r="K798" s="1"/>
      <c r="L798" s="1"/>
      <c r="M798" s="1"/>
      <c r="N798" s="1"/>
      <c r="O798" s="1"/>
      <c r="P798" s="1"/>
      <c r="Q798" s="1"/>
      <c r="R798" s="1"/>
      <c r="S798" s="1"/>
      <c r="T798" s="1"/>
      <c r="U798" s="1"/>
      <c r="W798" s="1"/>
      <c r="X798" s="1"/>
      <c r="Y798" s="1"/>
      <c r="Z798" s="1"/>
      <c r="AA798" s="1"/>
      <c r="AB798" s="1"/>
      <c r="AC798" s="1"/>
      <c r="AD798" s="1"/>
    </row>
    <row r="799">
      <c r="A799" s="1"/>
      <c r="B799" s="1"/>
      <c r="C799" s="1"/>
      <c r="D799" s="1"/>
      <c r="E799" s="1"/>
      <c r="F799" s="1"/>
      <c r="G799" s="1"/>
      <c r="H799" s="1"/>
      <c r="I799" s="1"/>
      <c r="J799" s="1"/>
      <c r="K799" s="1"/>
      <c r="L799" s="1"/>
      <c r="M799" s="1"/>
      <c r="N799" s="1"/>
      <c r="O799" s="1"/>
      <c r="P799" s="1"/>
      <c r="Q799" s="1"/>
      <c r="R799" s="1"/>
      <c r="S799" s="1"/>
      <c r="T799" s="1"/>
      <c r="U799" s="1"/>
      <c r="W799" s="1"/>
      <c r="X799" s="1"/>
      <c r="Y799" s="1"/>
      <c r="Z799" s="1"/>
      <c r="AA799" s="1"/>
      <c r="AB799" s="1"/>
      <c r="AC799" s="1"/>
      <c r="AD799" s="1"/>
    </row>
    <row r="800">
      <c r="A800" s="1"/>
      <c r="B800" s="1"/>
      <c r="C800" s="1"/>
      <c r="D800" s="1"/>
      <c r="E800" s="1"/>
      <c r="F800" s="1"/>
      <c r="G800" s="1"/>
      <c r="H800" s="1"/>
      <c r="I800" s="1"/>
      <c r="J800" s="1"/>
      <c r="K800" s="1"/>
      <c r="L800" s="1"/>
      <c r="M800" s="1"/>
      <c r="N800" s="1"/>
      <c r="O800" s="1"/>
      <c r="P800" s="1"/>
      <c r="Q800" s="1"/>
      <c r="R800" s="1"/>
      <c r="S800" s="1"/>
      <c r="T800" s="1"/>
      <c r="U800" s="1"/>
      <c r="W800" s="1"/>
      <c r="X800" s="1"/>
      <c r="Y800" s="1"/>
      <c r="Z800" s="1"/>
      <c r="AA800" s="1"/>
      <c r="AB800" s="1"/>
      <c r="AC800" s="1"/>
      <c r="AD800" s="1"/>
    </row>
    <row r="801">
      <c r="A801" s="1"/>
      <c r="B801" s="1"/>
      <c r="C801" s="1"/>
      <c r="D801" s="1"/>
      <c r="E801" s="1"/>
      <c r="F801" s="1"/>
      <c r="G801" s="1"/>
      <c r="H801" s="1"/>
      <c r="I801" s="1"/>
      <c r="J801" s="1"/>
      <c r="K801" s="1"/>
      <c r="L801" s="1"/>
      <c r="M801" s="1"/>
      <c r="N801" s="1"/>
      <c r="O801" s="1"/>
      <c r="P801" s="1"/>
      <c r="Q801" s="1"/>
      <c r="R801" s="1"/>
      <c r="S801" s="1"/>
      <c r="T801" s="1"/>
      <c r="U801" s="1"/>
      <c r="W801" s="1"/>
      <c r="X801" s="1"/>
      <c r="Y801" s="1"/>
      <c r="Z801" s="1"/>
      <c r="AA801" s="1"/>
      <c r="AB801" s="1"/>
      <c r="AC801" s="1"/>
      <c r="AD801" s="1"/>
    </row>
    <row r="802">
      <c r="A802" s="1"/>
      <c r="B802" s="1"/>
      <c r="C802" s="1"/>
      <c r="D802" s="1"/>
      <c r="E802" s="1"/>
      <c r="F802" s="1"/>
      <c r="G802" s="1"/>
      <c r="H802" s="1"/>
      <c r="I802" s="1"/>
      <c r="J802" s="1"/>
      <c r="K802" s="1"/>
      <c r="L802" s="1"/>
      <c r="M802" s="1"/>
      <c r="N802" s="1"/>
      <c r="O802" s="1"/>
      <c r="P802" s="1"/>
      <c r="Q802" s="1"/>
      <c r="R802" s="1"/>
      <c r="S802" s="1"/>
      <c r="T802" s="1"/>
      <c r="U802" s="1"/>
      <c r="W802" s="1"/>
      <c r="X802" s="1"/>
      <c r="Y802" s="1"/>
      <c r="Z802" s="1"/>
      <c r="AA802" s="1"/>
      <c r="AB802" s="1"/>
      <c r="AC802" s="1"/>
      <c r="AD802" s="1"/>
    </row>
    <row r="803">
      <c r="A803" s="1"/>
      <c r="B803" s="1"/>
      <c r="C803" s="1"/>
      <c r="D803" s="1"/>
      <c r="E803" s="1"/>
      <c r="F803" s="1"/>
      <c r="G803" s="1"/>
      <c r="H803" s="1"/>
      <c r="I803" s="1"/>
      <c r="J803" s="1"/>
      <c r="K803" s="1"/>
      <c r="L803" s="1"/>
      <c r="M803" s="1"/>
      <c r="N803" s="1"/>
      <c r="O803" s="1"/>
      <c r="P803" s="1"/>
      <c r="Q803" s="1"/>
      <c r="R803" s="1"/>
      <c r="S803" s="1"/>
      <c r="T803" s="1"/>
      <c r="U803" s="1"/>
      <c r="W803" s="1"/>
      <c r="X803" s="1"/>
      <c r="Y803" s="1"/>
      <c r="Z803" s="1"/>
      <c r="AA803" s="1"/>
      <c r="AB803" s="1"/>
      <c r="AC803" s="1"/>
      <c r="AD803" s="1"/>
    </row>
    <row r="804">
      <c r="A804" s="1"/>
      <c r="B804" s="1"/>
      <c r="C804" s="1"/>
      <c r="D804" s="1"/>
      <c r="E804" s="1"/>
      <c r="F804" s="1"/>
      <c r="G804" s="1"/>
      <c r="H804" s="1"/>
      <c r="I804" s="1"/>
      <c r="J804" s="1"/>
      <c r="K804" s="1"/>
      <c r="L804" s="1"/>
      <c r="M804" s="1"/>
      <c r="N804" s="1"/>
      <c r="O804" s="1"/>
      <c r="P804" s="1"/>
      <c r="Q804" s="1"/>
      <c r="R804" s="1"/>
      <c r="S804" s="1"/>
      <c r="T804" s="1"/>
      <c r="U804" s="1"/>
      <c r="W804" s="1"/>
      <c r="X804" s="1"/>
      <c r="Y804" s="1"/>
      <c r="Z804" s="1"/>
      <c r="AA804" s="1"/>
      <c r="AB804" s="1"/>
      <c r="AC804" s="1"/>
      <c r="AD804" s="1"/>
    </row>
    <row r="805">
      <c r="A805" s="1"/>
      <c r="B805" s="1"/>
      <c r="C805" s="1"/>
      <c r="D805" s="1"/>
      <c r="E805" s="1"/>
      <c r="F805" s="1"/>
      <c r="G805" s="1"/>
      <c r="H805" s="1"/>
      <c r="I805" s="1"/>
      <c r="J805" s="1"/>
      <c r="K805" s="1"/>
      <c r="L805" s="1"/>
      <c r="M805" s="1"/>
      <c r="N805" s="1"/>
      <c r="O805" s="1"/>
      <c r="P805" s="1"/>
      <c r="Q805" s="1"/>
      <c r="R805" s="1"/>
      <c r="S805" s="1"/>
      <c r="T805" s="1"/>
      <c r="U805" s="1"/>
      <c r="W805" s="1"/>
      <c r="X805" s="1"/>
      <c r="Y805" s="1"/>
      <c r="Z805" s="1"/>
      <c r="AA805" s="1"/>
      <c r="AB805" s="1"/>
      <c r="AC805" s="1"/>
      <c r="AD805" s="1"/>
    </row>
    <row r="806">
      <c r="A806" s="1"/>
      <c r="B806" s="1"/>
      <c r="C806" s="1"/>
      <c r="D806" s="1"/>
      <c r="E806" s="1"/>
      <c r="F806" s="1"/>
      <c r="G806" s="1"/>
      <c r="H806" s="1"/>
      <c r="I806" s="1"/>
      <c r="J806" s="1"/>
      <c r="K806" s="1"/>
      <c r="L806" s="1"/>
      <c r="M806" s="1"/>
      <c r="N806" s="1"/>
      <c r="O806" s="1"/>
      <c r="P806" s="1"/>
      <c r="Q806" s="1"/>
      <c r="R806" s="1"/>
      <c r="S806" s="1"/>
      <c r="T806" s="1"/>
      <c r="U806" s="1"/>
      <c r="W806" s="1"/>
      <c r="X806" s="1"/>
      <c r="Y806" s="1"/>
      <c r="Z806" s="1"/>
      <c r="AA806" s="1"/>
      <c r="AB806" s="1"/>
      <c r="AC806" s="1"/>
      <c r="AD806" s="1"/>
    </row>
    <row r="807">
      <c r="A807" s="1"/>
      <c r="B807" s="1"/>
      <c r="C807" s="1"/>
      <c r="D807" s="1"/>
      <c r="E807" s="1"/>
      <c r="F807" s="1"/>
      <c r="G807" s="1"/>
      <c r="H807" s="1"/>
      <c r="I807" s="1"/>
      <c r="J807" s="1"/>
      <c r="K807" s="1"/>
      <c r="L807" s="1"/>
      <c r="M807" s="1"/>
      <c r="N807" s="1"/>
      <c r="O807" s="1"/>
      <c r="P807" s="1"/>
      <c r="Q807" s="1"/>
      <c r="R807" s="1"/>
      <c r="S807" s="1"/>
      <c r="T807" s="1"/>
      <c r="U807" s="1"/>
      <c r="W807" s="1"/>
      <c r="X807" s="1"/>
      <c r="Y807" s="1"/>
      <c r="Z807" s="1"/>
      <c r="AA807" s="1"/>
      <c r="AB807" s="1"/>
      <c r="AC807" s="1"/>
      <c r="AD807" s="1"/>
    </row>
    <row r="808">
      <c r="A808" s="1"/>
      <c r="B808" s="1"/>
      <c r="C808" s="1"/>
      <c r="D808" s="1"/>
      <c r="E808" s="1"/>
      <c r="F808" s="1"/>
      <c r="G808" s="1"/>
      <c r="H808" s="1"/>
      <c r="I808" s="1"/>
      <c r="J808" s="1"/>
      <c r="K808" s="1"/>
      <c r="L808" s="1"/>
      <c r="M808" s="1"/>
      <c r="N808" s="1"/>
      <c r="O808" s="1"/>
      <c r="P808" s="1"/>
      <c r="Q808" s="1"/>
      <c r="R808" s="1"/>
      <c r="S808" s="1"/>
      <c r="T808" s="1"/>
      <c r="U808" s="1"/>
      <c r="W808" s="1"/>
      <c r="X808" s="1"/>
      <c r="Y808" s="1"/>
      <c r="Z808" s="1"/>
      <c r="AA808" s="1"/>
      <c r="AB808" s="1"/>
      <c r="AC808" s="1"/>
      <c r="AD808" s="1"/>
    </row>
    <row r="809">
      <c r="A809" s="1"/>
      <c r="B809" s="1"/>
      <c r="C809" s="1"/>
      <c r="D809" s="1"/>
      <c r="E809" s="1"/>
      <c r="F809" s="1"/>
      <c r="G809" s="1"/>
      <c r="H809" s="1"/>
      <c r="I809" s="1"/>
      <c r="J809" s="1"/>
      <c r="K809" s="1"/>
      <c r="L809" s="1"/>
      <c r="M809" s="1"/>
      <c r="N809" s="1"/>
      <c r="O809" s="1"/>
      <c r="P809" s="1"/>
      <c r="Q809" s="1"/>
      <c r="R809" s="1"/>
      <c r="S809" s="1"/>
      <c r="T809" s="1"/>
      <c r="U809" s="1"/>
      <c r="W809" s="1"/>
      <c r="X809" s="1"/>
      <c r="Y809" s="1"/>
      <c r="Z809" s="1"/>
      <c r="AA809" s="1"/>
      <c r="AB809" s="1"/>
      <c r="AC809" s="1"/>
      <c r="AD809" s="1"/>
    </row>
    <row r="810">
      <c r="A810" s="1"/>
      <c r="B810" s="1"/>
      <c r="C810" s="1"/>
      <c r="D810" s="1"/>
      <c r="E810" s="1"/>
      <c r="F810" s="1"/>
      <c r="G810" s="1"/>
      <c r="H810" s="1"/>
      <c r="I810" s="1"/>
      <c r="J810" s="1"/>
      <c r="K810" s="1"/>
      <c r="L810" s="1"/>
      <c r="M810" s="1"/>
      <c r="N810" s="1"/>
      <c r="O810" s="1"/>
      <c r="P810" s="1"/>
      <c r="Q810" s="1"/>
      <c r="R810" s="1"/>
      <c r="S810" s="1"/>
      <c r="T810" s="1"/>
      <c r="U810" s="1"/>
      <c r="W810" s="1"/>
      <c r="X810" s="1"/>
      <c r="Y810" s="1"/>
      <c r="Z810" s="1"/>
      <c r="AA810" s="1"/>
      <c r="AB810" s="1"/>
      <c r="AC810" s="1"/>
      <c r="AD810" s="1"/>
    </row>
    <row r="811">
      <c r="A811" s="1"/>
      <c r="B811" s="1"/>
      <c r="C811" s="1"/>
      <c r="D811" s="1"/>
      <c r="E811" s="1"/>
      <c r="F811" s="1"/>
      <c r="G811" s="1"/>
      <c r="H811" s="1"/>
      <c r="I811" s="1"/>
      <c r="J811" s="1"/>
      <c r="K811" s="1"/>
      <c r="L811" s="1"/>
      <c r="M811" s="1"/>
      <c r="N811" s="1"/>
      <c r="O811" s="1"/>
      <c r="P811" s="1"/>
      <c r="Q811" s="1"/>
      <c r="R811" s="1"/>
      <c r="S811" s="1"/>
      <c r="T811" s="1"/>
      <c r="U811" s="1"/>
      <c r="W811" s="1"/>
      <c r="X811" s="1"/>
      <c r="Y811" s="1"/>
      <c r="Z811" s="1"/>
      <c r="AA811" s="1"/>
      <c r="AB811" s="1"/>
      <c r="AC811" s="1"/>
      <c r="AD811" s="1"/>
    </row>
    <row r="812">
      <c r="A812" s="1"/>
      <c r="B812" s="1"/>
      <c r="C812" s="1"/>
      <c r="D812" s="1"/>
      <c r="E812" s="1"/>
      <c r="F812" s="1"/>
      <c r="G812" s="1"/>
      <c r="H812" s="1"/>
      <c r="I812" s="1"/>
      <c r="J812" s="1"/>
      <c r="K812" s="1"/>
      <c r="L812" s="1"/>
      <c r="M812" s="1"/>
      <c r="N812" s="1"/>
      <c r="O812" s="1"/>
      <c r="P812" s="1"/>
      <c r="Q812" s="1"/>
      <c r="R812" s="1"/>
      <c r="S812" s="1"/>
      <c r="T812" s="1"/>
      <c r="U812" s="1"/>
      <c r="W812" s="1"/>
      <c r="X812" s="1"/>
      <c r="Y812" s="1"/>
      <c r="Z812" s="1"/>
      <c r="AA812" s="1"/>
      <c r="AB812" s="1"/>
      <c r="AC812" s="1"/>
      <c r="AD812" s="1"/>
    </row>
    <row r="813">
      <c r="A813" s="1"/>
      <c r="B813" s="1"/>
      <c r="C813" s="1"/>
      <c r="D813" s="1"/>
      <c r="E813" s="1"/>
      <c r="F813" s="1"/>
      <c r="G813" s="1"/>
      <c r="H813" s="1"/>
      <c r="I813" s="1"/>
      <c r="J813" s="1"/>
      <c r="K813" s="1"/>
      <c r="L813" s="1"/>
      <c r="M813" s="1"/>
      <c r="N813" s="1"/>
      <c r="O813" s="1"/>
      <c r="P813" s="1"/>
      <c r="Q813" s="1"/>
      <c r="R813" s="1"/>
      <c r="S813" s="1"/>
      <c r="T813" s="1"/>
      <c r="U813" s="1"/>
      <c r="W813" s="1"/>
      <c r="X813" s="1"/>
      <c r="Y813" s="1"/>
      <c r="Z813" s="1"/>
      <c r="AA813" s="1"/>
      <c r="AB813" s="1"/>
      <c r="AC813" s="1"/>
      <c r="AD813" s="1"/>
    </row>
    <row r="814">
      <c r="A814" s="1"/>
      <c r="B814" s="1"/>
      <c r="C814" s="1"/>
      <c r="D814" s="1"/>
      <c r="E814" s="1"/>
      <c r="F814" s="1"/>
      <c r="G814" s="1"/>
      <c r="H814" s="1"/>
      <c r="I814" s="1"/>
      <c r="J814" s="1"/>
      <c r="K814" s="1"/>
      <c r="L814" s="1"/>
      <c r="M814" s="1"/>
      <c r="N814" s="1"/>
      <c r="O814" s="1"/>
      <c r="P814" s="1"/>
      <c r="Q814" s="1"/>
      <c r="R814" s="1"/>
      <c r="S814" s="1"/>
      <c r="T814" s="1"/>
      <c r="U814" s="1"/>
      <c r="W814" s="1"/>
      <c r="X814" s="1"/>
      <c r="Y814" s="1"/>
      <c r="Z814" s="1"/>
      <c r="AA814" s="1"/>
      <c r="AB814" s="1"/>
      <c r="AC814" s="1"/>
      <c r="AD814" s="1"/>
    </row>
    <row r="815">
      <c r="A815" s="1"/>
      <c r="B815" s="1"/>
      <c r="C815" s="1"/>
      <c r="D815" s="1"/>
      <c r="E815" s="1"/>
      <c r="F815" s="1"/>
      <c r="G815" s="1"/>
      <c r="H815" s="1"/>
      <c r="I815" s="1"/>
      <c r="J815" s="1"/>
      <c r="K815" s="1"/>
      <c r="L815" s="1"/>
      <c r="M815" s="1"/>
      <c r="N815" s="1"/>
      <c r="O815" s="1"/>
      <c r="P815" s="1"/>
      <c r="Q815" s="1"/>
      <c r="R815" s="1"/>
      <c r="S815" s="1"/>
      <c r="T815" s="1"/>
      <c r="U815" s="1"/>
      <c r="W815" s="1"/>
      <c r="X815" s="1"/>
      <c r="Y815" s="1"/>
      <c r="Z815" s="1"/>
      <c r="AA815" s="1"/>
      <c r="AB815" s="1"/>
      <c r="AC815" s="1"/>
      <c r="AD815" s="1"/>
    </row>
    <row r="816">
      <c r="A816" s="1"/>
      <c r="B816" s="1"/>
      <c r="C816" s="1"/>
      <c r="D816" s="1"/>
      <c r="E816" s="1"/>
      <c r="F816" s="1"/>
      <c r="G816" s="1"/>
      <c r="H816" s="1"/>
      <c r="I816" s="1"/>
      <c r="J816" s="1"/>
      <c r="K816" s="1"/>
      <c r="L816" s="1"/>
      <c r="M816" s="1"/>
      <c r="N816" s="1"/>
      <c r="O816" s="1"/>
      <c r="P816" s="1"/>
      <c r="Q816" s="1"/>
      <c r="R816" s="1"/>
      <c r="S816" s="1"/>
      <c r="T816" s="1"/>
      <c r="U816" s="1"/>
      <c r="W816" s="1"/>
      <c r="X816" s="1"/>
      <c r="Y816" s="1"/>
      <c r="Z816" s="1"/>
      <c r="AA816" s="1"/>
      <c r="AB816" s="1"/>
      <c r="AC816" s="1"/>
      <c r="AD816" s="1"/>
    </row>
    <row r="817">
      <c r="A817" s="1"/>
      <c r="B817" s="1"/>
      <c r="C817" s="1"/>
      <c r="D817" s="1"/>
      <c r="E817" s="1"/>
      <c r="F817" s="1"/>
      <c r="G817" s="1"/>
      <c r="H817" s="1"/>
      <c r="I817" s="1"/>
      <c r="J817" s="1"/>
      <c r="K817" s="1"/>
      <c r="L817" s="1"/>
      <c r="M817" s="1"/>
      <c r="N817" s="1"/>
      <c r="O817" s="1"/>
      <c r="P817" s="1"/>
      <c r="Q817" s="1"/>
      <c r="R817" s="1"/>
      <c r="S817" s="1"/>
      <c r="T817" s="1"/>
      <c r="U817" s="1"/>
      <c r="W817" s="1"/>
      <c r="X817" s="1"/>
      <c r="Y817" s="1"/>
      <c r="Z817" s="1"/>
      <c r="AA817" s="1"/>
      <c r="AB817" s="1"/>
      <c r="AC817" s="1"/>
      <c r="AD817" s="1"/>
    </row>
    <row r="818">
      <c r="A818" s="1"/>
      <c r="B818" s="1"/>
      <c r="C818" s="1"/>
      <c r="D818" s="1"/>
      <c r="E818" s="1"/>
      <c r="F818" s="1"/>
      <c r="G818" s="1"/>
      <c r="H818" s="1"/>
      <c r="I818" s="1"/>
      <c r="J818" s="1"/>
      <c r="K818" s="1"/>
      <c r="L818" s="1"/>
      <c r="M818" s="1"/>
      <c r="N818" s="1"/>
      <c r="O818" s="1"/>
      <c r="P818" s="1"/>
      <c r="Q818" s="1"/>
      <c r="R818" s="1"/>
      <c r="S818" s="1"/>
      <c r="T818" s="1"/>
      <c r="U818" s="1"/>
      <c r="W818" s="1"/>
      <c r="X818" s="1"/>
      <c r="Y818" s="1"/>
      <c r="Z818" s="1"/>
      <c r="AA818" s="1"/>
      <c r="AB818" s="1"/>
      <c r="AC818" s="1"/>
      <c r="AD818" s="1"/>
    </row>
    <row r="819">
      <c r="A819" s="1"/>
      <c r="B819" s="1"/>
      <c r="C819" s="1"/>
      <c r="D819" s="1"/>
      <c r="E819" s="1"/>
      <c r="F819" s="1"/>
      <c r="G819" s="1"/>
      <c r="H819" s="1"/>
      <c r="I819" s="1"/>
      <c r="J819" s="1"/>
      <c r="K819" s="1"/>
      <c r="L819" s="1"/>
      <c r="M819" s="1"/>
      <c r="N819" s="1"/>
      <c r="O819" s="1"/>
      <c r="P819" s="1"/>
      <c r="Q819" s="1"/>
      <c r="R819" s="1"/>
      <c r="S819" s="1"/>
      <c r="T819" s="1"/>
      <c r="U819" s="1"/>
      <c r="W819" s="1"/>
      <c r="X819" s="1"/>
      <c r="Y819" s="1"/>
      <c r="Z819" s="1"/>
      <c r="AA819" s="1"/>
      <c r="AB819" s="1"/>
      <c r="AC819" s="1"/>
      <c r="AD819" s="1"/>
    </row>
    <row r="820">
      <c r="A820" s="1"/>
      <c r="B820" s="1"/>
      <c r="C820" s="1"/>
      <c r="D820" s="1"/>
      <c r="E820" s="1"/>
      <c r="F820" s="1"/>
      <c r="G820" s="1"/>
      <c r="H820" s="1"/>
      <c r="I820" s="1"/>
      <c r="J820" s="1"/>
      <c r="K820" s="1"/>
      <c r="L820" s="1"/>
      <c r="M820" s="1"/>
      <c r="N820" s="1"/>
      <c r="O820" s="1"/>
      <c r="P820" s="1"/>
      <c r="Q820" s="1"/>
      <c r="R820" s="1"/>
      <c r="S820" s="1"/>
      <c r="T820" s="1"/>
      <c r="U820" s="1"/>
      <c r="W820" s="1"/>
      <c r="X820" s="1"/>
      <c r="Y820" s="1"/>
      <c r="Z820" s="1"/>
      <c r="AA820" s="1"/>
      <c r="AB820" s="1"/>
      <c r="AC820" s="1"/>
      <c r="AD820" s="1"/>
    </row>
    <row r="821">
      <c r="A821" s="1"/>
      <c r="B821" s="1"/>
      <c r="C821" s="1"/>
      <c r="D821" s="1"/>
      <c r="E821" s="1"/>
      <c r="F821" s="1"/>
      <c r="G821" s="1"/>
      <c r="H821" s="1"/>
      <c r="I821" s="1"/>
      <c r="J821" s="1"/>
      <c r="K821" s="1"/>
      <c r="L821" s="1"/>
      <c r="M821" s="1"/>
      <c r="N821" s="1"/>
      <c r="O821" s="1"/>
      <c r="P821" s="1"/>
      <c r="Q821" s="1"/>
      <c r="R821" s="1"/>
      <c r="S821" s="1"/>
      <c r="T821" s="1"/>
      <c r="U821" s="1"/>
      <c r="W821" s="1"/>
      <c r="X821" s="1"/>
      <c r="Y821" s="1"/>
      <c r="Z821" s="1"/>
      <c r="AA821" s="1"/>
      <c r="AB821" s="1"/>
      <c r="AC821" s="1"/>
      <c r="AD821" s="1"/>
    </row>
    <row r="822">
      <c r="A822" s="1"/>
      <c r="B822" s="1"/>
      <c r="C822" s="1"/>
      <c r="D822" s="1"/>
      <c r="E822" s="1"/>
      <c r="F822" s="1"/>
      <c r="G822" s="1"/>
      <c r="H822" s="1"/>
      <c r="I822" s="1"/>
      <c r="J822" s="1"/>
      <c r="K822" s="1"/>
      <c r="L822" s="1"/>
      <c r="M822" s="1"/>
      <c r="N822" s="1"/>
      <c r="O822" s="1"/>
      <c r="P822" s="1"/>
      <c r="Q822" s="1"/>
      <c r="R822" s="1"/>
      <c r="S822" s="1"/>
      <c r="T822" s="1"/>
      <c r="U822" s="1"/>
      <c r="W822" s="1"/>
      <c r="X822" s="1"/>
      <c r="Y822" s="1"/>
      <c r="Z822" s="1"/>
      <c r="AA822" s="1"/>
      <c r="AB822" s="1"/>
      <c r="AC822" s="1"/>
      <c r="AD822" s="1"/>
    </row>
    <row r="823">
      <c r="A823" s="1"/>
      <c r="B823" s="1"/>
      <c r="C823" s="1"/>
      <c r="D823" s="1"/>
      <c r="E823" s="1"/>
      <c r="F823" s="1"/>
      <c r="G823" s="1"/>
      <c r="H823" s="1"/>
      <c r="I823" s="1"/>
      <c r="J823" s="1"/>
      <c r="K823" s="1"/>
      <c r="L823" s="1"/>
      <c r="M823" s="1"/>
      <c r="N823" s="1"/>
      <c r="O823" s="1"/>
      <c r="P823" s="1"/>
      <c r="Q823" s="1"/>
      <c r="R823" s="1"/>
      <c r="S823" s="1"/>
      <c r="T823" s="1"/>
      <c r="U823" s="1"/>
      <c r="W823" s="1"/>
      <c r="X823" s="1"/>
      <c r="Y823" s="1"/>
      <c r="Z823" s="1"/>
      <c r="AA823" s="1"/>
      <c r="AB823" s="1"/>
      <c r="AC823" s="1"/>
      <c r="AD823" s="1"/>
    </row>
    <row r="824">
      <c r="A824" s="1"/>
      <c r="B824" s="1"/>
      <c r="C824" s="1"/>
      <c r="D824" s="1"/>
      <c r="E824" s="1"/>
      <c r="F824" s="1"/>
      <c r="G824" s="1"/>
      <c r="H824" s="1"/>
      <c r="I824" s="1"/>
      <c r="J824" s="1"/>
      <c r="K824" s="1"/>
      <c r="L824" s="1"/>
      <c r="M824" s="1"/>
      <c r="N824" s="1"/>
      <c r="O824" s="1"/>
      <c r="P824" s="1"/>
      <c r="Q824" s="1"/>
      <c r="R824" s="1"/>
      <c r="S824" s="1"/>
      <c r="T824" s="1"/>
      <c r="U824" s="1"/>
      <c r="W824" s="1"/>
      <c r="X824" s="1"/>
      <c r="Y824" s="1"/>
      <c r="Z824" s="1"/>
      <c r="AA824" s="1"/>
      <c r="AB824" s="1"/>
      <c r="AC824" s="1"/>
      <c r="AD824" s="1"/>
    </row>
    <row r="825">
      <c r="A825" s="1"/>
      <c r="B825" s="1"/>
      <c r="C825" s="1"/>
      <c r="D825" s="1"/>
      <c r="E825" s="1"/>
      <c r="F825" s="1"/>
      <c r="G825" s="1"/>
      <c r="H825" s="1"/>
      <c r="I825" s="1"/>
      <c r="J825" s="1"/>
      <c r="K825" s="1"/>
      <c r="L825" s="1"/>
      <c r="M825" s="1"/>
      <c r="N825" s="1"/>
      <c r="O825" s="1"/>
      <c r="P825" s="1"/>
      <c r="Q825" s="1"/>
      <c r="R825" s="1"/>
      <c r="S825" s="1"/>
      <c r="T825" s="1"/>
      <c r="U825" s="1"/>
      <c r="W825" s="1"/>
      <c r="X825" s="1"/>
      <c r="Y825" s="1"/>
      <c r="Z825" s="1"/>
      <c r="AA825" s="1"/>
      <c r="AB825" s="1"/>
      <c r="AC825" s="1"/>
      <c r="AD825" s="1"/>
    </row>
    <row r="826">
      <c r="A826" s="1"/>
      <c r="B826" s="1"/>
      <c r="C826" s="1"/>
      <c r="D826" s="1"/>
      <c r="E826" s="1"/>
      <c r="F826" s="1"/>
      <c r="G826" s="1"/>
      <c r="H826" s="1"/>
      <c r="I826" s="1"/>
      <c r="J826" s="1"/>
      <c r="K826" s="1"/>
      <c r="L826" s="1"/>
      <c r="M826" s="1"/>
      <c r="N826" s="1"/>
      <c r="O826" s="1"/>
      <c r="P826" s="1"/>
      <c r="Q826" s="1"/>
      <c r="R826" s="1"/>
      <c r="S826" s="1"/>
      <c r="T826" s="1"/>
      <c r="U826" s="1"/>
      <c r="W826" s="1"/>
      <c r="X826" s="1"/>
      <c r="Y826" s="1"/>
      <c r="Z826" s="1"/>
      <c r="AA826" s="1"/>
      <c r="AB826" s="1"/>
      <c r="AC826" s="1"/>
      <c r="AD826" s="1"/>
    </row>
    <row r="827">
      <c r="A827" s="1"/>
      <c r="B827" s="1"/>
      <c r="C827" s="1"/>
      <c r="D827" s="1"/>
      <c r="E827" s="1"/>
      <c r="F827" s="1"/>
      <c r="G827" s="1"/>
      <c r="H827" s="1"/>
      <c r="I827" s="1"/>
      <c r="J827" s="1"/>
      <c r="K827" s="1"/>
      <c r="L827" s="1"/>
      <c r="M827" s="1"/>
      <c r="N827" s="1"/>
      <c r="O827" s="1"/>
      <c r="P827" s="1"/>
      <c r="Q827" s="1"/>
      <c r="R827" s="1"/>
      <c r="S827" s="1"/>
      <c r="T827" s="1"/>
      <c r="U827" s="1"/>
      <c r="W827" s="1"/>
      <c r="X827" s="1"/>
      <c r="Y827" s="1"/>
      <c r="Z827" s="1"/>
      <c r="AA827" s="1"/>
      <c r="AB827" s="1"/>
      <c r="AC827" s="1"/>
      <c r="AD827" s="1"/>
    </row>
    <row r="828">
      <c r="A828" s="1"/>
      <c r="B828" s="1"/>
      <c r="C828" s="1"/>
      <c r="D828" s="1"/>
      <c r="E828" s="1"/>
      <c r="F828" s="1"/>
      <c r="G828" s="1"/>
      <c r="H828" s="1"/>
      <c r="I828" s="1"/>
      <c r="J828" s="1"/>
      <c r="K828" s="1"/>
      <c r="L828" s="1"/>
      <c r="M828" s="1"/>
      <c r="N828" s="1"/>
      <c r="O828" s="1"/>
      <c r="P828" s="1"/>
      <c r="Q828" s="1"/>
      <c r="R828" s="1"/>
      <c r="S828" s="1"/>
      <c r="T828" s="1"/>
      <c r="U828" s="1"/>
      <c r="W828" s="1"/>
      <c r="X828" s="1"/>
      <c r="Y828" s="1"/>
      <c r="Z828" s="1"/>
      <c r="AA828" s="1"/>
      <c r="AB828" s="1"/>
      <c r="AC828" s="1"/>
      <c r="AD828" s="1"/>
    </row>
    <row r="829">
      <c r="A829" s="1"/>
      <c r="B829" s="1"/>
      <c r="C829" s="1"/>
      <c r="D829" s="1"/>
      <c r="E829" s="1"/>
      <c r="F829" s="1"/>
      <c r="G829" s="1"/>
      <c r="H829" s="1"/>
      <c r="I829" s="1"/>
      <c r="J829" s="1"/>
      <c r="K829" s="1"/>
      <c r="L829" s="1"/>
      <c r="M829" s="1"/>
      <c r="N829" s="1"/>
      <c r="O829" s="1"/>
      <c r="P829" s="1"/>
      <c r="Q829" s="1"/>
      <c r="R829" s="1"/>
      <c r="S829" s="1"/>
      <c r="T829" s="1"/>
      <c r="U829" s="1"/>
      <c r="W829" s="1"/>
      <c r="X829" s="1"/>
      <c r="Y829" s="1"/>
      <c r="Z829" s="1"/>
      <c r="AA829" s="1"/>
      <c r="AB829" s="1"/>
      <c r="AC829" s="1"/>
      <c r="AD829" s="1"/>
    </row>
    <row r="830">
      <c r="A830" s="1"/>
      <c r="B830" s="1"/>
      <c r="C830" s="1"/>
      <c r="D830" s="1"/>
      <c r="E830" s="1"/>
      <c r="F830" s="1"/>
      <c r="G830" s="1"/>
      <c r="H830" s="1"/>
      <c r="I830" s="1"/>
      <c r="J830" s="1"/>
      <c r="K830" s="1"/>
      <c r="L830" s="1"/>
      <c r="M830" s="1"/>
      <c r="N830" s="1"/>
      <c r="O830" s="1"/>
      <c r="P830" s="1"/>
      <c r="Q830" s="1"/>
      <c r="R830" s="1"/>
      <c r="S830" s="1"/>
      <c r="T830" s="1"/>
      <c r="U830" s="1"/>
      <c r="W830" s="1"/>
      <c r="X830" s="1"/>
      <c r="Y830" s="1"/>
      <c r="Z830" s="1"/>
      <c r="AA830" s="1"/>
      <c r="AB830" s="1"/>
      <c r="AC830" s="1"/>
      <c r="AD830" s="1"/>
    </row>
    <row r="831">
      <c r="A831" s="1"/>
      <c r="B831" s="1"/>
      <c r="C831" s="1"/>
      <c r="D831" s="1"/>
      <c r="E831" s="1"/>
      <c r="F831" s="1"/>
      <c r="G831" s="1"/>
      <c r="H831" s="1"/>
      <c r="I831" s="1"/>
      <c r="J831" s="1"/>
      <c r="K831" s="1"/>
      <c r="L831" s="1"/>
      <c r="M831" s="1"/>
      <c r="N831" s="1"/>
      <c r="O831" s="1"/>
      <c r="P831" s="1"/>
      <c r="Q831" s="1"/>
      <c r="R831" s="1"/>
      <c r="S831" s="1"/>
      <c r="T831" s="1"/>
      <c r="U831" s="1"/>
      <c r="W831" s="1"/>
      <c r="X831" s="1"/>
      <c r="Y831" s="1"/>
      <c r="Z831" s="1"/>
      <c r="AA831" s="1"/>
      <c r="AB831" s="1"/>
      <c r="AC831" s="1"/>
      <c r="AD831" s="1"/>
    </row>
    <row r="832">
      <c r="A832" s="1"/>
      <c r="B832" s="1"/>
      <c r="C832" s="1"/>
      <c r="D832" s="1"/>
      <c r="E832" s="1"/>
      <c r="F832" s="1"/>
      <c r="G832" s="1"/>
      <c r="H832" s="1"/>
      <c r="I832" s="1"/>
      <c r="J832" s="1"/>
      <c r="K832" s="1"/>
      <c r="L832" s="1"/>
      <c r="M832" s="1"/>
      <c r="N832" s="1"/>
      <c r="O832" s="1"/>
      <c r="P832" s="1"/>
      <c r="Q832" s="1"/>
      <c r="R832" s="1"/>
      <c r="S832" s="1"/>
      <c r="T832" s="1"/>
      <c r="U832" s="1"/>
      <c r="W832" s="1"/>
      <c r="X832" s="1"/>
      <c r="Y832" s="1"/>
      <c r="Z832" s="1"/>
      <c r="AA832" s="1"/>
      <c r="AB832" s="1"/>
      <c r="AC832" s="1"/>
      <c r="AD832" s="1"/>
    </row>
    <row r="833">
      <c r="A833" s="1"/>
      <c r="B833" s="1"/>
      <c r="C833" s="1"/>
      <c r="D833" s="1"/>
      <c r="E833" s="1"/>
      <c r="F833" s="1"/>
      <c r="G833" s="1"/>
      <c r="H833" s="1"/>
      <c r="I833" s="1"/>
      <c r="J833" s="1"/>
      <c r="K833" s="1"/>
      <c r="L833" s="1"/>
      <c r="M833" s="1"/>
      <c r="N833" s="1"/>
      <c r="O833" s="1"/>
      <c r="P833" s="1"/>
      <c r="Q833" s="1"/>
      <c r="R833" s="1"/>
      <c r="S833" s="1"/>
      <c r="T833" s="1"/>
      <c r="U833" s="1"/>
      <c r="W833" s="1"/>
      <c r="X833" s="1"/>
      <c r="Y833" s="1"/>
      <c r="Z833" s="1"/>
      <c r="AA833" s="1"/>
      <c r="AB833" s="1"/>
      <c r="AC833" s="1"/>
      <c r="AD833" s="1"/>
    </row>
    <row r="834">
      <c r="A834" s="1"/>
      <c r="B834" s="1"/>
      <c r="C834" s="1"/>
      <c r="D834" s="1"/>
      <c r="E834" s="1"/>
      <c r="F834" s="1"/>
      <c r="G834" s="1"/>
      <c r="H834" s="1"/>
      <c r="I834" s="1"/>
      <c r="J834" s="1"/>
      <c r="K834" s="1"/>
      <c r="L834" s="1"/>
      <c r="M834" s="1"/>
      <c r="N834" s="1"/>
      <c r="O834" s="1"/>
      <c r="P834" s="1"/>
      <c r="Q834" s="1"/>
      <c r="R834" s="1"/>
      <c r="S834" s="1"/>
      <c r="T834" s="1"/>
      <c r="U834" s="1"/>
      <c r="W834" s="1"/>
      <c r="X834" s="1"/>
      <c r="Y834" s="1"/>
      <c r="Z834" s="1"/>
      <c r="AA834" s="1"/>
      <c r="AB834" s="1"/>
      <c r="AC834" s="1"/>
      <c r="AD834" s="1"/>
    </row>
    <row r="835">
      <c r="A835" s="1"/>
      <c r="B835" s="1"/>
      <c r="C835" s="1"/>
      <c r="D835" s="1"/>
      <c r="E835" s="1"/>
      <c r="F835" s="1"/>
      <c r="G835" s="1"/>
      <c r="H835" s="1"/>
      <c r="I835" s="1"/>
      <c r="J835" s="1"/>
      <c r="K835" s="1"/>
      <c r="L835" s="1"/>
      <c r="M835" s="1"/>
      <c r="N835" s="1"/>
      <c r="O835" s="1"/>
      <c r="P835" s="1"/>
      <c r="Q835" s="1"/>
      <c r="R835" s="1"/>
      <c r="S835" s="1"/>
      <c r="T835" s="1"/>
      <c r="U835" s="1"/>
      <c r="W835" s="1"/>
      <c r="X835" s="1"/>
      <c r="Y835" s="1"/>
      <c r="Z835" s="1"/>
      <c r="AA835" s="1"/>
      <c r="AB835" s="1"/>
      <c r="AC835" s="1"/>
      <c r="AD835" s="1"/>
    </row>
    <row r="836">
      <c r="A836" s="1"/>
      <c r="B836" s="1"/>
      <c r="C836" s="1"/>
      <c r="D836" s="1"/>
      <c r="E836" s="1"/>
      <c r="F836" s="1"/>
      <c r="G836" s="1"/>
      <c r="H836" s="1"/>
      <c r="I836" s="1"/>
      <c r="J836" s="1"/>
      <c r="K836" s="1"/>
      <c r="L836" s="1"/>
      <c r="M836" s="1"/>
      <c r="N836" s="1"/>
      <c r="O836" s="1"/>
      <c r="P836" s="1"/>
      <c r="Q836" s="1"/>
      <c r="R836" s="1"/>
      <c r="S836" s="1"/>
      <c r="T836" s="1"/>
      <c r="U836" s="1"/>
      <c r="W836" s="1"/>
      <c r="X836" s="1"/>
      <c r="Y836" s="1"/>
      <c r="Z836" s="1"/>
      <c r="AA836" s="1"/>
      <c r="AB836" s="1"/>
      <c r="AC836" s="1"/>
      <c r="AD836" s="1"/>
    </row>
    <row r="837">
      <c r="A837" s="1"/>
      <c r="B837" s="1"/>
      <c r="C837" s="1"/>
      <c r="D837" s="1"/>
      <c r="E837" s="1"/>
      <c r="F837" s="1"/>
      <c r="G837" s="1"/>
      <c r="H837" s="1"/>
      <c r="I837" s="1"/>
      <c r="J837" s="1"/>
      <c r="K837" s="1"/>
      <c r="L837" s="1"/>
      <c r="M837" s="1"/>
      <c r="N837" s="1"/>
      <c r="O837" s="1"/>
      <c r="P837" s="1"/>
      <c r="Q837" s="1"/>
      <c r="R837" s="1"/>
      <c r="S837" s="1"/>
      <c r="T837" s="1"/>
      <c r="U837" s="1"/>
      <c r="W837" s="1"/>
      <c r="X837" s="1"/>
      <c r="Y837" s="1"/>
      <c r="Z837" s="1"/>
      <c r="AA837" s="1"/>
      <c r="AB837" s="1"/>
      <c r="AC837" s="1"/>
      <c r="AD837" s="1"/>
    </row>
    <row r="838">
      <c r="A838" s="1"/>
      <c r="B838" s="1"/>
      <c r="C838" s="1"/>
      <c r="D838" s="1"/>
      <c r="E838" s="1"/>
      <c r="F838" s="1"/>
      <c r="G838" s="1"/>
      <c r="H838" s="1"/>
      <c r="I838" s="1"/>
      <c r="J838" s="1"/>
      <c r="K838" s="1"/>
      <c r="L838" s="1"/>
      <c r="M838" s="1"/>
      <c r="N838" s="1"/>
      <c r="O838" s="1"/>
      <c r="P838" s="1"/>
      <c r="Q838" s="1"/>
      <c r="R838" s="1"/>
      <c r="S838" s="1"/>
      <c r="T838" s="1"/>
      <c r="U838" s="1"/>
      <c r="W838" s="1"/>
      <c r="X838" s="1"/>
      <c r="Y838" s="1"/>
      <c r="Z838" s="1"/>
      <c r="AA838" s="1"/>
      <c r="AB838" s="1"/>
      <c r="AC838" s="1"/>
      <c r="AD838" s="1"/>
    </row>
    <row r="839">
      <c r="A839" s="1"/>
      <c r="B839" s="1"/>
      <c r="C839" s="1"/>
      <c r="D839" s="1"/>
      <c r="E839" s="1"/>
      <c r="F839" s="1"/>
      <c r="G839" s="1"/>
      <c r="H839" s="1"/>
      <c r="I839" s="1"/>
      <c r="J839" s="1"/>
      <c r="K839" s="1"/>
      <c r="L839" s="1"/>
      <c r="M839" s="1"/>
      <c r="N839" s="1"/>
      <c r="O839" s="1"/>
      <c r="P839" s="1"/>
      <c r="Q839" s="1"/>
      <c r="R839" s="1"/>
      <c r="S839" s="1"/>
      <c r="T839" s="1"/>
      <c r="U839" s="1"/>
      <c r="W839" s="1"/>
      <c r="X839" s="1"/>
      <c r="Y839" s="1"/>
      <c r="Z839" s="1"/>
      <c r="AA839" s="1"/>
      <c r="AB839" s="1"/>
      <c r="AC839" s="1"/>
      <c r="AD839" s="1"/>
    </row>
    <row r="840">
      <c r="A840" s="1"/>
      <c r="B840" s="1"/>
      <c r="C840" s="1"/>
      <c r="D840" s="1"/>
      <c r="E840" s="1"/>
      <c r="F840" s="1"/>
      <c r="G840" s="1"/>
      <c r="H840" s="1"/>
      <c r="I840" s="1"/>
      <c r="J840" s="1"/>
      <c r="K840" s="1"/>
      <c r="L840" s="1"/>
      <c r="M840" s="1"/>
      <c r="N840" s="1"/>
      <c r="O840" s="1"/>
      <c r="P840" s="1"/>
      <c r="Q840" s="1"/>
      <c r="R840" s="1"/>
      <c r="S840" s="1"/>
      <c r="T840" s="1"/>
      <c r="U840" s="1"/>
      <c r="W840" s="1"/>
      <c r="X840" s="1"/>
      <c r="Y840" s="1"/>
      <c r="Z840" s="1"/>
      <c r="AA840" s="1"/>
      <c r="AB840" s="1"/>
      <c r="AC840" s="1"/>
      <c r="AD840" s="1"/>
    </row>
    <row r="841">
      <c r="A841" s="1"/>
      <c r="B841" s="1"/>
      <c r="C841" s="1"/>
      <c r="D841" s="1"/>
      <c r="E841" s="1"/>
      <c r="F841" s="1"/>
      <c r="G841" s="1"/>
      <c r="H841" s="1"/>
      <c r="I841" s="1"/>
      <c r="J841" s="1"/>
      <c r="K841" s="1"/>
      <c r="L841" s="1"/>
      <c r="M841" s="1"/>
      <c r="N841" s="1"/>
      <c r="O841" s="1"/>
      <c r="P841" s="1"/>
      <c r="Q841" s="1"/>
      <c r="R841" s="1"/>
      <c r="S841" s="1"/>
      <c r="T841" s="1"/>
      <c r="U841" s="1"/>
      <c r="W841" s="1"/>
      <c r="X841" s="1"/>
      <c r="Y841" s="1"/>
      <c r="Z841" s="1"/>
      <c r="AA841" s="1"/>
      <c r="AB841" s="1"/>
      <c r="AC841" s="1"/>
      <c r="AD841" s="1"/>
    </row>
    <row r="842">
      <c r="A842" s="1"/>
      <c r="B842" s="1"/>
      <c r="C842" s="1"/>
      <c r="D842" s="1"/>
      <c r="E842" s="1"/>
      <c r="F842" s="1"/>
      <c r="G842" s="1"/>
      <c r="H842" s="1"/>
      <c r="I842" s="1"/>
      <c r="J842" s="1"/>
      <c r="K842" s="1"/>
      <c r="L842" s="1"/>
      <c r="M842" s="1"/>
      <c r="N842" s="1"/>
      <c r="O842" s="1"/>
      <c r="P842" s="1"/>
      <c r="Q842" s="1"/>
      <c r="R842" s="1"/>
      <c r="S842" s="1"/>
      <c r="T842" s="1"/>
      <c r="U842" s="1"/>
      <c r="W842" s="1"/>
      <c r="X842" s="1"/>
      <c r="Y842" s="1"/>
      <c r="Z842" s="1"/>
      <c r="AA842" s="1"/>
      <c r="AB842" s="1"/>
      <c r="AC842" s="1"/>
      <c r="AD842" s="1"/>
    </row>
    <row r="843">
      <c r="A843" s="1"/>
      <c r="B843" s="1"/>
      <c r="C843" s="1"/>
      <c r="D843" s="1"/>
      <c r="E843" s="1"/>
      <c r="F843" s="1"/>
      <c r="G843" s="1"/>
      <c r="H843" s="1"/>
      <c r="I843" s="1"/>
      <c r="J843" s="1"/>
      <c r="K843" s="1"/>
      <c r="L843" s="1"/>
      <c r="M843" s="1"/>
      <c r="N843" s="1"/>
      <c r="O843" s="1"/>
      <c r="P843" s="1"/>
      <c r="Q843" s="1"/>
      <c r="R843" s="1"/>
      <c r="S843" s="1"/>
      <c r="T843" s="1"/>
      <c r="U843" s="1"/>
      <c r="W843" s="1"/>
      <c r="X843" s="1"/>
      <c r="Y843" s="1"/>
      <c r="Z843" s="1"/>
      <c r="AA843" s="1"/>
      <c r="AB843" s="1"/>
      <c r="AC843" s="1"/>
      <c r="AD843" s="1"/>
    </row>
    <row r="844">
      <c r="A844" s="1"/>
      <c r="B844" s="1"/>
      <c r="C844" s="1"/>
      <c r="D844" s="1"/>
      <c r="E844" s="1"/>
      <c r="F844" s="1"/>
      <c r="G844" s="1"/>
      <c r="H844" s="1"/>
      <c r="I844" s="1"/>
      <c r="J844" s="1"/>
      <c r="K844" s="1"/>
      <c r="L844" s="1"/>
      <c r="M844" s="1"/>
      <c r="N844" s="1"/>
      <c r="O844" s="1"/>
      <c r="P844" s="1"/>
      <c r="Q844" s="1"/>
      <c r="R844" s="1"/>
      <c r="S844" s="1"/>
      <c r="T844" s="1"/>
      <c r="U844" s="1"/>
      <c r="W844" s="1"/>
      <c r="X844" s="1"/>
      <c r="Y844" s="1"/>
      <c r="Z844" s="1"/>
      <c r="AA844" s="1"/>
      <c r="AB844" s="1"/>
      <c r="AC844" s="1"/>
      <c r="AD844" s="1"/>
    </row>
    <row r="845">
      <c r="A845" s="1"/>
      <c r="B845" s="1"/>
      <c r="C845" s="1"/>
      <c r="D845" s="1"/>
      <c r="E845" s="1"/>
      <c r="F845" s="1"/>
      <c r="G845" s="1"/>
      <c r="H845" s="1"/>
      <c r="I845" s="1"/>
      <c r="J845" s="1"/>
      <c r="K845" s="1"/>
      <c r="L845" s="1"/>
      <c r="M845" s="1"/>
      <c r="N845" s="1"/>
      <c r="O845" s="1"/>
      <c r="P845" s="1"/>
      <c r="Q845" s="1"/>
      <c r="R845" s="1"/>
      <c r="S845" s="1"/>
      <c r="T845" s="1"/>
      <c r="U845" s="1"/>
      <c r="W845" s="1"/>
      <c r="X845" s="1"/>
      <c r="Y845" s="1"/>
      <c r="Z845" s="1"/>
      <c r="AA845" s="1"/>
      <c r="AB845" s="1"/>
      <c r="AC845" s="1"/>
      <c r="AD845" s="1"/>
    </row>
    <row r="846">
      <c r="A846" s="1"/>
      <c r="B846" s="1"/>
      <c r="C846" s="1"/>
      <c r="D846" s="1"/>
      <c r="E846" s="1"/>
      <c r="F846" s="1"/>
      <c r="G846" s="1"/>
      <c r="H846" s="1"/>
      <c r="I846" s="1"/>
      <c r="J846" s="1"/>
      <c r="K846" s="1"/>
      <c r="L846" s="1"/>
      <c r="M846" s="1"/>
      <c r="N846" s="1"/>
      <c r="O846" s="1"/>
      <c r="P846" s="1"/>
      <c r="Q846" s="1"/>
      <c r="R846" s="1"/>
      <c r="S846" s="1"/>
      <c r="T846" s="1"/>
      <c r="U846" s="1"/>
      <c r="W846" s="1"/>
      <c r="X846" s="1"/>
      <c r="Y846" s="1"/>
      <c r="Z846" s="1"/>
      <c r="AA846" s="1"/>
      <c r="AB846" s="1"/>
      <c r="AC846" s="1"/>
      <c r="AD846" s="1"/>
    </row>
    <row r="847">
      <c r="A847" s="1"/>
      <c r="B847" s="1"/>
      <c r="C847" s="1"/>
      <c r="D847" s="1"/>
      <c r="E847" s="1"/>
      <c r="F847" s="1"/>
      <c r="G847" s="1"/>
      <c r="H847" s="1"/>
      <c r="I847" s="1"/>
      <c r="J847" s="1"/>
      <c r="K847" s="1"/>
      <c r="L847" s="1"/>
      <c r="M847" s="1"/>
      <c r="N847" s="1"/>
      <c r="O847" s="1"/>
      <c r="P847" s="1"/>
      <c r="Q847" s="1"/>
      <c r="R847" s="1"/>
      <c r="S847" s="1"/>
      <c r="T847" s="1"/>
      <c r="U847" s="1"/>
      <c r="W847" s="1"/>
      <c r="X847" s="1"/>
      <c r="Y847" s="1"/>
      <c r="Z847" s="1"/>
      <c r="AA847" s="1"/>
      <c r="AB847" s="1"/>
      <c r="AC847" s="1"/>
      <c r="AD847" s="1"/>
    </row>
    <row r="848">
      <c r="A848" s="1"/>
      <c r="B848" s="1"/>
      <c r="C848" s="1"/>
      <c r="D848" s="1"/>
      <c r="E848" s="1"/>
      <c r="F848" s="1"/>
      <c r="G848" s="1"/>
      <c r="H848" s="1"/>
      <c r="I848" s="1"/>
      <c r="J848" s="1"/>
      <c r="K848" s="1"/>
      <c r="L848" s="1"/>
      <c r="M848" s="1"/>
      <c r="N848" s="1"/>
      <c r="O848" s="1"/>
      <c r="P848" s="1"/>
      <c r="Q848" s="1"/>
      <c r="R848" s="1"/>
      <c r="S848" s="1"/>
      <c r="T848" s="1"/>
      <c r="U848" s="1"/>
      <c r="W848" s="1"/>
      <c r="X848" s="1"/>
      <c r="Y848" s="1"/>
      <c r="Z848" s="1"/>
      <c r="AA848" s="1"/>
      <c r="AB848" s="1"/>
      <c r="AC848" s="1"/>
      <c r="AD848" s="1"/>
    </row>
    <row r="849">
      <c r="A849" s="1"/>
      <c r="B849" s="1"/>
      <c r="C849" s="1"/>
      <c r="D849" s="1"/>
      <c r="E849" s="1"/>
      <c r="F849" s="1"/>
      <c r="G849" s="1"/>
      <c r="H849" s="1"/>
      <c r="I849" s="1"/>
      <c r="J849" s="1"/>
      <c r="K849" s="1"/>
      <c r="L849" s="1"/>
      <c r="M849" s="1"/>
      <c r="N849" s="1"/>
      <c r="O849" s="1"/>
      <c r="P849" s="1"/>
      <c r="Q849" s="1"/>
      <c r="R849" s="1"/>
      <c r="S849" s="1"/>
      <c r="T849" s="1"/>
      <c r="U849" s="1"/>
      <c r="W849" s="1"/>
      <c r="X849" s="1"/>
      <c r="Y849" s="1"/>
      <c r="Z849" s="1"/>
      <c r="AA849" s="1"/>
      <c r="AB849" s="1"/>
      <c r="AC849" s="1"/>
      <c r="AD849" s="1"/>
    </row>
    <row r="850">
      <c r="A850" s="1"/>
      <c r="B850" s="1"/>
      <c r="C850" s="1"/>
      <c r="D850" s="1"/>
      <c r="E850" s="1"/>
      <c r="F850" s="1"/>
      <c r="G850" s="1"/>
      <c r="H850" s="1"/>
      <c r="I850" s="1"/>
      <c r="J850" s="1"/>
      <c r="K850" s="1"/>
      <c r="L850" s="1"/>
      <c r="M850" s="1"/>
      <c r="N850" s="1"/>
      <c r="O850" s="1"/>
      <c r="P850" s="1"/>
      <c r="Q850" s="1"/>
      <c r="R850" s="1"/>
      <c r="S850" s="1"/>
      <c r="T850" s="1"/>
      <c r="U850" s="1"/>
      <c r="W850" s="1"/>
      <c r="X850" s="1"/>
      <c r="Y850" s="1"/>
      <c r="Z850" s="1"/>
      <c r="AA850" s="1"/>
      <c r="AB850" s="1"/>
      <c r="AC850" s="1"/>
      <c r="AD850" s="1"/>
    </row>
    <row r="851">
      <c r="A851" s="1"/>
      <c r="B851" s="1"/>
      <c r="C851" s="1"/>
      <c r="D851" s="1"/>
      <c r="E851" s="1"/>
      <c r="F851" s="1"/>
      <c r="G851" s="1"/>
      <c r="H851" s="1"/>
      <c r="I851" s="1"/>
      <c r="J851" s="1"/>
      <c r="K851" s="1"/>
      <c r="L851" s="1"/>
      <c r="M851" s="1"/>
      <c r="N851" s="1"/>
      <c r="O851" s="1"/>
      <c r="P851" s="1"/>
      <c r="Q851" s="1"/>
      <c r="R851" s="1"/>
      <c r="S851" s="1"/>
      <c r="T851" s="1"/>
      <c r="U851" s="1"/>
      <c r="W851" s="1"/>
      <c r="X851" s="1"/>
      <c r="Y851" s="1"/>
      <c r="Z851" s="1"/>
      <c r="AA851" s="1"/>
      <c r="AB851" s="1"/>
      <c r="AC851" s="1"/>
      <c r="AD851" s="1"/>
    </row>
    <row r="852">
      <c r="A852" s="1"/>
      <c r="B852" s="1"/>
      <c r="C852" s="1"/>
      <c r="D852" s="1"/>
      <c r="E852" s="1"/>
      <c r="F852" s="1"/>
      <c r="G852" s="1"/>
      <c r="H852" s="1"/>
      <c r="I852" s="1"/>
      <c r="J852" s="1"/>
      <c r="K852" s="1"/>
      <c r="L852" s="1"/>
      <c r="M852" s="1"/>
      <c r="N852" s="1"/>
      <c r="O852" s="1"/>
      <c r="P852" s="1"/>
      <c r="Q852" s="1"/>
      <c r="R852" s="1"/>
      <c r="S852" s="1"/>
      <c r="T852" s="1"/>
      <c r="U852" s="1"/>
      <c r="W852" s="1"/>
      <c r="X852" s="1"/>
      <c r="Y852" s="1"/>
      <c r="Z852" s="1"/>
      <c r="AA852" s="1"/>
      <c r="AB852" s="1"/>
      <c r="AC852" s="1"/>
      <c r="AD852" s="1"/>
    </row>
    <row r="853">
      <c r="A853" s="1"/>
      <c r="B853" s="1"/>
      <c r="C853" s="1"/>
      <c r="D853" s="1"/>
      <c r="E853" s="1"/>
      <c r="F853" s="1"/>
      <c r="G853" s="1"/>
      <c r="H853" s="1"/>
      <c r="I853" s="1"/>
      <c r="J853" s="1"/>
      <c r="K853" s="1"/>
      <c r="L853" s="1"/>
      <c r="M853" s="1"/>
      <c r="N853" s="1"/>
      <c r="O853" s="1"/>
      <c r="P853" s="1"/>
      <c r="Q853" s="1"/>
      <c r="R853" s="1"/>
      <c r="S853" s="1"/>
      <c r="T853" s="1"/>
      <c r="U853" s="1"/>
      <c r="W853" s="1"/>
      <c r="X853" s="1"/>
      <c r="Y853" s="1"/>
      <c r="Z853" s="1"/>
      <c r="AA853" s="1"/>
      <c r="AB853" s="1"/>
      <c r="AC853" s="1"/>
      <c r="AD853" s="1"/>
    </row>
    <row r="854">
      <c r="A854" s="1"/>
      <c r="B854" s="1"/>
      <c r="C854" s="1"/>
      <c r="D854" s="1"/>
      <c r="E854" s="1"/>
      <c r="F854" s="1"/>
      <c r="G854" s="1"/>
      <c r="H854" s="1"/>
      <c r="I854" s="1"/>
      <c r="J854" s="1"/>
      <c r="K854" s="1"/>
      <c r="L854" s="1"/>
      <c r="M854" s="1"/>
      <c r="N854" s="1"/>
      <c r="O854" s="1"/>
      <c r="P854" s="1"/>
      <c r="Q854" s="1"/>
      <c r="R854" s="1"/>
      <c r="S854" s="1"/>
      <c r="T854" s="1"/>
      <c r="U854" s="1"/>
      <c r="W854" s="1"/>
      <c r="X854" s="1"/>
      <c r="Y854" s="1"/>
      <c r="Z854" s="1"/>
      <c r="AA854" s="1"/>
      <c r="AB854" s="1"/>
      <c r="AC854" s="1"/>
      <c r="AD854" s="1"/>
    </row>
    <row r="855">
      <c r="A855" s="1"/>
      <c r="B855" s="1"/>
      <c r="C855" s="1"/>
      <c r="D855" s="1"/>
      <c r="E855" s="1"/>
      <c r="F855" s="1"/>
      <c r="G855" s="1"/>
      <c r="H855" s="1"/>
      <c r="I855" s="1"/>
      <c r="J855" s="1"/>
      <c r="K855" s="1"/>
      <c r="L855" s="1"/>
      <c r="M855" s="1"/>
      <c r="N855" s="1"/>
      <c r="O855" s="1"/>
      <c r="P855" s="1"/>
      <c r="Q855" s="1"/>
      <c r="R855" s="1"/>
      <c r="S855" s="1"/>
      <c r="T855" s="1"/>
      <c r="U855" s="1"/>
      <c r="W855" s="1"/>
      <c r="X855" s="1"/>
      <c r="Y855" s="1"/>
      <c r="Z855" s="1"/>
      <c r="AA855" s="1"/>
      <c r="AB855" s="1"/>
      <c r="AC855" s="1"/>
      <c r="AD855" s="1"/>
    </row>
    <row r="856">
      <c r="A856" s="1"/>
      <c r="B856" s="1"/>
      <c r="C856" s="1"/>
      <c r="D856" s="1"/>
      <c r="E856" s="1"/>
      <c r="F856" s="1"/>
      <c r="G856" s="1"/>
      <c r="H856" s="1"/>
      <c r="I856" s="1"/>
      <c r="J856" s="1"/>
      <c r="K856" s="1"/>
      <c r="L856" s="1"/>
      <c r="M856" s="1"/>
      <c r="N856" s="1"/>
      <c r="O856" s="1"/>
      <c r="P856" s="1"/>
      <c r="Q856" s="1"/>
      <c r="R856" s="1"/>
      <c r="S856" s="1"/>
      <c r="T856" s="1"/>
      <c r="U856" s="1"/>
      <c r="W856" s="1"/>
      <c r="X856" s="1"/>
      <c r="Y856" s="1"/>
      <c r="Z856" s="1"/>
      <c r="AA856" s="1"/>
      <c r="AB856" s="1"/>
      <c r="AC856" s="1"/>
      <c r="AD856" s="1"/>
    </row>
    <row r="857">
      <c r="A857" s="1"/>
      <c r="B857" s="1"/>
      <c r="C857" s="1"/>
      <c r="D857" s="1"/>
      <c r="E857" s="1"/>
      <c r="F857" s="1"/>
      <c r="G857" s="1"/>
      <c r="H857" s="1"/>
      <c r="I857" s="1"/>
      <c r="J857" s="1"/>
      <c r="K857" s="1"/>
      <c r="L857" s="1"/>
      <c r="M857" s="1"/>
      <c r="N857" s="1"/>
      <c r="O857" s="1"/>
      <c r="P857" s="1"/>
      <c r="Q857" s="1"/>
      <c r="R857" s="1"/>
      <c r="S857" s="1"/>
      <c r="T857" s="1"/>
      <c r="U857" s="1"/>
      <c r="W857" s="1"/>
      <c r="X857" s="1"/>
      <c r="Y857" s="1"/>
      <c r="Z857" s="1"/>
      <c r="AA857" s="1"/>
      <c r="AB857" s="1"/>
      <c r="AC857" s="1"/>
      <c r="AD857" s="1"/>
    </row>
    <row r="858">
      <c r="A858" s="1"/>
      <c r="B858" s="1"/>
      <c r="C858" s="1"/>
      <c r="D858" s="1"/>
      <c r="E858" s="1"/>
      <c r="F858" s="1"/>
      <c r="G858" s="1"/>
      <c r="H858" s="1"/>
      <c r="I858" s="1"/>
      <c r="J858" s="1"/>
      <c r="K858" s="1"/>
      <c r="L858" s="1"/>
      <c r="M858" s="1"/>
      <c r="N858" s="1"/>
      <c r="O858" s="1"/>
      <c r="P858" s="1"/>
      <c r="Q858" s="1"/>
      <c r="R858" s="1"/>
      <c r="S858" s="1"/>
      <c r="T858" s="1"/>
      <c r="U858" s="1"/>
      <c r="W858" s="1"/>
      <c r="X858" s="1"/>
      <c r="Y858" s="1"/>
      <c r="Z858" s="1"/>
      <c r="AA858" s="1"/>
      <c r="AB858" s="1"/>
      <c r="AC858" s="1"/>
      <c r="AD858" s="1"/>
    </row>
    <row r="859">
      <c r="A859" s="1"/>
      <c r="B859" s="1"/>
      <c r="C859" s="1"/>
      <c r="D859" s="1"/>
      <c r="E859" s="1"/>
      <c r="F859" s="1"/>
      <c r="G859" s="1"/>
      <c r="H859" s="1"/>
      <c r="I859" s="1"/>
      <c r="J859" s="1"/>
      <c r="K859" s="1"/>
      <c r="L859" s="1"/>
      <c r="M859" s="1"/>
      <c r="N859" s="1"/>
      <c r="O859" s="1"/>
      <c r="P859" s="1"/>
      <c r="Q859" s="1"/>
      <c r="R859" s="1"/>
      <c r="S859" s="1"/>
      <c r="T859" s="1"/>
      <c r="U859" s="1"/>
      <c r="W859" s="1"/>
      <c r="X859" s="1"/>
      <c r="Y859" s="1"/>
      <c r="Z859" s="1"/>
      <c r="AA859" s="1"/>
      <c r="AB859" s="1"/>
      <c r="AC859" s="1"/>
      <c r="AD859" s="1"/>
    </row>
    <row r="860">
      <c r="A860" s="1"/>
      <c r="B860" s="1"/>
      <c r="C860" s="1"/>
      <c r="D860" s="1"/>
      <c r="E860" s="1"/>
      <c r="F860" s="1"/>
      <c r="G860" s="1"/>
      <c r="H860" s="1"/>
      <c r="I860" s="1"/>
      <c r="J860" s="1"/>
      <c r="K860" s="1"/>
      <c r="L860" s="1"/>
      <c r="M860" s="1"/>
      <c r="N860" s="1"/>
      <c r="O860" s="1"/>
      <c r="P860" s="1"/>
      <c r="Q860" s="1"/>
      <c r="R860" s="1"/>
      <c r="S860" s="1"/>
      <c r="T860" s="1"/>
      <c r="U860" s="1"/>
      <c r="W860" s="1"/>
      <c r="X860" s="1"/>
      <c r="Y860" s="1"/>
      <c r="Z860" s="1"/>
      <c r="AA860" s="1"/>
      <c r="AB860" s="1"/>
      <c r="AC860" s="1"/>
      <c r="AD860" s="1"/>
    </row>
    <row r="861">
      <c r="A861" s="1"/>
      <c r="B861" s="1"/>
      <c r="C861" s="1"/>
      <c r="D861" s="1"/>
      <c r="E861" s="1"/>
      <c r="F861" s="1"/>
      <c r="G861" s="1"/>
      <c r="H861" s="1"/>
      <c r="I861" s="1"/>
      <c r="J861" s="1"/>
      <c r="K861" s="1"/>
      <c r="L861" s="1"/>
      <c r="M861" s="1"/>
      <c r="N861" s="1"/>
      <c r="O861" s="1"/>
      <c r="P861" s="1"/>
      <c r="Q861" s="1"/>
      <c r="R861" s="1"/>
      <c r="S861" s="1"/>
      <c r="T861" s="1"/>
      <c r="U861" s="1"/>
      <c r="W861" s="1"/>
      <c r="X861" s="1"/>
      <c r="Y861" s="1"/>
      <c r="Z861" s="1"/>
      <c r="AA861" s="1"/>
      <c r="AB861" s="1"/>
      <c r="AC861" s="1"/>
      <c r="AD861" s="1"/>
    </row>
    <row r="862">
      <c r="A862" s="1"/>
      <c r="B862" s="1"/>
      <c r="C862" s="1"/>
      <c r="D862" s="1"/>
      <c r="E862" s="1"/>
      <c r="F862" s="1"/>
      <c r="G862" s="1"/>
      <c r="H862" s="1"/>
      <c r="I862" s="1"/>
      <c r="J862" s="1"/>
      <c r="K862" s="1"/>
      <c r="L862" s="1"/>
      <c r="M862" s="1"/>
      <c r="N862" s="1"/>
      <c r="O862" s="1"/>
      <c r="P862" s="1"/>
      <c r="Q862" s="1"/>
      <c r="R862" s="1"/>
      <c r="S862" s="1"/>
      <c r="T862" s="1"/>
      <c r="U862" s="1"/>
      <c r="W862" s="1"/>
      <c r="X862" s="1"/>
      <c r="Y862" s="1"/>
      <c r="Z862" s="1"/>
      <c r="AA862" s="1"/>
      <c r="AB862" s="1"/>
      <c r="AC862" s="1"/>
      <c r="AD862" s="1"/>
    </row>
    <row r="863">
      <c r="A863" s="1"/>
      <c r="B863" s="1"/>
      <c r="C863" s="1"/>
      <c r="D863" s="1"/>
      <c r="E863" s="1"/>
      <c r="F863" s="1"/>
      <c r="G863" s="1"/>
      <c r="H863" s="1"/>
      <c r="I863" s="1"/>
      <c r="J863" s="1"/>
      <c r="K863" s="1"/>
      <c r="L863" s="1"/>
      <c r="M863" s="1"/>
      <c r="N863" s="1"/>
      <c r="O863" s="1"/>
      <c r="P863" s="1"/>
      <c r="Q863" s="1"/>
      <c r="R863" s="1"/>
      <c r="S863" s="1"/>
      <c r="T863" s="1"/>
      <c r="U863" s="1"/>
      <c r="W863" s="1"/>
      <c r="X863" s="1"/>
      <c r="Y863" s="1"/>
      <c r="Z863" s="1"/>
      <c r="AA863" s="1"/>
      <c r="AB863" s="1"/>
      <c r="AC863" s="1"/>
      <c r="AD863" s="1"/>
    </row>
    <row r="864">
      <c r="A864" s="1"/>
      <c r="B864" s="1"/>
      <c r="C864" s="1"/>
      <c r="D864" s="1"/>
      <c r="E864" s="1"/>
      <c r="F864" s="1"/>
      <c r="G864" s="1"/>
      <c r="H864" s="1"/>
      <c r="I864" s="1"/>
      <c r="J864" s="1"/>
      <c r="K864" s="1"/>
      <c r="L864" s="1"/>
      <c r="M864" s="1"/>
      <c r="N864" s="1"/>
      <c r="O864" s="1"/>
      <c r="P864" s="1"/>
      <c r="Q864" s="1"/>
      <c r="R864" s="1"/>
      <c r="S864" s="1"/>
      <c r="T864" s="1"/>
      <c r="U864" s="1"/>
      <c r="W864" s="1"/>
      <c r="X864" s="1"/>
      <c r="Y864" s="1"/>
      <c r="Z864" s="1"/>
      <c r="AA864" s="1"/>
      <c r="AB864" s="1"/>
      <c r="AC864" s="1"/>
      <c r="AD864" s="1"/>
    </row>
    <row r="865">
      <c r="A865" s="1"/>
      <c r="B865" s="1"/>
      <c r="C865" s="1"/>
      <c r="D865" s="1"/>
      <c r="E865" s="1"/>
      <c r="F865" s="1"/>
      <c r="G865" s="1"/>
      <c r="H865" s="1"/>
      <c r="I865" s="1"/>
      <c r="J865" s="1"/>
      <c r="K865" s="1"/>
      <c r="L865" s="1"/>
      <c r="M865" s="1"/>
      <c r="N865" s="1"/>
      <c r="O865" s="1"/>
      <c r="P865" s="1"/>
      <c r="Q865" s="1"/>
      <c r="R865" s="1"/>
      <c r="S865" s="1"/>
      <c r="T865" s="1"/>
      <c r="U865" s="1"/>
      <c r="W865" s="1"/>
      <c r="X865" s="1"/>
      <c r="Y865" s="1"/>
      <c r="Z865" s="1"/>
      <c r="AA865" s="1"/>
      <c r="AB865" s="1"/>
      <c r="AC865" s="1"/>
      <c r="AD865" s="1"/>
    </row>
    <row r="866">
      <c r="A866" s="1"/>
      <c r="B866" s="1"/>
      <c r="C866" s="1"/>
      <c r="D866" s="1"/>
      <c r="E866" s="1"/>
      <c r="F866" s="1"/>
      <c r="G866" s="1"/>
      <c r="H866" s="1"/>
      <c r="I866" s="1"/>
      <c r="J866" s="1"/>
      <c r="K866" s="1"/>
      <c r="L866" s="1"/>
      <c r="M866" s="1"/>
      <c r="N866" s="1"/>
      <c r="O866" s="1"/>
      <c r="P866" s="1"/>
      <c r="Q866" s="1"/>
      <c r="R866" s="1"/>
      <c r="S866" s="1"/>
      <c r="T866" s="1"/>
      <c r="U866" s="1"/>
      <c r="W866" s="1"/>
      <c r="X866" s="1"/>
      <c r="Y866" s="1"/>
      <c r="Z866" s="1"/>
      <c r="AA866" s="1"/>
      <c r="AB866" s="1"/>
      <c r="AC866" s="1"/>
      <c r="AD866" s="1"/>
    </row>
    <row r="867">
      <c r="A867" s="1"/>
      <c r="B867" s="1"/>
      <c r="C867" s="1"/>
      <c r="D867" s="1"/>
      <c r="E867" s="1"/>
      <c r="F867" s="1"/>
      <c r="G867" s="1"/>
      <c r="H867" s="1"/>
      <c r="I867" s="1"/>
      <c r="J867" s="1"/>
      <c r="K867" s="1"/>
      <c r="L867" s="1"/>
      <c r="M867" s="1"/>
      <c r="N867" s="1"/>
      <c r="O867" s="1"/>
      <c r="P867" s="1"/>
      <c r="Q867" s="1"/>
      <c r="R867" s="1"/>
      <c r="S867" s="1"/>
      <c r="T867" s="1"/>
      <c r="U867" s="1"/>
      <c r="W867" s="1"/>
      <c r="X867" s="1"/>
      <c r="Y867" s="1"/>
      <c r="Z867" s="1"/>
      <c r="AA867" s="1"/>
      <c r="AB867" s="1"/>
      <c r="AC867" s="1"/>
      <c r="AD867" s="1"/>
    </row>
    <row r="868">
      <c r="A868" s="1"/>
      <c r="B868" s="1"/>
      <c r="C868" s="1"/>
      <c r="D868" s="1"/>
      <c r="E868" s="1"/>
      <c r="F868" s="1"/>
      <c r="G868" s="1"/>
      <c r="H868" s="1"/>
      <c r="I868" s="1"/>
      <c r="J868" s="1"/>
      <c r="K868" s="1"/>
      <c r="L868" s="1"/>
      <c r="M868" s="1"/>
      <c r="N868" s="1"/>
      <c r="O868" s="1"/>
      <c r="P868" s="1"/>
      <c r="Q868" s="1"/>
      <c r="R868" s="1"/>
      <c r="S868" s="1"/>
      <c r="T868" s="1"/>
      <c r="U868" s="1"/>
      <c r="W868" s="1"/>
      <c r="X868" s="1"/>
      <c r="Y868" s="1"/>
      <c r="Z868" s="1"/>
      <c r="AA868" s="1"/>
      <c r="AB868" s="1"/>
      <c r="AC868" s="1"/>
      <c r="AD868" s="1"/>
    </row>
    <row r="869">
      <c r="A869" s="1"/>
      <c r="B869" s="1"/>
      <c r="C869" s="1"/>
      <c r="D869" s="1"/>
      <c r="E869" s="1"/>
      <c r="F869" s="1"/>
      <c r="G869" s="1"/>
      <c r="H869" s="1"/>
      <c r="I869" s="1"/>
      <c r="J869" s="1"/>
      <c r="K869" s="1"/>
      <c r="L869" s="1"/>
      <c r="M869" s="1"/>
      <c r="N869" s="1"/>
      <c r="O869" s="1"/>
      <c r="P869" s="1"/>
      <c r="Q869" s="1"/>
      <c r="R869" s="1"/>
      <c r="S869" s="1"/>
      <c r="T869" s="1"/>
      <c r="U869" s="1"/>
      <c r="W869" s="1"/>
      <c r="X869" s="1"/>
      <c r="Y869" s="1"/>
      <c r="Z869" s="1"/>
      <c r="AA869" s="1"/>
      <c r="AB869" s="1"/>
      <c r="AC869" s="1"/>
      <c r="AD869" s="1"/>
    </row>
    <row r="870">
      <c r="A870" s="1"/>
      <c r="B870" s="1"/>
      <c r="C870" s="1"/>
      <c r="D870" s="1"/>
      <c r="E870" s="1"/>
      <c r="F870" s="1"/>
      <c r="G870" s="1"/>
      <c r="H870" s="1"/>
      <c r="I870" s="1"/>
      <c r="J870" s="1"/>
      <c r="K870" s="1"/>
      <c r="L870" s="1"/>
      <c r="M870" s="1"/>
      <c r="N870" s="1"/>
      <c r="O870" s="1"/>
      <c r="P870" s="1"/>
      <c r="Q870" s="1"/>
      <c r="R870" s="1"/>
      <c r="S870" s="1"/>
      <c r="T870" s="1"/>
      <c r="U870" s="1"/>
      <c r="W870" s="1"/>
      <c r="X870" s="1"/>
      <c r="Y870" s="1"/>
      <c r="Z870" s="1"/>
      <c r="AA870" s="1"/>
      <c r="AB870" s="1"/>
      <c r="AC870" s="1"/>
      <c r="AD870" s="1"/>
    </row>
    <row r="871">
      <c r="A871" s="1"/>
      <c r="B871" s="1"/>
      <c r="C871" s="1"/>
      <c r="D871" s="1"/>
      <c r="E871" s="1"/>
      <c r="F871" s="1"/>
      <c r="G871" s="1"/>
      <c r="H871" s="1"/>
      <c r="I871" s="1"/>
      <c r="J871" s="1"/>
      <c r="K871" s="1"/>
      <c r="L871" s="1"/>
      <c r="M871" s="1"/>
      <c r="N871" s="1"/>
      <c r="O871" s="1"/>
      <c r="P871" s="1"/>
      <c r="Q871" s="1"/>
      <c r="R871" s="1"/>
      <c r="S871" s="1"/>
      <c r="T871" s="1"/>
      <c r="U871" s="1"/>
      <c r="W871" s="1"/>
      <c r="X871" s="1"/>
      <c r="Y871" s="1"/>
      <c r="Z871" s="1"/>
      <c r="AA871" s="1"/>
      <c r="AB871" s="1"/>
      <c r="AC871" s="1"/>
      <c r="AD871" s="1"/>
    </row>
    <row r="872">
      <c r="A872" s="1"/>
      <c r="B872" s="1"/>
      <c r="C872" s="1"/>
      <c r="D872" s="1"/>
      <c r="E872" s="1"/>
      <c r="F872" s="1"/>
      <c r="G872" s="1"/>
      <c r="H872" s="1"/>
      <c r="I872" s="1"/>
      <c r="J872" s="1"/>
      <c r="K872" s="1"/>
      <c r="L872" s="1"/>
      <c r="M872" s="1"/>
      <c r="N872" s="1"/>
      <c r="O872" s="1"/>
      <c r="P872" s="1"/>
      <c r="Q872" s="1"/>
      <c r="R872" s="1"/>
      <c r="S872" s="1"/>
      <c r="T872" s="1"/>
      <c r="U872" s="1"/>
      <c r="W872" s="1"/>
      <c r="X872" s="1"/>
      <c r="Y872" s="1"/>
      <c r="Z872" s="1"/>
      <c r="AA872" s="1"/>
      <c r="AB872" s="1"/>
      <c r="AC872" s="1"/>
      <c r="AD872" s="1"/>
    </row>
    <row r="873">
      <c r="A873" s="1"/>
      <c r="B873" s="1"/>
      <c r="C873" s="1"/>
      <c r="D873" s="1"/>
      <c r="E873" s="1"/>
      <c r="F873" s="1"/>
      <c r="G873" s="1"/>
      <c r="H873" s="1"/>
      <c r="I873" s="1"/>
      <c r="J873" s="1"/>
      <c r="K873" s="1"/>
      <c r="L873" s="1"/>
      <c r="M873" s="1"/>
      <c r="N873" s="1"/>
      <c r="O873" s="1"/>
      <c r="P873" s="1"/>
      <c r="Q873" s="1"/>
      <c r="R873" s="1"/>
      <c r="S873" s="1"/>
      <c r="T873" s="1"/>
      <c r="U873" s="1"/>
      <c r="W873" s="1"/>
      <c r="X873" s="1"/>
      <c r="Y873" s="1"/>
      <c r="Z873" s="1"/>
      <c r="AA873" s="1"/>
      <c r="AB873" s="1"/>
      <c r="AC873" s="1"/>
      <c r="AD873" s="1"/>
    </row>
    <row r="874">
      <c r="A874" s="1"/>
      <c r="B874" s="1"/>
      <c r="C874" s="1"/>
      <c r="D874" s="1"/>
      <c r="E874" s="1"/>
      <c r="F874" s="1"/>
      <c r="G874" s="1"/>
      <c r="H874" s="1"/>
      <c r="I874" s="1"/>
      <c r="J874" s="1"/>
      <c r="K874" s="1"/>
      <c r="L874" s="1"/>
      <c r="M874" s="1"/>
      <c r="N874" s="1"/>
      <c r="O874" s="1"/>
      <c r="P874" s="1"/>
      <c r="Q874" s="1"/>
      <c r="R874" s="1"/>
      <c r="S874" s="1"/>
      <c r="T874" s="1"/>
      <c r="U874" s="1"/>
      <c r="W874" s="1"/>
      <c r="X874" s="1"/>
      <c r="Y874" s="1"/>
      <c r="Z874" s="1"/>
      <c r="AA874" s="1"/>
      <c r="AB874" s="1"/>
      <c r="AC874" s="1"/>
      <c r="AD874" s="1"/>
    </row>
    <row r="875">
      <c r="A875" s="1"/>
      <c r="B875" s="1"/>
      <c r="C875" s="1"/>
      <c r="D875" s="1"/>
      <c r="E875" s="1"/>
      <c r="F875" s="1"/>
      <c r="G875" s="1"/>
      <c r="H875" s="1"/>
      <c r="I875" s="1"/>
      <c r="J875" s="1"/>
      <c r="K875" s="1"/>
      <c r="L875" s="1"/>
      <c r="M875" s="1"/>
      <c r="N875" s="1"/>
      <c r="O875" s="1"/>
      <c r="P875" s="1"/>
      <c r="Q875" s="1"/>
      <c r="R875" s="1"/>
      <c r="S875" s="1"/>
      <c r="T875" s="1"/>
      <c r="U875" s="1"/>
      <c r="W875" s="1"/>
      <c r="X875" s="1"/>
      <c r="Y875" s="1"/>
      <c r="Z875" s="1"/>
      <c r="AA875" s="1"/>
      <c r="AB875" s="1"/>
      <c r="AC875" s="1"/>
      <c r="AD875" s="1"/>
    </row>
    <row r="876">
      <c r="A876" s="1"/>
      <c r="B876" s="1"/>
      <c r="C876" s="1"/>
      <c r="D876" s="1"/>
      <c r="E876" s="1"/>
      <c r="F876" s="1"/>
      <c r="G876" s="1"/>
      <c r="H876" s="1"/>
      <c r="I876" s="1"/>
      <c r="J876" s="1"/>
      <c r="K876" s="1"/>
      <c r="L876" s="1"/>
      <c r="M876" s="1"/>
      <c r="N876" s="1"/>
      <c r="O876" s="1"/>
      <c r="P876" s="1"/>
      <c r="Q876" s="1"/>
      <c r="R876" s="1"/>
      <c r="S876" s="1"/>
      <c r="T876" s="1"/>
      <c r="U876" s="1"/>
      <c r="W876" s="1"/>
      <c r="X876" s="1"/>
      <c r="Y876" s="1"/>
      <c r="Z876" s="1"/>
      <c r="AA876" s="1"/>
      <c r="AB876" s="1"/>
      <c r="AC876" s="1"/>
      <c r="AD876" s="1"/>
    </row>
    <row r="877">
      <c r="A877" s="1"/>
      <c r="B877" s="1"/>
      <c r="C877" s="1"/>
      <c r="D877" s="1"/>
      <c r="E877" s="1"/>
      <c r="F877" s="1"/>
      <c r="G877" s="1"/>
      <c r="H877" s="1"/>
      <c r="I877" s="1"/>
      <c r="J877" s="1"/>
      <c r="K877" s="1"/>
      <c r="L877" s="1"/>
      <c r="M877" s="1"/>
      <c r="N877" s="1"/>
      <c r="O877" s="1"/>
      <c r="P877" s="1"/>
      <c r="Q877" s="1"/>
      <c r="R877" s="1"/>
      <c r="S877" s="1"/>
      <c r="T877" s="1"/>
      <c r="U877" s="1"/>
      <c r="W877" s="1"/>
      <c r="X877" s="1"/>
      <c r="Y877" s="1"/>
      <c r="Z877" s="1"/>
      <c r="AA877" s="1"/>
      <c r="AB877" s="1"/>
      <c r="AC877" s="1"/>
      <c r="AD877" s="1"/>
    </row>
    <row r="878">
      <c r="A878" s="1"/>
      <c r="B878" s="1"/>
      <c r="C878" s="1"/>
      <c r="D878" s="1"/>
      <c r="E878" s="1"/>
      <c r="F878" s="1"/>
      <c r="G878" s="1"/>
      <c r="H878" s="1"/>
      <c r="I878" s="1"/>
      <c r="J878" s="1"/>
      <c r="K878" s="1"/>
      <c r="L878" s="1"/>
      <c r="M878" s="1"/>
      <c r="N878" s="1"/>
      <c r="O878" s="1"/>
      <c r="P878" s="1"/>
      <c r="Q878" s="1"/>
      <c r="R878" s="1"/>
      <c r="S878" s="1"/>
      <c r="T878" s="1"/>
      <c r="U878" s="1"/>
      <c r="W878" s="1"/>
      <c r="X878" s="1"/>
      <c r="Y878" s="1"/>
      <c r="Z878" s="1"/>
      <c r="AA878" s="1"/>
      <c r="AB878" s="1"/>
      <c r="AC878" s="1"/>
      <c r="AD878" s="1"/>
    </row>
    <row r="879">
      <c r="A879" s="1"/>
      <c r="B879" s="1"/>
      <c r="C879" s="1"/>
      <c r="D879" s="1"/>
      <c r="E879" s="1"/>
      <c r="F879" s="1"/>
      <c r="G879" s="1"/>
      <c r="H879" s="1"/>
      <c r="I879" s="1"/>
      <c r="J879" s="1"/>
      <c r="K879" s="1"/>
      <c r="L879" s="1"/>
      <c r="M879" s="1"/>
      <c r="N879" s="1"/>
      <c r="O879" s="1"/>
      <c r="P879" s="1"/>
      <c r="Q879" s="1"/>
      <c r="R879" s="1"/>
      <c r="S879" s="1"/>
      <c r="T879" s="1"/>
      <c r="U879" s="1"/>
      <c r="W879" s="1"/>
      <c r="X879" s="1"/>
      <c r="Y879" s="1"/>
      <c r="Z879" s="1"/>
      <c r="AA879" s="1"/>
      <c r="AB879" s="1"/>
      <c r="AC879" s="1"/>
      <c r="AD879" s="1"/>
    </row>
    <row r="880">
      <c r="A880" s="1"/>
      <c r="B880" s="1"/>
      <c r="C880" s="1"/>
      <c r="D880" s="1"/>
      <c r="E880" s="1"/>
      <c r="F880" s="1"/>
      <c r="G880" s="1"/>
      <c r="H880" s="1"/>
      <c r="I880" s="1"/>
      <c r="J880" s="1"/>
      <c r="K880" s="1"/>
      <c r="L880" s="1"/>
      <c r="M880" s="1"/>
      <c r="N880" s="1"/>
      <c r="O880" s="1"/>
      <c r="P880" s="1"/>
      <c r="Q880" s="1"/>
      <c r="R880" s="1"/>
      <c r="S880" s="1"/>
      <c r="T880" s="1"/>
      <c r="U880" s="1"/>
      <c r="W880" s="1"/>
      <c r="X880" s="1"/>
      <c r="Y880" s="1"/>
      <c r="Z880" s="1"/>
      <c r="AA880" s="1"/>
      <c r="AB880" s="1"/>
      <c r="AC880" s="1"/>
      <c r="AD880" s="1"/>
    </row>
    <row r="881">
      <c r="A881" s="1"/>
      <c r="B881" s="1"/>
      <c r="C881" s="1"/>
      <c r="D881" s="1"/>
      <c r="E881" s="1"/>
      <c r="F881" s="1"/>
      <c r="G881" s="1"/>
      <c r="H881" s="1"/>
      <c r="I881" s="1"/>
      <c r="J881" s="1"/>
      <c r="K881" s="1"/>
      <c r="L881" s="1"/>
      <c r="M881" s="1"/>
      <c r="N881" s="1"/>
      <c r="O881" s="1"/>
      <c r="P881" s="1"/>
      <c r="Q881" s="1"/>
      <c r="R881" s="1"/>
      <c r="S881" s="1"/>
      <c r="T881" s="1"/>
      <c r="U881" s="1"/>
      <c r="W881" s="1"/>
      <c r="X881" s="1"/>
      <c r="Y881" s="1"/>
      <c r="Z881" s="1"/>
      <c r="AA881" s="1"/>
      <c r="AB881" s="1"/>
      <c r="AC881" s="1"/>
      <c r="AD881" s="1"/>
    </row>
    <row r="882">
      <c r="A882" s="1"/>
      <c r="B882" s="1"/>
      <c r="C882" s="1"/>
      <c r="D882" s="1"/>
      <c r="E882" s="1"/>
      <c r="F882" s="1"/>
      <c r="G882" s="1"/>
      <c r="H882" s="1"/>
      <c r="I882" s="1"/>
      <c r="J882" s="1"/>
      <c r="K882" s="1"/>
      <c r="L882" s="1"/>
      <c r="M882" s="1"/>
      <c r="N882" s="1"/>
      <c r="O882" s="1"/>
      <c r="P882" s="1"/>
      <c r="Q882" s="1"/>
      <c r="R882" s="1"/>
      <c r="S882" s="1"/>
      <c r="T882" s="1"/>
      <c r="U882" s="1"/>
      <c r="W882" s="1"/>
      <c r="X882" s="1"/>
      <c r="Y882" s="1"/>
      <c r="Z882" s="1"/>
      <c r="AA882" s="1"/>
      <c r="AB882" s="1"/>
      <c r="AC882" s="1"/>
      <c r="AD882" s="1"/>
    </row>
    <row r="883">
      <c r="A883" s="1"/>
      <c r="B883" s="1"/>
      <c r="C883" s="1"/>
      <c r="D883" s="1"/>
      <c r="E883" s="1"/>
      <c r="F883" s="1"/>
      <c r="G883" s="1"/>
      <c r="H883" s="1"/>
      <c r="I883" s="1"/>
      <c r="J883" s="1"/>
      <c r="K883" s="1"/>
      <c r="L883" s="1"/>
      <c r="M883" s="1"/>
      <c r="N883" s="1"/>
      <c r="O883" s="1"/>
      <c r="P883" s="1"/>
      <c r="Q883" s="1"/>
      <c r="R883" s="1"/>
      <c r="S883" s="1"/>
      <c r="T883" s="1"/>
      <c r="U883" s="1"/>
      <c r="W883" s="1"/>
      <c r="X883" s="1"/>
      <c r="Y883" s="1"/>
      <c r="Z883" s="1"/>
      <c r="AA883" s="1"/>
      <c r="AB883" s="1"/>
      <c r="AC883" s="1"/>
      <c r="AD883" s="1"/>
    </row>
    <row r="884">
      <c r="A884" s="1"/>
      <c r="B884" s="1"/>
      <c r="C884" s="1"/>
      <c r="D884" s="1"/>
      <c r="E884" s="1"/>
      <c r="F884" s="1"/>
      <c r="G884" s="1"/>
      <c r="H884" s="1"/>
      <c r="I884" s="1"/>
      <c r="J884" s="1"/>
      <c r="K884" s="1"/>
      <c r="L884" s="1"/>
      <c r="M884" s="1"/>
      <c r="N884" s="1"/>
      <c r="O884" s="1"/>
      <c r="P884" s="1"/>
      <c r="Q884" s="1"/>
      <c r="R884" s="1"/>
      <c r="S884" s="1"/>
      <c r="T884" s="1"/>
      <c r="U884" s="1"/>
      <c r="W884" s="1"/>
      <c r="X884" s="1"/>
      <c r="Y884" s="1"/>
      <c r="Z884" s="1"/>
      <c r="AA884" s="1"/>
      <c r="AB884" s="1"/>
      <c r="AC884" s="1"/>
      <c r="AD884" s="1"/>
    </row>
    <row r="885">
      <c r="A885" s="1"/>
      <c r="B885" s="1"/>
      <c r="C885" s="1"/>
      <c r="D885" s="1"/>
      <c r="E885" s="1"/>
      <c r="F885" s="1"/>
      <c r="G885" s="1"/>
      <c r="H885" s="1"/>
      <c r="I885" s="1"/>
      <c r="J885" s="1"/>
      <c r="K885" s="1"/>
      <c r="L885" s="1"/>
      <c r="M885" s="1"/>
      <c r="N885" s="1"/>
      <c r="O885" s="1"/>
      <c r="P885" s="1"/>
      <c r="Q885" s="1"/>
      <c r="R885" s="1"/>
      <c r="S885" s="1"/>
      <c r="T885" s="1"/>
      <c r="U885" s="1"/>
      <c r="W885" s="1"/>
      <c r="X885" s="1"/>
      <c r="Y885" s="1"/>
      <c r="Z885" s="1"/>
      <c r="AA885" s="1"/>
      <c r="AB885" s="1"/>
      <c r="AC885" s="1"/>
      <c r="AD885" s="1"/>
    </row>
    <row r="886">
      <c r="A886" s="1"/>
      <c r="B886" s="1"/>
      <c r="C886" s="1"/>
      <c r="D886" s="1"/>
      <c r="E886" s="1"/>
      <c r="F886" s="1"/>
      <c r="G886" s="1"/>
      <c r="H886" s="1"/>
      <c r="I886" s="1"/>
      <c r="J886" s="1"/>
      <c r="K886" s="1"/>
      <c r="L886" s="1"/>
      <c r="M886" s="1"/>
      <c r="N886" s="1"/>
      <c r="O886" s="1"/>
      <c r="P886" s="1"/>
      <c r="Q886" s="1"/>
      <c r="R886" s="1"/>
      <c r="S886" s="1"/>
      <c r="T886" s="1"/>
      <c r="U886" s="1"/>
      <c r="W886" s="1"/>
      <c r="X886" s="1"/>
      <c r="Y886" s="1"/>
      <c r="Z886" s="1"/>
      <c r="AA886" s="1"/>
      <c r="AB886" s="1"/>
      <c r="AC886" s="1"/>
      <c r="AD886" s="1"/>
    </row>
    <row r="887">
      <c r="A887" s="1"/>
      <c r="B887" s="1"/>
      <c r="C887" s="1"/>
      <c r="D887" s="1"/>
      <c r="E887" s="1"/>
      <c r="F887" s="1"/>
      <c r="G887" s="1"/>
      <c r="H887" s="1"/>
      <c r="I887" s="1"/>
      <c r="J887" s="1"/>
      <c r="K887" s="1"/>
      <c r="L887" s="1"/>
      <c r="M887" s="1"/>
      <c r="N887" s="1"/>
      <c r="O887" s="1"/>
      <c r="P887" s="1"/>
      <c r="Q887" s="1"/>
      <c r="R887" s="1"/>
      <c r="S887" s="1"/>
      <c r="T887" s="1"/>
      <c r="U887" s="1"/>
      <c r="W887" s="1"/>
      <c r="X887" s="1"/>
      <c r="Y887" s="1"/>
      <c r="Z887" s="1"/>
      <c r="AA887" s="1"/>
      <c r="AB887" s="1"/>
      <c r="AC887" s="1"/>
      <c r="AD887" s="1"/>
    </row>
    <row r="888">
      <c r="A888" s="1"/>
      <c r="B888" s="1"/>
      <c r="C888" s="1"/>
      <c r="D888" s="1"/>
      <c r="E888" s="1"/>
      <c r="F888" s="1"/>
      <c r="G888" s="1"/>
      <c r="H888" s="1"/>
      <c r="I888" s="1"/>
      <c r="J888" s="1"/>
      <c r="K888" s="1"/>
      <c r="L888" s="1"/>
      <c r="M888" s="1"/>
      <c r="N888" s="1"/>
      <c r="O888" s="1"/>
      <c r="P888" s="1"/>
      <c r="Q888" s="1"/>
      <c r="R888" s="1"/>
      <c r="S888" s="1"/>
      <c r="T888" s="1"/>
      <c r="U888" s="1"/>
      <c r="W888" s="1"/>
      <c r="X888" s="1"/>
      <c r="Y888" s="1"/>
      <c r="Z888" s="1"/>
      <c r="AA888" s="1"/>
      <c r="AB888" s="1"/>
      <c r="AC888" s="1"/>
      <c r="AD888" s="1"/>
    </row>
    <row r="889">
      <c r="A889" s="1"/>
      <c r="B889" s="1"/>
      <c r="C889" s="1"/>
      <c r="D889" s="1"/>
      <c r="E889" s="1"/>
      <c r="F889" s="1"/>
      <c r="G889" s="1"/>
      <c r="H889" s="1"/>
      <c r="I889" s="1"/>
      <c r="J889" s="1"/>
      <c r="K889" s="1"/>
      <c r="L889" s="1"/>
      <c r="M889" s="1"/>
      <c r="N889" s="1"/>
      <c r="O889" s="1"/>
      <c r="P889" s="1"/>
      <c r="Q889" s="1"/>
      <c r="R889" s="1"/>
      <c r="S889" s="1"/>
      <c r="T889" s="1"/>
      <c r="U889" s="1"/>
      <c r="W889" s="1"/>
      <c r="X889" s="1"/>
      <c r="Y889" s="1"/>
      <c r="Z889" s="1"/>
      <c r="AA889" s="1"/>
      <c r="AB889" s="1"/>
      <c r="AC889" s="1"/>
      <c r="AD889" s="1"/>
    </row>
    <row r="890">
      <c r="A890" s="1"/>
      <c r="B890" s="1"/>
      <c r="C890" s="1"/>
      <c r="D890" s="1"/>
      <c r="E890" s="1"/>
      <c r="F890" s="1"/>
      <c r="G890" s="1"/>
      <c r="H890" s="1"/>
      <c r="I890" s="1"/>
      <c r="J890" s="1"/>
      <c r="K890" s="1"/>
      <c r="L890" s="1"/>
      <c r="M890" s="1"/>
      <c r="N890" s="1"/>
      <c r="O890" s="1"/>
      <c r="P890" s="1"/>
      <c r="Q890" s="1"/>
      <c r="R890" s="1"/>
      <c r="S890" s="1"/>
      <c r="T890" s="1"/>
      <c r="U890" s="1"/>
      <c r="W890" s="1"/>
      <c r="X890" s="1"/>
      <c r="Y890" s="1"/>
      <c r="Z890" s="1"/>
      <c r="AA890" s="1"/>
      <c r="AB890" s="1"/>
      <c r="AC890" s="1"/>
      <c r="AD890" s="1"/>
    </row>
    <row r="891">
      <c r="A891" s="1"/>
      <c r="B891" s="1"/>
      <c r="C891" s="1"/>
      <c r="D891" s="1"/>
      <c r="E891" s="1"/>
      <c r="F891" s="1"/>
      <c r="G891" s="1"/>
      <c r="H891" s="1"/>
      <c r="I891" s="1"/>
      <c r="J891" s="1"/>
      <c r="K891" s="1"/>
      <c r="L891" s="1"/>
      <c r="M891" s="1"/>
      <c r="N891" s="1"/>
      <c r="O891" s="1"/>
      <c r="P891" s="1"/>
      <c r="Q891" s="1"/>
      <c r="R891" s="1"/>
      <c r="S891" s="1"/>
      <c r="T891" s="1"/>
      <c r="U891" s="1"/>
      <c r="W891" s="1"/>
      <c r="X891" s="1"/>
      <c r="Y891" s="1"/>
      <c r="Z891" s="1"/>
      <c r="AA891" s="1"/>
      <c r="AB891" s="1"/>
      <c r="AC891" s="1"/>
      <c r="AD891" s="1"/>
    </row>
    <row r="892">
      <c r="A892" s="1"/>
      <c r="B892" s="1"/>
      <c r="C892" s="1"/>
      <c r="D892" s="1"/>
      <c r="E892" s="1"/>
      <c r="F892" s="1"/>
      <c r="G892" s="1"/>
      <c r="H892" s="1"/>
      <c r="I892" s="1"/>
      <c r="J892" s="1"/>
      <c r="K892" s="1"/>
      <c r="L892" s="1"/>
      <c r="M892" s="1"/>
      <c r="N892" s="1"/>
      <c r="O892" s="1"/>
      <c r="P892" s="1"/>
      <c r="Q892" s="1"/>
      <c r="R892" s="1"/>
      <c r="S892" s="1"/>
      <c r="T892" s="1"/>
      <c r="U892" s="1"/>
      <c r="W892" s="1"/>
      <c r="X892" s="1"/>
      <c r="Y892" s="1"/>
      <c r="Z892" s="1"/>
      <c r="AA892" s="1"/>
      <c r="AB892" s="1"/>
      <c r="AC892" s="1"/>
      <c r="AD892" s="1"/>
    </row>
    <row r="893">
      <c r="A893" s="1"/>
      <c r="B893" s="1"/>
      <c r="C893" s="1"/>
      <c r="D893" s="1"/>
      <c r="E893" s="1"/>
      <c r="F893" s="1"/>
      <c r="G893" s="1"/>
      <c r="H893" s="1"/>
      <c r="I893" s="1"/>
      <c r="J893" s="1"/>
      <c r="K893" s="1"/>
      <c r="L893" s="1"/>
      <c r="M893" s="1"/>
      <c r="N893" s="1"/>
      <c r="O893" s="1"/>
      <c r="P893" s="1"/>
      <c r="Q893" s="1"/>
      <c r="R893" s="1"/>
      <c r="S893" s="1"/>
      <c r="T893" s="1"/>
      <c r="U893" s="1"/>
      <c r="W893" s="1"/>
      <c r="X893" s="1"/>
      <c r="Y893" s="1"/>
      <c r="Z893" s="1"/>
      <c r="AA893" s="1"/>
      <c r="AB893" s="1"/>
      <c r="AC893" s="1"/>
      <c r="AD893" s="1"/>
    </row>
    <row r="894">
      <c r="A894" s="1"/>
      <c r="B894" s="1"/>
      <c r="C894" s="1"/>
      <c r="D894" s="1"/>
      <c r="E894" s="1"/>
      <c r="F894" s="1"/>
      <c r="G894" s="1"/>
      <c r="H894" s="1"/>
      <c r="I894" s="1"/>
      <c r="J894" s="1"/>
      <c r="K894" s="1"/>
      <c r="L894" s="1"/>
      <c r="M894" s="1"/>
      <c r="N894" s="1"/>
      <c r="O894" s="1"/>
      <c r="P894" s="1"/>
      <c r="Q894" s="1"/>
      <c r="R894" s="1"/>
      <c r="S894" s="1"/>
      <c r="T894" s="1"/>
      <c r="U894" s="1"/>
      <c r="W894" s="1"/>
      <c r="X894" s="1"/>
      <c r="Y894" s="1"/>
      <c r="Z894" s="1"/>
      <c r="AA894" s="1"/>
      <c r="AB894" s="1"/>
      <c r="AC894" s="1"/>
      <c r="AD894" s="1"/>
    </row>
    <row r="895">
      <c r="A895" s="1"/>
      <c r="B895" s="1"/>
      <c r="C895" s="1"/>
      <c r="D895" s="1"/>
      <c r="E895" s="1"/>
      <c r="F895" s="1"/>
      <c r="G895" s="1"/>
      <c r="H895" s="1"/>
      <c r="I895" s="1"/>
      <c r="J895" s="1"/>
      <c r="K895" s="1"/>
      <c r="L895" s="1"/>
      <c r="M895" s="1"/>
      <c r="N895" s="1"/>
      <c r="O895" s="1"/>
      <c r="P895" s="1"/>
      <c r="Q895" s="1"/>
      <c r="R895" s="1"/>
      <c r="S895" s="1"/>
      <c r="T895" s="1"/>
      <c r="U895" s="1"/>
      <c r="W895" s="1"/>
      <c r="X895" s="1"/>
      <c r="Y895" s="1"/>
      <c r="Z895" s="1"/>
      <c r="AA895" s="1"/>
      <c r="AB895" s="1"/>
      <c r="AC895" s="1"/>
      <c r="AD895" s="1"/>
    </row>
    <row r="896">
      <c r="A896" s="1"/>
      <c r="B896" s="1"/>
      <c r="C896" s="1"/>
      <c r="D896" s="1"/>
      <c r="E896" s="1"/>
      <c r="F896" s="1"/>
      <c r="G896" s="1"/>
      <c r="H896" s="1"/>
      <c r="I896" s="1"/>
      <c r="J896" s="1"/>
      <c r="K896" s="1"/>
      <c r="L896" s="1"/>
      <c r="M896" s="1"/>
      <c r="N896" s="1"/>
      <c r="O896" s="1"/>
      <c r="P896" s="1"/>
      <c r="Q896" s="1"/>
      <c r="R896" s="1"/>
      <c r="S896" s="1"/>
      <c r="T896" s="1"/>
      <c r="U896" s="1"/>
      <c r="W896" s="1"/>
      <c r="X896" s="1"/>
      <c r="Y896" s="1"/>
      <c r="Z896" s="1"/>
      <c r="AA896" s="1"/>
      <c r="AB896" s="1"/>
      <c r="AC896" s="1"/>
      <c r="AD896" s="1"/>
    </row>
    <row r="897">
      <c r="A897" s="1"/>
      <c r="B897" s="1"/>
      <c r="C897" s="1"/>
      <c r="D897" s="1"/>
      <c r="E897" s="1"/>
      <c r="F897" s="1"/>
      <c r="G897" s="1"/>
      <c r="H897" s="1"/>
      <c r="I897" s="1"/>
      <c r="J897" s="1"/>
      <c r="K897" s="1"/>
      <c r="L897" s="1"/>
      <c r="M897" s="1"/>
      <c r="N897" s="1"/>
      <c r="O897" s="1"/>
      <c r="P897" s="1"/>
      <c r="Q897" s="1"/>
      <c r="R897" s="1"/>
      <c r="S897" s="1"/>
      <c r="T897" s="1"/>
      <c r="U897" s="1"/>
      <c r="W897" s="1"/>
      <c r="X897" s="1"/>
      <c r="Y897" s="1"/>
      <c r="Z897" s="1"/>
      <c r="AA897" s="1"/>
      <c r="AB897" s="1"/>
      <c r="AC897" s="1"/>
      <c r="AD897" s="1"/>
    </row>
    <row r="898">
      <c r="A898" s="1"/>
      <c r="B898" s="1"/>
      <c r="C898" s="1"/>
      <c r="D898" s="1"/>
      <c r="E898" s="1"/>
      <c r="F898" s="1"/>
      <c r="G898" s="1"/>
      <c r="H898" s="1"/>
      <c r="I898" s="1"/>
      <c r="J898" s="1"/>
      <c r="K898" s="1"/>
      <c r="L898" s="1"/>
      <c r="M898" s="1"/>
      <c r="N898" s="1"/>
      <c r="O898" s="1"/>
      <c r="P898" s="1"/>
      <c r="Q898" s="1"/>
      <c r="R898" s="1"/>
      <c r="S898" s="1"/>
      <c r="T898" s="1"/>
      <c r="U898" s="1"/>
      <c r="W898" s="1"/>
      <c r="X898" s="1"/>
      <c r="Y898" s="1"/>
      <c r="Z898" s="1"/>
      <c r="AA898" s="1"/>
      <c r="AB898" s="1"/>
      <c r="AC898" s="1"/>
      <c r="AD898" s="1"/>
    </row>
    <row r="899">
      <c r="A899" s="1"/>
      <c r="B899" s="1"/>
      <c r="C899" s="1"/>
      <c r="D899" s="1"/>
      <c r="E899" s="1"/>
      <c r="F899" s="1"/>
      <c r="G899" s="1"/>
      <c r="H899" s="1"/>
      <c r="I899" s="1"/>
      <c r="J899" s="1"/>
      <c r="K899" s="1"/>
      <c r="L899" s="1"/>
      <c r="M899" s="1"/>
      <c r="N899" s="1"/>
      <c r="O899" s="1"/>
      <c r="P899" s="1"/>
      <c r="Q899" s="1"/>
      <c r="R899" s="1"/>
      <c r="S899" s="1"/>
      <c r="T899" s="1"/>
      <c r="U899" s="1"/>
      <c r="W899" s="1"/>
      <c r="X899" s="1"/>
      <c r="Y899" s="1"/>
      <c r="Z899" s="1"/>
      <c r="AA899" s="1"/>
      <c r="AB899" s="1"/>
      <c r="AC899" s="1"/>
      <c r="AD899" s="1"/>
    </row>
    <row r="900">
      <c r="A900" s="1"/>
      <c r="B900" s="1"/>
      <c r="C900" s="1"/>
      <c r="D900" s="1"/>
      <c r="E900" s="1"/>
      <c r="F900" s="1"/>
      <c r="G900" s="1"/>
      <c r="H900" s="1"/>
      <c r="I900" s="1"/>
      <c r="J900" s="1"/>
      <c r="K900" s="1"/>
      <c r="L900" s="1"/>
      <c r="M900" s="1"/>
      <c r="N900" s="1"/>
      <c r="O900" s="1"/>
      <c r="P900" s="1"/>
      <c r="Q900" s="1"/>
      <c r="R900" s="1"/>
      <c r="S900" s="1"/>
      <c r="T900" s="1"/>
      <c r="U900" s="1"/>
      <c r="W900" s="1"/>
      <c r="X900" s="1"/>
      <c r="Y900" s="1"/>
      <c r="Z900" s="1"/>
      <c r="AA900" s="1"/>
      <c r="AB900" s="1"/>
      <c r="AC900" s="1"/>
      <c r="AD900" s="1"/>
    </row>
    <row r="901">
      <c r="A901" s="1"/>
      <c r="B901" s="1"/>
      <c r="C901" s="1"/>
      <c r="D901" s="1"/>
      <c r="E901" s="1"/>
      <c r="F901" s="1"/>
      <c r="G901" s="1"/>
      <c r="H901" s="1"/>
      <c r="I901" s="1"/>
      <c r="J901" s="1"/>
      <c r="K901" s="1"/>
      <c r="L901" s="1"/>
      <c r="M901" s="1"/>
      <c r="N901" s="1"/>
      <c r="O901" s="1"/>
      <c r="P901" s="1"/>
      <c r="Q901" s="1"/>
      <c r="R901" s="1"/>
      <c r="S901" s="1"/>
      <c r="T901" s="1"/>
      <c r="U901" s="1"/>
      <c r="W901" s="1"/>
      <c r="X901" s="1"/>
      <c r="Y901" s="1"/>
      <c r="Z901" s="1"/>
      <c r="AA901" s="1"/>
      <c r="AB901" s="1"/>
      <c r="AC901" s="1"/>
      <c r="AD901" s="1"/>
    </row>
    <row r="902">
      <c r="A902" s="1"/>
      <c r="B902" s="1"/>
      <c r="C902" s="1"/>
      <c r="D902" s="1"/>
      <c r="E902" s="1"/>
      <c r="F902" s="1"/>
      <c r="G902" s="1"/>
      <c r="H902" s="1"/>
      <c r="I902" s="1"/>
      <c r="J902" s="1"/>
      <c r="K902" s="1"/>
      <c r="L902" s="1"/>
      <c r="M902" s="1"/>
      <c r="N902" s="1"/>
      <c r="O902" s="1"/>
      <c r="P902" s="1"/>
      <c r="Q902" s="1"/>
      <c r="R902" s="1"/>
      <c r="S902" s="1"/>
      <c r="T902" s="1"/>
      <c r="U902" s="1"/>
      <c r="W902" s="1"/>
      <c r="X902" s="1"/>
      <c r="Y902" s="1"/>
      <c r="Z902" s="1"/>
      <c r="AA902" s="1"/>
      <c r="AB902" s="1"/>
      <c r="AC902" s="1"/>
      <c r="AD902" s="1"/>
    </row>
    <row r="903">
      <c r="A903" s="1"/>
      <c r="B903" s="1"/>
      <c r="C903" s="1"/>
      <c r="D903" s="1"/>
      <c r="E903" s="1"/>
      <c r="F903" s="1"/>
      <c r="G903" s="1"/>
      <c r="H903" s="1"/>
      <c r="I903" s="1"/>
      <c r="J903" s="1"/>
      <c r="K903" s="1"/>
      <c r="L903" s="1"/>
      <c r="M903" s="1"/>
      <c r="N903" s="1"/>
      <c r="O903" s="1"/>
      <c r="P903" s="1"/>
      <c r="Q903" s="1"/>
      <c r="R903" s="1"/>
      <c r="S903" s="1"/>
      <c r="T903" s="1"/>
      <c r="U903" s="1"/>
      <c r="W903" s="1"/>
      <c r="X903" s="1"/>
      <c r="Y903" s="1"/>
      <c r="Z903" s="1"/>
      <c r="AA903" s="1"/>
      <c r="AB903" s="1"/>
      <c r="AC903" s="1"/>
      <c r="AD903" s="1"/>
    </row>
    <row r="904">
      <c r="A904" s="1"/>
      <c r="B904" s="1"/>
      <c r="C904" s="1"/>
      <c r="D904" s="1"/>
      <c r="E904" s="1"/>
      <c r="F904" s="1"/>
      <c r="G904" s="1"/>
      <c r="H904" s="1"/>
      <c r="I904" s="1"/>
      <c r="J904" s="1"/>
      <c r="K904" s="1"/>
      <c r="L904" s="1"/>
      <c r="M904" s="1"/>
      <c r="N904" s="1"/>
      <c r="O904" s="1"/>
      <c r="P904" s="1"/>
      <c r="Q904" s="1"/>
      <c r="R904" s="1"/>
      <c r="S904" s="1"/>
      <c r="T904" s="1"/>
      <c r="U904" s="1"/>
      <c r="W904" s="1"/>
      <c r="X904" s="1"/>
      <c r="Y904" s="1"/>
      <c r="Z904" s="1"/>
      <c r="AA904" s="1"/>
      <c r="AB904" s="1"/>
      <c r="AC904" s="1"/>
      <c r="AD904" s="1"/>
    </row>
    <row r="905">
      <c r="A905" s="1"/>
      <c r="B905" s="1"/>
      <c r="C905" s="1"/>
      <c r="D905" s="1"/>
      <c r="E905" s="1"/>
      <c r="F905" s="1"/>
      <c r="G905" s="1"/>
      <c r="H905" s="1"/>
      <c r="I905" s="1"/>
      <c r="J905" s="1"/>
      <c r="K905" s="1"/>
      <c r="L905" s="1"/>
      <c r="M905" s="1"/>
      <c r="N905" s="1"/>
      <c r="O905" s="1"/>
      <c r="P905" s="1"/>
      <c r="Q905" s="1"/>
      <c r="R905" s="1"/>
      <c r="S905" s="1"/>
      <c r="T905" s="1"/>
      <c r="U905" s="1"/>
      <c r="W905" s="1"/>
      <c r="X905" s="1"/>
      <c r="Y905" s="1"/>
      <c r="Z905" s="1"/>
      <c r="AA905" s="1"/>
      <c r="AB905" s="1"/>
      <c r="AC905" s="1"/>
      <c r="AD905" s="1"/>
    </row>
    <row r="906">
      <c r="A906" s="1"/>
      <c r="B906" s="1"/>
      <c r="C906" s="1"/>
      <c r="D906" s="1"/>
      <c r="E906" s="1"/>
      <c r="F906" s="1"/>
      <c r="G906" s="1"/>
      <c r="H906" s="1"/>
      <c r="I906" s="1"/>
      <c r="J906" s="1"/>
      <c r="K906" s="1"/>
      <c r="L906" s="1"/>
      <c r="M906" s="1"/>
      <c r="N906" s="1"/>
      <c r="O906" s="1"/>
      <c r="P906" s="1"/>
      <c r="Q906" s="1"/>
      <c r="R906" s="1"/>
      <c r="S906" s="1"/>
      <c r="T906" s="1"/>
      <c r="U906" s="1"/>
      <c r="W906" s="1"/>
      <c r="X906" s="1"/>
      <c r="Y906" s="1"/>
      <c r="Z906" s="1"/>
      <c r="AA906" s="1"/>
      <c r="AB906" s="1"/>
      <c r="AC906" s="1"/>
      <c r="AD906" s="1"/>
    </row>
    <row r="907">
      <c r="A907" s="1"/>
      <c r="B907" s="1"/>
      <c r="C907" s="1"/>
      <c r="D907" s="1"/>
      <c r="E907" s="1"/>
      <c r="F907" s="1"/>
      <c r="G907" s="1"/>
      <c r="H907" s="1"/>
      <c r="I907" s="1"/>
      <c r="J907" s="1"/>
      <c r="K907" s="1"/>
      <c r="L907" s="1"/>
      <c r="M907" s="1"/>
      <c r="N907" s="1"/>
      <c r="O907" s="1"/>
      <c r="P907" s="1"/>
      <c r="Q907" s="1"/>
      <c r="R907" s="1"/>
      <c r="S907" s="1"/>
      <c r="T907" s="1"/>
      <c r="U907" s="1"/>
      <c r="W907" s="1"/>
      <c r="X907" s="1"/>
      <c r="Y907" s="1"/>
      <c r="Z907" s="1"/>
      <c r="AA907" s="1"/>
      <c r="AB907" s="1"/>
      <c r="AC907" s="1"/>
      <c r="AD907" s="1"/>
    </row>
    <row r="908">
      <c r="A908" s="1"/>
      <c r="B908" s="1"/>
      <c r="C908" s="1"/>
      <c r="D908" s="1"/>
      <c r="E908" s="1"/>
      <c r="F908" s="1"/>
      <c r="G908" s="1"/>
      <c r="H908" s="1"/>
      <c r="I908" s="1"/>
      <c r="J908" s="1"/>
      <c r="K908" s="1"/>
      <c r="L908" s="1"/>
      <c r="M908" s="1"/>
      <c r="N908" s="1"/>
      <c r="O908" s="1"/>
      <c r="P908" s="1"/>
      <c r="Q908" s="1"/>
      <c r="R908" s="1"/>
      <c r="S908" s="1"/>
      <c r="T908" s="1"/>
      <c r="U908" s="1"/>
      <c r="W908" s="1"/>
      <c r="X908" s="1"/>
      <c r="Y908" s="1"/>
      <c r="Z908" s="1"/>
      <c r="AA908" s="1"/>
      <c r="AB908" s="1"/>
      <c r="AC908" s="1"/>
      <c r="AD908" s="1"/>
    </row>
    <row r="909">
      <c r="A909" s="1"/>
      <c r="B909" s="1"/>
      <c r="C909" s="1"/>
      <c r="D909" s="1"/>
      <c r="E909" s="1"/>
      <c r="F909" s="1"/>
      <c r="G909" s="1"/>
      <c r="H909" s="1"/>
      <c r="I909" s="1"/>
      <c r="J909" s="1"/>
      <c r="K909" s="1"/>
      <c r="L909" s="1"/>
      <c r="M909" s="1"/>
      <c r="N909" s="1"/>
      <c r="O909" s="1"/>
      <c r="P909" s="1"/>
      <c r="Q909" s="1"/>
      <c r="R909" s="1"/>
      <c r="S909" s="1"/>
      <c r="T909" s="1"/>
      <c r="U909" s="1"/>
      <c r="W909" s="1"/>
      <c r="X909" s="1"/>
      <c r="Y909" s="1"/>
      <c r="Z909" s="1"/>
      <c r="AA909" s="1"/>
      <c r="AB909" s="1"/>
      <c r="AC909" s="1"/>
      <c r="AD909" s="1"/>
    </row>
    <row r="910">
      <c r="A910" s="1"/>
      <c r="B910" s="1"/>
      <c r="C910" s="1"/>
      <c r="D910" s="1"/>
      <c r="E910" s="1"/>
      <c r="F910" s="1"/>
      <c r="G910" s="1"/>
      <c r="H910" s="1"/>
      <c r="I910" s="1"/>
      <c r="J910" s="1"/>
      <c r="K910" s="1"/>
      <c r="L910" s="1"/>
      <c r="M910" s="1"/>
      <c r="N910" s="1"/>
      <c r="O910" s="1"/>
      <c r="P910" s="1"/>
      <c r="Q910" s="1"/>
      <c r="R910" s="1"/>
      <c r="S910" s="1"/>
      <c r="T910" s="1"/>
      <c r="U910" s="1"/>
      <c r="W910" s="1"/>
      <c r="X910" s="1"/>
      <c r="Y910" s="1"/>
      <c r="Z910" s="1"/>
      <c r="AA910" s="1"/>
      <c r="AB910" s="1"/>
      <c r="AC910" s="1"/>
      <c r="AD910" s="1"/>
    </row>
    <row r="911">
      <c r="A911" s="1"/>
      <c r="B911" s="1"/>
      <c r="C911" s="1"/>
      <c r="D911" s="1"/>
      <c r="E911" s="1"/>
      <c r="F911" s="1"/>
      <c r="G911" s="1"/>
      <c r="H911" s="1"/>
      <c r="I911" s="1"/>
      <c r="J911" s="1"/>
      <c r="K911" s="1"/>
      <c r="L911" s="1"/>
      <c r="M911" s="1"/>
      <c r="N911" s="1"/>
      <c r="O911" s="1"/>
      <c r="P911" s="1"/>
      <c r="Q911" s="1"/>
      <c r="R911" s="1"/>
      <c r="S911" s="1"/>
      <c r="T911" s="1"/>
      <c r="U911" s="1"/>
      <c r="W911" s="1"/>
      <c r="X911" s="1"/>
      <c r="Y911" s="1"/>
      <c r="Z911" s="1"/>
      <c r="AA911" s="1"/>
      <c r="AB911" s="1"/>
      <c r="AC911" s="1"/>
      <c r="AD911" s="1"/>
    </row>
    <row r="912">
      <c r="A912" s="1"/>
      <c r="B912" s="1"/>
      <c r="C912" s="1"/>
      <c r="D912" s="1"/>
      <c r="E912" s="1"/>
      <c r="F912" s="1"/>
      <c r="G912" s="1"/>
      <c r="H912" s="1"/>
      <c r="I912" s="1"/>
      <c r="J912" s="1"/>
      <c r="K912" s="1"/>
      <c r="L912" s="1"/>
      <c r="M912" s="1"/>
      <c r="N912" s="1"/>
      <c r="O912" s="1"/>
      <c r="P912" s="1"/>
      <c r="Q912" s="1"/>
      <c r="R912" s="1"/>
      <c r="S912" s="1"/>
      <c r="T912" s="1"/>
      <c r="U912" s="1"/>
      <c r="W912" s="1"/>
      <c r="X912" s="1"/>
      <c r="Y912" s="1"/>
      <c r="Z912" s="1"/>
      <c r="AA912" s="1"/>
      <c r="AB912" s="1"/>
      <c r="AC912" s="1"/>
      <c r="AD912" s="1"/>
    </row>
    <row r="913">
      <c r="A913" s="1"/>
      <c r="B913" s="1"/>
      <c r="C913" s="1"/>
      <c r="D913" s="1"/>
      <c r="E913" s="1"/>
      <c r="F913" s="1"/>
      <c r="G913" s="1"/>
      <c r="H913" s="1"/>
      <c r="I913" s="1"/>
      <c r="J913" s="1"/>
      <c r="K913" s="1"/>
      <c r="L913" s="1"/>
      <c r="M913" s="1"/>
      <c r="N913" s="1"/>
      <c r="O913" s="1"/>
      <c r="P913" s="1"/>
      <c r="Q913" s="1"/>
      <c r="R913" s="1"/>
      <c r="S913" s="1"/>
      <c r="T913" s="1"/>
      <c r="U913" s="1"/>
      <c r="W913" s="1"/>
      <c r="X913" s="1"/>
      <c r="Y913" s="1"/>
      <c r="Z913" s="1"/>
      <c r="AA913" s="1"/>
      <c r="AB913" s="1"/>
      <c r="AC913" s="1"/>
      <c r="AD913" s="1"/>
    </row>
    <row r="914">
      <c r="A914" s="1"/>
      <c r="B914" s="1"/>
      <c r="C914" s="1"/>
      <c r="D914" s="1"/>
      <c r="E914" s="1"/>
      <c r="F914" s="1"/>
      <c r="G914" s="1"/>
      <c r="H914" s="1"/>
      <c r="I914" s="1"/>
      <c r="J914" s="1"/>
      <c r="K914" s="1"/>
      <c r="L914" s="1"/>
      <c r="M914" s="1"/>
      <c r="N914" s="1"/>
      <c r="O914" s="1"/>
      <c r="P914" s="1"/>
      <c r="Q914" s="1"/>
      <c r="R914" s="1"/>
      <c r="S914" s="1"/>
      <c r="T914" s="1"/>
      <c r="U914" s="1"/>
      <c r="W914" s="1"/>
      <c r="X914" s="1"/>
      <c r="Y914" s="1"/>
      <c r="Z914" s="1"/>
      <c r="AA914" s="1"/>
      <c r="AB914" s="1"/>
      <c r="AC914" s="1"/>
      <c r="AD914" s="1"/>
    </row>
    <row r="915">
      <c r="A915" s="1"/>
      <c r="B915" s="1"/>
      <c r="C915" s="1"/>
      <c r="D915" s="1"/>
      <c r="E915" s="1"/>
      <c r="F915" s="1"/>
      <c r="G915" s="1"/>
      <c r="H915" s="1"/>
      <c r="I915" s="1"/>
      <c r="J915" s="1"/>
      <c r="K915" s="1"/>
      <c r="L915" s="1"/>
      <c r="M915" s="1"/>
      <c r="N915" s="1"/>
      <c r="O915" s="1"/>
      <c r="P915" s="1"/>
      <c r="Q915" s="1"/>
      <c r="R915" s="1"/>
      <c r="S915" s="1"/>
      <c r="T915" s="1"/>
      <c r="U915" s="1"/>
      <c r="W915" s="1"/>
      <c r="X915" s="1"/>
      <c r="Y915" s="1"/>
      <c r="Z915" s="1"/>
      <c r="AA915" s="1"/>
      <c r="AB915" s="1"/>
      <c r="AC915" s="1"/>
      <c r="AD915" s="1"/>
    </row>
    <row r="916">
      <c r="A916" s="1"/>
      <c r="B916" s="1"/>
      <c r="C916" s="1"/>
      <c r="D916" s="1"/>
      <c r="E916" s="1"/>
      <c r="F916" s="1"/>
      <c r="G916" s="1"/>
      <c r="H916" s="1"/>
      <c r="I916" s="1"/>
      <c r="J916" s="1"/>
      <c r="K916" s="1"/>
      <c r="L916" s="1"/>
      <c r="M916" s="1"/>
      <c r="N916" s="1"/>
      <c r="O916" s="1"/>
      <c r="P916" s="1"/>
      <c r="Q916" s="1"/>
      <c r="R916" s="1"/>
      <c r="S916" s="1"/>
      <c r="T916" s="1"/>
      <c r="U916" s="1"/>
      <c r="W916" s="1"/>
      <c r="X916" s="1"/>
      <c r="Y916" s="1"/>
      <c r="Z916" s="1"/>
      <c r="AA916" s="1"/>
      <c r="AB916" s="1"/>
      <c r="AC916" s="1"/>
      <c r="AD916" s="1"/>
    </row>
    <row r="917">
      <c r="A917" s="1"/>
      <c r="B917" s="1"/>
      <c r="C917" s="1"/>
      <c r="D917" s="1"/>
      <c r="E917" s="1"/>
      <c r="F917" s="1"/>
      <c r="G917" s="1"/>
      <c r="H917" s="1"/>
      <c r="I917" s="1"/>
      <c r="J917" s="1"/>
      <c r="K917" s="1"/>
      <c r="L917" s="1"/>
      <c r="M917" s="1"/>
      <c r="N917" s="1"/>
      <c r="O917" s="1"/>
      <c r="P917" s="1"/>
      <c r="Q917" s="1"/>
      <c r="R917" s="1"/>
      <c r="S917" s="1"/>
      <c r="T917" s="1"/>
      <c r="U917" s="1"/>
      <c r="W917" s="1"/>
      <c r="X917" s="1"/>
      <c r="Y917" s="1"/>
      <c r="Z917" s="1"/>
      <c r="AA917" s="1"/>
      <c r="AB917" s="1"/>
      <c r="AC917" s="1"/>
      <c r="AD917" s="1"/>
    </row>
    <row r="918">
      <c r="A918" s="1"/>
      <c r="B918" s="1"/>
      <c r="C918" s="1"/>
      <c r="D918" s="1"/>
      <c r="E918" s="1"/>
      <c r="F918" s="1"/>
      <c r="G918" s="1"/>
      <c r="H918" s="1"/>
      <c r="I918" s="1"/>
      <c r="J918" s="1"/>
      <c r="K918" s="1"/>
      <c r="L918" s="1"/>
      <c r="M918" s="1"/>
      <c r="N918" s="1"/>
      <c r="O918" s="1"/>
      <c r="P918" s="1"/>
      <c r="Q918" s="1"/>
      <c r="R918" s="1"/>
      <c r="S918" s="1"/>
      <c r="T918" s="1"/>
      <c r="U918" s="1"/>
      <c r="W918" s="1"/>
      <c r="X918" s="1"/>
      <c r="Y918" s="1"/>
      <c r="Z918" s="1"/>
      <c r="AA918" s="1"/>
      <c r="AB918" s="1"/>
      <c r="AC918" s="1"/>
      <c r="AD918" s="1"/>
    </row>
    <row r="919">
      <c r="A919" s="1"/>
      <c r="B919" s="1"/>
      <c r="C919" s="1"/>
      <c r="D919" s="1"/>
      <c r="E919" s="1"/>
      <c r="F919" s="1"/>
      <c r="G919" s="1"/>
      <c r="H919" s="1"/>
      <c r="I919" s="1"/>
      <c r="J919" s="1"/>
      <c r="K919" s="1"/>
      <c r="L919" s="1"/>
      <c r="M919" s="1"/>
      <c r="N919" s="1"/>
      <c r="O919" s="1"/>
      <c r="P919" s="1"/>
      <c r="Q919" s="1"/>
      <c r="R919" s="1"/>
      <c r="S919" s="1"/>
      <c r="T919" s="1"/>
      <c r="U919" s="1"/>
      <c r="W919" s="1"/>
      <c r="X919" s="1"/>
      <c r="Y919" s="1"/>
      <c r="Z919" s="1"/>
      <c r="AA919" s="1"/>
      <c r="AB919" s="1"/>
      <c r="AC919" s="1"/>
      <c r="AD919" s="1"/>
    </row>
    <row r="920">
      <c r="A920" s="1"/>
      <c r="B920" s="1"/>
      <c r="C920" s="1"/>
      <c r="D920" s="1"/>
      <c r="E920" s="1"/>
      <c r="F920" s="1"/>
      <c r="G920" s="1"/>
      <c r="H920" s="1"/>
      <c r="I920" s="1"/>
      <c r="J920" s="1"/>
      <c r="K920" s="1"/>
      <c r="L920" s="1"/>
      <c r="M920" s="1"/>
      <c r="N920" s="1"/>
      <c r="O920" s="1"/>
      <c r="P920" s="1"/>
      <c r="Q920" s="1"/>
      <c r="R920" s="1"/>
      <c r="S920" s="1"/>
      <c r="T920" s="1"/>
      <c r="U920" s="1"/>
      <c r="W920" s="1"/>
      <c r="X920" s="1"/>
      <c r="Y920" s="1"/>
      <c r="Z920" s="1"/>
      <c r="AA920" s="1"/>
      <c r="AB920" s="1"/>
      <c r="AC920" s="1"/>
      <c r="AD920" s="1"/>
    </row>
    <row r="921">
      <c r="A921" s="1"/>
      <c r="B921" s="1"/>
      <c r="C921" s="1"/>
      <c r="D921" s="1"/>
      <c r="E921" s="1"/>
      <c r="F921" s="1"/>
      <c r="G921" s="1"/>
      <c r="H921" s="1"/>
      <c r="I921" s="1"/>
      <c r="J921" s="1"/>
      <c r="K921" s="1"/>
      <c r="L921" s="1"/>
      <c r="M921" s="1"/>
      <c r="N921" s="1"/>
      <c r="O921" s="1"/>
      <c r="P921" s="1"/>
      <c r="Q921" s="1"/>
      <c r="R921" s="1"/>
      <c r="S921" s="1"/>
      <c r="T921" s="1"/>
      <c r="U921" s="1"/>
      <c r="W921" s="1"/>
      <c r="X921" s="1"/>
      <c r="Y921" s="1"/>
      <c r="Z921" s="1"/>
      <c r="AA921" s="1"/>
      <c r="AB921" s="1"/>
      <c r="AC921" s="1"/>
      <c r="AD921" s="1"/>
    </row>
    <row r="922">
      <c r="A922" s="1"/>
      <c r="B922" s="1"/>
      <c r="C922" s="1"/>
      <c r="D922" s="1"/>
      <c r="E922" s="1"/>
      <c r="F922" s="1"/>
      <c r="G922" s="1"/>
      <c r="H922" s="1"/>
      <c r="I922" s="1"/>
      <c r="J922" s="1"/>
      <c r="K922" s="1"/>
      <c r="L922" s="1"/>
      <c r="M922" s="1"/>
      <c r="N922" s="1"/>
      <c r="O922" s="1"/>
      <c r="P922" s="1"/>
      <c r="Q922" s="1"/>
      <c r="R922" s="1"/>
      <c r="S922" s="1"/>
      <c r="T922" s="1"/>
      <c r="U922" s="1"/>
      <c r="W922" s="1"/>
      <c r="X922" s="1"/>
      <c r="Y922" s="1"/>
      <c r="Z922" s="1"/>
      <c r="AA922" s="1"/>
      <c r="AB922" s="1"/>
      <c r="AC922" s="1"/>
      <c r="AD922" s="1"/>
    </row>
    <row r="923">
      <c r="A923" s="1"/>
      <c r="B923" s="1"/>
      <c r="C923" s="1"/>
      <c r="D923" s="1"/>
      <c r="E923" s="1"/>
      <c r="F923" s="1"/>
      <c r="G923" s="1"/>
      <c r="H923" s="1"/>
      <c r="I923" s="1"/>
      <c r="J923" s="1"/>
      <c r="K923" s="1"/>
      <c r="L923" s="1"/>
      <c r="M923" s="1"/>
      <c r="N923" s="1"/>
      <c r="O923" s="1"/>
      <c r="P923" s="1"/>
      <c r="Q923" s="1"/>
      <c r="R923" s="1"/>
      <c r="S923" s="1"/>
      <c r="T923" s="1"/>
      <c r="U923" s="1"/>
      <c r="W923" s="1"/>
      <c r="X923" s="1"/>
      <c r="Y923" s="1"/>
      <c r="Z923" s="1"/>
      <c r="AA923" s="1"/>
      <c r="AB923" s="1"/>
      <c r="AC923" s="1"/>
      <c r="AD923" s="1"/>
    </row>
    <row r="924">
      <c r="A924" s="1"/>
      <c r="B924" s="1"/>
      <c r="C924" s="1"/>
      <c r="D924" s="1"/>
      <c r="E924" s="1"/>
      <c r="F924" s="1"/>
      <c r="G924" s="1"/>
      <c r="H924" s="1"/>
      <c r="I924" s="1"/>
      <c r="J924" s="1"/>
      <c r="K924" s="1"/>
      <c r="L924" s="1"/>
      <c r="M924" s="1"/>
      <c r="N924" s="1"/>
      <c r="O924" s="1"/>
      <c r="P924" s="1"/>
      <c r="Q924" s="1"/>
      <c r="R924" s="1"/>
      <c r="S924" s="1"/>
      <c r="T924" s="1"/>
      <c r="U924" s="1"/>
      <c r="W924" s="1"/>
      <c r="X924" s="1"/>
      <c r="Y924" s="1"/>
      <c r="Z924" s="1"/>
      <c r="AA924" s="1"/>
      <c r="AB924" s="1"/>
      <c r="AC924" s="1"/>
      <c r="AD924" s="1"/>
    </row>
    <row r="925">
      <c r="A925" s="1"/>
      <c r="B925" s="1"/>
      <c r="C925" s="1"/>
      <c r="D925" s="1"/>
      <c r="E925" s="1"/>
      <c r="F925" s="1"/>
      <c r="G925" s="1"/>
      <c r="H925" s="1"/>
      <c r="I925" s="1"/>
      <c r="J925" s="1"/>
      <c r="K925" s="1"/>
      <c r="L925" s="1"/>
      <c r="M925" s="1"/>
      <c r="N925" s="1"/>
      <c r="O925" s="1"/>
      <c r="P925" s="1"/>
      <c r="Q925" s="1"/>
      <c r="R925" s="1"/>
      <c r="S925" s="1"/>
      <c r="T925" s="1"/>
      <c r="U925" s="1"/>
      <c r="W925" s="1"/>
      <c r="X925" s="1"/>
      <c r="Y925" s="1"/>
      <c r="Z925" s="1"/>
      <c r="AA925" s="1"/>
      <c r="AB925" s="1"/>
      <c r="AC925" s="1"/>
      <c r="AD925" s="1"/>
    </row>
    <row r="926">
      <c r="A926" s="1"/>
      <c r="B926" s="1"/>
      <c r="C926" s="1"/>
      <c r="D926" s="1"/>
      <c r="E926" s="1"/>
      <c r="F926" s="1"/>
      <c r="G926" s="1"/>
      <c r="H926" s="1"/>
      <c r="I926" s="1"/>
      <c r="J926" s="1"/>
      <c r="K926" s="1"/>
      <c r="L926" s="1"/>
      <c r="M926" s="1"/>
      <c r="N926" s="1"/>
      <c r="O926" s="1"/>
      <c r="P926" s="1"/>
      <c r="Q926" s="1"/>
      <c r="R926" s="1"/>
      <c r="S926" s="1"/>
      <c r="T926" s="1"/>
      <c r="U926" s="1"/>
      <c r="W926" s="1"/>
      <c r="X926" s="1"/>
      <c r="Y926" s="1"/>
      <c r="Z926" s="1"/>
      <c r="AA926" s="1"/>
      <c r="AB926" s="1"/>
      <c r="AC926" s="1"/>
      <c r="AD926" s="1"/>
    </row>
    <row r="927">
      <c r="A927" s="1"/>
      <c r="B927" s="1"/>
      <c r="C927" s="1"/>
      <c r="D927" s="1"/>
      <c r="E927" s="1"/>
      <c r="F927" s="1"/>
      <c r="G927" s="1"/>
      <c r="H927" s="1"/>
      <c r="I927" s="1"/>
      <c r="J927" s="1"/>
      <c r="K927" s="1"/>
      <c r="L927" s="1"/>
      <c r="M927" s="1"/>
      <c r="N927" s="1"/>
      <c r="O927" s="1"/>
      <c r="P927" s="1"/>
      <c r="Q927" s="1"/>
      <c r="R927" s="1"/>
      <c r="S927" s="1"/>
      <c r="T927" s="1"/>
      <c r="U927" s="1"/>
      <c r="W927" s="1"/>
      <c r="X927" s="1"/>
      <c r="Y927" s="1"/>
      <c r="Z927" s="1"/>
      <c r="AA927" s="1"/>
      <c r="AB927" s="1"/>
      <c r="AC927" s="1"/>
      <c r="AD927" s="1"/>
    </row>
    <row r="928">
      <c r="A928" s="1"/>
      <c r="B928" s="1"/>
      <c r="C928" s="1"/>
      <c r="D928" s="1"/>
      <c r="E928" s="1"/>
      <c r="F928" s="1"/>
      <c r="G928" s="1"/>
      <c r="H928" s="1"/>
      <c r="I928" s="1"/>
      <c r="J928" s="1"/>
      <c r="K928" s="1"/>
      <c r="L928" s="1"/>
      <c r="M928" s="1"/>
      <c r="N928" s="1"/>
      <c r="O928" s="1"/>
      <c r="P928" s="1"/>
      <c r="Q928" s="1"/>
      <c r="R928" s="1"/>
      <c r="S928" s="1"/>
      <c r="T928" s="1"/>
      <c r="U928" s="1"/>
      <c r="W928" s="1"/>
      <c r="X928" s="1"/>
      <c r="Y928" s="1"/>
      <c r="Z928" s="1"/>
      <c r="AA928" s="1"/>
      <c r="AB928" s="1"/>
      <c r="AC928" s="1"/>
      <c r="AD928" s="1"/>
    </row>
    <row r="929">
      <c r="A929" s="1"/>
      <c r="B929" s="1"/>
      <c r="C929" s="1"/>
      <c r="D929" s="1"/>
      <c r="E929" s="1"/>
      <c r="F929" s="1"/>
      <c r="G929" s="1"/>
      <c r="H929" s="1"/>
      <c r="I929" s="1"/>
      <c r="J929" s="1"/>
      <c r="K929" s="1"/>
      <c r="L929" s="1"/>
      <c r="M929" s="1"/>
      <c r="N929" s="1"/>
      <c r="O929" s="1"/>
      <c r="P929" s="1"/>
      <c r="Q929" s="1"/>
      <c r="R929" s="1"/>
      <c r="S929" s="1"/>
      <c r="T929" s="1"/>
      <c r="U929" s="1"/>
      <c r="W929" s="1"/>
      <c r="X929" s="1"/>
      <c r="Y929" s="1"/>
      <c r="Z929" s="1"/>
      <c r="AA929" s="1"/>
      <c r="AB929" s="1"/>
      <c r="AC929" s="1"/>
      <c r="AD929" s="1"/>
    </row>
    <row r="930">
      <c r="A930" s="1"/>
      <c r="B930" s="1"/>
      <c r="C930" s="1"/>
      <c r="D930" s="1"/>
      <c r="E930" s="1"/>
      <c r="F930" s="1"/>
      <c r="G930" s="1"/>
      <c r="H930" s="1"/>
      <c r="I930" s="1"/>
      <c r="J930" s="1"/>
      <c r="K930" s="1"/>
      <c r="L930" s="1"/>
      <c r="M930" s="1"/>
      <c r="N930" s="1"/>
      <c r="O930" s="1"/>
      <c r="P930" s="1"/>
      <c r="Q930" s="1"/>
      <c r="R930" s="1"/>
      <c r="S930" s="1"/>
      <c r="T930" s="1"/>
      <c r="U930" s="1"/>
      <c r="W930" s="1"/>
      <c r="X930" s="1"/>
      <c r="Y930" s="1"/>
      <c r="Z930" s="1"/>
      <c r="AA930" s="1"/>
      <c r="AB930" s="1"/>
      <c r="AC930" s="1"/>
      <c r="AD930" s="1"/>
    </row>
    <row r="931">
      <c r="A931" s="1"/>
      <c r="B931" s="1"/>
      <c r="C931" s="1"/>
      <c r="D931" s="1"/>
      <c r="E931" s="1"/>
      <c r="F931" s="1"/>
      <c r="G931" s="1"/>
      <c r="H931" s="1"/>
      <c r="I931" s="1"/>
      <c r="J931" s="1"/>
      <c r="K931" s="1"/>
      <c r="L931" s="1"/>
      <c r="M931" s="1"/>
      <c r="N931" s="1"/>
      <c r="O931" s="1"/>
      <c r="P931" s="1"/>
      <c r="Q931" s="1"/>
      <c r="R931" s="1"/>
      <c r="S931" s="1"/>
      <c r="T931" s="1"/>
      <c r="U931" s="1"/>
      <c r="W931" s="1"/>
      <c r="X931" s="1"/>
      <c r="Y931" s="1"/>
      <c r="Z931" s="1"/>
      <c r="AA931" s="1"/>
      <c r="AB931" s="1"/>
      <c r="AC931" s="1"/>
      <c r="AD931" s="1"/>
    </row>
    <row r="932">
      <c r="A932" s="1"/>
      <c r="B932" s="1"/>
      <c r="C932" s="1"/>
      <c r="D932" s="1"/>
      <c r="E932" s="1"/>
      <c r="F932" s="1"/>
      <c r="G932" s="1"/>
      <c r="H932" s="1"/>
      <c r="I932" s="1"/>
      <c r="J932" s="1"/>
      <c r="K932" s="1"/>
      <c r="L932" s="1"/>
      <c r="M932" s="1"/>
      <c r="N932" s="1"/>
      <c r="O932" s="1"/>
      <c r="P932" s="1"/>
      <c r="Q932" s="1"/>
      <c r="R932" s="1"/>
      <c r="S932" s="1"/>
      <c r="T932" s="1"/>
      <c r="U932" s="1"/>
      <c r="W932" s="1"/>
      <c r="X932" s="1"/>
      <c r="Y932" s="1"/>
      <c r="Z932" s="1"/>
      <c r="AA932" s="1"/>
      <c r="AB932" s="1"/>
      <c r="AC932" s="1"/>
      <c r="AD932" s="1"/>
    </row>
    <row r="933">
      <c r="A933" s="1"/>
      <c r="B933" s="1"/>
      <c r="C933" s="1"/>
      <c r="D933" s="1"/>
      <c r="E933" s="1"/>
      <c r="F933" s="1"/>
      <c r="G933" s="1"/>
      <c r="H933" s="1"/>
      <c r="I933" s="1"/>
      <c r="J933" s="1"/>
      <c r="K933" s="1"/>
      <c r="L933" s="1"/>
      <c r="M933" s="1"/>
      <c r="N933" s="1"/>
      <c r="O933" s="1"/>
      <c r="P933" s="1"/>
      <c r="Q933" s="1"/>
      <c r="R933" s="1"/>
      <c r="S933" s="1"/>
      <c r="T933" s="1"/>
      <c r="U933" s="1"/>
      <c r="W933" s="1"/>
      <c r="X933" s="1"/>
      <c r="Y933" s="1"/>
      <c r="Z933" s="1"/>
      <c r="AA933" s="1"/>
      <c r="AB933" s="1"/>
      <c r="AC933" s="1"/>
      <c r="AD933" s="1"/>
    </row>
    <row r="934">
      <c r="A934" s="1"/>
      <c r="B934" s="1"/>
      <c r="C934" s="1"/>
      <c r="D934" s="1"/>
      <c r="E934" s="1"/>
      <c r="F934" s="1"/>
      <c r="G934" s="1"/>
      <c r="H934" s="1"/>
      <c r="I934" s="1"/>
      <c r="J934" s="1"/>
      <c r="K934" s="1"/>
      <c r="L934" s="1"/>
      <c r="M934" s="1"/>
      <c r="N934" s="1"/>
      <c r="O934" s="1"/>
      <c r="P934" s="1"/>
      <c r="Q934" s="1"/>
      <c r="R934" s="1"/>
      <c r="S934" s="1"/>
      <c r="T934" s="1"/>
      <c r="U934" s="1"/>
      <c r="W934" s="1"/>
      <c r="X934" s="1"/>
      <c r="Y934" s="1"/>
      <c r="Z934" s="1"/>
      <c r="AA934" s="1"/>
      <c r="AB934" s="1"/>
      <c r="AC934" s="1"/>
      <c r="AD934" s="1"/>
    </row>
    <row r="935">
      <c r="A935" s="1"/>
      <c r="B935" s="1"/>
      <c r="C935" s="1"/>
      <c r="D935" s="1"/>
      <c r="E935" s="1"/>
      <c r="F935" s="1"/>
      <c r="G935" s="1"/>
      <c r="H935" s="1"/>
      <c r="I935" s="1"/>
      <c r="J935" s="1"/>
      <c r="K935" s="1"/>
      <c r="L935" s="1"/>
      <c r="M935" s="1"/>
      <c r="N935" s="1"/>
      <c r="O935" s="1"/>
      <c r="P935" s="1"/>
      <c r="Q935" s="1"/>
      <c r="R935" s="1"/>
      <c r="S935" s="1"/>
      <c r="T935" s="1"/>
      <c r="U935" s="1"/>
      <c r="W935" s="1"/>
      <c r="X935" s="1"/>
      <c r="Y935" s="1"/>
      <c r="Z935" s="1"/>
      <c r="AA935" s="1"/>
      <c r="AB935" s="1"/>
      <c r="AC935" s="1"/>
      <c r="AD935" s="1"/>
    </row>
    <row r="936">
      <c r="A936" s="1"/>
      <c r="B936" s="1"/>
      <c r="C936" s="1"/>
      <c r="D936" s="1"/>
      <c r="E936" s="1"/>
      <c r="F936" s="1"/>
      <c r="G936" s="1"/>
      <c r="H936" s="1"/>
      <c r="I936" s="1"/>
      <c r="J936" s="1"/>
      <c r="K936" s="1"/>
      <c r="L936" s="1"/>
      <c r="M936" s="1"/>
      <c r="N936" s="1"/>
      <c r="O936" s="1"/>
      <c r="P936" s="1"/>
      <c r="Q936" s="1"/>
      <c r="R936" s="1"/>
      <c r="S936" s="1"/>
      <c r="T936" s="1"/>
      <c r="U936" s="1"/>
      <c r="W936" s="1"/>
      <c r="X936" s="1"/>
      <c r="Y936" s="1"/>
      <c r="Z936" s="1"/>
      <c r="AA936" s="1"/>
      <c r="AB936" s="1"/>
      <c r="AC936" s="1"/>
      <c r="AD936" s="1"/>
    </row>
    <row r="937">
      <c r="A937" s="1"/>
      <c r="B937" s="1"/>
      <c r="C937" s="1"/>
      <c r="D937" s="1"/>
      <c r="E937" s="1"/>
      <c r="F937" s="1"/>
      <c r="G937" s="1"/>
      <c r="H937" s="1"/>
      <c r="I937" s="1"/>
      <c r="J937" s="1"/>
      <c r="K937" s="1"/>
      <c r="L937" s="1"/>
      <c r="M937" s="1"/>
      <c r="N937" s="1"/>
      <c r="O937" s="1"/>
      <c r="P937" s="1"/>
      <c r="Q937" s="1"/>
      <c r="R937" s="1"/>
      <c r="S937" s="1"/>
      <c r="T937" s="1"/>
      <c r="U937" s="1"/>
      <c r="W937" s="1"/>
      <c r="X937" s="1"/>
      <c r="Y937" s="1"/>
      <c r="Z937" s="1"/>
      <c r="AA937" s="1"/>
      <c r="AB937" s="1"/>
      <c r="AC937" s="1"/>
      <c r="AD937" s="1"/>
    </row>
    <row r="938">
      <c r="A938" s="1"/>
      <c r="B938" s="1"/>
      <c r="C938" s="1"/>
      <c r="D938" s="1"/>
      <c r="E938" s="1"/>
      <c r="F938" s="1"/>
      <c r="G938" s="1"/>
      <c r="H938" s="1"/>
      <c r="I938" s="1"/>
      <c r="J938" s="1"/>
      <c r="K938" s="1"/>
      <c r="L938" s="1"/>
      <c r="M938" s="1"/>
      <c r="N938" s="1"/>
      <c r="O938" s="1"/>
      <c r="P938" s="1"/>
      <c r="Q938" s="1"/>
      <c r="R938" s="1"/>
      <c r="S938" s="1"/>
      <c r="T938" s="1"/>
      <c r="U938" s="1"/>
      <c r="W938" s="1"/>
      <c r="X938" s="1"/>
      <c r="Y938" s="1"/>
      <c r="Z938" s="1"/>
      <c r="AA938" s="1"/>
      <c r="AB938" s="1"/>
      <c r="AC938" s="1"/>
      <c r="AD938" s="1"/>
    </row>
    <row r="939">
      <c r="A939" s="1"/>
      <c r="B939" s="1"/>
      <c r="C939" s="1"/>
      <c r="D939" s="1"/>
      <c r="E939" s="1"/>
      <c r="F939" s="1"/>
      <c r="G939" s="1"/>
      <c r="H939" s="1"/>
      <c r="I939" s="1"/>
      <c r="J939" s="1"/>
      <c r="K939" s="1"/>
      <c r="L939" s="1"/>
      <c r="M939" s="1"/>
      <c r="N939" s="1"/>
      <c r="O939" s="1"/>
      <c r="P939" s="1"/>
      <c r="Q939" s="1"/>
      <c r="R939" s="1"/>
      <c r="S939" s="1"/>
      <c r="T939" s="1"/>
      <c r="U939" s="1"/>
      <c r="W939" s="1"/>
      <c r="X939" s="1"/>
      <c r="Y939" s="1"/>
      <c r="Z939" s="1"/>
      <c r="AA939" s="1"/>
      <c r="AB939" s="1"/>
      <c r="AC939" s="1"/>
      <c r="AD939" s="1"/>
    </row>
    <row r="940">
      <c r="A940" s="1"/>
      <c r="B940" s="1"/>
      <c r="C940" s="1"/>
      <c r="D940" s="1"/>
      <c r="E940" s="1"/>
      <c r="F940" s="1"/>
      <c r="G940" s="1"/>
      <c r="H940" s="1"/>
      <c r="I940" s="1"/>
      <c r="J940" s="1"/>
      <c r="K940" s="1"/>
      <c r="L940" s="1"/>
      <c r="M940" s="1"/>
      <c r="N940" s="1"/>
      <c r="O940" s="1"/>
      <c r="P940" s="1"/>
      <c r="Q940" s="1"/>
      <c r="R940" s="1"/>
      <c r="S940" s="1"/>
      <c r="T940" s="1"/>
      <c r="U940" s="1"/>
      <c r="W940" s="1"/>
      <c r="X940" s="1"/>
      <c r="Y940" s="1"/>
      <c r="Z940" s="1"/>
      <c r="AA940" s="1"/>
      <c r="AB940" s="1"/>
      <c r="AC940" s="1"/>
      <c r="AD940" s="1"/>
    </row>
    <row r="941">
      <c r="A941" s="1"/>
      <c r="B941" s="1"/>
      <c r="C941" s="1"/>
      <c r="D941" s="1"/>
      <c r="E941" s="1"/>
      <c r="F941" s="1"/>
      <c r="G941" s="1"/>
      <c r="H941" s="1"/>
      <c r="I941" s="1"/>
      <c r="J941" s="1"/>
      <c r="K941" s="1"/>
      <c r="L941" s="1"/>
      <c r="M941" s="1"/>
      <c r="N941" s="1"/>
      <c r="O941" s="1"/>
      <c r="P941" s="1"/>
      <c r="Q941" s="1"/>
      <c r="R941" s="1"/>
      <c r="S941" s="1"/>
      <c r="T941" s="1"/>
      <c r="U941" s="1"/>
      <c r="W941" s="1"/>
      <c r="X941" s="1"/>
      <c r="Y941" s="1"/>
      <c r="Z941" s="1"/>
      <c r="AA941" s="1"/>
      <c r="AB941" s="1"/>
      <c r="AC941" s="1"/>
      <c r="AD941" s="1"/>
    </row>
    <row r="942">
      <c r="A942" s="1"/>
      <c r="B942" s="1"/>
      <c r="C942" s="1"/>
      <c r="D942" s="1"/>
      <c r="E942" s="1"/>
      <c r="F942" s="1"/>
      <c r="G942" s="1"/>
      <c r="H942" s="1"/>
      <c r="I942" s="1"/>
      <c r="J942" s="1"/>
      <c r="K942" s="1"/>
      <c r="L942" s="1"/>
      <c r="M942" s="1"/>
      <c r="N942" s="1"/>
      <c r="O942" s="1"/>
      <c r="P942" s="1"/>
      <c r="Q942" s="1"/>
      <c r="R942" s="1"/>
      <c r="S942" s="1"/>
      <c r="T942" s="1"/>
      <c r="U942" s="1"/>
      <c r="W942" s="1"/>
      <c r="X942" s="1"/>
      <c r="Y942" s="1"/>
      <c r="Z942" s="1"/>
      <c r="AA942" s="1"/>
      <c r="AB942" s="1"/>
      <c r="AC942" s="1"/>
      <c r="AD942" s="1"/>
    </row>
    <row r="943">
      <c r="A943" s="1"/>
      <c r="B943" s="1"/>
      <c r="C943" s="1"/>
      <c r="D943" s="1"/>
      <c r="E943" s="1"/>
      <c r="F943" s="1"/>
      <c r="G943" s="1"/>
      <c r="H943" s="1"/>
      <c r="I943" s="1"/>
      <c r="J943" s="1"/>
      <c r="K943" s="1"/>
      <c r="L943" s="1"/>
      <c r="M943" s="1"/>
      <c r="N943" s="1"/>
      <c r="O943" s="1"/>
      <c r="P943" s="1"/>
      <c r="Q943" s="1"/>
      <c r="R943" s="1"/>
      <c r="S943" s="1"/>
      <c r="T943" s="1"/>
      <c r="U943" s="1"/>
      <c r="W943" s="1"/>
      <c r="X943" s="1"/>
      <c r="Y943" s="1"/>
      <c r="Z943" s="1"/>
      <c r="AA943" s="1"/>
      <c r="AB943" s="1"/>
      <c r="AC943" s="1"/>
      <c r="AD943" s="1"/>
    </row>
    <row r="944">
      <c r="A944" s="1"/>
      <c r="B944" s="1"/>
      <c r="C944" s="1"/>
      <c r="D944" s="1"/>
      <c r="E944" s="1"/>
      <c r="F944" s="1"/>
      <c r="G944" s="1"/>
      <c r="H944" s="1"/>
      <c r="I944" s="1"/>
      <c r="J944" s="1"/>
      <c r="K944" s="1"/>
      <c r="L944" s="1"/>
      <c r="M944" s="1"/>
      <c r="N944" s="1"/>
      <c r="O944" s="1"/>
      <c r="P944" s="1"/>
      <c r="Q944" s="1"/>
      <c r="R944" s="1"/>
      <c r="S944" s="1"/>
      <c r="T944" s="1"/>
      <c r="U944" s="1"/>
      <c r="W944" s="1"/>
      <c r="X944" s="1"/>
      <c r="Y944" s="1"/>
      <c r="Z944" s="1"/>
      <c r="AA944" s="1"/>
      <c r="AB944" s="1"/>
      <c r="AC944" s="1"/>
      <c r="AD944" s="1"/>
    </row>
    <row r="945">
      <c r="A945" s="1"/>
      <c r="B945" s="1"/>
      <c r="C945" s="1"/>
      <c r="D945" s="1"/>
      <c r="E945" s="1"/>
      <c r="F945" s="1"/>
      <c r="G945" s="1"/>
      <c r="H945" s="1"/>
      <c r="I945" s="1"/>
      <c r="J945" s="1"/>
      <c r="K945" s="1"/>
      <c r="L945" s="1"/>
      <c r="M945" s="1"/>
      <c r="N945" s="1"/>
      <c r="O945" s="1"/>
      <c r="P945" s="1"/>
      <c r="Q945" s="1"/>
      <c r="R945" s="1"/>
      <c r="S945" s="1"/>
      <c r="T945" s="1"/>
      <c r="U945" s="1"/>
      <c r="W945" s="1"/>
      <c r="X945" s="1"/>
      <c r="Y945" s="1"/>
      <c r="Z945" s="1"/>
      <c r="AA945" s="1"/>
      <c r="AB945" s="1"/>
      <c r="AC945" s="1"/>
      <c r="AD945" s="1"/>
    </row>
    <row r="946">
      <c r="A946" s="1"/>
      <c r="B946" s="1"/>
      <c r="C946" s="1"/>
      <c r="D946" s="1"/>
      <c r="E946" s="1"/>
      <c r="F946" s="1"/>
      <c r="G946" s="1"/>
      <c r="H946" s="1"/>
      <c r="I946" s="1"/>
      <c r="J946" s="1"/>
      <c r="K946" s="1"/>
      <c r="L946" s="1"/>
      <c r="M946" s="1"/>
      <c r="N946" s="1"/>
      <c r="O946" s="1"/>
      <c r="P946" s="1"/>
      <c r="Q946" s="1"/>
      <c r="R946" s="1"/>
      <c r="S946" s="1"/>
      <c r="T946" s="1"/>
      <c r="U946" s="1"/>
      <c r="W946" s="1"/>
      <c r="X946" s="1"/>
      <c r="Y946" s="1"/>
      <c r="Z946" s="1"/>
      <c r="AA946" s="1"/>
      <c r="AB946" s="1"/>
      <c r="AC946" s="1"/>
      <c r="AD946" s="1"/>
    </row>
    <row r="947">
      <c r="A947" s="1"/>
      <c r="B947" s="1"/>
      <c r="C947" s="1"/>
      <c r="D947" s="1"/>
      <c r="E947" s="1"/>
      <c r="F947" s="1"/>
      <c r="G947" s="1"/>
      <c r="H947" s="1"/>
      <c r="I947" s="1"/>
      <c r="J947" s="1"/>
      <c r="K947" s="1"/>
      <c r="L947" s="1"/>
      <c r="M947" s="1"/>
      <c r="N947" s="1"/>
      <c r="O947" s="1"/>
      <c r="P947" s="1"/>
      <c r="Q947" s="1"/>
      <c r="R947" s="1"/>
      <c r="S947" s="1"/>
      <c r="T947" s="1"/>
      <c r="U947" s="1"/>
      <c r="W947" s="1"/>
      <c r="X947" s="1"/>
      <c r="Y947" s="1"/>
      <c r="Z947" s="1"/>
      <c r="AA947" s="1"/>
      <c r="AB947" s="1"/>
      <c r="AC947" s="1"/>
      <c r="AD947" s="1"/>
    </row>
    <row r="948">
      <c r="A948" s="1"/>
      <c r="B948" s="1"/>
      <c r="C948" s="1"/>
      <c r="D948" s="1"/>
      <c r="E948" s="1"/>
      <c r="F948" s="1"/>
      <c r="G948" s="1"/>
      <c r="H948" s="1"/>
      <c r="I948" s="1"/>
      <c r="J948" s="1"/>
      <c r="K948" s="1"/>
      <c r="L948" s="1"/>
      <c r="M948" s="1"/>
      <c r="N948" s="1"/>
      <c r="O948" s="1"/>
      <c r="P948" s="1"/>
      <c r="Q948" s="1"/>
      <c r="R948" s="1"/>
      <c r="S948" s="1"/>
      <c r="T948" s="1"/>
      <c r="U948" s="1"/>
      <c r="W948" s="1"/>
      <c r="X948" s="1"/>
      <c r="Y948" s="1"/>
      <c r="Z948" s="1"/>
      <c r="AA948" s="1"/>
      <c r="AB948" s="1"/>
      <c r="AC948" s="1"/>
      <c r="AD948" s="1"/>
    </row>
    <row r="949">
      <c r="A949" s="1"/>
      <c r="B949" s="1"/>
      <c r="C949" s="1"/>
      <c r="D949" s="1"/>
      <c r="E949" s="1"/>
      <c r="F949" s="1"/>
      <c r="G949" s="1"/>
      <c r="H949" s="1"/>
      <c r="I949" s="1"/>
      <c r="J949" s="1"/>
      <c r="K949" s="1"/>
      <c r="L949" s="1"/>
      <c r="M949" s="1"/>
      <c r="N949" s="1"/>
      <c r="O949" s="1"/>
      <c r="P949" s="1"/>
      <c r="Q949" s="1"/>
      <c r="R949" s="1"/>
      <c r="S949" s="1"/>
      <c r="T949" s="1"/>
      <c r="U949" s="1"/>
      <c r="W949" s="1"/>
      <c r="X949" s="1"/>
      <c r="Y949" s="1"/>
      <c r="Z949" s="1"/>
      <c r="AA949" s="1"/>
      <c r="AB949" s="1"/>
      <c r="AC949" s="1"/>
      <c r="AD949" s="1"/>
    </row>
    <row r="950">
      <c r="A950" s="1"/>
      <c r="B950" s="1"/>
      <c r="C950" s="1"/>
      <c r="D950" s="1"/>
      <c r="E950" s="1"/>
      <c r="F950" s="1"/>
      <c r="G950" s="1"/>
      <c r="H950" s="1"/>
      <c r="I950" s="1"/>
      <c r="J950" s="1"/>
      <c r="K950" s="1"/>
      <c r="L950" s="1"/>
      <c r="M950" s="1"/>
      <c r="N950" s="1"/>
      <c r="O950" s="1"/>
      <c r="P950" s="1"/>
      <c r="Q950" s="1"/>
      <c r="R950" s="1"/>
      <c r="S950" s="1"/>
      <c r="T950" s="1"/>
      <c r="U950" s="1"/>
      <c r="W950" s="1"/>
      <c r="X950" s="1"/>
      <c r="Y950" s="1"/>
      <c r="Z950" s="1"/>
      <c r="AA950" s="1"/>
      <c r="AB950" s="1"/>
      <c r="AC950" s="1"/>
      <c r="AD950" s="1"/>
    </row>
    <row r="951">
      <c r="A951" s="1"/>
      <c r="B951" s="1"/>
      <c r="C951" s="1"/>
      <c r="D951" s="1"/>
      <c r="E951" s="1"/>
      <c r="F951" s="1"/>
      <c r="G951" s="1"/>
      <c r="H951" s="1"/>
      <c r="I951" s="1"/>
      <c r="J951" s="1"/>
      <c r="K951" s="1"/>
      <c r="L951" s="1"/>
      <c r="M951" s="1"/>
      <c r="N951" s="1"/>
      <c r="O951" s="1"/>
      <c r="P951" s="1"/>
      <c r="Q951" s="1"/>
      <c r="R951" s="1"/>
      <c r="S951" s="1"/>
      <c r="T951" s="1"/>
      <c r="U951" s="1"/>
      <c r="W951" s="1"/>
      <c r="X951" s="1"/>
      <c r="Y951" s="1"/>
      <c r="Z951" s="1"/>
      <c r="AA951" s="1"/>
      <c r="AB951" s="1"/>
      <c r="AC951" s="1"/>
      <c r="AD951" s="1"/>
    </row>
    <row r="952">
      <c r="A952" s="1"/>
      <c r="B952" s="1"/>
      <c r="C952" s="1"/>
      <c r="D952" s="1"/>
      <c r="E952" s="1"/>
      <c r="F952" s="1"/>
      <c r="G952" s="1"/>
      <c r="H952" s="1"/>
      <c r="I952" s="1"/>
      <c r="J952" s="1"/>
      <c r="K952" s="1"/>
      <c r="L952" s="1"/>
      <c r="M952" s="1"/>
      <c r="N952" s="1"/>
      <c r="O952" s="1"/>
      <c r="P952" s="1"/>
      <c r="Q952" s="1"/>
      <c r="R952" s="1"/>
      <c r="S952" s="1"/>
      <c r="T952" s="1"/>
      <c r="U952" s="1"/>
      <c r="W952" s="1"/>
      <c r="X952" s="1"/>
      <c r="Y952" s="1"/>
      <c r="Z952" s="1"/>
      <c r="AA952" s="1"/>
      <c r="AB952" s="1"/>
      <c r="AC952" s="1"/>
      <c r="AD952" s="1"/>
    </row>
    <row r="953">
      <c r="A953" s="1"/>
      <c r="B953" s="1"/>
      <c r="C953" s="1"/>
      <c r="D953" s="1"/>
      <c r="E953" s="1"/>
      <c r="F953" s="1"/>
      <c r="G953" s="1"/>
      <c r="H953" s="1"/>
      <c r="I953" s="1"/>
      <c r="J953" s="1"/>
      <c r="K953" s="1"/>
      <c r="L953" s="1"/>
      <c r="M953" s="1"/>
      <c r="N953" s="1"/>
      <c r="O953" s="1"/>
      <c r="P953" s="1"/>
      <c r="Q953" s="1"/>
      <c r="R953" s="1"/>
      <c r="S953" s="1"/>
      <c r="T953" s="1"/>
      <c r="U953" s="1"/>
      <c r="W953" s="1"/>
      <c r="X953" s="1"/>
      <c r="Y953" s="1"/>
      <c r="Z953" s="1"/>
      <c r="AA953" s="1"/>
      <c r="AB953" s="1"/>
      <c r="AC953" s="1"/>
      <c r="AD953" s="1"/>
    </row>
    <row r="954">
      <c r="A954" s="1"/>
      <c r="B954" s="1"/>
      <c r="C954" s="1"/>
      <c r="D954" s="1"/>
      <c r="E954" s="1"/>
      <c r="F954" s="1"/>
      <c r="G954" s="1"/>
      <c r="H954" s="1"/>
      <c r="I954" s="1"/>
      <c r="J954" s="1"/>
      <c r="K954" s="1"/>
      <c r="L954" s="1"/>
      <c r="M954" s="1"/>
      <c r="N954" s="1"/>
      <c r="O954" s="1"/>
      <c r="P954" s="1"/>
      <c r="Q954" s="1"/>
      <c r="R954" s="1"/>
      <c r="S954" s="1"/>
      <c r="T954" s="1"/>
      <c r="U954" s="1"/>
      <c r="W954" s="1"/>
      <c r="X954" s="1"/>
      <c r="Y954" s="1"/>
      <c r="Z954" s="1"/>
      <c r="AA954" s="1"/>
      <c r="AB954" s="1"/>
      <c r="AC954" s="1"/>
      <c r="AD954" s="1"/>
    </row>
    <row r="955">
      <c r="A955" s="1"/>
      <c r="B955" s="1"/>
      <c r="C955" s="1"/>
      <c r="D955" s="1"/>
      <c r="E955" s="1"/>
      <c r="F955" s="1"/>
      <c r="G955" s="1"/>
      <c r="H955" s="1"/>
      <c r="I955" s="1"/>
      <c r="J955" s="1"/>
      <c r="K955" s="1"/>
      <c r="L955" s="1"/>
      <c r="M955" s="1"/>
      <c r="N955" s="1"/>
      <c r="O955" s="1"/>
      <c r="P955" s="1"/>
      <c r="Q955" s="1"/>
      <c r="R955" s="1"/>
      <c r="S955" s="1"/>
      <c r="T955" s="1"/>
      <c r="U955" s="1"/>
      <c r="W955" s="1"/>
      <c r="X955" s="1"/>
      <c r="Y955" s="1"/>
      <c r="Z955" s="1"/>
      <c r="AA955" s="1"/>
      <c r="AB955" s="1"/>
      <c r="AC955" s="1"/>
      <c r="AD955" s="1"/>
    </row>
    <row r="956">
      <c r="A956" s="1"/>
      <c r="B956" s="1"/>
      <c r="C956" s="1"/>
      <c r="D956" s="1"/>
      <c r="E956" s="1"/>
      <c r="F956" s="1"/>
      <c r="G956" s="1"/>
      <c r="H956" s="1"/>
      <c r="I956" s="1"/>
      <c r="J956" s="1"/>
      <c r="K956" s="1"/>
      <c r="L956" s="1"/>
      <c r="M956" s="1"/>
      <c r="N956" s="1"/>
      <c r="O956" s="1"/>
      <c r="P956" s="1"/>
      <c r="Q956" s="1"/>
      <c r="R956" s="1"/>
      <c r="S956" s="1"/>
      <c r="T956" s="1"/>
      <c r="U956" s="1"/>
      <c r="W956" s="1"/>
      <c r="X956" s="1"/>
      <c r="Y956" s="1"/>
      <c r="Z956" s="1"/>
      <c r="AA956" s="1"/>
      <c r="AB956" s="1"/>
      <c r="AC956" s="1"/>
      <c r="AD956" s="1"/>
    </row>
    <row r="957">
      <c r="A957" s="1"/>
      <c r="B957" s="1"/>
      <c r="C957" s="1"/>
      <c r="D957" s="1"/>
      <c r="E957" s="1"/>
      <c r="F957" s="1"/>
      <c r="G957" s="1"/>
      <c r="H957" s="1"/>
      <c r="I957" s="1"/>
      <c r="J957" s="1"/>
      <c r="K957" s="1"/>
      <c r="L957" s="1"/>
      <c r="M957" s="1"/>
      <c r="N957" s="1"/>
      <c r="O957" s="1"/>
      <c r="P957" s="1"/>
      <c r="Q957" s="1"/>
      <c r="R957" s="1"/>
      <c r="S957" s="1"/>
      <c r="T957" s="1"/>
      <c r="U957" s="1"/>
      <c r="W957" s="1"/>
      <c r="X957" s="1"/>
      <c r="Y957" s="1"/>
      <c r="Z957" s="1"/>
      <c r="AA957" s="1"/>
      <c r="AB957" s="1"/>
      <c r="AC957" s="1"/>
      <c r="AD957" s="1"/>
    </row>
    <row r="958">
      <c r="A958" s="1"/>
      <c r="B958" s="1"/>
      <c r="C958" s="1"/>
      <c r="D958" s="1"/>
      <c r="E958" s="1"/>
      <c r="F958" s="1"/>
      <c r="G958" s="1"/>
      <c r="H958" s="1"/>
      <c r="I958" s="1"/>
      <c r="J958" s="1"/>
      <c r="K958" s="1"/>
      <c r="L958" s="1"/>
      <c r="M958" s="1"/>
      <c r="N958" s="1"/>
      <c r="O958" s="1"/>
      <c r="P958" s="1"/>
      <c r="Q958" s="1"/>
      <c r="R958" s="1"/>
      <c r="S958" s="1"/>
      <c r="T958" s="1"/>
      <c r="U958" s="1"/>
      <c r="W958" s="1"/>
      <c r="X958" s="1"/>
      <c r="Y958" s="1"/>
      <c r="Z958" s="1"/>
      <c r="AA958" s="1"/>
      <c r="AB958" s="1"/>
      <c r="AC958" s="1"/>
      <c r="AD958" s="1"/>
    </row>
    <row r="959">
      <c r="A959" s="1"/>
      <c r="B959" s="1"/>
      <c r="C959" s="1"/>
      <c r="D959" s="1"/>
      <c r="E959" s="1"/>
      <c r="F959" s="1"/>
      <c r="G959" s="1"/>
      <c r="H959" s="1"/>
      <c r="I959" s="1"/>
      <c r="J959" s="1"/>
      <c r="K959" s="1"/>
      <c r="L959" s="1"/>
      <c r="M959" s="1"/>
      <c r="N959" s="1"/>
      <c r="O959" s="1"/>
      <c r="P959" s="1"/>
      <c r="Q959" s="1"/>
      <c r="R959" s="1"/>
      <c r="S959" s="1"/>
      <c r="T959" s="1"/>
      <c r="U959" s="1"/>
      <c r="W959" s="1"/>
      <c r="X959" s="1"/>
      <c r="Y959" s="1"/>
      <c r="Z959" s="1"/>
      <c r="AA959" s="1"/>
      <c r="AB959" s="1"/>
      <c r="AC959" s="1"/>
      <c r="AD959" s="1"/>
    </row>
    <row r="960">
      <c r="A960" s="1"/>
      <c r="B960" s="1"/>
      <c r="C960" s="1"/>
      <c r="D960" s="1"/>
      <c r="E960" s="1"/>
      <c r="F960" s="1"/>
      <c r="G960" s="1"/>
      <c r="H960" s="1"/>
      <c r="I960" s="1"/>
      <c r="J960" s="1"/>
      <c r="K960" s="1"/>
      <c r="L960" s="1"/>
      <c r="M960" s="1"/>
      <c r="N960" s="1"/>
      <c r="O960" s="1"/>
      <c r="P960" s="1"/>
      <c r="Q960" s="1"/>
      <c r="R960" s="1"/>
      <c r="S960" s="1"/>
      <c r="T960" s="1"/>
      <c r="U960" s="1"/>
      <c r="W960" s="1"/>
      <c r="X960" s="1"/>
      <c r="Y960" s="1"/>
      <c r="Z960" s="1"/>
      <c r="AA960" s="1"/>
      <c r="AB960" s="1"/>
      <c r="AC960" s="1"/>
      <c r="AD960" s="1"/>
    </row>
    <row r="961">
      <c r="A961" s="1"/>
      <c r="B961" s="1"/>
      <c r="C961" s="1"/>
      <c r="D961" s="1"/>
      <c r="E961" s="1"/>
      <c r="F961" s="1"/>
      <c r="G961" s="1"/>
      <c r="H961" s="1"/>
      <c r="I961" s="1"/>
      <c r="J961" s="1"/>
      <c r="K961" s="1"/>
      <c r="L961" s="1"/>
      <c r="M961" s="1"/>
      <c r="N961" s="1"/>
      <c r="O961" s="1"/>
      <c r="P961" s="1"/>
      <c r="Q961" s="1"/>
      <c r="R961" s="1"/>
      <c r="S961" s="1"/>
      <c r="T961" s="1"/>
      <c r="U961" s="1"/>
      <c r="W961" s="1"/>
      <c r="X961" s="1"/>
      <c r="Y961" s="1"/>
      <c r="Z961" s="1"/>
      <c r="AA961" s="1"/>
      <c r="AB961" s="1"/>
      <c r="AC961" s="1"/>
      <c r="AD961" s="1"/>
    </row>
    <row r="962">
      <c r="A962" s="1"/>
      <c r="B962" s="1"/>
      <c r="C962" s="1"/>
      <c r="D962" s="1"/>
      <c r="E962" s="1"/>
      <c r="F962" s="1"/>
      <c r="G962" s="1"/>
      <c r="H962" s="1"/>
      <c r="I962" s="1"/>
      <c r="J962" s="1"/>
      <c r="K962" s="1"/>
      <c r="L962" s="1"/>
      <c r="M962" s="1"/>
      <c r="N962" s="1"/>
      <c r="O962" s="1"/>
      <c r="P962" s="1"/>
      <c r="Q962" s="1"/>
      <c r="R962" s="1"/>
      <c r="S962" s="1"/>
      <c r="T962" s="1"/>
      <c r="U962" s="1"/>
      <c r="W962" s="1"/>
      <c r="X962" s="1"/>
      <c r="Y962" s="1"/>
      <c r="Z962" s="1"/>
      <c r="AA962" s="1"/>
      <c r="AB962" s="1"/>
      <c r="AC962" s="1"/>
      <c r="AD962" s="1"/>
    </row>
    <row r="963">
      <c r="A963" s="1"/>
      <c r="B963" s="1"/>
      <c r="C963" s="1"/>
      <c r="D963" s="1"/>
      <c r="E963" s="1"/>
      <c r="F963" s="1"/>
      <c r="G963" s="1"/>
      <c r="H963" s="1"/>
      <c r="I963" s="1"/>
      <c r="J963" s="1"/>
      <c r="K963" s="1"/>
      <c r="L963" s="1"/>
      <c r="M963" s="1"/>
      <c r="N963" s="1"/>
      <c r="O963" s="1"/>
      <c r="P963" s="1"/>
      <c r="Q963" s="1"/>
      <c r="R963" s="1"/>
      <c r="S963" s="1"/>
      <c r="T963" s="1"/>
      <c r="U963" s="1"/>
      <c r="W963" s="1"/>
      <c r="X963" s="1"/>
      <c r="Y963" s="1"/>
      <c r="Z963" s="1"/>
      <c r="AA963" s="1"/>
      <c r="AB963" s="1"/>
      <c r="AC963" s="1"/>
      <c r="AD963" s="1"/>
    </row>
    <row r="964">
      <c r="A964" s="1"/>
      <c r="B964" s="1"/>
      <c r="C964" s="1"/>
      <c r="D964" s="1"/>
      <c r="E964" s="1"/>
      <c r="F964" s="1"/>
      <c r="G964" s="1"/>
      <c r="H964" s="1"/>
      <c r="I964" s="1"/>
      <c r="J964" s="1"/>
      <c r="K964" s="1"/>
      <c r="L964" s="1"/>
      <c r="M964" s="1"/>
      <c r="N964" s="1"/>
      <c r="O964" s="1"/>
      <c r="P964" s="1"/>
      <c r="Q964" s="1"/>
      <c r="R964" s="1"/>
      <c r="S964" s="1"/>
      <c r="T964" s="1"/>
      <c r="U964" s="1"/>
      <c r="W964" s="1"/>
      <c r="X964" s="1"/>
      <c r="Y964" s="1"/>
      <c r="Z964" s="1"/>
      <c r="AA964" s="1"/>
      <c r="AB964" s="1"/>
      <c r="AC964" s="1"/>
      <c r="AD964" s="1"/>
    </row>
    <row r="965">
      <c r="A965" s="1"/>
      <c r="B965" s="1"/>
      <c r="C965" s="1"/>
      <c r="D965" s="1"/>
      <c r="E965" s="1"/>
      <c r="F965" s="1"/>
      <c r="G965" s="1"/>
      <c r="H965" s="1"/>
      <c r="I965" s="1"/>
      <c r="J965" s="1"/>
      <c r="K965" s="1"/>
      <c r="L965" s="1"/>
      <c r="M965" s="1"/>
      <c r="N965" s="1"/>
      <c r="O965" s="1"/>
      <c r="P965" s="1"/>
      <c r="Q965" s="1"/>
      <c r="R965" s="1"/>
      <c r="S965" s="1"/>
      <c r="T965" s="1"/>
      <c r="U965" s="1"/>
      <c r="W965" s="1"/>
      <c r="X965" s="1"/>
      <c r="Y965" s="1"/>
      <c r="Z965" s="1"/>
      <c r="AA965" s="1"/>
      <c r="AB965" s="1"/>
      <c r="AC965" s="1"/>
      <c r="AD965" s="1"/>
    </row>
    <row r="966">
      <c r="A966" s="1"/>
      <c r="B966" s="1"/>
      <c r="C966" s="1"/>
      <c r="D966" s="1"/>
      <c r="E966" s="1"/>
      <c r="F966" s="1"/>
      <c r="G966" s="1"/>
      <c r="H966" s="1"/>
      <c r="I966" s="1"/>
      <c r="J966" s="1"/>
      <c r="K966" s="1"/>
      <c r="L966" s="1"/>
      <c r="M966" s="1"/>
      <c r="N966" s="1"/>
      <c r="O966" s="1"/>
      <c r="P966" s="1"/>
      <c r="Q966" s="1"/>
      <c r="R966" s="1"/>
      <c r="S966" s="1"/>
      <c r="T966" s="1"/>
      <c r="U966" s="1"/>
      <c r="W966" s="1"/>
      <c r="X966" s="1"/>
      <c r="Y966" s="1"/>
      <c r="Z966" s="1"/>
      <c r="AA966" s="1"/>
      <c r="AB966" s="1"/>
      <c r="AC966" s="1"/>
      <c r="AD966" s="1"/>
    </row>
    <row r="967">
      <c r="A967" s="1"/>
      <c r="B967" s="1"/>
      <c r="C967" s="1"/>
      <c r="D967" s="1"/>
      <c r="E967" s="1"/>
      <c r="F967" s="1"/>
      <c r="G967" s="1"/>
      <c r="H967" s="1"/>
      <c r="I967" s="1"/>
      <c r="J967" s="1"/>
      <c r="K967" s="1"/>
      <c r="L967" s="1"/>
      <c r="M967" s="1"/>
      <c r="N967" s="1"/>
      <c r="O967" s="1"/>
      <c r="P967" s="1"/>
      <c r="Q967" s="1"/>
      <c r="R967" s="1"/>
      <c r="S967" s="1"/>
      <c r="T967" s="1"/>
      <c r="U967" s="1"/>
      <c r="W967" s="1"/>
      <c r="X967" s="1"/>
      <c r="Y967" s="1"/>
      <c r="Z967" s="1"/>
      <c r="AA967" s="1"/>
      <c r="AB967" s="1"/>
      <c r="AC967" s="1"/>
      <c r="AD967" s="1"/>
    </row>
    <row r="968">
      <c r="A968" s="1"/>
      <c r="B968" s="1"/>
      <c r="C968" s="1"/>
      <c r="D968" s="1"/>
      <c r="E968" s="1"/>
      <c r="F968" s="1"/>
      <c r="G968" s="1"/>
      <c r="H968" s="1"/>
      <c r="I968" s="1"/>
      <c r="J968" s="1"/>
      <c r="K968" s="1"/>
      <c r="L968" s="1"/>
      <c r="M968" s="1"/>
      <c r="N968" s="1"/>
      <c r="O968" s="1"/>
      <c r="P968" s="1"/>
      <c r="Q968" s="1"/>
      <c r="R968" s="1"/>
      <c r="S968" s="1"/>
      <c r="T968" s="1"/>
      <c r="U968" s="1"/>
      <c r="W968" s="1"/>
      <c r="X968" s="1"/>
      <c r="Y968" s="1"/>
      <c r="Z968" s="1"/>
      <c r="AA968" s="1"/>
      <c r="AB968" s="1"/>
      <c r="AC968" s="1"/>
      <c r="AD968" s="1"/>
    </row>
    <row r="969">
      <c r="A969" s="1"/>
      <c r="B969" s="1"/>
      <c r="C969" s="1"/>
      <c r="D969" s="1"/>
      <c r="E969" s="1"/>
      <c r="F969" s="1"/>
      <c r="G969" s="1"/>
      <c r="H969" s="1"/>
      <c r="I969" s="1"/>
      <c r="J969" s="1"/>
      <c r="K969" s="1"/>
      <c r="L969" s="1"/>
      <c r="M969" s="1"/>
      <c r="N969" s="1"/>
      <c r="O969" s="1"/>
      <c r="P969" s="1"/>
      <c r="Q969" s="1"/>
      <c r="R969" s="1"/>
      <c r="S969" s="1"/>
      <c r="T969" s="1"/>
      <c r="U969" s="1"/>
      <c r="W969" s="1"/>
      <c r="X969" s="1"/>
      <c r="Y969" s="1"/>
      <c r="Z969" s="1"/>
      <c r="AA969" s="1"/>
      <c r="AB969" s="1"/>
      <c r="AC969" s="1"/>
      <c r="AD969" s="1"/>
    </row>
    <row r="970">
      <c r="A970" s="1"/>
      <c r="B970" s="1"/>
      <c r="C970" s="1"/>
      <c r="D970" s="1"/>
      <c r="E970" s="1"/>
      <c r="F970" s="1"/>
      <c r="G970" s="1"/>
      <c r="H970" s="1"/>
      <c r="I970" s="1"/>
      <c r="J970" s="1"/>
      <c r="K970" s="1"/>
      <c r="L970" s="1"/>
      <c r="M970" s="1"/>
      <c r="N970" s="1"/>
      <c r="O970" s="1"/>
      <c r="P970" s="1"/>
      <c r="Q970" s="1"/>
      <c r="R970" s="1"/>
      <c r="S970" s="1"/>
      <c r="T970" s="1"/>
      <c r="U970" s="1"/>
      <c r="W970" s="1"/>
      <c r="X970" s="1"/>
      <c r="Y970" s="1"/>
      <c r="Z970" s="1"/>
      <c r="AA970" s="1"/>
      <c r="AB970" s="1"/>
      <c r="AC970" s="1"/>
      <c r="AD970" s="1"/>
    </row>
    <row r="971">
      <c r="A971" s="1"/>
      <c r="B971" s="1"/>
      <c r="C971" s="1"/>
      <c r="D971" s="1"/>
      <c r="E971" s="1"/>
      <c r="F971" s="1"/>
      <c r="G971" s="1"/>
      <c r="H971" s="1"/>
      <c r="I971" s="1"/>
      <c r="J971" s="1"/>
      <c r="K971" s="1"/>
      <c r="L971" s="1"/>
      <c r="M971" s="1"/>
      <c r="N971" s="1"/>
      <c r="O971" s="1"/>
      <c r="P971" s="1"/>
      <c r="Q971" s="1"/>
      <c r="R971" s="1"/>
      <c r="S971" s="1"/>
      <c r="T971" s="1"/>
      <c r="U971" s="1"/>
      <c r="W971" s="1"/>
      <c r="X971" s="1"/>
      <c r="Y971" s="1"/>
      <c r="Z971" s="1"/>
      <c r="AA971" s="1"/>
      <c r="AB971" s="1"/>
      <c r="AC971" s="1"/>
      <c r="AD971" s="1"/>
    </row>
    <row r="972">
      <c r="A972" s="1"/>
      <c r="B972" s="1"/>
      <c r="C972" s="1"/>
      <c r="D972" s="1"/>
      <c r="E972" s="1"/>
      <c r="F972" s="1"/>
      <c r="G972" s="1"/>
      <c r="H972" s="1"/>
      <c r="I972" s="1"/>
      <c r="J972" s="1"/>
      <c r="K972" s="1"/>
      <c r="L972" s="1"/>
      <c r="M972" s="1"/>
      <c r="N972" s="1"/>
      <c r="O972" s="1"/>
      <c r="P972" s="1"/>
      <c r="Q972" s="1"/>
      <c r="R972" s="1"/>
      <c r="S972" s="1"/>
      <c r="T972" s="1"/>
      <c r="U972" s="1"/>
      <c r="W972" s="1"/>
      <c r="X972" s="1"/>
      <c r="Y972" s="1"/>
      <c r="Z972" s="1"/>
      <c r="AA972" s="1"/>
      <c r="AB972" s="1"/>
      <c r="AC972" s="1"/>
      <c r="AD972" s="1"/>
    </row>
    <row r="973">
      <c r="A973" s="1"/>
      <c r="B973" s="1"/>
      <c r="C973" s="1"/>
      <c r="D973" s="1"/>
      <c r="E973" s="1"/>
      <c r="F973" s="1"/>
      <c r="G973" s="1"/>
      <c r="H973" s="1"/>
      <c r="I973" s="1"/>
      <c r="J973" s="1"/>
      <c r="K973" s="1"/>
      <c r="L973" s="1"/>
      <c r="M973" s="1"/>
      <c r="N973" s="1"/>
      <c r="O973" s="1"/>
      <c r="P973" s="1"/>
      <c r="Q973" s="1"/>
      <c r="R973" s="1"/>
      <c r="S973" s="1"/>
      <c r="T973" s="1"/>
      <c r="U973" s="1"/>
      <c r="W973" s="1"/>
      <c r="X973" s="1"/>
      <c r="Y973" s="1"/>
      <c r="Z973" s="1"/>
      <c r="AA973" s="1"/>
      <c r="AB973" s="1"/>
      <c r="AC973" s="1"/>
      <c r="AD973" s="1"/>
    </row>
    <row r="974">
      <c r="A974" s="1"/>
      <c r="B974" s="1"/>
      <c r="C974" s="1"/>
      <c r="D974" s="1"/>
      <c r="E974" s="1"/>
      <c r="F974" s="1"/>
      <c r="G974" s="1"/>
      <c r="H974" s="1"/>
      <c r="I974" s="1"/>
      <c r="J974" s="1"/>
      <c r="K974" s="1"/>
      <c r="L974" s="1"/>
      <c r="M974" s="1"/>
      <c r="N974" s="1"/>
      <c r="O974" s="1"/>
      <c r="P974" s="1"/>
      <c r="Q974" s="1"/>
      <c r="R974" s="1"/>
      <c r="S974" s="1"/>
      <c r="T974" s="1"/>
      <c r="U974" s="1"/>
      <c r="W974" s="1"/>
      <c r="X974" s="1"/>
      <c r="Y974" s="1"/>
      <c r="Z974" s="1"/>
      <c r="AA974" s="1"/>
      <c r="AB974" s="1"/>
      <c r="AC974" s="1"/>
      <c r="AD974" s="1"/>
    </row>
    <row r="975">
      <c r="A975" s="1"/>
      <c r="B975" s="1"/>
      <c r="C975" s="1"/>
      <c r="D975" s="1"/>
      <c r="E975" s="1"/>
      <c r="F975" s="1"/>
      <c r="G975" s="1"/>
      <c r="H975" s="1"/>
      <c r="I975" s="1"/>
      <c r="J975" s="1"/>
      <c r="K975" s="1"/>
      <c r="L975" s="1"/>
      <c r="M975" s="1"/>
      <c r="N975" s="1"/>
      <c r="O975" s="1"/>
      <c r="P975" s="1"/>
      <c r="Q975" s="1"/>
      <c r="R975" s="1"/>
      <c r="S975" s="1"/>
      <c r="T975" s="1"/>
      <c r="U975" s="1"/>
      <c r="W975" s="1"/>
      <c r="X975" s="1"/>
      <c r="Y975" s="1"/>
      <c r="Z975" s="1"/>
      <c r="AA975" s="1"/>
      <c r="AB975" s="1"/>
      <c r="AC975" s="1"/>
      <c r="AD975" s="1"/>
    </row>
    <row r="976">
      <c r="A976" s="1"/>
      <c r="B976" s="1"/>
      <c r="C976" s="1"/>
      <c r="D976" s="1"/>
      <c r="E976" s="1"/>
      <c r="F976" s="1"/>
      <c r="G976" s="1"/>
      <c r="H976" s="1"/>
      <c r="I976" s="1"/>
      <c r="J976" s="1"/>
      <c r="K976" s="1"/>
      <c r="L976" s="1"/>
      <c r="M976" s="1"/>
      <c r="N976" s="1"/>
      <c r="O976" s="1"/>
      <c r="P976" s="1"/>
      <c r="Q976" s="1"/>
      <c r="R976" s="1"/>
      <c r="S976" s="1"/>
      <c r="T976" s="1"/>
      <c r="U976" s="1"/>
      <c r="W976" s="1"/>
      <c r="X976" s="1"/>
      <c r="Y976" s="1"/>
      <c r="Z976" s="1"/>
      <c r="AA976" s="1"/>
      <c r="AB976" s="1"/>
      <c r="AC976" s="1"/>
      <c r="AD976" s="1"/>
    </row>
    <row r="977">
      <c r="A977" s="1"/>
      <c r="B977" s="1"/>
      <c r="C977" s="1"/>
      <c r="D977" s="1"/>
      <c r="E977" s="1"/>
      <c r="F977" s="1"/>
      <c r="G977" s="1"/>
      <c r="H977" s="1"/>
      <c r="I977" s="1"/>
      <c r="J977" s="1"/>
      <c r="K977" s="1"/>
      <c r="L977" s="1"/>
      <c r="M977" s="1"/>
      <c r="N977" s="1"/>
      <c r="O977" s="1"/>
      <c r="P977" s="1"/>
      <c r="Q977" s="1"/>
      <c r="R977" s="1"/>
      <c r="S977" s="1"/>
      <c r="T977" s="1"/>
      <c r="U977" s="1"/>
      <c r="W977" s="1"/>
      <c r="X977" s="1"/>
      <c r="Y977" s="1"/>
      <c r="Z977" s="1"/>
      <c r="AA977" s="1"/>
      <c r="AB977" s="1"/>
      <c r="AC977" s="1"/>
      <c r="AD977" s="1"/>
    </row>
    <row r="978">
      <c r="A978" s="1"/>
      <c r="B978" s="1"/>
      <c r="C978" s="1"/>
      <c r="D978" s="1"/>
      <c r="E978" s="1"/>
      <c r="F978" s="1"/>
      <c r="G978" s="1"/>
      <c r="H978" s="1"/>
      <c r="I978" s="1"/>
      <c r="J978" s="1"/>
      <c r="K978" s="1"/>
      <c r="L978" s="1"/>
      <c r="M978" s="1"/>
      <c r="N978" s="1"/>
      <c r="O978" s="1"/>
      <c r="P978" s="1"/>
      <c r="Q978" s="1"/>
      <c r="R978" s="1"/>
      <c r="S978" s="1"/>
      <c r="T978" s="1"/>
      <c r="U978" s="1"/>
      <c r="W978" s="1"/>
      <c r="X978" s="1"/>
      <c r="Y978" s="1"/>
      <c r="Z978" s="1"/>
      <c r="AA978" s="1"/>
      <c r="AB978" s="1"/>
      <c r="AC978" s="1"/>
      <c r="AD978" s="1"/>
    </row>
    <row r="979">
      <c r="A979" s="1"/>
      <c r="B979" s="1"/>
      <c r="C979" s="1"/>
      <c r="D979" s="1"/>
      <c r="E979" s="1"/>
      <c r="F979" s="1"/>
      <c r="G979" s="1"/>
      <c r="H979" s="1"/>
      <c r="I979" s="1"/>
      <c r="J979" s="1"/>
      <c r="K979" s="1"/>
      <c r="L979" s="1"/>
      <c r="M979" s="1"/>
      <c r="N979" s="1"/>
      <c r="O979" s="1"/>
      <c r="P979" s="1"/>
      <c r="Q979" s="1"/>
      <c r="R979" s="1"/>
      <c r="S979" s="1"/>
      <c r="T979" s="1"/>
      <c r="U979" s="1"/>
      <c r="W979" s="1"/>
      <c r="X979" s="1"/>
      <c r="Y979" s="1"/>
      <c r="Z979" s="1"/>
      <c r="AA979" s="1"/>
      <c r="AB979" s="1"/>
      <c r="AC979" s="1"/>
      <c r="AD979" s="1"/>
    </row>
    <row r="980">
      <c r="A980" s="1"/>
      <c r="B980" s="1"/>
      <c r="C980" s="1"/>
      <c r="D980" s="1"/>
      <c r="E980" s="1"/>
      <c r="F980" s="1"/>
      <c r="G980" s="1"/>
      <c r="H980" s="1"/>
      <c r="I980" s="1"/>
      <c r="J980" s="1"/>
      <c r="K980" s="1"/>
      <c r="L980" s="1"/>
      <c r="M980" s="1"/>
      <c r="N980" s="1"/>
      <c r="O980" s="1"/>
      <c r="P980" s="1"/>
      <c r="Q980" s="1"/>
      <c r="R980" s="1"/>
      <c r="S980" s="1"/>
      <c r="T980" s="1"/>
      <c r="U980" s="1"/>
      <c r="W980" s="1"/>
      <c r="X980" s="1"/>
      <c r="Y980" s="1"/>
      <c r="Z980" s="1"/>
      <c r="AA980" s="1"/>
      <c r="AB980" s="1"/>
      <c r="AC980" s="1"/>
      <c r="AD980" s="1"/>
    </row>
    <row r="981">
      <c r="A981" s="1"/>
      <c r="B981" s="1"/>
      <c r="C981" s="1"/>
      <c r="D981" s="1"/>
      <c r="E981" s="1"/>
      <c r="F981" s="1"/>
      <c r="G981" s="1"/>
      <c r="H981" s="1"/>
      <c r="I981" s="1"/>
      <c r="J981" s="1"/>
      <c r="K981" s="1"/>
      <c r="L981" s="1"/>
      <c r="M981" s="1"/>
      <c r="N981" s="1"/>
      <c r="O981" s="1"/>
      <c r="P981" s="1"/>
      <c r="Q981" s="1"/>
      <c r="R981" s="1"/>
      <c r="S981" s="1"/>
      <c r="T981" s="1"/>
      <c r="U981" s="1"/>
      <c r="W981" s="1"/>
      <c r="X981" s="1"/>
      <c r="Y981" s="1"/>
      <c r="Z981" s="1"/>
      <c r="AA981" s="1"/>
      <c r="AB981" s="1"/>
      <c r="AC981" s="1"/>
      <c r="AD981" s="1"/>
    </row>
    <row r="982">
      <c r="A982" s="1"/>
      <c r="B982" s="1"/>
      <c r="C982" s="1"/>
      <c r="D982" s="1"/>
      <c r="E982" s="1"/>
      <c r="F982" s="1"/>
      <c r="G982" s="1"/>
      <c r="H982" s="1"/>
      <c r="I982" s="1"/>
      <c r="J982" s="1"/>
      <c r="K982" s="1"/>
      <c r="L982" s="1"/>
      <c r="M982" s="1"/>
      <c r="N982" s="1"/>
      <c r="O982" s="1"/>
      <c r="P982" s="1"/>
      <c r="Q982" s="1"/>
      <c r="R982" s="1"/>
      <c r="S982" s="1"/>
      <c r="T982" s="1"/>
      <c r="U982" s="1"/>
      <c r="W982" s="1"/>
      <c r="X982" s="1"/>
      <c r="Y982" s="1"/>
      <c r="Z982" s="1"/>
      <c r="AA982" s="1"/>
      <c r="AB982" s="1"/>
      <c r="AC982" s="1"/>
      <c r="AD982" s="1"/>
    </row>
    <row r="983">
      <c r="A983" s="1"/>
      <c r="B983" s="1"/>
      <c r="C983" s="1"/>
      <c r="D983" s="1"/>
      <c r="E983" s="1"/>
      <c r="F983" s="1"/>
      <c r="G983" s="1"/>
      <c r="H983" s="1"/>
      <c r="I983" s="1"/>
      <c r="J983" s="1"/>
      <c r="K983" s="1"/>
      <c r="L983" s="1"/>
      <c r="M983" s="1"/>
      <c r="N983" s="1"/>
      <c r="O983" s="1"/>
      <c r="P983" s="1"/>
      <c r="Q983" s="1"/>
      <c r="R983" s="1"/>
      <c r="S983" s="1"/>
      <c r="T983" s="1"/>
      <c r="U983" s="1"/>
      <c r="W983" s="1"/>
      <c r="X983" s="1"/>
      <c r="Y983" s="1"/>
      <c r="Z983" s="1"/>
      <c r="AA983" s="1"/>
      <c r="AB983" s="1"/>
      <c r="AC983" s="1"/>
      <c r="AD983" s="1"/>
    </row>
    <row r="984">
      <c r="A984" s="1"/>
      <c r="B984" s="1"/>
      <c r="C984" s="1"/>
      <c r="D984" s="1"/>
      <c r="E984" s="1"/>
      <c r="F984" s="1"/>
      <c r="G984" s="1"/>
      <c r="H984" s="1"/>
      <c r="I984" s="1"/>
      <c r="J984" s="1"/>
      <c r="K984" s="1"/>
      <c r="L984" s="1"/>
      <c r="M984" s="1"/>
      <c r="N984" s="1"/>
      <c r="O984" s="1"/>
      <c r="P984" s="1"/>
      <c r="Q984" s="1"/>
      <c r="R984" s="1"/>
      <c r="S984" s="1"/>
      <c r="T984" s="1"/>
      <c r="U984" s="1"/>
      <c r="W984" s="1"/>
      <c r="X984" s="1"/>
      <c r="Y984" s="1"/>
      <c r="Z984" s="1"/>
      <c r="AA984" s="1"/>
      <c r="AB984" s="1"/>
      <c r="AC984" s="1"/>
      <c r="AD984" s="1"/>
    </row>
    <row r="985">
      <c r="A985" s="1"/>
      <c r="B985" s="1"/>
      <c r="C985" s="1"/>
      <c r="D985" s="1"/>
      <c r="E985" s="1"/>
      <c r="F985" s="1"/>
      <c r="G985" s="1"/>
      <c r="H985" s="1"/>
      <c r="I985" s="1"/>
      <c r="J985" s="1"/>
      <c r="K985" s="1"/>
      <c r="L985" s="1"/>
      <c r="M985" s="1"/>
      <c r="N985" s="1"/>
      <c r="O985" s="1"/>
      <c r="P985" s="1"/>
      <c r="Q985" s="1"/>
      <c r="R985" s="1"/>
      <c r="S985" s="1"/>
      <c r="T985" s="1"/>
      <c r="U985" s="1"/>
      <c r="W985" s="1"/>
      <c r="X985" s="1"/>
      <c r="Y985" s="1"/>
      <c r="Z985" s="1"/>
      <c r="AA985" s="1"/>
      <c r="AB985" s="1"/>
      <c r="AC985" s="1"/>
      <c r="AD985" s="1"/>
    </row>
    <row r="986">
      <c r="A986" s="1"/>
      <c r="B986" s="1"/>
      <c r="C986" s="1"/>
      <c r="D986" s="1"/>
      <c r="E986" s="1"/>
      <c r="F986" s="1"/>
      <c r="G986" s="1"/>
      <c r="H986" s="1"/>
      <c r="I986" s="1"/>
      <c r="J986" s="1"/>
      <c r="K986" s="1"/>
      <c r="L986" s="1"/>
      <c r="M986" s="1"/>
      <c r="N986" s="1"/>
      <c r="O986" s="1"/>
      <c r="P986" s="1"/>
      <c r="Q986" s="1"/>
      <c r="R986" s="1"/>
      <c r="S986" s="1"/>
      <c r="T986" s="1"/>
      <c r="U986" s="1"/>
      <c r="W986" s="1"/>
      <c r="X986" s="1"/>
      <c r="Y986" s="1"/>
      <c r="Z986" s="1"/>
      <c r="AA986" s="1"/>
      <c r="AB986" s="1"/>
      <c r="AC986" s="1"/>
      <c r="AD986" s="1"/>
    </row>
    <row r="987">
      <c r="A987" s="1"/>
      <c r="B987" s="1"/>
      <c r="C987" s="1"/>
      <c r="D987" s="1"/>
      <c r="E987" s="1"/>
      <c r="F987" s="1"/>
      <c r="G987" s="1"/>
      <c r="H987" s="1"/>
      <c r="I987" s="1"/>
      <c r="J987" s="1"/>
      <c r="K987" s="1"/>
      <c r="L987" s="1"/>
      <c r="M987" s="1"/>
      <c r="N987" s="1"/>
      <c r="O987" s="1"/>
      <c r="P987" s="1"/>
      <c r="Q987" s="1"/>
      <c r="R987" s="1"/>
      <c r="S987" s="1"/>
      <c r="T987" s="1"/>
      <c r="U987" s="1"/>
      <c r="W987" s="1"/>
      <c r="X987" s="1"/>
      <c r="Y987" s="1"/>
      <c r="Z987" s="1"/>
      <c r="AA987" s="1"/>
      <c r="AB987" s="1"/>
      <c r="AC987" s="1"/>
      <c r="AD987" s="1"/>
    </row>
    <row r="988">
      <c r="A988" s="1"/>
      <c r="B988" s="1"/>
      <c r="C988" s="1"/>
      <c r="D988" s="1"/>
      <c r="E988" s="1"/>
      <c r="F988" s="1"/>
      <c r="G988" s="1"/>
      <c r="H988" s="1"/>
      <c r="I988" s="1"/>
      <c r="J988" s="1"/>
      <c r="K988" s="1"/>
      <c r="L988" s="1"/>
      <c r="M988" s="1"/>
      <c r="N988" s="1"/>
      <c r="O988" s="1"/>
      <c r="P988" s="1"/>
      <c r="Q988" s="1"/>
      <c r="R988" s="1"/>
      <c r="S988" s="1"/>
      <c r="T988" s="1"/>
      <c r="U988" s="1"/>
      <c r="W988" s="1"/>
      <c r="X988" s="1"/>
      <c r="Y988" s="1"/>
      <c r="Z988" s="1"/>
      <c r="AA988" s="1"/>
      <c r="AB988" s="1"/>
      <c r="AC988" s="1"/>
      <c r="AD988" s="1"/>
    </row>
    <row r="989">
      <c r="A989" s="1"/>
      <c r="B989" s="1"/>
      <c r="C989" s="1"/>
      <c r="D989" s="1"/>
      <c r="E989" s="1"/>
      <c r="F989" s="1"/>
      <c r="G989" s="1"/>
      <c r="H989" s="1"/>
      <c r="I989" s="1"/>
      <c r="J989" s="1"/>
      <c r="K989" s="1"/>
      <c r="L989" s="1"/>
      <c r="M989" s="1"/>
      <c r="N989" s="1"/>
      <c r="O989" s="1"/>
      <c r="P989" s="1"/>
      <c r="Q989" s="1"/>
      <c r="R989" s="1"/>
      <c r="S989" s="1"/>
      <c r="T989" s="1"/>
      <c r="U989" s="1"/>
      <c r="W989" s="1"/>
      <c r="X989" s="1"/>
      <c r="Y989" s="1"/>
      <c r="Z989" s="1"/>
      <c r="AA989" s="1"/>
      <c r="AB989" s="1"/>
      <c r="AC989" s="1"/>
      <c r="AD989" s="1"/>
    </row>
    <row r="990">
      <c r="A990" s="1"/>
      <c r="B990" s="1"/>
      <c r="C990" s="1"/>
      <c r="D990" s="1"/>
      <c r="E990" s="1"/>
      <c r="F990" s="1"/>
      <c r="G990" s="1"/>
      <c r="H990" s="1"/>
      <c r="I990" s="1"/>
      <c r="J990" s="1"/>
      <c r="K990" s="1"/>
      <c r="L990" s="1"/>
      <c r="M990" s="1"/>
      <c r="N990" s="1"/>
      <c r="O990" s="1"/>
      <c r="P990" s="1"/>
      <c r="Q990" s="1"/>
      <c r="R990" s="1"/>
      <c r="S990" s="1"/>
      <c r="T990" s="1"/>
      <c r="U990" s="1"/>
      <c r="W990" s="1"/>
      <c r="X990" s="1"/>
      <c r="Y990" s="1"/>
      <c r="Z990" s="1"/>
      <c r="AA990" s="1"/>
      <c r="AB990" s="1"/>
      <c r="AC990" s="1"/>
      <c r="AD990" s="1"/>
    </row>
    <row r="991">
      <c r="A991" s="1"/>
      <c r="B991" s="1"/>
      <c r="C991" s="1"/>
      <c r="D991" s="1"/>
      <c r="E991" s="1"/>
      <c r="F991" s="1"/>
      <c r="G991" s="1"/>
      <c r="H991" s="1"/>
      <c r="I991" s="1"/>
      <c r="J991" s="1"/>
      <c r="K991" s="1"/>
      <c r="L991" s="1"/>
      <c r="M991" s="1"/>
      <c r="N991" s="1"/>
      <c r="O991" s="1"/>
      <c r="P991" s="1"/>
      <c r="Q991" s="1"/>
      <c r="R991" s="1"/>
      <c r="S991" s="1"/>
      <c r="T991" s="1"/>
      <c r="U991" s="1"/>
      <c r="W991" s="1"/>
      <c r="X991" s="1"/>
      <c r="Y991" s="1"/>
      <c r="Z991" s="1"/>
      <c r="AA991" s="1"/>
      <c r="AB991" s="1"/>
      <c r="AC991" s="1"/>
      <c r="AD991" s="1"/>
    </row>
    <row r="992">
      <c r="A992" s="1"/>
      <c r="B992" s="1"/>
      <c r="C992" s="1"/>
      <c r="D992" s="1"/>
      <c r="E992" s="1"/>
      <c r="F992" s="1"/>
      <c r="G992" s="1"/>
      <c r="H992" s="1"/>
      <c r="I992" s="1"/>
      <c r="J992" s="1"/>
      <c r="K992" s="1"/>
      <c r="L992" s="1"/>
      <c r="M992" s="1"/>
      <c r="N992" s="1"/>
      <c r="O992" s="1"/>
      <c r="P992" s="1"/>
      <c r="Q992" s="1"/>
      <c r="R992" s="1"/>
      <c r="S992" s="1"/>
      <c r="T992" s="1"/>
      <c r="U992" s="1"/>
      <c r="W992" s="1"/>
      <c r="X992" s="1"/>
      <c r="Y992" s="1"/>
      <c r="Z992" s="1"/>
      <c r="AA992" s="1"/>
      <c r="AB992" s="1"/>
      <c r="AC992" s="1"/>
      <c r="AD992" s="1"/>
    </row>
    <row r="993">
      <c r="A993" s="1"/>
      <c r="B993" s="1"/>
      <c r="C993" s="1"/>
      <c r="D993" s="1"/>
      <c r="E993" s="1"/>
      <c r="F993" s="1"/>
      <c r="G993" s="1"/>
      <c r="H993" s="1"/>
      <c r="I993" s="1"/>
      <c r="J993" s="1"/>
      <c r="K993" s="1"/>
      <c r="L993" s="1"/>
      <c r="M993" s="1"/>
      <c r="N993" s="1"/>
      <c r="O993" s="1"/>
      <c r="P993" s="1"/>
      <c r="Q993" s="1"/>
      <c r="R993" s="1"/>
      <c r="S993" s="1"/>
      <c r="T993" s="1"/>
      <c r="U993" s="1"/>
      <c r="W993" s="1"/>
      <c r="X993" s="1"/>
      <c r="Y993" s="1"/>
      <c r="Z993" s="1"/>
      <c r="AA993" s="1"/>
      <c r="AB993" s="1"/>
      <c r="AC993" s="1"/>
      <c r="AD993" s="1"/>
    </row>
    <row r="994">
      <c r="A994" s="1"/>
      <c r="B994" s="1"/>
      <c r="C994" s="1"/>
      <c r="D994" s="1"/>
      <c r="E994" s="1"/>
      <c r="F994" s="1"/>
      <c r="G994" s="1"/>
      <c r="H994" s="1"/>
      <c r="I994" s="1"/>
      <c r="J994" s="1"/>
      <c r="K994" s="1"/>
      <c r="L994" s="1"/>
      <c r="M994" s="1"/>
      <c r="N994" s="1"/>
      <c r="O994" s="1"/>
      <c r="P994" s="1"/>
      <c r="Q994" s="1"/>
      <c r="R994" s="1"/>
      <c r="S994" s="1"/>
      <c r="T994" s="1"/>
      <c r="U994" s="1"/>
      <c r="W994" s="1"/>
      <c r="X994" s="1"/>
      <c r="Y994" s="1"/>
      <c r="Z994" s="1"/>
      <c r="AA994" s="1"/>
      <c r="AB994" s="1"/>
      <c r="AC994" s="1"/>
      <c r="AD994" s="1"/>
    </row>
    <row r="995">
      <c r="A995" s="1"/>
      <c r="B995" s="1"/>
      <c r="C995" s="1"/>
      <c r="D995" s="1"/>
      <c r="E995" s="1"/>
      <c r="F995" s="1"/>
      <c r="G995" s="1"/>
      <c r="H995" s="1"/>
      <c r="I995" s="1"/>
      <c r="J995" s="1"/>
      <c r="K995" s="1"/>
      <c r="L995" s="1"/>
      <c r="M995" s="1"/>
      <c r="N995" s="1"/>
      <c r="O995" s="1"/>
      <c r="P995" s="1"/>
      <c r="Q995" s="1"/>
      <c r="R995" s="1"/>
      <c r="S995" s="1"/>
      <c r="T995" s="1"/>
      <c r="U995" s="1"/>
      <c r="W995" s="1"/>
      <c r="X995" s="1"/>
      <c r="Y995" s="1"/>
      <c r="Z995" s="1"/>
      <c r="AA995" s="1"/>
      <c r="AB995" s="1"/>
      <c r="AC995" s="1"/>
      <c r="AD995" s="1"/>
    </row>
    <row r="996">
      <c r="A996" s="1"/>
      <c r="B996" s="1"/>
      <c r="C996" s="1"/>
      <c r="D996" s="1"/>
      <c r="E996" s="1"/>
      <c r="F996" s="1"/>
      <c r="G996" s="1"/>
      <c r="H996" s="1"/>
      <c r="I996" s="1"/>
      <c r="J996" s="1"/>
      <c r="K996" s="1"/>
      <c r="L996" s="1"/>
      <c r="M996" s="1"/>
      <c r="N996" s="1"/>
      <c r="O996" s="1"/>
      <c r="P996" s="1"/>
      <c r="Q996" s="1"/>
      <c r="R996" s="1"/>
      <c r="S996" s="1"/>
      <c r="T996" s="1"/>
      <c r="U996" s="1"/>
      <c r="W996" s="1"/>
      <c r="X996" s="1"/>
      <c r="Y996" s="1"/>
      <c r="Z996" s="1"/>
      <c r="AA996" s="1"/>
      <c r="AB996" s="1"/>
      <c r="AC996" s="1"/>
      <c r="AD996" s="1"/>
    </row>
    <row r="997">
      <c r="A997" s="1"/>
      <c r="B997" s="1"/>
      <c r="C997" s="1"/>
      <c r="D997" s="1"/>
      <c r="E997" s="1"/>
      <c r="F997" s="1"/>
      <c r="G997" s="1"/>
      <c r="H997" s="1"/>
      <c r="I997" s="1"/>
      <c r="J997" s="1"/>
      <c r="K997" s="1"/>
      <c r="L997" s="1"/>
      <c r="M997" s="1"/>
      <c r="N997" s="1"/>
      <c r="O997" s="1"/>
      <c r="P997" s="1"/>
      <c r="Q997" s="1"/>
      <c r="R997" s="1"/>
      <c r="S997" s="1"/>
      <c r="T997" s="1"/>
      <c r="U997" s="1"/>
      <c r="W997" s="1"/>
      <c r="X997" s="1"/>
      <c r="Y997" s="1"/>
      <c r="Z997" s="1"/>
      <c r="AA997" s="1"/>
      <c r="AB997" s="1"/>
      <c r="AC997" s="1"/>
      <c r="AD997" s="1"/>
    </row>
    <row r="998">
      <c r="A998" s="1"/>
      <c r="B998" s="1"/>
      <c r="C998" s="1"/>
      <c r="D998" s="1"/>
      <c r="E998" s="1"/>
      <c r="F998" s="1"/>
      <c r="G998" s="1"/>
      <c r="H998" s="1"/>
      <c r="I998" s="1"/>
      <c r="J998" s="1"/>
      <c r="K998" s="1"/>
      <c r="L998" s="1"/>
      <c r="M998" s="1"/>
      <c r="N998" s="1"/>
      <c r="O998" s="1"/>
      <c r="P998" s="1"/>
      <c r="Q998" s="1"/>
      <c r="R998" s="1"/>
      <c r="S998" s="1"/>
      <c r="T998" s="1"/>
      <c r="U998" s="1"/>
      <c r="W998" s="1"/>
      <c r="X998" s="1"/>
      <c r="Y998" s="1"/>
      <c r="Z998" s="1"/>
      <c r="AA998" s="1"/>
      <c r="AB998" s="1"/>
      <c r="AC998" s="1"/>
      <c r="AD998" s="1"/>
    </row>
    <row r="999">
      <c r="A999" s="1"/>
      <c r="B999" s="1"/>
      <c r="C999" s="1"/>
      <c r="D999" s="1"/>
      <c r="E999" s="1"/>
      <c r="F999" s="1"/>
      <c r="G999" s="1"/>
      <c r="H999" s="1"/>
      <c r="I999" s="1"/>
      <c r="J999" s="1"/>
      <c r="K999" s="1"/>
      <c r="L999" s="1"/>
      <c r="M999" s="1"/>
      <c r="N999" s="1"/>
      <c r="O999" s="1"/>
      <c r="P999" s="1"/>
      <c r="Q999" s="1"/>
      <c r="R999" s="1"/>
      <c r="S999" s="1"/>
      <c r="T999" s="1"/>
      <c r="U999" s="1"/>
      <c r="W999" s="1"/>
      <c r="X999" s="1"/>
      <c r="Y999" s="1"/>
      <c r="Z999" s="1"/>
      <c r="AA999" s="1"/>
      <c r="AB999" s="1"/>
      <c r="AC999" s="1"/>
      <c r="AD999" s="1"/>
    </row>
    <row r="1000">
      <c r="A1000" s="1"/>
      <c r="B1000" s="1"/>
      <c r="C1000" s="1"/>
      <c r="D1000" s="1"/>
      <c r="E1000" s="1"/>
      <c r="F1000" s="1"/>
      <c r="G1000" s="1"/>
      <c r="H1000" s="1"/>
      <c r="I1000" s="1"/>
      <c r="J1000" s="1"/>
      <c r="K1000" s="1"/>
      <c r="L1000" s="1"/>
      <c r="M1000" s="1"/>
      <c r="N1000" s="1"/>
      <c r="O1000" s="1"/>
      <c r="P1000" s="1"/>
      <c r="Q1000" s="1"/>
      <c r="R1000" s="1"/>
      <c r="S1000" s="1"/>
      <c r="T1000" s="1"/>
      <c r="U1000" s="1"/>
      <c r="W1000" s="1"/>
      <c r="X1000" s="1"/>
      <c r="Y1000" s="1"/>
      <c r="Z1000" s="1"/>
      <c r="AA1000" s="1"/>
      <c r="AB1000" s="1"/>
      <c r="AC1000" s="1"/>
      <c r="AD1000" s="1"/>
    </row>
    <row r="1001">
      <c r="A1001" s="1"/>
      <c r="B1001" s="1"/>
      <c r="C1001" s="1"/>
      <c r="D1001" s="1"/>
      <c r="E1001" s="1"/>
      <c r="F1001" s="1"/>
      <c r="G1001" s="1"/>
      <c r="H1001" s="1"/>
      <c r="I1001" s="1"/>
      <c r="J1001" s="1"/>
      <c r="K1001" s="1"/>
      <c r="L1001" s="1"/>
      <c r="M1001" s="1"/>
      <c r="N1001" s="1"/>
      <c r="O1001" s="1"/>
      <c r="P1001" s="1"/>
      <c r="Q1001" s="1"/>
      <c r="R1001" s="1"/>
      <c r="S1001" s="1"/>
      <c r="T1001" s="1"/>
      <c r="U1001" s="1"/>
      <c r="W1001" s="1"/>
      <c r="X1001" s="1"/>
      <c r="Y1001" s="1"/>
      <c r="Z1001" s="1"/>
      <c r="AA1001" s="1"/>
      <c r="AB1001" s="1"/>
      <c r="AC1001" s="1"/>
      <c r="AD1001" s="1"/>
    </row>
    <row r="1002">
      <c r="A1002" s="1"/>
      <c r="B1002" s="1"/>
      <c r="C1002" s="1"/>
      <c r="D1002" s="1"/>
      <c r="E1002" s="1"/>
      <c r="F1002" s="1"/>
      <c r="G1002" s="1"/>
      <c r="H1002" s="1"/>
      <c r="I1002" s="1"/>
      <c r="J1002" s="1"/>
      <c r="K1002" s="1"/>
      <c r="L1002" s="1"/>
      <c r="M1002" s="1"/>
      <c r="N1002" s="1"/>
      <c r="O1002" s="1"/>
      <c r="P1002" s="1"/>
      <c r="Q1002" s="1"/>
      <c r="R1002" s="1"/>
      <c r="S1002" s="1"/>
      <c r="T1002" s="1"/>
      <c r="U1002" s="1"/>
      <c r="W1002" s="1"/>
      <c r="X1002" s="1"/>
      <c r="Y1002" s="1"/>
      <c r="Z1002" s="1"/>
      <c r="AA1002" s="1"/>
      <c r="AB1002" s="1"/>
      <c r="AC1002" s="1"/>
      <c r="AD1002" s="1"/>
    </row>
    <row r="1003">
      <c r="A1003" s="1"/>
      <c r="B1003" s="1"/>
      <c r="C1003" s="1"/>
      <c r="D1003" s="1"/>
      <c r="E1003" s="1"/>
      <c r="F1003" s="1"/>
      <c r="G1003" s="1"/>
      <c r="H1003" s="1"/>
      <c r="I1003" s="1"/>
      <c r="J1003" s="1"/>
      <c r="K1003" s="1"/>
      <c r="L1003" s="1"/>
      <c r="M1003" s="1"/>
      <c r="N1003" s="1"/>
      <c r="O1003" s="1"/>
      <c r="P1003" s="1"/>
      <c r="Q1003" s="1"/>
      <c r="R1003" s="1"/>
      <c r="S1003" s="1"/>
      <c r="T1003" s="1"/>
      <c r="U1003" s="1"/>
      <c r="W1003" s="1"/>
      <c r="X1003" s="1"/>
      <c r="Y1003" s="1"/>
      <c r="Z1003" s="1"/>
      <c r="AA1003" s="1"/>
      <c r="AB1003" s="1"/>
      <c r="AC1003" s="1"/>
      <c r="AD1003" s="1"/>
    </row>
    <row r="1004">
      <c r="A1004" s="1"/>
      <c r="B1004" s="1"/>
      <c r="C1004" s="1"/>
      <c r="D1004" s="1"/>
      <c r="E1004" s="1"/>
      <c r="F1004" s="1"/>
      <c r="G1004" s="1"/>
      <c r="H1004" s="1"/>
      <c r="I1004" s="1"/>
      <c r="J1004" s="1"/>
      <c r="K1004" s="1"/>
      <c r="L1004" s="1"/>
      <c r="M1004" s="1"/>
      <c r="N1004" s="1"/>
      <c r="O1004" s="1"/>
      <c r="P1004" s="1"/>
      <c r="Q1004" s="1"/>
      <c r="R1004" s="1"/>
      <c r="S1004" s="1"/>
      <c r="T1004" s="1"/>
      <c r="U1004" s="1"/>
      <c r="W1004" s="1"/>
      <c r="X1004" s="1"/>
      <c r="Y1004" s="1"/>
      <c r="Z1004" s="1"/>
      <c r="AA1004" s="1"/>
      <c r="AB1004" s="1"/>
      <c r="AC1004" s="1"/>
      <c r="AD1004" s="1"/>
    </row>
    <row r="1005">
      <c r="A1005" s="1"/>
      <c r="B1005" s="1"/>
      <c r="C1005" s="1"/>
      <c r="D1005" s="1"/>
      <c r="E1005" s="1"/>
      <c r="F1005" s="1"/>
      <c r="G1005" s="1"/>
      <c r="H1005" s="1"/>
      <c r="I1005" s="1"/>
      <c r="J1005" s="1"/>
      <c r="K1005" s="1"/>
      <c r="L1005" s="1"/>
      <c r="M1005" s="1"/>
      <c r="N1005" s="1"/>
      <c r="O1005" s="1"/>
      <c r="P1005" s="1"/>
      <c r="Q1005" s="1"/>
      <c r="R1005" s="1"/>
      <c r="S1005" s="1"/>
      <c r="T1005" s="1"/>
      <c r="U1005" s="1"/>
      <c r="W1005" s="1"/>
      <c r="X1005" s="1"/>
      <c r="Y1005" s="1"/>
      <c r="Z1005" s="1"/>
      <c r="AA1005" s="1"/>
      <c r="AB1005" s="1"/>
      <c r="AC1005" s="1"/>
      <c r="AD1005" s="1"/>
    </row>
    <row r="1006">
      <c r="A1006" s="1"/>
      <c r="B1006" s="1"/>
      <c r="C1006" s="1"/>
      <c r="D1006" s="1"/>
      <c r="E1006" s="1"/>
      <c r="F1006" s="1"/>
      <c r="G1006" s="1"/>
      <c r="H1006" s="1"/>
      <c r="I1006" s="1"/>
      <c r="J1006" s="1"/>
      <c r="K1006" s="1"/>
      <c r="L1006" s="1"/>
      <c r="M1006" s="1"/>
      <c r="N1006" s="1"/>
      <c r="O1006" s="1"/>
      <c r="P1006" s="1"/>
      <c r="Q1006" s="1"/>
      <c r="R1006" s="1"/>
      <c r="S1006" s="1"/>
      <c r="T1006" s="1"/>
      <c r="U1006" s="1"/>
      <c r="W1006" s="1"/>
      <c r="X1006" s="1"/>
      <c r="Y1006" s="1"/>
      <c r="Z1006" s="1"/>
      <c r="AA1006" s="1"/>
      <c r="AB1006" s="1"/>
      <c r="AC1006" s="1"/>
      <c r="AD1006" s="1"/>
    </row>
    <row r="1007">
      <c r="A1007" s="1"/>
      <c r="B1007" s="1"/>
      <c r="C1007" s="1"/>
      <c r="D1007" s="1"/>
      <c r="E1007" s="1"/>
      <c r="F1007" s="1"/>
      <c r="G1007" s="1"/>
      <c r="H1007" s="1"/>
      <c r="I1007" s="1"/>
      <c r="J1007" s="1"/>
      <c r="K1007" s="1"/>
      <c r="L1007" s="1"/>
      <c r="M1007" s="1"/>
      <c r="N1007" s="1"/>
      <c r="O1007" s="1"/>
      <c r="P1007" s="1"/>
      <c r="Q1007" s="1"/>
      <c r="R1007" s="1"/>
      <c r="S1007" s="1"/>
      <c r="T1007" s="1"/>
      <c r="U1007" s="1"/>
      <c r="W1007" s="1"/>
      <c r="X1007" s="1"/>
      <c r="Y1007" s="1"/>
      <c r="Z1007" s="1"/>
      <c r="AA1007" s="1"/>
      <c r="AB1007" s="1"/>
      <c r="AC1007" s="1"/>
      <c r="AD1007" s="1"/>
    </row>
    <row r="1008">
      <c r="A1008" s="1"/>
      <c r="B1008" s="1"/>
      <c r="C1008" s="1"/>
      <c r="D1008" s="1"/>
      <c r="E1008" s="1"/>
      <c r="F1008" s="1"/>
      <c r="G1008" s="1"/>
      <c r="H1008" s="1"/>
      <c r="I1008" s="1"/>
      <c r="J1008" s="1"/>
      <c r="K1008" s="1"/>
      <c r="L1008" s="1"/>
      <c r="M1008" s="1"/>
      <c r="N1008" s="1"/>
      <c r="O1008" s="1"/>
      <c r="P1008" s="1"/>
      <c r="Q1008" s="1"/>
      <c r="R1008" s="1"/>
      <c r="S1008" s="1"/>
      <c r="T1008" s="1"/>
      <c r="U1008" s="1"/>
      <c r="W1008" s="1"/>
      <c r="X1008" s="1"/>
      <c r="Y1008" s="1"/>
      <c r="Z1008" s="1"/>
      <c r="AA1008" s="1"/>
      <c r="AB1008" s="1"/>
      <c r="AC1008" s="1"/>
      <c r="AD1008" s="1"/>
    </row>
    <row r="1009">
      <c r="A1009" s="1"/>
      <c r="B1009" s="1"/>
      <c r="C1009" s="1"/>
      <c r="D1009" s="1"/>
      <c r="E1009" s="1"/>
      <c r="F1009" s="1"/>
      <c r="G1009" s="1"/>
      <c r="H1009" s="1"/>
      <c r="I1009" s="1"/>
      <c r="J1009" s="1"/>
      <c r="K1009" s="1"/>
      <c r="L1009" s="1"/>
      <c r="M1009" s="1"/>
      <c r="N1009" s="1"/>
      <c r="O1009" s="1"/>
      <c r="P1009" s="1"/>
      <c r="Q1009" s="1"/>
      <c r="R1009" s="1"/>
      <c r="S1009" s="1"/>
      <c r="T1009" s="1"/>
      <c r="U1009" s="1"/>
      <c r="W1009" s="1"/>
      <c r="X1009" s="1"/>
      <c r="Y1009" s="1"/>
      <c r="Z1009" s="1"/>
      <c r="AA1009" s="1"/>
      <c r="AB1009" s="1"/>
      <c r="AC1009" s="1"/>
      <c r="AD1009" s="1"/>
    </row>
    <row r="1010">
      <c r="A1010" s="1"/>
      <c r="B1010" s="1"/>
      <c r="C1010" s="1"/>
      <c r="D1010" s="1"/>
      <c r="E1010" s="1"/>
      <c r="F1010" s="1"/>
      <c r="G1010" s="1"/>
      <c r="H1010" s="1"/>
      <c r="I1010" s="1"/>
      <c r="J1010" s="1"/>
      <c r="K1010" s="1"/>
      <c r="L1010" s="1"/>
      <c r="M1010" s="1"/>
      <c r="N1010" s="1"/>
      <c r="O1010" s="1"/>
      <c r="P1010" s="1"/>
      <c r="Q1010" s="1"/>
      <c r="R1010" s="1"/>
      <c r="S1010" s="1"/>
      <c r="T1010" s="1"/>
      <c r="U1010" s="1"/>
      <c r="W1010" s="1"/>
      <c r="X1010" s="1"/>
      <c r="Y1010" s="1"/>
      <c r="Z1010" s="1"/>
      <c r="AA1010" s="1"/>
      <c r="AB1010" s="1"/>
      <c r="AC1010" s="1"/>
      <c r="AD1010" s="1"/>
    </row>
    <row r="1011">
      <c r="A1011" s="1"/>
      <c r="B1011" s="1"/>
      <c r="C1011" s="1"/>
      <c r="D1011" s="1"/>
      <c r="E1011" s="1"/>
      <c r="F1011" s="1"/>
      <c r="G1011" s="1"/>
      <c r="H1011" s="1"/>
      <c r="I1011" s="1"/>
      <c r="J1011" s="1"/>
      <c r="K1011" s="1"/>
      <c r="L1011" s="1"/>
      <c r="M1011" s="1"/>
      <c r="N1011" s="1"/>
      <c r="O1011" s="1"/>
      <c r="P1011" s="1"/>
      <c r="Q1011" s="1"/>
      <c r="R1011" s="1"/>
      <c r="S1011" s="1"/>
      <c r="T1011" s="1"/>
      <c r="U1011" s="1"/>
      <c r="W1011" s="1"/>
      <c r="X1011" s="1"/>
      <c r="Y1011" s="1"/>
      <c r="Z1011" s="1"/>
      <c r="AA1011" s="1"/>
      <c r="AB1011" s="1"/>
      <c r="AC1011" s="1"/>
      <c r="AD1011" s="1"/>
    </row>
    <row r="1012">
      <c r="A1012" s="1"/>
      <c r="B1012" s="1"/>
      <c r="C1012" s="1"/>
      <c r="D1012" s="1"/>
      <c r="E1012" s="1"/>
      <c r="F1012" s="1"/>
      <c r="G1012" s="1"/>
      <c r="H1012" s="1"/>
      <c r="I1012" s="1"/>
      <c r="J1012" s="1"/>
      <c r="K1012" s="1"/>
      <c r="L1012" s="1"/>
      <c r="M1012" s="1"/>
      <c r="N1012" s="1"/>
      <c r="O1012" s="1"/>
      <c r="P1012" s="1"/>
      <c r="Q1012" s="1"/>
      <c r="R1012" s="1"/>
      <c r="S1012" s="1"/>
      <c r="T1012" s="1"/>
      <c r="U1012" s="1"/>
      <c r="W1012" s="1"/>
      <c r="X1012" s="1"/>
      <c r="Y1012" s="1"/>
      <c r="Z1012" s="1"/>
      <c r="AA1012" s="1"/>
      <c r="AB1012" s="1"/>
      <c r="AC1012" s="1"/>
      <c r="AD1012" s="1"/>
    </row>
    <row r="1013">
      <c r="A1013" s="1"/>
      <c r="B1013" s="1"/>
      <c r="C1013" s="1"/>
      <c r="D1013" s="1"/>
      <c r="E1013" s="1"/>
      <c r="F1013" s="1"/>
      <c r="G1013" s="1"/>
      <c r="H1013" s="1"/>
      <c r="I1013" s="1"/>
      <c r="J1013" s="1"/>
      <c r="K1013" s="1"/>
      <c r="L1013" s="1"/>
      <c r="M1013" s="1"/>
      <c r="N1013" s="1"/>
      <c r="O1013" s="1"/>
      <c r="P1013" s="1"/>
      <c r="Q1013" s="1"/>
      <c r="R1013" s="1"/>
      <c r="S1013" s="1"/>
      <c r="T1013" s="1"/>
      <c r="U1013" s="1"/>
      <c r="W1013" s="1"/>
      <c r="X1013" s="1"/>
      <c r="Y1013" s="1"/>
      <c r="Z1013" s="1"/>
      <c r="AA1013" s="1"/>
      <c r="AB1013" s="1"/>
      <c r="AC1013" s="1"/>
      <c r="AD1013" s="1"/>
    </row>
  </sheetData>
  <autoFilter ref="$H$1:$I$361"/>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7.88"/>
    <col customWidth="1" min="2" max="2" width="25.38"/>
    <col hidden="1" min="3" max="3" width="12.63"/>
    <col customWidth="1" min="4" max="4" width="29.5"/>
    <col customWidth="1" min="11" max="11" width="18.88"/>
    <col customWidth="1" min="12" max="12" width="25.25"/>
    <col customWidth="1" min="13" max="13" width="15.88"/>
    <col customWidth="1" min="16" max="16" width="9.0"/>
    <col customWidth="1" min="18" max="21" width="13.38"/>
  </cols>
  <sheetData>
    <row r="1">
      <c r="A1" s="39">
        <f>SUBTOTAL(9,A3:A1013)</f>
        <v>87</v>
      </c>
      <c r="B1" s="38"/>
      <c r="C1" s="38"/>
      <c r="D1" s="38"/>
      <c r="E1" s="40">
        <f t="shared" ref="E1:G1" si="1">SUBTOTAL(9,E3:E1013)</f>
        <v>377600</v>
      </c>
      <c r="F1" s="40">
        <f t="shared" si="1"/>
        <v>641900</v>
      </c>
      <c r="G1" s="40">
        <f t="shared" si="1"/>
        <v>758200</v>
      </c>
      <c r="H1" s="38"/>
      <c r="I1" s="38"/>
      <c r="J1" s="38"/>
      <c r="K1" s="38"/>
      <c r="L1" s="5"/>
      <c r="M1" s="38"/>
      <c r="N1" s="38"/>
      <c r="O1" s="38"/>
      <c r="P1" s="96"/>
      <c r="Q1" s="56"/>
      <c r="R1" s="56"/>
      <c r="S1" s="56"/>
      <c r="T1" s="56">
        <f>MAX(T2:T1013)</f>
        <v>10</v>
      </c>
      <c r="U1" s="56"/>
    </row>
    <row r="2">
      <c r="A2" s="38" t="s">
        <v>2075</v>
      </c>
      <c r="B2" s="38" t="s">
        <v>591</v>
      </c>
      <c r="C2" s="38" t="s">
        <v>2076</v>
      </c>
      <c r="D2" s="107" t="s">
        <v>1574</v>
      </c>
      <c r="E2" s="40" t="s">
        <v>2077</v>
      </c>
      <c r="F2" s="38" t="s">
        <v>2078</v>
      </c>
      <c r="G2" s="107" t="s">
        <v>2079</v>
      </c>
      <c r="H2" s="38" t="s">
        <v>2080</v>
      </c>
      <c r="I2" s="38" t="s">
        <v>476</v>
      </c>
      <c r="J2" s="38" t="s">
        <v>2081</v>
      </c>
      <c r="K2" s="107" t="s">
        <v>1571</v>
      </c>
      <c r="L2" s="107" t="s">
        <v>1572</v>
      </c>
      <c r="M2" s="107" t="s">
        <v>1573</v>
      </c>
      <c r="N2" s="38" t="s">
        <v>1574</v>
      </c>
      <c r="O2" s="38" t="s">
        <v>1575</v>
      </c>
      <c r="P2" s="108" t="s">
        <v>1576</v>
      </c>
      <c r="Q2" s="38" t="s">
        <v>1577</v>
      </c>
      <c r="R2" s="38" t="s">
        <v>863</v>
      </c>
      <c r="S2" s="38" t="s">
        <v>590</v>
      </c>
      <c r="T2" s="38" t="s">
        <v>2082</v>
      </c>
      <c r="U2" s="38" t="s">
        <v>591</v>
      </c>
    </row>
    <row r="3" hidden="1">
      <c r="A3" s="7">
        <v>2.0</v>
      </c>
      <c r="B3" s="5" t="s">
        <v>2083</v>
      </c>
      <c r="C3" s="1"/>
      <c r="D3" s="5" t="s">
        <v>1954</v>
      </c>
      <c r="E3" s="4">
        <v>32000.0</v>
      </c>
      <c r="F3" s="2">
        <f t="shared" ref="F3:F610" si="2">E3*A3</f>
        <v>64000</v>
      </c>
      <c r="G3" s="109">
        <f t="shared" ref="G3:G204" si="3">(E3*100%)+E3</f>
        <v>64000</v>
      </c>
      <c r="H3" s="1"/>
      <c r="I3" s="1"/>
      <c r="J3" s="1"/>
      <c r="K3" s="110" t="s">
        <v>1906</v>
      </c>
      <c r="L3" s="110" t="s">
        <v>1902</v>
      </c>
      <c r="M3" s="110" t="s">
        <v>1599</v>
      </c>
      <c r="N3" s="111" t="s">
        <v>1954</v>
      </c>
      <c r="O3" s="110" t="s">
        <v>1620</v>
      </c>
      <c r="P3" s="112">
        <v>10.0</v>
      </c>
      <c r="Q3" s="111" t="s">
        <v>871</v>
      </c>
      <c r="R3" s="113" t="str">
        <f>IFERROR(CONCATENATE("*",VLOOKUP(L3,PARAM!E:F,2,0),VLOOKUP(M3,PARAM!K:L,2,0),VLOOKUP(N3,PARAM!H:I,2,0),VLOOKUP(P3,PARAM!S:T,2,0),"*"),"")</f>
        <v>*1143*</v>
      </c>
      <c r="S3" s="111" t="str">
        <f>IFERROR(CONCATENATE(VLOOKUP(L3,PARAM!E:F,2,0),VLOOKUP(M3,PARAM!K:L,2,0),VLOOKUP(N3,PARAM!H:I,2,0),VLOOKUP(O3,PARAM!P:Q,2,0),VLOOKUP(P3,PARAM!S:T,2,0)),"")</f>
        <v>114103</v>
      </c>
      <c r="T3" s="111">
        <f t="shared" ref="T3:T1013" si="4">LEN(R3)</f>
        <v>6</v>
      </c>
      <c r="U3" s="111" t="str">
        <f t="shared" ref="U3:U1013" si="5">CONCATENATE(L3," ",M3," ",N3," ",O3,IF(P3="-","",CONCATENATE(" TALLA ",P3)))</f>
        <v>JEANS DAMA 4 BOTONES GRIS TALLA 10</v>
      </c>
    </row>
    <row r="4" hidden="1">
      <c r="A4" s="7">
        <v>1.0</v>
      </c>
      <c r="B4" s="114" t="s">
        <v>2083</v>
      </c>
      <c r="C4" s="1"/>
      <c r="D4" s="5" t="s">
        <v>1954</v>
      </c>
      <c r="E4" s="4">
        <v>32000.0</v>
      </c>
      <c r="F4" s="2">
        <f t="shared" si="2"/>
        <v>32000</v>
      </c>
      <c r="G4" s="109">
        <f t="shared" si="3"/>
        <v>64000</v>
      </c>
      <c r="H4" s="1"/>
      <c r="I4" s="1"/>
      <c r="J4" s="1"/>
      <c r="K4" s="110" t="s">
        <v>1906</v>
      </c>
      <c r="L4" s="110" t="s">
        <v>1902</v>
      </c>
      <c r="M4" s="110" t="s">
        <v>1599</v>
      </c>
      <c r="N4" s="111" t="s">
        <v>1954</v>
      </c>
      <c r="O4" s="110" t="s">
        <v>1620</v>
      </c>
      <c r="P4" s="112">
        <v>8.0</v>
      </c>
      <c r="Q4" s="111" t="s">
        <v>871</v>
      </c>
      <c r="R4" s="113" t="str">
        <f>IFERROR(CONCATENATE("*",VLOOKUP(L4,PARAM!E:F,2,0),VLOOKUP(M4,PARAM!K:L,2,0),VLOOKUP(N4,PARAM!H:I,2,0),VLOOKUP(P4,PARAM!S:T,2,0),"*"),"")</f>
        <v>*1142*</v>
      </c>
      <c r="S4" s="111" t="str">
        <f>IFERROR(CONCATENATE(VLOOKUP(L4,PARAM!E:F,2,0),VLOOKUP(M4,PARAM!K:L,2,0),VLOOKUP(N4,PARAM!H:I,2,0),VLOOKUP(O4,PARAM!P:Q,2,0),VLOOKUP(P4,PARAM!S:T,2,0)),"")</f>
        <v>114102</v>
      </c>
      <c r="T4" s="111">
        <f t="shared" si="4"/>
        <v>6</v>
      </c>
      <c r="U4" s="111" t="str">
        <f t="shared" si="5"/>
        <v>JEANS DAMA 4 BOTONES GRIS TALLA 8</v>
      </c>
    </row>
    <row r="5" hidden="1">
      <c r="A5" s="7">
        <v>1.0</v>
      </c>
      <c r="B5" s="114" t="s">
        <v>2083</v>
      </c>
      <c r="C5" s="1"/>
      <c r="D5" s="5" t="s">
        <v>2084</v>
      </c>
      <c r="E5" s="4">
        <v>32000.0</v>
      </c>
      <c r="F5" s="2">
        <f t="shared" si="2"/>
        <v>32000</v>
      </c>
      <c r="G5" s="109">
        <f t="shared" si="3"/>
        <v>64000</v>
      </c>
      <c r="H5" s="1"/>
      <c r="I5" s="1"/>
      <c r="J5" s="1"/>
      <c r="K5" s="110" t="s">
        <v>1906</v>
      </c>
      <c r="L5" s="110" t="s">
        <v>1902</v>
      </c>
      <c r="M5" s="110" t="s">
        <v>1599</v>
      </c>
      <c r="N5" s="110" t="s">
        <v>1955</v>
      </c>
      <c r="O5" s="110" t="s">
        <v>1620</v>
      </c>
      <c r="P5" s="112">
        <v>8.0</v>
      </c>
      <c r="Q5" s="111" t="s">
        <v>871</v>
      </c>
      <c r="R5" s="113" t="str">
        <f>IFERROR(CONCATENATE("*",VLOOKUP(L5,PARAM!E:F,2,0),VLOOKUP(M5,PARAM!K:L,2,0),VLOOKUP(N5,PARAM!H:I,2,0),VLOOKUP(P5,PARAM!S:T,2,0),"*"),"")</f>
        <v>*1152*</v>
      </c>
      <c r="S5" s="111" t="str">
        <f>IFERROR(CONCATENATE(VLOOKUP(L5,PARAM!E:F,2,0),VLOOKUP(M5,PARAM!K:L,2,0),VLOOKUP(N5,PARAM!H:I,2,0),VLOOKUP(O5,PARAM!P:Q,2,0),VLOOKUP(P5,PARAM!S:T,2,0)),"")</f>
        <v>115102</v>
      </c>
      <c r="T5" s="111">
        <f t="shared" si="4"/>
        <v>6</v>
      </c>
      <c r="U5" s="111" t="str">
        <f t="shared" si="5"/>
        <v>JEANS DAMA 4 BOTONES SIN BOLSILLO GRIS TALLA 8</v>
      </c>
    </row>
    <row r="6" hidden="1">
      <c r="A6" s="7">
        <v>2.0</v>
      </c>
      <c r="B6" s="114" t="s">
        <v>2083</v>
      </c>
      <c r="C6" s="1"/>
      <c r="D6" s="5" t="s">
        <v>1954</v>
      </c>
      <c r="E6" s="4">
        <v>32000.0</v>
      </c>
      <c r="F6" s="2">
        <f t="shared" si="2"/>
        <v>64000</v>
      </c>
      <c r="G6" s="109">
        <f t="shared" si="3"/>
        <v>64000</v>
      </c>
      <c r="H6" s="1"/>
      <c r="I6" s="1"/>
      <c r="J6" s="1"/>
      <c r="K6" s="110" t="s">
        <v>1906</v>
      </c>
      <c r="L6" s="110" t="s">
        <v>1902</v>
      </c>
      <c r="M6" s="110" t="s">
        <v>1599</v>
      </c>
      <c r="N6" s="111" t="s">
        <v>1954</v>
      </c>
      <c r="O6" s="110" t="s">
        <v>1620</v>
      </c>
      <c r="P6" s="112">
        <v>16.0</v>
      </c>
      <c r="Q6" s="111" t="s">
        <v>871</v>
      </c>
      <c r="R6" s="113" t="str">
        <f>IFERROR(CONCATENATE("*",VLOOKUP(L6,PARAM!E:F,2,0),VLOOKUP(M6,PARAM!K:L,2,0),VLOOKUP(N6,PARAM!H:I,2,0),VLOOKUP(P6,PARAM!S:T,2,0),"*"),"")</f>
        <v>*1146*</v>
      </c>
      <c r="S6" s="111" t="str">
        <f>IFERROR(CONCATENATE(VLOOKUP(L6,PARAM!E:F,2,0),VLOOKUP(M6,PARAM!K:L,2,0),VLOOKUP(N6,PARAM!H:I,2,0),VLOOKUP(O6,PARAM!P:Q,2,0),VLOOKUP(P6,PARAM!S:T,2,0)),"")</f>
        <v>114106</v>
      </c>
      <c r="T6" s="111">
        <f t="shared" si="4"/>
        <v>6</v>
      </c>
      <c r="U6" s="111" t="str">
        <f t="shared" si="5"/>
        <v>JEANS DAMA 4 BOTONES GRIS TALLA 16</v>
      </c>
    </row>
    <row r="7" hidden="1">
      <c r="A7" s="7">
        <v>1.0</v>
      </c>
      <c r="B7" s="114" t="s">
        <v>2083</v>
      </c>
      <c r="C7" s="1"/>
      <c r="D7" s="5" t="s">
        <v>2084</v>
      </c>
      <c r="E7" s="4">
        <v>32000.0</v>
      </c>
      <c r="F7" s="2">
        <f t="shared" si="2"/>
        <v>32000</v>
      </c>
      <c r="G7" s="109">
        <f t="shared" si="3"/>
        <v>64000</v>
      </c>
      <c r="H7" s="1"/>
      <c r="I7" s="1"/>
      <c r="J7" s="1"/>
      <c r="K7" s="110" t="s">
        <v>1906</v>
      </c>
      <c r="L7" s="110" t="s">
        <v>1902</v>
      </c>
      <c r="M7" s="110" t="s">
        <v>1599</v>
      </c>
      <c r="N7" s="110" t="s">
        <v>1955</v>
      </c>
      <c r="O7" s="110" t="s">
        <v>1620</v>
      </c>
      <c r="P7" s="112">
        <v>16.0</v>
      </c>
      <c r="Q7" s="111" t="s">
        <v>871</v>
      </c>
      <c r="R7" s="113" t="str">
        <f>IFERROR(CONCATENATE("*",VLOOKUP(L7,PARAM!E:F,2,0),VLOOKUP(M7,PARAM!K:L,2,0),VLOOKUP(N7,PARAM!H:I,2,0),VLOOKUP(P7,PARAM!S:T,2,0),"*"),"")</f>
        <v>*1156*</v>
      </c>
      <c r="S7" s="111" t="str">
        <f>IFERROR(CONCATENATE(VLOOKUP(L7,PARAM!E:F,2,0),VLOOKUP(M7,PARAM!K:L,2,0),VLOOKUP(N7,PARAM!H:I,2,0),VLOOKUP(O7,PARAM!P:Q,2,0),VLOOKUP(P7,PARAM!S:T,2,0)),"")</f>
        <v>115106</v>
      </c>
      <c r="T7" s="111">
        <f t="shared" si="4"/>
        <v>6</v>
      </c>
      <c r="U7" s="111" t="str">
        <f t="shared" si="5"/>
        <v>JEANS DAMA 4 BOTONES SIN BOLSILLO GRIS TALLA 16</v>
      </c>
    </row>
    <row r="8" hidden="1">
      <c r="A8" s="7">
        <v>1.0</v>
      </c>
      <c r="B8" s="114" t="s">
        <v>2085</v>
      </c>
      <c r="C8" s="1"/>
      <c r="D8" s="5" t="s">
        <v>1952</v>
      </c>
      <c r="E8" s="4">
        <v>32000.0</v>
      </c>
      <c r="F8" s="2">
        <f t="shared" si="2"/>
        <v>32000</v>
      </c>
      <c r="G8" s="109">
        <f t="shared" si="3"/>
        <v>64000</v>
      </c>
      <c r="H8" s="1"/>
      <c r="I8" s="1"/>
      <c r="J8" s="1"/>
      <c r="K8" s="110" t="s">
        <v>1906</v>
      </c>
      <c r="L8" s="110" t="s">
        <v>1902</v>
      </c>
      <c r="M8" s="110" t="s">
        <v>1599</v>
      </c>
      <c r="N8" s="111" t="s">
        <v>1952</v>
      </c>
      <c r="O8" s="110" t="s">
        <v>1620</v>
      </c>
      <c r="P8" s="112">
        <v>12.0</v>
      </c>
      <c r="Q8" s="111" t="s">
        <v>871</v>
      </c>
      <c r="R8" s="113" t="str">
        <f>IFERROR(CONCATENATE("*",VLOOKUP(L8,PARAM!E:F,2,0),VLOOKUP(M8,PARAM!K:L,2,0),VLOOKUP(N8,PARAM!H:I,2,0),VLOOKUP(P8,PARAM!S:T,2,0),"*"),"")</f>
        <v>*1114*</v>
      </c>
      <c r="S8" s="111" t="str">
        <f>IFERROR(CONCATENATE(VLOOKUP(L8,PARAM!E:F,2,0),VLOOKUP(M8,PARAM!K:L,2,0),VLOOKUP(N8,PARAM!H:I,2,0),VLOOKUP(O8,PARAM!P:Q,2,0),VLOOKUP(P8,PARAM!S:T,2,0)),"")</f>
        <v>111104</v>
      </c>
      <c r="T8" s="111">
        <f t="shared" si="4"/>
        <v>6</v>
      </c>
      <c r="U8" s="111" t="str">
        <f t="shared" si="5"/>
        <v>JEANS DAMA 1 BOTON GRIS TALLA 12</v>
      </c>
    </row>
    <row r="9" hidden="1">
      <c r="A9" s="7">
        <v>1.0</v>
      </c>
      <c r="B9" s="5" t="s">
        <v>2083</v>
      </c>
      <c r="C9" s="1"/>
      <c r="D9" s="5" t="s">
        <v>1954</v>
      </c>
      <c r="E9" s="4">
        <v>32000.0</v>
      </c>
      <c r="F9" s="2">
        <f t="shared" si="2"/>
        <v>32000</v>
      </c>
      <c r="G9" s="109">
        <f t="shared" si="3"/>
        <v>64000</v>
      </c>
      <c r="H9" s="1"/>
      <c r="I9" s="1"/>
      <c r="J9" s="1"/>
      <c r="K9" s="110" t="s">
        <v>1906</v>
      </c>
      <c r="L9" s="110" t="s">
        <v>1902</v>
      </c>
      <c r="M9" s="110" t="s">
        <v>1599</v>
      </c>
      <c r="N9" s="111" t="s">
        <v>1954</v>
      </c>
      <c r="O9" s="110" t="s">
        <v>1620</v>
      </c>
      <c r="P9" s="112">
        <v>14.0</v>
      </c>
      <c r="Q9" s="111" t="s">
        <v>871</v>
      </c>
      <c r="R9" s="113" t="str">
        <f>IFERROR(CONCATENATE("*",VLOOKUP(L9,PARAM!E:F,2,0),VLOOKUP(M9,PARAM!K:L,2,0),VLOOKUP(N9,PARAM!H:I,2,0),VLOOKUP(P9,PARAM!S:T,2,0),"*"),"")</f>
        <v>*1145*</v>
      </c>
      <c r="S9" s="111" t="str">
        <f>IFERROR(CONCATENATE(VLOOKUP(L9,PARAM!E:F,2,0),VLOOKUP(M9,PARAM!K:L,2,0),VLOOKUP(N9,PARAM!H:I,2,0),VLOOKUP(O9,PARAM!P:Q,2,0),VLOOKUP(P9,PARAM!S:T,2,0)),"")</f>
        <v>114105</v>
      </c>
      <c r="T9" s="111">
        <f t="shared" si="4"/>
        <v>6</v>
      </c>
      <c r="U9" s="111" t="str">
        <f t="shared" si="5"/>
        <v>JEANS DAMA 4 BOTONES GRIS TALLA 14</v>
      </c>
    </row>
    <row r="10" hidden="1">
      <c r="A10" s="7">
        <v>2.0</v>
      </c>
      <c r="B10" s="5" t="s">
        <v>2086</v>
      </c>
      <c r="C10" s="1"/>
      <c r="D10" s="5" t="s">
        <v>2087</v>
      </c>
      <c r="E10" s="4">
        <v>38000.0</v>
      </c>
      <c r="F10" s="2">
        <f t="shared" si="2"/>
        <v>76000</v>
      </c>
      <c r="G10" s="109">
        <f t="shared" si="3"/>
        <v>76000</v>
      </c>
      <c r="H10" s="1"/>
      <c r="I10" s="1"/>
      <c r="J10" s="1"/>
      <c r="K10" s="110" t="s">
        <v>1906</v>
      </c>
      <c r="L10" s="110" t="s">
        <v>1902</v>
      </c>
      <c r="M10" s="110" t="s">
        <v>1599</v>
      </c>
      <c r="N10" s="110" t="s">
        <v>2069</v>
      </c>
      <c r="O10" s="110" t="s">
        <v>1611</v>
      </c>
      <c r="P10" s="112">
        <v>14.0</v>
      </c>
      <c r="Q10" s="111" t="s">
        <v>871</v>
      </c>
      <c r="R10" s="113" t="str">
        <f>IFERROR(CONCATENATE("*",VLOOKUP(L10,PARAM!E:F,2,0),VLOOKUP(M10,PARAM!K:L,2,0),VLOOKUP(N10,PARAM!H:I,2,0),VLOOKUP(P10,PARAM!S:T,2,0),"*"),"")</f>
        <v>*1125*</v>
      </c>
      <c r="S10" s="111" t="str">
        <f>IFERROR(CONCATENATE(VLOOKUP(L10,PARAM!E:F,2,0),VLOOKUP(M10,PARAM!K:L,2,0),VLOOKUP(N10,PARAM!H:I,2,0),VLOOKUP(O10,PARAM!P:Q,2,0),VLOOKUP(P10,PARAM!S:T,2,0)),"")</f>
        <v>112125</v>
      </c>
      <c r="T10" s="111">
        <f t="shared" si="4"/>
        <v>6</v>
      </c>
      <c r="U10" s="111" t="str">
        <f t="shared" si="5"/>
        <v>JEANS DAMA 1 BOTON BOTA RECTA NEGRO TALLA 14</v>
      </c>
    </row>
    <row r="11" hidden="1">
      <c r="A11" s="7">
        <v>1.0</v>
      </c>
      <c r="B11" s="5" t="s">
        <v>2086</v>
      </c>
      <c r="C11" s="1"/>
      <c r="D11" s="5" t="s">
        <v>2087</v>
      </c>
      <c r="E11" s="4">
        <v>38000.0</v>
      </c>
      <c r="F11" s="2">
        <f t="shared" si="2"/>
        <v>38000</v>
      </c>
      <c r="G11" s="109">
        <f t="shared" si="3"/>
        <v>76000</v>
      </c>
      <c r="H11" s="1"/>
      <c r="I11" s="1"/>
      <c r="J11" s="1"/>
      <c r="K11" s="110" t="s">
        <v>1906</v>
      </c>
      <c r="L11" s="110" t="s">
        <v>1902</v>
      </c>
      <c r="M11" s="110" t="s">
        <v>1599</v>
      </c>
      <c r="N11" s="110" t="s">
        <v>2069</v>
      </c>
      <c r="O11" s="110" t="s">
        <v>1611</v>
      </c>
      <c r="P11" s="112">
        <v>10.0</v>
      </c>
      <c r="Q11" s="111" t="s">
        <v>871</v>
      </c>
      <c r="R11" s="113" t="str">
        <f>IFERROR(CONCATENATE("*",VLOOKUP(L11,PARAM!E:F,2,0),VLOOKUP(M11,PARAM!K:L,2,0),VLOOKUP(N11,PARAM!H:I,2,0),VLOOKUP(P11,PARAM!S:T,2,0),"*"),"")</f>
        <v>*1123*</v>
      </c>
      <c r="S11" s="111" t="str">
        <f>IFERROR(CONCATENATE(VLOOKUP(L11,PARAM!E:F,2,0),VLOOKUP(M11,PARAM!K:L,2,0),VLOOKUP(N11,PARAM!H:I,2,0),VLOOKUP(O11,PARAM!P:Q,2,0),VLOOKUP(P11,PARAM!S:T,2,0)),"")</f>
        <v>112123</v>
      </c>
      <c r="T11" s="111">
        <f t="shared" si="4"/>
        <v>6</v>
      </c>
      <c r="U11" s="111" t="str">
        <f t="shared" si="5"/>
        <v>JEANS DAMA 1 BOTON BOTA RECTA NEGRO TALLA 10</v>
      </c>
    </row>
    <row r="12" hidden="1">
      <c r="A12" s="7">
        <v>1.0</v>
      </c>
      <c r="B12" s="5" t="s">
        <v>2086</v>
      </c>
      <c r="C12" s="1"/>
      <c r="D12" s="5" t="s">
        <v>2087</v>
      </c>
      <c r="E12" s="4">
        <v>38000.0</v>
      </c>
      <c r="F12" s="2">
        <f t="shared" si="2"/>
        <v>38000</v>
      </c>
      <c r="G12" s="109">
        <f t="shared" si="3"/>
        <v>76000</v>
      </c>
      <c r="H12" s="1"/>
      <c r="I12" s="1"/>
      <c r="J12" s="1"/>
      <c r="K12" s="110" t="s">
        <v>1906</v>
      </c>
      <c r="L12" s="110" t="s">
        <v>1902</v>
      </c>
      <c r="M12" s="110" t="s">
        <v>1599</v>
      </c>
      <c r="N12" s="110" t="s">
        <v>2069</v>
      </c>
      <c r="O12" s="110" t="s">
        <v>1611</v>
      </c>
      <c r="P12" s="112">
        <v>8.0</v>
      </c>
      <c r="Q12" s="111" t="s">
        <v>871</v>
      </c>
      <c r="R12" s="113" t="str">
        <f>IFERROR(CONCATENATE("*",VLOOKUP(L12,PARAM!E:F,2,0),VLOOKUP(M12,PARAM!K:L,2,0),VLOOKUP(N12,PARAM!H:I,2,0),VLOOKUP(P12,PARAM!S:T,2,0),"*"),"")</f>
        <v>*1122*</v>
      </c>
      <c r="S12" s="111" t="str">
        <f>IFERROR(CONCATENATE(VLOOKUP(L12,PARAM!E:F,2,0),VLOOKUP(M12,PARAM!K:L,2,0),VLOOKUP(N12,PARAM!H:I,2,0),VLOOKUP(O12,PARAM!P:Q,2,0),VLOOKUP(P12,PARAM!S:T,2,0)),"")</f>
        <v>112122</v>
      </c>
      <c r="T12" s="111">
        <f t="shared" si="4"/>
        <v>6</v>
      </c>
      <c r="U12" s="111" t="str">
        <f t="shared" si="5"/>
        <v>JEANS DAMA 1 BOTON BOTA RECTA NEGRO TALLA 8</v>
      </c>
    </row>
    <row r="13" hidden="1">
      <c r="A13" s="7">
        <v>2.0</v>
      </c>
      <c r="B13" s="5" t="s">
        <v>2086</v>
      </c>
      <c r="C13" s="1"/>
      <c r="D13" s="5" t="s">
        <v>1952</v>
      </c>
      <c r="E13" s="4">
        <v>32000.0</v>
      </c>
      <c r="F13" s="2">
        <f t="shared" si="2"/>
        <v>64000</v>
      </c>
      <c r="G13" s="109">
        <f t="shared" si="3"/>
        <v>64000</v>
      </c>
      <c r="H13" s="1"/>
      <c r="I13" s="1"/>
      <c r="J13" s="1"/>
      <c r="K13" s="110" t="s">
        <v>1906</v>
      </c>
      <c r="L13" s="110" t="s">
        <v>1902</v>
      </c>
      <c r="M13" s="110" t="s">
        <v>1599</v>
      </c>
      <c r="N13" s="110" t="s">
        <v>2069</v>
      </c>
      <c r="O13" s="110" t="s">
        <v>1611</v>
      </c>
      <c r="P13" s="112">
        <v>14.0</v>
      </c>
      <c r="Q13" s="111" t="s">
        <v>871</v>
      </c>
      <c r="R13" s="113" t="str">
        <f>IFERROR(CONCATENATE("*",VLOOKUP(L13,PARAM!E:F,2,0),VLOOKUP(M13,PARAM!K:L,2,0),VLOOKUP(N13,PARAM!H:I,2,0),VLOOKUP(P13,PARAM!S:T,2,0),"*"),"")</f>
        <v>*1125*</v>
      </c>
      <c r="S13" s="111" t="str">
        <f>IFERROR(CONCATENATE(VLOOKUP(L13,PARAM!E:F,2,0),VLOOKUP(M13,PARAM!K:L,2,0),VLOOKUP(N13,PARAM!H:I,2,0),VLOOKUP(O13,PARAM!P:Q,2,0),VLOOKUP(P13,PARAM!S:T,2,0)),"")</f>
        <v>112125</v>
      </c>
      <c r="T13" s="111">
        <f t="shared" si="4"/>
        <v>6</v>
      </c>
      <c r="U13" s="111" t="str">
        <f t="shared" si="5"/>
        <v>JEANS DAMA 1 BOTON BOTA RECTA NEGRO TALLA 14</v>
      </c>
    </row>
    <row r="14" hidden="1">
      <c r="A14" s="7">
        <v>1.0</v>
      </c>
      <c r="B14" s="5" t="s">
        <v>2088</v>
      </c>
      <c r="C14" s="1"/>
      <c r="D14" s="5" t="s">
        <v>2084</v>
      </c>
      <c r="E14" s="4">
        <v>32000.0</v>
      </c>
      <c r="F14" s="2">
        <f t="shared" si="2"/>
        <v>32000</v>
      </c>
      <c r="G14" s="109">
        <f t="shared" si="3"/>
        <v>64000</v>
      </c>
      <c r="H14" s="1"/>
      <c r="I14" s="1"/>
      <c r="J14" s="1"/>
      <c r="K14" s="110" t="s">
        <v>1906</v>
      </c>
      <c r="L14" s="110" t="s">
        <v>1902</v>
      </c>
      <c r="M14" s="110" t="s">
        <v>1599</v>
      </c>
      <c r="N14" s="110" t="s">
        <v>1955</v>
      </c>
      <c r="O14" s="110" t="s">
        <v>1611</v>
      </c>
      <c r="P14" s="112">
        <v>14.0</v>
      </c>
      <c r="Q14" s="111" t="s">
        <v>871</v>
      </c>
      <c r="R14" s="113" t="str">
        <f>IFERROR(CONCATENATE("*",VLOOKUP(L14,PARAM!E:F,2,0),VLOOKUP(M14,PARAM!K:L,2,0),VLOOKUP(N14,PARAM!H:I,2,0),VLOOKUP(P14,PARAM!S:T,2,0),"*"),"")</f>
        <v>*1155*</v>
      </c>
      <c r="S14" s="111" t="str">
        <f>IFERROR(CONCATENATE(VLOOKUP(L14,PARAM!E:F,2,0),VLOOKUP(M14,PARAM!K:L,2,0),VLOOKUP(N14,PARAM!H:I,2,0),VLOOKUP(O14,PARAM!P:Q,2,0),VLOOKUP(P14,PARAM!S:T,2,0)),"")</f>
        <v>115125</v>
      </c>
      <c r="T14" s="111">
        <f t="shared" si="4"/>
        <v>6</v>
      </c>
      <c r="U14" s="111" t="str">
        <f t="shared" si="5"/>
        <v>JEANS DAMA 4 BOTONES SIN BOLSILLO NEGRO TALLA 14</v>
      </c>
    </row>
    <row r="15" hidden="1">
      <c r="A15" s="7">
        <v>1.0</v>
      </c>
      <c r="B15" s="5" t="s">
        <v>2088</v>
      </c>
      <c r="C15" s="1"/>
      <c r="D15" s="5" t="s">
        <v>1954</v>
      </c>
      <c r="E15" s="4">
        <v>32000.0</v>
      </c>
      <c r="F15" s="2">
        <f t="shared" si="2"/>
        <v>32000</v>
      </c>
      <c r="G15" s="109">
        <f t="shared" si="3"/>
        <v>64000</v>
      </c>
      <c r="H15" s="1"/>
      <c r="I15" s="1"/>
      <c r="J15" s="1"/>
      <c r="K15" s="110" t="s">
        <v>1906</v>
      </c>
      <c r="L15" s="110" t="s">
        <v>1902</v>
      </c>
      <c r="M15" s="110" t="s">
        <v>1599</v>
      </c>
      <c r="N15" s="111" t="s">
        <v>1954</v>
      </c>
      <c r="O15" s="110" t="s">
        <v>1611</v>
      </c>
      <c r="P15" s="112">
        <v>14.0</v>
      </c>
      <c r="Q15" s="111" t="s">
        <v>871</v>
      </c>
      <c r="R15" s="113" t="str">
        <f>IFERROR(CONCATENATE("*",VLOOKUP(L15,PARAM!E:F,2,0),VLOOKUP(M15,PARAM!K:L,2,0),VLOOKUP(N15,PARAM!H:I,2,0),VLOOKUP(P15,PARAM!S:T,2,0),"*"),"")</f>
        <v>*1145*</v>
      </c>
      <c r="S15" s="111" t="str">
        <f>IFERROR(CONCATENATE(VLOOKUP(L15,PARAM!E:F,2,0),VLOOKUP(M15,PARAM!K:L,2,0),VLOOKUP(N15,PARAM!H:I,2,0),VLOOKUP(O15,PARAM!P:Q,2,0),VLOOKUP(P15,PARAM!S:T,2,0)),"")</f>
        <v>114125</v>
      </c>
      <c r="T15" s="111">
        <f t="shared" si="4"/>
        <v>6</v>
      </c>
      <c r="U15" s="111" t="str">
        <f t="shared" si="5"/>
        <v>JEANS DAMA 4 BOTONES NEGRO TALLA 14</v>
      </c>
    </row>
    <row r="16" hidden="1">
      <c r="A16" s="7">
        <v>1.0</v>
      </c>
      <c r="B16" s="5" t="s">
        <v>2089</v>
      </c>
      <c r="C16" s="1"/>
      <c r="D16" s="5" t="s">
        <v>2084</v>
      </c>
      <c r="E16" s="4">
        <v>32000.0</v>
      </c>
      <c r="F16" s="2">
        <f t="shared" si="2"/>
        <v>32000</v>
      </c>
      <c r="G16" s="109">
        <f t="shared" si="3"/>
        <v>64000</v>
      </c>
      <c r="H16" s="1"/>
      <c r="I16" s="1"/>
      <c r="J16" s="1"/>
      <c r="K16" s="110" t="s">
        <v>1906</v>
      </c>
      <c r="L16" s="110" t="s">
        <v>1902</v>
      </c>
      <c r="M16" s="110" t="s">
        <v>1599</v>
      </c>
      <c r="N16" s="110" t="s">
        <v>1955</v>
      </c>
      <c r="O16" s="110" t="s">
        <v>1771</v>
      </c>
      <c r="P16" s="112">
        <v>6.0</v>
      </c>
      <c r="Q16" s="111" t="s">
        <v>871</v>
      </c>
      <c r="R16" s="113" t="str">
        <f>IFERROR(CONCATENATE("*",VLOOKUP(L16,PARAM!E:F,2,0),VLOOKUP(M16,PARAM!K:L,2,0),VLOOKUP(N16,PARAM!H:I,2,0),VLOOKUP(P16,PARAM!S:T,2,0),"*"),"")</f>
        <v>*1151*</v>
      </c>
      <c r="S16" s="111" t="str">
        <f>IFERROR(CONCATENATE(VLOOKUP(L16,PARAM!E:F,2,0),VLOOKUP(M16,PARAM!K:L,2,0),VLOOKUP(N16,PARAM!H:I,2,0),VLOOKUP(O16,PARAM!P:Q,2,0),VLOOKUP(P16,PARAM!S:T,2,0)),"")</f>
        <v>11521</v>
      </c>
      <c r="T16" s="111">
        <f t="shared" si="4"/>
        <v>6</v>
      </c>
      <c r="U16" s="111" t="str">
        <f t="shared" si="5"/>
        <v>JEANS DAMA 4 BOTONES SIN BOLSILLO AZUL TALLA 6</v>
      </c>
    </row>
    <row r="17" hidden="1">
      <c r="A17" s="7">
        <v>1.0</v>
      </c>
      <c r="B17" s="5" t="s">
        <v>2090</v>
      </c>
      <c r="C17" s="1"/>
      <c r="D17" s="5" t="s">
        <v>1952</v>
      </c>
      <c r="E17" s="4">
        <v>32000.0</v>
      </c>
      <c r="F17" s="2">
        <f t="shared" si="2"/>
        <v>32000</v>
      </c>
      <c r="G17" s="109">
        <f t="shared" si="3"/>
        <v>64000</v>
      </c>
      <c r="H17" s="1"/>
      <c r="I17" s="1"/>
      <c r="J17" s="1"/>
      <c r="K17" s="110" t="s">
        <v>1906</v>
      </c>
      <c r="L17" s="110" t="s">
        <v>1902</v>
      </c>
      <c r="M17" s="110" t="s">
        <v>1599</v>
      </c>
      <c r="N17" s="111" t="s">
        <v>1952</v>
      </c>
      <c r="O17" s="110" t="s">
        <v>1771</v>
      </c>
      <c r="P17" s="112">
        <v>10.0</v>
      </c>
      <c r="Q17" s="111" t="s">
        <v>871</v>
      </c>
      <c r="R17" s="113" t="str">
        <f>IFERROR(CONCATENATE("*",VLOOKUP(L17,PARAM!E:F,2,0),VLOOKUP(M17,PARAM!K:L,2,0),VLOOKUP(N17,PARAM!H:I,2,0),VLOOKUP(P17,PARAM!S:T,2,0),"*"),"")</f>
        <v>*1113*</v>
      </c>
      <c r="S17" s="111" t="str">
        <f>IFERROR(CONCATENATE(VLOOKUP(L17,PARAM!E:F,2,0),VLOOKUP(M17,PARAM!K:L,2,0),VLOOKUP(N17,PARAM!H:I,2,0),VLOOKUP(O17,PARAM!P:Q,2,0),VLOOKUP(P17,PARAM!S:T,2,0)),"")</f>
        <v>11123</v>
      </c>
      <c r="T17" s="111">
        <f t="shared" si="4"/>
        <v>6</v>
      </c>
      <c r="U17" s="111" t="str">
        <f t="shared" si="5"/>
        <v>JEANS DAMA 1 BOTON AZUL TALLA 10</v>
      </c>
    </row>
    <row r="18" hidden="1">
      <c r="A18" s="7">
        <v>1.0</v>
      </c>
      <c r="B18" s="5" t="s">
        <v>2091</v>
      </c>
      <c r="C18" s="1"/>
      <c r="D18" s="5" t="s">
        <v>1952</v>
      </c>
      <c r="E18" s="4">
        <v>32000.0</v>
      </c>
      <c r="F18" s="2">
        <f t="shared" si="2"/>
        <v>32000</v>
      </c>
      <c r="G18" s="109">
        <f t="shared" si="3"/>
        <v>64000</v>
      </c>
      <c r="H18" s="1"/>
      <c r="I18" s="1"/>
      <c r="J18" s="1"/>
      <c r="K18" s="110" t="s">
        <v>1906</v>
      </c>
      <c r="L18" s="110" t="s">
        <v>1902</v>
      </c>
      <c r="M18" s="110" t="s">
        <v>1599</v>
      </c>
      <c r="N18" s="111" t="s">
        <v>1952</v>
      </c>
      <c r="O18" s="110" t="s">
        <v>1771</v>
      </c>
      <c r="P18" s="112">
        <v>14.0</v>
      </c>
      <c r="Q18" s="111" t="s">
        <v>871</v>
      </c>
      <c r="R18" s="113" t="str">
        <f>IFERROR(CONCATENATE("*",VLOOKUP(L18,PARAM!E:F,2,0),VLOOKUP(M18,PARAM!K:L,2,0),VLOOKUP(N18,PARAM!H:I,2,0),VLOOKUP(P18,PARAM!S:T,2,0),"*"),"")</f>
        <v>*1115*</v>
      </c>
      <c r="S18" s="111" t="str">
        <f>IFERROR(CONCATENATE(VLOOKUP(L18,PARAM!E:F,2,0),VLOOKUP(M18,PARAM!K:L,2,0),VLOOKUP(N18,PARAM!H:I,2,0),VLOOKUP(O18,PARAM!P:Q,2,0),VLOOKUP(P18,PARAM!S:T,2,0)),"")</f>
        <v>11125</v>
      </c>
      <c r="T18" s="111">
        <f t="shared" si="4"/>
        <v>6</v>
      </c>
      <c r="U18" s="111" t="str">
        <f t="shared" si="5"/>
        <v>JEANS DAMA 1 BOTON AZUL TALLA 14</v>
      </c>
    </row>
    <row r="19" hidden="1">
      <c r="A19" s="7">
        <v>1.0</v>
      </c>
      <c r="B19" s="5" t="s">
        <v>2090</v>
      </c>
      <c r="C19" s="1"/>
      <c r="D19" s="5" t="s">
        <v>1952</v>
      </c>
      <c r="E19" s="4">
        <v>32000.0</v>
      </c>
      <c r="F19" s="2">
        <f t="shared" si="2"/>
        <v>32000</v>
      </c>
      <c r="G19" s="109">
        <f t="shared" si="3"/>
        <v>64000</v>
      </c>
      <c r="H19" s="1"/>
      <c r="I19" s="1"/>
      <c r="J19" s="1"/>
      <c r="K19" s="110" t="s">
        <v>1906</v>
      </c>
      <c r="L19" s="110" t="s">
        <v>1902</v>
      </c>
      <c r="M19" s="110" t="s">
        <v>1599</v>
      </c>
      <c r="N19" s="111" t="s">
        <v>1952</v>
      </c>
      <c r="O19" s="110" t="s">
        <v>1771</v>
      </c>
      <c r="P19" s="112">
        <v>6.0</v>
      </c>
      <c r="Q19" s="111" t="s">
        <v>871</v>
      </c>
      <c r="R19" s="113" t="str">
        <f>IFERROR(CONCATENATE("*",VLOOKUP(L19,PARAM!E:F,2,0),VLOOKUP(M19,PARAM!K:L,2,0),VLOOKUP(N19,PARAM!H:I,2,0),VLOOKUP(P19,PARAM!S:T,2,0),"*"),"")</f>
        <v>*1111*</v>
      </c>
      <c r="S19" s="111" t="str">
        <f>IFERROR(CONCATENATE(VLOOKUP(L19,PARAM!E:F,2,0),VLOOKUP(M19,PARAM!K:L,2,0),VLOOKUP(N19,PARAM!H:I,2,0),VLOOKUP(O19,PARAM!P:Q,2,0),VLOOKUP(P19,PARAM!S:T,2,0)),"")</f>
        <v>11121</v>
      </c>
      <c r="T19" s="111">
        <f t="shared" si="4"/>
        <v>6</v>
      </c>
      <c r="U19" s="111" t="str">
        <f t="shared" si="5"/>
        <v>JEANS DAMA 1 BOTON AZUL TALLA 6</v>
      </c>
    </row>
    <row r="20" hidden="1">
      <c r="A20" s="7">
        <v>1.0</v>
      </c>
      <c r="B20" s="5" t="s">
        <v>2089</v>
      </c>
      <c r="C20" s="1"/>
      <c r="D20" s="5" t="s">
        <v>2084</v>
      </c>
      <c r="E20" s="4">
        <v>32000.0</v>
      </c>
      <c r="F20" s="2">
        <f t="shared" si="2"/>
        <v>32000</v>
      </c>
      <c r="G20" s="109">
        <f t="shared" si="3"/>
        <v>64000</v>
      </c>
      <c r="H20" s="1"/>
      <c r="I20" s="1"/>
      <c r="J20" s="1"/>
      <c r="K20" s="110" t="s">
        <v>1906</v>
      </c>
      <c r="L20" s="110" t="s">
        <v>1902</v>
      </c>
      <c r="M20" s="110" t="s">
        <v>1599</v>
      </c>
      <c r="N20" s="110" t="s">
        <v>1955</v>
      </c>
      <c r="O20" s="110" t="s">
        <v>1771</v>
      </c>
      <c r="P20" s="112">
        <v>8.0</v>
      </c>
      <c r="Q20" s="111" t="s">
        <v>871</v>
      </c>
      <c r="R20" s="113" t="str">
        <f>IFERROR(CONCATENATE("*",VLOOKUP(L20,PARAM!E:F,2,0),VLOOKUP(M20,PARAM!K:L,2,0),VLOOKUP(N20,PARAM!H:I,2,0),VLOOKUP(P20,PARAM!S:T,2,0),"*"),"")</f>
        <v>*1152*</v>
      </c>
      <c r="S20" s="111" t="str">
        <f>IFERROR(CONCATENATE(VLOOKUP(L20,PARAM!E:F,2,0),VLOOKUP(M20,PARAM!K:L,2,0),VLOOKUP(N20,PARAM!H:I,2,0),VLOOKUP(O20,PARAM!P:Q,2,0),VLOOKUP(P20,PARAM!S:T,2,0)),"")</f>
        <v>11522</v>
      </c>
      <c r="T20" s="111">
        <f t="shared" si="4"/>
        <v>6</v>
      </c>
      <c r="U20" s="111" t="str">
        <f t="shared" si="5"/>
        <v>JEANS DAMA 4 BOTONES SIN BOLSILLO AZUL TALLA 8</v>
      </c>
    </row>
    <row r="21" hidden="1">
      <c r="A21" s="7">
        <v>6.0</v>
      </c>
      <c r="B21" s="5" t="s">
        <v>2092</v>
      </c>
      <c r="C21" s="1"/>
      <c r="D21" s="5" t="s">
        <v>2093</v>
      </c>
      <c r="E21" s="4">
        <v>7000.0</v>
      </c>
      <c r="F21" s="2">
        <f t="shared" si="2"/>
        <v>42000</v>
      </c>
      <c r="G21" s="109">
        <f t="shared" si="3"/>
        <v>14000</v>
      </c>
      <c r="H21" s="1"/>
      <c r="I21" s="1"/>
      <c r="J21" s="1"/>
      <c r="K21" s="110" t="s">
        <v>1906</v>
      </c>
      <c r="L21" s="110" t="s">
        <v>578</v>
      </c>
      <c r="M21" s="110" t="s">
        <v>1599</v>
      </c>
      <c r="N21" s="110" t="s">
        <v>1911</v>
      </c>
      <c r="O21" s="110" t="s">
        <v>1584</v>
      </c>
      <c r="P21" s="112" t="s">
        <v>1585</v>
      </c>
      <c r="Q21" s="111" t="s">
        <v>888</v>
      </c>
      <c r="R21" s="113" t="str">
        <f>IFERROR(CONCATENATE("*",VLOOKUP(L21,PARAM!E:F,2,0),VLOOKUP(M21,PARAM!K:L,2,0),VLOOKUP(N21,PARAM!H:I,2,0),VLOOKUP(P21,PARAM!S:T,2,0),"*"),"")</f>
        <v>*614531*</v>
      </c>
      <c r="S21" s="111" t="str">
        <f>IFERROR(CONCATENATE(VLOOKUP(L21,PARAM!E:F,2,0),VLOOKUP(M21,PARAM!K:L,2,0),VLOOKUP(N21,PARAM!H:I,2,0),VLOOKUP(O21,PARAM!P:Q,2,0),VLOOKUP(P21,PARAM!S:T,2,0)),"")</f>
        <v>61451631</v>
      </c>
      <c r="T21" s="111">
        <f t="shared" si="4"/>
        <v>8</v>
      </c>
      <c r="U21" s="111" t="str">
        <f t="shared" si="5"/>
        <v>BLUSAS DAMA BASICA ALGODON VARIOS TALLA VA</v>
      </c>
    </row>
    <row r="22" hidden="1">
      <c r="A22" s="7">
        <v>3.0</v>
      </c>
      <c r="B22" s="5" t="s">
        <v>2094</v>
      </c>
      <c r="C22" s="1"/>
      <c r="D22" s="5" t="s">
        <v>2095</v>
      </c>
      <c r="E22" s="4">
        <v>8500.0</v>
      </c>
      <c r="F22" s="2">
        <f t="shared" si="2"/>
        <v>25500</v>
      </c>
      <c r="G22" s="109">
        <f t="shared" si="3"/>
        <v>17000</v>
      </c>
      <c r="H22" s="1"/>
      <c r="I22" s="1"/>
      <c r="J22" s="1"/>
      <c r="K22" s="110" t="s">
        <v>1850</v>
      </c>
      <c r="L22" s="110" t="s">
        <v>1851</v>
      </c>
      <c r="M22" s="110" t="s">
        <v>1599</v>
      </c>
      <c r="N22" s="110" t="s">
        <v>1836</v>
      </c>
      <c r="O22" s="110" t="s">
        <v>1584</v>
      </c>
      <c r="P22" s="112" t="s">
        <v>1853</v>
      </c>
      <c r="Q22" s="111" t="s">
        <v>888</v>
      </c>
      <c r="R22" s="113" t="str">
        <f>IFERROR(CONCATENATE("*",VLOOKUP(L22,PARAM!E:F,2,0),VLOOKUP(M22,PARAM!K:L,2,0),VLOOKUP(N22,PARAM!H:I,2,0),VLOOKUP(P22,PARAM!S:T,2,0),"*"),"")</f>
        <v>*4311626*</v>
      </c>
      <c r="S22" s="111" t="str">
        <f>IFERROR(CONCATENATE(VLOOKUP(L22,PARAM!E:F,2,0),VLOOKUP(M22,PARAM!K:L,2,0),VLOOKUP(N22,PARAM!H:I,2,0),VLOOKUP(O22,PARAM!P:Q,2,0),VLOOKUP(P22,PARAM!S:T,2,0)),"")</f>
        <v>431161626</v>
      </c>
      <c r="T22" s="111">
        <f t="shared" si="4"/>
        <v>9</v>
      </c>
      <c r="U22" s="111" t="str">
        <f t="shared" si="5"/>
        <v>BICICLETERO DAMA ALGODON VARIOS TALLA M-L</v>
      </c>
    </row>
    <row r="23" hidden="1">
      <c r="A23" s="7">
        <v>4.0</v>
      </c>
      <c r="B23" s="5" t="s">
        <v>2094</v>
      </c>
      <c r="C23" s="1"/>
      <c r="D23" s="5" t="s">
        <v>2096</v>
      </c>
      <c r="E23" s="4">
        <v>7500.0</v>
      </c>
      <c r="F23" s="2">
        <f t="shared" si="2"/>
        <v>30000</v>
      </c>
      <c r="G23" s="109">
        <f t="shared" si="3"/>
        <v>15000</v>
      </c>
      <c r="H23" s="1"/>
      <c r="I23" s="1"/>
      <c r="J23" s="1"/>
      <c r="K23" s="110" t="s">
        <v>1850</v>
      </c>
      <c r="L23" s="110" t="s">
        <v>1851</v>
      </c>
      <c r="M23" s="110" t="s">
        <v>1599</v>
      </c>
      <c r="N23" s="110" t="s">
        <v>1836</v>
      </c>
      <c r="O23" s="110" t="s">
        <v>1584</v>
      </c>
      <c r="P23" s="112" t="s">
        <v>1852</v>
      </c>
      <c r="Q23" s="111" t="s">
        <v>888</v>
      </c>
      <c r="R23" s="113" t="str">
        <f>IFERROR(CONCATENATE("*",VLOOKUP(L23,PARAM!E:F,2,0),VLOOKUP(M23,PARAM!K:L,2,0),VLOOKUP(N23,PARAM!H:I,2,0),VLOOKUP(P23,PARAM!S:T,2,0),"*"),"")</f>
        <v>*4311618*</v>
      </c>
      <c r="S23" s="111" t="str">
        <f>IFERROR(CONCATENATE(VLOOKUP(L23,PARAM!E:F,2,0),VLOOKUP(M23,PARAM!K:L,2,0),VLOOKUP(N23,PARAM!H:I,2,0),VLOOKUP(O23,PARAM!P:Q,2,0),VLOOKUP(P23,PARAM!S:T,2,0)),"")</f>
        <v>431161618</v>
      </c>
      <c r="T23" s="111">
        <f t="shared" si="4"/>
        <v>9</v>
      </c>
      <c r="U23" s="111" t="str">
        <f t="shared" si="5"/>
        <v>BICICLETERO DAMA ALGODON VARIOS TALLA 16-S</v>
      </c>
    </row>
    <row r="24" hidden="1">
      <c r="A24" s="7">
        <v>2.0</v>
      </c>
      <c r="B24" s="5" t="s">
        <v>2094</v>
      </c>
      <c r="C24" s="1"/>
      <c r="D24" s="5" t="s">
        <v>2097</v>
      </c>
      <c r="E24" s="4">
        <v>7000.0</v>
      </c>
      <c r="F24" s="2">
        <f t="shared" si="2"/>
        <v>14000</v>
      </c>
      <c r="G24" s="109">
        <f t="shared" si="3"/>
        <v>14000</v>
      </c>
      <c r="H24" s="1"/>
      <c r="I24" s="1"/>
      <c r="J24" s="1"/>
      <c r="K24" s="110" t="s">
        <v>1850</v>
      </c>
      <c r="L24" s="110" t="s">
        <v>1851</v>
      </c>
      <c r="M24" s="110" t="s">
        <v>1599</v>
      </c>
      <c r="N24" s="110" t="s">
        <v>1836</v>
      </c>
      <c r="O24" s="110" t="s">
        <v>1584</v>
      </c>
      <c r="P24" s="112">
        <v>14.0</v>
      </c>
      <c r="Q24" s="111" t="s">
        <v>888</v>
      </c>
      <c r="R24" s="113" t="str">
        <f>IFERROR(CONCATENATE("*",VLOOKUP(L24,PARAM!E:F,2,0),VLOOKUP(M24,PARAM!K:L,2,0),VLOOKUP(N24,PARAM!H:I,2,0),VLOOKUP(P24,PARAM!S:T,2,0),"*"),"")</f>
        <v>*431165*</v>
      </c>
      <c r="S24" s="111" t="str">
        <f>IFERROR(CONCATENATE(VLOOKUP(L24,PARAM!E:F,2,0),VLOOKUP(M24,PARAM!K:L,2,0),VLOOKUP(N24,PARAM!H:I,2,0),VLOOKUP(O24,PARAM!P:Q,2,0),VLOOKUP(P24,PARAM!S:T,2,0)),"")</f>
        <v>43116165</v>
      </c>
      <c r="T24" s="111">
        <f t="shared" si="4"/>
        <v>8</v>
      </c>
      <c r="U24" s="111" t="str">
        <f t="shared" si="5"/>
        <v>BICICLETERO DAMA ALGODON VARIOS TALLA 14</v>
      </c>
    </row>
    <row r="25" hidden="1">
      <c r="A25" s="7">
        <v>15.0</v>
      </c>
      <c r="B25" s="5" t="s">
        <v>2098</v>
      </c>
      <c r="C25" s="1"/>
      <c r="D25" s="5" t="s">
        <v>2098</v>
      </c>
      <c r="E25" s="4">
        <v>17000.0</v>
      </c>
      <c r="F25" s="2">
        <f t="shared" si="2"/>
        <v>255000</v>
      </c>
      <c r="G25" s="109">
        <f t="shared" si="3"/>
        <v>34000</v>
      </c>
      <c r="H25" s="1"/>
      <c r="I25" s="1"/>
      <c r="J25" s="1"/>
      <c r="K25" s="110" t="s">
        <v>1850</v>
      </c>
      <c r="L25" s="110" t="s">
        <v>1826</v>
      </c>
      <c r="M25" s="110" t="s">
        <v>1599</v>
      </c>
      <c r="N25" s="110" t="s">
        <v>1836</v>
      </c>
      <c r="O25" s="110" t="s">
        <v>1584</v>
      </c>
      <c r="P25" s="112" t="s">
        <v>1754</v>
      </c>
      <c r="Q25" s="111" t="s">
        <v>888</v>
      </c>
      <c r="R25" s="113" t="str">
        <f>IFERROR(CONCATENATE("*",VLOOKUP(L25,PARAM!E:F,2,0),VLOOKUP(M25,PARAM!K:L,2,0),VLOOKUP(N25,PARAM!H:I,2,0),VLOOKUP(P25,PARAM!S:T,2,0),"*"),"")</f>
        <v>*4411632*</v>
      </c>
      <c r="S25" s="111" t="str">
        <f>IFERROR(CONCATENATE(VLOOKUP(L25,PARAM!E:F,2,0),VLOOKUP(M25,PARAM!K:L,2,0),VLOOKUP(N25,PARAM!H:I,2,0),VLOOKUP(O25,PARAM!P:Q,2,0),VLOOKUP(P25,PARAM!S:T,2,0)),"")</f>
        <v>441161632</v>
      </c>
      <c r="T25" s="111">
        <f t="shared" si="4"/>
        <v>9</v>
      </c>
      <c r="U25" s="111" t="str">
        <f t="shared" si="5"/>
        <v>LEGGINS DAMA ALGODON VARIOS TALLA XL</v>
      </c>
    </row>
    <row r="26" hidden="1">
      <c r="A26" s="7">
        <v>1.0</v>
      </c>
      <c r="B26" s="5" t="s">
        <v>2099</v>
      </c>
      <c r="C26" s="1"/>
      <c r="D26" s="5" t="s">
        <v>2100</v>
      </c>
      <c r="E26" s="4">
        <v>38000.0</v>
      </c>
      <c r="F26" s="2">
        <f t="shared" si="2"/>
        <v>38000</v>
      </c>
      <c r="G26" s="109">
        <f t="shared" si="3"/>
        <v>76000</v>
      </c>
      <c r="H26" s="1"/>
      <c r="I26" s="1"/>
      <c r="J26" s="1"/>
      <c r="K26" s="110" t="s">
        <v>1870</v>
      </c>
      <c r="L26" s="110" t="s">
        <v>1871</v>
      </c>
      <c r="M26" s="110" t="s">
        <v>1606</v>
      </c>
      <c r="N26" s="110" t="s">
        <v>1872</v>
      </c>
      <c r="O26" s="110" t="s">
        <v>1615</v>
      </c>
      <c r="P26" s="112">
        <v>36.0</v>
      </c>
      <c r="Q26" s="111" t="s">
        <v>894</v>
      </c>
      <c r="R26" s="113" t="str">
        <f>IFERROR(CONCATENATE("*",VLOOKUP(L26,PARAM!E:F,2,0),VLOOKUP(M26,PARAM!K:L,2,0),VLOOKUP(N26,PARAM!H:I,2,0),VLOOKUP(P26,PARAM!S:T,2,0),"*"),"")</f>
        <v>*526616*</v>
      </c>
      <c r="S26" s="111" t="str">
        <f>IFERROR(CONCATENATE(VLOOKUP(L26,PARAM!E:F,2,0),VLOOKUP(M26,PARAM!K:L,2,0),VLOOKUP(N26,PARAM!H:I,2,0),VLOOKUP(O26,PARAM!P:Q,2,0),VLOOKUP(P26,PARAM!S:T,2,0)),"")</f>
        <v>5266516</v>
      </c>
      <c r="T26" s="111">
        <f t="shared" si="4"/>
        <v>8</v>
      </c>
      <c r="U26" s="111" t="str">
        <f t="shared" si="5"/>
        <v>BERMUDAS CABALLERO CAMUFLADO BEIGE TALLA 36</v>
      </c>
    </row>
    <row r="27" hidden="1">
      <c r="A27" s="7">
        <v>1.0</v>
      </c>
      <c r="B27" s="5" t="s">
        <v>2099</v>
      </c>
      <c r="C27" s="1"/>
      <c r="D27" s="5" t="s">
        <v>2101</v>
      </c>
      <c r="E27" s="4">
        <v>38000.0</v>
      </c>
      <c r="F27" s="2">
        <f t="shared" si="2"/>
        <v>38000</v>
      </c>
      <c r="G27" s="109">
        <f t="shared" si="3"/>
        <v>76000</v>
      </c>
      <c r="H27" s="1"/>
      <c r="I27" s="1"/>
      <c r="J27" s="1"/>
      <c r="K27" s="110" t="s">
        <v>1870</v>
      </c>
      <c r="L27" s="110" t="s">
        <v>1871</v>
      </c>
      <c r="M27" s="110" t="s">
        <v>1606</v>
      </c>
      <c r="N27" s="110" t="s">
        <v>1872</v>
      </c>
      <c r="O27" s="110" t="s">
        <v>1873</v>
      </c>
      <c r="P27" s="112">
        <v>28.0</v>
      </c>
      <c r="Q27" s="111" t="s">
        <v>894</v>
      </c>
      <c r="R27" s="113" t="str">
        <f>IFERROR(CONCATENATE("*",VLOOKUP(L27,PARAM!E:F,2,0),VLOOKUP(M27,PARAM!K:L,2,0),VLOOKUP(N27,PARAM!H:I,2,0),VLOOKUP(P27,PARAM!S:T,2,0),"*"),"")</f>
        <v>*526612*</v>
      </c>
      <c r="S27" s="111" t="str">
        <f>IFERROR(CONCATENATE(VLOOKUP(L27,PARAM!E:F,2,0),VLOOKUP(M27,PARAM!K:L,2,0),VLOOKUP(N27,PARAM!H:I,2,0),VLOOKUP(O27,PARAM!P:Q,2,0),VLOOKUP(P27,PARAM!S:T,2,0)),"")</f>
        <v>5266812</v>
      </c>
      <c r="T27" s="111">
        <f t="shared" si="4"/>
        <v>8</v>
      </c>
      <c r="U27" s="111" t="str">
        <f t="shared" si="5"/>
        <v>BERMUDAS CABALLERO CAMUFLADO CAQUI OSCURO TALLA 28</v>
      </c>
    </row>
    <row r="28" hidden="1">
      <c r="A28" s="7">
        <v>1.0</v>
      </c>
      <c r="B28" s="5" t="s">
        <v>2099</v>
      </c>
      <c r="C28" s="1"/>
      <c r="D28" s="5" t="s">
        <v>2100</v>
      </c>
      <c r="E28" s="4">
        <v>38000.0</v>
      </c>
      <c r="F28" s="2">
        <f t="shared" si="2"/>
        <v>38000</v>
      </c>
      <c r="G28" s="109">
        <f t="shared" si="3"/>
        <v>76000</v>
      </c>
      <c r="H28" s="1"/>
      <c r="I28" s="1"/>
      <c r="J28" s="1"/>
      <c r="K28" s="110" t="s">
        <v>1870</v>
      </c>
      <c r="L28" s="110" t="s">
        <v>1871</v>
      </c>
      <c r="M28" s="110" t="s">
        <v>1606</v>
      </c>
      <c r="N28" s="110" t="s">
        <v>1872</v>
      </c>
      <c r="O28" s="110" t="s">
        <v>1797</v>
      </c>
      <c r="P28" s="112">
        <v>30.0</v>
      </c>
      <c r="Q28" s="111" t="s">
        <v>894</v>
      </c>
      <c r="R28" s="113" t="str">
        <f>IFERROR(CONCATENATE("*",VLOOKUP(L28,PARAM!E:F,2,0),VLOOKUP(M28,PARAM!K:L,2,0),VLOOKUP(N28,PARAM!H:I,2,0),VLOOKUP(P28,PARAM!S:T,2,0),"*"),"")</f>
        <v>*526613*</v>
      </c>
      <c r="S28" s="111" t="str">
        <f>IFERROR(CONCATENATE(VLOOKUP(L28,PARAM!E:F,2,0),VLOOKUP(M28,PARAM!K:L,2,0),VLOOKUP(N28,PARAM!H:I,2,0),VLOOKUP(O28,PARAM!P:Q,2,0),VLOOKUP(P28,PARAM!S:T,2,0)),"")</f>
        <v>5266413</v>
      </c>
      <c r="T28" s="111">
        <f t="shared" si="4"/>
        <v>8</v>
      </c>
      <c r="U28" s="111" t="str">
        <f t="shared" si="5"/>
        <v>BERMUDAS CABALLERO CAMUFLADO AZUL NOCHE TALLA 30</v>
      </c>
    </row>
    <row r="29" hidden="1">
      <c r="A29" s="7">
        <v>1.0</v>
      </c>
      <c r="B29" s="5" t="s">
        <v>2099</v>
      </c>
      <c r="C29" s="1"/>
      <c r="D29" s="5" t="s">
        <v>2100</v>
      </c>
      <c r="E29" s="4">
        <v>38000.0</v>
      </c>
      <c r="F29" s="2">
        <f t="shared" si="2"/>
        <v>38000</v>
      </c>
      <c r="G29" s="109">
        <f t="shared" si="3"/>
        <v>76000</v>
      </c>
      <c r="H29" s="1"/>
      <c r="I29" s="1"/>
      <c r="J29" s="1"/>
      <c r="K29" s="110" t="s">
        <v>1870</v>
      </c>
      <c r="L29" s="110" t="s">
        <v>1871</v>
      </c>
      <c r="M29" s="110" t="s">
        <v>1606</v>
      </c>
      <c r="N29" s="110" t="s">
        <v>1872</v>
      </c>
      <c r="O29" s="110" t="s">
        <v>1763</v>
      </c>
      <c r="P29" s="112">
        <v>32.0</v>
      </c>
      <c r="Q29" s="111" t="s">
        <v>894</v>
      </c>
      <c r="R29" s="113" t="str">
        <f>IFERROR(CONCATENATE("*",VLOOKUP(L29,PARAM!E:F,2,0),VLOOKUP(M29,PARAM!K:L,2,0),VLOOKUP(N29,PARAM!H:I,2,0),VLOOKUP(P29,PARAM!S:T,2,0),"*"),"")</f>
        <v>*526614*</v>
      </c>
      <c r="S29" s="111" t="str">
        <f>IFERROR(CONCATENATE(VLOOKUP(L29,PARAM!E:F,2,0),VLOOKUP(M29,PARAM!K:L,2,0),VLOOKUP(N29,PARAM!H:I,2,0),VLOOKUP(O29,PARAM!P:Q,2,0),VLOOKUP(P29,PARAM!S:T,2,0)),"")</f>
        <v>52661814</v>
      </c>
      <c r="T29" s="111">
        <f t="shared" si="4"/>
        <v>8</v>
      </c>
      <c r="U29" s="111" t="str">
        <f t="shared" si="5"/>
        <v>BERMUDAS CABALLERO CAMUFLADO VERDE TALLA 32</v>
      </c>
    </row>
    <row r="30" hidden="1">
      <c r="A30" s="7">
        <v>1.0</v>
      </c>
      <c r="B30" s="5" t="s">
        <v>2099</v>
      </c>
      <c r="C30" s="1"/>
      <c r="D30" s="5" t="s">
        <v>2100</v>
      </c>
      <c r="E30" s="4">
        <v>38000.0</v>
      </c>
      <c r="F30" s="2">
        <f t="shared" si="2"/>
        <v>38000</v>
      </c>
      <c r="G30" s="109">
        <f t="shared" si="3"/>
        <v>76000</v>
      </c>
      <c r="H30" s="1"/>
      <c r="I30" s="1"/>
      <c r="J30" s="1"/>
      <c r="K30" s="110" t="s">
        <v>1870</v>
      </c>
      <c r="L30" s="110" t="s">
        <v>1871</v>
      </c>
      <c r="M30" s="110" t="s">
        <v>1606</v>
      </c>
      <c r="N30" s="110" t="s">
        <v>1872</v>
      </c>
      <c r="O30" s="110" t="s">
        <v>1611</v>
      </c>
      <c r="P30" s="112">
        <v>34.0</v>
      </c>
      <c r="Q30" s="111" t="s">
        <v>894</v>
      </c>
      <c r="R30" s="113" t="str">
        <f>IFERROR(CONCATENATE("*",VLOOKUP(L30,PARAM!E:F,2,0),VLOOKUP(M30,PARAM!K:L,2,0),VLOOKUP(N30,PARAM!H:I,2,0),VLOOKUP(P30,PARAM!S:T,2,0),"*"),"")</f>
        <v>*526615*</v>
      </c>
      <c r="S30" s="111" t="str">
        <f>IFERROR(CONCATENATE(VLOOKUP(L30,PARAM!E:F,2,0),VLOOKUP(M30,PARAM!K:L,2,0),VLOOKUP(N30,PARAM!H:I,2,0),VLOOKUP(O30,PARAM!P:Q,2,0),VLOOKUP(P30,PARAM!S:T,2,0)),"")</f>
        <v>52661215</v>
      </c>
      <c r="T30" s="111">
        <f t="shared" si="4"/>
        <v>8</v>
      </c>
      <c r="U30" s="111" t="str">
        <f t="shared" si="5"/>
        <v>BERMUDAS CABALLERO CAMUFLADO NEGRO TALLA 34</v>
      </c>
    </row>
    <row r="31" hidden="1">
      <c r="A31" s="7">
        <v>1.0</v>
      </c>
      <c r="B31" s="5" t="s">
        <v>2102</v>
      </c>
      <c r="C31" s="1"/>
      <c r="D31" s="5" t="s">
        <v>2103</v>
      </c>
      <c r="E31" s="4">
        <v>36000.0</v>
      </c>
      <c r="F31" s="2">
        <f t="shared" si="2"/>
        <v>36000</v>
      </c>
      <c r="G31" s="109">
        <f t="shared" si="3"/>
        <v>72000</v>
      </c>
      <c r="H31" s="1"/>
      <c r="I31" s="1"/>
      <c r="J31" s="1"/>
      <c r="K31" s="110" t="s">
        <v>1870</v>
      </c>
      <c r="L31" s="110" t="s">
        <v>1871</v>
      </c>
      <c r="M31" s="110" t="s">
        <v>1606</v>
      </c>
      <c r="N31" s="110" t="s">
        <v>1874</v>
      </c>
      <c r="O31" s="110" t="s">
        <v>1611</v>
      </c>
      <c r="P31" s="112">
        <v>34.0</v>
      </c>
      <c r="Q31" s="111" t="s">
        <v>894</v>
      </c>
      <c r="R31" s="113" t="str">
        <f>IFERROR(CONCATENATE("*",VLOOKUP(L31,PARAM!E:F,2,0),VLOOKUP(M31,PARAM!K:L,2,0),VLOOKUP(N31,PARAM!H:I,2,0),VLOOKUP(P31,PARAM!S:T,2,0),"*"),"")</f>
        <v>*527515*</v>
      </c>
      <c r="S31" s="111" t="str">
        <f>IFERROR(CONCATENATE(VLOOKUP(L31,PARAM!E:F,2,0),VLOOKUP(M31,PARAM!K:L,2,0),VLOOKUP(N31,PARAM!H:I,2,0),VLOOKUP(O31,PARAM!P:Q,2,0),VLOOKUP(P31,PARAM!S:T,2,0)),"")</f>
        <v>52751215</v>
      </c>
      <c r="T31" s="111">
        <f t="shared" si="4"/>
        <v>8</v>
      </c>
      <c r="U31" s="111" t="str">
        <f t="shared" si="5"/>
        <v>BERMUDAS CABALLERO CLASICA DRILL NEGRO TALLA 34</v>
      </c>
    </row>
    <row r="32" hidden="1">
      <c r="A32" s="7">
        <v>1.0</v>
      </c>
      <c r="B32" s="5" t="s">
        <v>2102</v>
      </c>
      <c r="C32" s="1"/>
      <c r="D32" s="5" t="s">
        <v>2104</v>
      </c>
      <c r="E32" s="4">
        <v>36000.0</v>
      </c>
      <c r="F32" s="2">
        <f t="shared" si="2"/>
        <v>36000</v>
      </c>
      <c r="G32" s="109">
        <f t="shared" si="3"/>
        <v>72000</v>
      </c>
      <c r="H32" s="1"/>
      <c r="I32" s="1"/>
      <c r="J32" s="1"/>
      <c r="K32" s="110" t="s">
        <v>1870</v>
      </c>
      <c r="L32" s="110" t="s">
        <v>1871</v>
      </c>
      <c r="M32" s="110" t="s">
        <v>1606</v>
      </c>
      <c r="N32" s="110" t="s">
        <v>1874</v>
      </c>
      <c r="O32" s="110" t="s">
        <v>1873</v>
      </c>
      <c r="P32" s="112">
        <v>28.0</v>
      </c>
      <c r="Q32" s="111" t="s">
        <v>894</v>
      </c>
      <c r="R32" s="113" t="str">
        <f>IFERROR(CONCATENATE("*",VLOOKUP(L32,PARAM!E:F,2,0),VLOOKUP(M32,PARAM!K:L,2,0),VLOOKUP(N32,PARAM!H:I,2,0),VLOOKUP(P32,PARAM!S:T,2,0),"*"),"")</f>
        <v>*527512*</v>
      </c>
      <c r="S32" s="111" t="str">
        <f>IFERROR(CONCATENATE(VLOOKUP(L32,PARAM!E:F,2,0),VLOOKUP(M32,PARAM!K:L,2,0),VLOOKUP(N32,PARAM!H:I,2,0),VLOOKUP(O32,PARAM!P:Q,2,0),VLOOKUP(P32,PARAM!S:T,2,0)),"")</f>
        <v>5275812</v>
      </c>
      <c r="T32" s="111">
        <f t="shared" si="4"/>
        <v>8</v>
      </c>
      <c r="U32" s="111" t="str">
        <f t="shared" si="5"/>
        <v>BERMUDAS CABALLERO CLASICA DRILL CAQUI OSCURO TALLA 28</v>
      </c>
    </row>
    <row r="33" hidden="1">
      <c r="A33" s="7">
        <v>1.0</v>
      </c>
      <c r="B33" s="5" t="s">
        <v>2102</v>
      </c>
      <c r="C33" s="1"/>
      <c r="D33" s="5" t="s">
        <v>2104</v>
      </c>
      <c r="E33" s="4">
        <v>36000.0</v>
      </c>
      <c r="F33" s="2">
        <f t="shared" si="2"/>
        <v>36000</v>
      </c>
      <c r="G33" s="109">
        <f t="shared" si="3"/>
        <v>72000</v>
      </c>
      <c r="H33" s="1"/>
      <c r="I33" s="1"/>
      <c r="J33" s="1"/>
      <c r="K33" s="110" t="s">
        <v>1870</v>
      </c>
      <c r="L33" s="110" t="s">
        <v>1871</v>
      </c>
      <c r="M33" s="110" t="s">
        <v>1606</v>
      </c>
      <c r="N33" s="110" t="s">
        <v>1874</v>
      </c>
      <c r="O33" s="110" t="s">
        <v>1776</v>
      </c>
      <c r="P33" s="112">
        <v>32.0</v>
      </c>
      <c r="Q33" s="111" t="s">
        <v>894</v>
      </c>
      <c r="R33" s="113" t="str">
        <f>IFERROR(CONCATENATE("*",VLOOKUP(L33,PARAM!E:F,2,0),VLOOKUP(M33,PARAM!K:L,2,0),VLOOKUP(N33,PARAM!H:I,2,0),VLOOKUP(P33,PARAM!S:T,2,0),"*"),"")</f>
        <v>*527514*</v>
      </c>
      <c r="S33" s="111" t="str">
        <f>IFERROR(CONCATENATE(VLOOKUP(L33,PARAM!E:F,2,0),VLOOKUP(M33,PARAM!K:L,2,0),VLOOKUP(N33,PARAM!H:I,2,0),VLOOKUP(O33,PARAM!P:Q,2,0),VLOOKUP(P33,PARAM!S:T,2,0)),"")</f>
        <v>5275314</v>
      </c>
      <c r="T33" s="111">
        <f t="shared" si="4"/>
        <v>8</v>
      </c>
      <c r="U33" s="111" t="str">
        <f t="shared" si="5"/>
        <v>BERMUDAS CABALLERO CLASICA DRILL AZUL CLARO TALLA 32</v>
      </c>
    </row>
    <row r="34" hidden="1">
      <c r="A34" s="7">
        <v>1.0</v>
      </c>
      <c r="B34" s="5" t="s">
        <v>2102</v>
      </c>
      <c r="C34" s="1"/>
      <c r="D34" s="5" t="s">
        <v>2104</v>
      </c>
      <c r="E34" s="4">
        <v>36000.0</v>
      </c>
      <c r="F34" s="2">
        <f t="shared" si="2"/>
        <v>36000</v>
      </c>
      <c r="G34" s="109">
        <f t="shared" si="3"/>
        <v>72000</v>
      </c>
      <c r="H34" s="1"/>
      <c r="I34" s="1"/>
      <c r="J34" s="1"/>
      <c r="K34" s="110" t="s">
        <v>1870</v>
      </c>
      <c r="L34" s="110" t="s">
        <v>1871</v>
      </c>
      <c r="M34" s="110" t="s">
        <v>1606</v>
      </c>
      <c r="N34" s="110" t="s">
        <v>1874</v>
      </c>
      <c r="O34" s="110" t="s">
        <v>1817</v>
      </c>
      <c r="P34" s="112">
        <v>30.0</v>
      </c>
      <c r="Q34" s="111" t="s">
        <v>894</v>
      </c>
      <c r="R34" s="113" t="str">
        <f>IFERROR(CONCATENATE("*",VLOOKUP(L34,PARAM!E:F,2,0),VLOOKUP(M34,PARAM!K:L,2,0),VLOOKUP(N34,PARAM!H:I,2,0),VLOOKUP(P34,PARAM!S:T,2,0),"*"),"")</f>
        <v>*527513*</v>
      </c>
      <c r="S34" s="111" t="str">
        <f>IFERROR(CONCATENATE(VLOOKUP(L34,PARAM!E:F,2,0),VLOOKUP(M34,PARAM!K:L,2,0),VLOOKUP(N34,PARAM!H:I,2,0),VLOOKUP(O34,PARAM!P:Q,2,0),VLOOKUP(P34,PARAM!S:T,2,0)),"")</f>
        <v>52751913</v>
      </c>
      <c r="T34" s="111">
        <f t="shared" si="4"/>
        <v>8</v>
      </c>
      <c r="U34" s="111" t="str">
        <f t="shared" si="5"/>
        <v>BERMUDAS CABALLERO CLASICA DRILL VERDE OSCURO TALLA 30</v>
      </c>
    </row>
    <row r="35" hidden="1">
      <c r="A35" s="7">
        <v>3.0</v>
      </c>
      <c r="B35" s="5" t="s">
        <v>2105</v>
      </c>
      <c r="C35" s="1"/>
      <c r="D35" s="5" t="s">
        <v>2106</v>
      </c>
      <c r="E35" s="4">
        <v>26000.0</v>
      </c>
      <c r="F35" s="2">
        <f t="shared" si="2"/>
        <v>78000</v>
      </c>
      <c r="G35" s="109">
        <f t="shared" si="3"/>
        <v>52000</v>
      </c>
      <c r="H35" s="1"/>
      <c r="I35" s="1"/>
      <c r="J35" s="1"/>
      <c r="K35" s="110" t="s">
        <v>1906</v>
      </c>
      <c r="L35" s="110" t="s">
        <v>1842</v>
      </c>
      <c r="M35" s="110" t="s">
        <v>1599</v>
      </c>
      <c r="N35" s="111" t="s">
        <v>1967</v>
      </c>
      <c r="O35" s="110" t="s">
        <v>1584</v>
      </c>
      <c r="P35" s="112" t="s">
        <v>1585</v>
      </c>
      <c r="Q35" s="111" t="s">
        <v>894</v>
      </c>
      <c r="R35" s="113" t="str">
        <f>IFERROR(CONCATENATE("*",VLOOKUP(L35,PARAM!E:F,2,0),VLOOKUP(M35,PARAM!K:L,2,0),VLOOKUP(N35,PARAM!H:I,2,0),VLOOKUP(P35,PARAM!S:T,2,0),"*"),"")</f>
        <v>*4125131*</v>
      </c>
      <c r="S35" s="111" t="str">
        <f>IFERROR(CONCATENATE(VLOOKUP(L35,PARAM!E:F,2,0),VLOOKUP(M35,PARAM!K:L,2,0),VLOOKUP(N35,PARAM!H:I,2,0),VLOOKUP(O35,PARAM!P:Q,2,0),VLOOKUP(P35,PARAM!S:T,2,0)),"")</f>
        <v>412511631</v>
      </c>
      <c r="T35" s="111">
        <f t="shared" si="4"/>
        <v>9</v>
      </c>
      <c r="U35" s="111" t="str">
        <f t="shared" si="5"/>
        <v>SHORTS DAMA SHORT ARO VARIOS TALLA VA</v>
      </c>
    </row>
    <row r="36" hidden="1">
      <c r="A36" s="7">
        <v>3.0</v>
      </c>
      <c r="B36" s="5" t="s">
        <v>2107</v>
      </c>
      <c r="C36" s="1"/>
      <c r="D36" s="5" t="s">
        <v>2108</v>
      </c>
      <c r="E36" s="4">
        <v>26000.0</v>
      </c>
      <c r="F36" s="2">
        <f t="shared" si="2"/>
        <v>78000</v>
      </c>
      <c r="G36" s="109">
        <f t="shared" si="3"/>
        <v>52000</v>
      </c>
      <c r="H36" s="1"/>
      <c r="I36" s="1"/>
      <c r="J36" s="1"/>
      <c r="K36" s="110" t="s">
        <v>1906</v>
      </c>
      <c r="L36" s="110" t="s">
        <v>1842</v>
      </c>
      <c r="M36" s="110" t="s">
        <v>1599</v>
      </c>
      <c r="N36" s="111" t="s">
        <v>1966</v>
      </c>
      <c r="O36" s="110" t="s">
        <v>1584</v>
      </c>
      <c r="P36" s="112" t="s">
        <v>1585</v>
      </c>
      <c r="Q36" s="111" t="s">
        <v>894</v>
      </c>
      <c r="R36" s="113" t="str">
        <f>IFERROR(CONCATENATE("*",VLOOKUP(L36,PARAM!E:F,2,0),VLOOKUP(M36,PARAM!K:L,2,0),VLOOKUP(N36,PARAM!H:I,2,0),VLOOKUP(P36,PARAM!S:T,2,0),"*"),"")</f>
        <v>*417431*</v>
      </c>
      <c r="S36" s="111" t="str">
        <f>IFERROR(CONCATENATE(VLOOKUP(L36,PARAM!E:F,2,0),VLOOKUP(M36,PARAM!K:L,2,0),VLOOKUP(N36,PARAM!H:I,2,0),VLOOKUP(O36,PARAM!P:Q,2,0),VLOOKUP(P36,PARAM!S:T,2,0)),"")</f>
        <v>41741631</v>
      </c>
      <c r="T36" s="111">
        <f t="shared" si="4"/>
        <v>8</v>
      </c>
      <c r="U36" s="111" t="str">
        <f t="shared" si="5"/>
        <v>SHORTS DAMA CINTURON ANCHO VARIOS TALLA VA</v>
      </c>
    </row>
    <row r="37" hidden="1">
      <c r="A37" s="7">
        <v>9.0</v>
      </c>
      <c r="B37" s="5" t="s">
        <v>2109</v>
      </c>
      <c r="C37" s="1"/>
      <c r="D37" s="5" t="s">
        <v>2110</v>
      </c>
      <c r="E37" s="4">
        <v>26000.0</v>
      </c>
      <c r="F37" s="2">
        <f t="shared" si="2"/>
        <v>234000</v>
      </c>
      <c r="G37" s="109">
        <f t="shared" si="3"/>
        <v>52000</v>
      </c>
      <c r="H37" s="1"/>
      <c r="I37" s="1"/>
      <c r="J37" s="1"/>
      <c r="K37" s="110" t="s">
        <v>1906</v>
      </c>
      <c r="L37" s="110" t="s">
        <v>1871</v>
      </c>
      <c r="M37" s="110" t="s">
        <v>1599</v>
      </c>
      <c r="N37" s="110" t="s">
        <v>1899</v>
      </c>
      <c r="O37" s="110" t="s">
        <v>1584</v>
      </c>
      <c r="P37" s="112" t="s">
        <v>1585</v>
      </c>
      <c r="Q37" s="111" t="s">
        <v>894</v>
      </c>
      <c r="R37" s="113" t="str">
        <f>IFERROR(CONCATENATE("*",VLOOKUP(L37,PARAM!E:F,2,0),VLOOKUP(M37,PARAM!K:L,2,0),VLOOKUP(N37,PARAM!H:I,2,0),VLOOKUP(P37,PARAM!S:T,2,0),"*"),"")</f>
        <v>*5112131*</v>
      </c>
      <c r="S37" s="111" t="str">
        <f>IFERROR(CONCATENATE(VLOOKUP(L37,PARAM!E:F,2,0),VLOOKUP(M37,PARAM!K:L,2,0),VLOOKUP(N37,PARAM!H:I,2,0),VLOOKUP(O37,PARAM!P:Q,2,0),VLOOKUP(P37,PARAM!S:T,2,0)),"")</f>
        <v>511211631</v>
      </c>
      <c r="T37" s="111">
        <f t="shared" si="4"/>
        <v>9</v>
      </c>
      <c r="U37" s="111" t="str">
        <f t="shared" si="5"/>
        <v>BERMUDAS DAMA DRILL VARIOS TALLA VA</v>
      </c>
    </row>
    <row r="38" hidden="1">
      <c r="A38" s="7">
        <v>9.0</v>
      </c>
      <c r="B38" s="5" t="s">
        <v>2111</v>
      </c>
      <c r="C38" s="1"/>
      <c r="D38" s="5" t="s">
        <v>1869</v>
      </c>
      <c r="E38" s="4">
        <v>5000.0</v>
      </c>
      <c r="F38" s="2">
        <f t="shared" si="2"/>
        <v>45000</v>
      </c>
      <c r="G38" s="109">
        <f t="shared" si="3"/>
        <v>10000</v>
      </c>
      <c r="H38" s="1"/>
      <c r="I38" s="1"/>
      <c r="J38" s="1"/>
      <c r="K38" s="110" t="s">
        <v>1867</v>
      </c>
      <c r="L38" s="110" t="s">
        <v>1868</v>
      </c>
      <c r="M38" s="110" t="s">
        <v>1599</v>
      </c>
      <c r="N38" s="111" t="s">
        <v>1869</v>
      </c>
      <c r="O38" s="110" t="s">
        <v>1584</v>
      </c>
      <c r="P38" s="112" t="s">
        <v>1601</v>
      </c>
      <c r="Q38" s="111" t="s">
        <v>1737</v>
      </c>
      <c r="R38" s="113" t="str">
        <f>IFERROR(CONCATENATE("*",VLOOKUP(L38,PARAM!E:F,2,0),VLOOKUP(M38,PARAM!K:L,2,0),VLOOKUP(N38,PARAM!H:I,2,0),VLOOKUP(P38,PARAM!S:T,2,0),"*"),"")</f>
        <v>*1212110*</v>
      </c>
      <c r="S38" s="111" t="str">
        <f>IFERROR(CONCATENATE(VLOOKUP(L38,PARAM!E:F,2,0),VLOOKUP(M38,PARAM!K:L,2,0),VLOOKUP(N38,PARAM!H:I,2,0),VLOOKUP(O38,PARAM!P:Q,2,0),VLOOKUP(P38,PARAM!S:T,2,0)),"")</f>
        <v>121211160</v>
      </c>
      <c r="T38" s="111">
        <f t="shared" si="4"/>
        <v>9</v>
      </c>
      <c r="U38" s="111" t="str">
        <f t="shared" si="5"/>
        <v>PERFUMES DAMA PINK MINI VARIOS</v>
      </c>
    </row>
    <row r="39" hidden="1">
      <c r="A39" s="7">
        <v>6.0</v>
      </c>
      <c r="B39" s="5" t="s">
        <v>2112</v>
      </c>
      <c r="C39" s="1"/>
      <c r="D39" s="5" t="s">
        <v>2113</v>
      </c>
      <c r="E39" s="4">
        <v>2500.0</v>
      </c>
      <c r="F39" s="2">
        <f t="shared" si="2"/>
        <v>15000</v>
      </c>
      <c r="G39" s="109">
        <f t="shared" si="3"/>
        <v>5000</v>
      </c>
      <c r="H39" s="1"/>
      <c r="I39" s="1"/>
      <c r="J39" s="1"/>
      <c r="K39" s="110" t="s">
        <v>1854</v>
      </c>
      <c r="L39" s="110" t="s">
        <v>1621</v>
      </c>
      <c r="M39" s="110" t="s">
        <v>1599</v>
      </c>
      <c r="N39" s="110" t="s">
        <v>1855</v>
      </c>
      <c r="O39" s="110" t="s">
        <v>1584</v>
      </c>
      <c r="P39" s="112" t="s">
        <v>1601</v>
      </c>
      <c r="Q39" s="111" t="s">
        <v>1737</v>
      </c>
      <c r="R39" s="113" t="str">
        <f>IFERROR(CONCATENATE("*",VLOOKUP(L39,PARAM!E:F,2,0),VLOOKUP(M39,PARAM!K:L,2,0),VLOOKUP(N39,PARAM!H:I,2,0),VLOOKUP(P39,PARAM!S:T,2,0),"*"),"")</f>
        <v>*4711600*</v>
      </c>
      <c r="S39" s="111" t="str">
        <f>IFERROR(CONCATENATE(VLOOKUP(L39,PARAM!E:F,2,0),VLOOKUP(M39,PARAM!K:L,2,0),VLOOKUP(N39,PARAM!H:I,2,0),VLOOKUP(O39,PARAM!P:Q,2,0),VLOOKUP(P39,PARAM!S:T,2,0)),"")</f>
        <v>471160160</v>
      </c>
      <c r="T39" s="111">
        <f t="shared" si="4"/>
        <v>9</v>
      </c>
      <c r="U39" s="111" t="str">
        <f t="shared" si="5"/>
        <v>BRILLO DAMA LABIAL VARIOS</v>
      </c>
    </row>
    <row r="40" hidden="1">
      <c r="A40" s="7">
        <v>2.0</v>
      </c>
      <c r="B40" s="5" t="s">
        <v>2114</v>
      </c>
      <c r="C40" s="1"/>
      <c r="D40" s="5" t="s">
        <v>2114</v>
      </c>
      <c r="E40" s="4">
        <v>8500.0</v>
      </c>
      <c r="F40" s="2">
        <f t="shared" si="2"/>
        <v>17000</v>
      </c>
      <c r="G40" s="109">
        <f t="shared" si="3"/>
        <v>17000</v>
      </c>
      <c r="H40" s="1"/>
      <c r="I40" s="1"/>
      <c r="J40" s="1"/>
      <c r="K40" s="110" t="s">
        <v>1867</v>
      </c>
      <c r="L40" s="110" t="s">
        <v>1735</v>
      </c>
      <c r="M40" s="110" t="s">
        <v>1599</v>
      </c>
      <c r="N40" s="110" t="s">
        <v>1601</v>
      </c>
      <c r="O40" s="110" t="s">
        <v>1584</v>
      </c>
      <c r="P40" s="112" t="s">
        <v>1601</v>
      </c>
      <c r="Q40" s="111" t="s">
        <v>1737</v>
      </c>
      <c r="R40" s="113" t="str">
        <f>IFERROR(CONCATENATE("*",VLOOKUP(L40,PARAM!E:F,2,0),VLOOKUP(M40,PARAM!K:L,2,0),VLOOKUP(N40,PARAM!H:I,2,0),VLOOKUP(P40,PARAM!S:T,2,0),"*"),"")</f>
        <v>*46100*</v>
      </c>
      <c r="S40" s="111" t="str">
        <f>IFERROR(CONCATENATE(VLOOKUP(L40,PARAM!E:F,2,0),VLOOKUP(M40,PARAM!K:L,2,0),VLOOKUP(N40,PARAM!H:I,2,0),VLOOKUP(O40,PARAM!P:Q,2,0),VLOOKUP(P40,PARAM!S:T,2,0)),"")</f>
        <v>4610160</v>
      </c>
      <c r="T40" s="111">
        <f t="shared" si="4"/>
        <v>7</v>
      </c>
      <c r="U40" s="111" t="str">
        <f t="shared" si="5"/>
        <v>SPLASH DAMA - VARIOS</v>
      </c>
    </row>
    <row r="41" hidden="1">
      <c r="A41" s="7">
        <v>2.0</v>
      </c>
      <c r="B41" s="5" t="s">
        <v>2115</v>
      </c>
      <c r="C41" s="1"/>
      <c r="D41" s="5" t="s">
        <v>2115</v>
      </c>
      <c r="E41" s="4">
        <v>6500.0</v>
      </c>
      <c r="F41" s="2">
        <f t="shared" si="2"/>
        <v>13000</v>
      </c>
      <c r="G41" s="109">
        <f t="shared" si="3"/>
        <v>13000</v>
      </c>
      <c r="H41" s="1"/>
      <c r="I41" s="1"/>
      <c r="J41" s="1"/>
      <c r="K41" s="110" t="s">
        <v>1867</v>
      </c>
      <c r="L41" s="110" t="s">
        <v>1735</v>
      </c>
      <c r="M41" s="110" t="s">
        <v>1606</v>
      </c>
      <c r="N41" s="110" t="s">
        <v>1601</v>
      </c>
      <c r="O41" s="110" t="s">
        <v>1584</v>
      </c>
      <c r="P41" s="112" t="s">
        <v>1601</v>
      </c>
      <c r="Q41" s="111" t="s">
        <v>1737</v>
      </c>
      <c r="R41" s="113" t="str">
        <f>IFERROR(CONCATENATE("*",VLOOKUP(L41,PARAM!E:F,2,0),VLOOKUP(M41,PARAM!K:L,2,0),VLOOKUP(N41,PARAM!H:I,2,0),VLOOKUP(P41,PARAM!S:T,2,0),"*"),"")</f>
        <v>*46200*</v>
      </c>
      <c r="S41" s="111" t="str">
        <f>IFERROR(CONCATENATE(VLOOKUP(L41,PARAM!E:F,2,0),VLOOKUP(M41,PARAM!K:L,2,0),VLOOKUP(N41,PARAM!H:I,2,0),VLOOKUP(O41,PARAM!P:Q,2,0),VLOOKUP(P41,PARAM!S:T,2,0)),"")</f>
        <v>4620160</v>
      </c>
      <c r="T41" s="111">
        <f t="shared" si="4"/>
        <v>7</v>
      </c>
      <c r="U41" s="111" t="str">
        <f t="shared" si="5"/>
        <v>SPLASH CABALLERO - VARIOS</v>
      </c>
    </row>
    <row r="42" hidden="1">
      <c r="A42" s="7">
        <v>6.0</v>
      </c>
      <c r="B42" s="5" t="s">
        <v>2116</v>
      </c>
      <c r="C42" s="1"/>
      <c r="D42" s="5" t="s">
        <v>2117</v>
      </c>
      <c r="E42" s="4">
        <v>28000.0</v>
      </c>
      <c r="F42" s="2">
        <f t="shared" si="2"/>
        <v>168000</v>
      </c>
      <c r="G42" s="109">
        <f t="shared" si="3"/>
        <v>56000</v>
      </c>
      <c r="H42" s="1"/>
      <c r="I42" s="1"/>
      <c r="J42" s="1"/>
      <c r="K42" s="110" t="s">
        <v>584</v>
      </c>
      <c r="L42" s="110" t="s">
        <v>1690</v>
      </c>
      <c r="M42" s="110" t="s">
        <v>1582</v>
      </c>
      <c r="N42" s="110" t="s">
        <v>1640</v>
      </c>
      <c r="O42" s="110" t="s">
        <v>1584</v>
      </c>
      <c r="P42" s="112" t="s">
        <v>1678</v>
      </c>
      <c r="Q42" s="111" t="s">
        <v>387</v>
      </c>
      <c r="R42" s="113" t="str">
        <f>IFERROR(CONCATENATE("*",VLOOKUP(L42,PARAM!E:F,2,0),VLOOKUP(M42,PARAM!K:L,2,0),VLOOKUP(N42,PARAM!H:I,2,0),VLOOKUP(P42,PARAM!S:T,2,0),"*"),"")</f>
        <v>*1438630*</v>
      </c>
      <c r="S42" s="111" t="str">
        <f>IFERROR(CONCATENATE(VLOOKUP(L42,PARAM!E:F,2,0),VLOOKUP(M42,PARAM!K:L,2,0),VLOOKUP(N42,PARAM!H:I,2,0),VLOOKUP(O42,PARAM!P:Q,2,0),VLOOKUP(P42,PARAM!S:T,2,0)),"")</f>
        <v>143861630</v>
      </c>
      <c r="T42" s="111">
        <f t="shared" si="4"/>
        <v>9</v>
      </c>
      <c r="U42" s="111" t="str">
        <f t="shared" si="5"/>
        <v>GORRAS UNISEX COLOMBIA VARIOS TALLA UN</v>
      </c>
    </row>
    <row r="43" hidden="1">
      <c r="A43" s="7">
        <v>17.0</v>
      </c>
      <c r="B43" s="5" t="s">
        <v>2118</v>
      </c>
      <c r="C43" s="1"/>
      <c r="D43" s="5" t="s">
        <v>2118</v>
      </c>
      <c r="E43" s="115">
        <v>16000.0</v>
      </c>
      <c r="F43" s="2">
        <f t="shared" si="2"/>
        <v>272000</v>
      </c>
      <c r="G43" s="109">
        <f t="shared" si="3"/>
        <v>32000</v>
      </c>
      <c r="H43" s="1"/>
      <c r="I43" s="1"/>
      <c r="J43" s="1"/>
      <c r="K43" s="110" t="s">
        <v>584</v>
      </c>
      <c r="L43" s="110" t="s">
        <v>1690</v>
      </c>
      <c r="M43" s="110" t="s">
        <v>1582</v>
      </c>
      <c r="N43" s="110" t="s">
        <v>1584</v>
      </c>
      <c r="O43" s="110" t="s">
        <v>1584</v>
      </c>
      <c r="P43" s="112" t="s">
        <v>1678</v>
      </c>
      <c r="Q43" s="111" t="s">
        <v>387</v>
      </c>
      <c r="R43" s="113" t="str">
        <f>IFERROR(CONCATENATE("*",VLOOKUP(L43,PARAM!E:F,2,0),VLOOKUP(M43,PARAM!K:L,2,0),VLOOKUP(N43,PARAM!H:I,2,0),VLOOKUP(P43,PARAM!S:T,2,0),"*"),"")</f>
        <v>*14327530*</v>
      </c>
      <c r="S43" s="111" t="str">
        <f>IFERROR(CONCATENATE(VLOOKUP(L43,PARAM!E:F,2,0),VLOOKUP(M43,PARAM!K:L,2,0),VLOOKUP(N43,PARAM!H:I,2,0),VLOOKUP(O43,PARAM!P:Q,2,0),VLOOKUP(P43,PARAM!S:T,2,0)),"")</f>
        <v>1432751630</v>
      </c>
      <c r="T43" s="111">
        <f t="shared" si="4"/>
        <v>10</v>
      </c>
      <c r="U43" s="111" t="str">
        <f t="shared" si="5"/>
        <v>GORRAS UNISEX VARIOS VARIOS TALLA UN</v>
      </c>
    </row>
    <row r="44" hidden="1">
      <c r="A44" s="7">
        <v>1.0</v>
      </c>
      <c r="B44" s="5" t="s">
        <v>2119</v>
      </c>
      <c r="C44" s="1"/>
      <c r="D44" s="5" t="s">
        <v>2120</v>
      </c>
      <c r="E44" s="4">
        <v>60000.0</v>
      </c>
      <c r="F44" s="2">
        <f t="shared" si="2"/>
        <v>60000</v>
      </c>
      <c r="G44" s="109">
        <f t="shared" si="3"/>
        <v>120000</v>
      </c>
      <c r="H44" s="1"/>
      <c r="I44" s="1"/>
      <c r="J44" s="1"/>
      <c r="K44" s="110" t="s">
        <v>584</v>
      </c>
      <c r="L44" s="110" t="s">
        <v>1697</v>
      </c>
      <c r="M44" s="110" t="s">
        <v>1582</v>
      </c>
      <c r="N44" s="111" t="s">
        <v>1698</v>
      </c>
      <c r="O44" s="110" t="s">
        <v>1584</v>
      </c>
      <c r="P44" s="112" t="s">
        <v>1601</v>
      </c>
      <c r="Q44" s="111" t="s">
        <v>911</v>
      </c>
      <c r="R44" s="113" t="str">
        <f>IFERROR(CONCATENATE("*",VLOOKUP(L44,PARAM!E:F,2,0),VLOOKUP(M44,PARAM!K:L,2,0),VLOOKUP(N44,PARAM!H:I,2,0),VLOOKUP(P44,PARAM!S:T,2,0),"*"),"")</f>
        <v>*1532540*</v>
      </c>
      <c r="S44" s="111" t="str">
        <f>IFERROR(CONCATENATE(VLOOKUP(L44,PARAM!E:F,2,0),VLOOKUP(M44,PARAM!K:L,2,0),VLOOKUP(N44,PARAM!H:I,2,0),VLOOKUP(O44,PARAM!P:Q,2,0),VLOOKUP(P44,PARAM!S:T,2,0)),"")</f>
        <v>153254160</v>
      </c>
      <c r="T44" s="111">
        <f t="shared" si="4"/>
        <v>9</v>
      </c>
      <c r="U44" s="111" t="str">
        <f t="shared" si="5"/>
        <v>MALETAS UNISEX SPRAY GROUND VARIOS</v>
      </c>
    </row>
    <row r="45" hidden="1">
      <c r="A45" s="7">
        <v>6.0</v>
      </c>
      <c r="B45" s="5" t="s">
        <v>2121</v>
      </c>
      <c r="C45" s="1"/>
      <c r="D45" s="5" t="s">
        <v>2121</v>
      </c>
      <c r="E45" s="4">
        <v>6000.0</v>
      </c>
      <c r="F45" s="2">
        <f t="shared" si="2"/>
        <v>36000</v>
      </c>
      <c r="G45" s="109">
        <f t="shared" si="3"/>
        <v>12000</v>
      </c>
      <c r="H45" s="1"/>
      <c r="I45" s="1"/>
      <c r="J45" s="1"/>
      <c r="K45" s="110" t="s">
        <v>584</v>
      </c>
      <c r="L45" s="110" t="s">
        <v>1694</v>
      </c>
      <c r="M45" s="110" t="s">
        <v>1599</v>
      </c>
      <c r="N45" s="110" t="s">
        <v>1695</v>
      </c>
      <c r="O45" s="110" t="s">
        <v>1584</v>
      </c>
      <c r="P45" s="112" t="s">
        <v>1601</v>
      </c>
      <c r="Q45" s="111" t="s">
        <v>911</v>
      </c>
      <c r="R45" s="113" t="str">
        <f>IFERROR(CONCATENATE("*",VLOOKUP(L45,PARAM!E:F,2,0),VLOOKUP(M45,PARAM!K:L,2,0),VLOOKUP(N45,PARAM!H:I,2,0),VLOOKUP(P45,PARAM!S:T,2,0),"*"),"")</f>
        <v>*161480*</v>
      </c>
      <c r="S45" s="111" t="str">
        <f>IFERROR(CONCATENATE(VLOOKUP(L45,PARAM!E:F,2,0),VLOOKUP(M45,PARAM!K:L,2,0),VLOOKUP(N45,PARAM!H:I,2,0),VLOOKUP(O45,PARAM!P:Q,2,0),VLOOKUP(P45,PARAM!S:T,2,0)),"")</f>
        <v>16148160</v>
      </c>
      <c r="T45" s="111">
        <f t="shared" si="4"/>
        <v>8</v>
      </c>
      <c r="U45" s="111" t="str">
        <f t="shared" si="5"/>
        <v>LLAVEROS DAMA BOMBA VARIOS</v>
      </c>
    </row>
    <row r="46" hidden="1">
      <c r="A46" s="7">
        <v>2.0</v>
      </c>
      <c r="B46" s="5" t="s">
        <v>2122</v>
      </c>
      <c r="C46" s="1"/>
      <c r="D46" s="5" t="s">
        <v>2123</v>
      </c>
      <c r="E46" s="4">
        <v>17000.0</v>
      </c>
      <c r="F46" s="2">
        <f t="shared" si="2"/>
        <v>34000</v>
      </c>
      <c r="G46" s="109">
        <f t="shared" si="3"/>
        <v>34000</v>
      </c>
      <c r="H46" s="1"/>
      <c r="I46" s="1"/>
      <c r="J46" s="1"/>
      <c r="K46" s="110" t="s">
        <v>584</v>
      </c>
      <c r="L46" s="110" t="s">
        <v>1694</v>
      </c>
      <c r="M46" s="110" t="s">
        <v>1599</v>
      </c>
      <c r="N46" s="111" t="s">
        <v>1696</v>
      </c>
      <c r="O46" s="110" t="s">
        <v>1584</v>
      </c>
      <c r="P46" s="112" t="s">
        <v>1601</v>
      </c>
      <c r="Q46" s="111" t="s">
        <v>911</v>
      </c>
      <c r="R46" s="113" t="str">
        <f>IFERROR(CONCATENATE("*",VLOOKUP(L46,PARAM!E:F,2,0),VLOOKUP(M46,PARAM!K:L,2,0),VLOOKUP(N46,PARAM!H:I,2,0),VLOOKUP(P46,PARAM!S:T,2,0),"*"),"")</f>
        <v>*161720*</v>
      </c>
      <c r="S46" s="111" t="str">
        <f>IFERROR(CONCATENATE(VLOOKUP(L46,PARAM!E:F,2,0),VLOOKUP(M46,PARAM!K:L,2,0),VLOOKUP(N46,PARAM!H:I,2,0),VLOOKUP(O46,PARAM!P:Q,2,0),VLOOKUP(P46,PARAM!S:T,2,0)),"")</f>
        <v>16172160</v>
      </c>
      <c r="T46" s="111">
        <f t="shared" si="4"/>
        <v>8</v>
      </c>
      <c r="U46" s="111" t="str">
        <f t="shared" si="5"/>
        <v>LLAVEROS DAMA CEREZAS BRILLANTE VARIOS</v>
      </c>
    </row>
    <row r="47" hidden="1">
      <c r="A47" s="7">
        <v>1.0</v>
      </c>
      <c r="B47" s="7" t="s">
        <v>2124</v>
      </c>
      <c r="C47" s="1"/>
      <c r="D47" s="5" t="s">
        <v>2124</v>
      </c>
      <c r="E47" s="4">
        <v>45000.0</v>
      </c>
      <c r="F47" s="2">
        <f t="shared" si="2"/>
        <v>45000</v>
      </c>
      <c r="G47" s="109">
        <f t="shared" si="3"/>
        <v>90000</v>
      </c>
      <c r="H47" s="1"/>
      <c r="I47" s="1"/>
      <c r="J47" s="1"/>
      <c r="K47" s="110" t="s">
        <v>584</v>
      </c>
      <c r="L47" s="110" t="s">
        <v>575</v>
      </c>
      <c r="M47" s="110" t="s">
        <v>1599</v>
      </c>
      <c r="N47" s="110" t="s">
        <v>1613</v>
      </c>
      <c r="O47" s="110" t="s">
        <v>1611</v>
      </c>
      <c r="P47" s="112" t="s">
        <v>1601</v>
      </c>
      <c r="Q47" s="111" t="s">
        <v>911</v>
      </c>
      <c r="R47" s="113" t="str">
        <f>IFERROR(CONCATENATE("*",VLOOKUP(L47,PARAM!E:F,2,0),VLOOKUP(M47,PARAM!K:L,2,0),VLOOKUP(N47,PARAM!H:I,2,0),VLOOKUP(P47,PARAM!S:T,2,0),"*"),"")</f>
        <v>*171460*</v>
      </c>
      <c r="S47" s="111" t="str">
        <f>IFERROR(CONCATENATE(VLOOKUP(L47,PARAM!E:F,2,0),VLOOKUP(M47,PARAM!K:L,2,0),VLOOKUP(N47,PARAM!H:I,2,0),VLOOKUP(O47,PARAM!P:Q,2,0),VLOOKUP(P47,PARAM!S:T,2,0)),"")</f>
        <v>17146120</v>
      </c>
      <c r="T47" s="111">
        <f t="shared" si="4"/>
        <v>8</v>
      </c>
      <c r="U47" s="111" t="str">
        <f t="shared" si="5"/>
        <v>BOLSOS DAMA BAUL NEGRO</v>
      </c>
    </row>
    <row r="48" hidden="1">
      <c r="A48" s="7">
        <v>6.0</v>
      </c>
      <c r="B48" s="5" t="s">
        <v>2125</v>
      </c>
      <c r="C48" s="1"/>
      <c r="D48" s="5" t="s">
        <v>2125</v>
      </c>
      <c r="E48" s="4">
        <v>9000.0</v>
      </c>
      <c r="F48" s="2">
        <f t="shared" si="2"/>
        <v>54000</v>
      </c>
      <c r="G48" s="109">
        <f t="shared" si="3"/>
        <v>18000</v>
      </c>
      <c r="H48" s="1"/>
      <c r="I48" s="1"/>
      <c r="J48" s="1"/>
      <c r="K48" s="110" t="s">
        <v>584</v>
      </c>
      <c r="L48" s="110" t="s">
        <v>1676</v>
      </c>
      <c r="M48" s="110" t="s">
        <v>1599</v>
      </c>
      <c r="N48" s="110" t="s">
        <v>1601</v>
      </c>
      <c r="O48" s="110" t="s">
        <v>1584</v>
      </c>
      <c r="P48" s="112" t="s">
        <v>1678</v>
      </c>
      <c r="Q48" s="111" t="s">
        <v>911</v>
      </c>
      <c r="R48" s="113" t="str">
        <f>IFERROR(CONCATENATE("*",VLOOKUP(L48,PARAM!E:F,2,0),VLOOKUP(M48,PARAM!K:L,2,0),VLOOKUP(N48,PARAM!H:I,2,0),VLOOKUP(P48,PARAM!S:T,2,0),"*"),"")</f>
        <v>*221030*</v>
      </c>
      <c r="S48" s="111" t="str">
        <f>IFERROR(CONCATENATE(VLOOKUP(L48,PARAM!E:F,2,0),VLOOKUP(M48,PARAM!K:L,2,0),VLOOKUP(N48,PARAM!H:I,2,0),VLOOKUP(O48,PARAM!P:Q,2,0),VLOOKUP(P48,PARAM!S:T,2,0)),"")</f>
        <v>22101630</v>
      </c>
      <c r="T48" s="111">
        <f t="shared" si="4"/>
        <v>8</v>
      </c>
      <c r="U48" s="111" t="str">
        <f t="shared" si="5"/>
        <v>CORREAS DAMA - VARIOS TALLA UN</v>
      </c>
    </row>
    <row r="49" hidden="1">
      <c r="A49" s="7">
        <v>1.0</v>
      </c>
      <c r="B49" s="5" t="s">
        <v>2126</v>
      </c>
      <c r="C49" s="1"/>
      <c r="D49" s="5" t="s">
        <v>2127</v>
      </c>
      <c r="E49" s="4">
        <v>30000.0</v>
      </c>
      <c r="F49" s="2">
        <f t="shared" si="2"/>
        <v>30000</v>
      </c>
      <c r="G49" s="109">
        <f t="shared" si="3"/>
        <v>60000</v>
      </c>
      <c r="H49" s="1"/>
      <c r="I49" s="1"/>
      <c r="J49" s="1"/>
      <c r="K49" s="110" t="s">
        <v>584</v>
      </c>
      <c r="L49" s="110" t="s">
        <v>575</v>
      </c>
      <c r="M49" s="110" t="s">
        <v>1599</v>
      </c>
      <c r="N49" s="111" t="s">
        <v>1614</v>
      </c>
      <c r="O49" s="110" t="s">
        <v>1584</v>
      </c>
      <c r="P49" s="112" t="s">
        <v>1601</v>
      </c>
      <c r="Q49" s="111" t="s">
        <v>911</v>
      </c>
      <c r="R49" s="113" t="str">
        <f>IFERROR(CONCATENATE("*",VLOOKUP(L49,PARAM!E:F,2,0),VLOOKUP(M49,PARAM!K:L,2,0),VLOOKUP(N49,PARAM!H:I,2,0),VLOOKUP(P49,PARAM!S:T,2,0),"*"),"")</f>
        <v>*171570*</v>
      </c>
      <c r="S49" s="111" t="str">
        <f>IFERROR(CONCATENATE(VLOOKUP(L49,PARAM!E:F,2,0),VLOOKUP(M49,PARAM!K:L,2,0),VLOOKUP(N49,PARAM!H:I,2,0),VLOOKUP(O49,PARAM!P:Q,2,0),VLOOKUP(P49,PARAM!S:T,2,0)),"")</f>
        <v>17157160</v>
      </c>
      <c r="T49" s="111">
        <f t="shared" si="4"/>
        <v>8</v>
      </c>
      <c r="U49" s="111" t="str">
        <f t="shared" si="5"/>
        <v>BOLSOS DAMA CADENA DORADA VARIOS</v>
      </c>
    </row>
    <row r="50" hidden="1">
      <c r="A50" s="7">
        <v>2.0</v>
      </c>
      <c r="B50" s="5" t="s">
        <v>2128</v>
      </c>
      <c r="C50" s="1"/>
      <c r="D50" s="5" t="s">
        <v>2128</v>
      </c>
      <c r="E50" s="4">
        <v>24000.0</v>
      </c>
      <c r="F50" s="2">
        <f t="shared" si="2"/>
        <v>48000</v>
      </c>
      <c r="G50" s="109">
        <f t="shared" si="3"/>
        <v>48000</v>
      </c>
      <c r="H50" s="1"/>
      <c r="I50" s="1"/>
      <c r="J50" s="1"/>
      <c r="K50" s="110" t="s">
        <v>584</v>
      </c>
      <c r="L50" s="110" t="s">
        <v>1659</v>
      </c>
      <c r="M50" s="110" t="s">
        <v>1582</v>
      </c>
      <c r="N50" s="110" t="s">
        <v>1658</v>
      </c>
      <c r="O50" s="110" t="s">
        <v>1584</v>
      </c>
      <c r="P50" s="112" t="s">
        <v>1601</v>
      </c>
      <c r="Q50" s="111" t="s">
        <v>911</v>
      </c>
      <c r="R50" s="113" t="str">
        <f>IFERROR(CONCATENATE("*",VLOOKUP(L50,PARAM!E:F,2,0),VLOOKUP(M50,PARAM!K:L,2,0),VLOOKUP(N50,PARAM!H:I,2,0),VLOOKUP(P50,PARAM!S:T,2,0),"*"),"")</f>
        <v>*183130*</v>
      </c>
      <c r="S50" s="111" t="str">
        <f>IFERROR(CONCATENATE(VLOOKUP(L50,PARAM!E:F,2,0),VLOOKUP(M50,PARAM!K:L,2,0),VLOOKUP(N50,PARAM!H:I,2,0),VLOOKUP(O50,PARAM!P:Q,2,0),VLOOKUP(P50,PARAM!S:T,2,0)),"")</f>
        <v>18313160</v>
      </c>
      <c r="T50" s="111">
        <f t="shared" si="4"/>
        <v>8</v>
      </c>
      <c r="U50" s="111" t="str">
        <f t="shared" si="5"/>
        <v>CARRIEL UNISEX ADIDAS VARIOS</v>
      </c>
    </row>
    <row r="51" hidden="1">
      <c r="A51" s="7">
        <v>3.0</v>
      </c>
      <c r="B51" s="5" t="s">
        <v>2129</v>
      </c>
      <c r="C51" s="1"/>
      <c r="D51" s="5" t="s">
        <v>1716</v>
      </c>
      <c r="E51" s="4">
        <v>24000.0</v>
      </c>
      <c r="F51" s="2">
        <f t="shared" si="2"/>
        <v>72000</v>
      </c>
      <c r="G51" s="109">
        <f t="shared" si="3"/>
        <v>48000</v>
      </c>
      <c r="H51" s="1"/>
      <c r="I51" s="1"/>
      <c r="J51" s="1"/>
      <c r="K51" s="110" t="s">
        <v>584</v>
      </c>
      <c r="L51" s="110" t="s">
        <v>1715</v>
      </c>
      <c r="M51" s="110" t="s">
        <v>1606</v>
      </c>
      <c r="N51" s="111" t="s">
        <v>1716</v>
      </c>
      <c r="O51" s="110" t="s">
        <v>1584</v>
      </c>
      <c r="P51" s="112" t="s">
        <v>1601</v>
      </c>
      <c r="Q51" s="111" t="s">
        <v>911</v>
      </c>
      <c r="R51" s="113" t="str">
        <f>IFERROR(CONCATENATE("*",VLOOKUP(L51,PARAM!E:F,2,0),VLOOKUP(M51,PARAM!K:L,2,0),VLOOKUP(N51,PARAM!H:I,2,0),VLOOKUP(P51,PARAM!S:T,2,0),"*"),"")</f>
        <v>*1921180*</v>
      </c>
      <c r="S51" s="111" t="str">
        <f>IFERROR(CONCATENATE(VLOOKUP(L51,PARAM!E:F,2,0),VLOOKUP(M51,PARAM!K:L,2,0),VLOOKUP(N51,PARAM!H:I,2,0),VLOOKUP(O51,PARAM!P:Q,2,0),VLOOKUP(P51,PARAM!S:T,2,0)),"")</f>
        <v>192118160</v>
      </c>
      <c r="T51" s="111">
        <f t="shared" si="4"/>
        <v>9</v>
      </c>
      <c r="U51" s="111" t="str">
        <f t="shared" si="5"/>
        <v>PECHERAS CABALLERO DIFERENTES MARCAS VARIOS</v>
      </c>
    </row>
    <row r="52" hidden="1">
      <c r="A52" s="7">
        <v>1.0</v>
      </c>
      <c r="B52" s="5" t="s">
        <v>2130</v>
      </c>
      <c r="C52" s="1"/>
      <c r="D52" s="5" t="s">
        <v>2131</v>
      </c>
      <c r="E52" s="4">
        <v>38000.0</v>
      </c>
      <c r="F52" s="2">
        <f t="shared" si="2"/>
        <v>38000</v>
      </c>
      <c r="G52" s="109">
        <f t="shared" si="3"/>
        <v>76000</v>
      </c>
      <c r="H52" s="1"/>
      <c r="I52" s="1"/>
      <c r="J52" s="1"/>
      <c r="K52" s="110" t="s">
        <v>584</v>
      </c>
      <c r="L52" s="110" t="s">
        <v>1655</v>
      </c>
      <c r="M52" s="110" t="s">
        <v>1599</v>
      </c>
      <c r="N52" s="110" t="s">
        <v>1621</v>
      </c>
      <c r="O52" s="110" t="s">
        <v>1584</v>
      </c>
      <c r="P52" s="112" t="s">
        <v>1601</v>
      </c>
      <c r="Q52" s="111" t="s">
        <v>911</v>
      </c>
      <c r="R52" s="113" t="str">
        <f>IFERROR(CONCATENATE("*",VLOOKUP(L52,PARAM!E:F,2,0),VLOOKUP(M52,PARAM!K:L,2,0),VLOOKUP(N52,PARAM!H:I,2,0),VLOOKUP(P52,PARAM!S:T,2,0),"*"),"")</f>
        <v>*201540*</v>
      </c>
      <c r="S52" s="111" t="str">
        <f>IFERROR(CONCATENATE(VLOOKUP(L52,PARAM!E:F,2,0),VLOOKUP(M52,PARAM!K:L,2,0),VLOOKUP(N52,PARAM!H:I,2,0),VLOOKUP(O52,PARAM!P:Q,2,0),VLOOKUP(P52,PARAM!S:T,2,0)),"")</f>
        <v>20154160</v>
      </c>
      <c r="T52" s="111">
        <f t="shared" si="4"/>
        <v>8</v>
      </c>
      <c r="U52" s="111" t="str">
        <f t="shared" si="5"/>
        <v>CANGUROS DAMA BRILLO VARIOS</v>
      </c>
    </row>
    <row r="53" hidden="1">
      <c r="A53" s="7">
        <v>2.0</v>
      </c>
      <c r="B53" s="5" t="s">
        <v>2132</v>
      </c>
      <c r="C53" s="1"/>
      <c r="D53" s="5" t="s">
        <v>2132</v>
      </c>
      <c r="E53" s="4">
        <v>20000.0</v>
      </c>
      <c r="F53" s="2">
        <f t="shared" si="2"/>
        <v>40000</v>
      </c>
      <c r="G53" s="109">
        <f t="shared" si="3"/>
        <v>40000</v>
      </c>
      <c r="H53" s="1"/>
      <c r="I53" s="1"/>
      <c r="J53" s="1"/>
      <c r="K53" s="110" t="s">
        <v>584</v>
      </c>
      <c r="L53" s="110" t="s">
        <v>1655</v>
      </c>
      <c r="M53" s="110" t="s">
        <v>1582</v>
      </c>
      <c r="N53" s="110" t="s">
        <v>1658</v>
      </c>
      <c r="O53" s="110" t="s">
        <v>1584</v>
      </c>
      <c r="P53" s="112" t="s">
        <v>1601</v>
      </c>
      <c r="Q53" s="111" t="s">
        <v>911</v>
      </c>
      <c r="R53" s="113" t="str">
        <f>IFERROR(CONCATENATE("*",VLOOKUP(L53,PARAM!E:F,2,0),VLOOKUP(M53,PARAM!K:L,2,0),VLOOKUP(N53,PARAM!H:I,2,0),VLOOKUP(P53,PARAM!S:T,2,0),"*"),"")</f>
        <v>*203130*</v>
      </c>
      <c r="S53" s="111" t="str">
        <f>IFERROR(CONCATENATE(VLOOKUP(L53,PARAM!E:F,2,0),VLOOKUP(M53,PARAM!K:L,2,0),VLOOKUP(N53,PARAM!H:I,2,0),VLOOKUP(O53,PARAM!P:Q,2,0),VLOOKUP(P53,PARAM!S:T,2,0)),"")</f>
        <v>20313160</v>
      </c>
      <c r="T53" s="111">
        <f t="shared" si="4"/>
        <v>8</v>
      </c>
      <c r="U53" s="111" t="str">
        <f t="shared" si="5"/>
        <v>CANGUROS UNISEX ADIDAS VARIOS</v>
      </c>
    </row>
    <row r="54" hidden="1">
      <c r="A54" s="7">
        <v>1.0</v>
      </c>
      <c r="B54" s="5" t="s">
        <v>2133</v>
      </c>
      <c r="C54" s="1"/>
      <c r="D54" s="5" t="s">
        <v>2134</v>
      </c>
      <c r="E54" s="4">
        <v>22000.0</v>
      </c>
      <c r="F54" s="2">
        <f t="shared" si="2"/>
        <v>22000</v>
      </c>
      <c r="G54" s="109">
        <f t="shared" si="3"/>
        <v>44000</v>
      </c>
      <c r="H54" s="1"/>
      <c r="I54" s="1"/>
      <c r="J54" s="1"/>
      <c r="K54" s="110" t="s">
        <v>584</v>
      </c>
      <c r="L54" s="110" t="s">
        <v>1655</v>
      </c>
      <c r="M54" s="110" t="s">
        <v>1599</v>
      </c>
      <c r="N54" s="110" t="s">
        <v>1601</v>
      </c>
      <c r="O54" s="110" t="s">
        <v>1584</v>
      </c>
      <c r="P54" s="112" t="s">
        <v>1601</v>
      </c>
      <c r="Q54" s="111" t="s">
        <v>911</v>
      </c>
      <c r="R54" s="113" t="str">
        <f>IFERROR(CONCATENATE("*",VLOOKUP(L54,PARAM!E:F,2,0),VLOOKUP(M54,PARAM!K:L,2,0),VLOOKUP(N54,PARAM!H:I,2,0),VLOOKUP(P54,PARAM!S:T,2,0),"*"),"")</f>
        <v>*20100*</v>
      </c>
      <c r="S54" s="111" t="str">
        <f>IFERROR(CONCATENATE(VLOOKUP(L54,PARAM!E:F,2,0),VLOOKUP(M54,PARAM!K:L,2,0),VLOOKUP(N54,PARAM!H:I,2,0),VLOOKUP(O54,PARAM!P:Q,2,0),VLOOKUP(P54,PARAM!S:T,2,0)),"")</f>
        <v>2010160</v>
      </c>
      <c r="T54" s="111">
        <f t="shared" si="4"/>
        <v>7</v>
      </c>
      <c r="U54" s="111" t="str">
        <f t="shared" si="5"/>
        <v>CANGUROS DAMA - VARIOS</v>
      </c>
    </row>
    <row r="55" hidden="1">
      <c r="A55" s="7">
        <v>1.0</v>
      </c>
      <c r="B55" s="5" t="s">
        <v>2135</v>
      </c>
      <c r="C55" s="1"/>
      <c r="D55" s="5" t="s">
        <v>2135</v>
      </c>
      <c r="E55" s="4">
        <v>28000.0</v>
      </c>
      <c r="F55" s="2">
        <f t="shared" si="2"/>
        <v>28000</v>
      </c>
      <c r="G55" s="109">
        <f t="shared" si="3"/>
        <v>56000</v>
      </c>
      <c r="H55" s="1"/>
      <c r="I55" s="1"/>
      <c r="J55" s="1"/>
      <c r="K55" s="110" t="s">
        <v>584</v>
      </c>
      <c r="L55" s="110" t="s">
        <v>1655</v>
      </c>
      <c r="M55" s="110" t="s">
        <v>1599</v>
      </c>
      <c r="N55" s="110" t="s">
        <v>1601</v>
      </c>
      <c r="O55" s="110" t="s">
        <v>1657</v>
      </c>
      <c r="P55" s="112" t="s">
        <v>1601</v>
      </c>
      <c r="Q55" s="111" t="s">
        <v>911</v>
      </c>
      <c r="R55" s="113" t="str">
        <f>IFERROR(CONCATENATE("*",VLOOKUP(L55,PARAM!E:F,2,0),VLOOKUP(M55,PARAM!K:L,2,0),VLOOKUP(N55,PARAM!H:I,2,0),VLOOKUP(P55,PARAM!S:T,2,0),"*"),"")</f>
        <v>*20100*</v>
      </c>
      <c r="S55" s="111" t="str">
        <f>IFERROR(CONCATENATE(VLOOKUP(L55,PARAM!E:F,2,0),VLOOKUP(M55,PARAM!K:L,2,0),VLOOKUP(N55,PARAM!H:I,2,0),VLOOKUP(O55,PARAM!P:Q,2,0),VLOOKUP(P55,PARAM!S:T,2,0)),"")</f>
        <v>2010200</v>
      </c>
      <c r="T55" s="111">
        <f t="shared" si="4"/>
        <v>7</v>
      </c>
      <c r="U55" s="111" t="str">
        <f t="shared" si="5"/>
        <v>CANGUROS DAMA - MIEL</v>
      </c>
    </row>
    <row r="56" hidden="1">
      <c r="A56" s="7">
        <v>3.0</v>
      </c>
      <c r="B56" s="5" t="s">
        <v>2136</v>
      </c>
      <c r="C56" s="1"/>
      <c r="D56" s="5" t="s">
        <v>2137</v>
      </c>
      <c r="E56" s="4">
        <v>33000.0</v>
      </c>
      <c r="F56" s="2">
        <f t="shared" si="2"/>
        <v>99000</v>
      </c>
      <c r="G56" s="109">
        <f t="shared" si="3"/>
        <v>66000</v>
      </c>
      <c r="H56" s="1"/>
      <c r="I56" s="1"/>
      <c r="J56" s="1"/>
      <c r="K56" s="110" t="s">
        <v>584</v>
      </c>
      <c r="L56" s="110" t="s">
        <v>1659</v>
      </c>
      <c r="M56" s="110" t="s">
        <v>1582</v>
      </c>
      <c r="N56" s="110" t="s">
        <v>1660</v>
      </c>
      <c r="O56" s="110" t="s">
        <v>1584</v>
      </c>
      <c r="P56" s="112" t="s">
        <v>1601</v>
      </c>
      <c r="Q56" s="111" t="s">
        <v>911</v>
      </c>
      <c r="R56" s="113" t="str">
        <f>IFERROR(CONCATENATE("*",VLOOKUP(L56,PARAM!E:F,2,0),VLOOKUP(M56,PARAM!K:L,2,0),VLOOKUP(N56,PARAM!H:I,2,0),VLOOKUP(P56,PARAM!S:T,2,0),"*"),"")</f>
        <v>*1831320*</v>
      </c>
      <c r="S56" s="111" t="str">
        <f>IFERROR(CONCATENATE(VLOOKUP(L56,PARAM!E:F,2,0),VLOOKUP(M56,PARAM!K:L,2,0),VLOOKUP(N56,PARAM!H:I,2,0),VLOOKUP(O56,PARAM!P:Q,2,0),VLOOKUP(P56,PARAM!S:T,2,0)),"")</f>
        <v>183132160</v>
      </c>
      <c r="T56" s="111">
        <f t="shared" si="4"/>
        <v>9</v>
      </c>
      <c r="U56" s="111" t="str">
        <f t="shared" si="5"/>
        <v>CARRIEL UNISEX FASHION VARIOS</v>
      </c>
    </row>
    <row r="57" hidden="1">
      <c r="A57" s="7">
        <v>1.0</v>
      </c>
      <c r="B57" s="5" t="s">
        <v>2138</v>
      </c>
      <c r="C57" s="1"/>
      <c r="D57" s="5" t="s">
        <v>2139</v>
      </c>
      <c r="E57" s="4">
        <v>52000.0</v>
      </c>
      <c r="F57" s="2">
        <f t="shared" si="2"/>
        <v>52000</v>
      </c>
      <c r="G57" s="109">
        <f t="shared" si="3"/>
        <v>104000</v>
      </c>
      <c r="H57" s="1"/>
      <c r="I57" s="1"/>
      <c r="J57" s="1"/>
      <c r="K57" s="110" t="s">
        <v>584</v>
      </c>
      <c r="L57" s="110" t="s">
        <v>575</v>
      </c>
      <c r="M57" s="110" t="s">
        <v>1599</v>
      </c>
      <c r="N57" s="110" t="s">
        <v>1618</v>
      </c>
      <c r="O57" s="110" t="s">
        <v>1584</v>
      </c>
      <c r="P57" s="112" t="s">
        <v>1601</v>
      </c>
      <c r="Q57" s="111" t="s">
        <v>911</v>
      </c>
      <c r="R57" s="113" t="str">
        <f>IFERROR(CONCATENATE("*",VLOOKUP(L57,PARAM!E:F,2,0),VLOOKUP(M57,PARAM!K:L,2,0),VLOOKUP(N57,PARAM!H:I,2,0),VLOOKUP(P57,PARAM!S:T,2,0),"*"),"")</f>
        <v>*1712150*</v>
      </c>
      <c r="S57" s="111" t="str">
        <f>IFERROR(CONCATENATE(VLOOKUP(L57,PARAM!E:F,2,0),VLOOKUP(M57,PARAM!K:L,2,0),VLOOKUP(N57,PARAM!H:I,2,0),VLOOKUP(O57,PARAM!P:Q,2,0),VLOOKUP(P57,PARAM!S:T,2,0)),"")</f>
        <v>171215160</v>
      </c>
      <c r="T57" s="111">
        <f t="shared" si="4"/>
        <v>9</v>
      </c>
      <c r="U57" s="111" t="str">
        <f t="shared" si="5"/>
        <v>BOLSOS DAMA PLAYERO TOUS VARIOS</v>
      </c>
    </row>
    <row r="58" hidden="1">
      <c r="A58" s="7">
        <v>1.0</v>
      </c>
      <c r="B58" s="5" t="s">
        <v>2140</v>
      </c>
      <c r="C58" s="1"/>
      <c r="D58" s="5" t="s">
        <v>2140</v>
      </c>
      <c r="E58" s="4">
        <v>50000.0</v>
      </c>
      <c r="F58" s="2">
        <f t="shared" si="2"/>
        <v>50000</v>
      </c>
      <c r="G58" s="109">
        <f t="shared" si="3"/>
        <v>100000</v>
      </c>
      <c r="H58" s="1"/>
      <c r="I58" s="1"/>
      <c r="J58" s="1"/>
      <c r="K58" s="110" t="s">
        <v>584</v>
      </c>
      <c r="L58" s="110" t="s">
        <v>575</v>
      </c>
      <c r="M58" s="110" t="s">
        <v>1599</v>
      </c>
      <c r="N58" s="110" t="s">
        <v>1619</v>
      </c>
      <c r="O58" s="110" t="s">
        <v>1620</v>
      </c>
      <c r="P58" s="112" t="s">
        <v>1601</v>
      </c>
      <c r="Q58" s="111" t="s">
        <v>911</v>
      </c>
      <c r="R58" s="113" t="str">
        <f>IFERROR(CONCATENATE("*",VLOOKUP(L58,PARAM!E:F,2,0),VLOOKUP(M58,PARAM!K:L,2,0),VLOOKUP(N58,PARAM!H:I,2,0),VLOOKUP(P58,PARAM!S:T,2,0),"*"),"")</f>
        <v>*1712710*</v>
      </c>
      <c r="S58" s="111" t="str">
        <f>IFERROR(CONCATENATE(VLOOKUP(L58,PARAM!E:F,2,0),VLOOKUP(M58,PARAM!K:L,2,0),VLOOKUP(N58,PARAM!H:I,2,0),VLOOKUP(O58,PARAM!P:Q,2,0),VLOOKUP(P58,PARAM!S:T,2,0)),"")</f>
        <v>171271100</v>
      </c>
      <c r="T58" s="111">
        <f t="shared" si="4"/>
        <v>9</v>
      </c>
      <c r="U58" s="111" t="str">
        <f t="shared" si="5"/>
        <v>BOLSOS DAMA TULA GRIS</v>
      </c>
    </row>
    <row r="59" hidden="1">
      <c r="A59" s="7">
        <v>1.0</v>
      </c>
      <c r="B59" s="5" t="s">
        <v>2141</v>
      </c>
      <c r="C59" s="1"/>
      <c r="D59" s="5" t="s">
        <v>2141</v>
      </c>
      <c r="E59" s="4">
        <v>29000.0</v>
      </c>
      <c r="F59" s="2">
        <f t="shared" si="2"/>
        <v>29000</v>
      </c>
      <c r="G59" s="109">
        <f t="shared" si="3"/>
        <v>58000</v>
      </c>
      <c r="H59" s="1"/>
      <c r="I59" s="1"/>
      <c r="J59" s="1"/>
      <c r="K59" s="110" t="s">
        <v>584</v>
      </c>
      <c r="L59" s="110" t="s">
        <v>575</v>
      </c>
      <c r="M59" s="110" t="s">
        <v>1599</v>
      </c>
      <c r="N59" s="111" t="s">
        <v>1617</v>
      </c>
      <c r="O59" s="110" t="s">
        <v>1584</v>
      </c>
      <c r="P59" s="112" t="s">
        <v>1601</v>
      </c>
      <c r="Q59" s="111" t="s">
        <v>911</v>
      </c>
      <c r="R59" s="113" t="str">
        <f>IFERROR(CONCATENATE("*",VLOOKUP(L59,PARAM!E:F,2,0),VLOOKUP(M59,PARAM!K:L,2,0),VLOOKUP(N59,PARAM!H:I,2,0),VLOOKUP(P59,PARAM!S:T,2,0),"*"),"")</f>
        <v>*1711820*</v>
      </c>
      <c r="S59" s="111" t="str">
        <f>IFERROR(CONCATENATE(VLOOKUP(L59,PARAM!E:F,2,0),VLOOKUP(M59,PARAM!K:L,2,0),VLOOKUP(N59,PARAM!H:I,2,0),VLOOKUP(O59,PARAM!P:Q,2,0),VLOOKUP(P59,PARAM!S:T,2,0)),"")</f>
        <v>171182160</v>
      </c>
      <c r="T59" s="111">
        <f t="shared" si="4"/>
        <v>9</v>
      </c>
      <c r="U59" s="111" t="str">
        <f t="shared" si="5"/>
        <v>BOLSOS DAMA MANOS LIBRES VARIOS</v>
      </c>
    </row>
    <row r="60" hidden="1">
      <c r="A60" s="7">
        <v>1.0</v>
      </c>
      <c r="B60" s="5" t="s">
        <v>2142</v>
      </c>
      <c r="C60" s="1"/>
      <c r="D60" s="5" t="s">
        <v>2143</v>
      </c>
      <c r="E60" s="4">
        <v>22000.0</v>
      </c>
      <c r="F60" s="2">
        <f t="shared" si="2"/>
        <v>22000</v>
      </c>
      <c r="G60" s="109">
        <f t="shared" si="3"/>
        <v>44000</v>
      </c>
      <c r="H60" s="1"/>
      <c r="I60" s="1"/>
      <c r="J60" s="1"/>
      <c r="K60" s="110" t="s">
        <v>584</v>
      </c>
      <c r="L60" s="110" t="s">
        <v>1659</v>
      </c>
      <c r="M60" s="110" t="s">
        <v>1582</v>
      </c>
      <c r="N60" s="110" t="s">
        <v>1661</v>
      </c>
      <c r="O60" s="110" t="s">
        <v>1584</v>
      </c>
      <c r="P60" s="112" t="s">
        <v>1601</v>
      </c>
      <c r="Q60" s="111" t="s">
        <v>911</v>
      </c>
      <c r="R60" s="113" t="str">
        <f>IFERROR(CONCATENATE("*",VLOOKUP(L60,PARAM!E:F,2,0),VLOOKUP(M60,PARAM!K:L,2,0),VLOOKUP(N60,PARAM!H:I,2,0),VLOOKUP(P60,PARAM!S:T,2,0),"*"),"")</f>
        <v>*1832740*</v>
      </c>
      <c r="S60" s="111" t="str">
        <f>IFERROR(CONCATENATE(VLOOKUP(L60,PARAM!E:F,2,0),VLOOKUP(M60,PARAM!K:L,2,0),VLOOKUP(N60,PARAM!H:I,2,0),VLOOKUP(O60,PARAM!P:Q,2,0),VLOOKUP(P60,PARAM!S:T,2,0)),"")</f>
        <v>183274160</v>
      </c>
      <c r="T60" s="111">
        <f t="shared" si="4"/>
        <v>9</v>
      </c>
      <c r="U60" s="111" t="str">
        <f t="shared" si="5"/>
        <v>CARRIEL UNISEX VALANT VARIOS</v>
      </c>
    </row>
    <row r="61" hidden="1">
      <c r="A61" s="7">
        <v>1.0</v>
      </c>
      <c r="B61" s="5" t="s">
        <v>2144</v>
      </c>
      <c r="C61" s="1"/>
      <c r="D61" s="5" t="s">
        <v>2145</v>
      </c>
      <c r="E61" s="4">
        <v>32000.0</v>
      </c>
      <c r="F61" s="2">
        <f t="shared" si="2"/>
        <v>32000</v>
      </c>
      <c r="G61" s="109">
        <f t="shared" si="3"/>
        <v>64000</v>
      </c>
      <c r="H61" s="1"/>
      <c r="I61" s="1"/>
      <c r="J61" s="1"/>
      <c r="K61" s="110" t="s">
        <v>584</v>
      </c>
      <c r="L61" s="110" t="s">
        <v>575</v>
      </c>
      <c r="M61" s="110" t="s">
        <v>1599</v>
      </c>
      <c r="N61" s="110" t="s">
        <v>1614</v>
      </c>
      <c r="O61" s="110" t="s">
        <v>1615</v>
      </c>
      <c r="P61" s="112" t="s">
        <v>1601</v>
      </c>
      <c r="Q61" s="111" t="s">
        <v>911</v>
      </c>
      <c r="R61" s="113" t="str">
        <f>IFERROR(CONCATENATE("*",VLOOKUP(L61,PARAM!E:F,2,0),VLOOKUP(M61,PARAM!K:L,2,0),VLOOKUP(N61,PARAM!H:I,2,0),VLOOKUP(P61,PARAM!S:T,2,0),"*"),"")</f>
        <v>*171570*</v>
      </c>
      <c r="S61" s="111" t="str">
        <f>IFERROR(CONCATENATE(VLOOKUP(L61,PARAM!E:F,2,0),VLOOKUP(M61,PARAM!K:L,2,0),VLOOKUP(N61,PARAM!H:I,2,0),VLOOKUP(O61,PARAM!P:Q,2,0),VLOOKUP(P61,PARAM!S:T,2,0)),"")</f>
        <v>1715750</v>
      </c>
      <c r="T61" s="111">
        <f t="shared" si="4"/>
        <v>8</v>
      </c>
      <c r="U61" s="111" t="str">
        <f t="shared" si="5"/>
        <v>BOLSOS DAMA CADENA DORADA BEIGE</v>
      </c>
    </row>
    <row r="62" hidden="1">
      <c r="A62" s="7">
        <v>1.0</v>
      </c>
      <c r="B62" s="5" t="s">
        <v>2146</v>
      </c>
      <c r="C62" s="1"/>
      <c r="D62" s="5" t="s">
        <v>2146</v>
      </c>
      <c r="E62" s="4">
        <v>35000.0</v>
      </c>
      <c r="F62" s="2">
        <f t="shared" si="2"/>
        <v>35000</v>
      </c>
      <c r="G62" s="109">
        <f t="shared" si="3"/>
        <v>70000</v>
      </c>
      <c r="H62" s="1"/>
      <c r="I62" s="1"/>
      <c r="J62" s="1"/>
      <c r="K62" s="110" t="s">
        <v>584</v>
      </c>
      <c r="L62" s="110" t="s">
        <v>575</v>
      </c>
      <c r="M62" s="110" t="s">
        <v>1599</v>
      </c>
      <c r="N62" s="110" t="s">
        <v>1601</v>
      </c>
      <c r="O62" s="110" t="s">
        <v>1611</v>
      </c>
      <c r="P62" s="112" t="s">
        <v>1601</v>
      </c>
      <c r="Q62" s="111" t="s">
        <v>911</v>
      </c>
      <c r="R62" s="113" t="str">
        <f>IFERROR(CONCATENATE("*",VLOOKUP(L62,PARAM!E:F,2,0),VLOOKUP(M62,PARAM!K:L,2,0),VLOOKUP(N62,PARAM!H:I,2,0),VLOOKUP(P62,PARAM!S:T,2,0),"*"),"")</f>
        <v>*17100*</v>
      </c>
      <c r="S62" s="111" t="str">
        <f>IFERROR(CONCATENATE(VLOOKUP(L62,PARAM!E:F,2,0),VLOOKUP(M62,PARAM!K:L,2,0),VLOOKUP(N62,PARAM!H:I,2,0),VLOOKUP(O62,PARAM!P:Q,2,0),VLOOKUP(P62,PARAM!S:T,2,0)),"")</f>
        <v>1710120</v>
      </c>
      <c r="T62" s="111">
        <f t="shared" si="4"/>
        <v>7</v>
      </c>
      <c r="U62" s="111" t="str">
        <f t="shared" si="5"/>
        <v>BOLSOS DAMA - NEGRO</v>
      </c>
    </row>
    <row r="63" hidden="1">
      <c r="A63" s="7">
        <v>1.0</v>
      </c>
      <c r="B63" s="5" t="s">
        <v>2147</v>
      </c>
      <c r="C63" s="1"/>
      <c r="D63" s="5" t="s">
        <v>2147</v>
      </c>
      <c r="E63" s="4">
        <v>30000.0</v>
      </c>
      <c r="F63" s="2">
        <f t="shared" si="2"/>
        <v>30000</v>
      </c>
      <c r="G63" s="109">
        <f t="shared" si="3"/>
        <v>60000</v>
      </c>
      <c r="H63" s="1"/>
      <c r="I63" s="1"/>
      <c r="J63" s="1"/>
      <c r="K63" s="110" t="s">
        <v>584</v>
      </c>
      <c r="L63" s="110" t="s">
        <v>575</v>
      </c>
      <c r="M63" s="110" t="s">
        <v>1599</v>
      </c>
      <c r="N63" s="110" t="s">
        <v>1601</v>
      </c>
      <c r="O63" s="110" t="s">
        <v>1612</v>
      </c>
      <c r="P63" s="112" t="s">
        <v>1601</v>
      </c>
      <c r="Q63" s="111" t="s">
        <v>911</v>
      </c>
      <c r="R63" s="113" t="str">
        <f>IFERROR(CONCATENATE("*",VLOOKUP(L63,PARAM!E:F,2,0),VLOOKUP(M63,PARAM!K:L,2,0),VLOOKUP(N63,PARAM!H:I,2,0),VLOOKUP(P63,PARAM!S:T,2,0),"*"),"")</f>
        <v>*17100*</v>
      </c>
      <c r="S63" s="111" t="str">
        <f>IFERROR(CONCATENATE(VLOOKUP(L63,PARAM!E:F,2,0),VLOOKUP(M63,PARAM!K:L,2,0),VLOOKUP(N63,PARAM!H:I,2,0),VLOOKUP(O63,PARAM!P:Q,2,0),VLOOKUP(P63,PARAM!S:T,2,0)),"")</f>
        <v>1710140</v>
      </c>
      <c r="T63" s="111">
        <f t="shared" si="4"/>
        <v>7</v>
      </c>
      <c r="U63" s="111" t="str">
        <f t="shared" si="5"/>
        <v>BOLSOS DAMA - ROJO</v>
      </c>
    </row>
    <row r="64" hidden="1">
      <c r="A64" s="7">
        <v>1.0</v>
      </c>
      <c r="B64" s="5" t="s">
        <v>2148</v>
      </c>
      <c r="C64" s="1"/>
      <c r="D64" s="5" t="s">
        <v>2149</v>
      </c>
      <c r="E64" s="4">
        <v>30000.0</v>
      </c>
      <c r="F64" s="2">
        <f t="shared" si="2"/>
        <v>30000</v>
      </c>
      <c r="G64" s="109">
        <f t="shared" si="3"/>
        <v>60000</v>
      </c>
      <c r="H64" s="1"/>
      <c r="I64" s="1"/>
      <c r="J64" s="1"/>
      <c r="K64" s="110" t="s">
        <v>584</v>
      </c>
      <c r="L64" s="110" t="s">
        <v>575</v>
      </c>
      <c r="M64" s="110" t="s">
        <v>1599</v>
      </c>
      <c r="N64" s="111" t="s">
        <v>1616</v>
      </c>
      <c r="O64" s="110" t="s">
        <v>1615</v>
      </c>
      <c r="P64" s="112" t="s">
        <v>1601</v>
      </c>
      <c r="Q64" s="111" t="s">
        <v>911</v>
      </c>
      <c r="R64" s="113" t="str">
        <f>IFERROR(CONCATENATE("*",VLOOKUP(L64,PARAM!E:F,2,0),VLOOKUP(M64,PARAM!K:L,2,0),VLOOKUP(N64,PARAM!H:I,2,0),VLOOKUP(P64,PARAM!S:T,2,0),"*"),"")</f>
        <v>*171730*</v>
      </c>
      <c r="S64" s="111" t="str">
        <f>IFERROR(CONCATENATE(VLOOKUP(L64,PARAM!E:F,2,0),VLOOKUP(M64,PARAM!K:L,2,0),VLOOKUP(N64,PARAM!H:I,2,0),VLOOKUP(O64,PARAM!P:Q,2,0),VLOOKUP(P64,PARAM!S:T,2,0)),"")</f>
        <v>1717350</v>
      </c>
      <c r="T64" s="111">
        <f t="shared" si="4"/>
        <v>8</v>
      </c>
      <c r="U64" s="111" t="str">
        <f t="shared" si="5"/>
        <v>BOLSOS DAMA CHAPA DORADA BEIGE</v>
      </c>
    </row>
    <row r="65" hidden="1">
      <c r="A65" s="7">
        <v>12.0</v>
      </c>
      <c r="B65" s="5" t="s">
        <v>2150</v>
      </c>
      <c r="C65" s="1"/>
      <c r="D65" s="5" t="s">
        <v>2151</v>
      </c>
      <c r="E65" s="4">
        <v>1800.0</v>
      </c>
      <c r="F65" s="2">
        <f t="shared" si="2"/>
        <v>21600</v>
      </c>
      <c r="G65" s="109">
        <f t="shared" si="3"/>
        <v>3600</v>
      </c>
      <c r="H65" s="1"/>
      <c r="I65" s="1"/>
      <c r="J65" s="1"/>
      <c r="K65" s="110" t="s">
        <v>584</v>
      </c>
      <c r="L65" s="110" t="s">
        <v>1639</v>
      </c>
      <c r="M65" s="110" t="s">
        <v>1582</v>
      </c>
      <c r="N65" s="110" t="s">
        <v>1640</v>
      </c>
      <c r="O65" s="110" t="s">
        <v>1584</v>
      </c>
      <c r="P65" s="112" t="s">
        <v>1601</v>
      </c>
      <c r="Q65" s="111" t="s">
        <v>1601</v>
      </c>
      <c r="R65" s="113" t="str">
        <f>IFERROR(CONCATENATE("*",VLOOKUP(L65,PARAM!E:F,2,0),VLOOKUP(M65,PARAM!K:L,2,0),VLOOKUP(N65,PARAM!H:I,2,0),VLOOKUP(P65,PARAM!S:T,2,0),"*"),"")</f>
        <v>*213860*</v>
      </c>
      <c r="S65" s="111" t="str">
        <f>IFERROR(CONCATENATE(VLOOKUP(L65,PARAM!E:F,2,0),VLOOKUP(M65,PARAM!K:L,2,0),VLOOKUP(N65,PARAM!H:I,2,0),VLOOKUP(O65,PARAM!P:Q,2,0),VLOOKUP(P65,PARAM!S:T,2,0)),"")</f>
        <v>21386160</v>
      </c>
      <c r="T65" s="111">
        <f t="shared" si="4"/>
        <v>8</v>
      </c>
      <c r="U65" s="111" t="str">
        <f t="shared" si="5"/>
        <v>CAJAS REGALO UNISEX COLOMBIA VARIOS</v>
      </c>
    </row>
    <row r="66" hidden="1">
      <c r="A66" s="7">
        <v>100.0</v>
      </c>
      <c r="B66" s="5" t="s">
        <v>2152</v>
      </c>
      <c r="C66" s="1"/>
      <c r="D66" s="5" t="s">
        <v>2153</v>
      </c>
      <c r="E66" s="4">
        <v>200.0</v>
      </c>
      <c r="F66" s="2">
        <f t="shared" si="2"/>
        <v>20000</v>
      </c>
      <c r="G66" s="109">
        <f t="shared" si="3"/>
        <v>400</v>
      </c>
      <c r="H66" s="1"/>
      <c r="I66" s="1"/>
      <c r="J66" s="1"/>
      <c r="K66" s="110" t="s">
        <v>584</v>
      </c>
      <c r="L66" s="110" t="s">
        <v>1610</v>
      </c>
      <c r="M66" s="110" t="s">
        <v>1582</v>
      </c>
      <c r="N66" s="110" t="s">
        <v>1601</v>
      </c>
      <c r="O66" s="110" t="s">
        <v>1611</v>
      </c>
      <c r="P66" s="112" t="s">
        <v>1601</v>
      </c>
      <c r="Q66" s="111" t="s">
        <v>1601</v>
      </c>
      <c r="R66" s="113" t="str">
        <f>IFERROR(CONCATENATE("*",VLOOKUP(L66,PARAM!E:F,2,0),VLOOKUP(M66,PARAM!K:L,2,0),VLOOKUP(N66,PARAM!H:I,2,0),VLOOKUP(P66,PARAM!S:T,2,0),"*"),"")</f>
        <v>*48300*</v>
      </c>
      <c r="S66" s="111" t="str">
        <f>IFERROR(CONCATENATE(VLOOKUP(L66,PARAM!E:F,2,0),VLOOKUP(M66,PARAM!K:L,2,0),VLOOKUP(N66,PARAM!H:I,2,0),VLOOKUP(O66,PARAM!P:Q,2,0),VLOOKUP(P66,PARAM!S:T,2,0)),"")</f>
        <v>4830120</v>
      </c>
      <c r="T66" s="111">
        <f t="shared" si="4"/>
        <v>7</v>
      </c>
      <c r="U66" s="111" t="str">
        <f t="shared" si="5"/>
        <v>BOLSAS JOYERIA UNISEX - NEGRO</v>
      </c>
    </row>
    <row r="67" hidden="1">
      <c r="A67" s="7">
        <v>24.0</v>
      </c>
      <c r="B67" s="5" t="s">
        <v>2154</v>
      </c>
      <c r="C67" s="1"/>
      <c r="D67" s="5" t="s">
        <v>2155</v>
      </c>
      <c r="E67" s="4">
        <v>1250.0</v>
      </c>
      <c r="F67" s="2">
        <f t="shared" si="2"/>
        <v>30000</v>
      </c>
      <c r="G67" s="109">
        <f t="shared" si="3"/>
        <v>2500</v>
      </c>
      <c r="H67" s="1"/>
      <c r="I67" s="1"/>
      <c r="J67" s="1"/>
      <c r="K67" s="110" t="s">
        <v>584</v>
      </c>
      <c r="L67" s="111" t="s">
        <v>1638</v>
      </c>
      <c r="M67" s="110" t="s">
        <v>1582</v>
      </c>
      <c r="N67" s="110" t="s">
        <v>1601</v>
      </c>
      <c r="O67" s="110" t="s">
        <v>1584</v>
      </c>
      <c r="P67" s="112" t="s">
        <v>1601</v>
      </c>
      <c r="Q67" s="111" t="s">
        <v>1601</v>
      </c>
      <c r="R67" s="113" t="str">
        <f>IFERROR(CONCATENATE("*",VLOOKUP(L67,PARAM!E:F,2,0),VLOOKUP(M67,PARAM!K:L,2,0),VLOOKUP(N67,PARAM!H:I,2,0),VLOOKUP(P67,PARAM!S:T,2,0),"*"),"")</f>
        <v>*49300*</v>
      </c>
      <c r="S67" s="111" t="str">
        <f>IFERROR(CONCATENATE(VLOOKUP(L67,PARAM!E:F,2,0),VLOOKUP(M67,PARAM!K:L,2,0),VLOOKUP(N67,PARAM!H:I,2,0),VLOOKUP(O67,PARAM!P:Q,2,0),VLOOKUP(P67,PARAM!S:T,2,0)),"")</f>
        <v>4930160</v>
      </c>
      <c r="T67" s="111">
        <f t="shared" si="4"/>
        <v>7</v>
      </c>
      <c r="U67" s="111" t="str">
        <f t="shared" si="5"/>
        <v>CAJAS JOYERIA UNISEX - VARIOS</v>
      </c>
    </row>
    <row r="68" hidden="1">
      <c r="A68" s="7">
        <v>1.0</v>
      </c>
      <c r="B68" s="5" t="s">
        <v>2156</v>
      </c>
      <c r="C68" s="1"/>
      <c r="D68" s="5" t="s">
        <v>2157</v>
      </c>
      <c r="E68" s="116">
        <v>35000.0</v>
      </c>
      <c r="F68" s="2">
        <f t="shared" si="2"/>
        <v>35000</v>
      </c>
      <c r="G68" s="109">
        <f t="shared" si="3"/>
        <v>70000</v>
      </c>
      <c r="H68" s="1"/>
      <c r="I68" s="1"/>
      <c r="J68" s="1"/>
      <c r="K68" s="110" t="s">
        <v>584</v>
      </c>
      <c r="L68" s="110" t="s">
        <v>1676</v>
      </c>
      <c r="M68" s="110" t="s">
        <v>1606</v>
      </c>
      <c r="N68" s="111" t="s">
        <v>1609</v>
      </c>
      <c r="O68" s="110" t="s">
        <v>1584</v>
      </c>
      <c r="P68" s="112" t="s">
        <v>1601</v>
      </c>
      <c r="Q68" s="111" t="s">
        <v>911</v>
      </c>
      <c r="R68" s="113" t="str">
        <f>IFERROR(CONCATENATE("*",VLOOKUP(L68,PARAM!E:F,2,0),VLOOKUP(M68,PARAM!K:L,2,0),VLOOKUP(N68,PARAM!H:I,2,0),VLOOKUP(P68,PARAM!S:T,2,0),"*"),"")</f>
        <v>*2221910*</v>
      </c>
      <c r="S68" s="111" t="str">
        <f>IFERROR(CONCATENATE(VLOOKUP(L68,PARAM!E:F,2,0),VLOOKUP(M68,PARAM!K:L,2,0),VLOOKUP(N68,PARAM!H:I,2,0),VLOOKUP(O68,PARAM!P:Q,2,0),VLOOKUP(P68,PARAM!S:T,2,0)),"")</f>
        <v>222191160</v>
      </c>
      <c r="T68" s="111">
        <f t="shared" si="4"/>
        <v>9</v>
      </c>
      <c r="U68" s="111" t="str">
        <f t="shared" si="5"/>
        <v>CORREAS CABALLERO MONT BLANC VARIOS</v>
      </c>
    </row>
    <row r="69" hidden="1">
      <c r="A69" s="7">
        <v>2.0</v>
      </c>
      <c r="B69" s="5" t="s">
        <v>2158</v>
      </c>
      <c r="C69" s="1"/>
      <c r="D69" s="5" t="s">
        <v>2159</v>
      </c>
      <c r="E69" s="117">
        <v>30000.0</v>
      </c>
      <c r="F69" s="2">
        <f t="shared" si="2"/>
        <v>60000</v>
      </c>
      <c r="G69" s="109">
        <f t="shared" si="3"/>
        <v>60000</v>
      </c>
      <c r="H69" s="1"/>
      <c r="I69" s="1"/>
      <c r="J69" s="1"/>
      <c r="K69" s="110" t="s">
        <v>584</v>
      </c>
      <c r="L69" s="110" t="s">
        <v>1662</v>
      </c>
      <c r="M69" s="110" t="s">
        <v>1606</v>
      </c>
      <c r="N69" s="110" t="s">
        <v>1665</v>
      </c>
      <c r="O69" s="110" t="s">
        <v>1584</v>
      </c>
      <c r="P69" s="112" t="s">
        <v>1601</v>
      </c>
      <c r="Q69" s="111" t="s">
        <v>911</v>
      </c>
      <c r="R69" s="113" t="str">
        <f>IFERROR(CONCATENATE("*",VLOOKUP(L69,PARAM!E:F,2,0),VLOOKUP(M69,PARAM!K:L,2,0),VLOOKUP(N69,PARAM!H:I,2,0),VLOOKUP(P69,PARAM!S:T,2,0),"*"),"")</f>
        <v>*502620*</v>
      </c>
      <c r="S69" s="111" t="str">
        <f>IFERROR(CONCATENATE(VLOOKUP(L69,PARAM!E:F,2,0),VLOOKUP(M69,PARAM!K:L,2,0),VLOOKUP(N69,PARAM!H:I,2,0),VLOOKUP(O69,PARAM!P:Q,2,0),VLOOKUP(P69,PARAM!S:T,2,0)),"")</f>
        <v>50262160</v>
      </c>
      <c r="T69" s="111">
        <f t="shared" si="4"/>
        <v>8</v>
      </c>
      <c r="U69" s="111" t="str">
        <f t="shared" si="5"/>
        <v>CINTURON+BILLETERA CABALLERO CAJA VERSACE VARIOS</v>
      </c>
    </row>
    <row r="70" hidden="1">
      <c r="A70" s="7">
        <v>1.0</v>
      </c>
      <c r="B70" s="5" t="s">
        <v>2160</v>
      </c>
      <c r="C70" s="1"/>
      <c r="D70" s="5" t="s">
        <v>2161</v>
      </c>
      <c r="E70" s="117">
        <v>38000.0</v>
      </c>
      <c r="F70" s="2">
        <f t="shared" si="2"/>
        <v>38000</v>
      </c>
      <c r="G70" s="109">
        <f t="shared" si="3"/>
        <v>76000</v>
      </c>
      <c r="H70" s="1"/>
      <c r="I70" s="1"/>
      <c r="J70" s="1"/>
      <c r="K70" s="110" t="s">
        <v>584</v>
      </c>
      <c r="L70" s="110" t="s">
        <v>1662</v>
      </c>
      <c r="M70" s="110" t="s">
        <v>1606</v>
      </c>
      <c r="N70" s="111" t="s">
        <v>1663</v>
      </c>
      <c r="O70" s="110" t="s">
        <v>1584</v>
      </c>
      <c r="P70" s="112" t="s">
        <v>1601</v>
      </c>
      <c r="Q70" s="111" t="s">
        <v>911</v>
      </c>
      <c r="R70" s="113" t="str">
        <f>IFERROR(CONCATENATE("*",VLOOKUP(L70,PARAM!E:F,2,0),VLOOKUP(M70,PARAM!K:L,2,0),VLOOKUP(N70,PARAM!H:I,2,0),VLOOKUP(P70,PARAM!S:T,2,0),"*"),"")</f>
        <v>*502600*</v>
      </c>
      <c r="S70" s="111" t="str">
        <f>IFERROR(CONCATENATE(VLOOKUP(L70,PARAM!E:F,2,0),VLOOKUP(M70,PARAM!K:L,2,0),VLOOKUP(N70,PARAM!H:I,2,0),VLOOKUP(O70,PARAM!P:Q,2,0),VLOOKUP(P70,PARAM!S:T,2,0)),"")</f>
        <v>50260160</v>
      </c>
      <c r="T70" s="111">
        <f t="shared" si="4"/>
        <v>8</v>
      </c>
      <c r="U70" s="111" t="str">
        <f t="shared" si="5"/>
        <v>CINTURON+BILLETERA CABALLERO CAJA GUCCI VARIOS</v>
      </c>
    </row>
    <row r="71" hidden="1">
      <c r="A71" s="7">
        <v>1.0</v>
      </c>
      <c r="B71" s="5" t="s">
        <v>2162</v>
      </c>
      <c r="C71" s="1"/>
      <c r="D71" s="5" t="s">
        <v>2163</v>
      </c>
      <c r="E71" s="117">
        <v>38000.0</v>
      </c>
      <c r="F71" s="2">
        <f t="shared" si="2"/>
        <v>38000</v>
      </c>
      <c r="G71" s="109">
        <f t="shared" si="3"/>
        <v>76000</v>
      </c>
      <c r="H71" s="1"/>
      <c r="I71" s="1"/>
      <c r="J71" s="1"/>
      <c r="K71" s="110" t="s">
        <v>584</v>
      </c>
      <c r="L71" s="110" t="s">
        <v>1662</v>
      </c>
      <c r="M71" s="110" t="s">
        <v>1606</v>
      </c>
      <c r="N71" s="111" t="s">
        <v>1664</v>
      </c>
      <c r="O71" s="110" t="s">
        <v>1584</v>
      </c>
      <c r="P71" s="112" t="s">
        <v>1601</v>
      </c>
      <c r="Q71" s="111" t="s">
        <v>911</v>
      </c>
      <c r="R71" s="113" t="str">
        <f>IFERROR(CONCATENATE("*",VLOOKUP(L71,PARAM!E:F,2,0),VLOOKUP(M71,PARAM!K:L,2,0),VLOOKUP(N71,PARAM!H:I,2,0),VLOOKUP(P71,PARAM!S:T,2,0),"*"),"")</f>
        <v>*502610*</v>
      </c>
      <c r="S71" s="111" t="str">
        <f>IFERROR(CONCATENATE(VLOOKUP(L71,PARAM!E:F,2,0),VLOOKUP(M71,PARAM!K:L,2,0),VLOOKUP(N71,PARAM!H:I,2,0),VLOOKUP(O71,PARAM!P:Q,2,0),VLOOKUP(P71,PARAM!S:T,2,0)),"")</f>
        <v>50261160</v>
      </c>
      <c r="T71" s="111">
        <f t="shared" si="4"/>
        <v>8</v>
      </c>
      <c r="U71" s="111" t="str">
        <f t="shared" si="5"/>
        <v>CINTURON+BILLETERA CABALLERO CAJA HERMES VARIOS</v>
      </c>
    </row>
    <row r="72" hidden="1">
      <c r="A72" s="7">
        <v>1.0</v>
      </c>
      <c r="B72" s="5" t="s">
        <v>2164</v>
      </c>
      <c r="C72" s="1"/>
      <c r="D72" s="5" t="s">
        <v>2157</v>
      </c>
      <c r="E72" s="116">
        <v>35000.0</v>
      </c>
      <c r="F72" s="2">
        <f t="shared" si="2"/>
        <v>35000</v>
      </c>
      <c r="G72" s="109">
        <f t="shared" si="3"/>
        <v>70000</v>
      </c>
      <c r="H72" s="1"/>
      <c r="I72" s="1"/>
      <c r="J72" s="1"/>
      <c r="K72" s="110" t="s">
        <v>584</v>
      </c>
      <c r="L72" s="110" t="s">
        <v>1605</v>
      </c>
      <c r="M72" s="110" t="s">
        <v>1606</v>
      </c>
      <c r="N72" s="111" t="s">
        <v>1609</v>
      </c>
      <c r="O72" s="110" t="s">
        <v>1584</v>
      </c>
      <c r="P72" s="112" t="s">
        <v>1601</v>
      </c>
      <c r="Q72" s="111" t="s">
        <v>911</v>
      </c>
      <c r="R72" s="113" t="str">
        <f>IFERROR(CONCATENATE("*",VLOOKUP(L72,PARAM!E:F,2,0),VLOOKUP(M72,PARAM!K:L,2,0),VLOOKUP(N72,PARAM!H:I,2,0),VLOOKUP(P72,PARAM!S:T,2,0),"*"),"")</f>
        <v>*2321910*</v>
      </c>
      <c r="S72" s="111" t="str">
        <f>IFERROR(CONCATENATE(VLOOKUP(L72,PARAM!E:F,2,0),VLOOKUP(M72,PARAM!K:L,2,0),VLOOKUP(N72,PARAM!H:I,2,0),VLOOKUP(O72,PARAM!P:Q,2,0),VLOOKUP(P72,PARAM!S:T,2,0)),"")</f>
        <v>232191160</v>
      </c>
      <c r="T72" s="111">
        <f t="shared" si="4"/>
        <v>9</v>
      </c>
      <c r="U72" s="111" t="str">
        <f t="shared" si="5"/>
        <v>BILLETERAS CABALLERO MONT BLANC VARIOS</v>
      </c>
    </row>
    <row r="73" hidden="1">
      <c r="A73" s="7">
        <v>1.0</v>
      </c>
      <c r="B73" s="5" t="s">
        <v>2165</v>
      </c>
      <c r="C73" s="1"/>
      <c r="D73" s="5" t="s">
        <v>2166</v>
      </c>
      <c r="E73" s="116">
        <v>35000.0</v>
      </c>
      <c r="F73" s="2">
        <f t="shared" si="2"/>
        <v>35000</v>
      </c>
      <c r="G73" s="109">
        <f t="shared" si="3"/>
        <v>70000</v>
      </c>
      <c r="H73" s="1"/>
      <c r="I73" s="1"/>
      <c r="J73" s="1"/>
      <c r="K73" s="110" t="s">
        <v>584</v>
      </c>
      <c r="L73" s="110" t="s">
        <v>1676</v>
      </c>
      <c r="M73" s="110" t="s">
        <v>1606</v>
      </c>
      <c r="N73" s="110" t="s">
        <v>1607</v>
      </c>
      <c r="O73" s="110" t="s">
        <v>1584</v>
      </c>
      <c r="P73" s="112" t="s">
        <v>1601</v>
      </c>
      <c r="Q73" s="111" t="s">
        <v>911</v>
      </c>
      <c r="R73" s="113" t="str">
        <f>IFERROR(CONCATENATE("*",VLOOKUP(L73,PARAM!E:F,2,0),VLOOKUP(M73,PARAM!K:L,2,0),VLOOKUP(N73,PARAM!H:I,2,0),VLOOKUP(P73,PARAM!S:T,2,0),"*"),"")</f>
        <v>*222630*</v>
      </c>
      <c r="S73" s="111" t="str">
        <f>IFERROR(CONCATENATE(VLOOKUP(L73,PARAM!E:F,2,0),VLOOKUP(M73,PARAM!K:L,2,0),VLOOKUP(N73,PARAM!H:I,2,0),VLOOKUP(O73,PARAM!P:Q,2,0),VLOOKUP(P73,PARAM!S:T,2,0)),"")</f>
        <v>22263160</v>
      </c>
      <c r="T73" s="111">
        <f t="shared" si="4"/>
        <v>8</v>
      </c>
      <c r="U73" s="111" t="str">
        <f t="shared" si="5"/>
        <v>CORREAS CABALLERO CALVIN KLEIN VARIOS</v>
      </c>
    </row>
    <row r="74" hidden="1">
      <c r="A74" s="7">
        <v>1.0</v>
      </c>
      <c r="B74" s="5" t="s">
        <v>2167</v>
      </c>
      <c r="C74" s="1"/>
      <c r="D74" s="5" t="s">
        <v>2166</v>
      </c>
      <c r="E74" s="116">
        <v>35000.0</v>
      </c>
      <c r="F74" s="2">
        <f t="shared" si="2"/>
        <v>35000</v>
      </c>
      <c r="G74" s="109">
        <f t="shared" si="3"/>
        <v>70000</v>
      </c>
      <c r="H74" s="1"/>
      <c r="I74" s="1"/>
      <c r="J74" s="1"/>
      <c r="K74" s="110" t="s">
        <v>584</v>
      </c>
      <c r="L74" s="110" t="s">
        <v>1605</v>
      </c>
      <c r="M74" s="110" t="s">
        <v>1606</v>
      </c>
      <c r="N74" s="110" t="s">
        <v>1607</v>
      </c>
      <c r="O74" s="110" t="s">
        <v>1584</v>
      </c>
      <c r="P74" s="112" t="s">
        <v>1601</v>
      </c>
      <c r="Q74" s="111" t="s">
        <v>911</v>
      </c>
      <c r="R74" s="113" t="str">
        <f>IFERROR(CONCATENATE("*",VLOOKUP(L74,PARAM!E:F,2,0),VLOOKUP(M74,PARAM!K:L,2,0),VLOOKUP(N74,PARAM!H:I,2,0),VLOOKUP(P74,PARAM!S:T,2,0),"*"),"")</f>
        <v>*232630*</v>
      </c>
      <c r="S74" s="111" t="str">
        <f>IFERROR(CONCATENATE(VLOOKUP(L74,PARAM!E:F,2,0),VLOOKUP(M74,PARAM!K:L,2,0),VLOOKUP(N74,PARAM!H:I,2,0),VLOOKUP(O74,PARAM!P:Q,2,0),VLOOKUP(P74,PARAM!S:T,2,0)),"")</f>
        <v>23263160</v>
      </c>
      <c r="T74" s="111">
        <f t="shared" si="4"/>
        <v>8</v>
      </c>
      <c r="U74" s="111" t="str">
        <f t="shared" si="5"/>
        <v>BILLETERAS CABALLERO CALVIN KLEIN VARIOS</v>
      </c>
    </row>
    <row r="75" hidden="1">
      <c r="A75" s="7">
        <v>1.0</v>
      </c>
      <c r="B75" s="5" t="s">
        <v>2168</v>
      </c>
      <c r="C75" s="1"/>
      <c r="D75" s="5" t="s">
        <v>2169</v>
      </c>
      <c r="E75" s="116">
        <v>30000.0</v>
      </c>
      <c r="F75" s="2">
        <f t="shared" si="2"/>
        <v>30000</v>
      </c>
      <c r="G75" s="109">
        <f t="shared" si="3"/>
        <v>60000</v>
      </c>
      <c r="H75" s="1"/>
      <c r="I75" s="1"/>
      <c r="J75" s="1"/>
      <c r="K75" s="110" t="s">
        <v>584</v>
      </c>
      <c r="L75" s="110" t="s">
        <v>1676</v>
      </c>
      <c r="M75" s="110" t="s">
        <v>1606</v>
      </c>
      <c r="N75" s="111" t="s">
        <v>1608</v>
      </c>
      <c r="O75" s="110" t="s">
        <v>1584</v>
      </c>
      <c r="P75" s="112" t="s">
        <v>1601</v>
      </c>
      <c r="Q75" s="111" t="s">
        <v>911</v>
      </c>
      <c r="R75" s="113" t="str">
        <f>IFERROR(CONCATENATE("*",VLOOKUP(L75,PARAM!E:F,2,0),VLOOKUP(M75,PARAM!K:L,2,0),VLOOKUP(N75,PARAM!H:I,2,0),VLOOKUP(P75,PARAM!S:T,2,0),"*"),"")</f>
        <v>*2221780*</v>
      </c>
      <c r="S75" s="111" t="str">
        <f>IFERROR(CONCATENATE(VLOOKUP(L75,PARAM!E:F,2,0),VLOOKUP(M75,PARAM!K:L,2,0),VLOOKUP(N75,PARAM!H:I,2,0),VLOOKUP(O75,PARAM!P:Q,2,0),VLOOKUP(P75,PARAM!S:T,2,0)),"")</f>
        <v>222178160</v>
      </c>
      <c r="T75" s="111">
        <f t="shared" si="4"/>
        <v>9</v>
      </c>
      <c r="U75" s="111" t="str">
        <f t="shared" si="5"/>
        <v>CORREAS CABALLERO LOUIS VUITTON VARIOS</v>
      </c>
    </row>
    <row r="76" hidden="1">
      <c r="A76" s="7">
        <v>1.0</v>
      </c>
      <c r="B76" s="5" t="s">
        <v>2170</v>
      </c>
      <c r="C76" s="1"/>
      <c r="D76" s="5" t="s">
        <v>2169</v>
      </c>
      <c r="E76" s="116">
        <v>35000.0</v>
      </c>
      <c r="F76" s="2">
        <f t="shared" si="2"/>
        <v>35000</v>
      </c>
      <c r="G76" s="109">
        <f t="shared" si="3"/>
        <v>70000</v>
      </c>
      <c r="H76" s="1"/>
      <c r="I76" s="1"/>
      <c r="J76" s="1"/>
      <c r="K76" s="110" t="s">
        <v>584</v>
      </c>
      <c r="L76" s="110" t="s">
        <v>1605</v>
      </c>
      <c r="M76" s="110" t="s">
        <v>1606</v>
      </c>
      <c r="N76" s="111" t="s">
        <v>1608</v>
      </c>
      <c r="O76" s="110" t="s">
        <v>1584</v>
      </c>
      <c r="P76" s="112" t="s">
        <v>1601</v>
      </c>
      <c r="Q76" s="111" t="s">
        <v>911</v>
      </c>
      <c r="R76" s="113" t="str">
        <f>IFERROR(CONCATENATE("*",VLOOKUP(L76,PARAM!E:F,2,0),VLOOKUP(M76,PARAM!K:L,2,0),VLOOKUP(N76,PARAM!H:I,2,0),VLOOKUP(P76,PARAM!S:T,2,0),"*"),"")</f>
        <v>*2321780*</v>
      </c>
      <c r="S76" s="111" t="str">
        <f>IFERROR(CONCATENATE(VLOOKUP(L76,PARAM!E:F,2,0),VLOOKUP(M76,PARAM!K:L,2,0),VLOOKUP(N76,PARAM!H:I,2,0),VLOOKUP(O76,PARAM!P:Q,2,0),VLOOKUP(P76,PARAM!S:T,2,0)),"")</f>
        <v>232178160</v>
      </c>
      <c r="T76" s="111">
        <f t="shared" si="4"/>
        <v>9</v>
      </c>
      <c r="U76" s="111" t="str">
        <f t="shared" si="5"/>
        <v>BILLETERAS CABALLERO LOUIS VUITTON VARIOS</v>
      </c>
    </row>
    <row r="77" hidden="1">
      <c r="A77" s="7">
        <v>1.0</v>
      </c>
      <c r="B77" s="5" t="s">
        <v>2171</v>
      </c>
      <c r="C77" s="1"/>
      <c r="D77" s="5" t="s">
        <v>2171</v>
      </c>
      <c r="E77" s="117">
        <v>24000.0</v>
      </c>
      <c r="F77" s="2">
        <f t="shared" si="2"/>
        <v>24000</v>
      </c>
      <c r="G77" s="109">
        <f t="shared" si="3"/>
        <v>48000</v>
      </c>
      <c r="H77" s="1"/>
      <c r="I77" s="1"/>
      <c r="J77" s="1"/>
      <c r="K77" s="110" t="s">
        <v>584</v>
      </c>
      <c r="L77" s="110" t="s">
        <v>1676</v>
      </c>
      <c r="M77" s="110" t="s">
        <v>1606</v>
      </c>
      <c r="N77" s="110" t="s">
        <v>2172</v>
      </c>
      <c r="O77" s="110" t="s">
        <v>1584</v>
      </c>
      <c r="P77" s="112" t="s">
        <v>1601</v>
      </c>
      <c r="Q77" s="111" t="s">
        <v>911</v>
      </c>
      <c r="R77" s="113" t="str">
        <f>IFERROR(CONCATENATE("*",VLOOKUP(L77,PARAM!E:F,2,0),VLOOKUP(M77,PARAM!K:L,2,0),VLOOKUP(N77,PARAM!H:I,2,0),VLOOKUP(P77,PARAM!S:T,2,0),"*"),"")</f>
        <v/>
      </c>
      <c r="S77" s="111" t="str">
        <f>IFERROR(CONCATENATE(VLOOKUP(L77,PARAM!E:F,2,0),VLOOKUP(M77,PARAM!K:L,2,0),VLOOKUP(N77,PARAM!H:I,2,0),VLOOKUP(O77,PARAM!P:Q,2,0),VLOOKUP(P77,PARAM!S:T,2,0)),"")</f>
        <v/>
      </c>
      <c r="T77" s="111">
        <f t="shared" si="4"/>
        <v>0</v>
      </c>
      <c r="U77" s="111" t="str">
        <f t="shared" si="5"/>
        <v>CORREAS CABALLERO FERREGAMO VARIOS</v>
      </c>
    </row>
    <row r="78" hidden="1">
      <c r="A78" s="7">
        <v>3.0</v>
      </c>
      <c r="B78" s="5" t="s">
        <v>2173</v>
      </c>
      <c r="C78" s="1"/>
      <c r="D78" s="5" t="s">
        <v>2174</v>
      </c>
      <c r="E78" s="4">
        <v>40000.0</v>
      </c>
      <c r="F78" s="2">
        <f t="shared" si="2"/>
        <v>120000</v>
      </c>
      <c r="G78" s="109">
        <f t="shared" si="3"/>
        <v>80000</v>
      </c>
      <c r="H78" s="1"/>
      <c r="I78" s="1"/>
      <c r="J78" s="1"/>
      <c r="K78" s="110" t="s">
        <v>1906</v>
      </c>
      <c r="L78" s="110" t="s">
        <v>1972</v>
      </c>
      <c r="M78" s="110" t="s">
        <v>1599</v>
      </c>
      <c r="N78" s="111" t="s">
        <v>1974</v>
      </c>
      <c r="O78" s="110" t="s">
        <v>1584</v>
      </c>
      <c r="P78" s="112" t="s">
        <v>1678</v>
      </c>
      <c r="Q78" s="111" t="s">
        <v>942</v>
      </c>
      <c r="R78" s="113" t="str">
        <f>IFERROR(CONCATENATE("*",VLOOKUP(L78,PARAM!E:F,2,0),VLOOKUP(M78,PARAM!K:L,2,0),VLOOKUP(N78,PARAM!H:I,2,0),VLOOKUP(P78,PARAM!S:T,2,0),"*"),"")</f>
        <v>*8118130*</v>
      </c>
      <c r="S78" s="111" t="str">
        <f>IFERROR(CONCATENATE(VLOOKUP(L78,PARAM!E:F,2,0),VLOOKUP(M78,PARAM!K:L,2,0),VLOOKUP(N78,PARAM!H:I,2,0),VLOOKUP(O78,PARAM!P:Q,2,0),VLOOKUP(P78,PARAM!S:T,2,0)),"")</f>
        <v>811811630</v>
      </c>
      <c r="T78" s="111">
        <f t="shared" si="4"/>
        <v>9</v>
      </c>
      <c r="U78" s="111" t="str">
        <f t="shared" si="5"/>
        <v>VESTIDOS DAMA MANGA LARGA VARIOS TALLA UN</v>
      </c>
    </row>
    <row r="79" hidden="1">
      <c r="A79" s="7">
        <v>3.0</v>
      </c>
      <c r="B79" s="5" t="s">
        <v>2175</v>
      </c>
      <c r="C79" s="1"/>
      <c r="D79" s="5" t="s">
        <v>2176</v>
      </c>
      <c r="E79" s="4">
        <v>35000.0</v>
      </c>
      <c r="F79" s="2">
        <f t="shared" si="2"/>
        <v>105000</v>
      </c>
      <c r="G79" s="109">
        <f t="shared" si="3"/>
        <v>70000</v>
      </c>
      <c r="H79" s="1"/>
      <c r="I79" s="1"/>
      <c r="J79" s="1"/>
      <c r="K79" s="110" t="s">
        <v>1906</v>
      </c>
      <c r="L79" s="110" t="s">
        <v>1972</v>
      </c>
      <c r="M79" s="110" t="s">
        <v>1599</v>
      </c>
      <c r="N79" s="111" t="s">
        <v>1973</v>
      </c>
      <c r="O79" s="110" t="s">
        <v>1584</v>
      </c>
      <c r="P79" s="112" t="s">
        <v>1678</v>
      </c>
      <c r="Q79" s="111" t="s">
        <v>942</v>
      </c>
      <c r="R79" s="113" t="str">
        <f>IFERROR(CONCATENATE("*",VLOOKUP(L79,PARAM!E:F,2,0),VLOOKUP(M79,PARAM!K:L,2,0),VLOOKUP(N79,PARAM!H:I,2,0),VLOOKUP(P79,PARAM!S:T,2,0),"*"),"")</f>
        <v>*8111230*</v>
      </c>
      <c r="S79" s="111" t="str">
        <f>IFERROR(CONCATENATE(VLOOKUP(L79,PARAM!E:F,2,0),VLOOKUP(M79,PARAM!K:L,2,0),VLOOKUP(N79,PARAM!H:I,2,0),VLOOKUP(O79,PARAM!P:Q,2,0),VLOOKUP(P79,PARAM!S:T,2,0)),"")</f>
        <v>811121630</v>
      </c>
      <c r="T79" s="111">
        <f t="shared" si="4"/>
        <v>9</v>
      </c>
      <c r="U79" s="111" t="str">
        <f t="shared" si="5"/>
        <v>VESTIDOS DAMA DE TIRAS VARIOS TALLA UN</v>
      </c>
    </row>
    <row r="80" hidden="1">
      <c r="A80" s="7">
        <v>5.0</v>
      </c>
      <c r="B80" s="5" t="s">
        <v>2177</v>
      </c>
      <c r="C80" s="1"/>
      <c r="D80" s="5" t="s">
        <v>2178</v>
      </c>
      <c r="E80" s="4">
        <v>22000.0</v>
      </c>
      <c r="F80" s="2">
        <f t="shared" si="2"/>
        <v>110000</v>
      </c>
      <c r="G80" s="109">
        <f t="shared" si="3"/>
        <v>44000</v>
      </c>
      <c r="H80" s="1"/>
      <c r="I80" s="1"/>
      <c r="J80" s="1"/>
      <c r="K80" s="110" t="s">
        <v>1906</v>
      </c>
      <c r="L80" s="110" t="s">
        <v>578</v>
      </c>
      <c r="M80" s="110" t="s">
        <v>1599</v>
      </c>
      <c r="N80" s="110" t="s">
        <v>1910</v>
      </c>
      <c r="O80" s="110" t="s">
        <v>1584</v>
      </c>
      <c r="P80" s="112" t="s">
        <v>1678</v>
      </c>
      <c r="Q80" s="111" t="s">
        <v>942</v>
      </c>
      <c r="R80" s="113" t="str">
        <f>IFERROR(CONCATENATE("*",VLOOKUP(L80,PARAM!E:F,2,0),VLOOKUP(M80,PARAM!K:L,2,0),VLOOKUP(N80,PARAM!H:I,2,0),VLOOKUP(P80,PARAM!S:T,2,0),"*"),"")</f>
        <v>*613430*</v>
      </c>
      <c r="S80" s="111" t="str">
        <f>IFERROR(CONCATENATE(VLOOKUP(L80,PARAM!E:F,2,0),VLOOKUP(M80,PARAM!K:L,2,0),VLOOKUP(N80,PARAM!H:I,2,0),VLOOKUP(O80,PARAM!P:Q,2,0),VLOOKUP(P80,PARAM!S:T,2,0)),"")</f>
        <v>61341630</v>
      </c>
      <c r="T80" s="111">
        <f t="shared" si="4"/>
        <v>8</v>
      </c>
      <c r="U80" s="111" t="str">
        <f t="shared" si="5"/>
        <v>BLUSAS DAMA ASIMETRICA 1 HOMBRO VARIOS TALLA UN</v>
      </c>
    </row>
    <row r="81" hidden="1">
      <c r="A81" s="7">
        <v>5.0</v>
      </c>
      <c r="B81" s="5" t="s">
        <v>2179</v>
      </c>
      <c r="C81" s="1"/>
      <c r="D81" s="5" t="s">
        <v>2180</v>
      </c>
      <c r="E81" s="4">
        <v>20000.0</v>
      </c>
      <c r="F81" s="2">
        <f t="shared" si="2"/>
        <v>100000</v>
      </c>
      <c r="G81" s="109">
        <f t="shared" si="3"/>
        <v>40000</v>
      </c>
      <c r="H81" s="1"/>
      <c r="I81" s="1"/>
      <c r="J81" s="1"/>
      <c r="K81" s="110" t="s">
        <v>1906</v>
      </c>
      <c r="L81" s="110" t="s">
        <v>1968</v>
      </c>
      <c r="M81" s="110" t="s">
        <v>1599</v>
      </c>
      <c r="N81" s="111" t="s">
        <v>1969</v>
      </c>
      <c r="O81" s="110" t="s">
        <v>1584</v>
      </c>
      <c r="P81" s="112" t="s">
        <v>1678</v>
      </c>
      <c r="Q81" s="111" t="s">
        <v>942</v>
      </c>
      <c r="R81" s="113" t="str">
        <f>IFERROR(CONCATENATE("*",VLOOKUP(L81,PARAM!E:F,2,0),VLOOKUP(M81,PARAM!K:L,2,0),VLOOKUP(N81,PARAM!H:I,2,0),VLOOKUP(P81,PARAM!S:T,2,0),"*"),"")</f>
        <v>*51126330*</v>
      </c>
      <c r="S81" s="111" t="str">
        <f>IFERROR(CONCATENATE(VLOOKUP(L81,PARAM!E:F,2,0),VLOOKUP(M81,PARAM!K:L,2,0),VLOOKUP(N81,PARAM!H:I,2,0),VLOOKUP(O81,PARAM!P:Q,2,0),VLOOKUP(P81,PARAM!S:T,2,0)),"")</f>
        <v>5112631630</v>
      </c>
      <c r="T81" s="111">
        <f t="shared" si="4"/>
        <v>10</v>
      </c>
      <c r="U81" s="111" t="str">
        <f t="shared" si="5"/>
        <v>STRAPLE DAMA TIRA CUELLO VARIOS TALLA UN</v>
      </c>
    </row>
    <row r="82" hidden="1">
      <c r="A82" s="7">
        <v>4.0</v>
      </c>
      <c r="B82" s="5" t="s">
        <v>2181</v>
      </c>
      <c r="C82" s="1"/>
      <c r="D82" s="5" t="s">
        <v>2182</v>
      </c>
      <c r="E82" s="4">
        <v>30000.0</v>
      </c>
      <c r="F82" s="2">
        <f t="shared" si="2"/>
        <v>120000</v>
      </c>
      <c r="G82" s="109">
        <f t="shared" si="3"/>
        <v>60000</v>
      </c>
      <c r="H82" s="1"/>
      <c r="I82" s="1"/>
      <c r="J82" s="1"/>
      <c r="K82" s="110" t="s">
        <v>1906</v>
      </c>
      <c r="L82" s="110" t="s">
        <v>1970</v>
      </c>
      <c r="M82" s="110" t="s">
        <v>1599</v>
      </c>
      <c r="N82" s="110" t="s">
        <v>1971</v>
      </c>
      <c r="O82" s="110" t="s">
        <v>1584</v>
      </c>
      <c r="P82" s="112" t="s">
        <v>1678</v>
      </c>
      <c r="Q82" s="111" t="s">
        <v>946</v>
      </c>
      <c r="R82" s="113" t="str">
        <f>IFERROR(CONCATENATE("*",VLOOKUP(L82,PARAM!E:F,2,0),VLOOKUP(M82,PARAM!K:L,2,0),VLOOKUP(N82,PARAM!H:I,2,0),VLOOKUP(P82,PARAM!S:T,2,0),"*"),"")</f>
        <v>*715030*</v>
      </c>
      <c r="S82" s="111" t="str">
        <f>IFERROR(CONCATENATE(VLOOKUP(L82,PARAM!E:F,2,0),VLOOKUP(M82,PARAM!K:L,2,0),VLOOKUP(N82,PARAM!H:I,2,0),VLOOKUP(O82,PARAM!P:Q,2,0),VLOOKUP(P82,PARAM!S:T,2,0)),"")</f>
        <v>71501630</v>
      </c>
      <c r="T82" s="111">
        <f t="shared" si="4"/>
        <v>8</v>
      </c>
      <c r="U82" s="111" t="str">
        <f t="shared" si="5"/>
        <v>TEJIDOS DAMA BOTONES VARIOS TALLA UN</v>
      </c>
    </row>
    <row r="83" hidden="1">
      <c r="A83" s="7">
        <v>4.0</v>
      </c>
      <c r="B83" s="5" t="s">
        <v>2183</v>
      </c>
      <c r="C83" s="1"/>
      <c r="D83" s="5" t="s">
        <v>2184</v>
      </c>
      <c r="E83" s="4">
        <v>30000.0</v>
      </c>
      <c r="F83" s="2">
        <f t="shared" si="2"/>
        <v>120000</v>
      </c>
      <c r="G83" s="109">
        <f t="shared" si="3"/>
        <v>60000</v>
      </c>
      <c r="H83" s="1"/>
      <c r="I83" s="1"/>
      <c r="J83" s="1"/>
      <c r="K83" s="110" t="s">
        <v>1906</v>
      </c>
      <c r="L83" s="110" t="s">
        <v>1970</v>
      </c>
      <c r="M83" s="110" t="s">
        <v>1599</v>
      </c>
      <c r="N83" s="110" t="s">
        <v>1877</v>
      </c>
      <c r="O83" s="110" t="s">
        <v>1584</v>
      </c>
      <c r="P83" s="112" t="s">
        <v>1678</v>
      </c>
      <c r="Q83" s="111" t="s">
        <v>946</v>
      </c>
      <c r="R83" s="113" t="str">
        <f>IFERROR(CONCATENATE("*",VLOOKUP(L83,PARAM!E:F,2,0),VLOOKUP(M83,PARAM!K:L,2,0),VLOOKUP(N83,PARAM!H:I,2,0),VLOOKUP(P83,PARAM!S:T,2,0),"*"),"")</f>
        <v>*7110830*</v>
      </c>
      <c r="S83" s="111" t="str">
        <f>IFERROR(CONCATENATE(VLOOKUP(L83,PARAM!E:F,2,0),VLOOKUP(M83,PARAM!K:L,2,0),VLOOKUP(N83,PARAM!H:I,2,0),VLOOKUP(O83,PARAM!P:Q,2,0),VLOOKUP(P83,PARAM!S:T,2,0)),"")</f>
        <v>711081630</v>
      </c>
      <c r="T83" s="111">
        <f t="shared" si="4"/>
        <v>9</v>
      </c>
      <c r="U83" s="111" t="str">
        <f t="shared" si="5"/>
        <v>TEJIDOS DAMA CUELLO REDONDO VARIOS TALLA UN</v>
      </c>
    </row>
    <row r="84" hidden="1">
      <c r="A84" s="7">
        <v>6.0</v>
      </c>
      <c r="B84" s="5" t="s">
        <v>2185</v>
      </c>
      <c r="C84" s="1"/>
      <c r="D84" s="5" t="s">
        <v>2186</v>
      </c>
      <c r="E84" s="4">
        <v>23000.0</v>
      </c>
      <c r="F84" s="2">
        <f t="shared" si="2"/>
        <v>138000</v>
      </c>
      <c r="G84" s="109">
        <f t="shared" si="3"/>
        <v>46000</v>
      </c>
      <c r="H84" s="1"/>
      <c r="I84" s="1"/>
      <c r="J84" s="1"/>
      <c r="K84" s="110" t="s">
        <v>1906</v>
      </c>
      <c r="L84" s="110" t="s">
        <v>1907</v>
      </c>
      <c r="M84" s="110" t="s">
        <v>1599</v>
      </c>
      <c r="N84" s="110" t="s">
        <v>1601</v>
      </c>
      <c r="O84" s="110" t="s">
        <v>1584</v>
      </c>
      <c r="P84" s="112" t="s">
        <v>1678</v>
      </c>
      <c r="Q84" s="111" t="s">
        <v>946</v>
      </c>
      <c r="R84" s="113" t="str">
        <f>IFERROR(CONCATENATE("*",VLOOKUP(L84,PARAM!E:F,2,0),VLOOKUP(M84,PARAM!K:L,2,0),VLOOKUP(N84,PARAM!H:I,2,0),VLOOKUP(P84,PARAM!S:T,2,0),"*"),"")</f>
        <v>*521030*</v>
      </c>
      <c r="S84" s="111" t="str">
        <f>IFERROR(CONCATENATE(VLOOKUP(L84,PARAM!E:F,2,0),VLOOKUP(M84,PARAM!K:L,2,0),VLOOKUP(N84,PARAM!H:I,2,0),VLOOKUP(O84,PARAM!P:Q,2,0),VLOOKUP(P84,PARAM!S:T,2,0)),"")</f>
        <v>52101630</v>
      </c>
      <c r="T84" s="111">
        <f t="shared" si="4"/>
        <v>8</v>
      </c>
      <c r="U84" s="111" t="str">
        <f t="shared" si="5"/>
        <v>BATAS TEJIDO DAMA - VARIOS TALLA UN</v>
      </c>
    </row>
    <row r="85" hidden="1">
      <c r="A85" s="5">
        <v>12.0</v>
      </c>
      <c r="B85" s="5" t="s">
        <v>2187</v>
      </c>
      <c r="C85" s="1"/>
      <c r="D85" s="5" t="s">
        <v>2188</v>
      </c>
      <c r="E85" s="4">
        <v>3000.0</v>
      </c>
      <c r="F85" s="2">
        <f t="shared" si="2"/>
        <v>36000</v>
      </c>
      <c r="G85" s="109">
        <f t="shared" si="3"/>
        <v>6000</v>
      </c>
      <c r="H85" s="1"/>
      <c r="I85" s="1"/>
      <c r="J85" s="1"/>
      <c r="K85" s="110" t="s">
        <v>584</v>
      </c>
      <c r="L85" s="110" t="s">
        <v>583</v>
      </c>
      <c r="M85" s="110" t="s">
        <v>1599</v>
      </c>
      <c r="N85" s="111" t="s">
        <v>1706</v>
      </c>
      <c r="O85" s="110" t="s">
        <v>1584</v>
      </c>
      <c r="P85" s="112" t="s">
        <v>1585</v>
      </c>
      <c r="Q85" s="111" t="s">
        <v>950</v>
      </c>
      <c r="R85" s="113" t="str">
        <f>IFERROR(CONCATENATE("*",VLOOKUP(L85,PARAM!E:F,2,0),VLOOKUP(M85,PARAM!K:L,2,0),VLOOKUP(N85,PARAM!H:I,2,0),VLOOKUP(P85,PARAM!S:T,2,0),"*"),"")</f>
        <v>*2414931*</v>
      </c>
      <c r="S85" s="111" t="str">
        <f>IFERROR(CONCATENATE(VLOOKUP(L85,PARAM!E:F,2,0),VLOOKUP(M85,PARAM!K:L,2,0),VLOOKUP(N85,PARAM!H:I,2,0),VLOOKUP(O85,PARAM!P:Q,2,0),VLOOKUP(P85,PARAM!S:T,2,0)),"")</f>
        <v>241491631</v>
      </c>
      <c r="T85" s="111">
        <f t="shared" si="4"/>
        <v>9</v>
      </c>
      <c r="U85" s="111" t="str">
        <f t="shared" si="5"/>
        <v>MEDIAS DAMA BORDADA VALANT VARIOS TALLA VA</v>
      </c>
    </row>
    <row r="86" hidden="1">
      <c r="A86" s="5">
        <v>36.0</v>
      </c>
      <c r="B86" s="5" t="s">
        <v>2189</v>
      </c>
      <c r="C86" s="1"/>
      <c r="D86" s="5" t="s">
        <v>2190</v>
      </c>
      <c r="E86" s="4">
        <v>2000.0</v>
      </c>
      <c r="F86" s="2">
        <f t="shared" si="2"/>
        <v>72000</v>
      </c>
      <c r="G86" s="109">
        <f t="shared" si="3"/>
        <v>4000</v>
      </c>
      <c r="H86" s="1"/>
      <c r="I86" s="1"/>
      <c r="J86" s="1"/>
      <c r="K86" s="110" t="s">
        <v>584</v>
      </c>
      <c r="L86" s="110" t="s">
        <v>583</v>
      </c>
      <c r="M86" s="110" t="s">
        <v>1599</v>
      </c>
      <c r="N86" s="111" t="s">
        <v>1709</v>
      </c>
      <c r="O86" s="110" t="s">
        <v>1584</v>
      </c>
      <c r="P86" s="112" t="s">
        <v>1585</v>
      </c>
      <c r="Q86" s="111" t="s">
        <v>950</v>
      </c>
      <c r="R86" s="113" t="str">
        <f>IFERROR(CONCATENATE("*",VLOOKUP(L86,PARAM!E:F,2,0),VLOOKUP(M86,PARAM!K:L,2,0),VLOOKUP(N86,PARAM!H:I,2,0),VLOOKUP(P86,PARAM!S:T,2,0),"*"),"")</f>
        <v>*24125531*</v>
      </c>
      <c r="S86" s="111" t="str">
        <f>IFERROR(CONCATENATE(VLOOKUP(L86,PARAM!E:F,2,0),VLOOKUP(M86,PARAM!K:L,2,0),VLOOKUP(N86,PARAM!H:I,2,0),VLOOKUP(O86,PARAM!P:Q,2,0),VLOOKUP(P86,PARAM!S:T,2,0)),"")</f>
        <v>2412551631</v>
      </c>
      <c r="T86" s="111">
        <f t="shared" si="4"/>
        <v>10</v>
      </c>
      <c r="U86" s="111" t="str">
        <f t="shared" si="5"/>
        <v>MEDIAS DAMA TALONERA HOLALA VARIOS TALLA VA</v>
      </c>
    </row>
    <row r="87" hidden="1">
      <c r="A87" s="5">
        <v>36.0</v>
      </c>
      <c r="B87" s="5" t="s">
        <v>2191</v>
      </c>
      <c r="C87" s="1"/>
      <c r="D87" s="5" t="s">
        <v>2192</v>
      </c>
      <c r="E87" s="4">
        <v>1083.0</v>
      </c>
      <c r="F87" s="2">
        <f t="shared" si="2"/>
        <v>38988</v>
      </c>
      <c r="G87" s="109">
        <f t="shared" si="3"/>
        <v>2166</v>
      </c>
      <c r="H87" s="1"/>
      <c r="I87" s="1"/>
      <c r="J87" s="1"/>
      <c r="K87" s="110" t="s">
        <v>584</v>
      </c>
      <c r="L87" s="110" t="s">
        <v>583</v>
      </c>
      <c r="M87" s="110" t="s">
        <v>1599</v>
      </c>
      <c r="N87" s="111" t="s">
        <v>1710</v>
      </c>
      <c r="O87" s="110" t="s">
        <v>1584</v>
      </c>
      <c r="P87" s="112" t="s">
        <v>1585</v>
      </c>
      <c r="Q87" s="111" t="s">
        <v>950</v>
      </c>
      <c r="R87" s="113" t="str">
        <f>IFERROR(CONCATENATE("*",VLOOKUP(L87,PARAM!E:F,2,0),VLOOKUP(M87,PARAM!K:L,2,0),VLOOKUP(N87,PARAM!H:I,2,0),VLOOKUP(P87,PARAM!S:T,2,0),"*"),"")</f>
        <v>*24125631*</v>
      </c>
      <c r="S87" s="111" t="str">
        <f>IFERROR(CONCATENATE(VLOOKUP(L87,PARAM!E:F,2,0),VLOOKUP(M87,PARAM!K:L,2,0),VLOOKUP(N87,PARAM!H:I,2,0),VLOOKUP(O87,PARAM!P:Q,2,0),VLOOKUP(P87,PARAM!S:T,2,0)),"")</f>
        <v>2412561631</v>
      </c>
      <c r="T87" s="111">
        <f t="shared" si="4"/>
        <v>10</v>
      </c>
      <c r="U87" s="111" t="str">
        <f t="shared" si="5"/>
        <v>MEDIAS DAMA TALONERA TOBILLERA VARIOS TALLA VA</v>
      </c>
    </row>
    <row r="88" hidden="1">
      <c r="A88" s="5">
        <v>12.0</v>
      </c>
      <c r="B88" s="5" t="s">
        <v>2193</v>
      </c>
      <c r="C88" s="1"/>
      <c r="D88" s="5" t="s">
        <v>2194</v>
      </c>
      <c r="E88" s="4">
        <v>2167.0</v>
      </c>
      <c r="F88" s="2">
        <f t="shared" si="2"/>
        <v>26004</v>
      </c>
      <c r="G88" s="109">
        <f t="shared" si="3"/>
        <v>4334</v>
      </c>
      <c r="H88" s="1"/>
      <c r="I88" s="1"/>
      <c r="J88" s="1"/>
      <c r="K88" s="110" t="s">
        <v>584</v>
      </c>
      <c r="L88" s="110" t="s">
        <v>583</v>
      </c>
      <c r="M88" s="110" t="s">
        <v>1599</v>
      </c>
      <c r="N88" s="111" t="s">
        <v>1707</v>
      </c>
      <c r="O88" s="110" t="s">
        <v>1584</v>
      </c>
      <c r="P88" s="112" t="s">
        <v>1585</v>
      </c>
      <c r="Q88" s="111" t="s">
        <v>950</v>
      </c>
      <c r="R88" s="113" t="str">
        <f>IFERROR(CONCATENATE("*",VLOOKUP(L88,PARAM!E:F,2,0),VLOOKUP(M88,PARAM!K:L,2,0),VLOOKUP(N88,PARAM!H:I,2,0),VLOOKUP(P88,PARAM!S:T,2,0),"*"),"")</f>
        <v>*24113431*</v>
      </c>
      <c r="S88" s="111" t="str">
        <f>IFERROR(CONCATENATE(VLOOKUP(L88,PARAM!E:F,2,0),VLOOKUP(M88,PARAM!K:L,2,0),VLOOKUP(N88,PARAM!H:I,2,0),VLOOKUP(O88,PARAM!P:Q,2,0),VLOOKUP(P88,PARAM!S:T,2,0)),"")</f>
        <v>2411341631</v>
      </c>
      <c r="T88" s="111">
        <f t="shared" si="4"/>
        <v>10</v>
      </c>
      <c r="U88" s="111" t="str">
        <f t="shared" si="5"/>
        <v>MEDIAS DAMA FINA HOLALA VARIOS TALLA VA</v>
      </c>
    </row>
    <row r="89" hidden="1">
      <c r="A89" s="5">
        <v>12.0</v>
      </c>
      <c r="B89" s="5" t="s">
        <v>2195</v>
      </c>
      <c r="C89" s="1"/>
      <c r="D89" s="5" t="s">
        <v>2196</v>
      </c>
      <c r="E89" s="4">
        <v>2333.0</v>
      </c>
      <c r="F89" s="2">
        <f t="shared" si="2"/>
        <v>27996</v>
      </c>
      <c r="G89" s="109">
        <f t="shared" si="3"/>
        <v>4666</v>
      </c>
      <c r="H89" s="1"/>
      <c r="I89" s="1"/>
      <c r="J89" s="1"/>
      <c r="K89" s="110" t="s">
        <v>584</v>
      </c>
      <c r="L89" s="110" t="s">
        <v>583</v>
      </c>
      <c r="M89" s="110" t="s">
        <v>1599</v>
      </c>
      <c r="N89" s="111" t="s">
        <v>1708</v>
      </c>
      <c r="O89" s="110" t="s">
        <v>1584</v>
      </c>
      <c r="P89" s="112" t="s">
        <v>1585</v>
      </c>
      <c r="Q89" s="111" t="s">
        <v>950</v>
      </c>
      <c r="R89" s="113" t="str">
        <f>IFERROR(CONCATENATE("*",VLOOKUP(L89,PARAM!E:F,2,0),VLOOKUP(M89,PARAM!K:L,2,0),VLOOKUP(N89,PARAM!H:I,2,0),VLOOKUP(P89,PARAM!S:T,2,0),"*"),"")</f>
        <v>*24118331*</v>
      </c>
      <c r="S89" s="111" t="str">
        <f>IFERROR(CONCATENATE(VLOOKUP(L89,PARAM!E:F,2,0),VLOOKUP(M89,PARAM!K:L,2,0),VLOOKUP(N89,PARAM!H:I,2,0),VLOOKUP(O89,PARAM!P:Q,2,0),VLOOKUP(P89,PARAM!S:T,2,0)),"")</f>
        <v>2411831631</v>
      </c>
      <c r="T89" s="111">
        <f t="shared" si="4"/>
        <v>10</v>
      </c>
      <c r="U89" s="111" t="str">
        <f t="shared" si="5"/>
        <v>MEDIAS DAMA MARCADA HOLALA VARIOS TALLA VA</v>
      </c>
    </row>
    <row r="90" hidden="1">
      <c r="A90" s="5">
        <v>12.0</v>
      </c>
      <c r="B90" s="5" t="s">
        <v>2197</v>
      </c>
      <c r="C90" s="1"/>
      <c r="D90" s="5" t="s">
        <v>2198</v>
      </c>
      <c r="E90" s="4">
        <v>2000.0</v>
      </c>
      <c r="F90" s="2">
        <f t="shared" si="2"/>
        <v>24000</v>
      </c>
      <c r="G90" s="109">
        <f t="shared" si="3"/>
        <v>4000</v>
      </c>
      <c r="H90" s="1"/>
      <c r="I90" s="1"/>
      <c r="J90" s="1"/>
      <c r="K90" s="110" t="s">
        <v>584</v>
      </c>
      <c r="L90" s="110" t="s">
        <v>583</v>
      </c>
      <c r="M90" s="110" t="s">
        <v>1606</v>
      </c>
      <c r="N90" s="111" t="s">
        <v>1699</v>
      </c>
      <c r="O90" s="110" t="s">
        <v>1611</v>
      </c>
      <c r="P90" s="112" t="s">
        <v>1585</v>
      </c>
      <c r="Q90" s="111" t="s">
        <v>950</v>
      </c>
      <c r="R90" s="113" t="str">
        <f>IFERROR(CONCATENATE("*",VLOOKUP(L90,PARAM!E:F,2,0),VLOOKUP(M90,PARAM!K:L,2,0),VLOOKUP(N90,PARAM!H:I,2,0),VLOOKUP(P90,PARAM!S:T,2,0),"*"),"")</f>
        <v>*242331*</v>
      </c>
      <c r="S90" s="111" t="str">
        <f>IFERROR(CONCATENATE(VLOOKUP(L90,PARAM!E:F,2,0),VLOOKUP(M90,PARAM!K:L,2,0),VLOOKUP(N90,PARAM!H:I,2,0),VLOOKUP(O90,PARAM!P:Q,2,0),VLOOKUP(P90,PARAM!S:T,2,0)),"")</f>
        <v>24231231</v>
      </c>
      <c r="T90" s="111">
        <f t="shared" si="4"/>
        <v>8</v>
      </c>
      <c r="U90" s="111" t="str">
        <f t="shared" si="5"/>
        <v>MEDIAS CABALLERO 3/4 VALANT NEGRO TALLA VA</v>
      </c>
    </row>
    <row r="91" hidden="1">
      <c r="A91" s="5">
        <v>12.0</v>
      </c>
      <c r="B91" s="5" t="s">
        <v>2199</v>
      </c>
      <c r="C91" s="1"/>
      <c r="D91" s="5" t="s">
        <v>2200</v>
      </c>
      <c r="E91" s="4">
        <v>3167.0</v>
      </c>
      <c r="F91" s="2">
        <f t="shared" si="2"/>
        <v>38004</v>
      </c>
      <c r="G91" s="109">
        <f t="shared" si="3"/>
        <v>6334</v>
      </c>
      <c r="H91" s="1"/>
      <c r="I91" s="1"/>
      <c r="J91" s="1"/>
      <c r="K91" s="110" t="s">
        <v>584</v>
      </c>
      <c r="L91" s="110" t="s">
        <v>583</v>
      </c>
      <c r="M91" s="110" t="s">
        <v>1606</v>
      </c>
      <c r="N91" s="111" t="s">
        <v>1702</v>
      </c>
      <c r="O91" s="110" t="s">
        <v>1584</v>
      </c>
      <c r="P91" s="112" t="s">
        <v>1585</v>
      </c>
      <c r="Q91" s="111" t="s">
        <v>950</v>
      </c>
      <c r="R91" s="113" t="str">
        <f>IFERROR(CONCATENATE("*",VLOOKUP(L91,PARAM!E:F,2,0),VLOOKUP(M91,PARAM!K:L,2,0),VLOOKUP(N91,PARAM!H:I,2,0),VLOOKUP(P91,PARAM!S:T,2,0),"*"),"")</f>
        <v>*24216531*</v>
      </c>
      <c r="S91" s="111" t="str">
        <f>IFERROR(CONCATENATE(VLOOKUP(L91,PARAM!E:F,2,0),VLOOKUP(M91,PARAM!K:L,2,0),VLOOKUP(N91,PARAM!H:I,2,0),VLOOKUP(O91,PARAM!P:Q,2,0),VLOOKUP(P91,PARAM!S:T,2,0)),"")</f>
        <v>2421651631</v>
      </c>
      <c r="T91" s="111">
        <f t="shared" si="4"/>
        <v>10</v>
      </c>
      <c r="U91" s="111" t="str">
        <f t="shared" si="5"/>
        <v>MEDIAS CABALLERO LARGA HOLALA VARIOS TALLA VA</v>
      </c>
    </row>
    <row r="92" hidden="1">
      <c r="A92" s="5">
        <v>12.0</v>
      </c>
      <c r="B92" s="5" t="s">
        <v>2201</v>
      </c>
      <c r="C92" s="1"/>
      <c r="D92" s="5" t="s">
        <v>2202</v>
      </c>
      <c r="E92" s="4">
        <v>1500.0</v>
      </c>
      <c r="F92" s="2">
        <f t="shared" si="2"/>
        <v>18000</v>
      </c>
      <c r="G92" s="109">
        <f t="shared" si="3"/>
        <v>3000</v>
      </c>
      <c r="H92" s="1"/>
      <c r="I92" s="1"/>
      <c r="J92" s="1"/>
      <c r="K92" s="110" t="s">
        <v>584</v>
      </c>
      <c r="L92" s="110" t="s">
        <v>583</v>
      </c>
      <c r="M92" s="110" t="s">
        <v>1606</v>
      </c>
      <c r="N92" s="111" t="s">
        <v>1704</v>
      </c>
      <c r="O92" s="110" t="s">
        <v>1584</v>
      </c>
      <c r="P92" s="112" t="s">
        <v>1601</v>
      </c>
      <c r="Q92" s="111" t="s">
        <v>950</v>
      </c>
      <c r="R92" s="113" t="str">
        <f>IFERROR(CONCATENATE("*",VLOOKUP(L92,PARAM!E:F,2,0),VLOOKUP(M92,PARAM!K:L,2,0),VLOOKUP(N92,PARAM!H:I,2,0),VLOOKUP(P92,PARAM!S:T,2,0),"*"),"")</f>
        <v>*2422640*</v>
      </c>
      <c r="S92" s="111" t="str">
        <f>IFERROR(CONCATENATE(VLOOKUP(L92,PARAM!E:F,2,0),VLOOKUP(M92,PARAM!K:L,2,0),VLOOKUP(N92,PARAM!H:I,2,0),VLOOKUP(O92,PARAM!P:Q,2,0),VLOOKUP(P92,PARAM!S:T,2,0)),"")</f>
        <v>242264160</v>
      </c>
      <c r="T92" s="111">
        <f t="shared" si="4"/>
        <v>9</v>
      </c>
      <c r="U92" s="111" t="str">
        <f t="shared" si="5"/>
        <v>MEDIAS CABALLERO TOBILLERA COTLINE VARIOS</v>
      </c>
    </row>
    <row r="93" hidden="1">
      <c r="A93" s="5">
        <v>12.0</v>
      </c>
      <c r="B93" s="5" t="s">
        <v>2203</v>
      </c>
      <c r="C93" s="1"/>
      <c r="D93" s="5" t="s">
        <v>2204</v>
      </c>
      <c r="E93" s="4">
        <v>2667.0</v>
      </c>
      <c r="F93" s="2">
        <f t="shared" si="2"/>
        <v>32004</v>
      </c>
      <c r="G93" s="109">
        <f t="shared" si="3"/>
        <v>5334</v>
      </c>
      <c r="H93" s="1"/>
      <c r="I93" s="1"/>
      <c r="J93" s="1"/>
      <c r="K93" s="110" t="s">
        <v>584</v>
      </c>
      <c r="L93" s="110" t="s">
        <v>583</v>
      </c>
      <c r="M93" s="110" t="s">
        <v>1606</v>
      </c>
      <c r="N93" s="111" t="s">
        <v>1700</v>
      </c>
      <c r="O93" s="110" t="s">
        <v>1584</v>
      </c>
      <c r="P93" s="112" t="s">
        <v>1601</v>
      </c>
      <c r="Q93" s="111" t="s">
        <v>950</v>
      </c>
      <c r="R93" s="113" t="str">
        <f>IFERROR(CONCATENATE("*",VLOOKUP(L93,PARAM!E:F,2,0),VLOOKUP(M93,PARAM!K:L,2,0),VLOOKUP(N93,PARAM!H:I,2,0),VLOOKUP(P93,PARAM!S:T,2,0),"*"),"")</f>
        <v>*242760*</v>
      </c>
      <c r="S93" s="111" t="str">
        <f>IFERROR(CONCATENATE(VLOOKUP(L93,PARAM!E:F,2,0),VLOOKUP(M93,PARAM!K:L,2,0),VLOOKUP(N93,PARAM!H:I,2,0),VLOOKUP(O93,PARAM!P:Q,2,0),VLOOKUP(P93,PARAM!S:T,2,0)),"")</f>
        <v>24276160</v>
      </c>
      <c r="T93" s="111">
        <f t="shared" si="4"/>
        <v>8</v>
      </c>
      <c r="U93" s="111" t="str">
        <f t="shared" si="5"/>
        <v>MEDIAS CABALLERO CLASICA FINA VARIOS</v>
      </c>
    </row>
    <row r="94" hidden="1">
      <c r="A94" s="5">
        <v>12.0</v>
      </c>
      <c r="B94" s="5" t="s">
        <v>2205</v>
      </c>
      <c r="C94" s="1"/>
      <c r="D94" s="5" t="s">
        <v>2206</v>
      </c>
      <c r="E94" s="4">
        <v>1500.0</v>
      </c>
      <c r="F94" s="2">
        <f t="shared" si="2"/>
        <v>18000</v>
      </c>
      <c r="G94" s="109">
        <f t="shared" si="3"/>
        <v>3000</v>
      </c>
      <c r="H94" s="1"/>
      <c r="I94" s="1"/>
      <c r="J94" s="1"/>
      <c r="K94" s="110" t="s">
        <v>584</v>
      </c>
      <c r="L94" s="110" t="s">
        <v>583</v>
      </c>
      <c r="M94" s="110" t="s">
        <v>1606</v>
      </c>
      <c r="N94" s="110" t="s">
        <v>1701</v>
      </c>
      <c r="O94" s="110" t="s">
        <v>1584</v>
      </c>
      <c r="P94" s="112" t="s">
        <v>1601</v>
      </c>
      <c r="Q94" s="111" t="s">
        <v>950</v>
      </c>
      <c r="R94" s="113" t="str">
        <f>IFERROR(CONCATENATE("*",VLOOKUP(L94,PARAM!E:F,2,0),VLOOKUP(M94,PARAM!K:L,2,0),VLOOKUP(N94,PARAM!H:I,2,0),VLOOKUP(P94,PARAM!S:T,2,0),"*"),"")</f>
        <v>*242770*</v>
      </c>
      <c r="S94" s="111" t="str">
        <f>IFERROR(CONCATENATE(VLOOKUP(L94,PARAM!E:F,2,0),VLOOKUP(M94,PARAM!K:L,2,0),VLOOKUP(N94,PARAM!H:I,2,0),VLOOKUP(O94,PARAM!P:Q,2,0),VLOOKUP(P94,PARAM!S:T,2,0)),"")</f>
        <v>24277160</v>
      </c>
      <c r="T94" s="111">
        <f t="shared" si="4"/>
        <v>8</v>
      </c>
      <c r="U94" s="111" t="str">
        <f t="shared" si="5"/>
        <v>MEDIAS CABALLERO CLASICAS VARIOS</v>
      </c>
    </row>
    <row r="95" hidden="1">
      <c r="A95" s="5">
        <v>12.0</v>
      </c>
      <c r="B95" s="5" t="s">
        <v>2207</v>
      </c>
      <c r="C95" s="1"/>
      <c r="D95" s="5" t="s">
        <v>2208</v>
      </c>
      <c r="E95" s="4">
        <v>2000.0</v>
      </c>
      <c r="F95" s="2">
        <f t="shared" si="2"/>
        <v>24000</v>
      </c>
      <c r="G95" s="109">
        <f t="shared" si="3"/>
        <v>4000</v>
      </c>
      <c r="H95" s="1"/>
      <c r="I95" s="1"/>
      <c r="J95" s="1"/>
      <c r="K95" s="110" t="s">
        <v>584</v>
      </c>
      <c r="L95" s="110" t="s">
        <v>583</v>
      </c>
      <c r="M95" s="110" t="s">
        <v>1606</v>
      </c>
      <c r="N95" s="111" t="s">
        <v>1705</v>
      </c>
      <c r="O95" s="110" t="s">
        <v>1584</v>
      </c>
      <c r="P95" s="112" t="s">
        <v>1601</v>
      </c>
      <c r="Q95" s="111" t="s">
        <v>950</v>
      </c>
      <c r="R95" s="113" t="str">
        <f>IFERROR(CONCATENATE("*",VLOOKUP(L95,PARAM!E:F,2,0),VLOOKUP(M95,PARAM!K:L,2,0),VLOOKUP(N95,PARAM!H:I,2,0),VLOOKUP(P95,PARAM!S:T,2,0),"*"),"")</f>
        <v>*2422650*</v>
      </c>
      <c r="S95" s="111" t="str">
        <f>IFERROR(CONCATENATE(VLOOKUP(L95,PARAM!E:F,2,0),VLOOKUP(M95,PARAM!K:L,2,0),VLOOKUP(N95,PARAM!H:I,2,0),VLOOKUP(O95,PARAM!P:Q,2,0),VLOOKUP(P95,PARAM!S:T,2,0)),"")</f>
        <v>242265160</v>
      </c>
      <c r="T95" s="111">
        <f t="shared" si="4"/>
        <v>9</v>
      </c>
      <c r="U95" s="111" t="str">
        <f t="shared" si="5"/>
        <v>MEDIAS CABALLERO TOBILLERA GRUESA VARIOS</v>
      </c>
    </row>
    <row r="96" hidden="1">
      <c r="A96" s="5">
        <v>12.0</v>
      </c>
      <c r="B96" s="5" t="s">
        <v>2209</v>
      </c>
      <c r="C96" s="1"/>
      <c r="D96" s="5" t="s">
        <v>2210</v>
      </c>
      <c r="E96" s="4">
        <v>2000.0</v>
      </c>
      <c r="F96" s="2">
        <f t="shared" si="2"/>
        <v>24000</v>
      </c>
      <c r="G96" s="109">
        <f t="shared" si="3"/>
        <v>4000</v>
      </c>
      <c r="H96" s="1"/>
      <c r="I96" s="1"/>
      <c r="J96" s="1"/>
      <c r="K96" s="110" t="s">
        <v>584</v>
      </c>
      <c r="L96" s="110" t="s">
        <v>583</v>
      </c>
      <c r="M96" s="110" t="s">
        <v>1606</v>
      </c>
      <c r="N96" s="110" t="s">
        <v>1703</v>
      </c>
      <c r="O96" s="110" t="s">
        <v>1584</v>
      </c>
      <c r="P96" s="112" t="s">
        <v>1601</v>
      </c>
      <c r="Q96" s="111" t="s">
        <v>950</v>
      </c>
      <c r="R96" s="113" t="str">
        <f>IFERROR(CONCATENATE("*",VLOOKUP(L96,PARAM!E:F,2,0),VLOOKUP(M96,PARAM!K:L,2,0),VLOOKUP(N96,PARAM!H:I,2,0),VLOOKUP(P96,PARAM!S:T,2,0),"*"),"")</f>
        <v>*2422590*</v>
      </c>
      <c r="S96" s="111" t="str">
        <f>IFERROR(CONCATENATE(VLOOKUP(L96,PARAM!E:F,2,0),VLOOKUP(M96,PARAM!K:L,2,0),VLOOKUP(N96,PARAM!H:I,2,0),VLOOKUP(O96,PARAM!P:Q,2,0),VLOOKUP(P96,PARAM!S:T,2,0)),"")</f>
        <v>242259160</v>
      </c>
      <c r="T96" s="111">
        <f t="shared" si="4"/>
        <v>9</v>
      </c>
      <c r="U96" s="111" t="str">
        <f t="shared" si="5"/>
        <v>MEDIAS CABALLERO TERCO NYLON VARIOS</v>
      </c>
    </row>
    <row r="97" hidden="1">
      <c r="A97" s="7">
        <v>2.0</v>
      </c>
      <c r="B97" s="5" t="s">
        <v>2211</v>
      </c>
      <c r="C97" s="1"/>
      <c r="D97" s="5" t="s">
        <v>2212</v>
      </c>
      <c r="E97" s="4">
        <v>35000.0</v>
      </c>
      <c r="F97" s="2">
        <f t="shared" si="2"/>
        <v>70000</v>
      </c>
      <c r="G97" s="109">
        <f t="shared" si="3"/>
        <v>70000</v>
      </c>
      <c r="H97" s="1"/>
      <c r="I97" s="1"/>
      <c r="J97" s="1"/>
      <c r="K97" s="110" t="s">
        <v>1906</v>
      </c>
      <c r="L97" s="110" t="s">
        <v>1835</v>
      </c>
      <c r="M97" s="110" t="s">
        <v>1599</v>
      </c>
      <c r="N97" s="110" t="s">
        <v>1915</v>
      </c>
      <c r="O97" s="110" t="s">
        <v>1584</v>
      </c>
      <c r="P97" s="112" t="s">
        <v>1754</v>
      </c>
      <c r="Q97" s="111" t="s">
        <v>963</v>
      </c>
      <c r="R97" s="113" t="str">
        <f>IFERROR(CONCATENATE("*",VLOOKUP(L97,PARAM!E:F,2,0),VLOOKUP(M97,PARAM!K:L,2,0),VLOOKUP(N97,PARAM!H:I,2,0),VLOOKUP(P97,PARAM!S:T,2,0),"*"),"")</f>
        <v>*2118432*</v>
      </c>
      <c r="S97" s="111" t="str">
        <f>IFERROR(CONCATENATE(VLOOKUP(L97,PARAM!E:F,2,0),VLOOKUP(M97,PARAM!K:L,2,0),VLOOKUP(N97,PARAM!H:I,2,0),VLOOKUP(O97,PARAM!P:Q,2,0),VLOOKUP(P97,PARAM!S:T,2,0)),"")</f>
        <v>211841632</v>
      </c>
      <c r="T97" s="111">
        <f t="shared" si="4"/>
        <v>9</v>
      </c>
      <c r="U97" s="111" t="str">
        <f t="shared" si="5"/>
        <v>PANTALONES DAMA MARIPOSA VARIOS TALLA XL</v>
      </c>
    </row>
    <row r="98" hidden="1">
      <c r="A98" s="7">
        <v>2.0</v>
      </c>
      <c r="B98" s="5" t="s">
        <v>2213</v>
      </c>
      <c r="C98" s="1"/>
      <c r="D98" s="5" t="s">
        <v>2212</v>
      </c>
      <c r="E98" s="4">
        <v>35000.0</v>
      </c>
      <c r="F98" s="2">
        <f t="shared" si="2"/>
        <v>70000</v>
      </c>
      <c r="G98" s="109">
        <f t="shared" si="3"/>
        <v>70000</v>
      </c>
      <c r="H98" s="1"/>
      <c r="I98" s="1"/>
      <c r="J98" s="1"/>
      <c r="K98" s="110" t="s">
        <v>1906</v>
      </c>
      <c r="L98" s="110" t="s">
        <v>1835</v>
      </c>
      <c r="M98" s="110" t="s">
        <v>1599</v>
      </c>
      <c r="N98" s="110" t="s">
        <v>1915</v>
      </c>
      <c r="O98" s="110" t="s">
        <v>1584</v>
      </c>
      <c r="P98" s="112" t="s">
        <v>1678</v>
      </c>
      <c r="Q98" s="111" t="s">
        <v>963</v>
      </c>
      <c r="R98" s="113" t="str">
        <f>IFERROR(CONCATENATE("*",VLOOKUP(L98,PARAM!E:F,2,0),VLOOKUP(M98,PARAM!K:L,2,0),VLOOKUP(N98,PARAM!H:I,2,0),VLOOKUP(P98,PARAM!S:T,2,0),"*"),"")</f>
        <v>*2118430*</v>
      </c>
      <c r="S98" s="111" t="str">
        <f>IFERROR(CONCATENATE(VLOOKUP(L98,PARAM!E:F,2,0),VLOOKUP(M98,PARAM!K:L,2,0),VLOOKUP(N98,PARAM!H:I,2,0),VLOOKUP(O98,PARAM!P:Q,2,0),VLOOKUP(P98,PARAM!S:T,2,0)),"")</f>
        <v>211841630</v>
      </c>
      <c r="T98" s="111">
        <f t="shared" si="4"/>
        <v>9</v>
      </c>
      <c r="U98" s="111" t="str">
        <f t="shared" si="5"/>
        <v>PANTALONES DAMA MARIPOSA VARIOS TALLA UN</v>
      </c>
    </row>
    <row r="99" hidden="1">
      <c r="A99" s="7">
        <v>2.0</v>
      </c>
      <c r="B99" s="5" t="s">
        <v>2214</v>
      </c>
      <c r="C99" s="1"/>
      <c r="D99" s="5" t="s">
        <v>2215</v>
      </c>
      <c r="E99" s="4">
        <v>42000.0</v>
      </c>
      <c r="F99" s="2">
        <f t="shared" si="2"/>
        <v>84000</v>
      </c>
      <c r="G99" s="109">
        <f t="shared" si="3"/>
        <v>84000</v>
      </c>
      <c r="H99" s="1"/>
      <c r="I99" s="1"/>
      <c r="J99" s="1"/>
      <c r="K99" s="110" t="s">
        <v>1906</v>
      </c>
      <c r="L99" s="110" t="s">
        <v>1835</v>
      </c>
      <c r="M99" s="110" t="s">
        <v>1599</v>
      </c>
      <c r="N99" s="110" t="s">
        <v>1958</v>
      </c>
      <c r="O99" s="110" t="s">
        <v>1584</v>
      </c>
      <c r="P99" s="112" t="s">
        <v>1754</v>
      </c>
      <c r="Q99" s="111" t="s">
        <v>963</v>
      </c>
      <c r="R99" s="113" t="str">
        <f>IFERROR(CONCATENATE("*",VLOOKUP(L99,PARAM!E:F,2,0),VLOOKUP(M99,PARAM!K:L,2,0),VLOOKUP(N99,PARAM!H:I,2,0),VLOOKUP(P99,PARAM!S:T,2,0),"*"),"")</f>
        <v>*2124032*</v>
      </c>
      <c r="S99" s="111" t="str">
        <f>IFERROR(CONCATENATE(VLOOKUP(L99,PARAM!E:F,2,0),VLOOKUP(M99,PARAM!K:L,2,0),VLOOKUP(N99,PARAM!H:I,2,0),VLOOKUP(O99,PARAM!P:Q,2,0),VLOOKUP(P99,PARAM!S:T,2,0)),"")</f>
        <v>212401632</v>
      </c>
      <c r="T99" s="111">
        <f t="shared" si="4"/>
        <v>9</v>
      </c>
      <c r="U99" s="111" t="str">
        <f t="shared" si="5"/>
        <v>PANTALONES DAMA ROMA VARIOS TALLA XL</v>
      </c>
    </row>
    <row r="100" hidden="1">
      <c r="A100" s="7">
        <v>2.0</v>
      </c>
      <c r="B100" s="5" t="s">
        <v>2216</v>
      </c>
      <c r="C100" s="1"/>
      <c r="D100" s="5" t="s">
        <v>2215</v>
      </c>
      <c r="E100" s="4">
        <v>42000.0</v>
      </c>
      <c r="F100" s="2">
        <f t="shared" si="2"/>
        <v>84000</v>
      </c>
      <c r="G100" s="109">
        <f t="shared" si="3"/>
        <v>84000</v>
      </c>
      <c r="H100" s="1"/>
      <c r="I100" s="1"/>
      <c r="J100" s="1"/>
      <c r="K100" s="110" t="s">
        <v>1906</v>
      </c>
      <c r="L100" s="110" t="s">
        <v>1835</v>
      </c>
      <c r="M100" s="110" t="s">
        <v>1599</v>
      </c>
      <c r="N100" s="110" t="s">
        <v>1958</v>
      </c>
      <c r="O100" s="110" t="s">
        <v>1584</v>
      </c>
      <c r="P100" s="112" t="s">
        <v>1678</v>
      </c>
      <c r="Q100" s="111" t="s">
        <v>963</v>
      </c>
      <c r="R100" s="113" t="str">
        <f>IFERROR(CONCATENATE("*",VLOOKUP(L100,PARAM!E:F,2,0),VLOOKUP(M100,PARAM!K:L,2,0),VLOOKUP(N100,PARAM!H:I,2,0),VLOOKUP(P100,PARAM!S:T,2,0),"*"),"")</f>
        <v>*2124030*</v>
      </c>
      <c r="S100" s="111" t="str">
        <f>IFERROR(CONCATENATE(VLOOKUP(L100,PARAM!E:F,2,0),VLOOKUP(M100,PARAM!K:L,2,0),VLOOKUP(N100,PARAM!H:I,2,0),VLOOKUP(O100,PARAM!P:Q,2,0),VLOOKUP(P100,PARAM!S:T,2,0)),"")</f>
        <v>212401630</v>
      </c>
      <c r="T100" s="111">
        <f t="shared" si="4"/>
        <v>9</v>
      </c>
      <c r="U100" s="111" t="str">
        <f t="shared" si="5"/>
        <v>PANTALONES DAMA ROMA VARIOS TALLA UN</v>
      </c>
    </row>
    <row r="101" hidden="1">
      <c r="A101" s="7">
        <v>3.0</v>
      </c>
      <c r="B101" s="5" t="s">
        <v>2217</v>
      </c>
      <c r="C101" s="1"/>
      <c r="D101" s="5" t="s">
        <v>2218</v>
      </c>
      <c r="E101" s="4">
        <v>35000.0</v>
      </c>
      <c r="F101" s="2">
        <f t="shared" si="2"/>
        <v>105000</v>
      </c>
      <c r="G101" s="109">
        <f t="shared" si="3"/>
        <v>70000</v>
      </c>
      <c r="H101" s="1"/>
      <c r="I101" s="1"/>
      <c r="J101" s="1"/>
      <c r="K101" s="110" t="s">
        <v>1906</v>
      </c>
      <c r="L101" s="110" t="s">
        <v>1835</v>
      </c>
      <c r="M101" s="110" t="s">
        <v>1599</v>
      </c>
      <c r="N101" s="110" t="s">
        <v>1938</v>
      </c>
      <c r="O101" s="110" t="s">
        <v>1584</v>
      </c>
      <c r="P101" s="112" t="s">
        <v>1678</v>
      </c>
      <c r="Q101" s="111" t="s">
        <v>963</v>
      </c>
      <c r="R101" s="113" t="str">
        <f>IFERROR(CONCATENATE("*",VLOOKUP(L101,PARAM!E:F,2,0),VLOOKUP(M101,PARAM!K:L,2,0),VLOOKUP(N101,PARAM!H:I,2,0),VLOOKUP(P101,PARAM!S:T,2,0),"*"),"")</f>
        <v>*2113730*</v>
      </c>
      <c r="S101" s="111" t="str">
        <f>IFERROR(CONCATENATE(VLOOKUP(L101,PARAM!E:F,2,0),VLOOKUP(M101,PARAM!K:L,2,0),VLOOKUP(N101,PARAM!H:I,2,0),VLOOKUP(O101,PARAM!P:Q,2,0),VLOOKUP(P101,PARAM!S:T,2,0)),"")</f>
        <v>211371630</v>
      </c>
      <c r="T101" s="111">
        <f t="shared" si="4"/>
        <v>9</v>
      </c>
      <c r="U101" s="111" t="str">
        <f t="shared" si="5"/>
        <v>PANTALONES DAMA GAMUSA VARIOS TALLA UN</v>
      </c>
    </row>
    <row r="102" hidden="1">
      <c r="A102" s="7">
        <v>3.0</v>
      </c>
      <c r="B102" s="5" t="s">
        <v>2219</v>
      </c>
      <c r="C102" s="1"/>
      <c r="D102" s="5" t="s">
        <v>2218</v>
      </c>
      <c r="E102" s="4">
        <v>35000.0</v>
      </c>
      <c r="F102" s="2">
        <f t="shared" si="2"/>
        <v>105000</v>
      </c>
      <c r="G102" s="109">
        <f t="shared" si="3"/>
        <v>70000</v>
      </c>
      <c r="H102" s="1"/>
      <c r="I102" s="1"/>
      <c r="J102" s="1"/>
      <c r="K102" s="110" t="s">
        <v>1906</v>
      </c>
      <c r="L102" s="110" t="s">
        <v>1835</v>
      </c>
      <c r="M102" s="110" t="s">
        <v>1599</v>
      </c>
      <c r="N102" s="110" t="s">
        <v>1938</v>
      </c>
      <c r="O102" s="110" t="s">
        <v>1584</v>
      </c>
      <c r="P102" s="112" t="s">
        <v>1754</v>
      </c>
      <c r="Q102" s="111" t="s">
        <v>963</v>
      </c>
      <c r="R102" s="113" t="str">
        <f>IFERROR(CONCATENATE("*",VLOOKUP(L102,PARAM!E:F,2,0),VLOOKUP(M102,PARAM!K:L,2,0),VLOOKUP(N102,PARAM!H:I,2,0),VLOOKUP(P102,PARAM!S:T,2,0),"*"),"")</f>
        <v>*2113732*</v>
      </c>
      <c r="S102" s="111" t="str">
        <f>IFERROR(CONCATENATE(VLOOKUP(L102,PARAM!E:F,2,0),VLOOKUP(M102,PARAM!K:L,2,0),VLOOKUP(N102,PARAM!H:I,2,0),VLOOKUP(O102,PARAM!P:Q,2,0),VLOOKUP(P102,PARAM!S:T,2,0)),"")</f>
        <v>211371632</v>
      </c>
      <c r="T102" s="111">
        <f t="shared" si="4"/>
        <v>9</v>
      </c>
      <c r="U102" s="111" t="str">
        <f t="shared" si="5"/>
        <v>PANTALONES DAMA GAMUSA VARIOS TALLA XL</v>
      </c>
    </row>
    <row r="103" hidden="1">
      <c r="A103" s="7">
        <v>1.0</v>
      </c>
      <c r="B103" s="5" t="s">
        <v>2220</v>
      </c>
      <c r="C103" s="1"/>
      <c r="D103" s="5" t="s">
        <v>2221</v>
      </c>
      <c r="E103" s="4">
        <v>50000.0</v>
      </c>
      <c r="F103" s="2">
        <f t="shared" si="2"/>
        <v>50000</v>
      </c>
      <c r="G103" s="109">
        <f t="shared" si="3"/>
        <v>100000</v>
      </c>
      <c r="H103" s="1"/>
      <c r="I103" s="1"/>
      <c r="J103" s="1"/>
      <c r="K103" s="110" t="s">
        <v>1870</v>
      </c>
      <c r="L103" s="110" t="s">
        <v>1792</v>
      </c>
      <c r="M103" s="110" t="s">
        <v>1606</v>
      </c>
      <c r="N103" s="110" t="s">
        <v>1891</v>
      </c>
      <c r="O103" s="110" t="s">
        <v>1584</v>
      </c>
      <c r="P103" s="112" t="s">
        <v>1754</v>
      </c>
      <c r="Q103" s="111" t="s">
        <v>969</v>
      </c>
      <c r="R103" s="113" t="str">
        <f>IFERROR(CONCATENATE("*",VLOOKUP(L103,PARAM!E:F,2,0),VLOOKUP(M103,PARAM!K:L,2,0),VLOOKUP(N103,PARAM!H:I,2,0),VLOOKUP(P103,PARAM!S:T,2,0),"*"),"")</f>
        <v>*25215332*</v>
      </c>
      <c r="S103" s="111" t="str">
        <f>IFERROR(CONCATENATE(VLOOKUP(L103,PARAM!E:F,2,0),VLOOKUP(M103,PARAM!K:L,2,0),VLOOKUP(N103,PARAM!H:I,2,0),VLOOKUP(O103,PARAM!P:Q,2,0),VLOOKUP(P103,PARAM!S:T,2,0)),"")</f>
        <v>2521531632</v>
      </c>
      <c r="T103" s="111">
        <f t="shared" si="4"/>
        <v>10</v>
      </c>
      <c r="U103" s="111" t="str">
        <f t="shared" si="5"/>
        <v>CHAQUETAS CABALLERO JEAN CLASICA VARIOS TALLA XL</v>
      </c>
    </row>
    <row r="104" hidden="1">
      <c r="A104" s="7">
        <v>1.0</v>
      </c>
      <c r="B104" s="5" t="s">
        <v>2220</v>
      </c>
      <c r="C104" s="1"/>
      <c r="D104" s="5" t="s">
        <v>2221</v>
      </c>
      <c r="E104" s="4">
        <v>50000.0</v>
      </c>
      <c r="F104" s="2">
        <f t="shared" si="2"/>
        <v>50000</v>
      </c>
      <c r="G104" s="109">
        <f t="shared" si="3"/>
        <v>100000</v>
      </c>
      <c r="H104" s="1"/>
      <c r="I104" s="1"/>
      <c r="J104" s="1"/>
      <c r="K104" s="110" t="s">
        <v>1870</v>
      </c>
      <c r="L104" s="110" t="s">
        <v>1792</v>
      </c>
      <c r="M104" s="110" t="s">
        <v>1606</v>
      </c>
      <c r="N104" s="110" t="s">
        <v>1891</v>
      </c>
      <c r="O104" s="110" t="s">
        <v>1584</v>
      </c>
      <c r="P104" s="112" t="s">
        <v>1752</v>
      </c>
      <c r="Q104" s="111" t="s">
        <v>969</v>
      </c>
      <c r="R104" s="113" t="str">
        <f>IFERROR(CONCATENATE("*",VLOOKUP(L104,PARAM!E:F,2,0),VLOOKUP(M104,PARAM!K:L,2,0),VLOOKUP(N104,PARAM!H:I,2,0),VLOOKUP(P104,PARAM!S:T,2,0),"*"),"")</f>
        <v>*25215325*</v>
      </c>
      <c r="S104" s="111" t="str">
        <f>IFERROR(CONCATENATE(VLOOKUP(L104,PARAM!E:F,2,0),VLOOKUP(M104,PARAM!K:L,2,0),VLOOKUP(N104,PARAM!H:I,2,0),VLOOKUP(O104,PARAM!P:Q,2,0),VLOOKUP(P104,PARAM!S:T,2,0)),"")</f>
        <v>2521531625</v>
      </c>
      <c r="T104" s="111">
        <f t="shared" si="4"/>
        <v>10</v>
      </c>
      <c r="U104" s="111" t="str">
        <f t="shared" si="5"/>
        <v>CHAQUETAS CABALLERO JEAN CLASICA VARIOS TALLA M</v>
      </c>
    </row>
    <row r="105" hidden="1">
      <c r="A105" s="7">
        <v>1.0</v>
      </c>
      <c r="B105" s="5" t="s">
        <v>2220</v>
      </c>
      <c r="C105" s="1"/>
      <c r="D105" s="5" t="s">
        <v>2221</v>
      </c>
      <c r="E105" s="4">
        <v>50000.0</v>
      </c>
      <c r="F105" s="2">
        <f t="shared" si="2"/>
        <v>50000</v>
      </c>
      <c r="G105" s="109">
        <f t="shared" si="3"/>
        <v>100000</v>
      </c>
      <c r="H105" s="1"/>
      <c r="I105" s="1"/>
      <c r="J105" s="1"/>
      <c r="K105" s="110" t="s">
        <v>1870</v>
      </c>
      <c r="L105" s="110" t="s">
        <v>1792</v>
      </c>
      <c r="M105" s="110" t="s">
        <v>1606</v>
      </c>
      <c r="N105" s="110" t="s">
        <v>1891</v>
      </c>
      <c r="O105" s="110" t="s">
        <v>1584</v>
      </c>
      <c r="P105" s="112" t="s">
        <v>1751</v>
      </c>
      <c r="Q105" s="111" t="s">
        <v>969</v>
      </c>
      <c r="R105" s="113" t="str">
        <f>IFERROR(CONCATENATE("*",VLOOKUP(L105,PARAM!E:F,2,0),VLOOKUP(M105,PARAM!K:L,2,0),VLOOKUP(N105,PARAM!H:I,2,0),VLOOKUP(P105,PARAM!S:T,2,0),"*"),"")</f>
        <v>*25215323*</v>
      </c>
      <c r="S105" s="111" t="str">
        <f>IFERROR(CONCATENATE(VLOOKUP(L105,PARAM!E:F,2,0),VLOOKUP(M105,PARAM!K:L,2,0),VLOOKUP(N105,PARAM!H:I,2,0),VLOOKUP(O105,PARAM!P:Q,2,0),VLOOKUP(P105,PARAM!S:T,2,0)),"")</f>
        <v>2521531623</v>
      </c>
      <c r="T105" s="111">
        <f t="shared" si="4"/>
        <v>10</v>
      </c>
      <c r="U105" s="111" t="str">
        <f t="shared" si="5"/>
        <v>CHAQUETAS CABALLERO JEAN CLASICA VARIOS TALLA L</v>
      </c>
    </row>
    <row r="106" hidden="1">
      <c r="A106" s="7">
        <v>1.0</v>
      </c>
      <c r="B106" s="5" t="s">
        <v>2222</v>
      </c>
      <c r="C106" s="1"/>
      <c r="D106" s="5" t="s">
        <v>2223</v>
      </c>
      <c r="E106" s="4">
        <v>55000.0</v>
      </c>
      <c r="F106" s="2">
        <f t="shared" si="2"/>
        <v>55000</v>
      </c>
      <c r="G106" s="109">
        <f t="shared" si="3"/>
        <v>110000</v>
      </c>
      <c r="H106" s="1"/>
      <c r="I106" s="1"/>
      <c r="J106" s="1"/>
      <c r="K106" s="110" t="s">
        <v>1870</v>
      </c>
      <c r="L106" s="110" t="s">
        <v>1792</v>
      </c>
      <c r="M106" s="110" t="s">
        <v>1606</v>
      </c>
      <c r="N106" s="110" t="s">
        <v>1892</v>
      </c>
      <c r="O106" s="110" t="s">
        <v>1584</v>
      </c>
      <c r="P106" s="112" t="s">
        <v>1752</v>
      </c>
      <c r="Q106" s="111" t="s">
        <v>969</v>
      </c>
      <c r="R106" s="113" t="str">
        <f>IFERROR(CONCATENATE("*",VLOOKUP(L106,PARAM!E:F,2,0),VLOOKUP(M106,PARAM!K:L,2,0),VLOOKUP(N106,PARAM!H:I,2,0),VLOOKUP(P106,PARAM!S:T,2,0),"*"),"")</f>
        <v>*25215425*</v>
      </c>
      <c r="S106" s="111" t="str">
        <f>IFERROR(CONCATENATE(VLOOKUP(L106,PARAM!E:F,2,0),VLOOKUP(M106,PARAM!K:L,2,0),VLOOKUP(N106,PARAM!H:I,2,0),VLOOKUP(O106,PARAM!P:Q,2,0),VLOOKUP(P106,PARAM!S:T,2,0)),"")</f>
        <v>2521541625</v>
      </c>
      <c r="T106" s="111">
        <f t="shared" si="4"/>
        <v>10</v>
      </c>
      <c r="U106" s="111" t="str">
        <f t="shared" si="5"/>
        <v>CHAQUETAS CABALLERO JEAN OVEJERA VARIOS TALLA M</v>
      </c>
    </row>
    <row r="107" hidden="1">
      <c r="A107" s="7">
        <v>1.0</v>
      </c>
      <c r="B107" s="5" t="s">
        <v>2222</v>
      </c>
      <c r="C107" s="1"/>
      <c r="D107" s="5" t="s">
        <v>2223</v>
      </c>
      <c r="E107" s="4">
        <v>55000.0</v>
      </c>
      <c r="F107" s="2">
        <f t="shared" si="2"/>
        <v>55000</v>
      </c>
      <c r="G107" s="109">
        <f t="shared" si="3"/>
        <v>110000</v>
      </c>
      <c r="H107" s="1"/>
      <c r="I107" s="1"/>
      <c r="J107" s="1"/>
      <c r="K107" s="110" t="s">
        <v>1870</v>
      </c>
      <c r="L107" s="110" t="s">
        <v>1792</v>
      </c>
      <c r="M107" s="110" t="s">
        <v>1606</v>
      </c>
      <c r="N107" s="110" t="s">
        <v>1892</v>
      </c>
      <c r="O107" s="110" t="s">
        <v>1584</v>
      </c>
      <c r="P107" s="112" t="s">
        <v>1751</v>
      </c>
      <c r="Q107" s="111" t="s">
        <v>969</v>
      </c>
      <c r="R107" s="113" t="str">
        <f>IFERROR(CONCATENATE("*",VLOOKUP(L107,PARAM!E:F,2,0),VLOOKUP(M107,PARAM!K:L,2,0),VLOOKUP(N107,PARAM!H:I,2,0),VLOOKUP(P107,PARAM!S:T,2,0),"*"),"")</f>
        <v>*25215423*</v>
      </c>
      <c r="S107" s="111" t="str">
        <f>IFERROR(CONCATENATE(VLOOKUP(L107,PARAM!E:F,2,0),VLOOKUP(M107,PARAM!K:L,2,0),VLOOKUP(N107,PARAM!H:I,2,0),VLOOKUP(O107,PARAM!P:Q,2,0),VLOOKUP(P107,PARAM!S:T,2,0)),"")</f>
        <v>2521541623</v>
      </c>
      <c r="T107" s="111">
        <f t="shared" si="4"/>
        <v>10</v>
      </c>
      <c r="U107" s="111" t="str">
        <f t="shared" si="5"/>
        <v>CHAQUETAS CABALLERO JEAN OVEJERA VARIOS TALLA L</v>
      </c>
    </row>
    <row r="108" hidden="1">
      <c r="A108" s="7">
        <v>1.0</v>
      </c>
      <c r="B108" s="5" t="s">
        <v>2222</v>
      </c>
      <c r="C108" s="1"/>
      <c r="D108" s="5" t="s">
        <v>2223</v>
      </c>
      <c r="E108" s="4">
        <v>55000.0</v>
      </c>
      <c r="F108" s="2">
        <f t="shared" si="2"/>
        <v>55000</v>
      </c>
      <c r="G108" s="109">
        <f t="shared" si="3"/>
        <v>110000</v>
      </c>
      <c r="H108" s="1"/>
      <c r="I108" s="1"/>
      <c r="J108" s="1"/>
      <c r="K108" s="110" t="s">
        <v>1870</v>
      </c>
      <c r="L108" s="110" t="s">
        <v>1792</v>
      </c>
      <c r="M108" s="110" t="s">
        <v>1606</v>
      </c>
      <c r="N108" s="110" t="s">
        <v>1892</v>
      </c>
      <c r="O108" s="110" t="s">
        <v>1584</v>
      </c>
      <c r="P108" s="112" t="s">
        <v>1754</v>
      </c>
      <c r="Q108" s="111" t="s">
        <v>969</v>
      </c>
      <c r="R108" s="113" t="str">
        <f>IFERROR(CONCATENATE("*",VLOOKUP(L108,PARAM!E:F,2,0),VLOOKUP(M108,PARAM!K:L,2,0),VLOOKUP(N108,PARAM!H:I,2,0),VLOOKUP(P108,PARAM!S:T,2,0),"*"),"")</f>
        <v>*25215432*</v>
      </c>
      <c r="S108" s="111" t="str">
        <f>IFERROR(CONCATENATE(VLOOKUP(L108,PARAM!E:F,2,0),VLOOKUP(M108,PARAM!K:L,2,0),VLOOKUP(N108,PARAM!H:I,2,0),VLOOKUP(O108,PARAM!P:Q,2,0),VLOOKUP(P108,PARAM!S:T,2,0)),"")</f>
        <v>2521541632</v>
      </c>
      <c r="T108" s="111">
        <f t="shared" si="4"/>
        <v>10</v>
      </c>
      <c r="U108" s="111" t="str">
        <f t="shared" si="5"/>
        <v>CHAQUETAS CABALLERO JEAN OVEJERA VARIOS TALLA XL</v>
      </c>
    </row>
    <row r="109" hidden="1">
      <c r="A109" s="7">
        <v>1.0</v>
      </c>
      <c r="B109" s="5" t="s">
        <v>2224</v>
      </c>
      <c r="C109" s="1"/>
      <c r="D109" s="5" t="s">
        <v>2225</v>
      </c>
      <c r="E109" s="4">
        <v>42000.0</v>
      </c>
      <c r="F109" s="2">
        <f t="shared" si="2"/>
        <v>42000</v>
      </c>
      <c r="G109" s="109">
        <f t="shared" si="3"/>
        <v>84000</v>
      </c>
      <c r="H109" s="1"/>
      <c r="I109" s="1"/>
      <c r="J109" s="1"/>
      <c r="K109" s="110" t="s">
        <v>1906</v>
      </c>
      <c r="L109" s="110" t="s">
        <v>1792</v>
      </c>
      <c r="M109" s="110" t="s">
        <v>1599</v>
      </c>
      <c r="N109" s="110" t="s">
        <v>1891</v>
      </c>
      <c r="O109" s="110" t="s">
        <v>1584</v>
      </c>
      <c r="P109" s="112" t="s">
        <v>1752</v>
      </c>
      <c r="Q109" s="111" t="s">
        <v>969</v>
      </c>
      <c r="R109" s="113" t="str">
        <f>IFERROR(CONCATENATE("*",VLOOKUP(L109,PARAM!E:F,2,0),VLOOKUP(M109,PARAM!K:L,2,0),VLOOKUP(N109,PARAM!H:I,2,0),VLOOKUP(P109,PARAM!S:T,2,0),"*"),"")</f>
        <v>*25115325*</v>
      </c>
      <c r="S109" s="111" t="str">
        <f>IFERROR(CONCATENATE(VLOOKUP(L109,PARAM!E:F,2,0),VLOOKUP(M109,PARAM!K:L,2,0),VLOOKUP(N109,PARAM!H:I,2,0),VLOOKUP(O109,PARAM!P:Q,2,0),VLOOKUP(P109,PARAM!S:T,2,0)),"")</f>
        <v>2511531625</v>
      </c>
      <c r="T109" s="111">
        <f t="shared" si="4"/>
        <v>10</v>
      </c>
      <c r="U109" s="111" t="str">
        <f t="shared" si="5"/>
        <v>CHAQUETAS DAMA JEAN CLASICA VARIOS TALLA M</v>
      </c>
    </row>
    <row r="110" hidden="1">
      <c r="A110" s="7">
        <v>1.0</v>
      </c>
      <c r="B110" s="5" t="s">
        <v>2224</v>
      </c>
      <c r="C110" s="1"/>
      <c r="D110" s="5" t="s">
        <v>2225</v>
      </c>
      <c r="E110" s="4">
        <v>42000.0</v>
      </c>
      <c r="F110" s="2">
        <f t="shared" si="2"/>
        <v>42000</v>
      </c>
      <c r="G110" s="109">
        <f t="shared" si="3"/>
        <v>84000</v>
      </c>
      <c r="H110" s="1"/>
      <c r="I110" s="1"/>
      <c r="J110" s="1"/>
      <c r="K110" s="110" t="s">
        <v>1906</v>
      </c>
      <c r="L110" s="110" t="s">
        <v>1792</v>
      </c>
      <c r="M110" s="110" t="s">
        <v>1599</v>
      </c>
      <c r="N110" s="110" t="s">
        <v>1891</v>
      </c>
      <c r="O110" s="110" t="s">
        <v>1584</v>
      </c>
      <c r="P110" s="112" t="s">
        <v>1751</v>
      </c>
      <c r="Q110" s="111" t="s">
        <v>969</v>
      </c>
      <c r="R110" s="113" t="str">
        <f>IFERROR(CONCATENATE("*",VLOOKUP(L110,PARAM!E:F,2,0),VLOOKUP(M110,PARAM!K:L,2,0),VLOOKUP(N110,PARAM!H:I,2,0),VLOOKUP(P110,PARAM!S:T,2,0),"*"),"")</f>
        <v>*25115323*</v>
      </c>
      <c r="S110" s="111" t="str">
        <f>IFERROR(CONCATENATE(VLOOKUP(L110,PARAM!E:F,2,0),VLOOKUP(M110,PARAM!K:L,2,0),VLOOKUP(N110,PARAM!H:I,2,0),VLOOKUP(O110,PARAM!P:Q,2,0),VLOOKUP(P110,PARAM!S:T,2,0)),"")</f>
        <v>2511531623</v>
      </c>
      <c r="T110" s="111">
        <f t="shared" si="4"/>
        <v>10</v>
      </c>
      <c r="U110" s="111" t="str">
        <f t="shared" si="5"/>
        <v>CHAQUETAS DAMA JEAN CLASICA VARIOS TALLA L</v>
      </c>
    </row>
    <row r="111" hidden="1">
      <c r="A111" s="7">
        <v>1.0</v>
      </c>
      <c r="B111" s="5" t="s">
        <v>2226</v>
      </c>
      <c r="C111" s="1"/>
      <c r="D111" s="5" t="s">
        <v>2227</v>
      </c>
      <c r="E111" s="4">
        <v>50000.0</v>
      </c>
      <c r="F111" s="2">
        <f t="shared" si="2"/>
        <v>50000</v>
      </c>
      <c r="G111" s="109">
        <f t="shared" si="3"/>
        <v>100000</v>
      </c>
      <c r="H111" s="1"/>
      <c r="I111" s="1"/>
      <c r="J111" s="1"/>
      <c r="K111" s="110" t="s">
        <v>1906</v>
      </c>
      <c r="L111" s="110" t="s">
        <v>1792</v>
      </c>
      <c r="M111" s="110" t="s">
        <v>1599</v>
      </c>
      <c r="N111" s="110" t="s">
        <v>1892</v>
      </c>
      <c r="O111" s="110" t="s">
        <v>1584</v>
      </c>
      <c r="P111" s="112" t="s">
        <v>1754</v>
      </c>
      <c r="Q111" s="111" t="s">
        <v>969</v>
      </c>
      <c r="R111" s="113" t="str">
        <f>IFERROR(CONCATENATE("*",VLOOKUP(L111,PARAM!E:F,2,0),VLOOKUP(M111,PARAM!K:L,2,0),VLOOKUP(N111,PARAM!H:I,2,0),VLOOKUP(P111,PARAM!S:T,2,0),"*"),"")</f>
        <v>*25115432*</v>
      </c>
      <c r="S111" s="111" t="str">
        <f>IFERROR(CONCATENATE(VLOOKUP(L111,PARAM!E:F,2,0),VLOOKUP(M111,PARAM!K:L,2,0),VLOOKUP(N111,PARAM!H:I,2,0),VLOOKUP(O111,PARAM!P:Q,2,0),VLOOKUP(P111,PARAM!S:T,2,0)),"")</f>
        <v>2511541632</v>
      </c>
      <c r="T111" s="111">
        <f t="shared" si="4"/>
        <v>10</v>
      </c>
      <c r="U111" s="111" t="str">
        <f t="shared" si="5"/>
        <v>CHAQUETAS DAMA JEAN OVEJERA VARIOS TALLA XL</v>
      </c>
    </row>
    <row r="112" hidden="1">
      <c r="A112" s="7">
        <v>1.0</v>
      </c>
      <c r="B112" s="5" t="s">
        <v>2226</v>
      </c>
      <c r="C112" s="1"/>
      <c r="D112" s="5" t="s">
        <v>2227</v>
      </c>
      <c r="E112" s="4">
        <v>50000.0</v>
      </c>
      <c r="F112" s="2">
        <f t="shared" si="2"/>
        <v>50000</v>
      </c>
      <c r="G112" s="109">
        <f t="shared" si="3"/>
        <v>100000</v>
      </c>
      <c r="H112" s="1"/>
      <c r="I112" s="1"/>
      <c r="J112" s="1"/>
      <c r="K112" s="110" t="s">
        <v>1906</v>
      </c>
      <c r="L112" s="110" t="s">
        <v>1792</v>
      </c>
      <c r="M112" s="110" t="s">
        <v>1599</v>
      </c>
      <c r="N112" s="110" t="s">
        <v>1892</v>
      </c>
      <c r="O112" s="110" t="s">
        <v>1584</v>
      </c>
      <c r="P112" s="112" t="s">
        <v>1751</v>
      </c>
      <c r="Q112" s="111" t="s">
        <v>969</v>
      </c>
      <c r="R112" s="113" t="str">
        <f>IFERROR(CONCATENATE("*",VLOOKUP(L112,PARAM!E:F,2,0),VLOOKUP(M112,PARAM!K:L,2,0),VLOOKUP(N112,PARAM!H:I,2,0),VLOOKUP(P112,PARAM!S:T,2,0),"*"),"")</f>
        <v>*25115423*</v>
      </c>
      <c r="S112" s="111" t="str">
        <f>IFERROR(CONCATENATE(VLOOKUP(L112,PARAM!E:F,2,0),VLOOKUP(M112,PARAM!K:L,2,0),VLOOKUP(N112,PARAM!H:I,2,0),VLOOKUP(O112,PARAM!P:Q,2,0),VLOOKUP(P112,PARAM!S:T,2,0)),"")</f>
        <v>2511541623</v>
      </c>
      <c r="T112" s="111">
        <f t="shared" si="4"/>
        <v>10</v>
      </c>
      <c r="U112" s="111" t="str">
        <f t="shared" si="5"/>
        <v>CHAQUETAS DAMA JEAN OVEJERA VARIOS TALLA L</v>
      </c>
    </row>
    <row r="113" hidden="1">
      <c r="A113" s="7">
        <v>1.0</v>
      </c>
      <c r="B113" s="5" t="s">
        <v>2226</v>
      </c>
      <c r="C113" s="1"/>
      <c r="D113" s="5" t="s">
        <v>2227</v>
      </c>
      <c r="E113" s="4">
        <v>50000.0</v>
      </c>
      <c r="F113" s="2">
        <f t="shared" si="2"/>
        <v>50000</v>
      </c>
      <c r="G113" s="109">
        <f t="shared" si="3"/>
        <v>100000</v>
      </c>
      <c r="H113" s="1"/>
      <c r="I113" s="1"/>
      <c r="J113" s="1"/>
      <c r="K113" s="110" t="s">
        <v>1906</v>
      </c>
      <c r="L113" s="110" t="s">
        <v>1792</v>
      </c>
      <c r="M113" s="110" t="s">
        <v>1599</v>
      </c>
      <c r="N113" s="110" t="s">
        <v>1892</v>
      </c>
      <c r="O113" s="110" t="s">
        <v>1584</v>
      </c>
      <c r="P113" s="112" t="s">
        <v>1752</v>
      </c>
      <c r="Q113" s="111" t="s">
        <v>969</v>
      </c>
      <c r="R113" s="113" t="str">
        <f>IFERROR(CONCATENATE("*",VLOOKUP(L113,PARAM!E:F,2,0),VLOOKUP(M113,PARAM!K:L,2,0),VLOOKUP(N113,PARAM!H:I,2,0),VLOOKUP(P113,PARAM!S:T,2,0),"*"),"")</f>
        <v>*25115425*</v>
      </c>
      <c r="S113" s="111" t="str">
        <f>IFERROR(CONCATENATE(VLOOKUP(L113,PARAM!E:F,2,0),VLOOKUP(M113,PARAM!K:L,2,0),VLOOKUP(N113,PARAM!H:I,2,0),VLOOKUP(O113,PARAM!P:Q,2,0),VLOOKUP(P113,PARAM!S:T,2,0)),"")</f>
        <v>2511541625</v>
      </c>
      <c r="T113" s="111">
        <f t="shared" si="4"/>
        <v>10</v>
      </c>
      <c r="U113" s="111" t="str">
        <f t="shared" si="5"/>
        <v>CHAQUETAS DAMA JEAN OVEJERA VARIOS TALLA M</v>
      </c>
    </row>
    <row r="114" hidden="1">
      <c r="A114" s="7">
        <v>1.0</v>
      </c>
      <c r="B114" s="5" t="s">
        <v>2228</v>
      </c>
      <c r="C114" s="1"/>
      <c r="D114" s="5" t="s">
        <v>2229</v>
      </c>
      <c r="E114" s="4">
        <v>45000.0</v>
      </c>
      <c r="F114" s="2">
        <f t="shared" si="2"/>
        <v>45000</v>
      </c>
      <c r="G114" s="109">
        <f t="shared" si="3"/>
        <v>90000</v>
      </c>
      <c r="H114" s="1"/>
      <c r="I114" s="1"/>
      <c r="J114" s="1"/>
      <c r="K114" s="110" t="s">
        <v>1906</v>
      </c>
      <c r="L114" s="110" t="s">
        <v>1792</v>
      </c>
      <c r="M114" s="110" t="s">
        <v>1599</v>
      </c>
      <c r="N114" s="110" t="s">
        <v>1939</v>
      </c>
      <c r="O114" s="110" t="s">
        <v>1584</v>
      </c>
      <c r="P114" s="112" t="s">
        <v>1753</v>
      </c>
      <c r="Q114" s="111" t="s">
        <v>969</v>
      </c>
      <c r="R114" s="113" t="str">
        <f>IFERROR(CONCATENATE("*",VLOOKUP(L114,PARAM!E:F,2,0),VLOOKUP(M114,PARAM!K:L,2,0),VLOOKUP(N114,PARAM!H:I,2,0),VLOOKUP(P114,PARAM!S:T,2,0),"*"),"")</f>
        <v>*25115527*</v>
      </c>
      <c r="S114" s="111" t="str">
        <f>IFERROR(CONCATENATE(VLOOKUP(L114,PARAM!E:F,2,0),VLOOKUP(M114,PARAM!K:L,2,0),VLOOKUP(N114,PARAM!H:I,2,0),VLOOKUP(O114,PARAM!P:Q,2,0),VLOOKUP(P114,PARAM!S:T,2,0)),"")</f>
        <v>2511551627</v>
      </c>
      <c r="T114" s="111">
        <f t="shared" si="4"/>
        <v>10</v>
      </c>
      <c r="U114" s="111" t="str">
        <f t="shared" si="5"/>
        <v>CHAQUETAS DAMA JEAN TORERA OVEJERA VARIOS TALLA S</v>
      </c>
    </row>
    <row r="115" hidden="1">
      <c r="A115" s="7">
        <v>1.0</v>
      </c>
      <c r="B115" s="5" t="s">
        <v>2228</v>
      </c>
      <c r="C115" s="1"/>
      <c r="D115" s="5" t="s">
        <v>2229</v>
      </c>
      <c r="E115" s="4">
        <v>45000.0</v>
      </c>
      <c r="F115" s="2">
        <f t="shared" si="2"/>
        <v>45000</v>
      </c>
      <c r="G115" s="109">
        <f t="shared" si="3"/>
        <v>90000</v>
      </c>
      <c r="H115" s="1"/>
      <c r="I115" s="1"/>
      <c r="J115" s="1"/>
      <c r="K115" s="110" t="s">
        <v>1906</v>
      </c>
      <c r="L115" s="110" t="s">
        <v>1792</v>
      </c>
      <c r="M115" s="110" t="s">
        <v>1599</v>
      </c>
      <c r="N115" s="110" t="s">
        <v>1939</v>
      </c>
      <c r="O115" s="110" t="s">
        <v>1584</v>
      </c>
      <c r="P115" s="112" t="s">
        <v>1752</v>
      </c>
      <c r="Q115" s="111" t="s">
        <v>969</v>
      </c>
      <c r="R115" s="113" t="str">
        <f>IFERROR(CONCATENATE("*",VLOOKUP(L115,PARAM!E:F,2,0),VLOOKUP(M115,PARAM!K:L,2,0),VLOOKUP(N115,PARAM!H:I,2,0),VLOOKUP(P115,PARAM!S:T,2,0),"*"),"")</f>
        <v>*25115525*</v>
      </c>
      <c r="S115" s="111" t="str">
        <f>IFERROR(CONCATENATE(VLOOKUP(L115,PARAM!E:F,2,0),VLOOKUP(M115,PARAM!K:L,2,0),VLOOKUP(N115,PARAM!H:I,2,0),VLOOKUP(O115,PARAM!P:Q,2,0),VLOOKUP(P115,PARAM!S:T,2,0)),"")</f>
        <v>2511551625</v>
      </c>
      <c r="T115" s="111">
        <f t="shared" si="4"/>
        <v>10</v>
      </c>
      <c r="U115" s="111" t="str">
        <f t="shared" si="5"/>
        <v>CHAQUETAS DAMA JEAN TORERA OVEJERA VARIOS TALLA M</v>
      </c>
    </row>
    <row r="116" hidden="1">
      <c r="A116" s="7">
        <v>2.0</v>
      </c>
      <c r="B116" s="5" t="s">
        <v>2230</v>
      </c>
      <c r="C116" s="1"/>
      <c r="D116" s="5" t="s">
        <v>2231</v>
      </c>
      <c r="E116" s="4">
        <v>55000.0</v>
      </c>
      <c r="F116" s="2">
        <f t="shared" si="2"/>
        <v>110000</v>
      </c>
      <c r="G116" s="109">
        <f t="shared" si="3"/>
        <v>110000</v>
      </c>
      <c r="H116" s="1"/>
      <c r="I116" s="1"/>
      <c r="J116" s="1"/>
      <c r="K116" s="110" t="s">
        <v>1906</v>
      </c>
      <c r="L116" s="110" t="s">
        <v>1902</v>
      </c>
      <c r="M116" s="110" t="s">
        <v>1599</v>
      </c>
      <c r="N116" s="110" t="s">
        <v>1903</v>
      </c>
      <c r="O116" s="110" t="s">
        <v>1584</v>
      </c>
      <c r="P116" s="112">
        <v>14.0</v>
      </c>
      <c r="Q116" s="111" t="s">
        <v>979</v>
      </c>
      <c r="R116" s="113" t="str">
        <f>IFERROR(CONCATENATE("*",VLOOKUP(L116,PARAM!E:F,2,0),VLOOKUP(M116,PARAM!K:L,2,0),VLOOKUP(N116,PARAM!H:I,2,0),VLOOKUP(P116,PARAM!S:T,2,0),"*"),"")</f>
        <v>*11395*</v>
      </c>
      <c r="S116" s="111" t="str">
        <f>IFERROR(CONCATENATE(VLOOKUP(L116,PARAM!E:F,2,0),VLOOKUP(M116,PARAM!K:L,2,0),VLOOKUP(N116,PARAM!H:I,2,0),VLOOKUP(O116,PARAM!P:Q,2,0),VLOOKUP(P116,PARAM!S:T,2,0)),"")</f>
        <v>1139165</v>
      </c>
      <c r="T116" s="111">
        <f t="shared" si="4"/>
        <v>7</v>
      </c>
      <c r="U116" s="111" t="str">
        <f t="shared" si="5"/>
        <v>JEANS DAMA BAGGI VARIOS TALLA 14</v>
      </c>
    </row>
    <row r="117" hidden="1">
      <c r="A117" s="7">
        <v>2.0</v>
      </c>
      <c r="B117" s="5" t="s">
        <v>2230</v>
      </c>
      <c r="C117" s="1"/>
      <c r="D117" s="5" t="s">
        <v>2231</v>
      </c>
      <c r="E117" s="4">
        <v>55000.0</v>
      </c>
      <c r="F117" s="2">
        <f t="shared" si="2"/>
        <v>110000</v>
      </c>
      <c r="G117" s="109">
        <f t="shared" si="3"/>
        <v>110000</v>
      </c>
      <c r="H117" s="1"/>
      <c r="I117" s="1"/>
      <c r="J117" s="1"/>
      <c r="K117" s="110" t="s">
        <v>1906</v>
      </c>
      <c r="L117" s="110" t="s">
        <v>1902</v>
      </c>
      <c r="M117" s="110" t="s">
        <v>1599</v>
      </c>
      <c r="N117" s="110" t="s">
        <v>1903</v>
      </c>
      <c r="O117" s="110" t="s">
        <v>1584</v>
      </c>
      <c r="P117" s="112">
        <v>12.0</v>
      </c>
      <c r="Q117" s="111" t="s">
        <v>979</v>
      </c>
      <c r="R117" s="113" t="str">
        <f>IFERROR(CONCATENATE("*",VLOOKUP(L117,PARAM!E:F,2,0),VLOOKUP(M117,PARAM!K:L,2,0),VLOOKUP(N117,PARAM!H:I,2,0),VLOOKUP(P117,PARAM!S:T,2,0),"*"),"")</f>
        <v>*11394*</v>
      </c>
      <c r="S117" s="111" t="str">
        <f>IFERROR(CONCATENATE(VLOOKUP(L117,PARAM!E:F,2,0),VLOOKUP(M117,PARAM!K:L,2,0),VLOOKUP(N117,PARAM!H:I,2,0),VLOOKUP(O117,PARAM!P:Q,2,0),VLOOKUP(P117,PARAM!S:T,2,0)),"")</f>
        <v>1139164</v>
      </c>
      <c r="T117" s="111">
        <f t="shared" si="4"/>
        <v>7</v>
      </c>
      <c r="U117" s="111" t="str">
        <f t="shared" si="5"/>
        <v>JEANS DAMA BAGGI VARIOS TALLA 12</v>
      </c>
    </row>
    <row r="118" hidden="1">
      <c r="A118" s="7">
        <v>2.0</v>
      </c>
      <c r="B118" s="5" t="s">
        <v>2230</v>
      </c>
      <c r="C118" s="1"/>
      <c r="D118" s="5" t="s">
        <v>2231</v>
      </c>
      <c r="E118" s="4">
        <v>55000.0</v>
      </c>
      <c r="F118" s="2">
        <f t="shared" si="2"/>
        <v>110000</v>
      </c>
      <c r="G118" s="109">
        <f t="shared" si="3"/>
        <v>110000</v>
      </c>
      <c r="H118" s="1"/>
      <c r="I118" s="1"/>
      <c r="J118" s="1"/>
      <c r="K118" s="110" t="s">
        <v>1906</v>
      </c>
      <c r="L118" s="110" t="s">
        <v>1902</v>
      </c>
      <c r="M118" s="110" t="s">
        <v>1599</v>
      </c>
      <c r="N118" s="110" t="s">
        <v>1903</v>
      </c>
      <c r="O118" s="110" t="s">
        <v>1584</v>
      </c>
      <c r="P118" s="112">
        <v>8.0</v>
      </c>
      <c r="Q118" s="111" t="s">
        <v>979</v>
      </c>
      <c r="R118" s="113" t="str">
        <f>IFERROR(CONCATENATE("*",VLOOKUP(L118,PARAM!E:F,2,0),VLOOKUP(M118,PARAM!K:L,2,0),VLOOKUP(N118,PARAM!H:I,2,0),VLOOKUP(P118,PARAM!S:T,2,0),"*"),"")</f>
        <v>*11392*</v>
      </c>
      <c r="S118" s="111" t="str">
        <f>IFERROR(CONCATENATE(VLOOKUP(L118,PARAM!E:F,2,0),VLOOKUP(M118,PARAM!K:L,2,0),VLOOKUP(N118,PARAM!H:I,2,0),VLOOKUP(O118,PARAM!P:Q,2,0),VLOOKUP(P118,PARAM!S:T,2,0)),"")</f>
        <v>1139162</v>
      </c>
      <c r="T118" s="111">
        <f t="shared" si="4"/>
        <v>7</v>
      </c>
      <c r="U118" s="111" t="str">
        <f t="shared" si="5"/>
        <v>JEANS DAMA BAGGI VARIOS TALLA 8</v>
      </c>
    </row>
    <row r="119" hidden="1">
      <c r="A119" s="7">
        <v>2.0</v>
      </c>
      <c r="B119" s="5" t="s">
        <v>2230</v>
      </c>
      <c r="C119" s="1"/>
      <c r="D119" s="5" t="s">
        <v>2231</v>
      </c>
      <c r="E119" s="4">
        <v>55000.0</v>
      </c>
      <c r="F119" s="2">
        <f t="shared" si="2"/>
        <v>110000</v>
      </c>
      <c r="G119" s="109">
        <f t="shared" si="3"/>
        <v>110000</v>
      </c>
      <c r="H119" s="1"/>
      <c r="I119" s="1"/>
      <c r="J119" s="1"/>
      <c r="K119" s="110" t="s">
        <v>1906</v>
      </c>
      <c r="L119" s="110" t="s">
        <v>1902</v>
      </c>
      <c r="M119" s="110" t="s">
        <v>1599</v>
      </c>
      <c r="N119" s="110" t="s">
        <v>1903</v>
      </c>
      <c r="O119" s="110" t="s">
        <v>1584</v>
      </c>
      <c r="P119" s="112">
        <v>10.0</v>
      </c>
      <c r="Q119" s="111" t="s">
        <v>979</v>
      </c>
      <c r="R119" s="113" t="str">
        <f>IFERROR(CONCATENATE("*",VLOOKUP(L119,PARAM!E:F,2,0),VLOOKUP(M119,PARAM!K:L,2,0),VLOOKUP(N119,PARAM!H:I,2,0),VLOOKUP(P119,PARAM!S:T,2,0),"*"),"")</f>
        <v>*11393*</v>
      </c>
      <c r="S119" s="111" t="str">
        <f>IFERROR(CONCATENATE(VLOOKUP(L119,PARAM!E:F,2,0),VLOOKUP(M119,PARAM!K:L,2,0),VLOOKUP(N119,PARAM!H:I,2,0),VLOOKUP(O119,PARAM!P:Q,2,0),VLOOKUP(P119,PARAM!S:T,2,0)),"")</f>
        <v>1139163</v>
      </c>
      <c r="T119" s="111">
        <f t="shared" si="4"/>
        <v>7</v>
      </c>
      <c r="U119" s="111" t="str">
        <f t="shared" si="5"/>
        <v>JEANS DAMA BAGGI VARIOS TALLA 10</v>
      </c>
    </row>
    <row r="120" hidden="1">
      <c r="A120" s="7">
        <v>1.0</v>
      </c>
      <c r="B120" s="5" t="s">
        <v>2230</v>
      </c>
      <c r="C120" s="1"/>
      <c r="D120" s="5" t="s">
        <v>2232</v>
      </c>
      <c r="E120" s="4">
        <v>55000.0</v>
      </c>
      <c r="F120" s="2">
        <f t="shared" si="2"/>
        <v>55000</v>
      </c>
      <c r="G120" s="109">
        <f t="shared" si="3"/>
        <v>110000</v>
      </c>
      <c r="H120" s="1"/>
      <c r="I120" s="1"/>
      <c r="J120" s="1"/>
      <c r="K120" s="110" t="s">
        <v>1906</v>
      </c>
      <c r="L120" s="110" t="s">
        <v>1902</v>
      </c>
      <c r="M120" s="110" t="s">
        <v>1599</v>
      </c>
      <c r="N120" s="110" t="s">
        <v>1956</v>
      </c>
      <c r="O120" s="110" t="s">
        <v>1584</v>
      </c>
      <c r="P120" s="112">
        <v>16.0</v>
      </c>
      <c r="Q120" s="111" t="s">
        <v>979</v>
      </c>
      <c r="R120" s="113" t="str">
        <f>IFERROR(CONCATENATE("*",VLOOKUP(L120,PARAM!E:F,2,0),VLOOKUP(M120,PARAM!K:L,2,0),VLOOKUP(N120,PARAM!H:I,2,0),VLOOKUP(P120,PARAM!S:T,2,0),"*"),"")</f>
        <v>*11406*</v>
      </c>
      <c r="S120" s="111" t="str">
        <f>IFERROR(CONCATENATE(VLOOKUP(L120,PARAM!E:F,2,0),VLOOKUP(M120,PARAM!K:L,2,0),VLOOKUP(N120,PARAM!H:I,2,0),VLOOKUP(O120,PARAM!P:Q,2,0),VLOOKUP(P120,PARAM!S:T,2,0)),"")</f>
        <v>1140166</v>
      </c>
      <c r="T120" s="111">
        <f t="shared" si="4"/>
        <v>7</v>
      </c>
      <c r="U120" s="111" t="str">
        <f t="shared" si="5"/>
        <v>JEANS DAMA BAGGI CON BRILLANTES VARIOS TALLA 16</v>
      </c>
    </row>
    <row r="121" hidden="1">
      <c r="A121" s="7">
        <v>2.0</v>
      </c>
      <c r="B121" s="5" t="s">
        <v>2233</v>
      </c>
      <c r="C121" s="1"/>
      <c r="D121" s="5" t="s">
        <v>2232</v>
      </c>
      <c r="E121" s="4">
        <v>14000.0</v>
      </c>
      <c r="F121" s="2">
        <f t="shared" si="2"/>
        <v>28000</v>
      </c>
      <c r="G121" s="109">
        <f t="shared" si="3"/>
        <v>28000</v>
      </c>
      <c r="H121" s="1"/>
      <c r="I121" s="1"/>
      <c r="J121" s="1"/>
      <c r="K121" s="110" t="s">
        <v>1906</v>
      </c>
      <c r="L121" s="110" t="s">
        <v>1761</v>
      </c>
      <c r="M121" s="110" t="s">
        <v>1599</v>
      </c>
      <c r="N121" s="111" t="s">
        <v>1932</v>
      </c>
      <c r="O121" s="110" t="s">
        <v>1584</v>
      </c>
      <c r="P121" s="112" t="s">
        <v>1753</v>
      </c>
      <c r="Q121" s="111" t="s">
        <v>1601</v>
      </c>
      <c r="R121" s="113" t="str">
        <f>IFERROR(CONCATENATE("*",VLOOKUP(L121,PARAM!E:F,2,0),VLOOKUP(M121,PARAM!K:L,2,0),VLOOKUP(N121,PARAM!H:I,2,0),VLOOKUP(P121,PARAM!S:T,2,0),"*"),"")</f>
        <v>*1119127*</v>
      </c>
      <c r="S121" s="111" t="str">
        <f>IFERROR(CONCATENATE(VLOOKUP(L121,PARAM!E:F,2,0),VLOOKUP(M121,PARAM!K:L,2,0),VLOOKUP(N121,PARAM!H:I,2,0),VLOOKUP(O121,PARAM!P:Q,2,0),VLOOKUP(P121,PARAM!S:T,2,0)),"")</f>
        <v>111911627</v>
      </c>
      <c r="T121" s="111">
        <f t="shared" si="4"/>
        <v>9</v>
      </c>
      <c r="U121" s="111" t="str">
        <f t="shared" si="5"/>
        <v>CAMISETAS DAMA CON BRILLANTES VARIOS TALLA S</v>
      </c>
    </row>
    <row r="122" hidden="1">
      <c r="A122" s="7">
        <v>2.0</v>
      </c>
      <c r="B122" s="5" t="s">
        <v>2233</v>
      </c>
      <c r="C122" s="1"/>
      <c r="D122" s="5" t="s">
        <v>2232</v>
      </c>
      <c r="E122" s="4">
        <v>14000.0</v>
      </c>
      <c r="F122" s="2">
        <f t="shared" si="2"/>
        <v>28000</v>
      </c>
      <c r="G122" s="109">
        <f t="shared" si="3"/>
        <v>28000</v>
      </c>
      <c r="H122" s="1"/>
      <c r="I122" s="1"/>
      <c r="J122" s="1"/>
      <c r="K122" s="110" t="s">
        <v>1906</v>
      </c>
      <c r="L122" s="110" t="s">
        <v>1761</v>
      </c>
      <c r="M122" s="110" t="s">
        <v>1599</v>
      </c>
      <c r="N122" s="111" t="s">
        <v>1932</v>
      </c>
      <c r="O122" s="110" t="s">
        <v>1584</v>
      </c>
      <c r="P122" s="112" t="s">
        <v>1752</v>
      </c>
      <c r="Q122" s="111" t="s">
        <v>1601</v>
      </c>
      <c r="R122" s="113" t="str">
        <f>IFERROR(CONCATENATE("*",VLOOKUP(L122,PARAM!E:F,2,0),VLOOKUP(M122,PARAM!K:L,2,0),VLOOKUP(N122,PARAM!H:I,2,0),VLOOKUP(P122,PARAM!S:T,2,0),"*"),"")</f>
        <v>*1119125*</v>
      </c>
      <c r="S122" s="111" t="str">
        <f>IFERROR(CONCATENATE(VLOOKUP(L122,PARAM!E:F,2,0),VLOOKUP(M122,PARAM!K:L,2,0),VLOOKUP(N122,PARAM!H:I,2,0),VLOOKUP(O122,PARAM!P:Q,2,0),VLOOKUP(P122,PARAM!S:T,2,0)),"")</f>
        <v>111911625</v>
      </c>
      <c r="T122" s="111">
        <f t="shared" si="4"/>
        <v>9</v>
      </c>
      <c r="U122" s="111" t="str">
        <f t="shared" si="5"/>
        <v>CAMISETAS DAMA CON BRILLANTES VARIOS TALLA M</v>
      </c>
    </row>
    <row r="123" hidden="1">
      <c r="A123" s="7">
        <v>3.0</v>
      </c>
      <c r="B123" s="5" t="s">
        <v>2233</v>
      </c>
      <c r="C123" s="1"/>
      <c r="D123" s="5" t="s">
        <v>2232</v>
      </c>
      <c r="E123" s="4">
        <v>14000.0</v>
      </c>
      <c r="F123" s="2">
        <f t="shared" si="2"/>
        <v>42000</v>
      </c>
      <c r="G123" s="109">
        <f t="shared" si="3"/>
        <v>28000</v>
      </c>
      <c r="H123" s="1"/>
      <c r="I123" s="1"/>
      <c r="J123" s="1"/>
      <c r="K123" s="110" t="s">
        <v>1906</v>
      </c>
      <c r="L123" s="110" t="s">
        <v>1761</v>
      </c>
      <c r="M123" s="110" t="s">
        <v>1599</v>
      </c>
      <c r="N123" s="111" t="s">
        <v>1932</v>
      </c>
      <c r="O123" s="110" t="s">
        <v>1584</v>
      </c>
      <c r="P123" s="112" t="s">
        <v>1751</v>
      </c>
      <c r="Q123" s="111" t="s">
        <v>1601</v>
      </c>
      <c r="R123" s="113" t="str">
        <f>IFERROR(CONCATENATE("*",VLOOKUP(L123,PARAM!E:F,2,0),VLOOKUP(M123,PARAM!K:L,2,0),VLOOKUP(N123,PARAM!H:I,2,0),VLOOKUP(P123,PARAM!S:T,2,0),"*"),"")</f>
        <v>*1119123*</v>
      </c>
      <c r="S123" s="111" t="str">
        <f>IFERROR(CONCATENATE(VLOOKUP(L123,PARAM!E:F,2,0),VLOOKUP(M123,PARAM!K:L,2,0),VLOOKUP(N123,PARAM!H:I,2,0),VLOOKUP(O123,PARAM!P:Q,2,0),VLOOKUP(P123,PARAM!S:T,2,0)),"")</f>
        <v>111911623</v>
      </c>
      <c r="T123" s="111">
        <f t="shared" si="4"/>
        <v>9</v>
      </c>
      <c r="U123" s="111" t="str">
        <f t="shared" si="5"/>
        <v>CAMISETAS DAMA CON BRILLANTES VARIOS TALLA L</v>
      </c>
    </row>
    <row r="124" hidden="1">
      <c r="A124" s="7">
        <v>1.0</v>
      </c>
      <c r="B124" s="5" t="s">
        <v>2233</v>
      </c>
      <c r="C124" s="1"/>
      <c r="D124" s="5" t="s">
        <v>2232</v>
      </c>
      <c r="E124" s="4">
        <v>14000.0</v>
      </c>
      <c r="F124" s="2">
        <f t="shared" si="2"/>
        <v>14000</v>
      </c>
      <c r="G124" s="109">
        <f t="shared" si="3"/>
        <v>28000</v>
      </c>
      <c r="H124" s="1"/>
      <c r="I124" s="1"/>
      <c r="J124" s="1"/>
      <c r="K124" s="110" t="s">
        <v>1906</v>
      </c>
      <c r="L124" s="110" t="s">
        <v>1761</v>
      </c>
      <c r="M124" s="110" t="s">
        <v>1599</v>
      </c>
      <c r="N124" s="111" t="s">
        <v>1932</v>
      </c>
      <c r="O124" s="110" t="s">
        <v>1584</v>
      </c>
      <c r="P124" s="112" t="s">
        <v>1754</v>
      </c>
      <c r="Q124" s="111" t="s">
        <v>1601</v>
      </c>
      <c r="R124" s="113" t="str">
        <f>IFERROR(CONCATENATE("*",VLOOKUP(L124,PARAM!E:F,2,0),VLOOKUP(M124,PARAM!K:L,2,0),VLOOKUP(N124,PARAM!H:I,2,0),VLOOKUP(P124,PARAM!S:T,2,0),"*"),"")</f>
        <v>*1119132*</v>
      </c>
      <c r="S124" s="111" t="str">
        <f>IFERROR(CONCATENATE(VLOOKUP(L124,PARAM!E:F,2,0),VLOOKUP(M124,PARAM!K:L,2,0),VLOOKUP(N124,PARAM!H:I,2,0),VLOOKUP(O124,PARAM!P:Q,2,0),VLOOKUP(P124,PARAM!S:T,2,0)),"")</f>
        <v>111911632</v>
      </c>
      <c r="T124" s="111">
        <f t="shared" si="4"/>
        <v>9</v>
      </c>
      <c r="U124" s="111" t="str">
        <f t="shared" si="5"/>
        <v>CAMISETAS DAMA CON BRILLANTES VARIOS TALLA XL</v>
      </c>
    </row>
    <row r="125" hidden="1">
      <c r="A125" s="7">
        <v>1.0</v>
      </c>
      <c r="B125" s="5" t="s">
        <v>2234</v>
      </c>
      <c r="C125" s="1"/>
      <c r="D125" s="5" t="s">
        <v>2235</v>
      </c>
      <c r="E125" s="4">
        <v>55000.0</v>
      </c>
      <c r="F125" s="2">
        <f t="shared" si="2"/>
        <v>55000</v>
      </c>
      <c r="G125" s="109">
        <f t="shared" si="3"/>
        <v>110000</v>
      </c>
      <c r="H125" s="1"/>
      <c r="I125" s="1"/>
      <c r="J125" s="1"/>
      <c r="K125" s="110" t="s">
        <v>1870</v>
      </c>
      <c r="L125" s="110" t="s">
        <v>1902</v>
      </c>
      <c r="M125" s="110" t="s">
        <v>1606</v>
      </c>
      <c r="N125" s="110" t="s">
        <v>1903</v>
      </c>
      <c r="O125" s="110" t="s">
        <v>1584</v>
      </c>
      <c r="P125" s="112">
        <v>30.0</v>
      </c>
      <c r="Q125" s="111" t="s">
        <v>979</v>
      </c>
      <c r="R125" s="113" t="str">
        <f>IFERROR(CONCATENATE("*",VLOOKUP(L125,PARAM!E:F,2,0),VLOOKUP(M125,PARAM!K:L,2,0),VLOOKUP(N125,PARAM!H:I,2,0),VLOOKUP(P125,PARAM!S:T,2,0),"*"),"")</f>
        <v>*123913*</v>
      </c>
      <c r="S125" s="111" t="str">
        <f>IFERROR(CONCATENATE(VLOOKUP(L125,PARAM!E:F,2,0),VLOOKUP(M125,PARAM!K:L,2,0),VLOOKUP(N125,PARAM!H:I,2,0),VLOOKUP(O125,PARAM!P:Q,2,0),VLOOKUP(P125,PARAM!S:T,2,0)),"")</f>
        <v>12391613</v>
      </c>
      <c r="T125" s="111">
        <f t="shared" si="4"/>
        <v>8</v>
      </c>
      <c r="U125" s="111" t="str">
        <f t="shared" si="5"/>
        <v>JEANS CABALLERO BAGGI VARIOS TALLA 30</v>
      </c>
    </row>
    <row r="126" hidden="1">
      <c r="A126" s="7">
        <v>1.0</v>
      </c>
      <c r="B126" s="5" t="s">
        <v>2234</v>
      </c>
      <c r="C126" s="1"/>
      <c r="D126" s="5" t="s">
        <v>2235</v>
      </c>
      <c r="E126" s="4">
        <v>55000.0</v>
      </c>
      <c r="F126" s="2">
        <f t="shared" si="2"/>
        <v>55000</v>
      </c>
      <c r="G126" s="109">
        <f t="shared" si="3"/>
        <v>110000</v>
      </c>
      <c r="H126" s="1"/>
      <c r="I126" s="1"/>
      <c r="J126" s="1"/>
      <c r="K126" s="110" t="s">
        <v>1870</v>
      </c>
      <c r="L126" s="110" t="s">
        <v>1902</v>
      </c>
      <c r="M126" s="110" t="s">
        <v>1606</v>
      </c>
      <c r="N126" s="110" t="s">
        <v>1903</v>
      </c>
      <c r="O126" s="110" t="s">
        <v>1584</v>
      </c>
      <c r="P126" s="112">
        <v>32.0</v>
      </c>
      <c r="Q126" s="111" t="s">
        <v>979</v>
      </c>
      <c r="R126" s="113" t="str">
        <f>IFERROR(CONCATENATE("*",VLOOKUP(L126,PARAM!E:F,2,0),VLOOKUP(M126,PARAM!K:L,2,0),VLOOKUP(N126,PARAM!H:I,2,0),VLOOKUP(P126,PARAM!S:T,2,0),"*"),"")</f>
        <v>*123914*</v>
      </c>
      <c r="S126" s="111" t="str">
        <f>IFERROR(CONCATENATE(VLOOKUP(L126,PARAM!E:F,2,0),VLOOKUP(M126,PARAM!K:L,2,0),VLOOKUP(N126,PARAM!H:I,2,0),VLOOKUP(O126,PARAM!P:Q,2,0),VLOOKUP(P126,PARAM!S:T,2,0)),"")</f>
        <v>12391614</v>
      </c>
      <c r="T126" s="111">
        <f t="shared" si="4"/>
        <v>8</v>
      </c>
      <c r="U126" s="111" t="str">
        <f t="shared" si="5"/>
        <v>JEANS CABALLERO BAGGI VARIOS TALLA 32</v>
      </c>
    </row>
    <row r="127" hidden="1">
      <c r="A127" s="7">
        <v>1.0</v>
      </c>
      <c r="B127" s="5" t="s">
        <v>2234</v>
      </c>
      <c r="C127" s="1"/>
      <c r="D127" s="5" t="s">
        <v>2235</v>
      </c>
      <c r="E127" s="4">
        <v>55000.0</v>
      </c>
      <c r="F127" s="2">
        <f t="shared" si="2"/>
        <v>55000</v>
      </c>
      <c r="G127" s="109">
        <f t="shared" si="3"/>
        <v>110000</v>
      </c>
      <c r="H127" s="1"/>
      <c r="I127" s="1"/>
      <c r="J127" s="1"/>
      <c r="K127" s="110" t="s">
        <v>1870</v>
      </c>
      <c r="L127" s="110" t="s">
        <v>1902</v>
      </c>
      <c r="M127" s="110" t="s">
        <v>1606</v>
      </c>
      <c r="N127" s="110" t="s">
        <v>1903</v>
      </c>
      <c r="O127" s="110" t="s">
        <v>1584</v>
      </c>
      <c r="P127" s="112">
        <v>34.0</v>
      </c>
      <c r="Q127" s="111" t="s">
        <v>979</v>
      </c>
      <c r="R127" s="113" t="str">
        <f>IFERROR(CONCATENATE("*",VLOOKUP(L127,PARAM!E:F,2,0),VLOOKUP(M127,PARAM!K:L,2,0),VLOOKUP(N127,PARAM!H:I,2,0),VLOOKUP(P127,PARAM!S:T,2,0),"*"),"")</f>
        <v>*123915*</v>
      </c>
      <c r="S127" s="111" t="str">
        <f>IFERROR(CONCATENATE(VLOOKUP(L127,PARAM!E:F,2,0),VLOOKUP(M127,PARAM!K:L,2,0),VLOOKUP(N127,PARAM!H:I,2,0),VLOOKUP(O127,PARAM!P:Q,2,0),VLOOKUP(P127,PARAM!S:T,2,0)),"")</f>
        <v>12391615</v>
      </c>
      <c r="T127" s="111">
        <f t="shared" si="4"/>
        <v>8</v>
      </c>
      <c r="U127" s="111" t="str">
        <f t="shared" si="5"/>
        <v>JEANS CABALLERO BAGGI VARIOS TALLA 34</v>
      </c>
    </row>
    <row r="128" hidden="1">
      <c r="A128" s="7">
        <v>2.0</v>
      </c>
      <c r="B128" s="5" t="s">
        <v>2236</v>
      </c>
      <c r="C128" s="1"/>
      <c r="D128" s="5" t="s">
        <v>2236</v>
      </c>
      <c r="E128" s="4">
        <v>24000.0</v>
      </c>
      <c r="F128" s="2">
        <f t="shared" si="2"/>
        <v>48000</v>
      </c>
      <c r="G128" s="109">
        <f t="shared" si="3"/>
        <v>48000</v>
      </c>
      <c r="H128" s="1"/>
      <c r="I128" s="1"/>
      <c r="J128" s="1"/>
      <c r="K128" s="110" t="s">
        <v>1870</v>
      </c>
      <c r="L128" s="110" t="s">
        <v>1875</v>
      </c>
      <c r="M128" s="110" t="s">
        <v>1606</v>
      </c>
      <c r="N128" s="110" t="s">
        <v>1601</v>
      </c>
      <c r="O128" s="110" t="s">
        <v>1584</v>
      </c>
      <c r="P128" s="112" t="s">
        <v>1751</v>
      </c>
      <c r="Q128" s="111" t="s">
        <v>992</v>
      </c>
      <c r="R128" s="113" t="str">
        <f>IFERROR(CONCATENATE("*",VLOOKUP(L128,PARAM!E:F,2,0),VLOOKUP(M128,PARAM!K:L,2,0),VLOOKUP(N128,PARAM!H:I,2,0),VLOOKUP(P128,PARAM!S:T,2,0),"*"),"")</f>
        <v>*102023*</v>
      </c>
      <c r="S128" s="111" t="str">
        <f>IFERROR(CONCATENATE(VLOOKUP(L128,PARAM!E:F,2,0),VLOOKUP(M128,PARAM!K:L,2,0),VLOOKUP(N128,PARAM!H:I,2,0),VLOOKUP(O128,PARAM!P:Q,2,0),VLOOKUP(P128,PARAM!S:T,2,0)),"")</f>
        <v>10201623</v>
      </c>
      <c r="T128" s="111">
        <f t="shared" si="4"/>
        <v>8</v>
      </c>
      <c r="U128" s="111" t="str">
        <f t="shared" si="5"/>
        <v>CAMISAS CABALLERO - VARIOS TALLA L</v>
      </c>
    </row>
    <row r="129" hidden="1">
      <c r="A129" s="7">
        <v>1.0</v>
      </c>
      <c r="B129" s="5" t="s">
        <v>2237</v>
      </c>
      <c r="C129" s="1"/>
      <c r="D129" s="5" t="s">
        <v>2238</v>
      </c>
      <c r="E129" s="4">
        <v>35000.0</v>
      </c>
      <c r="F129" s="2">
        <f t="shared" si="2"/>
        <v>35000</v>
      </c>
      <c r="G129" s="109">
        <f t="shared" si="3"/>
        <v>70000</v>
      </c>
      <c r="H129" s="1"/>
      <c r="I129" s="1"/>
      <c r="J129" s="1"/>
      <c r="K129" s="110" t="s">
        <v>1870</v>
      </c>
      <c r="L129" s="110" t="s">
        <v>1875</v>
      </c>
      <c r="M129" s="110" t="s">
        <v>1606</v>
      </c>
      <c r="N129" s="110" t="s">
        <v>1876</v>
      </c>
      <c r="O129" s="110" t="s">
        <v>1584</v>
      </c>
      <c r="P129" s="112" t="s">
        <v>1751</v>
      </c>
      <c r="Q129" s="111" t="s">
        <v>992</v>
      </c>
      <c r="R129" s="113" t="str">
        <f>IFERROR(CONCATENATE("*",VLOOKUP(L129,PARAM!E:F,2,0),VLOOKUP(M129,PARAM!K:L,2,0),VLOOKUP(N129,PARAM!H:I,2,0),VLOOKUP(P129,PARAM!S:T,2,0),"*"),"")</f>
        <v>*10215223*</v>
      </c>
      <c r="S129" s="111" t="str">
        <f>IFERROR(CONCATENATE(VLOOKUP(L129,PARAM!E:F,2,0),VLOOKUP(M129,PARAM!K:L,2,0),VLOOKUP(N129,PARAM!H:I,2,0),VLOOKUP(O129,PARAM!P:Q,2,0),VLOOKUP(P129,PARAM!S:T,2,0)),"")</f>
        <v>1021521623</v>
      </c>
      <c r="T129" s="111">
        <f t="shared" si="4"/>
        <v>10</v>
      </c>
      <c r="U129" s="111" t="str">
        <f t="shared" si="5"/>
        <v>CAMISAS CABALLERO JEAN VARIOS TALLA L</v>
      </c>
    </row>
    <row r="130" hidden="1">
      <c r="A130" s="7">
        <v>3.0</v>
      </c>
      <c r="B130" s="5" t="s">
        <v>2236</v>
      </c>
      <c r="C130" s="1"/>
      <c r="D130" s="5" t="s">
        <v>2236</v>
      </c>
      <c r="E130" s="4">
        <v>24000.0</v>
      </c>
      <c r="F130" s="2">
        <f t="shared" si="2"/>
        <v>72000</v>
      </c>
      <c r="G130" s="109">
        <f t="shared" si="3"/>
        <v>48000</v>
      </c>
      <c r="H130" s="1"/>
      <c r="I130" s="1"/>
      <c r="J130" s="1"/>
      <c r="K130" s="110" t="s">
        <v>1870</v>
      </c>
      <c r="L130" s="110" t="s">
        <v>1875</v>
      </c>
      <c r="M130" s="110" t="s">
        <v>1606</v>
      </c>
      <c r="N130" s="110" t="s">
        <v>1601</v>
      </c>
      <c r="O130" s="110" t="s">
        <v>1584</v>
      </c>
      <c r="P130" s="112" t="s">
        <v>1752</v>
      </c>
      <c r="Q130" s="111" t="s">
        <v>992</v>
      </c>
      <c r="R130" s="113" t="str">
        <f>IFERROR(CONCATENATE("*",VLOOKUP(L130,PARAM!E:F,2,0),VLOOKUP(M130,PARAM!K:L,2,0),VLOOKUP(N130,PARAM!H:I,2,0),VLOOKUP(P130,PARAM!S:T,2,0),"*"),"")</f>
        <v>*102025*</v>
      </c>
      <c r="S130" s="111" t="str">
        <f>IFERROR(CONCATENATE(VLOOKUP(L130,PARAM!E:F,2,0),VLOOKUP(M130,PARAM!K:L,2,0),VLOOKUP(N130,PARAM!H:I,2,0),VLOOKUP(O130,PARAM!P:Q,2,0),VLOOKUP(P130,PARAM!S:T,2,0)),"")</f>
        <v>10201625</v>
      </c>
      <c r="T130" s="111">
        <f t="shared" si="4"/>
        <v>8</v>
      </c>
      <c r="U130" s="111" t="str">
        <f t="shared" si="5"/>
        <v>CAMISAS CABALLERO - VARIOS TALLA M</v>
      </c>
    </row>
    <row r="131" hidden="1">
      <c r="A131" s="7">
        <v>1.0</v>
      </c>
      <c r="B131" s="5" t="s">
        <v>2237</v>
      </c>
      <c r="C131" s="1"/>
      <c r="D131" s="5" t="s">
        <v>2238</v>
      </c>
      <c r="E131" s="4">
        <v>35000.0</v>
      </c>
      <c r="F131" s="2">
        <f t="shared" si="2"/>
        <v>35000</v>
      </c>
      <c r="G131" s="109">
        <f t="shared" si="3"/>
        <v>70000</v>
      </c>
      <c r="H131" s="1"/>
      <c r="I131" s="1"/>
      <c r="J131" s="1"/>
      <c r="K131" s="110" t="s">
        <v>1870</v>
      </c>
      <c r="L131" s="110" t="s">
        <v>1875</v>
      </c>
      <c r="M131" s="110" t="s">
        <v>1606</v>
      </c>
      <c r="N131" s="110" t="s">
        <v>1876</v>
      </c>
      <c r="O131" s="110" t="s">
        <v>1584</v>
      </c>
      <c r="P131" s="112" t="s">
        <v>1752</v>
      </c>
      <c r="Q131" s="111" t="s">
        <v>992</v>
      </c>
      <c r="R131" s="113" t="str">
        <f>IFERROR(CONCATENATE("*",VLOOKUP(L131,PARAM!E:F,2,0),VLOOKUP(M131,PARAM!K:L,2,0),VLOOKUP(N131,PARAM!H:I,2,0),VLOOKUP(P131,PARAM!S:T,2,0),"*"),"")</f>
        <v>*10215225*</v>
      </c>
      <c r="S131" s="111" t="str">
        <f>IFERROR(CONCATENATE(VLOOKUP(L131,PARAM!E:F,2,0),VLOOKUP(M131,PARAM!K:L,2,0),VLOOKUP(N131,PARAM!H:I,2,0),VLOOKUP(O131,PARAM!P:Q,2,0),VLOOKUP(P131,PARAM!S:T,2,0)),"")</f>
        <v>1021521625</v>
      </c>
      <c r="T131" s="111">
        <f t="shared" si="4"/>
        <v>10</v>
      </c>
      <c r="U131" s="111" t="str">
        <f t="shared" si="5"/>
        <v>CAMISAS CABALLERO JEAN VARIOS TALLA M</v>
      </c>
    </row>
    <row r="132" hidden="1">
      <c r="A132" s="7">
        <v>2.0</v>
      </c>
      <c r="B132" s="5" t="s">
        <v>2236</v>
      </c>
      <c r="C132" s="1"/>
      <c r="D132" s="5" t="s">
        <v>2236</v>
      </c>
      <c r="E132" s="4">
        <v>24000.0</v>
      </c>
      <c r="F132" s="2">
        <f t="shared" si="2"/>
        <v>48000</v>
      </c>
      <c r="G132" s="109">
        <f t="shared" si="3"/>
        <v>48000</v>
      </c>
      <c r="H132" s="1"/>
      <c r="I132" s="1"/>
      <c r="J132" s="1"/>
      <c r="K132" s="110" t="s">
        <v>1870</v>
      </c>
      <c r="L132" s="110" t="s">
        <v>1875</v>
      </c>
      <c r="M132" s="110" t="s">
        <v>1606</v>
      </c>
      <c r="N132" s="110" t="s">
        <v>1601</v>
      </c>
      <c r="O132" s="110" t="s">
        <v>1584</v>
      </c>
      <c r="P132" s="112" t="s">
        <v>1753</v>
      </c>
      <c r="Q132" s="111" t="s">
        <v>992</v>
      </c>
      <c r="R132" s="113" t="str">
        <f>IFERROR(CONCATENATE("*",VLOOKUP(L132,PARAM!E:F,2,0),VLOOKUP(M132,PARAM!K:L,2,0),VLOOKUP(N132,PARAM!H:I,2,0),VLOOKUP(P132,PARAM!S:T,2,0),"*"),"")</f>
        <v>*102027*</v>
      </c>
      <c r="S132" s="111" t="str">
        <f>IFERROR(CONCATENATE(VLOOKUP(L132,PARAM!E:F,2,0),VLOOKUP(M132,PARAM!K:L,2,0),VLOOKUP(N132,PARAM!H:I,2,0),VLOOKUP(O132,PARAM!P:Q,2,0),VLOOKUP(P132,PARAM!S:T,2,0)),"")</f>
        <v>10201627</v>
      </c>
      <c r="T132" s="111">
        <f t="shared" si="4"/>
        <v>8</v>
      </c>
      <c r="U132" s="111" t="str">
        <f t="shared" si="5"/>
        <v>CAMISAS CABALLERO - VARIOS TALLA S</v>
      </c>
    </row>
    <row r="133" hidden="1">
      <c r="A133" s="7">
        <v>2.0</v>
      </c>
      <c r="B133" s="5" t="s">
        <v>2236</v>
      </c>
      <c r="C133" s="1"/>
      <c r="D133" s="5" t="s">
        <v>2236</v>
      </c>
      <c r="E133" s="4">
        <v>24000.0</v>
      </c>
      <c r="F133" s="2">
        <f t="shared" si="2"/>
        <v>48000</v>
      </c>
      <c r="G133" s="109">
        <f t="shared" si="3"/>
        <v>48000</v>
      </c>
      <c r="H133" s="1"/>
      <c r="I133" s="1"/>
      <c r="J133" s="1"/>
      <c r="K133" s="110" t="s">
        <v>1870</v>
      </c>
      <c r="L133" s="110" t="s">
        <v>1875</v>
      </c>
      <c r="M133" s="110" t="s">
        <v>1606</v>
      </c>
      <c r="N133" s="110" t="s">
        <v>1601</v>
      </c>
      <c r="O133" s="110" t="s">
        <v>1584</v>
      </c>
      <c r="P133" s="112" t="s">
        <v>1754</v>
      </c>
      <c r="Q133" s="111" t="s">
        <v>992</v>
      </c>
      <c r="R133" s="113" t="str">
        <f>IFERROR(CONCATENATE("*",VLOOKUP(L133,PARAM!E:F,2,0),VLOOKUP(M133,PARAM!K:L,2,0),VLOOKUP(N133,PARAM!H:I,2,0),VLOOKUP(P133,PARAM!S:T,2,0),"*"),"")</f>
        <v>*102032*</v>
      </c>
      <c r="S133" s="111" t="str">
        <f>IFERROR(CONCATENATE(VLOOKUP(L133,PARAM!E:F,2,0),VLOOKUP(M133,PARAM!K:L,2,0),VLOOKUP(N133,PARAM!H:I,2,0),VLOOKUP(O133,PARAM!P:Q,2,0),VLOOKUP(P133,PARAM!S:T,2,0)),"")</f>
        <v>10201632</v>
      </c>
      <c r="T133" s="111">
        <f t="shared" si="4"/>
        <v>8</v>
      </c>
      <c r="U133" s="111" t="str">
        <f t="shared" si="5"/>
        <v>CAMISAS CABALLERO - VARIOS TALLA XL</v>
      </c>
    </row>
    <row r="134" hidden="1">
      <c r="A134" s="7">
        <v>1.0</v>
      </c>
      <c r="B134" s="5" t="s">
        <v>2239</v>
      </c>
      <c r="C134" s="1"/>
      <c r="D134" s="5" t="s">
        <v>2239</v>
      </c>
      <c r="E134" s="4">
        <v>26000.0</v>
      </c>
      <c r="F134" s="2">
        <f t="shared" si="2"/>
        <v>26000</v>
      </c>
      <c r="G134" s="109">
        <f t="shared" si="3"/>
        <v>52000</v>
      </c>
      <c r="H134" s="1"/>
      <c r="I134" s="1"/>
      <c r="J134" s="1"/>
      <c r="K134" s="110" t="s">
        <v>1906</v>
      </c>
      <c r="L134" s="110" t="s">
        <v>1916</v>
      </c>
      <c r="M134" s="110" t="s">
        <v>1599</v>
      </c>
      <c r="N134" s="110" t="s">
        <v>1917</v>
      </c>
      <c r="O134" s="110" t="s">
        <v>1584</v>
      </c>
      <c r="P134" s="112" t="s">
        <v>1678</v>
      </c>
      <c r="Q134" s="111" t="s">
        <v>1000</v>
      </c>
      <c r="R134" s="113" t="str">
        <f>IFERROR(CONCATENATE("*",VLOOKUP(L134,PARAM!E:F,2,0),VLOOKUP(M134,PARAM!K:L,2,0),VLOOKUP(N134,PARAM!H:I,2,0),VLOOKUP(P134,PARAM!S:T,2,0),"*"),"")</f>
        <v>*3811430*</v>
      </c>
      <c r="S134" s="111" t="str">
        <f>IFERROR(CONCATENATE(VLOOKUP(L134,PARAM!E:F,2,0),VLOOKUP(M134,PARAM!K:L,2,0),VLOOKUP(N134,PARAM!H:I,2,0),VLOOKUP(O134,PARAM!P:Q,2,0),VLOOKUP(P134,PARAM!S:T,2,0)),"")</f>
        <v>381141630</v>
      </c>
      <c r="T134" s="111">
        <f t="shared" si="4"/>
        <v>9</v>
      </c>
      <c r="U134" s="111" t="str">
        <f t="shared" si="5"/>
        <v>BODY DAMA AFELPADO VARIOS TALLA UN</v>
      </c>
    </row>
    <row r="135" hidden="1">
      <c r="A135" s="7">
        <v>3.0</v>
      </c>
      <c r="B135" s="5" t="s">
        <v>2240</v>
      </c>
      <c r="C135" s="1"/>
      <c r="D135" s="5" t="s">
        <v>2241</v>
      </c>
      <c r="E135" s="4">
        <v>26000.0</v>
      </c>
      <c r="F135" s="2">
        <f t="shared" si="2"/>
        <v>78000</v>
      </c>
      <c r="G135" s="109">
        <f t="shared" si="3"/>
        <v>52000</v>
      </c>
      <c r="H135" s="1"/>
      <c r="I135" s="1"/>
      <c r="J135" s="1"/>
      <c r="K135" s="110" t="s">
        <v>1906</v>
      </c>
      <c r="L135" s="110" t="s">
        <v>578</v>
      </c>
      <c r="M135" s="110" t="s">
        <v>1599</v>
      </c>
      <c r="N135" s="110" t="s">
        <v>1912</v>
      </c>
      <c r="O135" s="110" t="s">
        <v>1584</v>
      </c>
      <c r="P135" s="112" t="s">
        <v>1678</v>
      </c>
      <c r="Q135" s="111" t="s">
        <v>1000</v>
      </c>
      <c r="R135" s="113" t="str">
        <f>IFERROR(CONCATENATE("*",VLOOKUP(L135,PARAM!E:F,2,0),VLOOKUP(M135,PARAM!K:L,2,0),VLOOKUP(N135,PARAM!H:I,2,0),VLOOKUP(P135,PARAM!S:T,2,0),"*"),"")</f>
        <v>*615230*</v>
      </c>
      <c r="S135" s="111" t="str">
        <f>IFERROR(CONCATENATE(VLOOKUP(L135,PARAM!E:F,2,0),VLOOKUP(M135,PARAM!K:L,2,0),VLOOKUP(N135,PARAM!H:I,2,0),VLOOKUP(O135,PARAM!P:Q,2,0),VLOOKUP(P135,PARAM!S:T,2,0)),"")</f>
        <v>61521630</v>
      </c>
      <c r="T135" s="111">
        <f t="shared" si="4"/>
        <v>8</v>
      </c>
      <c r="U135" s="111" t="str">
        <f t="shared" si="5"/>
        <v>BLUSAS DAMA BRILLANTE VARIOS TALLA UN</v>
      </c>
    </row>
    <row r="136" hidden="1">
      <c r="A136" s="7">
        <v>2.0</v>
      </c>
      <c r="B136" s="5" t="s">
        <v>2242</v>
      </c>
      <c r="C136" s="1"/>
      <c r="D136" s="5" t="s">
        <v>2243</v>
      </c>
      <c r="E136" s="4">
        <v>18000.0</v>
      </c>
      <c r="F136" s="2">
        <f t="shared" si="2"/>
        <v>36000</v>
      </c>
      <c r="G136" s="109">
        <f t="shared" si="3"/>
        <v>36000</v>
      </c>
      <c r="H136" s="1"/>
      <c r="I136" s="1"/>
      <c r="J136" s="1"/>
      <c r="K136" s="110" t="s">
        <v>1906</v>
      </c>
      <c r="L136" s="110" t="s">
        <v>578</v>
      </c>
      <c r="M136" s="110" t="s">
        <v>1599</v>
      </c>
      <c r="N136" s="110" t="s">
        <v>1915</v>
      </c>
      <c r="O136" s="110" t="s">
        <v>1584</v>
      </c>
      <c r="P136" s="112" t="s">
        <v>1678</v>
      </c>
      <c r="Q136" s="111" t="s">
        <v>1000</v>
      </c>
      <c r="R136" s="113" t="str">
        <f>IFERROR(CONCATENATE("*",VLOOKUP(L136,PARAM!E:F,2,0),VLOOKUP(M136,PARAM!K:L,2,0),VLOOKUP(N136,PARAM!H:I,2,0),VLOOKUP(P136,PARAM!S:T,2,0),"*"),"")</f>
        <v>*6118430*</v>
      </c>
      <c r="S136" s="111" t="str">
        <f>IFERROR(CONCATENATE(VLOOKUP(L136,PARAM!E:F,2,0),VLOOKUP(M136,PARAM!K:L,2,0),VLOOKUP(N136,PARAM!H:I,2,0),VLOOKUP(O136,PARAM!P:Q,2,0),VLOOKUP(P136,PARAM!S:T,2,0)),"")</f>
        <v>611841630</v>
      </c>
      <c r="T136" s="111">
        <f t="shared" si="4"/>
        <v>9</v>
      </c>
      <c r="U136" s="111" t="str">
        <f t="shared" si="5"/>
        <v>BLUSAS DAMA MARIPOSA VARIOS TALLA UN</v>
      </c>
    </row>
    <row r="137" hidden="1">
      <c r="A137" s="7">
        <v>7.0</v>
      </c>
      <c r="B137" s="5" t="s">
        <v>2244</v>
      </c>
      <c r="C137" s="1"/>
      <c r="D137" s="5" t="s">
        <v>2245</v>
      </c>
      <c r="E137" s="4">
        <v>23000.0</v>
      </c>
      <c r="F137" s="2">
        <f t="shared" si="2"/>
        <v>161000</v>
      </c>
      <c r="G137" s="109">
        <f t="shared" si="3"/>
        <v>46000</v>
      </c>
      <c r="H137" s="1"/>
      <c r="I137" s="1"/>
      <c r="J137" s="1"/>
      <c r="K137" s="110" t="s">
        <v>1906</v>
      </c>
      <c r="L137" s="110" t="s">
        <v>578</v>
      </c>
      <c r="M137" s="110" t="s">
        <v>1599</v>
      </c>
      <c r="N137" s="110" t="s">
        <v>1909</v>
      </c>
      <c r="O137" s="110" t="s">
        <v>1584</v>
      </c>
      <c r="P137" s="112" t="s">
        <v>1678</v>
      </c>
      <c r="Q137" s="111" t="s">
        <v>1000</v>
      </c>
      <c r="R137" s="113" t="str">
        <f>IFERROR(CONCATENATE("*",VLOOKUP(L137,PARAM!E:F,2,0),VLOOKUP(M137,PARAM!K:L,2,0),VLOOKUP(N137,PARAM!H:I,2,0),VLOOKUP(P137,PARAM!S:T,2,0),"*"),"")</f>
        <v>*612430*</v>
      </c>
      <c r="S137" s="111" t="str">
        <f>IFERROR(CONCATENATE(VLOOKUP(L137,PARAM!E:F,2,0),VLOOKUP(M137,PARAM!K:L,2,0),VLOOKUP(N137,PARAM!H:I,2,0),VLOOKUP(O137,PARAM!P:Q,2,0),VLOOKUP(P137,PARAM!S:T,2,0)),"")</f>
        <v>61241630</v>
      </c>
      <c r="T137" s="111">
        <f t="shared" si="4"/>
        <v>8</v>
      </c>
      <c r="U137" s="111" t="str">
        <f t="shared" si="5"/>
        <v>BLUSAS DAMA AMBAR VARIOS TALLA UN</v>
      </c>
    </row>
    <row r="138" hidden="1">
      <c r="A138" s="7">
        <v>2.0</v>
      </c>
      <c r="B138" s="5" t="s">
        <v>2246</v>
      </c>
      <c r="C138" s="1"/>
      <c r="D138" s="5" t="s">
        <v>2246</v>
      </c>
      <c r="E138" s="4">
        <v>23000.0</v>
      </c>
      <c r="F138" s="2">
        <f t="shared" si="2"/>
        <v>46000</v>
      </c>
      <c r="G138" s="109">
        <f t="shared" si="3"/>
        <v>46000</v>
      </c>
      <c r="H138" s="1"/>
      <c r="I138" s="1"/>
      <c r="J138" s="1"/>
      <c r="K138" s="110" t="s">
        <v>1906</v>
      </c>
      <c r="L138" s="110" t="s">
        <v>1916</v>
      </c>
      <c r="M138" s="110" t="s">
        <v>1599</v>
      </c>
      <c r="N138" s="111" t="s">
        <v>1918</v>
      </c>
      <c r="O138" s="110" t="s">
        <v>1584</v>
      </c>
      <c r="P138" s="112" t="s">
        <v>1678</v>
      </c>
      <c r="Q138" s="111" t="s">
        <v>1000</v>
      </c>
      <c r="R138" s="113" t="str">
        <f>IFERROR(CONCATENATE("*",VLOOKUP(L138,PARAM!E:F,2,0),VLOOKUP(M138,PARAM!K:L,2,0),VLOOKUP(N138,PARAM!H:I,2,0),VLOOKUP(P138,PARAM!S:T,2,0),"*"),"")</f>
        <v>*3814730*</v>
      </c>
      <c r="S138" s="111" t="str">
        <f>IFERROR(CONCATENATE(VLOOKUP(L138,PARAM!E:F,2,0),VLOOKUP(M138,PARAM!K:L,2,0),VLOOKUP(N138,PARAM!H:I,2,0),VLOOKUP(O138,PARAM!P:Q,2,0),VLOOKUP(P138,PARAM!S:T,2,0)),"")</f>
        <v>381471630</v>
      </c>
      <c r="T138" s="111">
        <f t="shared" si="4"/>
        <v>9</v>
      </c>
      <c r="U138" s="111" t="str">
        <f t="shared" si="5"/>
        <v>BODY DAMA BODY COSMO VARIOS TALLA UN</v>
      </c>
    </row>
    <row r="139" hidden="1">
      <c r="A139" s="7">
        <v>1.0</v>
      </c>
      <c r="B139" s="5" t="s">
        <v>2247</v>
      </c>
      <c r="C139" s="1"/>
      <c r="D139" s="5" t="s">
        <v>2248</v>
      </c>
      <c r="E139" s="4">
        <v>23000.0</v>
      </c>
      <c r="F139" s="2">
        <f t="shared" si="2"/>
        <v>23000</v>
      </c>
      <c r="G139" s="109">
        <f t="shared" si="3"/>
        <v>46000</v>
      </c>
      <c r="H139" s="1"/>
      <c r="I139" s="1"/>
      <c r="J139" s="1"/>
      <c r="K139" s="110" t="s">
        <v>1906</v>
      </c>
      <c r="L139" s="110" t="s">
        <v>1916</v>
      </c>
      <c r="M139" s="110" t="s">
        <v>1599</v>
      </c>
      <c r="N139" s="111" t="s">
        <v>1920</v>
      </c>
      <c r="O139" s="110" t="s">
        <v>1584</v>
      </c>
      <c r="P139" s="112" t="s">
        <v>1678</v>
      </c>
      <c r="Q139" s="111" t="s">
        <v>1000</v>
      </c>
      <c r="R139" s="113" t="str">
        <f>IFERROR(CONCATENATE("*",VLOOKUP(L139,PARAM!E:F,2,0),VLOOKUP(M139,PARAM!K:L,2,0),VLOOKUP(N139,PARAM!H:I,2,0),VLOOKUP(P139,PARAM!S:T,2,0),"*"),"")</f>
        <v>*38119930*</v>
      </c>
      <c r="S139" s="111" t="str">
        <f>IFERROR(CONCATENATE(VLOOKUP(L139,PARAM!E:F,2,0),VLOOKUP(M139,PARAM!K:L,2,0),VLOOKUP(N139,PARAM!H:I,2,0),VLOOKUP(O139,PARAM!P:Q,2,0),VLOOKUP(P139,PARAM!S:T,2,0)),"")</f>
        <v>3811991630</v>
      </c>
      <c r="T139" s="111">
        <f t="shared" si="4"/>
        <v>10</v>
      </c>
      <c r="U139" s="111" t="str">
        <f t="shared" si="5"/>
        <v>BODY DAMA OTRA CLASE VARIOS TALLA UN</v>
      </c>
    </row>
    <row r="140" hidden="1">
      <c r="A140" s="7">
        <v>2.0</v>
      </c>
      <c r="B140" s="5" t="s">
        <v>2249</v>
      </c>
      <c r="C140" s="1"/>
      <c r="D140" s="5" t="s">
        <v>2250</v>
      </c>
      <c r="E140" s="4">
        <v>21000.0</v>
      </c>
      <c r="F140" s="2">
        <f t="shared" si="2"/>
        <v>42000</v>
      </c>
      <c r="G140" s="109">
        <f t="shared" si="3"/>
        <v>42000</v>
      </c>
      <c r="H140" s="1"/>
      <c r="I140" s="1"/>
      <c r="J140" s="1"/>
      <c r="K140" s="110" t="s">
        <v>1906</v>
      </c>
      <c r="L140" s="110" t="s">
        <v>1761</v>
      </c>
      <c r="M140" s="110" t="s">
        <v>1599</v>
      </c>
      <c r="N140" s="110" t="s">
        <v>1896</v>
      </c>
      <c r="O140" s="110" t="s">
        <v>1584</v>
      </c>
      <c r="P140" s="112" t="s">
        <v>1752</v>
      </c>
      <c r="Q140" s="111" t="s">
        <v>1007</v>
      </c>
      <c r="R140" s="113" t="str">
        <f>IFERROR(CONCATENATE("*",VLOOKUP(L140,PARAM!E:F,2,0),VLOOKUP(M140,PARAM!K:L,2,0),VLOOKUP(N140,PARAM!H:I,2,0),VLOOKUP(P140,PARAM!S:T,2,0),"*"),"")</f>
        <v>*11121625*</v>
      </c>
      <c r="S140" s="111" t="str">
        <f>IFERROR(CONCATENATE(VLOOKUP(L140,PARAM!E:F,2,0),VLOOKUP(M140,PARAM!K:L,2,0),VLOOKUP(N140,PARAM!H:I,2,0),VLOOKUP(O140,PARAM!P:Q,2,0),VLOOKUP(P140,PARAM!S:T,2,0)),"")</f>
        <v>1112161625</v>
      </c>
      <c r="T140" s="111">
        <f t="shared" si="4"/>
        <v>10</v>
      </c>
      <c r="U140" s="111" t="str">
        <f t="shared" si="5"/>
        <v>CAMISETAS DAMA POLO VARIOS TALLA M</v>
      </c>
    </row>
    <row r="141" hidden="1">
      <c r="A141" s="7">
        <v>2.0</v>
      </c>
      <c r="B141" s="5" t="s">
        <v>2249</v>
      </c>
      <c r="C141" s="1"/>
      <c r="D141" s="5" t="s">
        <v>2250</v>
      </c>
      <c r="E141" s="4">
        <v>21000.0</v>
      </c>
      <c r="F141" s="2">
        <f t="shared" si="2"/>
        <v>42000</v>
      </c>
      <c r="G141" s="109">
        <f t="shared" si="3"/>
        <v>42000</v>
      </c>
      <c r="H141" s="1"/>
      <c r="I141" s="1"/>
      <c r="J141" s="1"/>
      <c r="K141" s="110" t="s">
        <v>1906</v>
      </c>
      <c r="L141" s="110" t="s">
        <v>1761</v>
      </c>
      <c r="M141" s="110" t="s">
        <v>1599</v>
      </c>
      <c r="N141" s="110" t="s">
        <v>1896</v>
      </c>
      <c r="O141" s="110" t="s">
        <v>1584</v>
      </c>
      <c r="P141" s="112" t="s">
        <v>1753</v>
      </c>
      <c r="Q141" s="111" t="s">
        <v>1007</v>
      </c>
      <c r="R141" s="113" t="str">
        <f>IFERROR(CONCATENATE("*",VLOOKUP(L141,PARAM!E:F,2,0),VLOOKUP(M141,PARAM!K:L,2,0),VLOOKUP(N141,PARAM!H:I,2,0),VLOOKUP(P141,PARAM!S:T,2,0),"*"),"")</f>
        <v>*11121627*</v>
      </c>
      <c r="S141" s="111" t="str">
        <f>IFERROR(CONCATENATE(VLOOKUP(L141,PARAM!E:F,2,0),VLOOKUP(M141,PARAM!K:L,2,0),VLOOKUP(N141,PARAM!H:I,2,0),VLOOKUP(O141,PARAM!P:Q,2,0),VLOOKUP(P141,PARAM!S:T,2,0)),"")</f>
        <v>1112161627</v>
      </c>
      <c r="T141" s="111">
        <f t="shared" si="4"/>
        <v>10</v>
      </c>
      <c r="U141" s="111" t="str">
        <f t="shared" si="5"/>
        <v>CAMISETAS DAMA POLO VARIOS TALLA S</v>
      </c>
    </row>
    <row r="142" hidden="1">
      <c r="A142" s="7">
        <v>2.0</v>
      </c>
      <c r="B142" s="5" t="s">
        <v>2251</v>
      </c>
      <c r="C142" s="1"/>
      <c r="D142" s="5" t="s">
        <v>2252</v>
      </c>
      <c r="E142" s="4">
        <v>25000.0</v>
      </c>
      <c r="F142" s="2">
        <f t="shared" si="2"/>
        <v>50000</v>
      </c>
      <c r="G142" s="109">
        <f t="shared" si="3"/>
        <v>50000</v>
      </c>
      <c r="H142" s="1"/>
      <c r="I142" s="1"/>
      <c r="J142" s="1"/>
      <c r="K142" s="110" t="s">
        <v>1870</v>
      </c>
      <c r="L142" s="110" t="s">
        <v>1761</v>
      </c>
      <c r="M142" s="110" t="s">
        <v>1606</v>
      </c>
      <c r="N142" s="110" t="s">
        <v>1880</v>
      </c>
      <c r="O142" s="110" t="s">
        <v>1584</v>
      </c>
      <c r="P142" s="112" t="s">
        <v>1754</v>
      </c>
      <c r="Q142" s="111" t="s">
        <v>1007</v>
      </c>
      <c r="R142" s="113" t="str">
        <f>IFERROR(CONCATENATE("*",VLOOKUP(L142,PARAM!E:F,2,0),VLOOKUP(M142,PARAM!K:L,2,0),VLOOKUP(N142,PARAM!H:I,2,0),VLOOKUP(P142,PARAM!S:T,2,0),"*"),"")</f>
        <v>*11222032*</v>
      </c>
      <c r="S142" s="111" t="str">
        <f>IFERROR(CONCATENATE(VLOOKUP(L142,PARAM!E:F,2,0),VLOOKUP(M142,PARAM!K:L,2,0),VLOOKUP(N142,PARAM!H:I,2,0),VLOOKUP(O142,PARAM!P:Q,2,0),VLOOKUP(P142,PARAM!S:T,2,0)),"")</f>
        <v>1122201632</v>
      </c>
      <c r="T142" s="111">
        <f t="shared" si="4"/>
        <v>10</v>
      </c>
      <c r="U142" s="111" t="str">
        <f t="shared" si="5"/>
        <v>CAMISETAS CABALLERO POLO TIPO GALLETA VARIOS TALLA XL</v>
      </c>
    </row>
    <row r="143" hidden="1">
      <c r="A143" s="7">
        <v>2.0</v>
      </c>
      <c r="B143" s="5" t="s">
        <v>2251</v>
      </c>
      <c r="C143" s="1"/>
      <c r="D143" s="5" t="s">
        <v>2252</v>
      </c>
      <c r="E143" s="4">
        <v>25000.0</v>
      </c>
      <c r="F143" s="2">
        <f t="shared" si="2"/>
        <v>50000</v>
      </c>
      <c r="G143" s="109">
        <f t="shared" si="3"/>
        <v>50000</v>
      </c>
      <c r="H143" s="1"/>
      <c r="I143" s="1"/>
      <c r="J143" s="1"/>
      <c r="K143" s="110" t="s">
        <v>1870</v>
      </c>
      <c r="L143" s="110" t="s">
        <v>1761</v>
      </c>
      <c r="M143" s="110" t="s">
        <v>1606</v>
      </c>
      <c r="N143" s="110" t="s">
        <v>1880</v>
      </c>
      <c r="O143" s="110" t="s">
        <v>1584</v>
      </c>
      <c r="P143" s="112" t="s">
        <v>1753</v>
      </c>
      <c r="Q143" s="111" t="s">
        <v>1007</v>
      </c>
      <c r="R143" s="113" t="str">
        <f>IFERROR(CONCATENATE("*",VLOOKUP(L143,PARAM!E:F,2,0),VLOOKUP(M143,PARAM!K:L,2,0),VLOOKUP(N143,PARAM!H:I,2,0),VLOOKUP(P143,PARAM!S:T,2,0),"*"),"")</f>
        <v>*11222027*</v>
      </c>
      <c r="S143" s="111" t="str">
        <f>IFERROR(CONCATENATE(VLOOKUP(L143,PARAM!E:F,2,0),VLOOKUP(M143,PARAM!K:L,2,0),VLOOKUP(N143,PARAM!H:I,2,0),VLOOKUP(O143,PARAM!P:Q,2,0),VLOOKUP(P143,PARAM!S:T,2,0)),"")</f>
        <v>1122201627</v>
      </c>
      <c r="T143" s="111">
        <f t="shared" si="4"/>
        <v>10</v>
      </c>
      <c r="U143" s="111" t="str">
        <f t="shared" si="5"/>
        <v>CAMISETAS CABALLERO POLO TIPO GALLETA VARIOS TALLA S</v>
      </c>
    </row>
    <row r="144" hidden="1">
      <c r="A144" s="7">
        <v>2.0</v>
      </c>
      <c r="B144" s="5" t="s">
        <v>2251</v>
      </c>
      <c r="C144" s="1"/>
      <c r="D144" s="5" t="s">
        <v>2252</v>
      </c>
      <c r="E144" s="4">
        <v>25000.0</v>
      </c>
      <c r="F144" s="2">
        <f t="shared" si="2"/>
        <v>50000</v>
      </c>
      <c r="G144" s="109">
        <f t="shared" si="3"/>
        <v>50000</v>
      </c>
      <c r="H144" s="1"/>
      <c r="I144" s="1"/>
      <c r="J144" s="1"/>
      <c r="K144" s="110" t="s">
        <v>1870</v>
      </c>
      <c r="L144" s="110" t="s">
        <v>1761</v>
      </c>
      <c r="M144" s="110" t="s">
        <v>1606</v>
      </c>
      <c r="N144" s="110" t="s">
        <v>1880</v>
      </c>
      <c r="O144" s="110" t="s">
        <v>1584</v>
      </c>
      <c r="P144" s="112" t="s">
        <v>1752</v>
      </c>
      <c r="Q144" s="111" t="s">
        <v>1007</v>
      </c>
      <c r="R144" s="113" t="str">
        <f>IFERROR(CONCATENATE("*",VLOOKUP(L144,PARAM!E:F,2,0),VLOOKUP(M144,PARAM!K:L,2,0),VLOOKUP(N144,PARAM!H:I,2,0),VLOOKUP(P144,PARAM!S:T,2,0),"*"),"")</f>
        <v>*11222025*</v>
      </c>
      <c r="S144" s="111" t="str">
        <f>IFERROR(CONCATENATE(VLOOKUP(L144,PARAM!E:F,2,0),VLOOKUP(M144,PARAM!K:L,2,0),VLOOKUP(N144,PARAM!H:I,2,0),VLOOKUP(O144,PARAM!P:Q,2,0),VLOOKUP(P144,PARAM!S:T,2,0)),"")</f>
        <v>1122201625</v>
      </c>
      <c r="T144" s="111">
        <f t="shared" si="4"/>
        <v>10</v>
      </c>
      <c r="U144" s="111" t="str">
        <f t="shared" si="5"/>
        <v>CAMISETAS CABALLERO POLO TIPO GALLETA VARIOS TALLA M</v>
      </c>
    </row>
    <row r="145" hidden="1">
      <c r="A145" s="7">
        <v>2.0</v>
      </c>
      <c r="B145" s="5" t="s">
        <v>2251</v>
      </c>
      <c r="C145" s="1"/>
      <c r="D145" s="5" t="s">
        <v>2252</v>
      </c>
      <c r="E145" s="4">
        <v>25000.0</v>
      </c>
      <c r="F145" s="2">
        <f t="shared" si="2"/>
        <v>50000</v>
      </c>
      <c r="G145" s="109">
        <f t="shared" si="3"/>
        <v>50000</v>
      </c>
      <c r="H145" s="1"/>
      <c r="I145" s="1"/>
      <c r="J145" s="1"/>
      <c r="K145" s="110" t="s">
        <v>1870</v>
      </c>
      <c r="L145" s="110" t="s">
        <v>1761</v>
      </c>
      <c r="M145" s="110" t="s">
        <v>1606</v>
      </c>
      <c r="N145" s="110" t="s">
        <v>1880</v>
      </c>
      <c r="O145" s="110" t="s">
        <v>1584</v>
      </c>
      <c r="P145" s="112" t="s">
        <v>1751</v>
      </c>
      <c r="Q145" s="111" t="s">
        <v>1007</v>
      </c>
      <c r="R145" s="113" t="str">
        <f>IFERROR(CONCATENATE("*",VLOOKUP(L145,PARAM!E:F,2,0),VLOOKUP(M145,PARAM!K:L,2,0),VLOOKUP(N145,PARAM!H:I,2,0),VLOOKUP(P145,PARAM!S:T,2,0),"*"),"")</f>
        <v>*11222023*</v>
      </c>
      <c r="S145" s="111" t="str">
        <f>IFERROR(CONCATENATE(VLOOKUP(L145,PARAM!E:F,2,0),VLOOKUP(M145,PARAM!K:L,2,0),VLOOKUP(N145,PARAM!H:I,2,0),VLOOKUP(O145,PARAM!P:Q,2,0),VLOOKUP(P145,PARAM!S:T,2,0)),"")</f>
        <v>1122201623</v>
      </c>
      <c r="T145" s="111">
        <f t="shared" si="4"/>
        <v>10</v>
      </c>
      <c r="U145" s="111" t="str">
        <f t="shared" si="5"/>
        <v>CAMISETAS CABALLERO POLO TIPO GALLETA VARIOS TALLA L</v>
      </c>
    </row>
    <row r="146" hidden="1">
      <c r="A146" s="7">
        <v>2.0</v>
      </c>
      <c r="B146" s="5" t="s">
        <v>2253</v>
      </c>
      <c r="C146" s="1"/>
      <c r="D146" s="5" t="s">
        <v>2236</v>
      </c>
      <c r="E146" s="4">
        <v>20000.0</v>
      </c>
      <c r="F146" s="2">
        <f t="shared" si="2"/>
        <v>40000</v>
      </c>
      <c r="G146" s="109">
        <f t="shared" si="3"/>
        <v>40000</v>
      </c>
      <c r="H146" s="1"/>
      <c r="I146" s="1"/>
      <c r="J146" s="1"/>
      <c r="K146" s="110" t="s">
        <v>1870</v>
      </c>
      <c r="L146" s="110" t="s">
        <v>1761</v>
      </c>
      <c r="M146" s="110" t="s">
        <v>1606</v>
      </c>
      <c r="N146" s="110" t="s">
        <v>1877</v>
      </c>
      <c r="O146" s="110" t="s">
        <v>1584</v>
      </c>
      <c r="P146" s="112" t="s">
        <v>1753</v>
      </c>
      <c r="Q146" s="111" t="s">
        <v>1007</v>
      </c>
      <c r="R146" s="113" t="str">
        <f>IFERROR(CONCATENATE("*",VLOOKUP(L146,PARAM!E:F,2,0),VLOOKUP(M146,PARAM!K:L,2,0),VLOOKUP(N146,PARAM!H:I,2,0),VLOOKUP(P146,PARAM!S:T,2,0),"*"),"")</f>
        <v>*11210827*</v>
      </c>
      <c r="S146" s="111" t="str">
        <f>IFERROR(CONCATENATE(VLOOKUP(L146,PARAM!E:F,2,0),VLOOKUP(M146,PARAM!K:L,2,0),VLOOKUP(N146,PARAM!H:I,2,0),VLOOKUP(O146,PARAM!P:Q,2,0),VLOOKUP(P146,PARAM!S:T,2,0)),"")</f>
        <v>1121081627</v>
      </c>
      <c r="T146" s="111">
        <f t="shared" si="4"/>
        <v>10</v>
      </c>
      <c r="U146" s="111" t="str">
        <f t="shared" si="5"/>
        <v>CAMISETAS CABALLERO CUELLO REDONDO VARIOS TALLA S</v>
      </c>
    </row>
    <row r="147" hidden="1">
      <c r="A147" s="7">
        <v>2.0</v>
      </c>
      <c r="B147" s="5" t="s">
        <v>2253</v>
      </c>
      <c r="C147" s="1"/>
      <c r="D147" s="5" t="s">
        <v>2236</v>
      </c>
      <c r="E147" s="4">
        <v>20000.0</v>
      </c>
      <c r="F147" s="2">
        <f t="shared" si="2"/>
        <v>40000</v>
      </c>
      <c r="G147" s="109">
        <f t="shared" si="3"/>
        <v>40000</v>
      </c>
      <c r="H147" s="1"/>
      <c r="I147" s="1"/>
      <c r="J147" s="1"/>
      <c r="K147" s="110" t="s">
        <v>1870</v>
      </c>
      <c r="L147" s="110" t="s">
        <v>1761</v>
      </c>
      <c r="M147" s="110" t="s">
        <v>1606</v>
      </c>
      <c r="N147" s="110" t="s">
        <v>1877</v>
      </c>
      <c r="O147" s="110" t="s">
        <v>1584</v>
      </c>
      <c r="P147" s="112" t="s">
        <v>1752</v>
      </c>
      <c r="Q147" s="111" t="s">
        <v>1007</v>
      </c>
      <c r="R147" s="113" t="str">
        <f>IFERROR(CONCATENATE("*",VLOOKUP(L147,PARAM!E:F,2,0),VLOOKUP(M147,PARAM!K:L,2,0),VLOOKUP(N147,PARAM!H:I,2,0),VLOOKUP(P147,PARAM!S:T,2,0),"*"),"")</f>
        <v>*11210825*</v>
      </c>
      <c r="S147" s="111" t="str">
        <f>IFERROR(CONCATENATE(VLOOKUP(L147,PARAM!E:F,2,0),VLOOKUP(M147,PARAM!K:L,2,0),VLOOKUP(N147,PARAM!H:I,2,0),VLOOKUP(O147,PARAM!P:Q,2,0),VLOOKUP(P147,PARAM!S:T,2,0)),"")</f>
        <v>1121081625</v>
      </c>
      <c r="T147" s="111">
        <f t="shared" si="4"/>
        <v>10</v>
      </c>
      <c r="U147" s="111" t="str">
        <f t="shared" si="5"/>
        <v>CAMISETAS CABALLERO CUELLO REDONDO VARIOS TALLA M</v>
      </c>
    </row>
    <row r="148" hidden="1">
      <c r="A148" s="7">
        <v>2.0</v>
      </c>
      <c r="B148" s="5" t="s">
        <v>2253</v>
      </c>
      <c r="C148" s="1"/>
      <c r="D148" s="5" t="s">
        <v>2236</v>
      </c>
      <c r="E148" s="4">
        <v>20000.0</v>
      </c>
      <c r="F148" s="2">
        <f t="shared" si="2"/>
        <v>40000</v>
      </c>
      <c r="G148" s="109">
        <f t="shared" si="3"/>
        <v>40000</v>
      </c>
      <c r="H148" s="1"/>
      <c r="I148" s="1"/>
      <c r="J148" s="1"/>
      <c r="K148" s="110" t="s">
        <v>1870</v>
      </c>
      <c r="L148" s="110" t="s">
        <v>1761</v>
      </c>
      <c r="M148" s="110" t="s">
        <v>1606</v>
      </c>
      <c r="N148" s="110" t="s">
        <v>1877</v>
      </c>
      <c r="O148" s="110" t="s">
        <v>1584</v>
      </c>
      <c r="P148" s="112" t="s">
        <v>1751</v>
      </c>
      <c r="Q148" s="111" t="s">
        <v>1007</v>
      </c>
      <c r="R148" s="113" t="str">
        <f>IFERROR(CONCATENATE("*",VLOOKUP(L148,PARAM!E:F,2,0),VLOOKUP(M148,PARAM!K:L,2,0),VLOOKUP(N148,PARAM!H:I,2,0),VLOOKUP(P148,PARAM!S:T,2,0),"*"),"")</f>
        <v>*11210823*</v>
      </c>
      <c r="S148" s="111" t="str">
        <f>IFERROR(CONCATENATE(VLOOKUP(L148,PARAM!E:F,2,0),VLOOKUP(M148,PARAM!K:L,2,0),VLOOKUP(N148,PARAM!H:I,2,0),VLOOKUP(O148,PARAM!P:Q,2,0),VLOOKUP(P148,PARAM!S:T,2,0)),"")</f>
        <v>1121081623</v>
      </c>
      <c r="T148" s="111">
        <f t="shared" si="4"/>
        <v>10</v>
      </c>
      <c r="U148" s="111" t="str">
        <f t="shared" si="5"/>
        <v>CAMISETAS CABALLERO CUELLO REDONDO VARIOS TALLA L</v>
      </c>
    </row>
    <row r="149" hidden="1">
      <c r="A149" s="7">
        <v>2.0</v>
      </c>
      <c r="B149" s="5" t="s">
        <v>2253</v>
      </c>
      <c r="C149" s="1"/>
      <c r="D149" s="5" t="s">
        <v>2236</v>
      </c>
      <c r="E149" s="4">
        <v>20000.0</v>
      </c>
      <c r="F149" s="2">
        <f t="shared" si="2"/>
        <v>40000</v>
      </c>
      <c r="G149" s="109">
        <f t="shared" si="3"/>
        <v>40000</v>
      </c>
      <c r="H149" s="1"/>
      <c r="I149" s="1"/>
      <c r="J149" s="1"/>
      <c r="K149" s="110" t="s">
        <v>1870</v>
      </c>
      <c r="L149" s="110" t="s">
        <v>1761</v>
      </c>
      <c r="M149" s="110" t="s">
        <v>1606</v>
      </c>
      <c r="N149" s="110" t="s">
        <v>1877</v>
      </c>
      <c r="O149" s="110" t="s">
        <v>1584</v>
      </c>
      <c r="P149" s="112" t="s">
        <v>1754</v>
      </c>
      <c r="Q149" s="111" t="s">
        <v>1007</v>
      </c>
      <c r="R149" s="113" t="str">
        <f>IFERROR(CONCATENATE("*",VLOOKUP(L149,PARAM!E:F,2,0),VLOOKUP(M149,PARAM!K:L,2,0),VLOOKUP(N149,PARAM!H:I,2,0),VLOOKUP(P149,PARAM!S:T,2,0),"*"),"")</f>
        <v>*11210832*</v>
      </c>
      <c r="S149" s="111" t="str">
        <f>IFERROR(CONCATENATE(VLOOKUP(L149,PARAM!E:F,2,0),VLOOKUP(M149,PARAM!K:L,2,0),VLOOKUP(N149,PARAM!H:I,2,0),VLOOKUP(O149,PARAM!P:Q,2,0),VLOOKUP(P149,PARAM!S:T,2,0)),"")</f>
        <v>1121081632</v>
      </c>
      <c r="T149" s="111">
        <f t="shared" si="4"/>
        <v>10</v>
      </c>
      <c r="U149" s="111" t="str">
        <f t="shared" si="5"/>
        <v>CAMISETAS CABALLERO CUELLO REDONDO VARIOS TALLA XL</v>
      </c>
    </row>
    <row r="150" hidden="1">
      <c r="A150" s="7">
        <v>2.0</v>
      </c>
      <c r="B150" s="5" t="s">
        <v>2254</v>
      </c>
      <c r="C150" s="1"/>
      <c r="D150" s="5" t="s">
        <v>2255</v>
      </c>
      <c r="E150" s="4">
        <v>24000.0</v>
      </c>
      <c r="F150" s="2">
        <f t="shared" si="2"/>
        <v>48000</v>
      </c>
      <c r="G150" s="109">
        <f t="shared" si="3"/>
        <v>48000</v>
      </c>
      <c r="H150" s="1"/>
      <c r="I150" s="1"/>
      <c r="J150" s="1"/>
      <c r="K150" s="110" t="s">
        <v>1870</v>
      </c>
      <c r="L150" s="110" t="s">
        <v>1761</v>
      </c>
      <c r="M150" s="110" t="s">
        <v>1606</v>
      </c>
      <c r="N150" s="110" t="s">
        <v>1879</v>
      </c>
      <c r="O150" s="110" t="s">
        <v>1584</v>
      </c>
      <c r="P150" s="112" t="s">
        <v>1753</v>
      </c>
      <c r="Q150" s="111" t="s">
        <v>1007</v>
      </c>
      <c r="R150" s="113" t="str">
        <f>IFERROR(CONCATENATE("*",VLOOKUP(L150,PARAM!E:F,2,0),VLOOKUP(M150,PARAM!K:L,2,0),VLOOKUP(N150,PARAM!H:I,2,0),VLOOKUP(P150,PARAM!S:T,2,0),"*"),"")</f>
        <v>*11221827*</v>
      </c>
      <c r="S150" s="111" t="str">
        <f>IFERROR(CONCATENATE(VLOOKUP(L150,PARAM!E:F,2,0),VLOOKUP(M150,PARAM!K:L,2,0),VLOOKUP(N150,PARAM!H:I,2,0),VLOOKUP(O150,PARAM!P:Q,2,0),VLOOKUP(P150,PARAM!S:T,2,0)),"")</f>
        <v>1122181627</v>
      </c>
      <c r="T150" s="111">
        <f t="shared" si="4"/>
        <v>10</v>
      </c>
      <c r="U150" s="111" t="str">
        <f t="shared" si="5"/>
        <v>CAMISETAS CABALLERO POLO SEDA FRIA VARIOS TALLA S</v>
      </c>
    </row>
    <row r="151" hidden="1">
      <c r="A151" s="7">
        <v>2.0</v>
      </c>
      <c r="B151" s="5" t="s">
        <v>2254</v>
      </c>
      <c r="C151" s="1"/>
      <c r="D151" s="5" t="s">
        <v>2255</v>
      </c>
      <c r="E151" s="4">
        <v>24000.0</v>
      </c>
      <c r="F151" s="2">
        <f t="shared" si="2"/>
        <v>48000</v>
      </c>
      <c r="G151" s="109">
        <f t="shared" si="3"/>
        <v>48000</v>
      </c>
      <c r="H151" s="1"/>
      <c r="I151" s="1"/>
      <c r="J151" s="1"/>
      <c r="K151" s="110" t="s">
        <v>1870</v>
      </c>
      <c r="L151" s="110" t="s">
        <v>1761</v>
      </c>
      <c r="M151" s="110" t="s">
        <v>1606</v>
      </c>
      <c r="N151" s="110" t="s">
        <v>1879</v>
      </c>
      <c r="O151" s="110" t="s">
        <v>1584</v>
      </c>
      <c r="P151" s="112" t="s">
        <v>1752</v>
      </c>
      <c r="Q151" s="111" t="s">
        <v>1007</v>
      </c>
      <c r="R151" s="113" t="str">
        <f>IFERROR(CONCATENATE("*",VLOOKUP(L151,PARAM!E:F,2,0),VLOOKUP(M151,PARAM!K:L,2,0),VLOOKUP(N151,PARAM!H:I,2,0),VLOOKUP(P151,PARAM!S:T,2,0),"*"),"")</f>
        <v>*11221825*</v>
      </c>
      <c r="S151" s="111" t="str">
        <f>IFERROR(CONCATENATE(VLOOKUP(L151,PARAM!E:F,2,0),VLOOKUP(M151,PARAM!K:L,2,0),VLOOKUP(N151,PARAM!H:I,2,0),VLOOKUP(O151,PARAM!P:Q,2,0),VLOOKUP(P151,PARAM!S:T,2,0)),"")</f>
        <v>1122181625</v>
      </c>
      <c r="T151" s="111">
        <f t="shared" si="4"/>
        <v>10</v>
      </c>
      <c r="U151" s="111" t="str">
        <f t="shared" si="5"/>
        <v>CAMISETAS CABALLERO POLO SEDA FRIA VARIOS TALLA M</v>
      </c>
    </row>
    <row r="152" hidden="1">
      <c r="A152" s="7">
        <v>2.0</v>
      </c>
      <c r="B152" s="5" t="s">
        <v>2254</v>
      </c>
      <c r="C152" s="1"/>
      <c r="D152" s="5" t="s">
        <v>2255</v>
      </c>
      <c r="E152" s="4">
        <v>24000.0</v>
      </c>
      <c r="F152" s="2">
        <f t="shared" si="2"/>
        <v>48000</v>
      </c>
      <c r="G152" s="109">
        <f t="shared" si="3"/>
        <v>48000</v>
      </c>
      <c r="H152" s="1"/>
      <c r="I152" s="1"/>
      <c r="J152" s="1"/>
      <c r="K152" s="110" t="s">
        <v>1870</v>
      </c>
      <c r="L152" s="110" t="s">
        <v>1761</v>
      </c>
      <c r="M152" s="110" t="s">
        <v>1606</v>
      </c>
      <c r="N152" s="110" t="s">
        <v>1879</v>
      </c>
      <c r="O152" s="110" t="s">
        <v>1584</v>
      </c>
      <c r="P152" s="112" t="s">
        <v>1751</v>
      </c>
      <c r="Q152" s="111" t="s">
        <v>1007</v>
      </c>
      <c r="R152" s="113" t="str">
        <f>IFERROR(CONCATENATE("*",VLOOKUP(L152,PARAM!E:F,2,0),VLOOKUP(M152,PARAM!K:L,2,0),VLOOKUP(N152,PARAM!H:I,2,0),VLOOKUP(P152,PARAM!S:T,2,0),"*"),"")</f>
        <v>*11221823*</v>
      </c>
      <c r="S152" s="111" t="str">
        <f>IFERROR(CONCATENATE(VLOOKUP(L152,PARAM!E:F,2,0),VLOOKUP(M152,PARAM!K:L,2,0),VLOOKUP(N152,PARAM!H:I,2,0),VLOOKUP(O152,PARAM!P:Q,2,0),VLOOKUP(P152,PARAM!S:T,2,0)),"")</f>
        <v>1122181623</v>
      </c>
      <c r="T152" s="111">
        <f t="shared" si="4"/>
        <v>10</v>
      </c>
      <c r="U152" s="111" t="str">
        <f t="shared" si="5"/>
        <v>CAMISETAS CABALLERO POLO SEDA FRIA VARIOS TALLA L</v>
      </c>
    </row>
    <row r="153" hidden="1">
      <c r="A153" s="7">
        <v>2.0</v>
      </c>
      <c r="B153" s="5" t="s">
        <v>2254</v>
      </c>
      <c r="C153" s="1"/>
      <c r="D153" s="5" t="s">
        <v>2255</v>
      </c>
      <c r="E153" s="4">
        <v>24000.0</v>
      </c>
      <c r="F153" s="2">
        <f t="shared" si="2"/>
        <v>48000</v>
      </c>
      <c r="G153" s="109">
        <f t="shared" si="3"/>
        <v>48000</v>
      </c>
      <c r="H153" s="1"/>
      <c r="I153" s="1"/>
      <c r="J153" s="1"/>
      <c r="K153" s="110" t="s">
        <v>1870</v>
      </c>
      <c r="L153" s="110" t="s">
        <v>1761</v>
      </c>
      <c r="M153" s="110" t="s">
        <v>1606</v>
      </c>
      <c r="N153" s="110" t="s">
        <v>1879</v>
      </c>
      <c r="O153" s="110" t="s">
        <v>1584</v>
      </c>
      <c r="P153" s="112" t="s">
        <v>1754</v>
      </c>
      <c r="Q153" s="111" t="s">
        <v>1007</v>
      </c>
      <c r="R153" s="113" t="str">
        <f>IFERROR(CONCATENATE("*",VLOOKUP(L153,PARAM!E:F,2,0),VLOOKUP(M153,PARAM!K:L,2,0),VLOOKUP(N153,PARAM!H:I,2,0),VLOOKUP(P153,PARAM!S:T,2,0),"*"),"")</f>
        <v>*11221832*</v>
      </c>
      <c r="S153" s="111" t="str">
        <f>IFERROR(CONCATENATE(VLOOKUP(L153,PARAM!E:F,2,0),VLOOKUP(M153,PARAM!K:L,2,0),VLOOKUP(N153,PARAM!H:I,2,0),VLOOKUP(O153,PARAM!P:Q,2,0),VLOOKUP(P153,PARAM!S:T,2,0)),"")</f>
        <v>1122181632</v>
      </c>
      <c r="T153" s="111">
        <f t="shared" si="4"/>
        <v>10</v>
      </c>
      <c r="U153" s="111" t="str">
        <f t="shared" si="5"/>
        <v>CAMISETAS CABALLERO POLO SEDA FRIA VARIOS TALLA XL</v>
      </c>
    </row>
    <row r="154" hidden="1">
      <c r="A154" s="7">
        <v>2.0</v>
      </c>
      <c r="B154" s="5" t="s">
        <v>2256</v>
      </c>
      <c r="C154" s="1"/>
      <c r="D154" s="5" t="s">
        <v>2257</v>
      </c>
      <c r="E154" s="4">
        <v>46000.0</v>
      </c>
      <c r="F154" s="2">
        <f t="shared" si="2"/>
        <v>92000</v>
      </c>
      <c r="G154" s="109">
        <f t="shared" si="3"/>
        <v>92000</v>
      </c>
      <c r="H154" s="1"/>
      <c r="I154" s="1"/>
      <c r="J154" s="1"/>
      <c r="K154" s="110" t="s">
        <v>1906</v>
      </c>
      <c r="L154" s="110" t="s">
        <v>1835</v>
      </c>
      <c r="M154" s="110" t="s">
        <v>1599</v>
      </c>
      <c r="N154" s="110" t="s">
        <v>1957</v>
      </c>
      <c r="O154" s="110" t="s">
        <v>1584</v>
      </c>
      <c r="P154" s="112">
        <v>12.0</v>
      </c>
      <c r="Q154" s="111" t="s">
        <v>1015</v>
      </c>
      <c r="R154" s="113" t="str">
        <f>IFERROR(CONCATENATE("*",VLOOKUP(L154,PARAM!E:F,2,0),VLOOKUP(M154,PARAM!K:L,2,0),VLOOKUP(N154,PARAM!H:I,2,0),VLOOKUP(P154,PARAM!S:T,2,0),"*"),"")</f>
        <v>*211974*</v>
      </c>
      <c r="S154" s="111" t="str">
        <f>IFERROR(CONCATENATE(VLOOKUP(L154,PARAM!E:F,2,0),VLOOKUP(M154,PARAM!K:L,2,0),VLOOKUP(N154,PARAM!H:I,2,0),VLOOKUP(O154,PARAM!P:Q,2,0),VLOOKUP(P154,PARAM!S:T,2,0)),"")</f>
        <v>21197164</v>
      </c>
      <c r="T154" s="111">
        <f t="shared" si="4"/>
        <v>8</v>
      </c>
      <c r="U154" s="111" t="str">
        <f t="shared" si="5"/>
        <v>PANTALONES DAMA NOCHE VARIOS TALLA 12</v>
      </c>
    </row>
    <row r="155" hidden="1">
      <c r="A155" s="7">
        <v>1.0</v>
      </c>
      <c r="B155" s="5" t="s">
        <v>2256</v>
      </c>
      <c r="C155" s="1"/>
      <c r="D155" s="5" t="s">
        <v>2257</v>
      </c>
      <c r="E155" s="4">
        <v>46000.0</v>
      </c>
      <c r="F155" s="2">
        <f t="shared" si="2"/>
        <v>46000</v>
      </c>
      <c r="G155" s="109">
        <f t="shared" si="3"/>
        <v>92000</v>
      </c>
      <c r="H155" s="1"/>
      <c r="I155" s="1"/>
      <c r="J155" s="1"/>
      <c r="K155" s="110" t="s">
        <v>1906</v>
      </c>
      <c r="L155" s="110" t="s">
        <v>1835</v>
      </c>
      <c r="M155" s="110" t="s">
        <v>1599</v>
      </c>
      <c r="N155" s="110" t="s">
        <v>1957</v>
      </c>
      <c r="O155" s="110" t="s">
        <v>1584</v>
      </c>
      <c r="P155" s="112">
        <v>14.0</v>
      </c>
      <c r="Q155" s="111" t="s">
        <v>1015</v>
      </c>
      <c r="R155" s="113" t="str">
        <f>IFERROR(CONCATENATE("*",VLOOKUP(L155,PARAM!E:F,2,0),VLOOKUP(M155,PARAM!K:L,2,0),VLOOKUP(N155,PARAM!H:I,2,0),VLOOKUP(P155,PARAM!S:T,2,0),"*"),"")</f>
        <v>*211975*</v>
      </c>
      <c r="S155" s="111" t="str">
        <f>IFERROR(CONCATENATE(VLOOKUP(L155,PARAM!E:F,2,0),VLOOKUP(M155,PARAM!K:L,2,0),VLOOKUP(N155,PARAM!H:I,2,0),VLOOKUP(O155,PARAM!P:Q,2,0),VLOOKUP(P155,PARAM!S:T,2,0)),"")</f>
        <v>21197165</v>
      </c>
      <c r="T155" s="111">
        <f t="shared" si="4"/>
        <v>8</v>
      </c>
      <c r="U155" s="111" t="str">
        <f t="shared" si="5"/>
        <v>PANTALONES DAMA NOCHE VARIOS TALLA 14</v>
      </c>
    </row>
    <row r="156" hidden="1">
      <c r="A156" s="7">
        <v>1.0</v>
      </c>
      <c r="B156" s="5" t="s">
        <v>2256</v>
      </c>
      <c r="C156" s="1"/>
      <c r="D156" s="5" t="s">
        <v>2257</v>
      </c>
      <c r="E156" s="4">
        <v>46000.0</v>
      </c>
      <c r="F156" s="2">
        <f t="shared" si="2"/>
        <v>46000</v>
      </c>
      <c r="G156" s="109">
        <f t="shared" si="3"/>
        <v>92000</v>
      </c>
      <c r="H156" s="1"/>
      <c r="I156" s="1"/>
      <c r="J156" s="1"/>
      <c r="K156" s="110" t="s">
        <v>1906</v>
      </c>
      <c r="L156" s="110" t="s">
        <v>1835</v>
      </c>
      <c r="M156" s="110" t="s">
        <v>1599</v>
      </c>
      <c r="N156" s="110" t="s">
        <v>1957</v>
      </c>
      <c r="O156" s="110" t="s">
        <v>1584</v>
      </c>
      <c r="P156" s="112">
        <v>10.0</v>
      </c>
      <c r="Q156" s="111" t="s">
        <v>1015</v>
      </c>
      <c r="R156" s="113" t="str">
        <f>IFERROR(CONCATENATE("*",VLOOKUP(L156,PARAM!E:F,2,0),VLOOKUP(M156,PARAM!K:L,2,0),VLOOKUP(N156,PARAM!H:I,2,0),VLOOKUP(P156,PARAM!S:T,2,0),"*"),"")</f>
        <v>*211973*</v>
      </c>
      <c r="S156" s="111" t="str">
        <f>IFERROR(CONCATENATE(VLOOKUP(L156,PARAM!E:F,2,0),VLOOKUP(M156,PARAM!K:L,2,0),VLOOKUP(N156,PARAM!H:I,2,0),VLOOKUP(O156,PARAM!P:Q,2,0),VLOOKUP(P156,PARAM!S:T,2,0)),"")</f>
        <v>21197163</v>
      </c>
      <c r="T156" s="111">
        <f t="shared" si="4"/>
        <v>8</v>
      </c>
      <c r="U156" s="111" t="str">
        <f t="shared" si="5"/>
        <v>PANTALONES DAMA NOCHE VARIOS TALLA 10</v>
      </c>
    </row>
    <row r="157" hidden="1">
      <c r="A157" s="7">
        <v>1.0</v>
      </c>
      <c r="B157" s="5" t="s">
        <v>2258</v>
      </c>
      <c r="C157" s="1"/>
      <c r="D157" s="5" t="s">
        <v>2259</v>
      </c>
      <c r="E157" s="4">
        <v>48000.0</v>
      </c>
      <c r="F157" s="2">
        <f t="shared" si="2"/>
        <v>48000</v>
      </c>
      <c r="G157" s="109">
        <f t="shared" si="3"/>
        <v>96000</v>
      </c>
      <c r="H157" s="1"/>
      <c r="I157" s="1"/>
      <c r="J157" s="1"/>
      <c r="K157" s="110" t="s">
        <v>1906</v>
      </c>
      <c r="L157" s="110" t="s">
        <v>1824</v>
      </c>
      <c r="M157" s="110" t="s">
        <v>1599</v>
      </c>
      <c r="N157" s="110" t="s">
        <v>1938</v>
      </c>
      <c r="O157" s="110" t="s">
        <v>1584</v>
      </c>
      <c r="P157" s="112">
        <v>6.0</v>
      </c>
      <c r="Q157" s="111" t="s">
        <v>1015</v>
      </c>
      <c r="R157" s="113" t="str">
        <f>IFERROR(CONCATENATE("*",VLOOKUP(L157,PARAM!E:F,2,0),VLOOKUP(M157,PARAM!K:L,2,0),VLOOKUP(N157,PARAM!H:I,2,0),VLOOKUP(P157,PARAM!S:T,2,0),"*"),"")</f>
        <v>*911371*</v>
      </c>
      <c r="S157" s="111" t="str">
        <f>IFERROR(CONCATENATE(VLOOKUP(L157,PARAM!E:F,2,0),VLOOKUP(M157,PARAM!K:L,2,0),VLOOKUP(N157,PARAM!H:I,2,0),VLOOKUP(O157,PARAM!P:Q,2,0),VLOOKUP(P157,PARAM!S:T,2,0)),"")</f>
        <v>91137161</v>
      </c>
      <c r="T157" s="111">
        <f t="shared" si="4"/>
        <v>8</v>
      </c>
      <c r="U157" s="111" t="str">
        <f t="shared" si="5"/>
        <v>FALDAS DAMA GAMUSA VARIOS TALLA 6</v>
      </c>
    </row>
    <row r="158" hidden="1">
      <c r="A158" s="7">
        <v>1.0</v>
      </c>
      <c r="B158" s="5" t="s">
        <v>2258</v>
      </c>
      <c r="C158" s="1"/>
      <c r="D158" s="5" t="s">
        <v>2259</v>
      </c>
      <c r="E158" s="4">
        <v>48000.0</v>
      </c>
      <c r="F158" s="2">
        <f t="shared" si="2"/>
        <v>48000</v>
      </c>
      <c r="G158" s="109">
        <f t="shared" si="3"/>
        <v>96000</v>
      </c>
      <c r="H158" s="1"/>
      <c r="I158" s="1"/>
      <c r="J158" s="1"/>
      <c r="K158" s="110" t="s">
        <v>1906</v>
      </c>
      <c r="L158" s="110" t="s">
        <v>1824</v>
      </c>
      <c r="M158" s="110" t="s">
        <v>1599</v>
      </c>
      <c r="N158" s="110" t="s">
        <v>1938</v>
      </c>
      <c r="O158" s="110" t="s">
        <v>1584</v>
      </c>
      <c r="P158" s="112">
        <v>8.0</v>
      </c>
      <c r="Q158" s="111" t="s">
        <v>1015</v>
      </c>
      <c r="R158" s="113" t="str">
        <f>IFERROR(CONCATENATE("*",VLOOKUP(L158,PARAM!E:F,2,0),VLOOKUP(M158,PARAM!K:L,2,0),VLOOKUP(N158,PARAM!H:I,2,0),VLOOKUP(P158,PARAM!S:T,2,0),"*"),"")</f>
        <v>*911372*</v>
      </c>
      <c r="S158" s="111" t="str">
        <f>IFERROR(CONCATENATE(VLOOKUP(L158,PARAM!E:F,2,0),VLOOKUP(M158,PARAM!K:L,2,0),VLOOKUP(N158,PARAM!H:I,2,0),VLOOKUP(O158,PARAM!P:Q,2,0),VLOOKUP(P158,PARAM!S:T,2,0)),"")</f>
        <v>91137162</v>
      </c>
      <c r="T158" s="111">
        <f t="shared" si="4"/>
        <v>8</v>
      </c>
      <c r="U158" s="111" t="str">
        <f t="shared" si="5"/>
        <v>FALDAS DAMA GAMUSA VARIOS TALLA 8</v>
      </c>
    </row>
    <row r="159" hidden="1">
      <c r="A159" s="7">
        <v>1.0</v>
      </c>
      <c r="B159" s="5" t="s">
        <v>2258</v>
      </c>
      <c r="C159" s="1"/>
      <c r="D159" s="5" t="s">
        <v>2259</v>
      </c>
      <c r="E159" s="4">
        <v>48000.0</v>
      </c>
      <c r="F159" s="2">
        <f t="shared" si="2"/>
        <v>48000</v>
      </c>
      <c r="G159" s="109">
        <f t="shared" si="3"/>
        <v>96000</v>
      </c>
      <c r="H159" s="1"/>
      <c r="I159" s="1"/>
      <c r="J159" s="1"/>
      <c r="K159" s="110" t="s">
        <v>1906</v>
      </c>
      <c r="L159" s="110" t="s">
        <v>1824</v>
      </c>
      <c r="M159" s="110" t="s">
        <v>1599</v>
      </c>
      <c r="N159" s="110" t="s">
        <v>1938</v>
      </c>
      <c r="O159" s="110" t="s">
        <v>1584</v>
      </c>
      <c r="P159" s="112">
        <v>12.0</v>
      </c>
      <c r="Q159" s="111" t="s">
        <v>1015</v>
      </c>
      <c r="R159" s="113" t="str">
        <f>IFERROR(CONCATENATE("*",VLOOKUP(L159,PARAM!E:F,2,0),VLOOKUP(M159,PARAM!K:L,2,0),VLOOKUP(N159,PARAM!H:I,2,0),VLOOKUP(P159,PARAM!S:T,2,0),"*"),"")</f>
        <v>*911374*</v>
      </c>
      <c r="S159" s="111" t="str">
        <f>IFERROR(CONCATENATE(VLOOKUP(L159,PARAM!E:F,2,0),VLOOKUP(M159,PARAM!K:L,2,0),VLOOKUP(N159,PARAM!H:I,2,0),VLOOKUP(O159,PARAM!P:Q,2,0),VLOOKUP(P159,PARAM!S:T,2,0)),"")</f>
        <v>91137164</v>
      </c>
      <c r="T159" s="111">
        <f t="shared" si="4"/>
        <v>8</v>
      </c>
      <c r="U159" s="111" t="str">
        <f t="shared" si="5"/>
        <v>FALDAS DAMA GAMUSA VARIOS TALLA 12</v>
      </c>
    </row>
    <row r="160" hidden="1">
      <c r="A160" s="7">
        <v>1.0</v>
      </c>
      <c r="B160" s="5" t="s">
        <v>2258</v>
      </c>
      <c r="C160" s="1"/>
      <c r="D160" s="5" t="s">
        <v>2259</v>
      </c>
      <c r="E160" s="4">
        <v>48000.0</v>
      </c>
      <c r="F160" s="2">
        <f t="shared" si="2"/>
        <v>48000</v>
      </c>
      <c r="G160" s="109">
        <f t="shared" si="3"/>
        <v>96000</v>
      </c>
      <c r="H160" s="1"/>
      <c r="I160" s="1"/>
      <c r="J160" s="1"/>
      <c r="K160" s="110" t="s">
        <v>1906</v>
      </c>
      <c r="L160" s="110" t="s">
        <v>1824</v>
      </c>
      <c r="M160" s="110" t="s">
        <v>1599</v>
      </c>
      <c r="N160" s="110" t="s">
        <v>1938</v>
      </c>
      <c r="O160" s="110" t="s">
        <v>1584</v>
      </c>
      <c r="P160" s="112">
        <v>10.0</v>
      </c>
      <c r="Q160" s="111" t="s">
        <v>1015</v>
      </c>
      <c r="R160" s="113" t="str">
        <f>IFERROR(CONCATENATE("*",VLOOKUP(L160,PARAM!E:F,2,0),VLOOKUP(M160,PARAM!K:L,2,0),VLOOKUP(N160,PARAM!H:I,2,0),VLOOKUP(P160,PARAM!S:T,2,0),"*"),"")</f>
        <v>*911373*</v>
      </c>
      <c r="S160" s="111" t="str">
        <f>IFERROR(CONCATENATE(VLOOKUP(L160,PARAM!E:F,2,0),VLOOKUP(M160,PARAM!K:L,2,0),VLOOKUP(N160,PARAM!H:I,2,0),VLOOKUP(O160,PARAM!P:Q,2,0),VLOOKUP(P160,PARAM!S:T,2,0)),"")</f>
        <v>91137163</v>
      </c>
      <c r="T160" s="111">
        <f t="shared" si="4"/>
        <v>8</v>
      </c>
      <c r="U160" s="111" t="str">
        <f t="shared" si="5"/>
        <v>FALDAS DAMA GAMUSA VARIOS TALLA 10</v>
      </c>
    </row>
    <row r="161" hidden="1">
      <c r="A161" s="7">
        <v>2.0</v>
      </c>
      <c r="B161" s="5" t="s">
        <v>2260</v>
      </c>
      <c r="C161" s="1"/>
      <c r="D161" s="5" t="s">
        <v>2261</v>
      </c>
      <c r="E161" s="4">
        <v>50000.0</v>
      </c>
      <c r="F161" s="2">
        <f t="shared" si="2"/>
        <v>100000</v>
      </c>
      <c r="G161" s="109">
        <f t="shared" si="3"/>
        <v>100000</v>
      </c>
      <c r="H161" s="1"/>
      <c r="I161" s="1"/>
      <c r="J161" s="1"/>
      <c r="K161" s="110" t="s">
        <v>1906</v>
      </c>
      <c r="L161" s="110" t="s">
        <v>1792</v>
      </c>
      <c r="M161" s="110" t="s">
        <v>1599</v>
      </c>
      <c r="N161" s="110" t="s">
        <v>1938</v>
      </c>
      <c r="O161" s="110" t="s">
        <v>1584</v>
      </c>
      <c r="P161" s="112" t="s">
        <v>1752</v>
      </c>
      <c r="Q161" s="111" t="s">
        <v>1023</v>
      </c>
      <c r="R161" s="113" t="str">
        <f>IFERROR(CONCATENATE("*",VLOOKUP(L161,PARAM!E:F,2,0),VLOOKUP(M161,PARAM!K:L,2,0),VLOOKUP(N161,PARAM!H:I,2,0),VLOOKUP(P161,PARAM!S:T,2,0),"*"),"")</f>
        <v>*25113725*</v>
      </c>
      <c r="S161" s="111" t="str">
        <f>IFERROR(CONCATENATE(VLOOKUP(L161,PARAM!E:F,2,0),VLOOKUP(M161,PARAM!K:L,2,0),VLOOKUP(N161,PARAM!H:I,2,0),VLOOKUP(O161,PARAM!P:Q,2,0),VLOOKUP(P161,PARAM!S:T,2,0)),"")</f>
        <v>2511371625</v>
      </c>
      <c r="T161" s="111">
        <f t="shared" si="4"/>
        <v>10</v>
      </c>
      <c r="U161" s="111" t="str">
        <f t="shared" si="5"/>
        <v>CHAQUETAS DAMA GAMUSA VARIOS TALLA M</v>
      </c>
    </row>
    <row r="162" hidden="1">
      <c r="A162" s="7">
        <v>2.0</v>
      </c>
      <c r="B162" s="5" t="s">
        <v>2260</v>
      </c>
      <c r="C162" s="1"/>
      <c r="D162" s="5" t="s">
        <v>2261</v>
      </c>
      <c r="E162" s="4">
        <v>50000.0</v>
      </c>
      <c r="F162" s="2">
        <f t="shared" si="2"/>
        <v>100000</v>
      </c>
      <c r="G162" s="109">
        <f t="shared" si="3"/>
        <v>100000</v>
      </c>
      <c r="H162" s="1"/>
      <c r="I162" s="1"/>
      <c r="J162" s="1"/>
      <c r="K162" s="110" t="s">
        <v>1906</v>
      </c>
      <c r="L162" s="110" t="s">
        <v>1792</v>
      </c>
      <c r="M162" s="110" t="s">
        <v>1599</v>
      </c>
      <c r="N162" s="110" t="s">
        <v>1938</v>
      </c>
      <c r="O162" s="110" t="s">
        <v>1584</v>
      </c>
      <c r="P162" s="112" t="s">
        <v>1751</v>
      </c>
      <c r="Q162" s="111" t="s">
        <v>1023</v>
      </c>
      <c r="R162" s="113" t="str">
        <f>IFERROR(CONCATENATE("*",VLOOKUP(L162,PARAM!E:F,2,0),VLOOKUP(M162,PARAM!K:L,2,0),VLOOKUP(N162,PARAM!H:I,2,0),VLOOKUP(P162,PARAM!S:T,2,0),"*"),"")</f>
        <v>*25113723*</v>
      </c>
      <c r="S162" s="111" t="str">
        <f>IFERROR(CONCATENATE(VLOOKUP(L162,PARAM!E:F,2,0),VLOOKUP(M162,PARAM!K:L,2,0),VLOOKUP(N162,PARAM!H:I,2,0),VLOOKUP(O162,PARAM!P:Q,2,0),VLOOKUP(P162,PARAM!S:T,2,0)),"")</f>
        <v>2511371623</v>
      </c>
      <c r="T162" s="111">
        <f t="shared" si="4"/>
        <v>10</v>
      </c>
      <c r="U162" s="111" t="str">
        <f t="shared" si="5"/>
        <v>CHAQUETAS DAMA GAMUSA VARIOS TALLA L</v>
      </c>
    </row>
    <row r="163" hidden="1">
      <c r="A163" s="7">
        <v>2.0</v>
      </c>
      <c r="B163" s="5" t="s">
        <v>2262</v>
      </c>
      <c r="C163" s="1"/>
      <c r="D163" s="5" t="s">
        <v>2263</v>
      </c>
      <c r="E163" s="4">
        <v>45000.0</v>
      </c>
      <c r="F163" s="2">
        <f t="shared" si="2"/>
        <v>90000</v>
      </c>
      <c r="G163" s="109">
        <f t="shared" si="3"/>
        <v>90000</v>
      </c>
      <c r="H163" s="1"/>
      <c r="I163" s="1"/>
      <c r="J163" s="1"/>
      <c r="K163" s="110" t="s">
        <v>1906</v>
      </c>
      <c r="L163" s="110" t="s">
        <v>1792</v>
      </c>
      <c r="M163" s="110" t="s">
        <v>1599</v>
      </c>
      <c r="N163" s="110" t="s">
        <v>1942</v>
      </c>
      <c r="O163" s="110" t="s">
        <v>1584</v>
      </c>
      <c r="P163" s="112" t="s">
        <v>1752</v>
      </c>
      <c r="Q163" s="111" t="s">
        <v>1026</v>
      </c>
      <c r="R163" s="113" t="str">
        <f>IFERROR(CONCATENATE("*",VLOOKUP(L163,PARAM!E:F,2,0),VLOOKUP(M163,PARAM!K:L,2,0),VLOOKUP(N163,PARAM!H:I,2,0),VLOOKUP(P163,PARAM!S:T,2,0),"*"),"")</f>
        <v>*25128825*</v>
      </c>
      <c r="S163" s="111" t="str">
        <f>IFERROR(CONCATENATE(VLOOKUP(L163,PARAM!E:F,2,0),VLOOKUP(M163,PARAM!K:L,2,0),VLOOKUP(N163,PARAM!H:I,2,0),VLOOKUP(O163,PARAM!P:Q,2,0),VLOOKUP(P163,PARAM!S:T,2,0)),"")</f>
        <v>2512881625</v>
      </c>
      <c r="T163" s="111">
        <f t="shared" si="4"/>
        <v>10</v>
      </c>
      <c r="U163" s="111" t="str">
        <f t="shared" si="5"/>
        <v>CHAQUETAS DAMA PAÑO VARIOS TALLA M</v>
      </c>
    </row>
    <row r="164" hidden="1">
      <c r="A164" s="7">
        <v>3.0</v>
      </c>
      <c r="B164" s="5" t="s">
        <v>2262</v>
      </c>
      <c r="C164" s="1"/>
      <c r="D164" s="5" t="s">
        <v>2263</v>
      </c>
      <c r="E164" s="4">
        <v>45000.0</v>
      </c>
      <c r="F164" s="2">
        <f t="shared" si="2"/>
        <v>135000</v>
      </c>
      <c r="G164" s="109">
        <f t="shared" si="3"/>
        <v>90000</v>
      </c>
      <c r="H164" s="1"/>
      <c r="I164" s="1"/>
      <c r="J164" s="1"/>
      <c r="K164" s="110" t="s">
        <v>1906</v>
      </c>
      <c r="L164" s="110" t="s">
        <v>1792</v>
      </c>
      <c r="M164" s="110" t="s">
        <v>1599</v>
      </c>
      <c r="N164" s="110" t="s">
        <v>1942</v>
      </c>
      <c r="O164" s="110" t="s">
        <v>1584</v>
      </c>
      <c r="P164" s="112" t="s">
        <v>1751</v>
      </c>
      <c r="Q164" s="111" t="s">
        <v>1026</v>
      </c>
      <c r="R164" s="113" t="str">
        <f>IFERROR(CONCATENATE("*",VLOOKUP(L164,PARAM!E:F,2,0),VLOOKUP(M164,PARAM!K:L,2,0),VLOOKUP(N164,PARAM!H:I,2,0),VLOOKUP(P164,PARAM!S:T,2,0),"*"),"")</f>
        <v>*25128823*</v>
      </c>
      <c r="S164" s="111" t="str">
        <f>IFERROR(CONCATENATE(VLOOKUP(L164,PARAM!E:F,2,0),VLOOKUP(M164,PARAM!K:L,2,0),VLOOKUP(N164,PARAM!H:I,2,0),VLOOKUP(O164,PARAM!P:Q,2,0),VLOOKUP(P164,PARAM!S:T,2,0)),"")</f>
        <v>2512881623</v>
      </c>
      <c r="T164" s="111">
        <f t="shared" si="4"/>
        <v>10</v>
      </c>
      <c r="U164" s="111" t="str">
        <f t="shared" si="5"/>
        <v>CHAQUETAS DAMA PAÑO VARIOS TALLA L</v>
      </c>
    </row>
    <row r="165" hidden="1">
      <c r="A165" s="7">
        <v>2.0</v>
      </c>
      <c r="B165" s="5" t="s">
        <v>2264</v>
      </c>
      <c r="C165" s="1"/>
      <c r="D165" s="5" t="s">
        <v>2265</v>
      </c>
      <c r="E165" s="4">
        <v>20000.0</v>
      </c>
      <c r="F165" s="2">
        <f t="shared" si="2"/>
        <v>40000</v>
      </c>
      <c r="G165" s="109">
        <f t="shared" si="3"/>
        <v>40000</v>
      </c>
      <c r="H165" s="1"/>
      <c r="I165" s="1"/>
      <c r="J165" s="1"/>
      <c r="K165" s="110" t="s">
        <v>1746</v>
      </c>
      <c r="L165" s="110" t="s">
        <v>1835</v>
      </c>
      <c r="M165" s="110" t="s">
        <v>1582</v>
      </c>
      <c r="N165" s="110" t="s">
        <v>1838</v>
      </c>
      <c r="O165" s="110" t="s">
        <v>1584</v>
      </c>
      <c r="P165" s="112" t="s">
        <v>1756</v>
      </c>
      <c r="Q165" s="111" t="s">
        <v>404</v>
      </c>
      <c r="R165" s="113" t="str">
        <f>IFERROR(CONCATENATE("*",VLOOKUP(L165,PARAM!E:F,2,0),VLOOKUP(M165,PARAM!K:L,2,0),VLOOKUP(N165,PARAM!H:I,2,0),VLOOKUP(P165,PARAM!S:T,2,0),"*"),"")</f>
        <v>*2314534*</v>
      </c>
      <c r="S165" s="111" t="str">
        <f>IFERROR(CONCATENATE(VLOOKUP(L165,PARAM!E:F,2,0),VLOOKUP(M165,PARAM!K:L,2,0),VLOOKUP(N165,PARAM!H:I,2,0),VLOOKUP(O165,PARAM!P:Q,2,0),VLOOKUP(P165,PARAM!S:T,2,0)),"")</f>
        <v>231451634</v>
      </c>
      <c r="T165" s="111">
        <f t="shared" si="4"/>
        <v>9</v>
      </c>
      <c r="U165" s="111" t="str">
        <f t="shared" si="5"/>
        <v>PANTALONES UNISEX IMPERMEABLE VARIOS TALLA XXL</v>
      </c>
    </row>
    <row r="166" hidden="1">
      <c r="A166" s="7">
        <v>4.0</v>
      </c>
      <c r="B166" s="5" t="s">
        <v>2266</v>
      </c>
      <c r="C166" s="1"/>
      <c r="D166" s="5" t="s">
        <v>2265</v>
      </c>
      <c r="E166" s="4">
        <v>23000.0</v>
      </c>
      <c r="F166" s="2">
        <f t="shared" si="2"/>
        <v>92000</v>
      </c>
      <c r="G166" s="109">
        <f t="shared" si="3"/>
        <v>46000</v>
      </c>
      <c r="H166" s="1"/>
      <c r="I166" s="1"/>
      <c r="J166" s="1"/>
      <c r="K166" s="110" t="s">
        <v>1746</v>
      </c>
      <c r="L166" s="110" t="s">
        <v>1835</v>
      </c>
      <c r="M166" s="110" t="s">
        <v>1582</v>
      </c>
      <c r="N166" s="110" t="s">
        <v>1838</v>
      </c>
      <c r="O166" s="110" t="s">
        <v>1584</v>
      </c>
      <c r="P166" s="112" t="s">
        <v>1754</v>
      </c>
      <c r="Q166" s="111" t="s">
        <v>404</v>
      </c>
      <c r="R166" s="113" t="str">
        <f>IFERROR(CONCATENATE("*",VLOOKUP(L166,PARAM!E:F,2,0),VLOOKUP(M166,PARAM!K:L,2,0),VLOOKUP(N166,PARAM!H:I,2,0),VLOOKUP(P166,PARAM!S:T,2,0),"*"),"")</f>
        <v>*2314532*</v>
      </c>
      <c r="S166" s="111" t="str">
        <f>IFERROR(CONCATENATE(VLOOKUP(L166,PARAM!E:F,2,0),VLOOKUP(M166,PARAM!K:L,2,0),VLOOKUP(N166,PARAM!H:I,2,0),VLOOKUP(O166,PARAM!P:Q,2,0),VLOOKUP(P166,PARAM!S:T,2,0)),"")</f>
        <v>231451632</v>
      </c>
      <c r="T166" s="111">
        <f t="shared" si="4"/>
        <v>9</v>
      </c>
      <c r="U166" s="111" t="str">
        <f t="shared" si="5"/>
        <v>PANTALONES UNISEX IMPERMEABLE VARIOS TALLA XL</v>
      </c>
    </row>
    <row r="167" hidden="1">
      <c r="A167" s="7">
        <v>4.0</v>
      </c>
      <c r="B167" s="5" t="s">
        <v>2266</v>
      </c>
      <c r="C167" s="1"/>
      <c r="D167" s="5" t="s">
        <v>2265</v>
      </c>
      <c r="E167" s="4">
        <v>23000.0</v>
      </c>
      <c r="F167" s="2">
        <f t="shared" si="2"/>
        <v>92000</v>
      </c>
      <c r="G167" s="109">
        <f t="shared" si="3"/>
        <v>46000</v>
      </c>
      <c r="H167" s="1"/>
      <c r="I167" s="1"/>
      <c r="J167" s="1"/>
      <c r="K167" s="110" t="s">
        <v>1746</v>
      </c>
      <c r="L167" s="110" t="s">
        <v>1835</v>
      </c>
      <c r="M167" s="110" t="s">
        <v>1582</v>
      </c>
      <c r="N167" s="110" t="s">
        <v>1838</v>
      </c>
      <c r="O167" s="110" t="s">
        <v>1584</v>
      </c>
      <c r="P167" s="112" t="s">
        <v>1751</v>
      </c>
      <c r="Q167" s="111" t="s">
        <v>404</v>
      </c>
      <c r="R167" s="113" t="str">
        <f>IFERROR(CONCATENATE("*",VLOOKUP(L167,PARAM!E:F,2,0),VLOOKUP(M167,PARAM!K:L,2,0),VLOOKUP(N167,PARAM!H:I,2,0),VLOOKUP(P167,PARAM!S:T,2,0),"*"),"")</f>
        <v>*2314523*</v>
      </c>
      <c r="S167" s="111" t="str">
        <f>IFERROR(CONCATENATE(VLOOKUP(L167,PARAM!E:F,2,0),VLOOKUP(M167,PARAM!K:L,2,0),VLOOKUP(N167,PARAM!H:I,2,0),VLOOKUP(O167,PARAM!P:Q,2,0),VLOOKUP(P167,PARAM!S:T,2,0)),"")</f>
        <v>231451623</v>
      </c>
      <c r="T167" s="111">
        <f t="shared" si="4"/>
        <v>9</v>
      </c>
      <c r="U167" s="111" t="str">
        <f t="shared" si="5"/>
        <v>PANTALONES UNISEX IMPERMEABLE VARIOS TALLA L</v>
      </c>
    </row>
    <row r="168" hidden="1">
      <c r="A168" s="7">
        <v>3.0</v>
      </c>
      <c r="B168" s="5" t="s">
        <v>2267</v>
      </c>
      <c r="C168" s="1"/>
      <c r="D168" s="5" t="s">
        <v>2268</v>
      </c>
      <c r="E168" s="4">
        <v>16000.0</v>
      </c>
      <c r="F168" s="2">
        <f t="shared" si="2"/>
        <v>48000</v>
      </c>
      <c r="G168" s="109">
        <f t="shared" si="3"/>
        <v>32000</v>
      </c>
      <c r="H168" s="1"/>
      <c r="I168" s="1"/>
      <c r="J168" s="1"/>
      <c r="K168" s="110" t="s">
        <v>1746</v>
      </c>
      <c r="L168" s="110" t="s">
        <v>1835</v>
      </c>
      <c r="M168" s="110" t="s">
        <v>1582</v>
      </c>
      <c r="N168" s="110" t="s">
        <v>1838</v>
      </c>
      <c r="O168" s="110" t="s">
        <v>1584</v>
      </c>
      <c r="P168" s="112" t="s">
        <v>1754</v>
      </c>
      <c r="Q168" s="111" t="s">
        <v>404</v>
      </c>
      <c r="R168" s="113" t="str">
        <f>IFERROR(CONCATENATE("*",VLOOKUP(L168,PARAM!E:F,2,0),VLOOKUP(M168,PARAM!K:L,2,0),VLOOKUP(N168,PARAM!H:I,2,0),VLOOKUP(P168,PARAM!S:T,2,0),"*"),"")</f>
        <v>*2314532*</v>
      </c>
      <c r="S168" s="111" t="str">
        <f>IFERROR(CONCATENATE(VLOOKUP(L168,PARAM!E:F,2,0),VLOOKUP(M168,PARAM!K:L,2,0),VLOOKUP(N168,PARAM!H:I,2,0),VLOOKUP(O168,PARAM!P:Q,2,0),VLOOKUP(P168,PARAM!S:T,2,0)),"")</f>
        <v>231451632</v>
      </c>
      <c r="T168" s="111">
        <f t="shared" si="4"/>
        <v>9</v>
      </c>
      <c r="U168" s="111" t="str">
        <f t="shared" si="5"/>
        <v>PANTALONES UNISEX IMPERMEABLE VARIOS TALLA XL</v>
      </c>
    </row>
    <row r="169" hidden="1">
      <c r="A169" s="7">
        <v>1.0</v>
      </c>
      <c r="B169" s="5" t="s">
        <v>2267</v>
      </c>
      <c r="C169" s="1"/>
      <c r="D169" s="5" t="s">
        <v>2265</v>
      </c>
      <c r="E169" s="4">
        <v>16000.0</v>
      </c>
      <c r="F169" s="2">
        <f t="shared" si="2"/>
        <v>16000</v>
      </c>
      <c r="G169" s="109">
        <f t="shared" si="3"/>
        <v>32000</v>
      </c>
      <c r="H169" s="1"/>
      <c r="I169" s="1"/>
      <c r="J169" s="1"/>
      <c r="K169" s="110" t="s">
        <v>1746</v>
      </c>
      <c r="L169" s="110" t="s">
        <v>1835</v>
      </c>
      <c r="M169" s="110" t="s">
        <v>1582</v>
      </c>
      <c r="N169" s="110" t="s">
        <v>1838</v>
      </c>
      <c r="O169" s="110" t="s">
        <v>1584</v>
      </c>
      <c r="P169" s="112" t="s">
        <v>1678</v>
      </c>
      <c r="Q169" s="111" t="s">
        <v>404</v>
      </c>
      <c r="R169" s="113" t="str">
        <f>IFERROR(CONCATENATE("*",VLOOKUP(L169,PARAM!E:F,2,0),VLOOKUP(M169,PARAM!K:L,2,0),VLOOKUP(N169,PARAM!H:I,2,0),VLOOKUP(P169,PARAM!S:T,2,0),"*"),"")</f>
        <v>*2314530*</v>
      </c>
      <c r="S169" s="111" t="str">
        <f>IFERROR(CONCATENATE(VLOOKUP(L169,PARAM!E:F,2,0),VLOOKUP(M169,PARAM!K:L,2,0),VLOOKUP(N169,PARAM!H:I,2,0),VLOOKUP(O169,PARAM!P:Q,2,0),VLOOKUP(P169,PARAM!S:T,2,0)),"")</f>
        <v>231451630</v>
      </c>
      <c r="T169" s="111">
        <f t="shared" si="4"/>
        <v>9</v>
      </c>
      <c r="U169" s="111" t="str">
        <f t="shared" si="5"/>
        <v>PANTALONES UNISEX IMPERMEABLE VARIOS TALLA UN</v>
      </c>
    </row>
    <row r="170" hidden="1">
      <c r="A170" s="7">
        <v>2.0</v>
      </c>
      <c r="B170" s="5" t="s">
        <v>2269</v>
      </c>
      <c r="C170" s="1"/>
      <c r="D170" s="5" t="s">
        <v>2270</v>
      </c>
      <c r="E170" s="4">
        <v>16000.0</v>
      </c>
      <c r="F170" s="2">
        <f t="shared" si="2"/>
        <v>32000</v>
      </c>
      <c r="G170" s="109">
        <f t="shared" si="3"/>
        <v>32000</v>
      </c>
      <c r="H170" s="1"/>
      <c r="I170" s="1"/>
      <c r="J170" s="1"/>
      <c r="K170" s="110" t="s">
        <v>1746</v>
      </c>
      <c r="L170" s="110" t="s">
        <v>1835</v>
      </c>
      <c r="M170" s="110" t="s">
        <v>1582</v>
      </c>
      <c r="N170" s="110" t="s">
        <v>1839</v>
      </c>
      <c r="O170" s="110" t="s">
        <v>1584</v>
      </c>
      <c r="P170" s="112" t="s">
        <v>1752</v>
      </c>
      <c r="Q170" s="111" t="s">
        <v>404</v>
      </c>
      <c r="R170" s="113" t="str">
        <f>IFERROR(CONCATENATE("*",VLOOKUP(L170,PARAM!E:F,2,0),VLOOKUP(M170,PARAM!K:L,2,0),VLOOKUP(N170,PARAM!H:I,2,0),VLOOKUP(P170,PARAM!S:T,2,0),"*"),"")</f>
        <v>*2327625*</v>
      </c>
      <c r="S170" s="111" t="str">
        <f>IFERROR(CONCATENATE(VLOOKUP(L170,PARAM!E:F,2,0),VLOOKUP(M170,PARAM!K:L,2,0),VLOOKUP(N170,PARAM!H:I,2,0),VLOOKUP(O170,PARAM!P:Q,2,0),VLOOKUP(P170,PARAM!S:T,2,0)),"")</f>
        <v>232761625</v>
      </c>
      <c r="T170" s="111">
        <f t="shared" si="4"/>
        <v>9</v>
      </c>
      <c r="U170" s="111" t="str">
        <f t="shared" si="5"/>
        <v>PANTALONES UNISEX VIOTO VARIOS TALLA M</v>
      </c>
    </row>
    <row r="171" hidden="1">
      <c r="A171" s="7">
        <v>3.0</v>
      </c>
      <c r="B171" s="5" t="s">
        <v>2271</v>
      </c>
      <c r="C171" s="1"/>
      <c r="D171" s="5" t="s">
        <v>2265</v>
      </c>
      <c r="E171" s="4">
        <v>16000.0</v>
      </c>
      <c r="F171" s="2">
        <f t="shared" si="2"/>
        <v>48000</v>
      </c>
      <c r="G171" s="109">
        <f t="shared" si="3"/>
        <v>32000</v>
      </c>
      <c r="H171" s="1"/>
      <c r="I171" s="1"/>
      <c r="J171" s="1"/>
      <c r="K171" s="110" t="s">
        <v>1746</v>
      </c>
      <c r="L171" s="110" t="s">
        <v>1835</v>
      </c>
      <c r="M171" s="110" t="s">
        <v>1582</v>
      </c>
      <c r="N171" s="110" t="s">
        <v>1838</v>
      </c>
      <c r="O171" s="110" t="s">
        <v>1584</v>
      </c>
      <c r="P171" s="112" t="s">
        <v>1752</v>
      </c>
      <c r="Q171" s="111" t="s">
        <v>404</v>
      </c>
      <c r="R171" s="113" t="str">
        <f>IFERROR(CONCATENATE("*",VLOOKUP(L171,PARAM!E:F,2,0),VLOOKUP(M171,PARAM!K:L,2,0),VLOOKUP(N171,PARAM!H:I,2,0),VLOOKUP(P171,PARAM!S:T,2,0),"*"),"")</f>
        <v>*2314525*</v>
      </c>
      <c r="S171" s="111" t="str">
        <f>IFERROR(CONCATENATE(VLOOKUP(L171,PARAM!E:F,2,0),VLOOKUP(M171,PARAM!K:L,2,0),VLOOKUP(N171,PARAM!H:I,2,0),VLOOKUP(O171,PARAM!P:Q,2,0),VLOOKUP(P171,PARAM!S:T,2,0)),"")</f>
        <v>231451625</v>
      </c>
      <c r="T171" s="111">
        <f t="shared" si="4"/>
        <v>9</v>
      </c>
      <c r="U171" s="111" t="str">
        <f t="shared" si="5"/>
        <v>PANTALONES UNISEX IMPERMEABLE VARIOS TALLA M</v>
      </c>
    </row>
    <row r="172" hidden="1">
      <c r="A172" s="7">
        <v>2.0</v>
      </c>
      <c r="B172" s="5" t="s">
        <v>2271</v>
      </c>
      <c r="C172" s="1"/>
      <c r="D172" s="5" t="s">
        <v>2268</v>
      </c>
      <c r="E172" s="4">
        <v>16000.0</v>
      </c>
      <c r="F172" s="2">
        <f t="shared" si="2"/>
        <v>32000</v>
      </c>
      <c r="G172" s="109">
        <f t="shared" si="3"/>
        <v>32000</v>
      </c>
      <c r="H172" s="1"/>
      <c r="I172" s="1"/>
      <c r="J172" s="1"/>
      <c r="K172" s="110" t="s">
        <v>1746</v>
      </c>
      <c r="L172" s="110" t="s">
        <v>1835</v>
      </c>
      <c r="M172" s="110" t="s">
        <v>1582</v>
      </c>
      <c r="N172" s="110" t="s">
        <v>1838</v>
      </c>
      <c r="O172" s="110" t="s">
        <v>1584</v>
      </c>
      <c r="P172" s="112" t="s">
        <v>1751</v>
      </c>
      <c r="Q172" s="111" t="s">
        <v>404</v>
      </c>
      <c r="R172" s="113" t="str">
        <f>IFERROR(CONCATENATE("*",VLOOKUP(L172,PARAM!E:F,2,0),VLOOKUP(M172,PARAM!K:L,2,0),VLOOKUP(N172,PARAM!H:I,2,0),VLOOKUP(P172,PARAM!S:T,2,0),"*"),"")</f>
        <v>*2314523*</v>
      </c>
      <c r="S172" s="111" t="str">
        <f>IFERROR(CONCATENATE(VLOOKUP(L172,PARAM!E:F,2,0),VLOOKUP(M172,PARAM!K:L,2,0),VLOOKUP(N172,PARAM!H:I,2,0),VLOOKUP(O172,PARAM!P:Q,2,0),VLOOKUP(P172,PARAM!S:T,2,0)),"")</f>
        <v>231451623</v>
      </c>
      <c r="T172" s="111">
        <f t="shared" si="4"/>
        <v>9</v>
      </c>
      <c r="U172" s="111" t="str">
        <f t="shared" si="5"/>
        <v>PANTALONES UNISEX IMPERMEABLE VARIOS TALLA L</v>
      </c>
    </row>
    <row r="173" hidden="1">
      <c r="A173" s="7">
        <v>2.0</v>
      </c>
      <c r="B173" s="5" t="s">
        <v>2269</v>
      </c>
      <c r="C173" s="1"/>
      <c r="D173" s="5" t="s">
        <v>2270</v>
      </c>
      <c r="E173" s="4">
        <v>16000.0</v>
      </c>
      <c r="F173" s="2">
        <f t="shared" si="2"/>
        <v>32000</v>
      </c>
      <c r="G173" s="109">
        <f t="shared" si="3"/>
        <v>32000</v>
      </c>
      <c r="H173" s="1"/>
      <c r="I173" s="1"/>
      <c r="J173" s="1"/>
      <c r="K173" s="110" t="s">
        <v>1746</v>
      </c>
      <c r="L173" s="110" t="s">
        <v>1835</v>
      </c>
      <c r="M173" s="110" t="s">
        <v>1582</v>
      </c>
      <c r="N173" s="110" t="s">
        <v>1839</v>
      </c>
      <c r="O173" s="110" t="s">
        <v>1584</v>
      </c>
      <c r="P173" s="112" t="s">
        <v>1751</v>
      </c>
      <c r="Q173" s="111" t="s">
        <v>404</v>
      </c>
      <c r="R173" s="113" t="str">
        <f>IFERROR(CONCATENATE("*",VLOOKUP(L173,PARAM!E:F,2,0),VLOOKUP(M173,PARAM!K:L,2,0),VLOOKUP(N173,PARAM!H:I,2,0),VLOOKUP(P173,PARAM!S:T,2,0),"*"),"")</f>
        <v>*2327623*</v>
      </c>
      <c r="S173" s="111" t="str">
        <f>IFERROR(CONCATENATE(VLOOKUP(L173,PARAM!E:F,2,0),VLOOKUP(M173,PARAM!K:L,2,0),VLOOKUP(N173,PARAM!H:I,2,0),VLOOKUP(O173,PARAM!P:Q,2,0),VLOOKUP(P173,PARAM!S:T,2,0)),"")</f>
        <v>232761623</v>
      </c>
      <c r="T173" s="111">
        <f t="shared" si="4"/>
        <v>9</v>
      </c>
      <c r="U173" s="111" t="str">
        <f t="shared" si="5"/>
        <v>PANTALONES UNISEX VIOTO VARIOS TALLA L</v>
      </c>
    </row>
    <row r="174" hidden="1">
      <c r="A174" s="7">
        <v>2.0</v>
      </c>
      <c r="B174" s="5" t="s">
        <v>2269</v>
      </c>
      <c r="C174" s="1"/>
      <c r="D174" s="5" t="s">
        <v>2270</v>
      </c>
      <c r="E174" s="4">
        <v>16000.0</v>
      </c>
      <c r="F174" s="2">
        <f t="shared" si="2"/>
        <v>32000</v>
      </c>
      <c r="G174" s="109">
        <f t="shared" si="3"/>
        <v>32000</v>
      </c>
      <c r="H174" s="1"/>
      <c r="I174" s="1"/>
      <c r="J174" s="1"/>
      <c r="K174" s="110" t="s">
        <v>1746</v>
      </c>
      <c r="L174" s="110" t="s">
        <v>1835</v>
      </c>
      <c r="M174" s="110" t="s">
        <v>1582</v>
      </c>
      <c r="N174" s="110" t="s">
        <v>1839</v>
      </c>
      <c r="O174" s="110" t="s">
        <v>1584</v>
      </c>
      <c r="P174" s="112" t="s">
        <v>1754</v>
      </c>
      <c r="Q174" s="111" t="s">
        <v>404</v>
      </c>
      <c r="R174" s="113" t="str">
        <f>IFERROR(CONCATENATE("*",VLOOKUP(L174,PARAM!E:F,2,0),VLOOKUP(M174,PARAM!K:L,2,0),VLOOKUP(N174,PARAM!H:I,2,0),VLOOKUP(P174,PARAM!S:T,2,0),"*"),"")</f>
        <v>*2327632*</v>
      </c>
      <c r="S174" s="111" t="str">
        <f>IFERROR(CONCATENATE(VLOOKUP(L174,PARAM!E:F,2,0),VLOOKUP(M174,PARAM!K:L,2,0),VLOOKUP(N174,PARAM!H:I,2,0),VLOOKUP(O174,PARAM!P:Q,2,0),VLOOKUP(P174,PARAM!S:T,2,0)),"")</f>
        <v>232761632</v>
      </c>
      <c r="T174" s="111">
        <f t="shared" si="4"/>
        <v>9</v>
      </c>
      <c r="U174" s="111" t="str">
        <f t="shared" si="5"/>
        <v>PANTALONES UNISEX VIOTO VARIOS TALLA XL</v>
      </c>
    </row>
    <row r="175" hidden="1">
      <c r="A175" s="7">
        <v>2.0</v>
      </c>
      <c r="B175" s="5" t="s">
        <v>2272</v>
      </c>
      <c r="C175" s="1"/>
      <c r="D175" s="5" t="s">
        <v>2273</v>
      </c>
      <c r="E175" s="4">
        <v>16000.0</v>
      </c>
      <c r="F175" s="2">
        <f t="shared" si="2"/>
        <v>32000</v>
      </c>
      <c r="G175" s="109">
        <f t="shared" si="3"/>
        <v>32000</v>
      </c>
      <c r="H175" s="1"/>
      <c r="I175" s="1"/>
      <c r="J175" s="1"/>
      <c r="K175" s="110" t="s">
        <v>1746</v>
      </c>
      <c r="L175" s="110" t="s">
        <v>1835</v>
      </c>
      <c r="M175" s="110" t="s">
        <v>1582</v>
      </c>
      <c r="N175" s="110" t="s">
        <v>1836</v>
      </c>
      <c r="O175" s="110" t="s">
        <v>1584</v>
      </c>
      <c r="P175" s="112" t="s">
        <v>1752</v>
      </c>
      <c r="Q175" s="111" t="s">
        <v>404</v>
      </c>
      <c r="R175" s="113" t="str">
        <f>IFERROR(CONCATENATE("*",VLOOKUP(L175,PARAM!E:F,2,0),VLOOKUP(M175,PARAM!K:L,2,0),VLOOKUP(N175,PARAM!H:I,2,0),VLOOKUP(P175,PARAM!S:T,2,0),"*"),"")</f>
        <v>*231625*</v>
      </c>
      <c r="S175" s="111" t="str">
        <f>IFERROR(CONCATENATE(VLOOKUP(L175,PARAM!E:F,2,0),VLOOKUP(M175,PARAM!K:L,2,0),VLOOKUP(N175,PARAM!H:I,2,0),VLOOKUP(O175,PARAM!P:Q,2,0),VLOOKUP(P175,PARAM!S:T,2,0)),"")</f>
        <v>23161625</v>
      </c>
      <c r="T175" s="111">
        <f t="shared" si="4"/>
        <v>8</v>
      </c>
      <c r="U175" s="111" t="str">
        <f t="shared" si="5"/>
        <v>PANTALONES UNISEX ALGODON VARIOS TALLA M</v>
      </c>
    </row>
    <row r="176" hidden="1">
      <c r="A176" s="7">
        <v>2.0</v>
      </c>
      <c r="B176" s="5" t="s">
        <v>2272</v>
      </c>
      <c r="C176" s="1"/>
      <c r="D176" s="5" t="s">
        <v>2273</v>
      </c>
      <c r="E176" s="4">
        <v>16000.0</v>
      </c>
      <c r="F176" s="2">
        <f t="shared" si="2"/>
        <v>32000</v>
      </c>
      <c r="G176" s="109">
        <f t="shared" si="3"/>
        <v>32000</v>
      </c>
      <c r="H176" s="1"/>
      <c r="I176" s="1"/>
      <c r="J176" s="1"/>
      <c r="K176" s="110" t="s">
        <v>1746</v>
      </c>
      <c r="L176" s="110" t="s">
        <v>1835</v>
      </c>
      <c r="M176" s="110" t="s">
        <v>1582</v>
      </c>
      <c r="N176" s="110" t="s">
        <v>1836</v>
      </c>
      <c r="O176" s="110" t="s">
        <v>1584</v>
      </c>
      <c r="P176" s="112" t="s">
        <v>1754</v>
      </c>
      <c r="Q176" s="111" t="s">
        <v>404</v>
      </c>
      <c r="R176" s="113" t="str">
        <f>IFERROR(CONCATENATE("*",VLOOKUP(L176,PARAM!E:F,2,0),VLOOKUP(M176,PARAM!K:L,2,0),VLOOKUP(N176,PARAM!H:I,2,0),VLOOKUP(P176,PARAM!S:T,2,0),"*"),"")</f>
        <v>*231632*</v>
      </c>
      <c r="S176" s="111" t="str">
        <f>IFERROR(CONCATENATE(VLOOKUP(L176,PARAM!E:F,2,0),VLOOKUP(M176,PARAM!K:L,2,0),VLOOKUP(N176,PARAM!H:I,2,0),VLOOKUP(O176,PARAM!P:Q,2,0),VLOOKUP(P176,PARAM!S:T,2,0)),"")</f>
        <v>23161632</v>
      </c>
      <c r="T176" s="111">
        <f t="shared" si="4"/>
        <v>8</v>
      </c>
      <c r="U176" s="111" t="str">
        <f t="shared" si="5"/>
        <v>PANTALONES UNISEX ALGODON VARIOS TALLA XL</v>
      </c>
    </row>
    <row r="177" hidden="1">
      <c r="A177" s="7">
        <v>2.0</v>
      </c>
      <c r="B177" s="5" t="s">
        <v>2272</v>
      </c>
      <c r="C177" s="1"/>
      <c r="D177" s="5" t="s">
        <v>2273</v>
      </c>
      <c r="E177" s="4">
        <v>16000.0</v>
      </c>
      <c r="F177" s="2">
        <f t="shared" si="2"/>
        <v>32000</v>
      </c>
      <c r="G177" s="109">
        <f t="shared" si="3"/>
        <v>32000</v>
      </c>
      <c r="H177" s="1"/>
      <c r="I177" s="1"/>
      <c r="J177" s="1"/>
      <c r="K177" s="110" t="s">
        <v>1746</v>
      </c>
      <c r="L177" s="110" t="s">
        <v>1835</v>
      </c>
      <c r="M177" s="110" t="s">
        <v>1582</v>
      </c>
      <c r="N177" s="110" t="s">
        <v>1836</v>
      </c>
      <c r="O177" s="110" t="s">
        <v>1584</v>
      </c>
      <c r="P177" s="112" t="s">
        <v>1751</v>
      </c>
      <c r="Q177" s="111" t="s">
        <v>404</v>
      </c>
      <c r="R177" s="113" t="str">
        <f>IFERROR(CONCATENATE("*",VLOOKUP(L177,PARAM!E:F,2,0),VLOOKUP(M177,PARAM!K:L,2,0),VLOOKUP(N177,PARAM!H:I,2,0),VLOOKUP(P177,PARAM!S:T,2,0),"*"),"")</f>
        <v>*231623*</v>
      </c>
      <c r="S177" s="111" t="str">
        <f>IFERROR(CONCATENATE(VLOOKUP(L177,PARAM!E:F,2,0),VLOOKUP(M177,PARAM!K:L,2,0),VLOOKUP(N177,PARAM!H:I,2,0),VLOOKUP(O177,PARAM!P:Q,2,0),VLOOKUP(P177,PARAM!S:T,2,0)),"")</f>
        <v>23161623</v>
      </c>
      <c r="T177" s="111">
        <f t="shared" si="4"/>
        <v>8</v>
      </c>
      <c r="U177" s="111" t="str">
        <f t="shared" si="5"/>
        <v>PANTALONES UNISEX ALGODON VARIOS TALLA L</v>
      </c>
    </row>
    <row r="178" hidden="1">
      <c r="A178" s="7">
        <v>3.0</v>
      </c>
      <c r="B178" s="5" t="s">
        <v>2274</v>
      </c>
      <c r="C178" s="1"/>
      <c r="D178" s="5" t="s">
        <v>2275</v>
      </c>
      <c r="E178" s="4">
        <v>33000.0</v>
      </c>
      <c r="F178" s="2">
        <f t="shared" si="2"/>
        <v>99000</v>
      </c>
      <c r="G178" s="109">
        <f t="shared" si="3"/>
        <v>66000</v>
      </c>
      <c r="H178" s="1"/>
      <c r="I178" s="1"/>
      <c r="J178" s="1"/>
      <c r="K178" s="110" t="s">
        <v>1975</v>
      </c>
      <c r="L178" s="110" t="s">
        <v>1846</v>
      </c>
      <c r="M178" s="110" t="s">
        <v>1582</v>
      </c>
      <c r="N178" s="110" t="s">
        <v>1980</v>
      </c>
      <c r="O178" s="110" t="s">
        <v>1584</v>
      </c>
      <c r="P178" s="112" t="s">
        <v>1678</v>
      </c>
      <c r="Q178" s="111" t="s">
        <v>401</v>
      </c>
      <c r="R178" s="113" t="str">
        <f>IFERROR(CONCATENATE("*",VLOOKUP(L178,PARAM!E:F,2,0),VLOOKUP(M178,PARAM!K:L,2,0),VLOOKUP(N178,PARAM!H:I,2,0),VLOOKUP(P178,PARAM!S:T,2,0),"*"),"")</f>
        <v>*41320230*</v>
      </c>
      <c r="S178" s="111" t="str">
        <f>IFERROR(CONCATENATE(VLOOKUP(L178,PARAM!E:F,2,0),VLOOKUP(M178,PARAM!K:L,2,0),VLOOKUP(N178,PARAM!H:I,2,0),VLOOKUP(O178,PARAM!P:Q,2,0),VLOOKUP(P178,PARAM!S:T,2,0)),"")</f>
        <v>4132021630</v>
      </c>
      <c r="T178" s="111">
        <f t="shared" si="4"/>
        <v>10</v>
      </c>
      <c r="U178" s="111" t="str">
        <f t="shared" si="5"/>
        <v>SUDADERA UNISEX OVERSIZE VARIOS TALLA UN</v>
      </c>
    </row>
    <row r="179" hidden="1">
      <c r="A179" s="7">
        <v>2.0</v>
      </c>
      <c r="B179" s="5" t="s">
        <v>2276</v>
      </c>
      <c r="C179" s="1"/>
      <c r="D179" s="5" t="s">
        <v>2277</v>
      </c>
      <c r="E179" s="4">
        <v>38000.0</v>
      </c>
      <c r="F179" s="2">
        <f t="shared" si="2"/>
        <v>76000</v>
      </c>
      <c r="G179" s="109">
        <f t="shared" si="3"/>
        <v>76000</v>
      </c>
      <c r="H179" s="1"/>
      <c r="I179" s="1"/>
      <c r="J179" s="1"/>
      <c r="K179" s="110" t="s">
        <v>1975</v>
      </c>
      <c r="L179" s="110" t="s">
        <v>1745</v>
      </c>
      <c r="M179" s="110" t="s">
        <v>1582</v>
      </c>
      <c r="N179" s="110" t="s">
        <v>1980</v>
      </c>
      <c r="O179" s="110" t="s">
        <v>1584</v>
      </c>
      <c r="P179" s="112" t="s">
        <v>1678</v>
      </c>
      <c r="Q179" s="111" t="s">
        <v>401</v>
      </c>
      <c r="R179" s="113" t="str">
        <f>IFERROR(CONCATENATE("*",VLOOKUP(L179,PARAM!E:F,2,0),VLOOKUP(M179,PARAM!K:L,2,0),VLOOKUP(N179,PARAM!H:I,2,0),VLOOKUP(P179,PARAM!S:T,2,0),"*"),"")</f>
        <v>*26320230*</v>
      </c>
      <c r="S179" s="111" t="str">
        <f>IFERROR(CONCATENATE(VLOOKUP(L179,PARAM!E:F,2,0),VLOOKUP(M179,PARAM!K:L,2,0),VLOOKUP(N179,PARAM!H:I,2,0),VLOOKUP(O179,PARAM!P:Q,2,0),VLOOKUP(P179,PARAM!S:T,2,0)),"")</f>
        <v>2632021630</v>
      </c>
      <c r="T179" s="111">
        <f t="shared" si="4"/>
        <v>10</v>
      </c>
      <c r="U179" s="111" t="str">
        <f t="shared" si="5"/>
        <v>BUSOS UNISEX OVERSIZE VARIOS TALLA UN</v>
      </c>
    </row>
    <row r="180" hidden="1">
      <c r="A180" s="7">
        <v>2.0</v>
      </c>
      <c r="B180" s="5" t="s">
        <v>2278</v>
      </c>
      <c r="C180" s="1"/>
      <c r="D180" s="5" t="s">
        <v>2279</v>
      </c>
      <c r="E180" s="4">
        <v>29000.0</v>
      </c>
      <c r="F180" s="2">
        <f t="shared" si="2"/>
        <v>58000</v>
      </c>
      <c r="G180" s="109">
        <f t="shared" si="3"/>
        <v>58000</v>
      </c>
      <c r="H180" s="1"/>
      <c r="I180" s="1"/>
      <c r="J180" s="1"/>
      <c r="K180" s="110" t="s">
        <v>1975</v>
      </c>
      <c r="L180" s="110" t="s">
        <v>1761</v>
      </c>
      <c r="M180" s="110" t="s">
        <v>1606</v>
      </c>
      <c r="N180" s="110" t="s">
        <v>1980</v>
      </c>
      <c r="O180" s="110" t="s">
        <v>1584</v>
      </c>
      <c r="P180" s="112" t="s">
        <v>1753</v>
      </c>
      <c r="Q180" s="111" t="s">
        <v>401</v>
      </c>
      <c r="R180" s="113" t="str">
        <f>IFERROR(CONCATENATE("*",VLOOKUP(L180,PARAM!E:F,2,0),VLOOKUP(M180,PARAM!K:L,2,0),VLOOKUP(N180,PARAM!H:I,2,0),VLOOKUP(P180,PARAM!S:T,2,0),"*"),"")</f>
        <v>*11220227*</v>
      </c>
      <c r="S180" s="111" t="str">
        <f>IFERROR(CONCATENATE(VLOOKUP(L180,PARAM!E:F,2,0),VLOOKUP(M180,PARAM!K:L,2,0),VLOOKUP(N180,PARAM!H:I,2,0),VLOOKUP(O180,PARAM!P:Q,2,0),VLOOKUP(P180,PARAM!S:T,2,0)),"")</f>
        <v>1122021627</v>
      </c>
      <c r="T180" s="111">
        <f t="shared" si="4"/>
        <v>10</v>
      </c>
      <c r="U180" s="111" t="str">
        <f t="shared" si="5"/>
        <v>CAMISETAS CABALLERO OVERSIZE VARIOS TALLA S</v>
      </c>
    </row>
    <row r="181" hidden="1">
      <c r="A181" s="7">
        <v>2.0</v>
      </c>
      <c r="B181" s="5" t="s">
        <v>2278</v>
      </c>
      <c r="C181" s="1"/>
      <c r="D181" s="5" t="s">
        <v>2279</v>
      </c>
      <c r="E181" s="4">
        <v>29000.0</v>
      </c>
      <c r="F181" s="2">
        <f t="shared" si="2"/>
        <v>58000</v>
      </c>
      <c r="G181" s="109">
        <f t="shared" si="3"/>
        <v>58000</v>
      </c>
      <c r="H181" s="1"/>
      <c r="I181" s="1"/>
      <c r="J181" s="1"/>
      <c r="K181" s="110" t="s">
        <v>1975</v>
      </c>
      <c r="L181" s="110" t="s">
        <v>1761</v>
      </c>
      <c r="M181" s="110" t="s">
        <v>1606</v>
      </c>
      <c r="N181" s="110" t="s">
        <v>1980</v>
      </c>
      <c r="O181" s="110" t="s">
        <v>1584</v>
      </c>
      <c r="P181" s="112" t="s">
        <v>1752</v>
      </c>
      <c r="Q181" s="111" t="s">
        <v>401</v>
      </c>
      <c r="R181" s="113" t="str">
        <f>IFERROR(CONCATENATE("*",VLOOKUP(L181,PARAM!E:F,2,0),VLOOKUP(M181,PARAM!K:L,2,0),VLOOKUP(N181,PARAM!H:I,2,0),VLOOKUP(P181,PARAM!S:T,2,0),"*"),"")</f>
        <v>*11220225*</v>
      </c>
      <c r="S181" s="111" t="str">
        <f>IFERROR(CONCATENATE(VLOOKUP(L181,PARAM!E:F,2,0),VLOOKUP(M181,PARAM!K:L,2,0),VLOOKUP(N181,PARAM!H:I,2,0),VLOOKUP(O181,PARAM!P:Q,2,0),VLOOKUP(P181,PARAM!S:T,2,0)),"")</f>
        <v>1122021625</v>
      </c>
      <c r="T181" s="111">
        <f t="shared" si="4"/>
        <v>10</v>
      </c>
      <c r="U181" s="111" t="str">
        <f t="shared" si="5"/>
        <v>CAMISETAS CABALLERO OVERSIZE VARIOS TALLA M</v>
      </c>
    </row>
    <row r="182" hidden="1">
      <c r="A182" s="7">
        <v>2.0</v>
      </c>
      <c r="B182" s="5" t="s">
        <v>2278</v>
      </c>
      <c r="C182" s="1"/>
      <c r="D182" s="5" t="s">
        <v>2279</v>
      </c>
      <c r="E182" s="4">
        <v>29000.0</v>
      </c>
      <c r="F182" s="2">
        <f t="shared" si="2"/>
        <v>58000</v>
      </c>
      <c r="G182" s="109">
        <f t="shared" si="3"/>
        <v>58000</v>
      </c>
      <c r="H182" s="1"/>
      <c r="I182" s="1"/>
      <c r="J182" s="1"/>
      <c r="K182" s="110" t="s">
        <v>1975</v>
      </c>
      <c r="L182" s="110" t="s">
        <v>1761</v>
      </c>
      <c r="M182" s="110" t="s">
        <v>1606</v>
      </c>
      <c r="N182" s="110" t="s">
        <v>1980</v>
      </c>
      <c r="O182" s="110" t="s">
        <v>1584</v>
      </c>
      <c r="P182" s="112" t="s">
        <v>1751</v>
      </c>
      <c r="Q182" s="111" t="s">
        <v>401</v>
      </c>
      <c r="R182" s="113" t="str">
        <f>IFERROR(CONCATENATE("*",VLOOKUP(L182,PARAM!E:F,2,0),VLOOKUP(M182,PARAM!K:L,2,0),VLOOKUP(N182,PARAM!H:I,2,0),VLOOKUP(P182,PARAM!S:T,2,0),"*"),"")</f>
        <v>*11220223*</v>
      </c>
      <c r="S182" s="111" t="str">
        <f>IFERROR(CONCATENATE(VLOOKUP(L182,PARAM!E:F,2,0),VLOOKUP(M182,PARAM!K:L,2,0),VLOOKUP(N182,PARAM!H:I,2,0),VLOOKUP(O182,PARAM!P:Q,2,0),VLOOKUP(P182,PARAM!S:T,2,0)),"")</f>
        <v>1122021623</v>
      </c>
      <c r="T182" s="111">
        <f t="shared" si="4"/>
        <v>10</v>
      </c>
      <c r="U182" s="111" t="str">
        <f t="shared" si="5"/>
        <v>CAMISETAS CABALLERO OVERSIZE VARIOS TALLA L</v>
      </c>
    </row>
    <row r="183" hidden="1">
      <c r="A183" s="7">
        <v>2.0</v>
      </c>
      <c r="B183" s="5" t="s">
        <v>2280</v>
      </c>
      <c r="C183" s="1"/>
      <c r="D183" s="5" t="s">
        <v>2281</v>
      </c>
      <c r="E183" s="4">
        <v>36000.0</v>
      </c>
      <c r="F183" s="2">
        <f t="shared" si="2"/>
        <v>72000</v>
      </c>
      <c r="G183" s="109">
        <f t="shared" si="3"/>
        <v>72000</v>
      </c>
      <c r="H183" s="1"/>
      <c r="I183" s="1"/>
      <c r="J183" s="1"/>
      <c r="K183" s="110" t="s">
        <v>1975</v>
      </c>
      <c r="L183" s="110" t="s">
        <v>1745</v>
      </c>
      <c r="M183" s="110" t="s">
        <v>1599</v>
      </c>
      <c r="N183" s="110" t="s">
        <v>1979</v>
      </c>
      <c r="O183" s="110" t="s">
        <v>1584</v>
      </c>
      <c r="P183" s="112" t="s">
        <v>1678</v>
      </c>
      <c r="Q183" s="111" t="s">
        <v>401</v>
      </c>
      <c r="R183" s="113" t="str">
        <f>IFERROR(CONCATENATE("*",VLOOKUP(L183,PARAM!E:F,2,0),VLOOKUP(M183,PARAM!K:L,2,0),VLOOKUP(N183,PARAM!H:I,2,0),VLOOKUP(P183,PARAM!S:T,2,0),"*"),"")</f>
        <v>*26110430*</v>
      </c>
      <c r="S183" s="111" t="str">
        <f>IFERROR(CONCATENATE(VLOOKUP(L183,PARAM!E:F,2,0),VLOOKUP(M183,PARAM!K:L,2,0),VLOOKUP(N183,PARAM!H:I,2,0),VLOOKUP(O183,PARAM!P:Q,2,0),VLOOKUP(P183,PARAM!S:T,2,0)),"")</f>
        <v>2611041630</v>
      </c>
      <c r="T183" s="111">
        <f t="shared" si="4"/>
        <v>10</v>
      </c>
      <c r="U183" s="111" t="str">
        <f t="shared" si="5"/>
        <v>BUSOS DAMA CREMALLERA OVERSIZE VARIOS TALLA UN</v>
      </c>
    </row>
    <row r="184" hidden="1">
      <c r="A184" s="7">
        <v>4.0</v>
      </c>
      <c r="B184" s="5" t="s">
        <v>2282</v>
      </c>
      <c r="C184" s="1"/>
      <c r="D184" s="5" t="s">
        <v>2283</v>
      </c>
      <c r="E184" s="4">
        <v>35000.0</v>
      </c>
      <c r="F184" s="2">
        <f t="shared" si="2"/>
        <v>140000</v>
      </c>
      <c r="G184" s="109">
        <f t="shared" si="3"/>
        <v>70000</v>
      </c>
      <c r="H184" s="1"/>
      <c r="I184" s="1"/>
      <c r="J184" s="1"/>
      <c r="K184" s="110" t="s">
        <v>1975</v>
      </c>
      <c r="L184" s="110" t="s">
        <v>1745</v>
      </c>
      <c r="M184" s="110" t="s">
        <v>1606</v>
      </c>
      <c r="N184" s="110" t="s">
        <v>1976</v>
      </c>
      <c r="O184" s="110" t="s">
        <v>1584</v>
      </c>
      <c r="P184" s="112" t="s">
        <v>1678</v>
      </c>
      <c r="Q184" s="111" t="s">
        <v>401</v>
      </c>
      <c r="R184" s="113" t="str">
        <f>IFERROR(CONCATENATE("*",VLOOKUP(L184,PARAM!E:F,2,0),VLOOKUP(M184,PARAM!K:L,2,0),VLOOKUP(N184,PARAM!H:I,2,0),VLOOKUP(P184,PARAM!S:T,2,0),"*"),"")</f>
        <v>*26210930*</v>
      </c>
      <c r="S184" s="111" t="str">
        <f>IFERROR(CONCATENATE(VLOOKUP(L184,PARAM!E:F,2,0),VLOOKUP(M184,PARAM!K:L,2,0),VLOOKUP(N184,PARAM!H:I,2,0),VLOOKUP(O184,PARAM!P:Q,2,0),VLOOKUP(P184,PARAM!S:T,2,0)),"")</f>
        <v>2621091630</v>
      </c>
      <c r="T184" s="111">
        <f t="shared" si="4"/>
        <v>10</v>
      </c>
      <c r="U184" s="111" t="str">
        <f t="shared" si="5"/>
        <v>BUSOS CABALLERO CUELLO REDONDO COMBINADO VARIOS TALLA UN</v>
      </c>
    </row>
    <row r="185" hidden="1">
      <c r="A185" s="7">
        <v>4.0</v>
      </c>
      <c r="B185" s="5" t="s">
        <v>2284</v>
      </c>
      <c r="C185" s="1"/>
      <c r="D185" s="5" t="s">
        <v>2285</v>
      </c>
      <c r="E185" s="4">
        <v>35000.0</v>
      </c>
      <c r="F185" s="2">
        <f t="shared" si="2"/>
        <v>140000</v>
      </c>
      <c r="G185" s="109">
        <f t="shared" si="3"/>
        <v>70000</v>
      </c>
      <c r="H185" s="1"/>
      <c r="I185" s="1"/>
      <c r="J185" s="1"/>
      <c r="K185" s="110" t="s">
        <v>1975</v>
      </c>
      <c r="L185" s="110" t="s">
        <v>1745</v>
      </c>
      <c r="M185" s="110" t="s">
        <v>1606</v>
      </c>
      <c r="N185" s="111" t="s">
        <v>1877</v>
      </c>
      <c r="O185" s="110" t="s">
        <v>1584</v>
      </c>
      <c r="P185" s="112" t="s">
        <v>1678</v>
      </c>
      <c r="Q185" s="111" t="s">
        <v>401</v>
      </c>
      <c r="R185" s="113" t="str">
        <f>IFERROR(CONCATENATE("*",VLOOKUP(L185,PARAM!E:F,2,0),VLOOKUP(M185,PARAM!K:L,2,0),VLOOKUP(N185,PARAM!H:I,2,0),VLOOKUP(P185,PARAM!S:T,2,0),"*"),"")</f>
        <v>*26210830*</v>
      </c>
      <c r="S185" s="111" t="str">
        <f>IFERROR(CONCATENATE(VLOOKUP(L185,PARAM!E:F,2,0),VLOOKUP(M185,PARAM!K:L,2,0),VLOOKUP(N185,PARAM!H:I,2,0),VLOOKUP(O185,PARAM!P:Q,2,0),VLOOKUP(P185,PARAM!S:T,2,0)),"")</f>
        <v>2621081630</v>
      </c>
      <c r="T185" s="111">
        <f t="shared" si="4"/>
        <v>10</v>
      </c>
      <c r="U185" s="111" t="str">
        <f t="shared" si="5"/>
        <v>BUSOS CABALLERO CUELLO REDONDO VARIOS TALLA UN</v>
      </c>
    </row>
    <row r="186" hidden="1">
      <c r="A186" s="7">
        <v>4.0</v>
      </c>
      <c r="B186" s="5" t="s">
        <v>2286</v>
      </c>
      <c r="C186" s="1"/>
      <c r="D186" s="5" t="s">
        <v>2287</v>
      </c>
      <c r="E186" s="4">
        <v>35000.0</v>
      </c>
      <c r="F186" s="2">
        <f t="shared" si="2"/>
        <v>140000</v>
      </c>
      <c r="G186" s="109">
        <f t="shared" si="3"/>
        <v>70000</v>
      </c>
      <c r="H186" s="1"/>
      <c r="I186" s="1"/>
      <c r="J186" s="1"/>
      <c r="K186" s="110" t="s">
        <v>1975</v>
      </c>
      <c r="L186" s="110" t="s">
        <v>1745</v>
      </c>
      <c r="M186" s="110" t="s">
        <v>1606</v>
      </c>
      <c r="N186" s="110" t="s">
        <v>1977</v>
      </c>
      <c r="O186" s="110" t="s">
        <v>1584</v>
      </c>
      <c r="P186" s="112" t="s">
        <v>1678</v>
      </c>
      <c r="Q186" s="111" t="s">
        <v>401</v>
      </c>
      <c r="R186" s="113" t="str">
        <f>IFERROR(CONCATENATE("*",VLOOKUP(L186,PARAM!E:F,2,0),VLOOKUP(M186,PARAM!K:L,2,0),VLOOKUP(N186,PARAM!H:I,2,0),VLOOKUP(P186,PARAM!S:T,2,0),"*"),"")</f>
        <v>*26213130*</v>
      </c>
      <c r="S186" s="111" t="str">
        <f>IFERROR(CONCATENATE(VLOOKUP(L186,PARAM!E:F,2,0),VLOOKUP(M186,PARAM!K:L,2,0),VLOOKUP(N186,PARAM!H:I,2,0),VLOOKUP(O186,PARAM!P:Q,2,0),VLOOKUP(P186,PARAM!S:T,2,0)),"")</f>
        <v>2621311630</v>
      </c>
      <c r="T186" s="111">
        <f t="shared" si="4"/>
        <v>10</v>
      </c>
      <c r="U186" s="111" t="str">
        <f t="shared" si="5"/>
        <v>BUSOS CABALLERO ESTAMPADO VARIOS TALLA UN</v>
      </c>
    </row>
    <row r="187" hidden="1">
      <c r="A187" s="7">
        <v>3.0</v>
      </c>
      <c r="B187" s="5" t="s">
        <v>2288</v>
      </c>
      <c r="C187" s="1"/>
      <c r="D187" s="5" t="s">
        <v>2289</v>
      </c>
      <c r="E187" s="4">
        <v>40000.0</v>
      </c>
      <c r="F187" s="2">
        <f t="shared" si="2"/>
        <v>120000</v>
      </c>
      <c r="G187" s="109">
        <f t="shared" si="3"/>
        <v>80000</v>
      </c>
      <c r="H187" s="1"/>
      <c r="I187" s="1"/>
      <c r="J187" s="1"/>
      <c r="K187" s="110" t="s">
        <v>1975</v>
      </c>
      <c r="L187" s="110" t="s">
        <v>1745</v>
      </c>
      <c r="M187" s="110" t="s">
        <v>1606</v>
      </c>
      <c r="N187" s="110" t="s">
        <v>1978</v>
      </c>
      <c r="O187" s="110" t="s">
        <v>1584</v>
      </c>
      <c r="P187" s="112" t="s">
        <v>1678</v>
      </c>
      <c r="Q187" s="111" t="s">
        <v>401</v>
      </c>
      <c r="R187" s="113" t="str">
        <f>IFERROR(CONCATENATE("*",VLOOKUP(L187,PARAM!E:F,2,0),VLOOKUP(M187,PARAM!K:L,2,0),VLOOKUP(N187,PARAM!H:I,2,0),VLOOKUP(P187,PARAM!S:T,2,0),"*"),"")</f>
        <v>*26218530*</v>
      </c>
      <c r="S187" s="111" t="str">
        <f>IFERROR(CONCATENATE(VLOOKUP(L187,PARAM!E:F,2,0),VLOOKUP(M187,PARAM!K:L,2,0),VLOOKUP(N187,PARAM!H:I,2,0),VLOOKUP(O187,PARAM!P:Q,2,0),VLOOKUP(P187,PARAM!S:T,2,0)),"")</f>
        <v>2621851630</v>
      </c>
      <c r="T187" s="111">
        <f t="shared" si="4"/>
        <v>10</v>
      </c>
      <c r="U187" s="111" t="str">
        <f t="shared" si="5"/>
        <v>BUSOS CABALLERO MEDIA CREMALLERA COMBINADO VARIOS TALLA UN</v>
      </c>
    </row>
    <row r="188" hidden="1">
      <c r="A188" s="7">
        <v>1.0</v>
      </c>
      <c r="B188" s="5" t="s">
        <v>2290</v>
      </c>
      <c r="C188" s="1"/>
      <c r="D188" s="5" t="s">
        <v>2291</v>
      </c>
      <c r="E188" s="4">
        <v>43000.0</v>
      </c>
      <c r="F188" s="2">
        <f t="shared" si="2"/>
        <v>43000</v>
      </c>
      <c r="G188" s="109">
        <f t="shared" si="3"/>
        <v>86000</v>
      </c>
      <c r="H188" s="1"/>
      <c r="I188" s="1"/>
      <c r="J188" s="1"/>
      <c r="K188" s="110" t="s">
        <v>1870</v>
      </c>
      <c r="L188" s="110" t="s">
        <v>1792</v>
      </c>
      <c r="M188" s="110" t="s">
        <v>1606</v>
      </c>
      <c r="N188" s="110" t="s">
        <v>1897</v>
      </c>
      <c r="O188" s="110" t="s">
        <v>1584</v>
      </c>
      <c r="P188" s="112" t="s">
        <v>1751</v>
      </c>
      <c r="Q188" s="111" t="s">
        <v>1042</v>
      </c>
      <c r="R188" s="113" t="str">
        <f>IFERROR(CONCATENATE("*",VLOOKUP(L188,PARAM!E:F,2,0),VLOOKUP(M188,PARAM!K:L,2,0),VLOOKUP(N188,PARAM!H:I,2,0),VLOOKUP(P188,PARAM!S:T,2,0),"*"),"")</f>
        <v>*25221923*</v>
      </c>
      <c r="S188" s="111" t="str">
        <f>IFERROR(CONCATENATE(VLOOKUP(L188,PARAM!E:F,2,0),VLOOKUP(M188,PARAM!K:L,2,0),VLOOKUP(N188,PARAM!H:I,2,0),VLOOKUP(O188,PARAM!P:Q,2,0),VLOOKUP(P188,PARAM!S:T,2,0)),"")</f>
        <v>2522191623</v>
      </c>
      <c r="T188" s="111">
        <f t="shared" si="4"/>
        <v>10</v>
      </c>
      <c r="U188" s="111" t="str">
        <f t="shared" si="5"/>
        <v>CHAQUETAS CABALLERO POLO SENCILLA VARIOS TALLA L</v>
      </c>
    </row>
    <row r="189" hidden="1">
      <c r="A189" s="7">
        <v>1.0</v>
      </c>
      <c r="B189" s="5" t="s">
        <v>2290</v>
      </c>
      <c r="C189" s="1"/>
      <c r="D189" s="5" t="s">
        <v>2291</v>
      </c>
      <c r="E189" s="4">
        <v>43000.0</v>
      </c>
      <c r="F189" s="2">
        <f t="shared" si="2"/>
        <v>43000</v>
      </c>
      <c r="G189" s="109">
        <f t="shared" si="3"/>
        <v>86000</v>
      </c>
      <c r="H189" s="1"/>
      <c r="I189" s="1"/>
      <c r="J189" s="1"/>
      <c r="K189" s="110" t="s">
        <v>1870</v>
      </c>
      <c r="L189" s="110" t="s">
        <v>1792</v>
      </c>
      <c r="M189" s="110" t="s">
        <v>1606</v>
      </c>
      <c r="N189" s="110" t="s">
        <v>1897</v>
      </c>
      <c r="O189" s="110" t="s">
        <v>1584</v>
      </c>
      <c r="P189" s="112" t="s">
        <v>1754</v>
      </c>
      <c r="Q189" s="111" t="s">
        <v>1044</v>
      </c>
      <c r="R189" s="113" t="str">
        <f>IFERROR(CONCATENATE("*",VLOOKUP(L189,PARAM!E:F,2,0),VLOOKUP(M189,PARAM!K:L,2,0),VLOOKUP(N189,PARAM!H:I,2,0),VLOOKUP(P189,PARAM!S:T,2,0),"*"),"")</f>
        <v>*25221932*</v>
      </c>
      <c r="S189" s="111" t="str">
        <f>IFERROR(CONCATENATE(VLOOKUP(L189,PARAM!E:F,2,0),VLOOKUP(M189,PARAM!K:L,2,0),VLOOKUP(N189,PARAM!H:I,2,0),VLOOKUP(O189,PARAM!P:Q,2,0),VLOOKUP(P189,PARAM!S:T,2,0)),"")</f>
        <v>2522191632</v>
      </c>
      <c r="T189" s="111">
        <f t="shared" si="4"/>
        <v>10</v>
      </c>
      <c r="U189" s="111" t="str">
        <f t="shared" si="5"/>
        <v>CHAQUETAS CABALLERO POLO SENCILLA VARIOS TALLA XL</v>
      </c>
    </row>
    <row r="190" hidden="1">
      <c r="A190" s="7">
        <v>1.0</v>
      </c>
      <c r="B190" s="5" t="s">
        <v>2290</v>
      </c>
      <c r="C190" s="1"/>
      <c r="D190" s="5" t="s">
        <v>2291</v>
      </c>
      <c r="E190" s="4">
        <v>43000.0</v>
      </c>
      <c r="F190" s="2">
        <f t="shared" si="2"/>
        <v>43000</v>
      </c>
      <c r="G190" s="109">
        <f t="shared" si="3"/>
        <v>86000</v>
      </c>
      <c r="H190" s="1"/>
      <c r="I190" s="1"/>
      <c r="J190" s="1"/>
      <c r="K190" s="110" t="s">
        <v>1870</v>
      </c>
      <c r="L190" s="110" t="s">
        <v>1792</v>
      </c>
      <c r="M190" s="110" t="s">
        <v>1606</v>
      </c>
      <c r="N190" s="110" t="s">
        <v>1897</v>
      </c>
      <c r="O190" s="110" t="s">
        <v>1584</v>
      </c>
      <c r="P190" s="112" t="s">
        <v>1752</v>
      </c>
      <c r="Q190" s="111" t="s">
        <v>1044</v>
      </c>
      <c r="R190" s="113" t="str">
        <f>IFERROR(CONCATENATE("*",VLOOKUP(L190,PARAM!E:F,2,0),VLOOKUP(M190,PARAM!K:L,2,0),VLOOKUP(N190,PARAM!H:I,2,0),VLOOKUP(P190,PARAM!S:T,2,0),"*"),"")</f>
        <v>*25221925*</v>
      </c>
      <c r="S190" s="111" t="str">
        <f>IFERROR(CONCATENATE(VLOOKUP(L190,PARAM!E:F,2,0),VLOOKUP(M190,PARAM!K:L,2,0),VLOOKUP(N190,PARAM!H:I,2,0),VLOOKUP(O190,PARAM!P:Q,2,0),VLOOKUP(P190,PARAM!S:T,2,0)),"")</f>
        <v>2522191625</v>
      </c>
      <c r="T190" s="111">
        <f t="shared" si="4"/>
        <v>10</v>
      </c>
      <c r="U190" s="111" t="str">
        <f t="shared" si="5"/>
        <v>CHAQUETAS CABALLERO POLO SENCILLA VARIOS TALLA M</v>
      </c>
    </row>
    <row r="191" hidden="1">
      <c r="A191" s="7">
        <v>1.0</v>
      </c>
      <c r="B191" s="5" t="s">
        <v>2292</v>
      </c>
      <c r="C191" s="1"/>
      <c r="D191" s="5" t="s">
        <v>2293</v>
      </c>
      <c r="E191" s="4">
        <v>47000.0</v>
      </c>
      <c r="F191" s="2">
        <f t="shared" si="2"/>
        <v>47000</v>
      </c>
      <c r="G191" s="109">
        <f t="shared" si="3"/>
        <v>94000</v>
      </c>
      <c r="H191" s="1"/>
      <c r="I191" s="1"/>
      <c r="J191" s="1"/>
      <c r="K191" s="110" t="s">
        <v>1870</v>
      </c>
      <c r="L191" s="110" t="s">
        <v>1792</v>
      </c>
      <c r="M191" s="110" t="s">
        <v>1606</v>
      </c>
      <c r="N191" s="110" t="s">
        <v>1894</v>
      </c>
      <c r="O191" s="110" t="s">
        <v>1584</v>
      </c>
      <c r="P191" s="112" t="s">
        <v>1754</v>
      </c>
      <c r="Q191" s="111" t="s">
        <v>1044</v>
      </c>
      <c r="R191" s="113" t="str">
        <f>IFERROR(CONCATENATE("*",VLOOKUP(L191,PARAM!E:F,2,0),VLOOKUP(M191,PARAM!K:L,2,0),VLOOKUP(N191,PARAM!H:I,2,0),VLOOKUP(P191,PARAM!S:T,2,0),"*"),"")</f>
        <v>*25217532*</v>
      </c>
      <c r="S191" s="111" t="str">
        <f>IFERROR(CONCATENATE(VLOOKUP(L191,PARAM!E:F,2,0),VLOOKUP(M191,PARAM!K:L,2,0),VLOOKUP(N191,PARAM!H:I,2,0),VLOOKUP(O191,PARAM!P:Q,2,0),VLOOKUP(P191,PARAM!S:T,2,0)),"")</f>
        <v>2521751632</v>
      </c>
      <c r="T191" s="111">
        <f t="shared" si="4"/>
        <v>10</v>
      </c>
      <c r="U191" s="111" t="str">
        <f t="shared" si="5"/>
        <v>CHAQUETAS CABALLERO LISA ACOLCHADA VARIOS TALLA XL</v>
      </c>
    </row>
    <row r="192" hidden="1">
      <c r="A192" s="7">
        <v>1.0</v>
      </c>
      <c r="B192" s="5" t="s">
        <v>2292</v>
      </c>
      <c r="C192" s="1"/>
      <c r="D192" s="5" t="s">
        <v>2293</v>
      </c>
      <c r="E192" s="4">
        <v>47000.0</v>
      </c>
      <c r="F192" s="2">
        <f t="shared" si="2"/>
        <v>47000</v>
      </c>
      <c r="G192" s="109">
        <f t="shared" si="3"/>
        <v>94000</v>
      </c>
      <c r="H192" s="1"/>
      <c r="I192" s="1"/>
      <c r="J192" s="1"/>
      <c r="K192" s="110" t="s">
        <v>1870</v>
      </c>
      <c r="L192" s="110" t="s">
        <v>1792</v>
      </c>
      <c r="M192" s="110" t="s">
        <v>1606</v>
      </c>
      <c r="N192" s="110" t="s">
        <v>1894</v>
      </c>
      <c r="O192" s="110" t="s">
        <v>1584</v>
      </c>
      <c r="P192" s="112" t="s">
        <v>1751</v>
      </c>
      <c r="Q192" s="111" t="s">
        <v>1044</v>
      </c>
      <c r="R192" s="113" t="str">
        <f>IFERROR(CONCATENATE("*",VLOOKUP(L192,PARAM!E:F,2,0),VLOOKUP(M192,PARAM!K:L,2,0),VLOOKUP(N192,PARAM!H:I,2,0),VLOOKUP(P192,PARAM!S:T,2,0),"*"),"")</f>
        <v>*25217523*</v>
      </c>
      <c r="S192" s="111" t="str">
        <f>IFERROR(CONCATENATE(VLOOKUP(L192,PARAM!E:F,2,0),VLOOKUP(M192,PARAM!K:L,2,0),VLOOKUP(N192,PARAM!H:I,2,0),VLOOKUP(O192,PARAM!P:Q,2,0),VLOOKUP(P192,PARAM!S:T,2,0)),"")</f>
        <v>2521751623</v>
      </c>
      <c r="T192" s="111">
        <f t="shared" si="4"/>
        <v>10</v>
      </c>
      <c r="U192" s="111" t="str">
        <f t="shared" si="5"/>
        <v>CHAQUETAS CABALLERO LISA ACOLCHADA VARIOS TALLA L</v>
      </c>
    </row>
    <row r="193" hidden="1">
      <c r="A193" s="7">
        <v>1.0</v>
      </c>
      <c r="B193" s="5" t="s">
        <v>2292</v>
      </c>
      <c r="C193" s="1"/>
      <c r="D193" s="5" t="s">
        <v>2293</v>
      </c>
      <c r="E193" s="4">
        <v>47000.0</v>
      </c>
      <c r="F193" s="2">
        <f t="shared" si="2"/>
        <v>47000</v>
      </c>
      <c r="G193" s="109">
        <f t="shared" si="3"/>
        <v>94000</v>
      </c>
      <c r="H193" s="1"/>
      <c r="I193" s="1"/>
      <c r="J193" s="1"/>
      <c r="K193" s="110" t="s">
        <v>1870</v>
      </c>
      <c r="L193" s="110" t="s">
        <v>1792</v>
      </c>
      <c r="M193" s="110" t="s">
        <v>1606</v>
      </c>
      <c r="N193" s="110" t="s">
        <v>1894</v>
      </c>
      <c r="O193" s="110" t="s">
        <v>1584</v>
      </c>
      <c r="P193" s="112" t="s">
        <v>1752</v>
      </c>
      <c r="Q193" s="111" t="s">
        <v>1044</v>
      </c>
      <c r="R193" s="113" t="str">
        <f>IFERROR(CONCATENATE("*",VLOOKUP(L193,PARAM!E:F,2,0),VLOOKUP(M193,PARAM!K:L,2,0),VLOOKUP(N193,PARAM!H:I,2,0),VLOOKUP(P193,PARAM!S:T,2,0),"*"),"")</f>
        <v>*25217525*</v>
      </c>
      <c r="S193" s="111" t="str">
        <f>IFERROR(CONCATENATE(VLOOKUP(L193,PARAM!E:F,2,0),VLOOKUP(M193,PARAM!K:L,2,0),VLOOKUP(N193,PARAM!H:I,2,0),VLOOKUP(O193,PARAM!P:Q,2,0),VLOOKUP(P193,PARAM!S:T,2,0)),"")</f>
        <v>2521751625</v>
      </c>
      <c r="T193" s="111">
        <f t="shared" si="4"/>
        <v>10</v>
      </c>
      <c r="U193" s="111" t="str">
        <f t="shared" si="5"/>
        <v>CHAQUETAS CABALLERO LISA ACOLCHADA VARIOS TALLA M</v>
      </c>
    </row>
    <row r="194" hidden="1">
      <c r="A194" s="7">
        <v>2.0</v>
      </c>
      <c r="B194" s="5" t="s">
        <v>2294</v>
      </c>
      <c r="C194" s="1"/>
      <c r="D194" s="5" t="s">
        <v>2295</v>
      </c>
      <c r="E194" s="4">
        <v>36000.0</v>
      </c>
      <c r="F194" s="2">
        <f t="shared" si="2"/>
        <v>72000</v>
      </c>
      <c r="G194" s="109">
        <f t="shared" si="3"/>
        <v>72000</v>
      </c>
      <c r="H194" s="1"/>
      <c r="I194" s="1"/>
      <c r="J194" s="1"/>
      <c r="K194" s="110" t="s">
        <v>1870</v>
      </c>
      <c r="L194" s="110" t="s">
        <v>1792</v>
      </c>
      <c r="M194" s="110" t="s">
        <v>1606</v>
      </c>
      <c r="N194" s="111" t="s">
        <v>1883</v>
      </c>
      <c r="O194" s="110" t="s">
        <v>1584</v>
      </c>
      <c r="P194" s="112" t="s">
        <v>1752</v>
      </c>
      <c r="Q194" s="111" t="s">
        <v>405</v>
      </c>
      <c r="R194" s="113" t="str">
        <f>IFERROR(CONCATENATE("*",VLOOKUP(L194,PARAM!E:F,2,0),VLOOKUP(M194,PARAM!K:L,2,0),VLOOKUP(N194,PARAM!H:I,2,0),VLOOKUP(P194,PARAM!S:T,2,0),"*"),"")</f>
        <v>*252725*</v>
      </c>
      <c r="S194" s="111" t="str">
        <f>IFERROR(CONCATENATE(VLOOKUP(L194,PARAM!E:F,2,0),VLOOKUP(M194,PARAM!K:L,2,0),VLOOKUP(N194,PARAM!H:I,2,0),VLOOKUP(O194,PARAM!P:Q,2,0),VLOOKUP(P194,PARAM!S:T,2,0)),"")</f>
        <v>25271625</v>
      </c>
      <c r="T194" s="111">
        <f t="shared" si="4"/>
        <v>8</v>
      </c>
      <c r="U194" s="111" t="str">
        <f t="shared" si="5"/>
        <v>CHAQUETAS CABALLERO ABIERTA AIR VARIOS TALLA M</v>
      </c>
    </row>
    <row r="195" hidden="1">
      <c r="A195" s="7">
        <v>2.0</v>
      </c>
      <c r="B195" s="5" t="s">
        <v>2294</v>
      </c>
      <c r="C195" s="1"/>
      <c r="D195" s="5" t="s">
        <v>2295</v>
      </c>
      <c r="E195" s="4">
        <v>36000.0</v>
      </c>
      <c r="F195" s="2">
        <f t="shared" si="2"/>
        <v>72000</v>
      </c>
      <c r="G195" s="109">
        <f t="shared" si="3"/>
        <v>72000</v>
      </c>
      <c r="H195" s="1"/>
      <c r="I195" s="1"/>
      <c r="J195" s="1"/>
      <c r="K195" s="110" t="s">
        <v>1870</v>
      </c>
      <c r="L195" s="110" t="s">
        <v>1792</v>
      </c>
      <c r="M195" s="110" t="s">
        <v>1606</v>
      </c>
      <c r="N195" s="111" t="s">
        <v>1883</v>
      </c>
      <c r="O195" s="110" t="s">
        <v>1584</v>
      </c>
      <c r="P195" s="112" t="s">
        <v>1751</v>
      </c>
      <c r="Q195" s="111" t="s">
        <v>405</v>
      </c>
      <c r="R195" s="113" t="str">
        <f>IFERROR(CONCATENATE("*",VLOOKUP(L195,PARAM!E:F,2,0),VLOOKUP(M195,PARAM!K:L,2,0),VLOOKUP(N195,PARAM!H:I,2,0),VLOOKUP(P195,PARAM!S:T,2,0),"*"),"")</f>
        <v>*252723*</v>
      </c>
      <c r="S195" s="111" t="str">
        <f>IFERROR(CONCATENATE(VLOOKUP(L195,PARAM!E:F,2,0),VLOOKUP(M195,PARAM!K:L,2,0),VLOOKUP(N195,PARAM!H:I,2,0),VLOOKUP(O195,PARAM!P:Q,2,0),VLOOKUP(P195,PARAM!S:T,2,0)),"")</f>
        <v>25271623</v>
      </c>
      <c r="T195" s="111">
        <f t="shared" si="4"/>
        <v>8</v>
      </c>
      <c r="U195" s="111" t="str">
        <f t="shared" si="5"/>
        <v>CHAQUETAS CABALLERO ABIERTA AIR VARIOS TALLA L</v>
      </c>
    </row>
    <row r="196" hidden="1">
      <c r="A196" s="7">
        <v>2.0</v>
      </c>
      <c r="B196" s="5" t="s">
        <v>2294</v>
      </c>
      <c r="C196" s="1"/>
      <c r="D196" s="5" t="s">
        <v>2295</v>
      </c>
      <c r="E196" s="4">
        <v>36000.0</v>
      </c>
      <c r="F196" s="2">
        <f t="shared" si="2"/>
        <v>72000</v>
      </c>
      <c r="G196" s="109">
        <f t="shared" si="3"/>
        <v>72000</v>
      </c>
      <c r="H196" s="1"/>
      <c r="I196" s="1"/>
      <c r="J196" s="1"/>
      <c r="K196" s="110" t="s">
        <v>1870</v>
      </c>
      <c r="L196" s="110" t="s">
        <v>1792</v>
      </c>
      <c r="M196" s="110" t="s">
        <v>1606</v>
      </c>
      <c r="N196" s="111" t="s">
        <v>1883</v>
      </c>
      <c r="O196" s="110" t="s">
        <v>1584</v>
      </c>
      <c r="P196" s="112" t="s">
        <v>1754</v>
      </c>
      <c r="Q196" s="111" t="s">
        <v>405</v>
      </c>
      <c r="R196" s="113" t="str">
        <f>IFERROR(CONCATENATE("*",VLOOKUP(L196,PARAM!E:F,2,0),VLOOKUP(M196,PARAM!K:L,2,0),VLOOKUP(N196,PARAM!H:I,2,0),VLOOKUP(P196,PARAM!S:T,2,0),"*"),"")</f>
        <v>*252732*</v>
      </c>
      <c r="S196" s="111" t="str">
        <f>IFERROR(CONCATENATE(VLOOKUP(L196,PARAM!E:F,2,0),VLOOKUP(M196,PARAM!K:L,2,0),VLOOKUP(N196,PARAM!H:I,2,0),VLOOKUP(O196,PARAM!P:Q,2,0),VLOOKUP(P196,PARAM!S:T,2,0)),"")</f>
        <v>25271632</v>
      </c>
      <c r="T196" s="111">
        <f t="shared" si="4"/>
        <v>8</v>
      </c>
      <c r="U196" s="111" t="str">
        <f t="shared" si="5"/>
        <v>CHAQUETAS CABALLERO ABIERTA AIR VARIOS TALLA XL</v>
      </c>
    </row>
    <row r="197" hidden="1">
      <c r="A197" s="7">
        <v>2.0</v>
      </c>
      <c r="B197" s="5" t="s">
        <v>2291</v>
      </c>
      <c r="C197" s="1"/>
      <c r="D197" s="5" t="s">
        <v>2291</v>
      </c>
      <c r="E197" s="4">
        <v>34000.0</v>
      </c>
      <c r="F197" s="2">
        <f t="shared" si="2"/>
        <v>68000</v>
      </c>
      <c r="G197" s="109">
        <f t="shared" si="3"/>
        <v>68000</v>
      </c>
      <c r="H197" s="1"/>
      <c r="I197" s="1"/>
      <c r="J197" s="1"/>
      <c r="K197" s="110" t="s">
        <v>1870</v>
      </c>
      <c r="L197" s="110" t="s">
        <v>1792</v>
      </c>
      <c r="M197" s="110" t="s">
        <v>1606</v>
      </c>
      <c r="N197" s="110" t="s">
        <v>1896</v>
      </c>
      <c r="O197" s="110" t="s">
        <v>1584</v>
      </c>
      <c r="P197" s="112" t="s">
        <v>1678</v>
      </c>
      <c r="Q197" s="111" t="s">
        <v>1055</v>
      </c>
      <c r="R197" s="113" t="str">
        <f>IFERROR(CONCATENATE("*",VLOOKUP(L197,PARAM!E:F,2,0),VLOOKUP(M197,PARAM!K:L,2,0),VLOOKUP(N197,PARAM!H:I,2,0),VLOOKUP(P197,PARAM!S:T,2,0),"*"),"")</f>
        <v>*25221630*</v>
      </c>
      <c r="S197" s="111" t="str">
        <f>IFERROR(CONCATENATE(VLOOKUP(L197,PARAM!E:F,2,0),VLOOKUP(M197,PARAM!K:L,2,0),VLOOKUP(N197,PARAM!H:I,2,0),VLOOKUP(O197,PARAM!P:Q,2,0),VLOOKUP(P197,PARAM!S:T,2,0)),"")</f>
        <v>2522161630</v>
      </c>
      <c r="T197" s="111">
        <f t="shared" si="4"/>
        <v>10</v>
      </c>
      <c r="U197" s="111" t="str">
        <f t="shared" si="5"/>
        <v>CHAQUETAS CABALLERO POLO VARIOS TALLA UN</v>
      </c>
    </row>
    <row r="198" hidden="1">
      <c r="A198" s="7">
        <v>2.0</v>
      </c>
      <c r="B198" s="5" t="s">
        <v>2296</v>
      </c>
      <c r="C198" s="1"/>
      <c r="D198" s="5" t="s">
        <v>2297</v>
      </c>
      <c r="E198" s="4">
        <v>36000.0</v>
      </c>
      <c r="F198" s="2">
        <f t="shared" si="2"/>
        <v>72000</v>
      </c>
      <c r="G198" s="109">
        <f t="shared" si="3"/>
        <v>72000</v>
      </c>
      <c r="H198" s="1"/>
      <c r="I198" s="1"/>
      <c r="J198" s="1"/>
      <c r="K198" s="110" t="s">
        <v>1870</v>
      </c>
      <c r="L198" s="110" t="s">
        <v>1792</v>
      </c>
      <c r="M198" s="110" t="s">
        <v>1606</v>
      </c>
      <c r="N198" s="110" t="s">
        <v>1890</v>
      </c>
      <c r="O198" s="110" t="s">
        <v>1584</v>
      </c>
      <c r="P198" s="112" t="s">
        <v>1678</v>
      </c>
      <c r="Q198" s="111" t="s">
        <v>1055</v>
      </c>
      <c r="R198" s="113" t="str">
        <f>IFERROR(CONCATENATE("*",VLOOKUP(L198,PARAM!E:F,2,0),VLOOKUP(M198,PARAM!K:L,2,0),VLOOKUP(N198,PARAM!H:I,2,0),VLOOKUP(P198,PARAM!S:T,2,0),"*"),"")</f>
        <v>*25214330*</v>
      </c>
      <c r="S198" s="111" t="str">
        <f>IFERROR(CONCATENATE(VLOOKUP(L198,PARAM!E:F,2,0),VLOOKUP(M198,PARAM!K:L,2,0),VLOOKUP(N198,PARAM!H:I,2,0),VLOOKUP(O198,PARAM!P:Q,2,0),VLOOKUP(P198,PARAM!S:T,2,0)),"")</f>
        <v>2521431630</v>
      </c>
      <c r="T198" s="111">
        <f t="shared" si="4"/>
        <v>10</v>
      </c>
      <c r="U198" s="111" t="str">
        <f t="shared" si="5"/>
        <v>CHAQUETAS CABALLERO HUGO BOSS VARIOS TALLA UN</v>
      </c>
    </row>
    <row r="199" hidden="1">
      <c r="A199" s="7">
        <v>1.0</v>
      </c>
      <c r="B199" s="5" t="s">
        <v>2298</v>
      </c>
      <c r="C199" s="1"/>
      <c r="D199" s="5" t="s">
        <v>2297</v>
      </c>
      <c r="E199" s="4">
        <v>36000.0</v>
      </c>
      <c r="F199" s="2">
        <f t="shared" si="2"/>
        <v>36000</v>
      </c>
      <c r="G199" s="109">
        <f t="shared" si="3"/>
        <v>72000</v>
      </c>
      <c r="H199" s="1"/>
      <c r="I199" s="1"/>
      <c r="J199" s="1"/>
      <c r="K199" s="110" t="s">
        <v>1870</v>
      </c>
      <c r="L199" s="110" t="s">
        <v>1792</v>
      </c>
      <c r="M199" s="110" t="s">
        <v>1606</v>
      </c>
      <c r="N199" s="110" t="s">
        <v>1890</v>
      </c>
      <c r="O199" s="110" t="s">
        <v>1584</v>
      </c>
      <c r="P199" s="112" t="s">
        <v>1754</v>
      </c>
      <c r="Q199" s="111" t="s">
        <v>1055</v>
      </c>
      <c r="R199" s="113" t="str">
        <f>IFERROR(CONCATENATE("*",VLOOKUP(L199,PARAM!E:F,2,0),VLOOKUP(M199,PARAM!K:L,2,0),VLOOKUP(N199,PARAM!H:I,2,0),VLOOKUP(P199,PARAM!S:T,2,0),"*"),"")</f>
        <v>*25214332*</v>
      </c>
      <c r="S199" s="111" t="str">
        <f>IFERROR(CONCATENATE(VLOOKUP(L199,PARAM!E:F,2,0),VLOOKUP(M199,PARAM!K:L,2,0),VLOOKUP(N199,PARAM!H:I,2,0),VLOOKUP(O199,PARAM!P:Q,2,0),VLOOKUP(P199,PARAM!S:T,2,0)),"")</f>
        <v>2521431632</v>
      </c>
      <c r="T199" s="111">
        <f t="shared" si="4"/>
        <v>10</v>
      </c>
      <c r="U199" s="111" t="str">
        <f t="shared" si="5"/>
        <v>CHAQUETAS CABALLERO HUGO BOSS VARIOS TALLA XL</v>
      </c>
    </row>
    <row r="200" hidden="1">
      <c r="A200" s="7">
        <v>2.0</v>
      </c>
      <c r="B200" s="5" t="s">
        <v>2299</v>
      </c>
      <c r="C200" s="1"/>
      <c r="D200" s="5" t="s">
        <v>2300</v>
      </c>
      <c r="E200" s="4">
        <v>34000.0</v>
      </c>
      <c r="F200" s="2">
        <f t="shared" si="2"/>
        <v>68000</v>
      </c>
      <c r="G200" s="109">
        <f t="shared" si="3"/>
        <v>68000</v>
      </c>
      <c r="H200" s="1"/>
      <c r="I200" s="1"/>
      <c r="J200" s="1"/>
      <c r="K200" s="110" t="s">
        <v>1870</v>
      </c>
      <c r="L200" s="110" t="s">
        <v>1792</v>
      </c>
      <c r="M200" s="110" t="s">
        <v>1606</v>
      </c>
      <c r="N200" s="111" t="s">
        <v>1884</v>
      </c>
      <c r="O200" s="110" t="s">
        <v>1584</v>
      </c>
      <c r="P200" s="112" t="s">
        <v>1752</v>
      </c>
      <c r="Q200" s="111" t="s">
        <v>1055</v>
      </c>
      <c r="R200" s="113" t="str">
        <f>IFERROR(CONCATENATE("*",VLOOKUP(L200,PARAM!E:F,2,0),VLOOKUP(M200,PARAM!K:L,2,0),VLOOKUP(N200,PARAM!H:I,2,0),VLOOKUP(P200,PARAM!S:T,2,0),"*"),"")</f>
        <v>*2526825*</v>
      </c>
      <c r="S200" s="111" t="str">
        <f>IFERROR(CONCATENATE(VLOOKUP(L200,PARAM!E:F,2,0),VLOOKUP(M200,PARAM!K:L,2,0),VLOOKUP(N200,PARAM!H:I,2,0),VLOOKUP(O200,PARAM!P:Q,2,0),VLOOKUP(P200,PARAM!S:T,2,0)),"")</f>
        <v>252681625</v>
      </c>
      <c r="T200" s="111">
        <f t="shared" si="4"/>
        <v>9</v>
      </c>
      <c r="U200" s="111" t="str">
        <f t="shared" si="5"/>
        <v>CHAQUETAS CABALLERO CANGURO AIR VARIOS TALLA M</v>
      </c>
    </row>
    <row r="201" hidden="1">
      <c r="A201" s="7">
        <v>3.0</v>
      </c>
      <c r="B201" s="5" t="s">
        <v>2299</v>
      </c>
      <c r="C201" s="1"/>
      <c r="D201" s="5" t="s">
        <v>2300</v>
      </c>
      <c r="E201" s="4">
        <v>34000.0</v>
      </c>
      <c r="F201" s="2">
        <f t="shared" si="2"/>
        <v>102000</v>
      </c>
      <c r="G201" s="109">
        <f t="shared" si="3"/>
        <v>68000</v>
      </c>
      <c r="H201" s="1"/>
      <c r="I201" s="1"/>
      <c r="J201" s="1"/>
      <c r="K201" s="110" t="s">
        <v>1870</v>
      </c>
      <c r="L201" s="110" t="s">
        <v>1792</v>
      </c>
      <c r="M201" s="110" t="s">
        <v>1606</v>
      </c>
      <c r="N201" s="111" t="s">
        <v>1884</v>
      </c>
      <c r="O201" s="110" t="s">
        <v>1584</v>
      </c>
      <c r="P201" s="112" t="s">
        <v>1751</v>
      </c>
      <c r="Q201" s="111" t="s">
        <v>405</v>
      </c>
      <c r="R201" s="113" t="str">
        <f>IFERROR(CONCATENATE("*",VLOOKUP(L201,PARAM!E:F,2,0),VLOOKUP(M201,PARAM!K:L,2,0),VLOOKUP(N201,PARAM!H:I,2,0),VLOOKUP(P201,PARAM!S:T,2,0),"*"),"")</f>
        <v>*2526823*</v>
      </c>
      <c r="S201" s="111" t="str">
        <f>IFERROR(CONCATENATE(VLOOKUP(L201,PARAM!E:F,2,0),VLOOKUP(M201,PARAM!K:L,2,0),VLOOKUP(N201,PARAM!H:I,2,0),VLOOKUP(O201,PARAM!P:Q,2,0),VLOOKUP(P201,PARAM!S:T,2,0)),"")</f>
        <v>252681623</v>
      </c>
      <c r="T201" s="111">
        <f t="shared" si="4"/>
        <v>9</v>
      </c>
      <c r="U201" s="111" t="str">
        <f t="shared" si="5"/>
        <v>CHAQUETAS CABALLERO CANGURO AIR VARIOS TALLA L</v>
      </c>
    </row>
    <row r="202" hidden="1">
      <c r="A202" s="118">
        <v>2.0</v>
      </c>
      <c r="B202" s="119" t="s">
        <v>2301</v>
      </c>
      <c r="C202" s="1"/>
      <c r="D202" s="5" t="s">
        <v>2300</v>
      </c>
      <c r="E202" s="4">
        <v>34000.0</v>
      </c>
      <c r="F202" s="2">
        <f t="shared" si="2"/>
        <v>68000</v>
      </c>
      <c r="G202" s="109">
        <f t="shared" si="3"/>
        <v>68000</v>
      </c>
      <c r="H202" s="1"/>
      <c r="I202" s="1"/>
      <c r="J202" s="1"/>
      <c r="K202" s="110" t="s">
        <v>1870</v>
      </c>
      <c r="L202" s="110" t="s">
        <v>1792</v>
      </c>
      <c r="M202" s="110" t="s">
        <v>1606</v>
      </c>
      <c r="N202" s="111" t="s">
        <v>1884</v>
      </c>
      <c r="O202" s="110" t="s">
        <v>1584</v>
      </c>
      <c r="P202" s="112" t="s">
        <v>1885</v>
      </c>
      <c r="Q202" s="111" t="s">
        <v>405</v>
      </c>
      <c r="R202" s="113" t="str">
        <f>IFERROR(CONCATENATE("*",VLOOKUP(L202,PARAM!E:F,2,0),VLOOKUP(M202,PARAM!K:L,2,0),VLOOKUP(N202,PARAM!H:I,2,0),VLOOKUP(P202,PARAM!S:T,2,0),"*"),"")</f>
        <v>*2526833*</v>
      </c>
      <c r="S202" s="111" t="str">
        <f>IFERROR(CONCATENATE(VLOOKUP(L202,PARAM!E:F,2,0),VLOOKUP(M202,PARAM!K:L,2,0),VLOOKUP(N202,PARAM!H:I,2,0),VLOOKUP(O202,PARAM!P:Q,2,0),VLOOKUP(P202,PARAM!S:T,2,0)),"")</f>
        <v>252681633</v>
      </c>
      <c r="T202" s="111">
        <f t="shared" si="4"/>
        <v>9</v>
      </c>
      <c r="U202" s="111" t="str">
        <f t="shared" si="5"/>
        <v>CHAQUETAS CABALLERO CANGURO AIR VARIOS TALLA XL </v>
      </c>
    </row>
    <row r="203" hidden="1">
      <c r="A203" s="7">
        <v>7.0</v>
      </c>
      <c r="B203" s="5" t="s">
        <v>2302</v>
      </c>
      <c r="C203" s="1"/>
      <c r="D203" s="5" t="s">
        <v>2303</v>
      </c>
      <c r="E203" s="4">
        <v>25000.0</v>
      </c>
      <c r="F203" s="2">
        <f t="shared" si="2"/>
        <v>175000</v>
      </c>
      <c r="G203" s="109">
        <f t="shared" si="3"/>
        <v>50000</v>
      </c>
      <c r="H203" s="1"/>
      <c r="I203" s="1"/>
      <c r="J203" s="1"/>
      <c r="K203" s="110" t="s">
        <v>1746</v>
      </c>
      <c r="L203" s="110" t="s">
        <v>1842</v>
      </c>
      <c r="M203" s="110" t="s">
        <v>1599</v>
      </c>
      <c r="N203" s="110" t="s">
        <v>1844</v>
      </c>
      <c r="O203" s="110" t="s">
        <v>1584</v>
      </c>
      <c r="P203" s="112" t="s">
        <v>1754</v>
      </c>
      <c r="Q203" s="111" t="s">
        <v>1057</v>
      </c>
      <c r="R203" s="113" t="str">
        <f>IFERROR(CONCATENATE("*",VLOOKUP(L203,PARAM!E:F,2,0),VLOOKUP(M203,PARAM!K:L,2,0),VLOOKUP(N203,PARAM!H:I,2,0),VLOOKUP(P203,PARAM!S:T,2,0),"*"),"")</f>
        <v>*4124632*</v>
      </c>
      <c r="S203" s="111" t="str">
        <f>IFERROR(CONCATENATE(VLOOKUP(L203,PARAM!E:F,2,0),VLOOKUP(M203,PARAM!K:L,2,0),VLOOKUP(N203,PARAM!H:I,2,0),VLOOKUP(O203,PARAM!P:Q,2,0),VLOOKUP(P203,PARAM!S:T,2,0)),"")</f>
        <v>412461632</v>
      </c>
      <c r="T203" s="111">
        <f t="shared" si="4"/>
        <v>9</v>
      </c>
      <c r="U203" s="111" t="str">
        <f t="shared" si="5"/>
        <v>SHORTS DAMA RUNNING VARIOS TALLA XL</v>
      </c>
    </row>
    <row r="204" hidden="1">
      <c r="A204" s="7">
        <v>6.0</v>
      </c>
      <c r="B204" s="5" t="s">
        <v>2304</v>
      </c>
      <c r="C204" s="1"/>
      <c r="D204" s="5" t="s">
        <v>2303</v>
      </c>
      <c r="E204" s="4">
        <v>25000.0</v>
      </c>
      <c r="F204" s="2">
        <f t="shared" si="2"/>
        <v>150000</v>
      </c>
      <c r="G204" s="109">
        <f t="shared" si="3"/>
        <v>50000</v>
      </c>
      <c r="H204" s="1"/>
      <c r="I204" s="1"/>
      <c r="J204" s="1"/>
      <c r="K204" s="110" t="s">
        <v>1746</v>
      </c>
      <c r="L204" s="110" t="s">
        <v>1842</v>
      </c>
      <c r="M204" s="110" t="s">
        <v>1599</v>
      </c>
      <c r="N204" s="110" t="s">
        <v>1844</v>
      </c>
      <c r="O204" s="110" t="s">
        <v>1584</v>
      </c>
      <c r="P204" s="112" t="s">
        <v>1678</v>
      </c>
      <c r="Q204" s="111" t="s">
        <v>1059</v>
      </c>
      <c r="R204" s="113" t="str">
        <f>IFERROR(CONCATENATE("*",VLOOKUP(L204,PARAM!E:F,2,0),VLOOKUP(M204,PARAM!K:L,2,0),VLOOKUP(N204,PARAM!H:I,2,0),VLOOKUP(P204,PARAM!S:T,2,0),"*"),"")</f>
        <v>*4124630*</v>
      </c>
      <c r="S204" s="111" t="str">
        <f>IFERROR(CONCATENATE(VLOOKUP(L204,PARAM!E:F,2,0),VLOOKUP(M204,PARAM!K:L,2,0),VLOOKUP(N204,PARAM!H:I,2,0),VLOOKUP(O204,PARAM!P:Q,2,0),VLOOKUP(P204,PARAM!S:T,2,0)),"")</f>
        <v>412461630</v>
      </c>
      <c r="T204" s="111">
        <f t="shared" si="4"/>
        <v>9</v>
      </c>
      <c r="U204" s="111" t="str">
        <f t="shared" si="5"/>
        <v>SHORTS DAMA RUNNING VARIOS TALLA UN</v>
      </c>
    </row>
    <row r="205" hidden="1">
      <c r="A205" s="7">
        <v>2.0</v>
      </c>
      <c r="B205" s="5" t="s">
        <v>2305</v>
      </c>
      <c r="C205" s="1"/>
      <c r="D205" s="5" t="s">
        <v>2305</v>
      </c>
      <c r="E205" s="4">
        <v>16000.0</v>
      </c>
      <c r="F205" s="2">
        <f t="shared" si="2"/>
        <v>32000</v>
      </c>
      <c r="G205" s="120">
        <v>34000.0</v>
      </c>
      <c r="H205" s="1"/>
      <c r="I205" s="1"/>
      <c r="J205" s="1"/>
      <c r="K205" s="110" t="s">
        <v>1746</v>
      </c>
      <c r="L205" s="110" t="s">
        <v>1842</v>
      </c>
      <c r="M205" s="110" t="s">
        <v>1599</v>
      </c>
      <c r="N205" s="110" t="s">
        <v>1843</v>
      </c>
      <c r="O205" s="110" t="s">
        <v>1584</v>
      </c>
      <c r="P205" s="112" t="s">
        <v>1678</v>
      </c>
      <c r="Q205" s="111" t="s">
        <v>1059</v>
      </c>
      <c r="R205" s="113" t="str">
        <f>IFERROR(CONCATENATE("*",VLOOKUP(L205,PARAM!E:F,2,0),VLOOKUP(M205,PARAM!K:L,2,0),VLOOKUP(N205,PARAM!H:I,2,0),VLOOKUP(P205,PARAM!S:T,2,0),"*"),"")</f>
        <v>*417130*</v>
      </c>
      <c r="S205" s="111" t="str">
        <f>IFERROR(CONCATENATE(VLOOKUP(L205,PARAM!E:F,2,0),VLOOKUP(M205,PARAM!K:L,2,0),VLOOKUP(N205,PARAM!H:I,2,0),VLOOKUP(O205,PARAM!P:Q,2,0),VLOOKUP(P205,PARAM!S:T,2,0)),"")</f>
        <v>41711630</v>
      </c>
      <c r="T205" s="111">
        <f t="shared" si="4"/>
        <v>8</v>
      </c>
      <c r="U205" s="111" t="str">
        <f t="shared" si="5"/>
        <v>SHORTS DAMA CAPRIATY VARIOS TALLA UN</v>
      </c>
    </row>
    <row r="206" hidden="1">
      <c r="A206" s="7">
        <v>2.0</v>
      </c>
      <c r="B206" s="5" t="s">
        <v>2306</v>
      </c>
      <c r="C206" s="1"/>
      <c r="D206" s="5" t="s">
        <v>2307</v>
      </c>
      <c r="E206" s="4">
        <v>18000.0</v>
      </c>
      <c r="F206" s="2">
        <f t="shared" si="2"/>
        <v>36000</v>
      </c>
      <c r="G206" s="109">
        <f t="shared" ref="G206:G211" si="6">(E206*100%)+E206</f>
        <v>36000</v>
      </c>
      <c r="H206" s="1"/>
      <c r="I206" s="1"/>
      <c r="J206" s="1"/>
      <c r="K206" s="110" t="s">
        <v>1746</v>
      </c>
      <c r="L206" s="110" t="s">
        <v>1745</v>
      </c>
      <c r="M206" s="110" t="s">
        <v>1599</v>
      </c>
      <c r="N206" s="110" t="s">
        <v>1749</v>
      </c>
      <c r="O206" s="110" t="s">
        <v>1584</v>
      </c>
      <c r="P206" s="112" t="s">
        <v>1678</v>
      </c>
      <c r="Q206" s="111" t="s">
        <v>1059</v>
      </c>
      <c r="R206" s="113" t="str">
        <f>IFERROR(CONCATENATE("*",VLOOKUP(L206,PARAM!E:F,2,0),VLOOKUP(M206,PARAM!K:L,2,0),VLOOKUP(N206,PARAM!H:I,2,0),VLOOKUP(P206,PARAM!S:T,2,0),"*"),"")</f>
        <v>*26112230*</v>
      </c>
      <c r="S206" s="111" t="str">
        <f>IFERROR(CONCATENATE(VLOOKUP(L206,PARAM!E:F,2,0),VLOOKUP(M206,PARAM!K:L,2,0),VLOOKUP(N206,PARAM!H:I,2,0),VLOOKUP(O206,PARAM!P:Q,2,0),VLOOKUP(P206,PARAM!S:T,2,0)),"")</f>
        <v>2611221630</v>
      </c>
      <c r="T206" s="111">
        <f t="shared" si="4"/>
        <v>10</v>
      </c>
      <c r="U206" s="111" t="str">
        <f t="shared" si="5"/>
        <v>BUSOS DAMA DUO VARIOS TALLA UN</v>
      </c>
    </row>
    <row r="207" hidden="1">
      <c r="A207" s="7">
        <v>3.0</v>
      </c>
      <c r="B207" s="5" t="s">
        <v>2308</v>
      </c>
      <c r="C207" s="1"/>
      <c r="D207" s="5" t="s">
        <v>2309</v>
      </c>
      <c r="E207" s="4">
        <v>16000.0</v>
      </c>
      <c r="F207" s="2">
        <f t="shared" si="2"/>
        <v>48000</v>
      </c>
      <c r="G207" s="109">
        <f t="shared" si="6"/>
        <v>32000</v>
      </c>
      <c r="H207" s="1"/>
      <c r="I207" s="1"/>
      <c r="J207" s="1"/>
      <c r="K207" s="110" t="s">
        <v>1746</v>
      </c>
      <c r="L207" s="110" t="s">
        <v>1824</v>
      </c>
      <c r="M207" s="110" t="s">
        <v>1599</v>
      </c>
      <c r="N207" s="110" t="s">
        <v>1825</v>
      </c>
      <c r="O207" s="110" t="s">
        <v>1584</v>
      </c>
      <c r="P207" s="112" t="s">
        <v>1678</v>
      </c>
      <c r="Q207" s="111" t="s">
        <v>1059</v>
      </c>
      <c r="R207" s="113" t="str">
        <f>IFERROR(CONCATENATE("*",VLOOKUP(L207,PARAM!E:F,2,0),VLOOKUP(M207,PARAM!K:L,2,0),VLOOKUP(N207,PARAM!H:I,2,0),VLOOKUP(P207,PARAM!S:T,2,0),"*"),"")</f>
        <v>*9124330*</v>
      </c>
      <c r="S207" s="111" t="str">
        <f>IFERROR(CONCATENATE(VLOOKUP(L207,PARAM!E:F,2,0),VLOOKUP(M207,PARAM!K:L,2,0),VLOOKUP(N207,PARAM!H:I,2,0),VLOOKUP(O207,PARAM!P:Q,2,0),VLOOKUP(P207,PARAM!S:T,2,0)),"")</f>
        <v>912431630</v>
      </c>
      <c r="T207" s="111">
        <f t="shared" si="4"/>
        <v>9</v>
      </c>
      <c r="U207" s="111" t="str">
        <f t="shared" si="5"/>
        <v>FALDAS DAMA ROTONDA VARIOS TALLA UN</v>
      </c>
    </row>
    <row r="208" hidden="1">
      <c r="A208" s="7">
        <v>2.0</v>
      </c>
      <c r="B208" s="5" t="s">
        <v>2309</v>
      </c>
      <c r="C208" s="1"/>
      <c r="D208" s="5" t="s">
        <v>2309</v>
      </c>
      <c r="E208" s="4">
        <v>16000.0</v>
      </c>
      <c r="F208" s="2">
        <f t="shared" si="2"/>
        <v>32000</v>
      </c>
      <c r="G208" s="109">
        <f t="shared" si="6"/>
        <v>32000</v>
      </c>
      <c r="H208" s="1"/>
      <c r="I208" s="1"/>
      <c r="J208" s="1"/>
      <c r="K208" s="110" t="s">
        <v>1746</v>
      </c>
      <c r="L208" s="110" t="s">
        <v>1824</v>
      </c>
      <c r="M208" s="110" t="s">
        <v>1599</v>
      </c>
      <c r="N208" s="110" t="s">
        <v>1825</v>
      </c>
      <c r="O208" s="110" t="s">
        <v>1584</v>
      </c>
      <c r="P208" s="112" t="s">
        <v>1754</v>
      </c>
      <c r="Q208" s="111" t="s">
        <v>1059</v>
      </c>
      <c r="R208" s="113" t="str">
        <f>IFERROR(CONCATENATE("*",VLOOKUP(L208,PARAM!E:F,2,0),VLOOKUP(M208,PARAM!K:L,2,0),VLOOKUP(N208,PARAM!H:I,2,0),VLOOKUP(P208,PARAM!S:T,2,0),"*"),"")</f>
        <v>*9124332*</v>
      </c>
      <c r="S208" s="111" t="str">
        <f>IFERROR(CONCATENATE(VLOOKUP(L208,PARAM!E:F,2,0),VLOOKUP(M208,PARAM!K:L,2,0),VLOOKUP(N208,PARAM!H:I,2,0),VLOOKUP(O208,PARAM!P:Q,2,0),VLOOKUP(P208,PARAM!S:T,2,0)),"")</f>
        <v>912431632</v>
      </c>
      <c r="T208" s="111">
        <f t="shared" si="4"/>
        <v>9</v>
      </c>
      <c r="U208" s="111" t="str">
        <f t="shared" si="5"/>
        <v>FALDAS DAMA ROTONDA VARIOS TALLA XL</v>
      </c>
    </row>
    <row r="209" hidden="1">
      <c r="A209" s="7">
        <v>2.0</v>
      </c>
      <c r="B209" s="5" t="s">
        <v>2310</v>
      </c>
      <c r="C209" s="1"/>
      <c r="D209" s="5" t="s">
        <v>2311</v>
      </c>
      <c r="E209" s="4">
        <v>18000.0</v>
      </c>
      <c r="F209" s="2">
        <f t="shared" si="2"/>
        <v>36000</v>
      </c>
      <c r="G209" s="109">
        <f t="shared" si="6"/>
        <v>36000</v>
      </c>
      <c r="H209" s="1"/>
      <c r="I209" s="1"/>
      <c r="J209" s="1"/>
      <c r="K209" s="110" t="s">
        <v>1746</v>
      </c>
      <c r="L209" s="110" t="s">
        <v>1792</v>
      </c>
      <c r="M209" s="110" t="s">
        <v>1599</v>
      </c>
      <c r="N209" s="110" t="s">
        <v>1793</v>
      </c>
      <c r="O209" s="110" t="s">
        <v>1584</v>
      </c>
      <c r="P209" s="112" t="s">
        <v>1678</v>
      </c>
      <c r="Q209" s="111" t="s">
        <v>1059</v>
      </c>
      <c r="R209" s="113" t="str">
        <f>IFERROR(CONCATENATE("*",VLOOKUP(L209,PARAM!E:F,2,0),VLOOKUP(M209,PARAM!K:L,2,0),VLOOKUP(N209,PARAM!H:I,2,0),VLOOKUP(P209,PARAM!S:T,2,0),"*"),"")</f>
        <v>*25120430*</v>
      </c>
      <c r="S209" s="111" t="str">
        <f>IFERROR(CONCATENATE(VLOOKUP(L209,PARAM!E:F,2,0),VLOOKUP(M209,PARAM!K:L,2,0),VLOOKUP(N209,PARAM!H:I,2,0),VLOOKUP(O209,PARAM!P:Q,2,0),VLOOKUP(P209,PARAM!S:T,2,0)),"")</f>
        <v>2512041630</v>
      </c>
      <c r="T209" s="111">
        <f t="shared" si="4"/>
        <v>10</v>
      </c>
      <c r="U209" s="111" t="str">
        <f t="shared" si="5"/>
        <v>CHAQUETAS DAMA PACIFIC LICRA VARIOS TALLA UN</v>
      </c>
    </row>
    <row r="210" hidden="1">
      <c r="A210" s="7">
        <v>2.0</v>
      </c>
      <c r="B210" s="5" t="s">
        <v>2312</v>
      </c>
      <c r="C210" s="1"/>
      <c r="D210" s="5" t="s">
        <v>2313</v>
      </c>
      <c r="E210" s="4">
        <v>20000.0</v>
      </c>
      <c r="F210" s="2">
        <f t="shared" si="2"/>
        <v>40000</v>
      </c>
      <c r="G210" s="109">
        <f t="shared" si="6"/>
        <v>40000</v>
      </c>
      <c r="H210" s="1"/>
      <c r="I210" s="1"/>
      <c r="J210" s="1"/>
      <c r="K210" s="110" t="s">
        <v>1746</v>
      </c>
      <c r="L210" s="110" t="s">
        <v>1792</v>
      </c>
      <c r="M210" s="110" t="s">
        <v>1599</v>
      </c>
      <c r="N210" s="111" t="s">
        <v>1794</v>
      </c>
      <c r="O210" s="110" t="s">
        <v>1584</v>
      </c>
      <c r="P210" s="112" t="s">
        <v>1754</v>
      </c>
      <c r="Q210" s="111" t="s">
        <v>1059</v>
      </c>
      <c r="R210" s="113" t="str">
        <f>IFERROR(CONCATENATE("*",VLOOKUP(L210,PARAM!E:F,2,0),VLOOKUP(M210,PARAM!K:L,2,0),VLOOKUP(N210,PARAM!H:I,2,0),VLOOKUP(P210,PARAM!S:T,2,0),"*"),"")</f>
        <v>*25127732*</v>
      </c>
      <c r="S210" s="111" t="str">
        <f>IFERROR(CONCATENATE(VLOOKUP(L210,PARAM!E:F,2,0),VLOOKUP(M210,PARAM!K:L,2,0),VLOOKUP(N210,PARAM!H:I,2,0),VLOOKUP(O210,PARAM!P:Q,2,0),VLOOKUP(P210,PARAM!S:T,2,0)),"")</f>
        <v>2512771632</v>
      </c>
      <c r="T210" s="111">
        <f t="shared" si="4"/>
        <v>10</v>
      </c>
      <c r="U210" s="111" t="str">
        <f t="shared" si="5"/>
        <v>CHAQUETAS DAMA YOGA LICRA VARIOS TALLA XL</v>
      </c>
    </row>
    <row r="211" hidden="1">
      <c r="A211" s="7">
        <v>3.0</v>
      </c>
      <c r="B211" s="5" t="s">
        <v>2312</v>
      </c>
      <c r="C211" s="1"/>
      <c r="D211" s="5" t="s">
        <v>2313</v>
      </c>
      <c r="E211" s="4">
        <v>20000.0</v>
      </c>
      <c r="F211" s="2">
        <f t="shared" si="2"/>
        <v>60000</v>
      </c>
      <c r="G211" s="109">
        <f t="shared" si="6"/>
        <v>40000</v>
      </c>
      <c r="H211" s="1"/>
      <c r="I211" s="1"/>
      <c r="J211" s="1"/>
      <c r="K211" s="110" t="s">
        <v>1746</v>
      </c>
      <c r="L211" s="110" t="s">
        <v>1792</v>
      </c>
      <c r="M211" s="110" t="s">
        <v>1599</v>
      </c>
      <c r="N211" s="111" t="s">
        <v>1794</v>
      </c>
      <c r="O211" s="110" t="s">
        <v>1584</v>
      </c>
      <c r="P211" s="112" t="s">
        <v>1678</v>
      </c>
      <c r="Q211" s="111" t="s">
        <v>1059</v>
      </c>
      <c r="R211" s="113" t="str">
        <f>IFERROR(CONCATENATE("*",VLOOKUP(L211,PARAM!E:F,2,0),VLOOKUP(M211,PARAM!K:L,2,0),VLOOKUP(N211,PARAM!H:I,2,0),VLOOKUP(P211,PARAM!S:T,2,0),"*"),"")</f>
        <v>*25127730*</v>
      </c>
      <c r="S211" s="111" t="str">
        <f>IFERROR(CONCATENATE(VLOOKUP(L211,PARAM!E:F,2,0),VLOOKUP(M211,PARAM!K:L,2,0),VLOOKUP(N211,PARAM!H:I,2,0),VLOOKUP(O211,PARAM!P:Q,2,0),VLOOKUP(P211,PARAM!S:T,2,0)),"")</f>
        <v>2512771630</v>
      </c>
      <c r="T211" s="111">
        <f t="shared" si="4"/>
        <v>10</v>
      </c>
      <c r="U211" s="111" t="str">
        <f t="shared" si="5"/>
        <v>CHAQUETAS DAMA YOGA LICRA VARIOS TALLA UN</v>
      </c>
    </row>
    <row r="212" hidden="1">
      <c r="A212" s="7">
        <v>2.0</v>
      </c>
      <c r="B212" s="5" t="s">
        <v>2314</v>
      </c>
      <c r="C212" s="1"/>
      <c r="D212" s="5" t="s">
        <v>2314</v>
      </c>
      <c r="E212" s="4">
        <v>16000.0</v>
      </c>
      <c r="F212" s="2">
        <f t="shared" si="2"/>
        <v>32000</v>
      </c>
      <c r="G212" s="120">
        <v>34000.0</v>
      </c>
      <c r="H212" s="1"/>
      <c r="I212" s="1"/>
      <c r="J212" s="1"/>
      <c r="K212" s="110" t="s">
        <v>1746</v>
      </c>
      <c r="L212" s="110" t="s">
        <v>1842</v>
      </c>
      <c r="M212" s="110" t="s">
        <v>1599</v>
      </c>
      <c r="N212" s="111" t="s">
        <v>1845</v>
      </c>
      <c r="O212" s="110" t="s">
        <v>1584</v>
      </c>
      <c r="P212" s="112" t="s">
        <v>1678</v>
      </c>
      <c r="Q212" s="111" t="s">
        <v>1059</v>
      </c>
      <c r="R212" s="113" t="str">
        <f>IFERROR(CONCATENATE("*",VLOOKUP(L212,PARAM!E:F,2,0),VLOOKUP(M212,PARAM!K:L,2,0),VLOOKUP(N212,PARAM!H:I,2,0),VLOOKUP(P212,PARAM!S:T,2,0),"*"),"")</f>
        <v>*4125230*</v>
      </c>
      <c r="S212" s="111" t="str">
        <f>IFERROR(CONCATENATE(VLOOKUP(L212,PARAM!E:F,2,0),VLOOKUP(M212,PARAM!K:L,2,0),VLOOKUP(N212,PARAM!H:I,2,0),VLOOKUP(O212,PARAM!P:Q,2,0),VLOOKUP(P212,PARAM!S:T,2,0)),"")</f>
        <v>412521630</v>
      </c>
      <c r="T212" s="111">
        <f t="shared" si="4"/>
        <v>9</v>
      </c>
      <c r="U212" s="111" t="str">
        <f t="shared" si="5"/>
        <v>SHORTS DAMA SHORT PACIFIC VARIOS TALLA UN</v>
      </c>
    </row>
    <row r="213" hidden="1">
      <c r="A213" s="7">
        <v>4.0</v>
      </c>
      <c r="B213" s="5" t="s">
        <v>2315</v>
      </c>
      <c r="C213" s="1"/>
      <c r="D213" s="5" t="s">
        <v>2316</v>
      </c>
      <c r="E213" s="4">
        <v>16000.0</v>
      </c>
      <c r="F213" s="2">
        <f t="shared" si="2"/>
        <v>64000</v>
      </c>
      <c r="G213" s="109">
        <f t="shared" ref="G213:G286" si="7">(E213*100%)+E213</f>
        <v>32000</v>
      </c>
      <c r="H213" s="1"/>
      <c r="I213" s="1"/>
      <c r="J213" s="1"/>
      <c r="K213" s="110" t="s">
        <v>1746</v>
      </c>
      <c r="L213" s="110" t="s">
        <v>1826</v>
      </c>
      <c r="M213" s="110" t="s">
        <v>1599</v>
      </c>
      <c r="N213" s="110" t="s">
        <v>1828</v>
      </c>
      <c r="O213" s="110" t="s">
        <v>1584</v>
      </c>
      <c r="P213" s="112" t="s">
        <v>1754</v>
      </c>
      <c r="Q213" s="111" t="s">
        <v>1069</v>
      </c>
      <c r="R213" s="113" t="str">
        <f>IFERROR(CONCATENATE("*",VLOOKUP(L213,PARAM!E:F,2,0),VLOOKUP(M213,PARAM!K:L,2,0),VLOOKUP(N213,PARAM!H:I,2,0),VLOOKUP(P213,PARAM!S:T,2,0),"*"),"")</f>
        <v>*44116732*</v>
      </c>
      <c r="S213" s="111" t="str">
        <f>IFERROR(CONCATENATE(VLOOKUP(L213,PARAM!E:F,2,0),VLOOKUP(M213,PARAM!K:L,2,0),VLOOKUP(N213,PARAM!H:I,2,0),VLOOKUP(O213,PARAM!P:Q,2,0),VLOOKUP(P213,PARAM!S:T,2,0)),"")</f>
        <v>4411671632</v>
      </c>
      <c r="T213" s="111">
        <f t="shared" si="4"/>
        <v>10</v>
      </c>
      <c r="U213" s="111" t="str">
        <f t="shared" si="5"/>
        <v>LEGGINS DAMA LICRA VARIOS TALLA XL</v>
      </c>
    </row>
    <row r="214" hidden="1">
      <c r="A214" s="7">
        <v>3.0</v>
      </c>
      <c r="B214" s="5" t="s">
        <v>2317</v>
      </c>
      <c r="C214" s="1"/>
      <c r="D214" s="5" t="s">
        <v>2316</v>
      </c>
      <c r="E214" s="4">
        <v>15000.0</v>
      </c>
      <c r="F214" s="2">
        <f t="shared" si="2"/>
        <v>45000</v>
      </c>
      <c r="G214" s="109">
        <f t="shared" si="7"/>
        <v>30000</v>
      </c>
      <c r="H214" s="1"/>
      <c r="I214" s="1"/>
      <c r="J214" s="1"/>
      <c r="K214" s="110" t="s">
        <v>1746</v>
      </c>
      <c r="L214" s="110" t="s">
        <v>1826</v>
      </c>
      <c r="M214" s="110" t="s">
        <v>1599</v>
      </c>
      <c r="N214" s="110" t="s">
        <v>1828</v>
      </c>
      <c r="O214" s="110" t="s">
        <v>1584</v>
      </c>
      <c r="P214" s="112" t="s">
        <v>1678</v>
      </c>
      <c r="Q214" s="111" t="s">
        <v>1069</v>
      </c>
      <c r="R214" s="113" t="str">
        <f>IFERROR(CONCATENATE("*",VLOOKUP(L214,PARAM!E:F,2,0),VLOOKUP(M214,PARAM!K:L,2,0),VLOOKUP(N214,PARAM!H:I,2,0),VLOOKUP(P214,PARAM!S:T,2,0),"*"),"")</f>
        <v>*44116730*</v>
      </c>
      <c r="S214" s="111" t="str">
        <f>IFERROR(CONCATENATE(VLOOKUP(L214,PARAM!E:F,2,0),VLOOKUP(M214,PARAM!K:L,2,0),VLOOKUP(N214,PARAM!H:I,2,0),VLOOKUP(O214,PARAM!P:Q,2,0),VLOOKUP(P214,PARAM!S:T,2,0)),"")</f>
        <v>4411671630</v>
      </c>
      <c r="T214" s="111">
        <f t="shared" si="4"/>
        <v>10</v>
      </c>
      <c r="U214" s="111" t="str">
        <f t="shared" si="5"/>
        <v>LEGGINS DAMA LICRA VARIOS TALLA UN</v>
      </c>
    </row>
    <row r="215" hidden="1">
      <c r="A215" s="7">
        <v>6.0</v>
      </c>
      <c r="B215" s="5" t="s">
        <v>2318</v>
      </c>
      <c r="C215" s="1"/>
      <c r="D215" s="5" t="s">
        <v>2319</v>
      </c>
      <c r="E215" s="4">
        <v>11000.0</v>
      </c>
      <c r="F215" s="2">
        <f t="shared" si="2"/>
        <v>66000</v>
      </c>
      <c r="G215" s="109">
        <f t="shared" si="7"/>
        <v>22000</v>
      </c>
      <c r="H215" s="1"/>
      <c r="I215" s="1"/>
      <c r="J215" s="1"/>
      <c r="K215" s="110" t="s">
        <v>1746</v>
      </c>
      <c r="L215" s="110" t="s">
        <v>1832</v>
      </c>
      <c r="M215" s="110" t="s">
        <v>1599</v>
      </c>
      <c r="N215" s="110" t="s">
        <v>1833</v>
      </c>
      <c r="O215" s="110" t="s">
        <v>1584</v>
      </c>
      <c r="P215" s="112" t="s">
        <v>1678</v>
      </c>
      <c r="Q215" s="111" t="s">
        <v>1069</v>
      </c>
      <c r="R215" s="113" t="str">
        <f>IFERROR(CONCATENATE("*",VLOOKUP(L215,PARAM!E:F,2,0),VLOOKUP(M215,PARAM!K:L,2,0),VLOOKUP(N215,PARAM!H:I,2,0),VLOOKUP(P215,PARAM!S:T,2,0),"*"),"")</f>
        <v>*31630*</v>
      </c>
      <c r="S215" s="111" t="str">
        <f>IFERROR(CONCATENATE(VLOOKUP(L215,PARAM!E:F,2,0),VLOOKUP(M215,PARAM!K:L,2,0),VLOOKUP(N215,PARAM!H:I,2,0),VLOOKUP(O215,PARAM!P:Q,2,0),VLOOKUP(P215,PARAM!S:T,2,0)),"")</f>
        <v>3161630</v>
      </c>
      <c r="T215" s="111">
        <f t="shared" si="4"/>
        <v>7</v>
      </c>
      <c r="U215" s="111" t="str">
        <f t="shared" si="5"/>
        <v>LICRAS DAMA A RODILLA VARIOS TALLA UN</v>
      </c>
    </row>
    <row r="216" hidden="1">
      <c r="A216" s="7">
        <v>0.0</v>
      </c>
      <c r="B216" s="5" t="s">
        <v>2320</v>
      </c>
      <c r="C216" s="1"/>
      <c r="D216" s="5" t="s">
        <v>2320</v>
      </c>
      <c r="E216" s="4">
        <v>11000.0</v>
      </c>
      <c r="F216" s="2">
        <f t="shared" si="2"/>
        <v>0</v>
      </c>
      <c r="G216" s="109">
        <f t="shared" si="7"/>
        <v>22000</v>
      </c>
      <c r="H216" s="1"/>
      <c r="I216" s="1"/>
      <c r="J216" s="1"/>
      <c r="K216" s="110" t="s">
        <v>1746</v>
      </c>
      <c r="L216" s="110" t="s">
        <v>1832</v>
      </c>
      <c r="M216" s="110" t="s">
        <v>1599</v>
      </c>
      <c r="N216" s="110" t="s">
        <v>1833</v>
      </c>
      <c r="O216" s="110" t="s">
        <v>1584</v>
      </c>
      <c r="P216" s="112" t="s">
        <v>1754</v>
      </c>
      <c r="Q216" s="111" t="s">
        <v>1069</v>
      </c>
      <c r="R216" s="113" t="str">
        <f>IFERROR(CONCATENATE("*",VLOOKUP(L216,PARAM!E:F,2,0),VLOOKUP(M216,PARAM!K:L,2,0),VLOOKUP(N216,PARAM!H:I,2,0),VLOOKUP(P216,PARAM!S:T,2,0),"*"),"")</f>
        <v>*31632*</v>
      </c>
      <c r="S216" s="111" t="str">
        <f>IFERROR(CONCATENATE(VLOOKUP(L216,PARAM!E:F,2,0),VLOOKUP(M216,PARAM!K:L,2,0),VLOOKUP(N216,PARAM!H:I,2,0),VLOOKUP(O216,PARAM!P:Q,2,0),VLOOKUP(P216,PARAM!S:T,2,0)),"")</f>
        <v>3161632</v>
      </c>
      <c r="T216" s="111">
        <f t="shared" si="4"/>
        <v>7</v>
      </c>
      <c r="U216" s="111" t="str">
        <f t="shared" si="5"/>
        <v>LICRAS DAMA A RODILLA VARIOS TALLA XL</v>
      </c>
    </row>
    <row r="217" hidden="1">
      <c r="A217" s="7">
        <v>2.0</v>
      </c>
      <c r="B217" s="5" t="s">
        <v>2321</v>
      </c>
      <c r="C217" s="1"/>
      <c r="D217" s="5" t="s">
        <v>2322</v>
      </c>
      <c r="E217" s="4">
        <v>20000.0</v>
      </c>
      <c r="F217" s="2">
        <f t="shared" si="2"/>
        <v>40000</v>
      </c>
      <c r="G217" s="109">
        <f t="shared" si="7"/>
        <v>40000</v>
      </c>
      <c r="H217" s="1"/>
      <c r="I217" s="1"/>
      <c r="J217" s="1"/>
      <c r="K217" s="110" t="s">
        <v>1746</v>
      </c>
      <c r="L217" s="110" t="s">
        <v>1826</v>
      </c>
      <c r="M217" s="110" t="s">
        <v>1599</v>
      </c>
      <c r="N217" s="110" t="s">
        <v>1830</v>
      </c>
      <c r="O217" s="110" t="s">
        <v>1584</v>
      </c>
      <c r="P217" s="112" t="s">
        <v>1678</v>
      </c>
      <c r="Q217" s="111" t="s">
        <v>1069</v>
      </c>
      <c r="R217" s="113" t="str">
        <f>IFERROR(CONCATENATE("*",VLOOKUP(L217,PARAM!E:F,2,0),VLOOKUP(M217,PARAM!K:L,2,0),VLOOKUP(N217,PARAM!H:I,2,0),VLOOKUP(P217,PARAM!S:T,2,0),"*"),"")</f>
        <v>*44116930*</v>
      </c>
      <c r="S217" s="111" t="str">
        <f>IFERROR(CONCATENATE(VLOOKUP(L217,PARAM!E:F,2,0),VLOOKUP(M217,PARAM!K:L,2,0),VLOOKUP(N217,PARAM!H:I,2,0),VLOOKUP(O217,PARAM!P:Q,2,0),VLOOKUP(P217,PARAM!S:T,2,0)),"")</f>
        <v>4411691630</v>
      </c>
      <c r="T217" s="111">
        <f t="shared" si="4"/>
        <v>10</v>
      </c>
      <c r="U217" s="111" t="str">
        <f t="shared" si="5"/>
        <v>LEGGINS DAMA LICRA CATTO KIEWO VARIOS TALLA UN</v>
      </c>
    </row>
    <row r="218" hidden="1">
      <c r="A218" s="7">
        <v>3.0</v>
      </c>
      <c r="B218" s="5" t="s">
        <v>2323</v>
      </c>
      <c r="C218" s="1"/>
      <c r="D218" s="5" t="s">
        <v>2324</v>
      </c>
      <c r="E218" s="4">
        <v>15000.0</v>
      </c>
      <c r="F218" s="2">
        <f t="shared" si="2"/>
        <v>45000</v>
      </c>
      <c r="G218" s="109">
        <f t="shared" si="7"/>
        <v>30000</v>
      </c>
      <c r="H218" s="1"/>
      <c r="I218" s="1"/>
      <c r="J218" s="1"/>
      <c r="K218" s="110" t="s">
        <v>1746</v>
      </c>
      <c r="L218" s="110" t="s">
        <v>1761</v>
      </c>
      <c r="M218" s="110" t="s">
        <v>1606</v>
      </c>
      <c r="N218" s="110" t="s">
        <v>1772</v>
      </c>
      <c r="O218" s="110" t="s">
        <v>1584</v>
      </c>
      <c r="P218" s="112" t="s">
        <v>1773</v>
      </c>
      <c r="Q218" s="111" t="s">
        <v>1069</v>
      </c>
      <c r="R218" s="113" t="str">
        <f>IFERROR(CONCATENATE("*",VLOOKUP(L218,PARAM!E:F,2,0),VLOOKUP(M218,PARAM!K:L,2,0),VLOOKUP(N218,PARAM!H:I,2,0),VLOOKUP(P218,PARAM!S:T,2,0),"*"),"")</f>
        <v>*11211328*</v>
      </c>
      <c r="S218" s="111" t="str">
        <f>IFERROR(CONCATENATE(VLOOKUP(L218,PARAM!E:F,2,0),VLOOKUP(M218,PARAM!K:L,2,0),VLOOKUP(N218,PARAM!H:I,2,0),VLOOKUP(O218,PARAM!P:Q,2,0),VLOOKUP(P218,PARAM!S:T,2,0)),"")</f>
        <v>1121131628</v>
      </c>
      <c r="T218" s="111">
        <f t="shared" si="4"/>
        <v>10</v>
      </c>
      <c r="U218" s="111" t="str">
        <f t="shared" si="5"/>
        <v>CAMISETAS CABALLERO DEPORTIVA VARIOS TALLA S-M</v>
      </c>
    </row>
    <row r="219" hidden="1">
      <c r="A219" s="7">
        <v>3.0</v>
      </c>
      <c r="B219" s="5" t="s">
        <v>2323</v>
      </c>
      <c r="C219" s="1"/>
      <c r="D219" s="5" t="s">
        <v>2324</v>
      </c>
      <c r="E219" s="4">
        <v>15000.0</v>
      </c>
      <c r="F219" s="2">
        <f t="shared" si="2"/>
        <v>45000</v>
      </c>
      <c r="G219" s="109">
        <f t="shared" si="7"/>
        <v>30000</v>
      </c>
      <c r="H219" s="1"/>
      <c r="I219" s="1"/>
      <c r="J219" s="1"/>
      <c r="K219" s="110" t="s">
        <v>1746</v>
      </c>
      <c r="L219" s="110" t="s">
        <v>1761</v>
      </c>
      <c r="M219" s="110" t="s">
        <v>1606</v>
      </c>
      <c r="N219" s="110" t="s">
        <v>1772</v>
      </c>
      <c r="O219" s="110" t="s">
        <v>1584</v>
      </c>
      <c r="P219" s="112" t="s">
        <v>1747</v>
      </c>
      <c r="Q219" s="111" t="s">
        <v>1069</v>
      </c>
      <c r="R219" s="113" t="str">
        <f>IFERROR(CONCATENATE("*",VLOOKUP(L219,PARAM!E:F,2,0),VLOOKUP(M219,PARAM!K:L,2,0),VLOOKUP(N219,PARAM!H:I,2,0),VLOOKUP(P219,PARAM!S:T,2,0),"*"),"")</f>
        <v>*11211324*</v>
      </c>
      <c r="S219" s="111" t="str">
        <f>IFERROR(CONCATENATE(VLOOKUP(L219,PARAM!E:F,2,0),VLOOKUP(M219,PARAM!K:L,2,0),VLOOKUP(N219,PARAM!H:I,2,0),VLOOKUP(O219,PARAM!P:Q,2,0),VLOOKUP(P219,PARAM!S:T,2,0)),"")</f>
        <v>1121131624</v>
      </c>
      <c r="T219" s="111">
        <f t="shared" si="4"/>
        <v>10</v>
      </c>
      <c r="U219" s="111" t="str">
        <f t="shared" si="5"/>
        <v>CAMISETAS CABALLERO DEPORTIVA VARIOS TALLA L-XL</v>
      </c>
    </row>
    <row r="220" hidden="1">
      <c r="A220" s="7">
        <v>2.0</v>
      </c>
      <c r="B220" s="5" t="s">
        <v>2325</v>
      </c>
      <c r="C220" s="1"/>
      <c r="D220" s="5" t="s">
        <v>2326</v>
      </c>
      <c r="E220" s="4">
        <v>45000.0</v>
      </c>
      <c r="F220" s="2">
        <f t="shared" si="2"/>
        <v>90000</v>
      </c>
      <c r="G220" s="109">
        <f t="shared" si="7"/>
        <v>90000</v>
      </c>
      <c r="H220" s="1"/>
      <c r="I220" s="1"/>
      <c r="J220" s="1"/>
      <c r="K220" s="110" t="s">
        <v>1746</v>
      </c>
      <c r="L220" s="110" t="s">
        <v>1832</v>
      </c>
      <c r="M220" s="110" t="s">
        <v>1599</v>
      </c>
      <c r="N220" s="110" t="s">
        <v>1822</v>
      </c>
      <c r="O220" s="110" t="s">
        <v>1584</v>
      </c>
      <c r="P220" s="112" t="s">
        <v>1678</v>
      </c>
      <c r="Q220" s="111" t="s">
        <v>1069</v>
      </c>
      <c r="R220" s="113" t="str">
        <f>IFERROR(CONCATENATE("*",VLOOKUP(L220,PARAM!E:F,2,0),VLOOKUP(M220,PARAM!K:L,2,0),VLOOKUP(N220,PARAM!H:I,2,0),VLOOKUP(P220,PARAM!S:T,2,0),"*"),"")</f>
        <v>*3112630*</v>
      </c>
      <c r="S220" s="111" t="str">
        <f>IFERROR(CONCATENATE(VLOOKUP(L220,PARAM!E:F,2,0),VLOOKUP(M220,PARAM!K:L,2,0),VLOOKUP(N220,PARAM!H:I,2,0),VLOOKUP(O220,PARAM!P:Q,2,0),VLOOKUP(P220,PARAM!S:T,2,0)),"")</f>
        <v>311261630</v>
      </c>
      <c r="T220" s="111">
        <f t="shared" si="4"/>
        <v>9</v>
      </c>
      <c r="U220" s="111" t="str">
        <f t="shared" si="5"/>
        <v>LICRAS DAMA ENTERIZO DEPORTIVO VARIOS TALLA UN</v>
      </c>
    </row>
    <row r="221" hidden="1">
      <c r="A221" s="7">
        <v>1.0</v>
      </c>
      <c r="B221" s="5" t="s">
        <v>2327</v>
      </c>
      <c r="C221" s="1"/>
      <c r="D221" s="5" t="s">
        <v>2328</v>
      </c>
      <c r="E221" s="4">
        <v>22000.0</v>
      </c>
      <c r="F221" s="2">
        <f t="shared" si="2"/>
        <v>22000</v>
      </c>
      <c r="G221" s="109">
        <f t="shared" si="7"/>
        <v>44000</v>
      </c>
      <c r="H221" s="1"/>
      <c r="I221" s="1"/>
      <c r="J221" s="1"/>
      <c r="K221" s="110" t="s">
        <v>1746</v>
      </c>
      <c r="L221" s="110" t="s">
        <v>577</v>
      </c>
      <c r="M221" s="110" t="s">
        <v>1606</v>
      </c>
      <c r="N221" s="110" t="s">
        <v>1840</v>
      </c>
      <c r="O221" s="110" t="s">
        <v>1584</v>
      </c>
      <c r="P221" s="112" t="s">
        <v>1748</v>
      </c>
      <c r="Q221" s="111" t="s">
        <v>1069</v>
      </c>
      <c r="R221" s="113" t="str">
        <f>IFERROR(CONCATENATE("*",VLOOKUP(L221,PARAM!E:F,2,0),VLOOKUP(M221,PARAM!K:L,2,0),VLOOKUP(N221,PARAM!H:I,2,0),VLOOKUP(P221,PARAM!S:T,2,0),"*"),"")</f>
        <v>*35211429*</v>
      </c>
      <c r="S221" s="111" t="str">
        <f>IFERROR(CONCATENATE(VLOOKUP(L221,PARAM!E:F,2,0),VLOOKUP(M221,PARAM!K:L,2,0),VLOOKUP(N221,PARAM!H:I,2,0),VLOOKUP(O221,PARAM!P:Q,2,0),VLOOKUP(P221,PARAM!S:T,2,0)),"")</f>
        <v>3521141629</v>
      </c>
      <c r="T221" s="111">
        <f t="shared" si="4"/>
        <v>10</v>
      </c>
      <c r="U221" s="111" t="str">
        <f t="shared" si="5"/>
        <v>PANTALONETAS CABALLERO DEPORTIVAS VARIOS TALLA SM</v>
      </c>
    </row>
    <row r="222" hidden="1">
      <c r="A222" s="7">
        <v>2.0</v>
      </c>
      <c r="B222" s="5" t="s">
        <v>2327</v>
      </c>
      <c r="C222" s="1"/>
      <c r="D222" s="5" t="s">
        <v>2328</v>
      </c>
      <c r="E222" s="4">
        <v>22000.0</v>
      </c>
      <c r="F222" s="2">
        <f t="shared" si="2"/>
        <v>44000</v>
      </c>
      <c r="G222" s="109">
        <f t="shared" si="7"/>
        <v>44000</v>
      </c>
      <c r="H222" s="1"/>
      <c r="I222" s="1"/>
      <c r="J222" s="1"/>
      <c r="K222" s="110" t="s">
        <v>1746</v>
      </c>
      <c r="L222" s="110" t="s">
        <v>577</v>
      </c>
      <c r="M222" s="110" t="s">
        <v>1606</v>
      </c>
      <c r="N222" s="110" t="s">
        <v>1840</v>
      </c>
      <c r="O222" s="110" t="s">
        <v>1584</v>
      </c>
      <c r="P222" s="112" t="s">
        <v>1747</v>
      </c>
      <c r="Q222" s="111" t="s">
        <v>1069</v>
      </c>
      <c r="R222" s="113" t="str">
        <f>IFERROR(CONCATENATE("*",VLOOKUP(L222,PARAM!E:F,2,0),VLOOKUP(M222,PARAM!K:L,2,0),VLOOKUP(N222,PARAM!H:I,2,0),VLOOKUP(P222,PARAM!S:T,2,0),"*"),"")</f>
        <v>*35211424*</v>
      </c>
      <c r="S222" s="111" t="str">
        <f>IFERROR(CONCATENATE(VLOOKUP(L222,PARAM!E:F,2,0),VLOOKUP(M222,PARAM!K:L,2,0),VLOOKUP(N222,PARAM!H:I,2,0),VLOOKUP(O222,PARAM!P:Q,2,0),VLOOKUP(P222,PARAM!S:T,2,0)),"")</f>
        <v>3521141624</v>
      </c>
      <c r="T222" s="111">
        <f t="shared" si="4"/>
        <v>10</v>
      </c>
      <c r="U222" s="111" t="str">
        <f t="shared" si="5"/>
        <v>PANTALONETAS CABALLERO DEPORTIVAS VARIOS TALLA L-XL</v>
      </c>
    </row>
    <row r="223" hidden="1">
      <c r="A223" s="7">
        <v>8.0</v>
      </c>
      <c r="B223" s="5" t="s">
        <v>2329</v>
      </c>
      <c r="C223" s="1"/>
      <c r="D223" s="5" t="s">
        <v>2329</v>
      </c>
      <c r="E223" s="4">
        <v>20000.0</v>
      </c>
      <c r="F223" s="2">
        <f t="shared" si="2"/>
        <v>160000</v>
      </c>
      <c r="G223" s="109">
        <f t="shared" si="7"/>
        <v>40000</v>
      </c>
      <c r="H223" s="1"/>
      <c r="I223" s="1"/>
      <c r="J223" s="1"/>
      <c r="K223" s="110" t="s">
        <v>1746</v>
      </c>
      <c r="L223" s="110" t="s">
        <v>1826</v>
      </c>
      <c r="M223" s="110" t="s">
        <v>1599</v>
      </c>
      <c r="N223" s="110" t="s">
        <v>1831</v>
      </c>
      <c r="O223" s="110" t="s">
        <v>1584</v>
      </c>
      <c r="P223" s="112" t="s">
        <v>1751</v>
      </c>
      <c r="Q223" s="111" t="s">
        <v>1069</v>
      </c>
      <c r="R223" s="113" t="str">
        <f>IFERROR(CONCATENATE("*",VLOOKUP(L223,PARAM!E:F,2,0),VLOOKUP(M223,PARAM!K:L,2,0),VLOOKUP(N223,PARAM!H:I,2,0),VLOOKUP(P223,PARAM!S:T,2,0),"*"),"")</f>
        <v>*44125023*</v>
      </c>
      <c r="S223" s="111" t="str">
        <f>IFERROR(CONCATENATE(VLOOKUP(L223,PARAM!E:F,2,0),VLOOKUP(M223,PARAM!K:L,2,0),VLOOKUP(N223,PARAM!H:I,2,0),VLOOKUP(O223,PARAM!P:Q,2,0),VLOOKUP(P223,PARAM!S:T,2,0)),"")</f>
        <v>4412501623</v>
      </c>
      <c r="T223" s="111">
        <f t="shared" si="4"/>
        <v>10</v>
      </c>
      <c r="U223" s="111" t="str">
        <f t="shared" si="5"/>
        <v>LEGGINS DAMA SHORT VARIOS TALLA L</v>
      </c>
    </row>
    <row r="224" hidden="1">
      <c r="A224" s="5">
        <v>5.0</v>
      </c>
      <c r="B224" s="5" t="s">
        <v>2330</v>
      </c>
      <c r="C224" s="1"/>
      <c r="D224" s="5" t="s">
        <v>2331</v>
      </c>
      <c r="E224" s="4">
        <v>22000.0</v>
      </c>
      <c r="F224" s="2">
        <f t="shared" si="2"/>
        <v>110000</v>
      </c>
      <c r="G224" s="109">
        <f t="shared" si="7"/>
        <v>44000</v>
      </c>
      <c r="H224" s="1"/>
      <c r="I224" s="1"/>
      <c r="J224" s="1"/>
      <c r="K224" s="110" t="s">
        <v>1746</v>
      </c>
      <c r="L224" s="110" t="s">
        <v>1826</v>
      </c>
      <c r="M224" s="110" t="s">
        <v>1599</v>
      </c>
      <c r="N224" s="110" t="s">
        <v>1829</v>
      </c>
      <c r="O224" s="110" t="s">
        <v>1584</v>
      </c>
      <c r="P224" s="112" t="s">
        <v>1751</v>
      </c>
      <c r="Q224" s="111" t="s">
        <v>1069</v>
      </c>
      <c r="R224" s="113" t="str">
        <f>IFERROR(CONCATENATE("*",VLOOKUP(L224,PARAM!E:F,2,0),VLOOKUP(M224,PARAM!K:L,2,0),VLOOKUP(N224,PARAM!H:I,2,0),VLOOKUP(P224,PARAM!S:T,2,0),"*"),"")</f>
        <v>*44116823*</v>
      </c>
      <c r="S224" s="111" t="str">
        <f>IFERROR(CONCATENATE(VLOOKUP(L224,PARAM!E:F,2,0),VLOOKUP(M224,PARAM!K:L,2,0),VLOOKUP(N224,PARAM!H:I,2,0),VLOOKUP(O224,PARAM!P:Q,2,0),VLOOKUP(P224,PARAM!S:T,2,0)),"")</f>
        <v>4411681623</v>
      </c>
      <c r="T224" s="111">
        <f t="shared" si="4"/>
        <v>10</v>
      </c>
      <c r="U224" s="111" t="str">
        <f t="shared" si="5"/>
        <v>LEGGINS DAMA LICRA ACANALADA VARIOS TALLA L</v>
      </c>
    </row>
    <row r="225" hidden="1">
      <c r="A225" s="7">
        <v>1.0</v>
      </c>
      <c r="B225" s="5" t="s">
        <v>2332</v>
      </c>
      <c r="C225" s="1"/>
      <c r="D225" s="5" t="s">
        <v>2333</v>
      </c>
      <c r="E225" s="4">
        <v>16000.0</v>
      </c>
      <c r="F225" s="2">
        <f t="shared" si="2"/>
        <v>16000</v>
      </c>
      <c r="G225" s="109">
        <f t="shared" si="7"/>
        <v>32000</v>
      </c>
      <c r="H225" s="1"/>
      <c r="I225" s="1"/>
      <c r="J225" s="1"/>
      <c r="K225" s="110" t="s">
        <v>1746</v>
      </c>
      <c r="L225" s="110" t="s">
        <v>1745</v>
      </c>
      <c r="M225" s="110" t="s">
        <v>1606</v>
      </c>
      <c r="N225" s="110" t="s">
        <v>1746</v>
      </c>
      <c r="O225" s="110" t="s">
        <v>1584</v>
      </c>
      <c r="P225" s="112" t="s">
        <v>1748</v>
      </c>
      <c r="Q225" s="111" t="s">
        <v>1069</v>
      </c>
      <c r="R225" s="113" t="str">
        <f>IFERROR(CONCATENATE("*",VLOOKUP(L225,PARAM!E:F,2,0),VLOOKUP(M225,PARAM!K:L,2,0),VLOOKUP(N225,PARAM!H:I,2,0),VLOOKUP(P225,PARAM!S:T,2,0),"*"),"")</f>
        <v>*26211529*</v>
      </c>
      <c r="S225" s="111" t="str">
        <f>IFERROR(CONCATENATE(VLOOKUP(L225,PARAM!E:F,2,0),VLOOKUP(M225,PARAM!K:L,2,0),VLOOKUP(N225,PARAM!H:I,2,0),VLOOKUP(O225,PARAM!P:Q,2,0),VLOOKUP(P225,PARAM!S:T,2,0)),"")</f>
        <v>2621151629</v>
      </c>
      <c r="T225" s="111">
        <f t="shared" si="4"/>
        <v>10</v>
      </c>
      <c r="U225" s="111" t="str">
        <f t="shared" si="5"/>
        <v>BUSOS CABALLERO DEPORTIVO VARIOS TALLA SM</v>
      </c>
    </row>
    <row r="226" hidden="1">
      <c r="A226" s="7">
        <v>3.0</v>
      </c>
      <c r="B226" s="5" t="s">
        <v>2334</v>
      </c>
      <c r="C226" s="1"/>
      <c r="D226" s="5" t="s">
        <v>2333</v>
      </c>
      <c r="E226" s="4">
        <v>16000.0</v>
      </c>
      <c r="F226" s="2">
        <f t="shared" si="2"/>
        <v>48000</v>
      </c>
      <c r="G226" s="109">
        <f t="shared" si="7"/>
        <v>32000</v>
      </c>
      <c r="H226" s="1"/>
      <c r="I226" s="1"/>
      <c r="J226" s="1"/>
      <c r="K226" s="110" t="s">
        <v>1746</v>
      </c>
      <c r="L226" s="110" t="s">
        <v>1745</v>
      </c>
      <c r="M226" s="110" t="s">
        <v>1606</v>
      </c>
      <c r="N226" s="110" t="s">
        <v>1746</v>
      </c>
      <c r="O226" s="110" t="s">
        <v>1584</v>
      </c>
      <c r="P226" s="112" t="s">
        <v>1747</v>
      </c>
      <c r="Q226" s="111" t="s">
        <v>1069</v>
      </c>
      <c r="R226" s="113" t="str">
        <f>IFERROR(CONCATENATE("*",VLOOKUP(L226,PARAM!E:F,2,0),VLOOKUP(M226,PARAM!K:L,2,0),VLOOKUP(N226,PARAM!H:I,2,0),VLOOKUP(P226,PARAM!S:T,2,0),"*"),"")</f>
        <v>*26211524*</v>
      </c>
      <c r="S226" s="111" t="str">
        <f>IFERROR(CONCATENATE(VLOOKUP(L226,PARAM!E:F,2,0),VLOOKUP(M226,PARAM!K:L,2,0),VLOOKUP(N226,PARAM!H:I,2,0),VLOOKUP(O226,PARAM!P:Q,2,0),VLOOKUP(P226,PARAM!S:T,2,0)),"")</f>
        <v>2621151624</v>
      </c>
      <c r="T226" s="111">
        <f t="shared" si="4"/>
        <v>10</v>
      </c>
      <c r="U226" s="111" t="str">
        <f t="shared" si="5"/>
        <v>BUSOS CABALLERO DEPORTIVO VARIOS TALLA L-XL</v>
      </c>
    </row>
    <row r="227" hidden="1">
      <c r="A227" s="7">
        <v>2.0</v>
      </c>
      <c r="B227" s="5" t="s">
        <v>2335</v>
      </c>
      <c r="C227" s="1"/>
      <c r="D227" s="5" t="s">
        <v>2336</v>
      </c>
      <c r="E227" s="4">
        <v>22000.0</v>
      </c>
      <c r="F227" s="2">
        <f t="shared" si="2"/>
        <v>44000</v>
      </c>
      <c r="G227" s="109">
        <f t="shared" si="7"/>
        <v>44000</v>
      </c>
      <c r="H227" s="1"/>
      <c r="I227" s="1"/>
      <c r="J227" s="1"/>
      <c r="K227" s="110" t="s">
        <v>1746</v>
      </c>
      <c r="L227" s="110" t="s">
        <v>1826</v>
      </c>
      <c r="M227" s="110" t="s">
        <v>1599</v>
      </c>
      <c r="N227" s="111" t="s">
        <v>1827</v>
      </c>
      <c r="O227" s="110" t="s">
        <v>1584</v>
      </c>
      <c r="P227" s="112" t="s">
        <v>1751</v>
      </c>
      <c r="Q227" s="111" t="s">
        <v>1069</v>
      </c>
      <c r="R227" s="113" t="str">
        <f>IFERROR(CONCATENATE("*",VLOOKUP(L227,PARAM!E:F,2,0),VLOOKUP(M227,PARAM!K:L,2,0),VLOOKUP(N227,PARAM!H:I,2,0),VLOOKUP(P227,PARAM!S:T,2,0),"*"),"")</f>
        <v>*44116623*</v>
      </c>
      <c r="S227" s="111" t="str">
        <f>IFERROR(CONCATENATE(VLOOKUP(L227,PARAM!E:F,2,0),VLOOKUP(M227,PARAM!K:L,2,0),VLOOKUP(N227,PARAM!H:I,2,0),VLOOKUP(O227,PARAM!P:Q,2,0),VLOOKUP(P227,PARAM!S:T,2,0)),"")</f>
        <v>4411661623</v>
      </c>
      <c r="T227" s="111">
        <f t="shared" si="4"/>
        <v>10</v>
      </c>
      <c r="U227" s="111" t="str">
        <f t="shared" si="5"/>
        <v>LEGGINS DAMA LEGGINS UNICOLOR VARIOS TALLA L</v>
      </c>
    </row>
    <row r="228" hidden="1">
      <c r="A228" s="7">
        <v>2.0</v>
      </c>
      <c r="B228" s="5" t="s">
        <v>2337</v>
      </c>
      <c r="C228" s="1"/>
      <c r="D228" s="5" t="s">
        <v>2338</v>
      </c>
      <c r="E228" s="4">
        <v>36000.0</v>
      </c>
      <c r="F228" s="2">
        <f t="shared" si="2"/>
        <v>72000</v>
      </c>
      <c r="G228" s="109">
        <f t="shared" si="7"/>
        <v>72000</v>
      </c>
      <c r="H228" s="1"/>
      <c r="I228" s="1"/>
      <c r="J228" s="1"/>
      <c r="K228" s="110" t="s">
        <v>1746</v>
      </c>
      <c r="L228" s="110" t="s">
        <v>1822</v>
      </c>
      <c r="M228" s="110" t="s">
        <v>1599</v>
      </c>
      <c r="N228" s="110" t="s">
        <v>1823</v>
      </c>
      <c r="O228" s="110" t="s">
        <v>1584</v>
      </c>
      <c r="P228" s="112" t="s">
        <v>1678</v>
      </c>
      <c r="Q228" s="111" t="s">
        <v>1069</v>
      </c>
      <c r="R228" s="113" t="str">
        <f>IFERROR(CONCATENATE("*",VLOOKUP(L228,PARAM!E:F,2,0),VLOOKUP(M228,PARAM!K:L,2,0),VLOOKUP(N228,PARAM!H:I,2,0),VLOOKUP(P228,PARAM!S:T,2,0),"*"),"")</f>
        <v>*53110230*</v>
      </c>
      <c r="S228" s="111" t="str">
        <f>IFERROR(CONCATENATE(VLOOKUP(L228,PARAM!E:F,2,0),VLOOKUP(M228,PARAM!K:L,2,0),VLOOKUP(N228,PARAM!H:I,2,0),VLOOKUP(O228,PARAM!P:Q,2,0),VLOOKUP(P228,PARAM!S:T,2,0)),"")</f>
        <v>5311021630</v>
      </c>
      <c r="T228" s="111">
        <f t="shared" si="4"/>
        <v>10</v>
      </c>
      <c r="U228" s="111" t="str">
        <f t="shared" si="5"/>
        <v>ENTERIZO DEPORTIVO DAMA CORTO VARIOS TALLA UN</v>
      </c>
    </row>
    <row r="229" hidden="1">
      <c r="A229" s="7">
        <v>2.0</v>
      </c>
      <c r="B229" s="5" t="s">
        <v>2339</v>
      </c>
      <c r="C229" s="1"/>
      <c r="D229" s="5" t="s">
        <v>2340</v>
      </c>
      <c r="E229" s="4">
        <v>40000.0</v>
      </c>
      <c r="F229" s="2">
        <f t="shared" si="2"/>
        <v>80000</v>
      </c>
      <c r="G229" s="109">
        <f t="shared" si="7"/>
        <v>80000</v>
      </c>
      <c r="H229" s="1"/>
      <c r="I229" s="1"/>
      <c r="J229" s="1"/>
      <c r="K229" s="110" t="s">
        <v>1746</v>
      </c>
      <c r="L229" s="110" t="s">
        <v>1821</v>
      </c>
      <c r="M229" s="110" t="s">
        <v>1599</v>
      </c>
      <c r="N229" s="110" t="s">
        <v>1601</v>
      </c>
      <c r="O229" s="110" t="s">
        <v>1584</v>
      </c>
      <c r="P229" s="112" t="s">
        <v>1678</v>
      </c>
      <c r="Q229" s="111" t="s">
        <v>1069</v>
      </c>
      <c r="R229" s="113" t="str">
        <f>IFERROR(CONCATENATE("*",VLOOKUP(L229,PARAM!E:F,2,0),VLOOKUP(M229,PARAM!K:L,2,0),VLOOKUP(N229,PARAM!H:I,2,0),VLOOKUP(P229,PARAM!S:T,2,0),"*"),"")</f>
        <v>*541030*</v>
      </c>
      <c r="S229" s="111" t="str">
        <f>IFERROR(CONCATENATE(VLOOKUP(L229,PARAM!E:F,2,0),VLOOKUP(M229,PARAM!K:L,2,0),VLOOKUP(N229,PARAM!H:I,2,0),VLOOKUP(O229,PARAM!P:Q,2,0),VLOOKUP(P229,PARAM!S:T,2,0)),"")</f>
        <v>54101630</v>
      </c>
      <c r="T229" s="111">
        <f t="shared" si="4"/>
        <v>8</v>
      </c>
      <c r="U229" s="111" t="str">
        <f t="shared" si="5"/>
        <v>CONJUNTO DEPORTIVO DAMA - VARIOS TALLA UN</v>
      </c>
    </row>
    <row r="230" hidden="1">
      <c r="A230" s="7">
        <v>4.0</v>
      </c>
      <c r="B230" s="5" t="s">
        <v>2341</v>
      </c>
      <c r="C230" s="1"/>
      <c r="D230" s="5" t="s">
        <v>2342</v>
      </c>
      <c r="E230" s="4">
        <v>25000.0</v>
      </c>
      <c r="F230" s="2">
        <f t="shared" si="2"/>
        <v>100000</v>
      </c>
      <c r="G230" s="109">
        <f t="shared" si="7"/>
        <v>50000</v>
      </c>
      <c r="H230" s="1"/>
      <c r="I230" s="1"/>
      <c r="J230" s="1"/>
      <c r="K230" s="110" t="s">
        <v>1906</v>
      </c>
      <c r="L230" s="110" t="s">
        <v>1959</v>
      </c>
      <c r="M230" s="110" t="s">
        <v>1599</v>
      </c>
      <c r="N230" s="110" t="s">
        <v>1964</v>
      </c>
      <c r="O230" s="110" t="s">
        <v>1584</v>
      </c>
      <c r="P230" s="112" t="s">
        <v>1678</v>
      </c>
      <c r="Q230" s="111" t="s">
        <v>1965</v>
      </c>
      <c r="R230" s="113" t="str">
        <f>IFERROR(CONCATENATE("*",VLOOKUP(L230,PARAM!E:F,2,0),VLOOKUP(M230,PARAM!K:L,2,0),VLOOKUP(N230,PARAM!H:I,2,0),VLOOKUP(P230,PARAM!S:T,2,0),"*"),"")</f>
        <v>*39125830*</v>
      </c>
      <c r="S230" s="111" t="str">
        <f>IFERROR(CONCATENATE(VLOOKUP(L230,PARAM!E:F,2,0),VLOOKUP(M230,PARAM!K:L,2,0),VLOOKUP(N230,PARAM!H:I,2,0),VLOOKUP(O230,PARAM!P:Q,2,0),VLOOKUP(P230,PARAM!S:T,2,0)),"")</f>
        <v>3912581630</v>
      </c>
      <c r="T230" s="111">
        <f t="shared" si="4"/>
        <v>10</v>
      </c>
      <c r="U230" s="111" t="str">
        <f t="shared" si="5"/>
        <v>SACO DAMA TEJIDO RAYAS VARIOS TALLA UN</v>
      </c>
    </row>
    <row r="231" hidden="1">
      <c r="A231" s="7">
        <v>4.0</v>
      </c>
      <c r="B231" s="5" t="s">
        <v>2343</v>
      </c>
      <c r="C231" s="1"/>
      <c r="D231" s="5" t="s">
        <v>2344</v>
      </c>
      <c r="E231" s="4">
        <v>24000.0</v>
      </c>
      <c r="F231" s="2">
        <f t="shared" si="2"/>
        <v>96000</v>
      </c>
      <c r="G231" s="109">
        <f t="shared" si="7"/>
        <v>48000</v>
      </c>
      <c r="H231" s="1"/>
      <c r="I231" s="1"/>
      <c r="J231" s="1"/>
      <c r="K231" s="110" t="s">
        <v>1906</v>
      </c>
      <c r="L231" s="110" t="s">
        <v>1959</v>
      </c>
      <c r="M231" s="110" t="s">
        <v>1599</v>
      </c>
      <c r="N231" s="110" t="s">
        <v>1961</v>
      </c>
      <c r="O231" s="110" t="s">
        <v>1584</v>
      </c>
      <c r="P231" s="112" t="s">
        <v>1678</v>
      </c>
      <c r="Q231" s="111" t="s">
        <v>1085</v>
      </c>
      <c r="R231" s="113" t="str">
        <f>IFERROR(CONCATENATE("*",VLOOKUP(L231,PARAM!E:F,2,0),VLOOKUP(M231,PARAM!K:L,2,0),VLOOKUP(N231,PARAM!H:I,2,0),VLOOKUP(P231,PARAM!S:T,2,0),"*"),"")</f>
        <v>*39118030*</v>
      </c>
      <c r="S231" s="111" t="str">
        <f>IFERROR(CONCATENATE(VLOOKUP(L231,PARAM!E:F,2,0),VLOOKUP(M231,PARAM!K:L,2,0),VLOOKUP(N231,PARAM!H:I,2,0),VLOOKUP(O231,PARAM!P:Q,2,0),VLOOKUP(P231,PARAM!S:T,2,0)),"")</f>
        <v>3911801630</v>
      </c>
      <c r="T231" s="111">
        <f t="shared" si="4"/>
        <v>10</v>
      </c>
      <c r="U231" s="111" t="str">
        <f t="shared" si="5"/>
        <v>SACO DAMA MANGA CORTA VARIOS TALLA UN</v>
      </c>
    </row>
    <row r="232" hidden="1">
      <c r="A232" s="7">
        <v>5.0</v>
      </c>
      <c r="B232" s="5" t="s">
        <v>2345</v>
      </c>
      <c r="C232" s="1"/>
      <c r="D232" s="5" t="s">
        <v>2346</v>
      </c>
      <c r="E232" s="4">
        <v>30000.0</v>
      </c>
      <c r="F232" s="2">
        <f t="shared" si="2"/>
        <v>150000</v>
      </c>
      <c r="G232" s="109">
        <f t="shared" si="7"/>
        <v>60000</v>
      </c>
      <c r="H232" s="1"/>
      <c r="I232" s="1"/>
      <c r="J232" s="1"/>
      <c r="K232" s="110" t="s">
        <v>1906</v>
      </c>
      <c r="L232" s="110" t="s">
        <v>1959</v>
      </c>
      <c r="M232" s="110" t="s">
        <v>1599</v>
      </c>
      <c r="N232" s="110" t="s">
        <v>1960</v>
      </c>
      <c r="O232" s="110" t="s">
        <v>1584</v>
      </c>
      <c r="P232" s="112" t="s">
        <v>1678</v>
      </c>
      <c r="Q232" s="111" t="s">
        <v>1087</v>
      </c>
      <c r="R232" s="113" t="str">
        <f>IFERROR(CONCATENATE("*",VLOOKUP(L232,PARAM!E:F,2,0),VLOOKUP(M232,PARAM!K:L,2,0),VLOOKUP(N232,PARAM!H:I,2,0),VLOOKUP(P232,PARAM!S:T,2,0),"*"),"")</f>
        <v>*3919730*</v>
      </c>
      <c r="S232" s="111" t="str">
        <f>IFERROR(CONCATENATE(VLOOKUP(L232,PARAM!E:F,2,0),VLOOKUP(M232,PARAM!K:L,2,0),VLOOKUP(N232,PARAM!H:I,2,0),VLOOKUP(O232,PARAM!P:Q,2,0),VLOOKUP(P232,PARAM!S:T,2,0)),"")</f>
        <v>391971630</v>
      </c>
      <c r="T232" s="111">
        <f t="shared" si="4"/>
        <v>9</v>
      </c>
      <c r="U232" s="111" t="str">
        <f t="shared" si="5"/>
        <v>SACO DAMA CORAZON LOVE VARIOS TALLA UN</v>
      </c>
    </row>
    <row r="233" hidden="1">
      <c r="A233" s="7">
        <v>2.0</v>
      </c>
      <c r="B233" s="5" t="s">
        <v>2347</v>
      </c>
      <c r="C233" s="1"/>
      <c r="D233" s="5" t="s">
        <v>2348</v>
      </c>
      <c r="E233" s="4">
        <v>20000.0</v>
      </c>
      <c r="F233" s="2">
        <f t="shared" si="2"/>
        <v>40000</v>
      </c>
      <c r="G233" s="109">
        <f t="shared" si="7"/>
        <v>40000</v>
      </c>
      <c r="H233" s="1"/>
      <c r="I233" s="1"/>
      <c r="J233" s="1"/>
      <c r="K233" s="110" t="s">
        <v>1906</v>
      </c>
      <c r="L233" s="110" t="s">
        <v>1959</v>
      </c>
      <c r="M233" s="110" t="s">
        <v>1599</v>
      </c>
      <c r="N233" s="110" t="s">
        <v>1962</v>
      </c>
      <c r="O233" s="110" t="s">
        <v>1584</v>
      </c>
      <c r="P233" s="112" t="s">
        <v>1678</v>
      </c>
      <c r="Q233" s="111" t="s">
        <v>1087</v>
      </c>
      <c r="R233" s="113" t="str">
        <f>IFERROR(CONCATENATE("*",VLOOKUP(L233,PARAM!E:F,2,0),VLOOKUP(M233,PARAM!K:L,2,0),VLOOKUP(N233,PARAM!H:I,2,0),VLOOKUP(P233,PARAM!S:T,2,0),"*"),"")</f>
        <v>*39123130*</v>
      </c>
      <c r="S233" s="111" t="str">
        <f>IFERROR(CONCATENATE(VLOOKUP(L233,PARAM!E:F,2,0),VLOOKUP(M233,PARAM!K:L,2,0),VLOOKUP(N233,PARAM!H:I,2,0),VLOOKUP(O233,PARAM!P:Q,2,0),VLOOKUP(P233,PARAM!S:T,2,0)),"")</f>
        <v>3912311630</v>
      </c>
      <c r="T233" s="111">
        <f t="shared" si="4"/>
        <v>10</v>
      </c>
      <c r="U233" s="111" t="str">
        <f t="shared" si="5"/>
        <v>SACO DAMA RAYAS COMBINADAS VARIOS TALLA UN</v>
      </c>
    </row>
    <row r="234" hidden="1">
      <c r="A234" s="7">
        <v>2.0</v>
      </c>
      <c r="B234" s="5" t="s">
        <v>2349</v>
      </c>
      <c r="C234" s="1"/>
      <c r="D234" s="5" t="s">
        <v>2350</v>
      </c>
      <c r="E234" s="4">
        <v>28000.0</v>
      </c>
      <c r="F234" s="2">
        <f t="shared" si="2"/>
        <v>56000</v>
      </c>
      <c r="G234" s="109">
        <f t="shared" si="7"/>
        <v>56000</v>
      </c>
      <c r="H234" s="1"/>
      <c r="I234" s="1"/>
      <c r="J234" s="1"/>
      <c r="K234" s="110" t="s">
        <v>1906</v>
      </c>
      <c r="L234" s="110" t="s">
        <v>1745</v>
      </c>
      <c r="M234" s="110" t="s">
        <v>1599</v>
      </c>
      <c r="N234" s="110" t="s">
        <v>1925</v>
      </c>
      <c r="O234" s="110" t="s">
        <v>1584</v>
      </c>
      <c r="P234" s="112" t="s">
        <v>1678</v>
      </c>
      <c r="Q234" s="111" t="s">
        <v>1089</v>
      </c>
      <c r="R234" s="113" t="str">
        <f>IFERROR(CONCATENATE("*",VLOOKUP(L234,PARAM!E:F,2,0),VLOOKUP(M234,PARAM!K:L,2,0),VLOOKUP(N234,PARAM!H:I,2,0),VLOOKUP(P234,PARAM!S:T,2,0),"*"),"")</f>
        <v>*26123630*</v>
      </c>
      <c r="S234" s="111" t="str">
        <f>IFERROR(CONCATENATE(VLOOKUP(L234,PARAM!E:F,2,0),VLOOKUP(M234,PARAM!K:L,2,0),VLOOKUP(N234,PARAM!H:I,2,0),VLOOKUP(O234,PARAM!P:Q,2,0),VLOOKUP(P234,PARAM!S:T,2,0)),"")</f>
        <v>2612361630</v>
      </c>
      <c r="T234" s="111">
        <f t="shared" si="4"/>
        <v>10</v>
      </c>
      <c r="U234" s="111" t="str">
        <f t="shared" si="5"/>
        <v>BUSOS DAMA RESORTADO CON CAPOTA VARIOS TALLA UN</v>
      </c>
    </row>
    <row r="235" hidden="1">
      <c r="A235" s="7">
        <v>3.0</v>
      </c>
      <c r="B235" s="5" t="s">
        <v>2351</v>
      </c>
      <c r="C235" s="1"/>
      <c r="D235" s="5" t="s">
        <v>2352</v>
      </c>
      <c r="E235" s="4">
        <v>28000.0</v>
      </c>
      <c r="F235" s="2">
        <f t="shared" si="2"/>
        <v>84000</v>
      </c>
      <c r="G235" s="109">
        <f t="shared" si="7"/>
        <v>56000</v>
      </c>
      <c r="H235" s="1"/>
      <c r="I235" s="1"/>
      <c r="J235" s="1"/>
      <c r="K235" s="110" t="s">
        <v>1906</v>
      </c>
      <c r="L235" s="110" t="s">
        <v>1745</v>
      </c>
      <c r="M235" s="110" t="s">
        <v>1599</v>
      </c>
      <c r="N235" s="110" t="s">
        <v>1877</v>
      </c>
      <c r="O235" s="110" t="s">
        <v>1584</v>
      </c>
      <c r="P235" s="112" t="s">
        <v>1678</v>
      </c>
      <c r="Q235" s="111" t="s">
        <v>1091</v>
      </c>
      <c r="R235" s="113" t="str">
        <f>IFERROR(CONCATENATE("*",VLOOKUP(L235,PARAM!E:F,2,0),VLOOKUP(M235,PARAM!K:L,2,0),VLOOKUP(N235,PARAM!H:I,2,0),VLOOKUP(P235,PARAM!S:T,2,0),"*"),"")</f>
        <v>*26110830*</v>
      </c>
      <c r="S235" s="111" t="str">
        <f>IFERROR(CONCATENATE(VLOOKUP(L235,PARAM!E:F,2,0),VLOOKUP(M235,PARAM!K:L,2,0),VLOOKUP(N235,PARAM!H:I,2,0),VLOOKUP(O235,PARAM!P:Q,2,0),VLOOKUP(P235,PARAM!S:T,2,0)),"")</f>
        <v>2611081630</v>
      </c>
      <c r="T235" s="111">
        <f t="shared" si="4"/>
        <v>10</v>
      </c>
      <c r="U235" s="111" t="str">
        <f t="shared" si="5"/>
        <v>BUSOS DAMA CUELLO REDONDO VARIOS TALLA UN</v>
      </c>
    </row>
    <row r="236" hidden="1">
      <c r="A236" s="7">
        <v>3.0</v>
      </c>
      <c r="B236" s="121" t="s">
        <v>2353</v>
      </c>
      <c r="C236" s="1"/>
      <c r="D236" s="5" t="s">
        <v>2354</v>
      </c>
      <c r="E236" s="4">
        <v>14000.0</v>
      </c>
      <c r="F236" s="2">
        <f t="shared" si="2"/>
        <v>42000</v>
      </c>
      <c r="G236" s="109">
        <f t="shared" si="7"/>
        <v>28000</v>
      </c>
      <c r="H236" s="1"/>
      <c r="I236" s="1"/>
      <c r="J236" s="1"/>
      <c r="K236" s="110" t="s">
        <v>1906</v>
      </c>
      <c r="L236" s="110" t="s">
        <v>1761</v>
      </c>
      <c r="M236" s="110" t="s">
        <v>1599</v>
      </c>
      <c r="N236" s="110" t="s">
        <v>1926</v>
      </c>
      <c r="O236" s="110" t="s">
        <v>1584</v>
      </c>
      <c r="P236" s="112" t="s">
        <v>1678</v>
      </c>
      <c r="Q236" s="111" t="s">
        <v>1091</v>
      </c>
      <c r="R236" s="113" t="str">
        <f>IFERROR(CONCATENATE("*",VLOOKUP(L236,PARAM!E:F,2,0),VLOOKUP(M236,PARAM!K:L,2,0),VLOOKUP(N236,PARAM!H:I,2,0),VLOOKUP(P236,PARAM!S:T,2,0),"*"),"")</f>
        <v>*111830*</v>
      </c>
      <c r="S236" s="111" t="str">
        <f>IFERROR(CONCATENATE(VLOOKUP(L236,PARAM!E:F,2,0),VLOOKUP(M236,PARAM!K:L,2,0),VLOOKUP(N236,PARAM!H:I,2,0),VLOOKUP(O236,PARAM!P:Q,2,0),VLOOKUP(P236,PARAM!S:T,2,0)),"")</f>
        <v>11181630</v>
      </c>
      <c r="T236" s="111">
        <f t="shared" si="4"/>
        <v>8</v>
      </c>
      <c r="U236" s="111" t="str">
        <f t="shared" si="5"/>
        <v>CAMISETAS DAMA ACANALADA VARIOS TALLA UN</v>
      </c>
    </row>
    <row r="237" hidden="1">
      <c r="A237" s="7">
        <v>2.0</v>
      </c>
      <c r="B237" s="121" t="s">
        <v>2355</v>
      </c>
      <c r="C237" s="1"/>
      <c r="D237" s="5" t="s">
        <v>2356</v>
      </c>
      <c r="E237" s="4">
        <v>14000.0</v>
      </c>
      <c r="F237" s="2">
        <f t="shared" si="2"/>
        <v>28000</v>
      </c>
      <c r="G237" s="109">
        <f t="shared" si="7"/>
        <v>28000</v>
      </c>
      <c r="H237" s="1"/>
      <c r="I237" s="1"/>
      <c r="J237" s="1"/>
      <c r="K237" s="110" t="s">
        <v>1906</v>
      </c>
      <c r="L237" s="110" t="s">
        <v>1947</v>
      </c>
      <c r="M237" s="110" t="s">
        <v>1599</v>
      </c>
      <c r="N237" s="110" t="s">
        <v>1948</v>
      </c>
      <c r="O237" s="110" t="s">
        <v>1584</v>
      </c>
      <c r="P237" s="112" t="s">
        <v>1678</v>
      </c>
      <c r="Q237" s="111" t="s">
        <v>1091</v>
      </c>
      <c r="R237" s="113" t="str">
        <f>IFERROR(CONCATENATE("*",VLOOKUP(L237,PARAM!E:F,2,0),VLOOKUP(M237,PARAM!K:L,2,0),VLOOKUP(N237,PARAM!H:I,2,0),VLOOKUP(P237,PARAM!S:T,2,0),"*"),"")</f>
        <v>*371930*</v>
      </c>
      <c r="S237" s="111" t="str">
        <f>IFERROR(CONCATENATE(VLOOKUP(L237,PARAM!E:F,2,0),VLOOKUP(M237,PARAM!K:L,2,0),VLOOKUP(N237,PARAM!H:I,2,0),VLOOKUP(O237,PARAM!P:Q,2,0),VLOOKUP(P237,PARAM!S:T,2,0)),"")</f>
        <v>37191630</v>
      </c>
      <c r="T237" s="111">
        <f t="shared" si="4"/>
        <v>8</v>
      </c>
      <c r="U237" s="111" t="str">
        <f t="shared" si="5"/>
        <v>ESQUELETO DAMA ACANALADO CORTO VARIOS TALLA UN</v>
      </c>
    </row>
    <row r="238" hidden="1">
      <c r="A238" s="7">
        <v>3.0</v>
      </c>
      <c r="B238" s="121" t="s">
        <v>2357</v>
      </c>
      <c r="C238" s="1"/>
      <c r="D238" s="5" t="s">
        <v>2358</v>
      </c>
      <c r="E238" s="4">
        <v>16000.0</v>
      </c>
      <c r="F238" s="2">
        <f t="shared" si="2"/>
        <v>48000</v>
      </c>
      <c r="G238" s="109">
        <f t="shared" si="7"/>
        <v>32000</v>
      </c>
      <c r="H238" s="1"/>
      <c r="I238" s="1"/>
      <c r="J238" s="1"/>
      <c r="K238" s="110" t="s">
        <v>1906</v>
      </c>
      <c r="L238" s="110" t="s">
        <v>1761</v>
      </c>
      <c r="M238" s="110" t="s">
        <v>1599</v>
      </c>
      <c r="N238" s="110" t="s">
        <v>1927</v>
      </c>
      <c r="O238" s="110" t="s">
        <v>1584</v>
      </c>
      <c r="P238" s="112" t="s">
        <v>1678</v>
      </c>
      <c r="Q238" s="111" t="s">
        <v>1091</v>
      </c>
      <c r="R238" s="113" t="str">
        <f>IFERROR(CONCATENATE("*",VLOOKUP(L238,PARAM!E:F,2,0),VLOOKUP(M238,PARAM!K:L,2,0),VLOOKUP(N238,PARAM!H:I,2,0),VLOOKUP(P238,PARAM!S:T,2,0),"*"),"")</f>
        <v>*1111030*</v>
      </c>
      <c r="S238" s="111" t="str">
        <f>IFERROR(CONCATENATE(VLOOKUP(L238,PARAM!E:F,2,0),VLOOKUP(M238,PARAM!K:L,2,0),VLOOKUP(N238,PARAM!H:I,2,0),VLOOKUP(O238,PARAM!P:Q,2,0),VLOOKUP(P238,PARAM!S:T,2,0)),"")</f>
        <v>111101630</v>
      </c>
      <c r="T238" s="111">
        <f t="shared" si="4"/>
        <v>9</v>
      </c>
      <c r="U238" s="111" t="str">
        <f t="shared" si="5"/>
        <v>CAMISETAS DAMA ACANALADO LARGO VARIOS TALLA UN</v>
      </c>
    </row>
    <row r="239" hidden="1">
      <c r="A239" s="7">
        <v>2.0</v>
      </c>
      <c r="B239" s="121" t="s">
        <v>2359</v>
      </c>
      <c r="C239" s="1"/>
      <c r="D239" s="5" t="s">
        <v>2360</v>
      </c>
      <c r="E239" s="4">
        <v>16000.0</v>
      </c>
      <c r="F239" s="2">
        <f t="shared" si="2"/>
        <v>32000</v>
      </c>
      <c r="G239" s="109">
        <f t="shared" si="7"/>
        <v>32000</v>
      </c>
      <c r="H239" s="1"/>
      <c r="I239" s="1"/>
      <c r="J239" s="1"/>
      <c r="K239" s="110" t="s">
        <v>1906</v>
      </c>
      <c r="L239" s="110" t="s">
        <v>1947</v>
      </c>
      <c r="M239" s="110" t="s">
        <v>1599</v>
      </c>
      <c r="N239" s="110" t="s">
        <v>1927</v>
      </c>
      <c r="O239" s="110" t="s">
        <v>1584</v>
      </c>
      <c r="P239" s="112" t="s">
        <v>1678</v>
      </c>
      <c r="Q239" s="111" t="s">
        <v>1091</v>
      </c>
      <c r="R239" s="113" t="str">
        <f>IFERROR(CONCATENATE("*",VLOOKUP(L239,PARAM!E:F,2,0),VLOOKUP(M239,PARAM!K:L,2,0),VLOOKUP(N239,PARAM!H:I,2,0),VLOOKUP(P239,PARAM!S:T,2,0),"*"),"")</f>
        <v>*3711030*</v>
      </c>
      <c r="S239" s="111" t="str">
        <f>IFERROR(CONCATENATE(VLOOKUP(L239,PARAM!E:F,2,0),VLOOKUP(M239,PARAM!K:L,2,0),VLOOKUP(N239,PARAM!H:I,2,0),VLOOKUP(O239,PARAM!P:Q,2,0),VLOOKUP(P239,PARAM!S:T,2,0)),"")</f>
        <v>371101630</v>
      </c>
      <c r="T239" s="111">
        <f t="shared" si="4"/>
        <v>9</v>
      </c>
      <c r="U239" s="111" t="str">
        <f t="shared" si="5"/>
        <v>ESQUELETO DAMA ACANALADO LARGO VARIOS TALLA UN</v>
      </c>
    </row>
    <row r="240" hidden="1">
      <c r="A240" s="7">
        <v>4.0</v>
      </c>
      <c r="B240" s="5" t="s">
        <v>2361</v>
      </c>
      <c r="C240" s="1"/>
      <c r="D240" s="5" t="s">
        <v>2362</v>
      </c>
      <c r="E240" s="4">
        <v>17000.0</v>
      </c>
      <c r="F240" s="2">
        <f t="shared" si="2"/>
        <v>68000</v>
      </c>
      <c r="G240" s="109">
        <f t="shared" si="7"/>
        <v>34000</v>
      </c>
      <c r="H240" s="1"/>
      <c r="I240" s="1"/>
      <c r="J240" s="1"/>
      <c r="K240" s="110" t="s">
        <v>1906</v>
      </c>
      <c r="L240" s="110" t="s">
        <v>1761</v>
      </c>
      <c r="M240" s="110" t="s">
        <v>1599</v>
      </c>
      <c r="N240" s="110" t="s">
        <v>1882</v>
      </c>
      <c r="O240" s="110" t="s">
        <v>1584</v>
      </c>
      <c r="P240" s="112" t="s">
        <v>1678</v>
      </c>
      <c r="Q240" s="111" t="s">
        <v>1091</v>
      </c>
      <c r="R240" s="113" t="str">
        <f>IFERROR(CONCATENATE("*",VLOOKUP(L240,PARAM!E:F,2,0),VLOOKUP(M240,PARAM!K:L,2,0),VLOOKUP(N240,PARAM!H:I,2,0),VLOOKUP(P240,PARAM!S:T,2,0),"*"),"")</f>
        <v>*11124830*</v>
      </c>
      <c r="S240" s="111" t="str">
        <f>IFERROR(CONCATENATE(VLOOKUP(L240,PARAM!E:F,2,0),VLOOKUP(M240,PARAM!K:L,2,0),VLOOKUP(N240,PARAM!H:I,2,0),VLOOKUP(O240,PARAM!P:Q,2,0),VLOOKUP(P240,PARAM!S:T,2,0)),"")</f>
        <v>1112481630</v>
      </c>
      <c r="T240" s="111">
        <f t="shared" si="4"/>
        <v>10</v>
      </c>
      <c r="U240" s="111" t="str">
        <f t="shared" si="5"/>
        <v>CAMISETAS DAMA SEDA FRIA VARIOS TALLA UN</v>
      </c>
    </row>
    <row r="241" hidden="1">
      <c r="A241" s="7">
        <v>4.0</v>
      </c>
      <c r="B241" s="5" t="s">
        <v>2363</v>
      </c>
      <c r="C241" s="1"/>
      <c r="D241" s="5" t="s">
        <v>2363</v>
      </c>
      <c r="E241" s="4">
        <v>10000.0</v>
      </c>
      <c r="F241" s="2">
        <f t="shared" si="2"/>
        <v>40000</v>
      </c>
      <c r="G241" s="109">
        <f t="shared" si="7"/>
        <v>20000</v>
      </c>
      <c r="H241" s="1"/>
      <c r="I241" s="1"/>
      <c r="J241" s="1"/>
      <c r="K241" s="110" t="s">
        <v>1746</v>
      </c>
      <c r="L241" s="110" t="s">
        <v>1786</v>
      </c>
      <c r="M241" s="110" t="s">
        <v>1582</v>
      </c>
      <c r="N241" s="110" t="s">
        <v>1791</v>
      </c>
      <c r="O241" s="110" t="s">
        <v>1584</v>
      </c>
      <c r="P241" s="112" t="s">
        <v>1585</v>
      </c>
      <c r="Q241" s="111" t="s">
        <v>1098</v>
      </c>
      <c r="R241" s="113" t="str">
        <f>IFERROR(CONCATENATE("*",VLOOKUP(L241,PARAM!E:F,2,0),VLOOKUP(M241,PARAM!K:L,2,0),VLOOKUP(N241,PARAM!H:I,2,0),VLOOKUP(P241,PARAM!S:T,2,0),"*"),"")</f>
        <v>*27314631*</v>
      </c>
      <c r="S241" s="111" t="str">
        <f>IFERROR(CONCATENATE(VLOOKUP(L241,PARAM!E:F,2,0),VLOOKUP(M241,PARAM!K:L,2,0),VLOOKUP(N241,PARAM!H:I,2,0),VLOOKUP(O241,PARAM!P:Q,2,0),VLOOKUP(P241,PARAM!S:T,2,0)),"")</f>
        <v>2731461631</v>
      </c>
      <c r="T241" s="111">
        <f t="shared" si="4"/>
        <v>10</v>
      </c>
      <c r="U241" s="111" t="str">
        <f t="shared" si="5"/>
        <v>CANILLERAS UNISEX IMPORTADA VARIOS TALLA VA</v>
      </c>
    </row>
    <row r="242" hidden="1">
      <c r="A242" s="7">
        <v>3.0</v>
      </c>
      <c r="B242" s="5" t="s">
        <v>2364</v>
      </c>
      <c r="C242" s="1"/>
      <c r="D242" s="5" t="s">
        <v>2365</v>
      </c>
      <c r="E242" s="4">
        <v>7000.0</v>
      </c>
      <c r="F242" s="2">
        <f t="shared" si="2"/>
        <v>21000</v>
      </c>
      <c r="G242" s="109">
        <f t="shared" si="7"/>
        <v>14000</v>
      </c>
      <c r="H242" s="1"/>
      <c r="I242" s="1"/>
      <c r="J242" s="1"/>
      <c r="K242" s="110" t="s">
        <v>1746</v>
      </c>
      <c r="L242" s="110" t="s">
        <v>1786</v>
      </c>
      <c r="M242" s="110" t="s">
        <v>1785</v>
      </c>
      <c r="N242" s="110" t="s">
        <v>1789</v>
      </c>
      <c r="O242" s="110" t="s">
        <v>1584</v>
      </c>
      <c r="P242" s="112" t="s">
        <v>1585</v>
      </c>
      <c r="Q242" s="111" t="s">
        <v>1098</v>
      </c>
      <c r="R242" s="113" t="str">
        <f>IFERROR(CONCATENATE("*",VLOOKUP(L242,PARAM!E:F,2,0),VLOOKUP(M242,PARAM!K:L,2,0),VLOOKUP(N242,PARAM!H:I,2,0),VLOOKUP(P242,PARAM!S:T,2,0),"*"),"")</f>
        <v>*27412731*</v>
      </c>
      <c r="S242" s="111" t="str">
        <f>IFERROR(CONCATENATE(VLOOKUP(L242,PARAM!E:F,2,0),VLOOKUP(M242,PARAM!K:L,2,0),VLOOKUP(N242,PARAM!H:I,2,0),VLOOKUP(O242,PARAM!P:Q,2,0),VLOOKUP(P242,PARAM!S:T,2,0)),"")</f>
        <v>2741271631</v>
      </c>
      <c r="T242" s="111">
        <f t="shared" si="4"/>
        <v>10</v>
      </c>
      <c r="U242" s="111" t="str">
        <f t="shared" si="5"/>
        <v>CANILLERAS NIÑO EQUIPOS VARIOS TALLA VA</v>
      </c>
    </row>
    <row r="243" hidden="1">
      <c r="A243" s="7">
        <v>2.0</v>
      </c>
      <c r="B243" s="5" t="s">
        <v>2366</v>
      </c>
      <c r="C243" s="1"/>
      <c r="D243" s="5" t="s">
        <v>2367</v>
      </c>
      <c r="E243" s="4">
        <v>6000.0</v>
      </c>
      <c r="F243" s="2">
        <f t="shared" si="2"/>
        <v>12000</v>
      </c>
      <c r="G243" s="109">
        <f t="shared" si="7"/>
        <v>12000</v>
      </c>
      <c r="H243" s="1"/>
      <c r="I243" s="1"/>
      <c r="J243" s="1"/>
      <c r="K243" s="110" t="s">
        <v>1746</v>
      </c>
      <c r="L243" s="110" t="s">
        <v>1786</v>
      </c>
      <c r="M243" s="110" t="s">
        <v>1785</v>
      </c>
      <c r="N243" s="110" t="s">
        <v>1787</v>
      </c>
      <c r="O243" s="110" t="s">
        <v>1584</v>
      </c>
      <c r="P243" s="112" t="s">
        <v>1585</v>
      </c>
      <c r="Q243" s="111" t="s">
        <v>1098</v>
      </c>
      <c r="R243" s="113" t="str">
        <f>IFERROR(CONCATENATE("*",VLOOKUP(L243,PARAM!E:F,2,0),VLOOKUP(M243,PARAM!K:L,2,0),VLOOKUP(N243,PARAM!H:I,2,0),VLOOKUP(P243,PARAM!S:T,2,0),"*"),"")</f>
        <v>*2746531*</v>
      </c>
      <c r="S243" s="111" t="str">
        <f>IFERROR(CONCATENATE(VLOOKUP(L243,PARAM!E:F,2,0),VLOOKUP(M243,PARAM!K:L,2,0),VLOOKUP(N243,PARAM!H:I,2,0),VLOOKUP(O243,PARAM!P:Q,2,0),VLOOKUP(P243,PARAM!S:T,2,0)),"")</f>
        <v>274651631</v>
      </c>
      <c r="T243" s="111">
        <f t="shared" si="4"/>
        <v>9</v>
      </c>
      <c r="U243" s="111" t="str">
        <f t="shared" si="5"/>
        <v>CANILLERAS NIÑO CAMPEON VARIOS TALLA VA</v>
      </c>
    </row>
    <row r="244" hidden="1">
      <c r="A244" s="7">
        <v>1.0</v>
      </c>
      <c r="B244" s="5" t="s">
        <v>2368</v>
      </c>
      <c r="C244" s="1"/>
      <c r="D244" s="5" t="s">
        <v>2369</v>
      </c>
      <c r="E244" s="4">
        <v>4500.0</v>
      </c>
      <c r="F244" s="2">
        <f t="shared" si="2"/>
        <v>4500</v>
      </c>
      <c r="G244" s="109">
        <f t="shared" si="7"/>
        <v>9000</v>
      </c>
      <c r="H244" s="1"/>
      <c r="I244" s="1"/>
      <c r="J244" s="1"/>
      <c r="K244" s="110" t="s">
        <v>1746</v>
      </c>
      <c r="L244" s="110" t="s">
        <v>1786</v>
      </c>
      <c r="M244" s="110" t="s">
        <v>1785</v>
      </c>
      <c r="N244" s="110" t="s">
        <v>1788</v>
      </c>
      <c r="O244" s="110" t="s">
        <v>1584</v>
      </c>
      <c r="P244" s="112" t="s">
        <v>1585</v>
      </c>
      <c r="Q244" s="111" t="s">
        <v>1098</v>
      </c>
      <c r="R244" s="113" t="str">
        <f>IFERROR(CONCATENATE("*",VLOOKUP(L244,PARAM!E:F,2,0),VLOOKUP(M244,PARAM!K:L,2,0),VLOOKUP(N244,PARAM!H:I,2,0),VLOOKUP(P244,PARAM!S:T,2,0),"*"),"")</f>
        <v>*27412431*</v>
      </c>
      <c r="S244" s="111" t="str">
        <f>IFERROR(CONCATENATE(VLOOKUP(L244,PARAM!E:F,2,0),VLOOKUP(M244,PARAM!K:L,2,0),VLOOKUP(N244,PARAM!H:I,2,0),VLOOKUP(O244,PARAM!P:Q,2,0),VLOOKUP(P244,PARAM!S:T,2,0)),"")</f>
        <v>2741241631</v>
      </c>
      <c r="T244" s="111">
        <f t="shared" si="4"/>
        <v>10</v>
      </c>
      <c r="U244" s="111" t="str">
        <f t="shared" si="5"/>
        <v>CANILLERAS NIÑO ECONOMICA VARIOS TALLA VA</v>
      </c>
    </row>
    <row r="245" hidden="1">
      <c r="A245" s="7">
        <v>3.0</v>
      </c>
      <c r="B245" s="5" t="s">
        <v>2370</v>
      </c>
      <c r="C245" s="1"/>
      <c r="D245" s="5" t="s">
        <v>2371</v>
      </c>
      <c r="E245" s="4">
        <v>8000.0</v>
      </c>
      <c r="F245" s="2">
        <f t="shared" si="2"/>
        <v>24000</v>
      </c>
      <c r="G245" s="109">
        <f t="shared" si="7"/>
        <v>16000</v>
      </c>
      <c r="H245" s="1"/>
      <c r="I245" s="1"/>
      <c r="J245" s="1"/>
      <c r="K245" s="110" t="s">
        <v>1746</v>
      </c>
      <c r="L245" s="110" t="s">
        <v>1786</v>
      </c>
      <c r="M245" s="110" t="s">
        <v>1582</v>
      </c>
      <c r="N245" s="111" t="s">
        <v>1790</v>
      </c>
      <c r="O245" s="110" t="s">
        <v>1584</v>
      </c>
      <c r="P245" s="112" t="s">
        <v>1585</v>
      </c>
      <c r="Q245" s="111" t="s">
        <v>1098</v>
      </c>
      <c r="R245" s="113" t="str">
        <f>IFERROR(CONCATENATE("*",VLOOKUP(L245,PARAM!E:F,2,0),VLOOKUP(M245,PARAM!K:L,2,0),VLOOKUP(N245,PARAM!H:I,2,0),VLOOKUP(P245,PARAM!S:T,2,0),"*"),"")</f>
        <v>*2736931*</v>
      </c>
      <c r="S245" s="111" t="str">
        <f>IFERROR(CONCATENATE(VLOOKUP(L245,PARAM!E:F,2,0),VLOOKUP(M245,PARAM!K:L,2,0),VLOOKUP(N245,PARAM!H:I,2,0),VLOOKUP(O245,PARAM!P:Q,2,0),VLOOKUP(P245,PARAM!S:T,2,0)),"")</f>
        <v>273691631</v>
      </c>
      <c r="T245" s="111">
        <f t="shared" si="4"/>
        <v>9</v>
      </c>
      <c r="U245" s="111" t="str">
        <f t="shared" si="5"/>
        <v>CANILLERAS UNISEX CANILLERA ADULTO VARIOS TALLA VA</v>
      </c>
    </row>
    <row r="246" hidden="1">
      <c r="A246" s="7">
        <v>16.0</v>
      </c>
      <c r="B246" s="5" t="s">
        <v>2372</v>
      </c>
      <c r="C246" s="1"/>
      <c r="D246" s="5" t="s">
        <v>2373</v>
      </c>
      <c r="E246" s="4">
        <v>4500.0</v>
      </c>
      <c r="F246" s="2">
        <f t="shared" si="2"/>
        <v>72000</v>
      </c>
      <c r="G246" s="109">
        <f t="shared" si="7"/>
        <v>9000</v>
      </c>
      <c r="H246" s="1"/>
      <c r="I246" s="1"/>
      <c r="J246" s="1"/>
      <c r="K246" s="110" t="s">
        <v>1746</v>
      </c>
      <c r="L246" s="110" t="s">
        <v>583</v>
      </c>
      <c r="M246" s="110" t="s">
        <v>1582</v>
      </c>
      <c r="N246" s="110" t="s">
        <v>1788</v>
      </c>
      <c r="O246" s="110" t="s">
        <v>1584</v>
      </c>
      <c r="P246" s="112" t="s">
        <v>1585</v>
      </c>
      <c r="Q246" s="111" t="s">
        <v>1098</v>
      </c>
      <c r="R246" s="113" t="str">
        <f>IFERROR(CONCATENATE("*",VLOOKUP(L246,PARAM!E:F,2,0),VLOOKUP(M246,PARAM!K:L,2,0),VLOOKUP(N246,PARAM!H:I,2,0),VLOOKUP(P246,PARAM!S:T,2,0),"*"),"")</f>
        <v>*24312431*</v>
      </c>
      <c r="S246" s="111" t="str">
        <f>IFERROR(CONCATENATE(VLOOKUP(L246,PARAM!E:F,2,0),VLOOKUP(M246,PARAM!K:L,2,0),VLOOKUP(N246,PARAM!H:I,2,0),VLOOKUP(O246,PARAM!P:Q,2,0),VLOOKUP(P246,PARAM!S:T,2,0)),"")</f>
        <v>2431241631</v>
      </c>
      <c r="T246" s="111">
        <f t="shared" si="4"/>
        <v>10</v>
      </c>
      <c r="U246" s="111" t="str">
        <f t="shared" si="5"/>
        <v>MEDIAS UNISEX ECONOMICA VARIOS TALLA VA</v>
      </c>
    </row>
    <row r="247" hidden="1">
      <c r="A247" s="7">
        <v>16.0</v>
      </c>
      <c r="B247" s="5" t="s">
        <v>2374</v>
      </c>
      <c r="C247" s="1"/>
      <c r="D247" s="5" t="s">
        <v>2375</v>
      </c>
      <c r="E247" s="4">
        <v>8000.0</v>
      </c>
      <c r="F247" s="2">
        <f t="shared" si="2"/>
        <v>128000</v>
      </c>
      <c r="G247" s="109">
        <f t="shared" si="7"/>
        <v>16000</v>
      </c>
      <c r="H247" s="1"/>
      <c r="I247" s="1"/>
      <c r="J247" s="1"/>
      <c r="K247" s="110" t="s">
        <v>1746</v>
      </c>
      <c r="L247" s="110" t="s">
        <v>583</v>
      </c>
      <c r="M247" s="110" t="s">
        <v>1582</v>
      </c>
      <c r="N247" s="111" t="s">
        <v>1834</v>
      </c>
      <c r="O247" s="110" t="s">
        <v>1584</v>
      </c>
      <c r="P247" s="112" t="s">
        <v>1585</v>
      </c>
      <c r="Q247" s="111" t="s">
        <v>1098</v>
      </c>
      <c r="R247" s="113" t="str">
        <f>IFERROR(CONCATENATE("*",VLOOKUP(L247,PARAM!E:F,2,0),VLOOKUP(M247,PARAM!K:L,2,0),VLOOKUP(N247,PARAM!H:I,2,0),VLOOKUP(P247,PARAM!S:T,2,0),"*"),"")</f>
        <v>*24313531*</v>
      </c>
      <c r="S247" s="111" t="str">
        <f>IFERROR(CONCATENATE(VLOOKUP(L247,PARAM!E:F,2,0),VLOOKUP(M247,PARAM!K:L,2,0),VLOOKUP(N247,PARAM!H:I,2,0),VLOOKUP(O247,PARAM!P:Q,2,0),VLOOKUP(P247,PARAM!S:T,2,0)),"")</f>
        <v>2431351631</v>
      </c>
      <c r="T247" s="111">
        <f t="shared" si="4"/>
        <v>10</v>
      </c>
      <c r="U247" s="111" t="str">
        <f t="shared" si="5"/>
        <v>MEDIAS UNISEX FINA MEDIA VARIOS TALLA VA</v>
      </c>
    </row>
    <row r="248" hidden="1">
      <c r="A248" s="7">
        <v>1.0</v>
      </c>
      <c r="B248" s="5" t="s">
        <v>2376</v>
      </c>
      <c r="C248" s="1"/>
      <c r="D248" s="5" t="s">
        <v>2377</v>
      </c>
      <c r="E248" s="4">
        <v>39000.0</v>
      </c>
      <c r="F248" s="2">
        <f t="shared" si="2"/>
        <v>39000</v>
      </c>
      <c r="G248" s="109">
        <f t="shared" si="7"/>
        <v>78000</v>
      </c>
      <c r="H248" s="1"/>
      <c r="I248" s="1"/>
      <c r="J248" s="1"/>
      <c r="K248" s="110" t="s">
        <v>1906</v>
      </c>
      <c r="L248" s="110" t="s">
        <v>1792</v>
      </c>
      <c r="M248" s="110" t="s">
        <v>1599</v>
      </c>
      <c r="N248" s="110" t="s">
        <v>1943</v>
      </c>
      <c r="O248" s="110" t="s">
        <v>1584</v>
      </c>
      <c r="P248" s="112" t="s">
        <v>1754</v>
      </c>
      <c r="Q248" s="111" t="s">
        <v>1106</v>
      </c>
      <c r="R248" s="113" t="str">
        <f>IFERROR(CONCATENATE("*",VLOOKUP(L248,PARAM!E:F,2,0),VLOOKUP(M248,PARAM!K:L,2,0),VLOOKUP(N248,PARAM!H:I,2,0),VLOOKUP(P248,PARAM!S:T,2,0),"*"),"")</f>
        <v>*25124232*</v>
      </c>
      <c r="S248" s="111" t="str">
        <f>IFERROR(CONCATENATE(VLOOKUP(L248,PARAM!E:F,2,0),VLOOKUP(M248,PARAM!K:L,2,0),VLOOKUP(N248,PARAM!H:I,2,0),VLOOKUP(O248,PARAM!P:Q,2,0),VLOOKUP(P248,PARAM!S:T,2,0)),"")</f>
        <v>2512421632</v>
      </c>
      <c r="T248" s="111">
        <f t="shared" si="4"/>
        <v>10</v>
      </c>
      <c r="U248" s="111" t="str">
        <f t="shared" si="5"/>
        <v>CHAQUETAS DAMA ROMBOS VARIOS TALLA XL</v>
      </c>
    </row>
    <row r="249" hidden="1">
      <c r="A249" s="7">
        <v>1.0</v>
      </c>
      <c r="B249" s="5" t="s">
        <v>2376</v>
      </c>
      <c r="C249" s="1"/>
      <c r="D249" s="5" t="s">
        <v>2377</v>
      </c>
      <c r="E249" s="4">
        <v>39000.0</v>
      </c>
      <c r="F249" s="2">
        <f t="shared" si="2"/>
        <v>39000</v>
      </c>
      <c r="G249" s="109">
        <f t="shared" si="7"/>
        <v>78000</v>
      </c>
      <c r="H249" s="1"/>
      <c r="I249" s="1"/>
      <c r="J249" s="1"/>
      <c r="K249" s="110" t="s">
        <v>1906</v>
      </c>
      <c r="L249" s="110" t="s">
        <v>1792</v>
      </c>
      <c r="M249" s="110" t="s">
        <v>1599</v>
      </c>
      <c r="N249" s="110" t="s">
        <v>1943</v>
      </c>
      <c r="O249" s="110" t="s">
        <v>1584</v>
      </c>
      <c r="P249" s="112" t="s">
        <v>1752</v>
      </c>
      <c r="Q249" s="111" t="s">
        <v>1106</v>
      </c>
      <c r="R249" s="113" t="str">
        <f>IFERROR(CONCATENATE("*",VLOOKUP(L249,PARAM!E:F,2,0),VLOOKUP(M249,PARAM!K:L,2,0),VLOOKUP(N249,PARAM!H:I,2,0),VLOOKUP(P249,PARAM!S:T,2,0),"*"),"")</f>
        <v>*25124225*</v>
      </c>
      <c r="S249" s="111" t="str">
        <f>IFERROR(CONCATENATE(VLOOKUP(L249,PARAM!E:F,2,0),VLOOKUP(M249,PARAM!K:L,2,0),VLOOKUP(N249,PARAM!H:I,2,0),VLOOKUP(O249,PARAM!P:Q,2,0),VLOOKUP(P249,PARAM!S:T,2,0)),"")</f>
        <v>2512421625</v>
      </c>
      <c r="T249" s="111">
        <f t="shared" si="4"/>
        <v>10</v>
      </c>
      <c r="U249" s="111" t="str">
        <f t="shared" si="5"/>
        <v>CHAQUETAS DAMA ROMBOS VARIOS TALLA M</v>
      </c>
    </row>
    <row r="250" hidden="1">
      <c r="A250" s="7">
        <v>1.0</v>
      </c>
      <c r="B250" s="5" t="s">
        <v>2376</v>
      </c>
      <c r="C250" s="1"/>
      <c r="D250" s="5" t="s">
        <v>2377</v>
      </c>
      <c r="E250" s="4">
        <v>39000.0</v>
      </c>
      <c r="F250" s="2">
        <f t="shared" si="2"/>
        <v>39000</v>
      </c>
      <c r="G250" s="109">
        <f t="shared" si="7"/>
        <v>78000</v>
      </c>
      <c r="H250" s="1"/>
      <c r="I250" s="1"/>
      <c r="J250" s="1"/>
      <c r="K250" s="110" t="s">
        <v>1906</v>
      </c>
      <c r="L250" s="110" t="s">
        <v>1792</v>
      </c>
      <c r="M250" s="110" t="s">
        <v>1599</v>
      </c>
      <c r="N250" s="110" t="s">
        <v>1943</v>
      </c>
      <c r="O250" s="110" t="s">
        <v>1584</v>
      </c>
      <c r="P250" s="112" t="s">
        <v>1753</v>
      </c>
      <c r="Q250" s="111" t="s">
        <v>1106</v>
      </c>
      <c r="R250" s="113" t="str">
        <f>IFERROR(CONCATENATE("*",VLOOKUP(L250,PARAM!E:F,2,0),VLOOKUP(M250,PARAM!K:L,2,0),VLOOKUP(N250,PARAM!H:I,2,0),VLOOKUP(P250,PARAM!S:T,2,0),"*"),"")</f>
        <v>*25124227*</v>
      </c>
      <c r="S250" s="111" t="str">
        <f>IFERROR(CONCATENATE(VLOOKUP(L250,PARAM!E:F,2,0),VLOOKUP(M250,PARAM!K:L,2,0),VLOOKUP(N250,PARAM!H:I,2,0),VLOOKUP(O250,PARAM!P:Q,2,0),VLOOKUP(P250,PARAM!S:T,2,0)),"")</f>
        <v>2512421627</v>
      </c>
      <c r="T250" s="111">
        <f t="shared" si="4"/>
        <v>10</v>
      </c>
      <c r="U250" s="111" t="str">
        <f t="shared" si="5"/>
        <v>CHAQUETAS DAMA ROMBOS VARIOS TALLA S</v>
      </c>
    </row>
    <row r="251" hidden="1">
      <c r="A251" s="7">
        <v>1.0</v>
      </c>
      <c r="B251" s="5" t="s">
        <v>2376</v>
      </c>
      <c r="C251" s="1"/>
      <c r="D251" s="5" t="s">
        <v>2377</v>
      </c>
      <c r="E251" s="4">
        <v>39000.0</v>
      </c>
      <c r="F251" s="2">
        <f t="shared" si="2"/>
        <v>39000</v>
      </c>
      <c r="G251" s="109">
        <f t="shared" si="7"/>
        <v>78000</v>
      </c>
      <c r="H251" s="1"/>
      <c r="I251" s="1"/>
      <c r="J251" s="1"/>
      <c r="K251" s="110" t="s">
        <v>1906</v>
      </c>
      <c r="L251" s="110" t="s">
        <v>1792</v>
      </c>
      <c r="M251" s="110" t="s">
        <v>1599</v>
      </c>
      <c r="N251" s="110" t="s">
        <v>1943</v>
      </c>
      <c r="O251" s="110" t="s">
        <v>1584</v>
      </c>
      <c r="P251" s="112" t="s">
        <v>1751</v>
      </c>
      <c r="Q251" s="111" t="s">
        <v>1106</v>
      </c>
      <c r="R251" s="113" t="str">
        <f>IFERROR(CONCATENATE("*",VLOOKUP(L251,PARAM!E:F,2,0),VLOOKUP(M251,PARAM!K:L,2,0),VLOOKUP(N251,PARAM!H:I,2,0),VLOOKUP(P251,PARAM!S:T,2,0),"*"),"")</f>
        <v>*25124223*</v>
      </c>
      <c r="S251" s="111" t="str">
        <f>IFERROR(CONCATENATE(VLOOKUP(L251,PARAM!E:F,2,0),VLOOKUP(M251,PARAM!K:L,2,0),VLOOKUP(N251,PARAM!H:I,2,0),VLOOKUP(O251,PARAM!P:Q,2,0),VLOOKUP(P251,PARAM!S:T,2,0)),"")</f>
        <v>2512421623</v>
      </c>
      <c r="T251" s="111">
        <f t="shared" si="4"/>
        <v>10</v>
      </c>
      <c r="U251" s="111" t="str">
        <f t="shared" si="5"/>
        <v>CHAQUETAS DAMA ROMBOS VARIOS TALLA L</v>
      </c>
    </row>
    <row r="252" hidden="1">
      <c r="A252" s="7">
        <v>1.0</v>
      </c>
      <c r="B252" s="5" t="s">
        <v>2378</v>
      </c>
      <c r="C252" s="1"/>
      <c r="D252" s="5" t="s">
        <v>2379</v>
      </c>
      <c r="E252" s="4">
        <v>52000.0</v>
      </c>
      <c r="F252" s="2">
        <f t="shared" si="2"/>
        <v>52000</v>
      </c>
      <c r="G252" s="109">
        <f t="shared" si="7"/>
        <v>104000</v>
      </c>
      <c r="H252" s="1"/>
      <c r="I252" s="1"/>
      <c r="J252" s="1"/>
      <c r="K252" s="110" t="s">
        <v>1906</v>
      </c>
      <c r="L252" s="110" t="s">
        <v>1792</v>
      </c>
      <c r="M252" s="110" t="s">
        <v>1599</v>
      </c>
      <c r="N252" s="110" t="s">
        <v>1940</v>
      </c>
      <c r="O252" s="110" t="s">
        <v>1584</v>
      </c>
      <c r="P252" s="112" t="s">
        <v>1753</v>
      </c>
      <c r="Q252" s="111" t="s">
        <v>1106</v>
      </c>
      <c r="R252" s="113" t="str">
        <f>IFERROR(CONCATENATE("*",VLOOKUP(L252,PARAM!E:F,2,0),VLOOKUP(M252,PARAM!K:L,2,0),VLOOKUP(N252,PARAM!H:I,2,0),VLOOKUP(P252,PARAM!S:T,2,0),"*"),"")</f>
        <v>*25120027*</v>
      </c>
      <c r="S252" s="111" t="str">
        <f>IFERROR(CONCATENATE(VLOOKUP(L252,PARAM!E:F,2,0),VLOOKUP(M252,PARAM!K:L,2,0),VLOOKUP(N252,PARAM!H:I,2,0),VLOOKUP(O252,PARAM!P:Q,2,0),VLOOKUP(P252,PARAM!S:T,2,0)),"")</f>
        <v>2512001627</v>
      </c>
      <c r="T252" s="111">
        <f t="shared" si="4"/>
        <v>10</v>
      </c>
      <c r="U252" s="111" t="str">
        <f t="shared" si="5"/>
        <v>CHAQUETAS DAMA OVEJERA CUERINA VARIOS TALLA S</v>
      </c>
    </row>
    <row r="253" hidden="1">
      <c r="A253" s="7">
        <v>1.0</v>
      </c>
      <c r="B253" s="5" t="s">
        <v>2378</v>
      </c>
      <c r="C253" s="1"/>
      <c r="D253" s="5" t="s">
        <v>2379</v>
      </c>
      <c r="E253" s="4">
        <v>52000.0</v>
      </c>
      <c r="F253" s="2">
        <f t="shared" si="2"/>
        <v>52000</v>
      </c>
      <c r="G253" s="109">
        <f t="shared" si="7"/>
        <v>104000</v>
      </c>
      <c r="H253" s="1"/>
      <c r="I253" s="1"/>
      <c r="J253" s="1"/>
      <c r="K253" s="110" t="s">
        <v>1906</v>
      </c>
      <c r="L253" s="110" t="s">
        <v>1792</v>
      </c>
      <c r="M253" s="110" t="s">
        <v>1599</v>
      </c>
      <c r="N253" s="110" t="s">
        <v>1940</v>
      </c>
      <c r="O253" s="110" t="s">
        <v>1584</v>
      </c>
      <c r="P253" s="112" t="s">
        <v>1754</v>
      </c>
      <c r="Q253" s="111" t="s">
        <v>1106</v>
      </c>
      <c r="R253" s="113" t="str">
        <f>IFERROR(CONCATENATE("*",VLOOKUP(L253,PARAM!E:F,2,0),VLOOKUP(M253,PARAM!K:L,2,0),VLOOKUP(N253,PARAM!H:I,2,0),VLOOKUP(P253,PARAM!S:T,2,0),"*"),"")</f>
        <v>*25120032*</v>
      </c>
      <c r="S253" s="111" t="str">
        <f>IFERROR(CONCATENATE(VLOOKUP(L253,PARAM!E:F,2,0),VLOOKUP(M253,PARAM!K:L,2,0),VLOOKUP(N253,PARAM!H:I,2,0),VLOOKUP(O253,PARAM!P:Q,2,0),VLOOKUP(P253,PARAM!S:T,2,0)),"")</f>
        <v>2512001632</v>
      </c>
      <c r="T253" s="111">
        <f t="shared" si="4"/>
        <v>10</v>
      </c>
      <c r="U253" s="111" t="str">
        <f t="shared" si="5"/>
        <v>CHAQUETAS DAMA OVEJERA CUERINA VARIOS TALLA XL</v>
      </c>
    </row>
    <row r="254" hidden="1">
      <c r="A254" s="7">
        <v>1.0</v>
      </c>
      <c r="B254" s="5" t="s">
        <v>2378</v>
      </c>
      <c r="C254" s="1"/>
      <c r="D254" s="5" t="s">
        <v>2379</v>
      </c>
      <c r="E254" s="4">
        <v>52000.0</v>
      </c>
      <c r="F254" s="2">
        <f t="shared" si="2"/>
        <v>52000</v>
      </c>
      <c r="G254" s="109">
        <f t="shared" si="7"/>
        <v>104000</v>
      </c>
      <c r="H254" s="1"/>
      <c r="I254" s="1"/>
      <c r="J254" s="1"/>
      <c r="K254" s="110" t="s">
        <v>1906</v>
      </c>
      <c r="L254" s="110" t="s">
        <v>1792</v>
      </c>
      <c r="M254" s="110" t="s">
        <v>1599</v>
      </c>
      <c r="N254" s="110" t="s">
        <v>1940</v>
      </c>
      <c r="O254" s="110" t="s">
        <v>1584</v>
      </c>
      <c r="P254" s="112" t="s">
        <v>1751</v>
      </c>
      <c r="Q254" s="111" t="s">
        <v>1106</v>
      </c>
      <c r="R254" s="113" t="str">
        <f>IFERROR(CONCATENATE("*",VLOOKUP(L254,PARAM!E:F,2,0),VLOOKUP(M254,PARAM!K:L,2,0),VLOOKUP(N254,PARAM!H:I,2,0),VLOOKUP(P254,PARAM!S:T,2,0),"*"),"")</f>
        <v>*25120023*</v>
      </c>
      <c r="S254" s="111" t="str">
        <f>IFERROR(CONCATENATE(VLOOKUP(L254,PARAM!E:F,2,0),VLOOKUP(M254,PARAM!K:L,2,0),VLOOKUP(N254,PARAM!H:I,2,0),VLOOKUP(O254,PARAM!P:Q,2,0),VLOOKUP(P254,PARAM!S:T,2,0)),"")</f>
        <v>2512001623</v>
      </c>
      <c r="T254" s="111">
        <f t="shared" si="4"/>
        <v>10</v>
      </c>
      <c r="U254" s="111" t="str">
        <f t="shared" si="5"/>
        <v>CHAQUETAS DAMA OVEJERA CUERINA VARIOS TALLA L</v>
      </c>
    </row>
    <row r="255" hidden="1">
      <c r="A255" s="7">
        <v>1.0</v>
      </c>
      <c r="B255" s="5" t="s">
        <v>2378</v>
      </c>
      <c r="C255" s="1"/>
      <c r="D255" s="5" t="s">
        <v>2379</v>
      </c>
      <c r="E255" s="4">
        <v>52000.0</v>
      </c>
      <c r="F255" s="2">
        <f t="shared" si="2"/>
        <v>52000</v>
      </c>
      <c r="G255" s="109">
        <f t="shared" si="7"/>
        <v>104000</v>
      </c>
      <c r="H255" s="1"/>
      <c r="I255" s="1"/>
      <c r="J255" s="1"/>
      <c r="K255" s="110" t="s">
        <v>1906</v>
      </c>
      <c r="L255" s="110" t="s">
        <v>1792</v>
      </c>
      <c r="M255" s="110" t="s">
        <v>1599</v>
      </c>
      <c r="N255" s="110" t="s">
        <v>1940</v>
      </c>
      <c r="O255" s="110" t="s">
        <v>1584</v>
      </c>
      <c r="P255" s="112" t="s">
        <v>1752</v>
      </c>
      <c r="Q255" s="111" t="s">
        <v>1106</v>
      </c>
      <c r="R255" s="113" t="str">
        <f>IFERROR(CONCATENATE("*",VLOOKUP(L255,PARAM!E:F,2,0),VLOOKUP(M255,PARAM!K:L,2,0),VLOOKUP(N255,PARAM!H:I,2,0),VLOOKUP(P255,PARAM!S:T,2,0),"*"),"")</f>
        <v>*25120025*</v>
      </c>
      <c r="S255" s="111" t="str">
        <f>IFERROR(CONCATENATE(VLOOKUP(L255,PARAM!E:F,2,0),VLOOKUP(M255,PARAM!K:L,2,0),VLOOKUP(N255,PARAM!H:I,2,0),VLOOKUP(O255,PARAM!P:Q,2,0),VLOOKUP(P255,PARAM!S:T,2,0)),"")</f>
        <v>2512001625</v>
      </c>
      <c r="T255" s="111">
        <f t="shared" si="4"/>
        <v>10</v>
      </c>
      <c r="U255" s="111" t="str">
        <f t="shared" si="5"/>
        <v>CHAQUETAS DAMA OVEJERA CUERINA VARIOS TALLA M</v>
      </c>
    </row>
    <row r="256" hidden="1">
      <c r="A256" s="7">
        <v>1.0</v>
      </c>
      <c r="B256" s="5" t="s">
        <v>2380</v>
      </c>
      <c r="C256" s="1"/>
      <c r="D256" s="5" t="s">
        <v>2381</v>
      </c>
      <c r="E256" s="4">
        <v>38000.0</v>
      </c>
      <c r="F256" s="2">
        <f t="shared" si="2"/>
        <v>38000</v>
      </c>
      <c r="G256" s="109">
        <f t="shared" si="7"/>
        <v>76000</v>
      </c>
      <c r="H256" s="1"/>
      <c r="I256" s="1"/>
      <c r="J256" s="1"/>
      <c r="K256" s="110" t="s">
        <v>1906</v>
      </c>
      <c r="L256" s="110" t="s">
        <v>1902</v>
      </c>
      <c r="M256" s="110" t="s">
        <v>1599</v>
      </c>
      <c r="N256" s="110" t="s">
        <v>1872</v>
      </c>
      <c r="O256" s="110" t="s">
        <v>1771</v>
      </c>
      <c r="P256" s="112">
        <v>16.0</v>
      </c>
      <c r="Q256" s="111" t="s">
        <v>1115</v>
      </c>
      <c r="R256" s="113" t="str">
        <f>IFERROR(CONCATENATE("*",VLOOKUP(L256,PARAM!E:F,2,0),VLOOKUP(M256,PARAM!K:L,2,0),VLOOKUP(N256,PARAM!H:I,2,0),VLOOKUP(P256,PARAM!S:T,2,0),"*"),"")</f>
        <v>*11666*</v>
      </c>
      <c r="S256" s="111" t="str">
        <f>IFERROR(CONCATENATE(VLOOKUP(L256,PARAM!E:F,2,0),VLOOKUP(M256,PARAM!K:L,2,0),VLOOKUP(N256,PARAM!H:I,2,0),VLOOKUP(O256,PARAM!P:Q,2,0),VLOOKUP(P256,PARAM!S:T,2,0)),"")</f>
        <v>116626</v>
      </c>
      <c r="T256" s="111">
        <f t="shared" si="4"/>
        <v>7</v>
      </c>
      <c r="U256" s="111" t="str">
        <f t="shared" si="5"/>
        <v>JEANS DAMA CAMUFLADO AZUL TALLA 16</v>
      </c>
    </row>
    <row r="257" hidden="1">
      <c r="A257" s="7">
        <v>1.0</v>
      </c>
      <c r="B257" s="5" t="s">
        <v>2380</v>
      </c>
      <c r="C257" s="1"/>
      <c r="D257" s="5" t="s">
        <v>2381</v>
      </c>
      <c r="E257" s="4">
        <v>38000.0</v>
      </c>
      <c r="F257" s="2">
        <f t="shared" si="2"/>
        <v>38000</v>
      </c>
      <c r="G257" s="109">
        <f t="shared" si="7"/>
        <v>76000</v>
      </c>
      <c r="H257" s="1"/>
      <c r="I257" s="1"/>
      <c r="J257" s="1"/>
      <c r="K257" s="110" t="s">
        <v>1906</v>
      </c>
      <c r="L257" s="110" t="s">
        <v>1902</v>
      </c>
      <c r="M257" s="110" t="s">
        <v>1599</v>
      </c>
      <c r="N257" s="110" t="s">
        <v>1872</v>
      </c>
      <c r="O257" s="110" t="s">
        <v>1771</v>
      </c>
      <c r="P257" s="112">
        <v>14.0</v>
      </c>
      <c r="Q257" s="111" t="s">
        <v>1115</v>
      </c>
      <c r="R257" s="113" t="str">
        <f>IFERROR(CONCATENATE("*",VLOOKUP(L257,PARAM!E:F,2,0),VLOOKUP(M257,PARAM!K:L,2,0),VLOOKUP(N257,PARAM!H:I,2,0),VLOOKUP(P257,PARAM!S:T,2,0),"*"),"")</f>
        <v>*11665*</v>
      </c>
      <c r="S257" s="111" t="str">
        <f>IFERROR(CONCATENATE(VLOOKUP(L257,PARAM!E:F,2,0),VLOOKUP(M257,PARAM!K:L,2,0),VLOOKUP(N257,PARAM!H:I,2,0),VLOOKUP(O257,PARAM!P:Q,2,0),VLOOKUP(P257,PARAM!S:T,2,0)),"")</f>
        <v>116625</v>
      </c>
      <c r="T257" s="111">
        <f t="shared" si="4"/>
        <v>7</v>
      </c>
      <c r="U257" s="111" t="str">
        <f t="shared" si="5"/>
        <v>JEANS DAMA CAMUFLADO AZUL TALLA 14</v>
      </c>
    </row>
    <row r="258" hidden="1">
      <c r="A258" s="7">
        <v>1.0</v>
      </c>
      <c r="B258" s="5" t="s">
        <v>2380</v>
      </c>
      <c r="C258" s="1"/>
      <c r="D258" s="5" t="s">
        <v>2381</v>
      </c>
      <c r="E258" s="4">
        <v>38000.0</v>
      </c>
      <c r="F258" s="2">
        <f t="shared" si="2"/>
        <v>38000</v>
      </c>
      <c r="G258" s="109">
        <f t="shared" si="7"/>
        <v>76000</v>
      </c>
      <c r="H258" s="1"/>
      <c r="I258" s="1"/>
      <c r="J258" s="1"/>
      <c r="K258" s="110" t="s">
        <v>1906</v>
      </c>
      <c r="L258" s="110" t="s">
        <v>1902</v>
      </c>
      <c r="M258" s="110" t="s">
        <v>1599</v>
      </c>
      <c r="N258" s="110" t="s">
        <v>1872</v>
      </c>
      <c r="O258" s="110" t="s">
        <v>1771</v>
      </c>
      <c r="P258" s="112">
        <v>10.0</v>
      </c>
      <c r="Q258" s="111" t="s">
        <v>1115</v>
      </c>
      <c r="R258" s="113" t="str">
        <f>IFERROR(CONCATENATE("*",VLOOKUP(L258,PARAM!E:F,2,0),VLOOKUP(M258,PARAM!K:L,2,0),VLOOKUP(N258,PARAM!H:I,2,0),VLOOKUP(P258,PARAM!S:T,2,0),"*"),"")</f>
        <v>*11663*</v>
      </c>
      <c r="S258" s="111" t="str">
        <f>IFERROR(CONCATENATE(VLOOKUP(L258,PARAM!E:F,2,0),VLOOKUP(M258,PARAM!K:L,2,0),VLOOKUP(N258,PARAM!H:I,2,0),VLOOKUP(O258,PARAM!P:Q,2,0),VLOOKUP(P258,PARAM!S:T,2,0)),"")</f>
        <v>116623</v>
      </c>
      <c r="T258" s="111">
        <f t="shared" si="4"/>
        <v>7</v>
      </c>
      <c r="U258" s="111" t="str">
        <f t="shared" si="5"/>
        <v>JEANS DAMA CAMUFLADO AZUL TALLA 10</v>
      </c>
    </row>
    <row r="259" hidden="1">
      <c r="A259" s="7">
        <v>1.0</v>
      </c>
      <c r="B259" s="5" t="s">
        <v>2380</v>
      </c>
      <c r="C259" s="1"/>
      <c r="D259" s="5" t="s">
        <v>2381</v>
      </c>
      <c r="E259" s="4">
        <v>38000.0</v>
      </c>
      <c r="F259" s="2">
        <f t="shared" si="2"/>
        <v>38000</v>
      </c>
      <c r="G259" s="109">
        <f t="shared" si="7"/>
        <v>76000</v>
      </c>
      <c r="H259" s="1"/>
      <c r="I259" s="1"/>
      <c r="J259" s="1"/>
      <c r="K259" s="110" t="s">
        <v>1906</v>
      </c>
      <c r="L259" s="110" t="s">
        <v>1902</v>
      </c>
      <c r="M259" s="110" t="s">
        <v>1599</v>
      </c>
      <c r="N259" s="110" t="s">
        <v>1872</v>
      </c>
      <c r="O259" s="110" t="s">
        <v>1771</v>
      </c>
      <c r="P259" s="112">
        <v>8.0</v>
      </c>
      <c r="Q259" s="111" t="s">
        <v>1115</v>
      </c>
      <c r="R259" s="113" t="str">
        <f>IFERROR(CONCATENATE("*",VLOOKUP(L259,PARAM!E:F,2,0),VLOOKUP(M259,PARAM!K:L,2,0),VLOOKUP(N259,PARAM!H:I,2,0),VLOOKUP(P259,PARAM!S:T,2,0),"*"),"")</f>
        <v>*11662*</v>
      </c>
      <c r="S259" s="111" t="str">
        <f>IFERROR(CONCATENATE(VLOOKUP(L259,PARAM!E:F,2,0),VLOOKUP(M259,PARAM!K:L,2,0),VLOOKUP(N259,PARAM!H:I,2,0),VLOOKUP(O259,PARAM!P:Q,2,0),VLOOKUP(P259,PARAM!S:T,2,0)),"")</f>
        <v>116622</v>
      </c>
      <c r="T259" s="111">
        <f t="shared" si="4"/>
        <v>7</v>
      </c>
      <c r="U259" s="111" t="str">
        <f t="shared" si="5"/>
        <v>JEANS DAMA CAMUFLADO AZUL TALLA 8</v>
      </c>
    </row>
    <row r="260" hidden="1">
      <c r="A260" s="7">
        <v>1.0</v>
      </c>
      <c r="B260" s="5" t="s">
        <v>2380</v>
      </c>
      <c r="C260" s="1"/>
      <c r="D260" s="5" t="s">
        <v>2381</v>
      </c>
      <c r="E260" s="4">
        <v>38000.0</v>
      </c>
      <c r="F260" s="2">
        <f t="shared" si="2"/>
        <v>38000</v>
      </c>
      <c r="G260" s="109">
        <f t="shared" si="7"/>
        <v>76000</v>
      </c>
      <c r="H260" s="1"/>
      <c r="I260" s="1"/>
      <c r="J260" s="1"/>
      <c r="K260" s="110" t="s">
        <v>1906</v>
      </c>
      <c r="L260" s="110" t="s">
        <v>1902</v>
      </c>
      <c r="M260" s="110" t="s">
        <v>1599</v>
      </c>
      <c r="N260" s="110" t="s">
        <v>1872</v>
      </c>
      <c r="O260" s="110" t="s">
        <v>1771</v>
      </c>
      <c r="P260" s="112">
        <v>12.0</v>
      </c>
      <c r="Q260" s="111" t="s">
        <v>1115</v>
      </c>
      <c r="R260" s="113" t="str">
        <f>IFERROR(CONCATENATE("*",VLOOKUP(L260,PARAM!E:F,2,0),VLOOKUP(M260,PARAM!K:L,2,0),VLOOKUP(N260,PARAM!H:I,2,0),VLOOKUP(P260,PARAM!S:T,2,0),"*"),"")</f>
        <v>*11664*</v>
      </c>
      <c r="S260" s="111" t="str">
        <f>IFERROR(CONCATENATE(VLOOKUP(L260,PARAM!E:F,2,0),VLOOKUP(M260,PARAM!K:L,2,0),VLOOKUP(N260,PARAM!H:I,2,0),VLOOKUP(O260,PARAM!P:Q,2,0),VLOOKUP(P260,PARAM!S:T,2,0)),"")</f>
        <v>116624</v>
      </c>
      <c r="T260" s="111">
        <f t="shared" si="4"/>
        <v>7</v>
      </c>
      <c r="U260" s="111" t="str">
        <f t="shared" si="5"/>
        <v>JEANS DAMA CAMUFLADO AZUL TALLA 12</v>
      </c>
    </row>
    <row r="261" hidden="1">
      <c r="A261" s="7">
        <v>1.0</v>
      </c>
      <c r="B261" s="5" t="s">
        <v>2089</v>
      </c>
      <c r="C261" s="1"/>
      <c r="D261" s="5" t="s">
        <v>2084</v>
      </c>
      <c r="E261" s="4">
        <v>32000.0</v>
      </c>
      <c r="F261" s="2">
        <f t="shared" si="2"/>
        <v>32000</v>
      </c>
      <c r="G261" s="109">
        <f t="shared" si="7"/>
        <v>64000</v>
      </c>
      <c r="H261" s="1"/>
      <c r="I261" s="1"/>
      <c r="J261" s="1"/>
      <c r="K261" s="110" t="s">
        <v>1906</v>
      </c>
      <c r="L261" s="110" t="s">
        <v>1902</v>
      </c>
      <c r="M261" s="110" t="s">
        <v>1599</v>
      </c>
      <c r="N261" s="110" t="s">
        <v>1955</v>
      </c>
      <c r="O261" s="110" t="s">
        <v>1771</v>
      </c>
      <c r="P261" s="112">
        <v>10.0</v>
      </c>
      <c r="Q261" s="111" t="s">
        <v>1115</v>
      </c>
      <c r="R261" s="113" t="str">
        <f>IFERROR(CONCATENATE("*",VLOOKUP(L261,PARAM!E:F,2,0),VLOOKUP(M261,PARAM!K:L,2,0),VLOOKUP(N261,PARAM!H:I,2,0),VLOOKUP(P261,PARAM!S:T,2,0),"*"),"")</f>
        <v>*1153*</v>
      </c>
      <c r="S261" s="111" t="str">
        <f>IFERROR(CONCATENATE(VLOOKUP(L261,PARAM!E:F,2,0),VLOOKUP(M261,PARAM!K:L,2,0),VLOOKUP(N261,PARAM!H:I,2,0),VLOOKUP(O261,PARAM!P:Q,2,0),VLOOKUP(P261,PARAM!S:T,2,0)),"")</f>
        <v>11523</v>
      </c>
      <c r="T261" s="111">
        <f t="shared" si="4"/>
        <v>6</v>
      </c>
      <c r="U261" s="111" t="str">
        <f t="shared" si="5"/>
        <v>JEANS DAMA 4 BOTONES SIN BOLSILLO AZUL TALLA 10</v>
      </c>
    </row>
    <row r="262" hidden="1">
      <c r="A262" s="5">
        <v>1.0</v>
      </c>
      <c r="B262" s="5" t="s">
        <v>2382</v>
      </c>
      <c r="C262" s="1"/>
      <c r="D262" s="5" t="s">
        <v>2382</v>
      </c>
      <c r="E262" s="4">
        <v>22000.0</v>
      </c>
      <c r="F262" s="2">
        <f t="shared" si="2"/>
        <v>22000</v>
      </c>
      <c r="G262" s="109">
        <f t="shared" si="7"/>
        <v>44000</v>
      </c>
      <c r="H262" s="1"/>
      <c r="I262" s="1"/>
      <c r="J262" s="1"/>
      <c r="K262" s="110" t="s">
        <v>1746</v>
      </c>
      <c r="L262" s="110" t="s">
        <v>577</v>
      </c>
      <c r="M262" s="110" t="s">
        <v>1606</v>
      </c>
      <c r="N262" s="110" t="s">
        <v>1772</v>
      </c>
      <c r="O262" s="110" t="s">
        <v>1584</v>
      </c>
      <c r="P262" s="112" t="s">
        <v>1773</v>
      </c>
      <c r="Q262" s="111" t="s">
        <v>1737</v>
      </c>
      <c r="R262" s="113" t="str">
        <f>IFERROR(CONCATENATE("*",VLOOKUP(L262,PARAM!E:F,2,0),VLOOKUP(M262,PARAM!K:L,2,0),VLOOKUP(N262,PARAM!H:I,2,0),VLOOKUP(P262,PARAM!S:T,2,0),"*"),"")</f>
        <v>*35211328*</v>
      </c>
      <c r="S262" s="111" t="str">
        <f>IFERROR(CONCATENATE(VLOOKUP(L262,PARAM!E:F,2,0),VLOOKUP(M262,PARAM!K:L,2,0),VLOOKUP(N262,PARAM!H:I,2,0),VLOOKUP(O262,PARAM!P:Q,2,0),VLOOKUP(P262,PARAM!S:T,2,0)),"")</f>
        <v>3521131628</v>
      </c>
      <c r="T262" s="111">
        <f t="shared" si="4"/>
        <v>10</v>
      </c>
      <c r="U262" s="111" t="str">
        <f t="shared" si="5"/>
        <v>PANTALONETAS CABALLERO DEPORTIVA VARIOS TALLA S-M</v>
      </c>
    </row>
    <row r="263">
      <c r="A263" s="7">
        <v>5.0</v>
      </c>
      <c r="B263" s="5" t="s">
        <v>2383</v>
      </c>
      <c r="C263" s="1"/>
      <c r="D263" s="5" t="s">
        <v>2384</v>
      </c>
      <c r="E263" s="4">
        <v>10500.0</v>
      </c>
      <c r="F263" s="2">
        <f t="shared" si="2"/>
        <v>52500</v>
      </c>
      <c r="G263" s="109">
        <f t="shared" si="7"/>
        <v>21000</v>
      </c>
      <c r="H263" s="1"/>
      <c r="I263" s="1"/>
      <c r="J263" s="1"/>
      <c r="K263" s="110" t="s">
        <v>584</v>
      </c>
      <c r="L263" s="110" t="s">
        <v>1581</v>
      </c>
      <c r="M263" s="110" t="s">
        <v>1582</v>
      </c>
      <c r="N263" s="111" t="s">
        <v>1583</v>
      </c>
      <c r="O263" s="110" t="s">
        <v>1584</v>
      </c>
      <c r="P263" s="112" t="s">
        <v>1585</v>
      </c>
      <c r="Q263" s="111" t="s">
        <v>392</v>
      </c>
      <c r="R263" s="113" t="str">
        <f>IFERROR(CONCATENATE("*",VLOOKUP(L263,PARAM!E:F,2,0),VLOOKUP(M263,PARAM!K:L,2,0),VLOOKUP(N263,PARAM!H:I,2,0),VLOOKUP(P263,PARAM!S:T,2,0),"*"),"")</f>
        <v>*2832531*</v>
      </c>
      <c r="S263" s="111" t="str">
        <f>IFERROR(CONCATENATE(VLOOKUP(L263,PARAM!E:F,2,0),VLOOKUP(M263,PARAM!K:L,2,0),VLOOKUP(N263,PARAM!H:I,2,0),VLOOKUP(O263,PARAM!P:Q,2,0),VLOOKUP(P263,PARAM!S:T,2,0)),"")</f>
        <v>283251631</v>
      </c>
      <c r="T263" s="111">
        <f t="shared" si="4"/>
        <v>9</v>
      </c>
      <c r="U263" s="111" t="str">
        <f t="shared" si="5"/>
        <v>ANILLOS UNISEX ANILLO 1 VARIOS TALLA VA</v>
      </c>
    </row>
    <row r="264">
      <c r="A264" s="7">
        <v>4.0</v>
      </c>
      <c r="B264" s="5" t="s">
        <v>2385</v>
      </c>
      <c r="C264" s="1"/>
      <c r="D264" s="5" t="s">
        <v>2386</v>
      </c>
      <c r="E264" s="4">
        <v>6500.0</v>
      </c>
      <c r="F264" s="2">
        <f t="shared" si="2"/>
        <v>26000</v>
      </c>
      <c r="G264" s="109">
        <f t="shared" si="7"/>
        <v>13000</v>
      </c>
      <c r="H264" s="1"/>
      <c r="I264" s="1"/>
      <c r="J264" s="1"/>
      <c r="K264" s="110" t="s">
        <v>584</v>
      </c>
      <c r="L264" s="110" t="s">
        <v>1581</v>
      </c>
      <c r="M264" s="110" t="s">
        <v>1582</v>
      </c>
      <c r="N264" s="111" t="s">
        <v>1586</v>
      </c>
      <c r="O264" s="110" t="s">
        <v>1584</v>
      </c>
      <c r="P264" s="112" t="s">
        <v>1585</v>
      </c>
      <c r="Q264" s="111" t="s">
        <v>392</v>
      </c>
      <c r="R264" s="113" t="str">
        <f>IFERROR(CONCATENATE("*",VLOOKUP(L264,PARAM!E:F,2,0),VLOOKUP(M264,PARAM!K:L,2,0),VLOOKUP(N264,PARAM!H:I,2,0),VLOOKUP(P264,PARAM!S:T,2,0),"*"),"")</f>
        <v>*2832631*</v>
      </c>
      <c r="S264" s="111" t="str">
        <f>IFERROR(CONCATENATE(VLOOKUP(L264,PARAM!E:F,2,0),VLOOKUP(M264,PARAM!K:L,2,0),VLOOKUP(N264,PARAM!H:I,2,0),VLOOKUP(O264,PARAM!P:Q,2,0),VLOOKUP(P264,PARAM!S:T,2,0)),"")</f>
        <v>283261631</v>
      </c>
      <c r="T264" s="111">
        <f t="shared" si="4"/>
        <v>9</v>
      </c>
      <c r="U264" s="111" t="str">
        <f t="shared" si="5"/>
        <v>ANILLOS UNISEX ANILLO 2 VARIOS TALLA VA</v>
      </c>
    </row>
    <row r="265">
      <c r="A265" s="7">
        <v>1.0</v>
      </c>
      <c r="B265" s="5" t="s">
        <v>2387</v>
      </c>
      <c r="C265" s="1"/>
      <c r="D265" s="5" t="s">
        <v>2388</v>
      </c>
      <c r="E265" s="4">
        <v>4500.0</v>
      </c>
      <c r="F265" s="2">
        <f t="shared" si="2"/>
        <v>4500</v>
      </c>
      <c r="G265" s="109">
        <f t="shared" si="7"/>
        <v>9000</v>
      </c>
      <c r="H265" s="1"/>
      <c r="I265" s="1"/>
      <c r="J265" s="1"/>
      <c r="K265" s="110" t="s">
        <v>584</v>
      </c>
      <c r="L265" s="110" t="s">
        <v>1581</v>
      </c>
      <c r="M265" s="110" t="s">
        <v>1582</v>
      </c>
      <c r="N265" s="111" t="s">
        <v>1587</v>
      </c>
      <c r="O265" s="110" t="s">
        <v>1584</v>
      </c>
      <c r="P265" s="112" t="s">
        <v>1585</v>
      </c>
      <c r="Q265" s="111" t="s">
        <v>392</v>
      </c>
      <c r="R265" s="113" t="str">
        <f>IFERROR(CONCATENATE("*",VLOOKUP(L265,PARAM!E:F,2,0),VLOOKUP(M265,PARAM!K:L,2,0),VLOOKUP(N265,PARAM!H:I,2,0),VLOOKUP(P265,PARAM!S:T,2,0),"*"),"")</f>
        <v>*2832731*</v>
      </c>
      <c r="S265" s="111" t="str">
        <f>IFERROR(CONCATENATE(VLOOKUP(L265,PARAM!E:F,2,0),VLOOKUP(M265,PARAM!K:L,2,0),VLOOKUP(N265,PARAM!H:I,2,0),VLOOKUP(O265,PARAM!P:Q,2,0),VLOOKUP(P265,PARAM!S:T,2,0)),"")</f>
        <v>283271631</v>
      </c>
      <c r="T265" s="111">
        <f t="shared" si="4"/>
        <v>9</v>
      </c>
      <c r="U265" s="111" t="str">
        <f t="shared" si="5"/>
        <v>ANILLOS UNISEX ANILLO 3 VARIOS TALLA VA</v>
      </c>
    </row>
    <row r="266">
      <c r="A266" s="7">
        <v>2.0</v>
      </c>
      <c r="B266" s="5" t="s">
        <v>2389</v>
      </c>
      <c r="C266" s="1"/>
      <c r="D266" s="5" t="s">
        <v>2390</v>
      </c>
      <c r="E266" s="4">
        <v>8000.0</v>
      </c>
      <c r="F266" s="2">
        <f t="shared" si="2"/>
        <v>16000</v>
      </c>
      <c r="G266" s="109">
        <f t="shared" si="7"/>
        <v>16000</v>
      </c>
      <c r="H266" s="1"/>
      <c r="I266" s="1"/>
      <c r="J266" s="1"/>
      <c r="K266" s="110" t="s">
        <v>584</v>
      </c>
      <c r="L266" s="110" t="s">
        <v>1581</v>
      </c>
      <c r="M266" s="110" t="s">
        <v>1582</v>
      </c>
      <c r="N266" s="111" t="s">
        <v>1588</v>
      </c>
      <c r="O266" s="110" t="s">
        <v>1584</v>
      </c>
      <c r="P266" s="112" t="s">
        <v>1585</v>
      </c>
      <c r="Q266" s="111" t="s">
        <v>392</v>
      </c>
      <c r="R266" s="113" t="str">
        <f>IFERROR(CONCATENATE("*",VLOOKUP(L266,PARAM!E:F,2,0),VLOOKUP(M266,PARAM!K:L,2,0),VLOOKUP(N266,PARAM!H:I,2,0),VLOOKUP(P266,PARAM!S:T,2,0),"*"),"")</f>
        <v>*2832831*</v>
      </c>
      <c r="S266" s="111" t="str">
        <f>IFERROR(CONCATENATE(VLOOKUP(L266,PARAM!E:F,2,0),VLOOKUP(M266,PARAM!K:L,2,0),VLOOKUP(N266,PARAM!H:I,2,0),VLOOKUP(O266,PARAM!P:Q,2,0),VLOOKUP(P266,PARAM!S:T,2,0)),"")</f>
        <v>283281631</v>
      </c>
      <c r="T266" s="111">
        <f t="shared" si="4"/>
        <v>9</v>
      </c>
      <c r="U266" s="111" t="str">
        <f t="shared" si="5"/>
        <v>ANILLOS UNISEX ANILLO 4 VARIOS TALLA VA</v>
      </c>
    </row>
    <row r="267">
      <c r="A267" s="7">
        <v>1.0</v>
      </c>
      <c r="B267" s="5" t="s">
        <v>2391</v>
      </c>
      <c r="C267" s="1"/>
      <c r="D267" s="5" t="s">
        <v>2392</v>
      </c>
      <c r="E267" s="4">
        <v>11000.0</v>
      </c>
      <c r="F267" s="2">
        <f t="shared" si="2"/>
        <v>11000</v>
      </c>
      <c r="G267" s="109">
        <f t="shared" si="7"/>
        <v>22000</v>
      </c>
      <c r="H267" s="1"/>
      <c r="I267" s="1"/>
      <c r="J267" s="1"/>
      <c r="K267" s="110" t="s">
        <v>584</v>
      </c>
      <c r="L267" s="110" t="s">
        <v>1581</v>
      </c>
      <c r="M267" s="110" t="s">
        <v>1582</v>
      </c>
      <c r="N267" s="111" t="s">
        <v>1589</v>
      </c>
      <c r="O267" s="110" t="s">
        <v>1584</v>
      </c>
      <c r="P267" s="112" t="s">
        <v>1585</v>
      </c>
      <c r="Q267" s="111" t="s">
        <v>392</v>
      </c>
      <c r="R267" s="113" t="str">
        <f>IFERROR(CONCATENATE("*",VLOOKUP(L267,PARAM!E:F,2,0),VLOOKUP(M267,PARAM!K:L,2,0),VLOOKUP(N267,PARAM!H:I,2,0),VLOOKUP(P267,PARAM!S:T,2,0),"*"),"")</f>
        <v>*2832931*</v>
      </c>
      <c r="S267" s="111" t="str">
        <f>IFERROR(CONCATENATE(VLOOKUP(L267,PARAM!E:F,2,0),VLOOKUP(M267,PARAM!K:L,2,0),VLOOKUP(N267,PARAM!H:I,2,0),VLOOKUP(O267,PARAM!P:Q,2,0),VLOOKUP(P267,PARAM!S:T,2,0)),"")</f>
        <v>283291631</v>
      </c>
      <c r="T267" s="111">
        <f t="shared" si="4"/>
        <v>9</v>
      </c>
      <c r="U267" s="111" t="str">
        <f t="shared" si="5"/>
        <v>ANILLOS UNISEX ANILLO 5 VARIOS TALLA VA</v>
      </c>
    </row>
    <row r="268">
      <c r="A268" s="7">
        <v>1.0</v>
      </c>
      <c r="B268" s="5" t="s">
        <v>2393</v>
      </c>
      <c r="C268" s="1"/>
      <c r="D268" s="5" t="s">
        <v>2394</v>
      </c>
      <c r="E268" s="4">
        <v>6000.0</v>
      </c>
      <c r="F268" s="2">
        <f t="shared" si="2"/>
        <v>6000</v>
      </c>
      <c r="G268" s="109">
        <f t="shared" si="7"/>
        <v>12000</v>
      </c>
      <c r="H268" s="1"/>
      <c r="I268" s="1"/>
      <c r="J268" s="1"/>
      <c r="K268" s="110" t="s">
        <v>584</v>
      </c>
      <c r="L268" s="110" t="s">
        <v>1581</v>
      </c>
      <c r="M268" s="110" t="s">
        <v>1582</v>
      </c>
      <c r="N268" s="111" t="s">
        <v>1590</v>
      </c>
      <c r="O268" s="110" t="s">
        <v>1584</v>
      </c>
      <c r="P268" s="112" t="s">
        <v>1585</v>
      </c>
      <c r="Q268" s="111" t="s">
        <v>392</v>
      </c>
      <c r="R268" s="113" t="str">
        <f>IFERROR(CONCATENATE("*",VLOOKUP(L268,PARAM!E:F,2,0),VLOOKUP(M268,PARAM!K:L,2,0),VLOOKUP(N268,PARAM!H:I,2,0),VLOOKUP(P268,PARAM!S:T,2,0),"*"),"")</f>
        <v>*2833031*</v>
      </c>
      <c r="S268" s="111" t="str">
        <f>IFERROR(CONCATENATE(VLOOKUP(L268,PARAM!E:F,2,0),VLOOKUP(M268,PARAM!K:L,2,0),VLOOKUP(N268,PARAM!H:I,2,0),VLOOKUP(O268,PARAM!P:Q,2,0),VLOOKUP(P268,PARAM!S:T,2,0)),"")</f>
        <v>283301631</v>
      </c>
      <c r="T268" s="111">
        <f t="shared" si="4"/>
        <v>9</v>
      </c>
      <c r="U268" s="111" t="str">
        <f t="shared" si="5"/>
        <v>ANILLOS UNISEX ANILLO 6 VARIOS TALLA VA</v>
      </c>
    </row>
    <row r="269">
      <c r="A269" s="7">
        <v>1.0</v>
      </c>
      <c r="B269" s="5" t="s">
        <v>2395</v>
      </c>
      <c r="C269" s="1"/>
      <c r="D269" s="5" t="s">
        <v>2396</v>
      </c>
      <c r="E269" s="4">
        <v>9000.0</v>
      </c>
      <c r="F269" s="2">
        <f t="shared" si="2"/>
        <v>9000</v>
      </c>
      <c r="G269" s="109">
        <f t="shared" si="7"/>
        <v>18000</v>
      </c>
      <c r="H269" s="1"/>
      <c r="I269" s="1"/>
      <c r="J269" s="1"/>
      <c r="K269" s="110" t="s">
        <v>584</v>
      </c>
      <c r="L269" s="110" t="s">
        <v>1581</v>
      </c>
      <c r="M269" s="110" t="s">
        <v>1582</v>
      </c>
      <c r="N269" s="111" t="s">
        <v>1591</v>
      </c>
      <c r="O269" s="110" t="s">
        <v>1584</v>
      </c>
      <c r="P269" s="112" t="s">
        <v>1585</v>
      </c>
      <c r="Q269" s="111" t="s">
        <v>392</v>
      </c>
      <c r="R269" s="113" t="str">
        <f>IFERROR(CONCATENATE("*",VLOOKUP(L269,PARAM!E:F,2,0),VLOOKUP(M269,PARAM!K:L,2,0),VLOOKUP(N269,PARAM!H:I,2,0),VLOOKUP(P269,PARAM!S:T,2,0),"*"),"")</f>
        <v>*2833131*</v>
      </c>
      <c r="S269" s="111" t="str">
        <f>IFERROR(CONCATENATE(VLOOKUP(L269,PARAM!E:F,2,0),VLOOKUP(M269,PARAM!K:L,2,0),VLOOKUP(N269,PARAM!H:I,2,0),VLOOKUP(O269,PARAM!P:Q,2,0),VLOOKUP(P269,PARAM!S:T,2,0)),"")</f>
        <v>283311631</v>
      </c>
      <c r="T269" s="111">
        <f t="shared" si="4"/>
        <v>9</v>
      </c>
      <c r="U269" s="111" t="str">
        <f t="shared" si="5"/>
        <v>ANILLOS UNISEX ANILLO 7 VARIOS TALLA VA</v>
      </c>
    </row>
    <row r="270">
      <c r="A270" s="7">
        <v>3.0</v>
      </c>
      <c r="B270" s="5" t="s">
        <v>2397</v>
      </c>
      <c r="C270" s="1"/>
      <c r="D270" s="5" t="s">
        <v>2398</v>
      </c>
      <c r="E270" s="4">
        <v>2000.0</v>
      </c>
      <c r="F270" s="2">
        <f t="shared" si="2"/>
        <v>6000</v>
      </c>
      <c r="G270" s="109">
        <f t="shared" si="7"/>
        <v>4000</v>
      </c>
      <c r="H270" s="1"/>
      <c r="I270" s="1"/>
      <c r="J270" s="1"/>
      <c r="K270" s="110" t="s">
        <v>584</v>
      </c>
      <c r="L270" s="110" t="s">
        <v>1625</v>
      </c>
      <c r="M270" s="110" t="s">
        <v>1582</v>
      </c>
      <c r="N270" s="111" t="s">
        <v>1629</v>
      </c>
      <c r="O270" s="110" t="s">
        <v>1584</v>
      </c>
      <c r="P270" s="112" t="s">
        <v>1585</v>
      </c>
      <c r="Q270" s="111" t="s">
        <v>392</v>
      </c>
      <c r="R270" s="113" t="str">
        <f>IFERROR(CONCATENATE("*",VLOOKUP(L270,PARAM!E:F,2,0),VLOOKUP(M270,PARAM!K:L,2,0),VLOOKUP(N270,PARAM!H:I,2,0),VLOOKUP(P270,PARAM!S:T,2,0),"*"),"")</f>
        <v>*29321331*</v>
      </c>
      <c r="S270" s="111" t="str">
        <f>IFERROR(CONCATENATE(VLOOKUP(L270,PARAM!E:F,2,0),VLOOKUP(M270,PARAM!K:L,2,0),VLOOKUP(N270,PARAM!H:I,2,0),VLOOKUP(O270,PARAM!P:Q,2,0),VLOOKUP(P270,PARAM!S:T,2,0)),"")</f>
        <v>2932131631</v>
      </c>
      <c r="T270" s="111">
        <f t="shared" si="4"/>
        <v>10</v>
      </c>
      <c r="U270" s="111" t="str">
        <f t="shared" si="5"/>
        <v>CABELLO-ACCESORIOS UNISEX PINZAS CABELLO VARIOS TALLA VA</v>
      </c>
    </row>
    <row r="271">
      <c r="A271" s="7">
        <v>4.0</v>
      </c>
      <c r="B271" s="5" t="s">
        <v>2399</v>
      </c>
      <c r="C271" s="1"/>
      <c r="D271" s="5" t="s">
        <v>2400</v>
      </c>
      <c r="E271" s="4">
        <v>600.0</v>
      </c>
      <c r="F271" s="2">
        <f t="shared" si="2"/>
        <v>2400</v>
      </c>
      <c r="G271" s="109">
        <f t="shared" si="7"/>
        <v>1200</v>
      </c>
      <c r="H271" s="1"/>
      <c r="I271" s="1"/>
      <c r="J271" s="1"/>
      <c r="K271" s="110" t="s">
        <v>584</v>
      </c>
      <c r="L271" s="110" t="s">
        <v>1625</v>
      </c>
      <c r="M271" s="110" t="s">
        <v>1582</v>
      </c>
      <c r="N271" s="111" t="s">
        <v>1628</v>
      </c>
      <c r="O271" s="110" t="s">
        <v>1584</v>
      </c>
      <c r="P271" s="112" t="s">
        <v>1585</v>
      </c>
      <c r="Q271" s="111" t="s">
        <v>392</v>
      </c>
      <c r="R271" s="113" t="str">
        <f>IFERROR(CONCATENATE("*",VLOOKUP(L271,PARAM!E:F,2,0),VLOOKUP(M271,PARAM!K:L,2,0),VLOOKUP(N271,PARAM!H:I,2,0),VLOOKUP(P271,PARAM!S:T,2,0),"*"),"")</f>
        <v>*29319231*</v>
      </c>
      <c r="S271" s="111" t="str">
        <f>IFERROR(CONCATENATE(VLOOKUP(L271,PARAM!E:F,2,0),VLOOKUP(M271,PARAM!K:L,2,0),VLOOKUP(N271,PARAM!H:I,2,0),VLOOKUP(O271,PARAM!P:Q,2,0),VLOOKUP(P271,PARAM!S:T,2,0)),"")</f>
        <v>2931921631</v>
      </c>
      <c r="T271" s="111">
        <f t="shared" si="4"/>
        <v>10</v>
      </c>
      <c r="U271" s="111" t="str">
        <f t="shared" si="5"/>
        <v>CABELLO-ACCESORIOS UNISEX MOÑAS COLERA VARIOS TALLA VA</v>
      </c>
    </row>
    <row r="272">
      <c r="A272" s="7">
        <v>3.0</v>
      </c>
      <c r="B272" s="5" t="s">
        <v>2401</v>
      </c>
      <c r="C272" s="1"/>
      <c r="D272" s="5" t="s">
        <v>2401</v>
      </c>
      <c r="E272" s="4">
        <v>6000.0</v>
      </c>
      <c r="F272" s="2">
        <f t="shared" si="2"/>
        <v>18000</v>
      </c>
      <c r="G272" s="109">
        <f t="shared" si="7"/>
        <v>12000</v>
      </c>
      <c r="H272" s="1"/>
      <c r="I272" s="1"/>
      <c r="J272" s="1"/>
      <c r="K272" s="110" t="s">
        <v>584</v>
      </c>
      <c r="L272" s="110" t="s">
        <v>1625</v>
      </c>
      <c r="M272" s="110" t="s">
        <v>1582</v>
      </c>
      <c r="N272" s="111" t="s">
        <v>1627</v>
      </c>
      <c r="O272" s="110" t="s">
        <v>1584</v>
      </c>
      <c r="P272" s="112" t="s">
        <v>1585</v>
      </c>
      <c r="Q272" s="111" t="s">
        <v>392</v>
      </c>
      <c r="R272" s="113" t="str">
        <f>IFERROR(CONCATENATE("*",VLOOKUP(L272,PARAM!E:F,2,0),VLOOKUP(M272,PARAM!K:L,2,0),VLOOKUP(N272,PARAM!H:I,2,0),VLOOKUP(P272,PARAM!S:T,2,0),"*"),"")</f>
        <v>*29311731*</v>
      </c>
      <c r="S272" s="111" t="str">
        <f>IFERROR(CONCATENATE(VLOOKUP(L272,PARAM!E:F,2,0),VLOOKUP(M272,PARAM!K:L,2,0),VLOOKUP(N272,PARAM!H:I,2,0),VLOOKUP(O272,PARAM!P:Q,2,0),VLOOKUP(P272,PARAM!S:T,2,0)),"")</f>
        <v>2931171631</v>
      </c>
      <c r="T272" s="111">
        <f t="shared" si="4"/>
        <v>10</v>
      </c>
      <c r="U272" s="111" t="str">
        <f t="shared" si="5"/>
        <v>CABELLO-ACCESORIOS UNISEX DIADEMA MEDIANA VARIOS TALLA VA</v>
      </c>
    </row>
    <row r="273">
      <c r="A273" s="7">
        <v>6.0</v>
      </c>
      <c r="B273" s="5" t="s">
        <v>2402</v>
      </c>
      <c r="C273" s="1"/>
      <c r="D273" s="5" t="s">
        <v>2402</v>
      </c>
      <c r="E273" s="4">
        <v>3000.0</v>
      </c>
      <c r="F273" s="2">
        <f t="shared" si="2"/>
        <v>18000</v>
      </c>
      <c r="G273" s="109">
        <f t="shared" si="7"/>
        <v>6000</v>
      </c>
      <c r="H273" s="1"/>
      <c r="I273" s="1"/>
      <c r="J273" s="1"/>
      <c r="K273" s="110" t="s">
        <v>584</v>
      </c>
      <c r="L273" s="110" t="s">
        <v>1625</v>
      </c>
      <c r="M273" s="110" t="s">
        <v>1582</v>
      </c>
      <c r="N273" s="111" t="s">
        <v>1626</v>
      </c>
      <c r="O273" s="110" t="s">
        <v>1584</v>
      </c>
      <c r="P273" s="112" t="s">
        <v>1585</v>
      </c>
      <c r="Q273" s="111" t="s">
        <v>392</v>
      </c>
      <c r="R273" s="113" t="str">
        <f>IFERROR(CONCATENATE("*",VLOOKUP(L273,PARAM!E:F,2,0),VLOOKUP(M273,PARAM!K:L,2,0),VLOOKUP(N273,PARAM!H:I,2,0),VLOOKUP(P273,PARAM!S:T,2,0),"*"),"")</f>
        <v>*29311631*</v>
      </c>
      <c r="S273" s="111" t="str">
        <f>IFERROR(CONCATENATE(VLOOKUP(L273,PARAM!E:F,2,0),VLOOKUP(M273,PARAM!K:L,2,0),VLOOKUP(N273,PARAM!H:I,2,0),VLOOKUP(O273,PARAM!P:Q,2,0),VLOOKUP(P273,PARAM!S:T,2,0)),"")</f>
        <v>2931161631</v>
      </c>
      <c r="T273" s="111">
        <f t="shared" si="4"/>
        <v>10</v>
      </c>
      <c r="U273" s="111" t="str">
        <f t="shared" si="5"/>
        <v>CABELLO-ACCESORIOS UNISEX DIADEMA DELGADA VARIOS TALLA VA</v>
      </c>
    </row>
    <row r="274">
      <c r="A274" s="7">
        <v>2.0</v>
      </c>
      <c r="B274" s="5" t="s">
        <v>2403</v>
      </c>
      <c r="C274" s="1"/>
      <c r="D274" s="5" t="s">
        <v>2404</v>
      </c>
      <c r="E274" s="4">
        <v>16000.0</v>
      </c>
      <c r="F274" s="2">
        <f t="shared" si="2"/>
        <v>32000</v>
      </c>
      <c r="G274" s="109">
        <f t="shared" si="7"/>
        <v>32000</v>
      </c>
      <c r="H274" s="1"/>
      <c r="I274" s="1"/>
      <c r="J274" s="1"/>
      <c r="K274" s="110" t="s">
        <v>584</v>
      </c>
      <c r="L274" s="110" t="s">
        <v>1668</v>
      </c>
      <c r="M274" s="110" t="s">
        <v>1582</v>
      </c>
      <c r="N274" s="111" t="s">
        <v>1669</v>
      </c>
      <c r="O274" s="110" t="s">
        <v>1584</v>
      </c>
      <c r="P274" s="112" t="s">
        <v>1585</v>
      </c>
      <c r="Q274" s="111" t="s">
        <v>392</v>
      </c>
      <c r="R274" s="113" t="str">
        <f>IFERROR(CONCATENATE("*",VLOOKUP(L274,PARAM!E:F,2,0),VLOOKUP(M274,PARAM!K:L,2,0),VLOOKUP(N274,PARAM!H:I,2,0),VLOOKUP(P274,PARAM!S:T,2,0),"*"),"")</f>
        <v>*3037931*</v>
      </c>
      <c r="S274" s="111" t="str">
        <f>IFERROR(CONCATENATE(VLOOKUP(L274,PARAM!E:F,2,0),VLOOKUP(M274,PARAM!K:L,2,0),VLOOKUP(N274,PARAM!H:I,2,0),VLOOKUP(O274,PARAM!P:Q,2,0),VLOOKUP(P274,PARAM!S:T,2,0)),"")</f>
        <v>303791631</v>
      </c>
      <c r="T274" s="111">
        <f t="shared" si="4"/>
        <v>9</v>
      </c>
      <c r="U274" s="111" t="str">
        <f t="shared" si="5"/>
        <v>COLLAR UNISEX COLLAR 1 VARIOS TALLA VA</v>
      </c>
    </row>
    <row r="275">
      <c r="A275" s="7">
        <v>1.0</v>
      </c>
      <c r="B275" s="5" t="s">
        <v>2405</v>
      </c>
      <c r="C275" s="1"/>
      <c r="D275" s="5" t="s">
        <v>2406</v>
      </c>
      <c r="E275" s="4">
        <v>17000.0</v>
      </c>
      <c r="F275" s="2">
        <f t="shared" si="2"/>
        <v>17000</v>
      </c>
      <c r="G275" s="109">
        <f t="shared" si="7"/>
        <v>34000</v>
      </c>
      <c r="H275" s="1"/>
      <c r="I275" s="1"/>
      <c r="J275" s="1"/>
      <c r="K275" s="110" t="s">
        <v>584</v>
      </c>
      <c r="L275" s="110" t="s">
        <v>1668</v>
      </c>
      <c r="M275" s="110" t="s">
        <v>1582</v>
      </c>
      <c r="N275" s="111" t="s">
        <v>1670</v>
      </c>
      <c r="O275" s="110" t="s">
        <v>1584</v>
      </c>
      <c r="P275" s="112" t="s">
        <v>1585</v>
      </c>
      <c r="Q275" s="111" t="s">
        <v>392</v>
      </c>
      <c r="R275" s="113" t="str">
        <f>IFERROR(CONCATENATE("*",VLOOKUP(L275,PARAM!E:F,2,0),VLOOKUP(M275,PARAM!K:L,2,0),VLOOKUP(N275,PARAM!H:I,2,0),VLOOKUP(P275,PARAM!S:T,2,0),"*"),"")</f>
        <v>*3038031*</v>
      </c>
      <c r="S275" s="111" t="str">
        <f>IFERROR(CONCATENATE(VLOOKUP(L275,PARAM!E:F,2,0),VLOOKUP(M275,PARAM!K:L,2,0),VLOOKUP(N275,PARAM!H:I,2,0),VLOOKUP(O275,PARAM!P:Q,2,0),VLOOKUP(P275,PARAM!S:T,2,0)),"")</f>
        <v>303801631</v>
      </c>
      <c r="T275" s="111">
        <f t="shared" si="4"/>
        <v>9</v>
      </c>
      <c r="U275" s="111" t="str">
        <f t="shared" si="5"/>
        <v>COLLAR UNISEX COLLAR 2 VARIOS TALLA VA</v>
      </c>
    </row>
    <row r="276">
      <c r="A276" s="5">
        <v>1.0</v>
      </c>
      <c r="B276" s="5" t="s">
        <v>2407</v>
      </c>
      <c r="C276" s="1"/>
      <c r="D276" s="5" t="s">
        <v>2408</v>
      </c>
      <c r="E276" s="4">
        <v>18500.0</v>
      </c>
      <c r="F276" s="2">
        <f t="shared" si="2"/>
        <v>18500</v>
      </c>
      <c r="G276" s="109">
        <f t="shared" si="7"/>
        <v>37000</v>
      </c>
      <c r="H276" s="1"/>
      <c r="I276" s="1"/>
      <c r="J276" s="1"/>
      <c r="K276" s="110" t="s">
        <v>584</v>
      </c>
      <c r="L276" s="110" t="s">
        <v>1668</v>
      </c>
      <c r="M276" s="110" t="s">
        <v>1582</v>
      </c>
      <c r="N276" s="111" t="s">
        <v>1671</v>
      </c>
      <c r="O276" s="110" t="s">
        <v>1584</v>
      </c>
      <c r="P276" s="112" t="s">
        <v>1585</v>
      </c>
      <c r="Q276" s="111" t="s">
        <v>392</v>
      </c>
      <c r="R276" s="113" t="str">
        <f>IFERROR(CONCATENATE("*",VLOOKUP(L276,PARAM!E:F,2,0),VLOOKUP(M276,PARAM!K:L,2,0),VLOOKUP(N276,PARAM!H:I,2,0),VLOOKUP(P276,PARAM!S:T,2,0),"*"),"")</f>
        <v>*3038131*</v>
      </c>
      <c r="S276" s="111" t="str">
        <f>IFERROR(CONCATENATE(VLOOKUP(L276,PARAM!E:F,2,0),VLOOKUP(M276,PARAM!K:L,2,0),VLOOKUP(N276,PARAM!H:I,2,0),VLOOKUP(O276,PARAM!P:Q,2,0),VLOOKUP(P276,PARAM!S:T,2,0)),"")</f>
        <v>303811631</v>
      </c>
      <c r="T276" s="111">
        <f t="shared" si="4"/>
        <v>9</v>
      </c>
      <c r="U276" s="111" t="str">
        <f t="shared" si="5"/>
        <v>COLLAR UNISEX COLLAR 3 VARIOS TALLA VA</v>
      </c>
    </row>
    <row r="277">
      <c r="A277" s="7">
        <v>4.0</v>
      </c>
      <c r="B277" s="5" t="s">
        <v>2409</v>
      </c>
      <c r="C277" s="1"/>
      <c r="D277" s="5" t="s">
        <v>2410</v>
      </c>
      <c r="E277" s="4">
        <v>14500.0</v>
      </c>
      <c r="F277" s="2">
        <f t="shared" si="2"/>
        <v>58000</v>
      </c>
      <c r="G277" s="109">
        <f t="shared" si="7"/>
        <v>29000</v>
      </c>
      <c r="H277" s="1"/>
      <c r="I277" s="1"/>
      <c r="J277" s="1"/>
      <c r="K277" s="110" t="s">
        <v>584</v>
      </c>
      <c r="L277" s="110" t="s">
        <v>1668</v>
      </c>
      <c r="M277" s="110" t="s">
        <v>1582</v>
      </c>
      <c r="N277" s="111" t="s">
        <v>1672</v>
      </c>
      <c r="O277" s="110" t="s">
        <v>1584</v>
      </c>
      <c r="P277" s="112" t="s">
        <v>1585</v>
      </c>
      <c r="Q277" s="111" t="s">
        <v>392</v>
      </c>
      <c r="R277" s="113" t="str">
        <f>IFERROR(CONCATENATE("*",VLOOKUP(L277,PARAM!E:F,2,0),VLOOKUP(M277,PARAM!K:L,2,0),VLOOKUP(N277,PARAM!H:I,2,0),VLOOKUP(P277,PARAM!S:T,2,0),"*"),"")</f>
        <v>*3038231*</v>
      </c>
      <c r="S277" s="111" t="str">
        <f>IFERROR(CONCATENATE(VLOOKUP(L277,PARAM!E:F,2,0),VLOOKUP(M277,PARAM!K:L,2,0),VLOOKUP(N277,PARAM!H:I,2,0),VLOOKUP(O277,PARAM!P:Q,2,0),VLOOKUP(P277,PARAM!S:T,2,0)),"")</f>
        <v>303821631</v>
      </c>
      <c r="T277" s="111">
        <f t="shared" si="4"/>
        <v>9</v>
      </c>
      <c r="U277" s="111" t="str">
        <f t="shared" si="5"/>
        <v>COLLAR UNISEX COLLAR 4 VARIOS TALLA VA</v>
      </c>
    </row>
    <row r="278">
      <c r="A278" s="7">
        <v>1.0</v>
      </c>
      <c r="B278" s="5" t="s">
        <v>2411</v>
      </c>
      <c r="C278" s="1"/>
      <c r="D278" s="5" t="s">
        <v>2412</v>
      </c>
      <c r="E278" s="4">
        <v>7000.0</v>
      </c>
      <c r="F278" s="2">
        <f t="shared" si="2"/>
        <v>7000</v>
      </c>
      <c r="G278" s="109">
        <f t="shared" si="7"/>
        <v>14000</v>
      </c>
      <c r="H278" s="1"/>
      <c r="I278" s="1"/>
      <c r="J278" s="1"/>
      <c r="K278" s="110" t="s">
        <v>584</v>
      </c>
      <c r="L278" s="110" t="s">
        <v>1668</v>
      </c>
      <c r="M278" s="110" t="s">
        <v>1582</v>
      </c>
      <c r="N278" s="111" t="s">
        <v>1673</v>
      </c>
      <c r="O278" s="110" t="s">
        <v>1584</v>
      </c>
      <c r="P278" s="112" t="s">
        <v>1585</v>
      </c>
      <c r="Q278" s="111" t="s">
        <v>392</v>
      </c>
      <c r="R278" s="113" t="str">
        <f>IFERROR(CONCATENATE("*",VLOOKUP(L278,PARAM!E:F,2,0),VLOOKUP(M278,PARAM!K:L,2,0),VLOOKUP(N278,PARAM!H:I,2,0),VLOOKUP(P278,PARAM!S:T,2,0),"*"),"")</f>
        <v>*3038331*</v>
      </c>
      <c r="S278" s="111" t="str">
        <f>IFERROR(CONCATENATE(VLOOKUP(L278,PARAM!E:F,2,0),VLOOKUP(M278,PARAM!K:L,2,0),VLOOKUP(N278,PARAM!H:I,2,0),VLOOKUP(O278,PARAM!P:Q,2,0),VLOOKUP(P278,PARAM!S:T,2,0)),"")</f>
        <v>303831631</v>
      </c>
      <c r="T278" s="111">
        <f t="shared" si="4"/>
        <v>9</v>
      </c>
      <c r="U278" s="111" t="str">
        <f t="shared" si="5"/>
        <v>COLLAR UNISEX COLLAR 5 VARIOS TALLA VA</v>
      </c>
    </row>
    <row r="279">
      <c r="A279" s="7">
        <v>1.0</v>
      </c>
      <c r="B279" s="5" t="s">
        <v>2413</v>
      </c>
      <c r="C279" s="1"/>
      <c r="D279" s="5" t="s">
        <v>2414</v>
      </c>
      <c r="E279" s="4">
        <v>11000.0</v>
      </c>
      <c r="F279" s="2">
        <f t="shared" si="2"/>
        <v>11000</v>
      </c>
      <c r="G279" s="109">
        <f t="shared" si="7"/>
        <v>22000</v>
      </c>
      <c r="H279" s="1"/>
      <c r="I279" s="1"/>
      <c r="J279" s="1"/>
      <c r="K279" s="110" t="s">
        <v>584</v>
      </c>
      <c r="L279" s="110" t="s">
        <v>1668</v>
      </c>
      <c r="M279" s="110" t="s">
        <v>1582</v>
      </c>
      <c r="N279" s="111" t="s">
        <v>1674</v>
      </c>
      <c r="O279" s="110" t="s">
        <v>1584</v>
      </c>
      <c r="P279" s="112" t="s">
        <v>1585</v>
      </c>
      <c r="Q279" s="111" t="s">
        <v>392</v>
      </c>
      <c r="R279" s="113" t="str">
        <f>IFERROR(CONCATENATE("*",VLOOKUP(L279,PARAM!E:F,2,0),VLOOKUP(M279,PARAM!K:L,2,0),VLOOKUP(N279,PARAM!H:I,2,0),VLOOKUP(P279,PARAM!S:T,2,0),"*"),"")</f>
        <v>*3038431*</v>
      </c>
      <c r="S279" s="111" t="str">
        <f>IFERROR(CONCATENATE(VLOOKUP(L279,PARAM!E:F,2,0),VLOOKUP(M279,PARAM!K:L,2,0),VLOOKUP(N279,PARAM!H:I,2,0),VLOOKUP(O279,PARAM!P:Q,2,0),VLOOKUP(P279,PARAM!S:T,2,0)),"")</f>
        <v>303841631</v>
      </c>
      <c r="T279" s="111">
        <f t="shared" si="4"/>
        <v>9</v>
      </c>
      <c r="U279" s="111" t="str">
        <f t="shared" si="5"/>
        <v>COLLAR UNISEX COLLAR 6 VARIOS TALLA VA</v>
      </c>
    </row>
    <row r="280">
      <c r="A280" s="7">
        <v>1.0</v>
      </c>
      <c r="B280" s="5" t="s">
        <v>2415</v>
      </c>
      <c r="C280" s="1"/>
      <c r="D280" s="5" t="s">
        <v>2416</v>
      </c>
      <c r="E280" s="4">
        <v>9000.0</v>
      </c>
      <c r="F280" s="2">
        <f t="shared" si="2"/>
        <v>9000</v>
      </c>
      <c r="G280" s="109">
        <f t="shared" si="7"/>
        <v>18000</v>
      </c>
      <c r="H280" s="1"/>
      <c r="I280" s="1"/>
      <c r="J280" s="1"/>
      <c r="K280" s="110" t="s">
        <v>584</v>
      </c>
      <c r="L280" s="110" t="s">
        <v>1668</v>
      </c>
      <c r="M280" s="110" t="s">
        <v>1582</v>
      </c>
      <c r="N280" s="111" t="s">
        <v>1675</v>
      </c>
      <c r="O280" s="110" t="s">
        <v>1584</v>
      </c>
      <c r="P280" s="112" t="s">
        <v>1585</v>
      </c>
      <c r="Q280" s="111" t="s">
        <v>392</v>
      </c>
      <c r="R280" s="113" t="str">
        <f>IFERROR(CONCATENATE("*",VLOOKUP(L280,PARAM!E:F,2,0),VLOOKUP(M280,PARAM!K:L,2,0),VLOOKUP(N280,PARAM!H:I,2,0),VLOOKUP(P280,PARAM!S:T,2,0),"*"),"")</f>
        <v>*3038531*</v>
      </c>
      <c r="S280" s="111" t="str">
        <f>IFERROR(CONCATENATE(VLOOKUP(L280,PARAM!E:F,2,0),VLOOKUP(M280,PARAM!K:L,2,0),VLOOKUP(N280,PARAM!H:I,2,0),VLOOKUP(O280,PARAM!P:Q,2,0),VLOOKUP(P280,PARAM!S:T,2,0)),"")</f>
        <v>303851631</v>
      </c>
      <c r="T280" s="111">
        <f t="shared" si="4"/>
        <v>9</v>
      </c>
      <c r="U280" s="111" t="str">
        <f t="shared" si="5"/>
        <v>COLLAR UNISEX COLLAR 7 VARIOS TALLA VA</v>
      </c>
    </row>
    <row r="281">
      <c r="A281" s="7">
        <v>2.0</v>
      </c>
      <c r="B281" s="5" t="s">
        <v>2417</v>
      </c>
      <c r="C281" s="1"/>
      <c r="D281" s="5" t="s">
        <v>2418</v>
      </c>
      <c r="E281" s="4">
        <v>10000.0</v>
      </c>
      <c r="F281" s="2">
        <f t="shared" si="2"/>
        <v>20000</v>
      </c>
      <c r="G281" s="109">
        <f t="shared" si="7"/>
        <v>20000</v>
      </c>
      <c r="H281" s="1"/>
      <c r="I281" s="1"/>
      <c r="J281" s="1"/>
      <c r="K281" s="110" t="s">
        <v>584</v>
      </c>
      <c r="L281" s="110" t="s">
        <v>1721</v>
      </c>
      <c r="M281" s="110" t="s">
        <v>1582</v>
      </c>
      <c r="N281" s="111" t="s">
        <v>1723</v>
      </c>
      <c r="O281" s="110" t="s">
        <v>1584</v>
      </c>
      <c r="P281" s="112" t="s">
        <v>1585</v>
      </c>
      <c r="Q281" s="111" t="s">
        <v>392</v>
      </c>
      <c r="R281" s="113" t="str">
        <f>IFERROR(CONCATENATE("*",VLOOKUP(L281,PARAM!E:F,2,0),VLOOKUP(M281,PARAM!K:L,2,0),VLOOKUP(N281,PARAM!H:I,2,0),VLOOKUP(P281,PARAM!S:T,2,0),"*"),"")</f>
        <v>*31322431*</v>
      </c>
      <c r="S281" s="111" t="str">
        <f>IFERROR(CONCATENATE(VLOOKUP(L281,PARAM!E:F,2,0),VLOOKUP(M281,PARAM!K:L,2,0),VLOOKUP(N281,PARAM!H:I,2,0),VLOOKUP(O281,PARAM!P:Q,2,0),VLOOKUP(P281,PARAM!S:T,2,0)),"")</f>
        <v>3132241631</v>
      </c>
      <c r="T281" s="111">
        <f t="shared" si="4"/>
        <v>10</v>
      </c>
      <c r="U281" s="111" t="str">
        <f t="shared" si="5"/>
        <v>PULSERAS UNISEX PULSERA 1 VARIOS TALLA VA</v>
      </c>
    </row>
    <row r="282">
      <c r="A282" s="7">
        <v>1.0</v>
      </c>
      <c r="B282" s="5" t="s">
        <v>2419</v>
      </c>
      <c r="C282" s="1"/>
      <c r="D282" s="5" t="s">
        <v>2420</v>
      </c>
      <c r="E282" s="4">
        <v>12000.0</v>
      </c>
      <c r="F282" s="2">
        <f t="shared" si="2"/>
        <v>12000</v>
      </c>
      <c r="G282" s="109">
        <f t="shared" si="7"/>
        <v>24000</v>
      </c>
      <c r="H282" s="1"/>
      <c r="I282" s="1"/>
      <c r="J282" s="1"/>
      <c r="K282" s="110" t="s">
        <v>584</v>
      </c>
      <c r="L282" s="110" t="s">
        <v>1721</v>
      </c>
      <c r="M282" s="110" t="s">
        <v>1582</v>
      </c>
      <c r="N282" s="111" t="s">
        <v>1724</v>
      </c>
      <c r="O282" s="110" t="s">
        <v>1584</v>
      </c>
      <c r="P282" s="112" t="s">
        <v>1585</v>
      </c>
      <c r="Q282" s="111" t="s">
        <v>392</v>
      </c>
      <c r="R282" s="113" t="str">
        <f>IFERROR(CONCATENATE("*",VLOOKUP(L282,PARAM!E:F,2,0),VLOOKUP(M282,PARAM!K:L,2,0),VLOOKUP(N282,PARAM!H:I,2,0),VLOOKUP(P282,PARAM!S:T,2,0),"*"),"")</f>
        <v>*31322531*</v>
      </c>
      <c r="S282" s="111" t="str">
        <f>IFERROR(CONCATENATE(VLOOKUP(L282,PARAM!E:F,2,0),VLOOKUP(M282,PARAM!K:L,2,0),VLOOKUP(N282,PARAM!H:I,2,0),VLOOKUP(O282,PARAM!P:Q,2,0),VLOOKUP(P282,PARAM!S:T,2,0)),"")</f>
        <v>3132251631</v>
      </c>
      <c r="T282" s="111">
        <f t="shared" si="4"/>
        <v>10</v>
      </c>
      <c r="U282" s="111" t="str">
        <f t="shared" si="5"/>
        <v>PULSERAS UNISEX PULSERA 2 VARIOS TALLA VA</v>
      </c>
    </row>
    <row r="283">
      <c r="A283" s="7">
        <v>2.0</v>
      </c>
      <c r="B283" s="5" t="s">
        <v>2421</v>
      </c>
      <c r="C283" s="1"/>
      <c r="D283" s="5" t="s">
        <v>2422</v>
      </c>
      <c r="E283" s="4">
        <v>10500.0</v>
      </c>
      <c r="F283" s="2">
        <f t="shared" si="2"/>
        <v>21000</v>
      </c>
      <c r="G283" s="109">
        <f t="shared" si="7"/>
        <v>21000</v>
      </c>
      <c r="H283" s="1"/>
      <c r="I283" s="1"/>
      <c r="J283" s="1"/>
      <c r="K283" s="110" t="s">
        <v>584</v>
      </c>
      <c r="L283" s="110" t="s">
        <v>1721</v>
      </c>
      <c r="M283" s="110" t="s">
        <v>1582</v>
      </c>
      <c r="N283" s="111" t="s">
        <v>1725</v>
      </c>
      <c r="O283" s="110" t="s">
        <v>1584</v>
      </c>
      <c r="P283" s="112" t="s">
        <v>1585</v>
      </c>
      <c r="Q283" s="111" t="s">
        <v>392</v>
      </c>
      <c r="R283" s="113" t="str">
        <f>IFERROR(CONCATENATE("*",VLOOKUP(L283,PARAM!E:F,2,0),VLOOKUP(M283,PARAM!K:L,2,0),VLOOKUP(N283,PARAM!H:I,2,0),VLOOKUP(P283,PARAM!S:T,2,0),"*"),"")</f>
        <v>*31322631*</v>
      </c>
      <c r="S283" s="111" t="str">
        <f>IFERROR(CONCATENATE(VLOOKUP(L283,PARAM!E:F,2,0),VLOOKUP(M283,PARAM!K:L,2,0),VLOOKUP(N283,PARAM!H:I,2,0),VLOOKUP(O283,PARAM!P:Q,2,0),VLOOKUP(P283,PARAM!S:T,2,0)),"")</f>
        <v>3132261631</v>
      </c>
      <c r="T283" s="111">
        <f t="shared" si="4"/>
        <v>10</v>
      </c>
      <c r="U283" s="111" t="str">
        <f t="shared" si="5"/>
        <v>PULSERAS UNISEX PULSERA 3 VARIOS TALLA VA</v>
      </c>
    </row>
    <row r="284">
      <c r="A284" s="7">
        <v>1.0</v>
      </c>
      <c r="B284" s="5" t="s">
        <v>2423</v>
      </c>
      <c r="C284" s="1"/>
      <c r="D284" s="5" t="s">
        <v>2424</v>
      </c>
      <c r="E284" s="4">
        <v>8000.0</v>
      </c>
      <c r="F284" s="2">
        <f t="shared" si="2"/>
        <v>8000</v>
      </c>
      <c r="G284" s="109">
        <f t="shared" si="7"/>
        <v>16000</v>
      </c>
      <c r="H284" s="1"/>
      <c r="I284" s="1"/>
      <c r="J284" s="1"/>
      <c r="K284" s="110" t="s">
        <v>584</v>
      </c>
      <c r="L284" s="110" t="s">
        <v>1721</v>
      </c>
      <c r="M284" s="110" t="s">
        <v>1582</v>
      </c>
      <c r="N284" s="111" t="s">
        <v>1726</v>
      </c>
      <c r="O284" s="110" t="s">
        <v>1584</v>
      </c>
      <c r="P284" s="112" t="s">
        <v>1585</v>
      </c>
      <c r="Q284" s="111" t="s">
        <v>392</v>
      </c>
      <c r="R284" s="113" t="str">
        <f>IFERROR(CONCATENATE("*",VLOOKUP(L284,PARAM!E:F,2,0),VLOOKUP(M284,PARAM!K:L,2,0),VLOOKUP(N284,PARAM!H:I,2,0),VLOOKUP(P284,PARAM!S:T,2,0),"*"),"")</f>
        <v>*31322731*</v>
      </c>
      <c r="S284" s="111" t="str">
        <f>IFERROR(CONCATENATE(VLOOKUP(L284,PARAM!E:F,2,0),VLOOKUP(M284,PARAM!K:L,2,0),VLOOKUP(N284,PARAM!H:I,2,0),VLOOKUP(O284,PARAM!P:Q,2,0),VLOOKUP(P284,PARAM!S:T,2,0)),"")</f>
        <v>3132271631</v>
      </c>
      <c r="T284" s="111">
        <f t="shared" si="4"/>
        <v>10</v>
      </c>
      <c r="U284" s="111" t="str">
        <f t="shared" si="5"/>
        <v>PULSERAS UNISEX PULSERA 4 VARIOS TALLA VA</v>
      </c>
    </row>
    <row r="285">
      <c r="A285" s="5">
        <v>1.0</v>
      </c>
      <c r="B285" s="5" t="s">
        <v>2425</v>
      </c>
      <c r="C285" s="1"/>
      <c r="D285" s="5" t="s">
        <v>2426</v>
      </c>
      <c r="E285" s="4">
        <v>11000.0</v>
      </c>
      <c r="F285" s="2">
        <f t="shared" si="2"/>
        <v>11000</v>
      </c>
      <c r="G285" s="109">
        <f t="shared" si="7"/>
        <v>22000</v>
      </c>
      <c r="H285" s="1"/>
      <c r="I285" s="1"/>
      <c r="J285" s="1"/>
      <c r="K285" s="110" t="s">
        <v>584</v>
      </c>
      <c r="L285" s="110" t="s">
        <v>1721</v>
      </c>
      <c r="M285" s="110" t="s">
        <v>1582</v>
      </c>
      <c r="N285" s="111" t="s">
        <v>1727</v>
      </c>
      <c r="O285" s="110" t="s">
        <v>1584</v>
      </c>
      <c r="P285" s="112" t="s">
        <v>1585</v>
      </c>
      <c r="Q285" s="111" t="s">
        <v>392</v>
      </c>
      <c r="R285" s="113" t="str">
        <f>IFERROR(CONCATENATE("*",VLOOKUP(L285,PARAM!E:F,2,0),VLOOKUP(M285,PARAM!K:L,2,0),VLOOKUP(N285,PARAM!H:I,2,0),VLOOKUP(P285,PARAM!S:T,2,0),"*"),"")</f>
        <v>*31322831*</v>
      </c>
      <c r="S285" s="111" t="str">
        <f>IFERROR(CONCATENATE(VLOOKUP(L285,PARAM!E:F,2,0),VLOOKUP(M285,PARAM!K:L,2,0),VLOOKUP(N285,PARAM!H:I,2,0),VLOOKUP(O285,PARAM!P:Q,2,0),VLOOKUP(P285,PARAM!S:T,2,0)),"")</f>
        <v>3132281631</v>
      </c>
      <c r="T285" s="111">
        <f t="shared" si="4"/>
        <v>10</v>
      </c>
      <c r="U285" s="111" t="str">
        <f t="shared" si="5"/>
        <v>PULSERAS UNISEX PULSERA 5 VARIOS TALLA VA</v>
      </c>
    </row>
    <row r="286">
      <c r="A286" s="7">
        <v>1.0</v>
      </c>
      <c r="B286" s="5" t="s">
        <v>2427</v>
      </c>
      <c r="C286" s="1"/>
      <c r="D286" s="5" t="s">
        <v>2428</v>
      </c>
      <c r="E286" s="4">
        <v>11500.0</v>
      </c>
      <c r="F286" s="2">
        <f t="shared" si="2"/>
        <v>11500</v>
      </c>
      <c r="G286" s="109">
        <f t="shared" si="7"/>
        <v>23000</v>
      </c>
      <c r="H286" s="1"/>
      <c r="I286" s="1"/>
      <c r="J286" s="1"/>
      <c r="K286" s="110" t="s">
        <v>584</v>
      </c>
      <c r="L286" s="110" t="s">
        <v>1721</v>
      </c>
      <c r="M286" s="110" t="s">
        <v>1582</v>
      </c>
      <c r="N286" s="111" t="s">
        <v>1728</v>
      </c>
      <c r="O286" s="110" t="s">
        <v>1584</v>
      </c>
      <c r="P286" s="112" t="s">
        <v>1585</v>
      </c>
      <c r="Q286" s="111" t="s">
        <v>392</v>
      </c>
      <c r="R286" s="113" t="str">
        <f>IFERROR(CONCATENATE("*",VLOOKUP(L286,PARAM!E:F,2,0),VLOOKUP(M286,PARAM!K:L,2,0),VLOOKUP(N286,PARAM!H:I,2,0),VLOOKUP(P286,PARAM!S:T,2,0),"*"),"")</f>
        <v>*31322931*</v>
      </c>
      <c r="S286" s="111" t="str">
        <f>IFERROR(CONCATENATE(VLOOKUP(L286,PARAM!E:F,2,0),VLOOKUP(M286,PARAM!K:L,2,0),VLOOKUP(N286,PARAM!H:I,2,0),VLOOKUP(O286,PARAM!P:Q,2,0),VLOOKUP(P286,PARAM!S:T,2,0)),"")</f>
        <v>3132291631</v>
      </c>
      <c r="T286" s="111">
        <f t="shared" si="4"/>
        <v>10</v>
      </c>
      <c r="U286" s="111" t="str">
        <f t="shared" si="5"/>
        <v>PULSERAS UNISEX PULSERA 6 VARIOS TALLA VA</v>
      </c>
    </row>
    <row r="287">
      <c r="A287" s="7">
        <v>2.0</v>
      </c>
      <c r="B287" s="5" t="s">
        <v>2429</v>
      </c>
      <c r="C287" s="1"/>
      <c r="D287" s="5" t="s">
        <v>2430</v>
      </c>
      <c r="E287" s="4">
        <v>4000.0</v>
      </c>
      <c r="F287" s="2">
        <f t="shared" si="2"/>
        <v>8000</v>
      </c>
      <c r="G287" s="120">
        <v>10000.0</v>
      </c>
      <c r="H287" s="1"/>
      <c r="I287" s="1"/>
      <c r="J287" s="1"/>
      <c r="K287" s="110" t="s">
        <v>584</v>
      </c>
      <c r="L287" s="110" t="s">
        <v>1739</v>
      </c>
      <c r="M287" s="110" t="s">
        <v>1582</v>
      </c>
      <c r="N287" s="110" t="s">
        <v>1741</v>
      </c>
      <c r="O287" s="110" t="s">
        <v>1584</v>
      </c>
      <c r="P287" s="112" t="s">
        <v>1585</v>
      </c>
      <c r="Q287" s="111" t="s">
        <v>392</v>
      </c>
      <c r="R287" s="113" t="str">
        <f>IFERROR(CONCATENATE("*",VLOOKUP(L287,PARAM!E:F,2,0),VLOOKUP(M287,PARAM!K:L,2,0),VLOOKUP(N287,PARAM!H:I,2,0),VLOOKUP(P287,PARAM!S:T,2,0),"*"),"")</f>
        <v>*32326731*</v>
      </c>
      <c r="S287" s="111" t="str">
        <f>IFERROR(CONCATENATE(VLOOKUP(L287,PARAM!E:F,2,0),VLOOKUP(M287,PARAM!K:L,2,0),VLOOKUP(N287,PARAM!H:I,2,0),VLOOKUP(O287,PARAM!P:Q,2,0),VLOOKUP(P287,PARAM!S:T,2,0)),"")</f>
        <v>3232671631</v>
      </c>
      <c r="T287" s="111">
        <f t="shared" si="4"/>
        <v>10</v>
      </c>
      <c r="U287" s="111" t="str">
        <f t="shared" si="5"/>
        <v>TOPOS UNISEX TOPOS DE SEGURIDAD 1 VARIOS TALLA VA</v>
      </c>
    </row>
    <row r="288">
      <c r="A288" s="7">
        <v>4.0</v>
      </c>
      <c r="B288" s="5" t="s">
        <v>2431</v>
      </c>
      <c r="C288" s="1"/>
      <c r="D288" s="5" t="s">
        <v>2432</v>
      </c>
      <c r="E288" s="4">
        <v>4500.0</v>
      </c>
      <c r="F288" s="2">
        <f t="shared" si="2"/>
        <v>18000</v>
      </c>
      <c r="G288" s="120">
        <v>10000.0</v>
      </c>
      <c r="H288" s="1"/>
      <c r="I288" s="1"/>
      <c r="J288" s="1"/>
      <c r="K288" s="110" t="s">
        <v>584</v>
      </c>
      <c r="L288" s="110" t="s">
        <v>1739</v>
      </c>
      <c r="M288" s="110" t="s">
        <v>1582</v>
      </c>
      <c r="N288" s="110" t="s">
        <v>1742</v>
      </c>
      <c r="O288" s="110" t="s">
        <v>1584</v>
      </c>
      <c r="P288" s="112" t="s">
        <v>1585</v>
      </c>
      <c r="Q288" s="111" t="s">
        <v>392</v>
      </c>
      <c r="R288" s="113" t="str">
        <f>IFERROR(CONCATENATE("*",VLOOKUP(L288,PARAM!E:F,2,0),VLOOKUP(M288,PARAM!K:L,2,0),VLOOKUP(N288,PARAM!H:I,2,0),VLOOKUP(P288,PARAM!S:T,2,0),"*"),"")</f>
        <v>*32326831*</v>
      </c>
      <c r="S288" s="111" t="str">
        <f>IFERROR(CONCATENATE(VLOOKUP(L288,PARAM!E:F,2,0),VLOOKUP(M288,PARAM!K:L,2,0),VLOOKUP(N288,PARAM!H:I,2,0),VLOOKUP(O288,PARAM!P:Q,2,0),VLOOKUP(P288,PARAM!S:T,2,0)),"")</f>
        <v>3232681631</v>
      </c>
      <c r="T288" s="111">
        <f t="shared" si="4"/>
        <v>10</v>
      </c>
      <c r="U288" s="111" t="str">
        <f t="shared" si="5"/>
        <v>TOPOS UNISEX TOPOS DE SEGURIDAD 2 VARIOS TALLA VA</v>
      </c>
    </row>
    <row r="289">
      <c r="A289" s="7">
        <v>2.0</v>
      </c>
      <c r="B289" s="5" t="s">
        <v>2433</v>
      </c>
      <c r="C289" s="1"/>
      <c r="D289" s="5" t="s">
        <v>2434</v>
      </c>
      <c r="E289" s="4">
        <v>5000.0</v>
      </c>
      <c r="F289" s="2">
        <f t="shared" si="2"/>
        <v>10000</v>
      </c>
      <c r="G289" s="109">
        <f t="shared" ref="G289:G1013" si="8">(E289*100%)+E289</f>
        <v>10000</v>
      </c>
      <c r="H289" s="1"/>
      <c r="I289" s="1"/>
      <c r="J289" s="1"/>
      <c r="K289" s="110" t="s">
        <v>584</v>
      </c>
      <c r="L289" s="110" t="s">
        <v>1739</v>
      </c>
      <c r="M289" s="110" t="s">
        <v>1582</v>
      </c>
      <c r="N289" s="110" t="s">
        <v>1743</v>
      </c>
      <c r="O289" s="110" t="s">
        <v>1584</v>
      </c>
      <c r="P289" s="112" t="s">
        <v>1585</v>
      </c>
      <c r="Q289" s="111" t="s">
        <v>392</v>
      </c>
      <c r="R289" s="113" t="str">
        <f>IFERROR(CONCATENATE("*",VLOOKUP(L289,PARAM!E:F,2,0),VLOOKUP(M289,PARAM!K:L,2,0),VLOOKUP(N289,PARAM!H:I,2,0),VLOOKUP(P289,PARAM!S:T,2,0),"*"),"")</f>
        <v>*32326931*</v>
      </c>
      <c r="S289" s="111" t="str">
        <f>IFERROR(CONCATENATE(VLOOKUP(L289,PARAM!E:F,2,0),VLOOKUP(M289,PARAM!K:L,2,0),VLOOKUP(N289,PARAM!H:I,2,0),VLOOKUP(O289,PARAM!P:Q,2,0),VLOOKUP(P289,PARAM!S:T,2,0)),"")</f>
        <v>3232691631</v>
      </c>
      <c r="T289" s="111">
        <f t="shared" si="4"/>
        <v>10</v>
      </c>
      <c r="U289" s="111" t="str">
        <f t="shared" si="5"/>
        <v>TOPOS UNISEX TOPOS DE SEGURIDAD 3 VARIOS TALLA VA</v>
      </c>
    </row>
    <row r="290">
      <c r="A290" s="7">
        <v>1.0</v>
      </c>
      <c r="B290" s="5" t="s">
        <v>2435</v>
      </c>
      <c r="C290" s="1"/>
      <c r="D290" s="5" t="s">
        <v>2436</v>
      </c>
      <c r="E290" s="4">
        <v>4000.0</v>
      </c>
      <c r="F290" s="2">
        <f t="shared" si="2"/>
        <v>4000</v>
      </c>
      <c r="G290" s="109">
        <f t="shared" si="8"/>
        <v>8000</v>
      </c>
      <c r="H290" s="1"/>
      <c r="I290" s="1"/>
      <c r="J290" s="1"/>
      <c r="K290" s="110" t="s">
        <v>584</v>
      </c>
      <c r="L290" s="110" t="s">
        <v>1641</v>
      </c>
      <c r="M290" s="110" t="s">
        <v>1582</v>
      </c>
      <c r="N290" s="110" t="s">
        <v>1647</v>
      </c>
      <c r="O290" s="110" t="s">
        <v>1584</v>
      </c>
      <c r="P290" s="112" t="s">
        <v>1585</v>
      </c>
      <c r="Q290" s="111" t="s">
        <v>392</v>
      </c>
      <c r="R290" s="113" t="str">
        <f>IFERROR(CONCATENATE("*",VLOOKUP(L290,PARAM!E:F,2,0),VLOOKUP(M290,PARAM!K:L,2,0),VLOOKUP(N290,PARAM!H:I,2,0),VLOOKUP(P290,PARAM!S:T,2,0),"*"),"")</f>
        <v>*34310531*</v>
      </c>
      <c r="S290" s="111" t="str">
        <f>IFERROR(CONCATENATE(VLOOKUP(L290,PARAM!E:F,2,0),VLOOKUP(M290,PARAM!K:L,2,0),VLOOKUP(N290,PARAM!H:I,2,0),VLOOKUP(O290,PARAM!P:Q,2,0),VLOOKUP(P290,PARAM!S:T,2,0)),"")</f>
        <v>3431051631</v>
      </c>
      <c r="T290" s="111">
        <f t="shared" si="4"/>
        <v>10</v>
      </c>
      <c r="U290" s="111" t="str">
        <f t="shared" si="5"/>
        <v>CANDONGAS UNISEX CUADRADA 1 VARIOS TALLA VA</v>
      </c>
    </row>
    <row r="291">
      <c r="A291" s="7">
        <v>1.0</v>
      </c>
      <c r="B291" s="5" t="s">
        <v>2437</v>
      </c>
      <c r="C291" s="1"/>
      <c r="D291" s="5" t="s">
        <v>2438</v>
      </c>
      <c r="E291" s="4">
        <v>6500.0</v>
      </c>
      <c r="F291" s="2">
        <f t="shared" si="2"/>
        <v>6500</v>
      </c>
      <c r="G291" s="109">
        <f t="shared" si="8"/>
        <v>13000</v>
      </c>
      <c r="H291" s="1"/>
      <c r="I291" s="1"/>
      <c r="J291" s="1"/>
      <c r="K291" s="110" t="s">
        <v>584</v>
      </c>
      <c r="L291" s="110" t="s">
        <v>1641</v>
      </c>
      <c r="M291" s="110" t="s">
        <v>1582</v>
      </c>
      <c r="N291" s="110" t="s">
        <v>1648</v>
      </c>
      <c r="O291" s="110" t="s">
        <v>1584</v>
      </c>
      <c r="P291" s="112" t="s">
        <v>1585</v>
      </c>
      <c r="Q291" s="111" t="s">
        <v>392</v>
      </c>
      <c r="R291" s="113" t="str">
        <f>IFERROR(CONCATENATE("*",VLOOKUP(L291,PARAM!E:F,2,0),VLOOKUP(M291,PARAM!K:L,2,0),VLOOKUP(N291,PARAM!H:I,2,0),VLOOKUP(P291,PARAM!S:T,2,0),"*"),"")</f>
        <v>*34310631*</v>
      </c>
      <c r="S291" s="111" t="str">
        <f>IFERROR(CONCATENATE(VLOOKUP(L291,PARAM!E:F,2,0),VLOOKUP(M291,PARAM!K:L,2,0),VLOOKUP(N291,PARAM!H:I,2,0),VLOOKUP(O291,PARAM!P:Q,2,0),VLOOKUP(P291,PARAM!S:T,2,0)),"")</f>
        <v>3431061631</v>
      </c>
      <c r="T291" s="111">
        <f t="shared" si="4"/>
        <v>10</v>
      </c>
      <c r="U291" s="111" t="str">
        <f t="shared" si="5"/>
        <v>CANDONGAS UNISEX CUADRADA 2 VARIOS TALLA VA</v>
      </c>
    </row>
    <row r="292">
      <c r="A292" s="7">
        <v>2.0</v>
      </c>
      <c r="B292" s="5" t="s">
        <v>2439</v>
      </c>
      <c r="C292" s="1"/>
      <c r="D292" s="5" t="s">
        <v>2440</v>
      </c>
      <c r="E292" s="4">
        <v>9500.0</v>
      </c>
      <c r="F292" s="2">
        <f t="shared" si="2"/>
        <v>19000</v>
      </c>
      <c r="G292" s="109">
        <f t="shared" si="8"/>
        <v>19000</v>
      </c>
      <c r="H292" s="1"/>
      <c r="I292" s="1"/>
      <c r="J292" s="1"/>
      <c r="K292" s="110" t="s">
        <v>584</v>
      </c>
      <c r="L292" s="110" t="s">
        <v>1641</v>
      </c>
      <c r="M292" s="110" t="s">
        <v>1582</v>
      </c>
      <c r="N292" s="110" t="s">
        <v>1649</v>
      </c>
      <c r="O292" s="110" t="s">
        <v>1584</v>
      </c>
      <c r="P292" s="112" t="s">
        <v>1585</v>
      </c>
      <c r="Q292" s="111" t="s">
        <v>392</v>
      </c>
      <c r="R292" s="113" t="str">
        <f>IFERROR(CONCATENATE("*",VLOOKUP(L292,PARAM!E:F,2,0),VLOOKUP(M292,PARAM!K:L,2,0),VLOOKUP(N292,PARAM!H:I,2,0),VLOOKUP(P292,PARAM!S:T,2,0),"*"),"")</f>
        <v>*34310731*</v>
      </c>
      <c r="S292" s="111" t="str">
        <f>IFERROR(CONCATENATE(VLOOKUP(L292,PARAM!E:F,2,0),VLOOKUP(M292,PARAM!K:L,2,0),VLOOKUP(N292,PARAM!H:I,2,0),VLOOKUP(O292,PARAM!P:Q,2,0),VLOOKUP(P292,PARAM!S:T,2,0)),"")</f>
        <v>3431071631</v>
      </c>
      <c r="T292" s="111">
        <f t="shared" si="4"/>
        <v>10</v>
      </c>
      <c r="U292" s="111" t="str">
        <f t="shared" si="5"/>
        <v>CANDONGAS UNISEX CUADRADA 3 VARIOS TALLA VA</v>
      </c>
    </row>
    <row r="293">
      <c r="A293" s="5">
        <v>1.0</v>
      </c>
      <c r="B293" s="5" t="s">
        <v>2441</v>
      </c>
      <c r="C293" s="1"/>
      <c r="D293" s="5" t="s">
        <v>2442</v>
      </c>
      <c r="E293" s="4">
        <v>2000.0</v>
      </c>
      <c r="F293" s="2">
        <f t="shared" si="2"/>
        <v>2000</v>
      </c>
      <c r="G293" s="109">
        <f t="shared" si="8"/>
        <v>4000</v>
      </c>
      <c r="H293" s="1"/>
      <c r="I293" s="1"/>
      <c r="J293" s="1"/>
      <c r="K293" s="110" t="s">
        <v>584</v>
      </c>
      <c r="L293" s="110" t="s">
        <v>1641</v>
      </c>
      <c r="M293" s="110" t="s">
        <v>1582</v>
      </c>
      <c r="N293" s="110" t="s">
        <v>1643</v>
      </c>
      <c r="O293" s="110" t="s">
        <v>1584</v>
      </c>
      <c r="P293" s="112" t="s">
        <v>1585</v>
      </c>
      <c r="Q293" s="111" t="s">
        <v>392</v>
      </c>
      <c r="R293" s="113" t="str">
        <f>IFERROR(CONCATENATE("*",VLOOKUP(L293,PARAM!E:F,2,0),VLOOKUP(M293,PARAM!K:L,2,0),VLOOKUP(N293,PARAM!H:I,2,0),VLOOKUP(P293,PARAM!S:T,2,0),"*"),"")</f>
        <v>*3439831*</v>
      </c>
      <c r="S293" s="111" t="str">
        <f>IFERROR(CONCATENATE(VLOOKUP(L293,PARAM!E:F,2,0),VLOOKUP(M293,PARAM!K:L,2,0),VLOOKUP(N293,PARAM!H:I,2,0),VLOOKUP(O293,PARAM!P:Q,2,0),VLOOKUP(P293,PARAM!S:T,2,0)),"")</f>
        <v>343981631</v>
      </c>
      <c r="T293" s="111">
        <f t="shared" si="4"/>
        <v>9</v>
      </c>
      <c r="U293" s="111" t="str">
        <f t="shared" si="5"/>
        <v>CANDONGAS UNISEX CORAZON LOVE 1 VARIOS TALLA VA</v>
      </c>
    </row>
    <row r="294">
      <c r="A294" s="7">
        <v>1.0</v>
      </c>
      <c r="B294" s="5" t="s">
        <v>2443</v>
      </c>
      <c r="C294" s="1"/>
      <c r="D294" s="5" t="s">
        <v>2444</v>
      </c>
      <c r="E294" s="4">
        <v>4500.0</v>
      </c>
      <c r="F294" s="2">
        <f t="shared" si="2"/>
        <v>4500</v>
      </c>
      <c r="G294" s="109">
        <f t="shared" si="8"/>
        <v>9000</v>
      </c>
      <c r="H294" s="1"/>
      <c r="I294" s="1"/>
      <c r="J294" s="1"/>
      <c r="K294" s="110" t="s">
        <v>584</v>
      </c>
      <c r="L294" s="110" t="s">
        <v>1641</v>
      </c>
      <c r="M294" s="110" t="s">
        <v>1582</v>
      </c>
      <c r="N294" s="110" t="s">
        <v>1644</v>
      </c>
      <c r="O294" s="110" t="s">
        <v>1584</v>
      </c>
      <c r="P294" s="112" t="s">
        <v>1585</v>
      </c>
      <c r="Q294" s="111" t="s">
        <v>392</v>
      </c>
      <c r="R294" s="113" t="str">
        <f>IFERROR(CONCATENATE("*",VLOOKUP(L294,PARAM!E:F,2,0),VLOOKUP(M294,PARAM!K:L,2,0),VLOOKUP(N294,PARAM!H:I,2,0),VLOOKUP(P294,PARAM!S:T,2,0),"*"),"")</f>
        <v>*3439931*</v>
      </c>
      <c r="S294" s="111" t="str">
        <f>IFERROR(CONCATENATE(VLOOKUP(L294,PARAM!E:F,2,0),VLOOKUP(M294,PARAM!K:L,2,0),VLOOKUP(N294,PARAM!H:I,2,0),VLOOKUP(O294,PARAM!P:Q,2,0),VLOOKUP(P294,PARAM!S:T,2,0)),"")</f>
        <v>343991631</v>
      </c>
      <c r="T294" s="111">
        <f t="shared" si="4"/>
        <v>9</v>
      </c>
      <c r="U294" s="111" t="str">
        <f t="shared" si="5"/>
        <v>CANDONGAS UNISEX CORAZON LOVE 2 VARIOS TALLA VA</v>
      </c>
    </row>
    <row r="295">
      <c r="A295" s="7">
        <v>1.0</v>
      </c>
      <c r="B295" s="5" t="s">
        <v>2445</v>
      </c>
      <c r="C295" s="1"/>
      <c r="D295" s="5" t="s">
        <v>2446</v>
      </c>
      <c r="E295" s="4">
        <v>7500.0</v>
      </c>
      <c r="F295" s="2">
        <f t="shared" si="2"/>
        <v>7500</v>
      </c>
      <c r="G295" s="109">
        <f t="shared" si="8"/>
        <v>15000</v>
      </c>
      <c r="H295" s="1"/>
      <c r="I295" s="1"/>
      <c r="J295" s="1"/>
      <c r="K295" s="110" t="s">
        <v>584</v>
      </c>
      <c r="L295" s="110" t="s">
        <v>1641</v>
      </c>
      <c r="M295" s="110" t="s">
        <v>1582</v>
      </c>
      <c r="N295" s="110" t="s">
        <v>1645</v>
      </c>
      <c r="O295" s="110" t="s">
        <v>1584</v>
      </c>
      <c r="P295" s="112" t="s">
        <v>1585</v>
      </c>
      <c r="Q295" s="111" t="s">
        <v>392</v>
      </c>
      <c r="R295" s="113" t="str">
        <f>IFERROR(CONCATENATE("*",VLOOKUP(L295,PARAM!E:F,2,0),VLOOKUP(M295,PARAM!K:L,2,0),VLOOKUP(N295,PARAM!H:I,2,0),VLOOKUP(P295,PARAM!S:T,2,0),"*"),"")</f>
        <v>*34310031*</v>
      </c>
      <c r="S295" s="111" t="str">
        <f>IFERROR(CONCATENATE(VLOOKUP(L295,PARAM!E:F,2,0),VLOOKUP(M295,PARAM!K:L,2,0),VLOOKUP(N295,PARAM!H:I,2,0),VLOOKUP(O295,PARAM!P:Q,2,0),VLOOKUP(P295,PARAM!S:T,2,0)),"")</f>
        <v>3431001631</v>
      </c>
      <c r="T295" s="111">
        <f t="shared" si="4"/>
        <v>10</v>
      </c>
      <c r="U295" s="111" t="str">
        <f t="shared" si="5"/>
        <v>CANDONGAS UNISEX CORAZON LOVE 3 VARIOS TALLA VA</v>
      </c>
    </row>
    <row r="296">
      <c r="A296" s="7">
        <v>2.0</v>
      </c>
      <c r="B296" s="5" t="s">
        <v>2447</v>
      </c>
      <c r="C296" s="1"/>
      <c r="D296" s="5" t="s">
        <v>2448</v>
      </c>
      <c r="E296" s="4">
        <v>11000.0</v>
      </c>
      <c r="F296" s="2">
        <f t="shared" si="2"/>
        <v>22000</v>
      </c>
      <c r="G296" s="109">
        <f t="shared" si="8"/>
        <v>22000</v>
      </c>
      <c r="H296" s="1"/>
      <c r="I296" s="1"/>
      <c r="J296" s="1"/>
      <c r="K296" s="110" t="s">
        <v>584</v>
      </c>
      <c r="L296" s="110" t="s">
        <v>1641</v>
      </c>
      <c r="M296" s="110" t="s">
        <v>1582</v>
      </c>
      <c r="N296" s="110" t="s">
        <v>1646</v>
      </c>
      <c r="O296" s="110" t="s">
        <v>1584</v>
      </c>
      <c r="P296" s="112" t="s">
        <v>1585</v>
      </c>
      <c r="Q296" s="111" t="s">
        <v>392</v>
      </c>
      <c r="R296" s="113" t="str">
        <f>IFERROR(CONCATENATE("*",VLOOKUP(L296,PARAM!E:F,2,0),VLOOKUP(M296,PARAM!K:L,2,0),VLOOKUP(N296,PARAM!H:I,2,0),VLOOKUP(P296,PARAM!S:T,2,0),"*"),"")</f>
        <v>*34310131*</v>
      </c>
      <c r="S296" s="111" t="str">
        <f>IFERROR(CONCATENATE(VLOOKUP(L296,PARAM!E:F,2,0),VLOOKUP(M296,PARAM!K:L,2,0),VLOOKUP(N296,PARAM!H:I,2,0),VLOOKUP(O296,PARAM!P:Q,2,0),VLOOKUP(P296,PARAM!S:T,2,0)),"")</f>
        <v>3431011631</v>
      </c>
      <c r="T296" s="111">
        <f t="shared" si="4"/>
        <v>10</v>
      </c>
      <c r="U296" s="111" t="str">
        <f t="shared" si="5"/>
        <v>CANDONGAS UNISEX CORAZON LOVE 4 VARIOS TALLA VA</v>
      </c>
    </row>
    <row r="297">
      <c r="A297" s="5">
        <v>1.0</v>
      </c>
      <c r="B297" s="5" t="s">
        <v>2449</v>
      </c>
      <c r="C297" s="1"/>
      <c r="D297" s="5" t="s">
        <v>2449</v>
      </c>
      <c r="E297" s="4">
        <v>10000.0</v>
      </c>
      <c r="F297" s="2">
        <f t="shared" si="2"/>
        <v>10000</v>
      </c>
      <c r="G297" s="109">
        <f t="shared" si="8"/>
        <v>20000</v>
      </c>
      <c r="H297" s="1"/>
      <c r="I297" s="1"/>
      <c r="J297" s="1"/>
      <c r="K297" s="110" t="s">
        <v>584</v>
      </c>
      <c r="L297" s="110" t="s">
        <v>1641</v>
      </c>
      <c r="M297" s="110" t="s">
        <v>1582</v>
      </c>
      <c r="N297" s="111" t="s">
        <v>1642</v>
      </c>
      <c r="O297" s="110" t="s">
        <v>1584</v>
      </c>
      <c r="P297" s="112" t="s">
        <v>1585</v>
      </c>
      <c r="Q297" s="111" t="s">
        <v>392</v>
      </c>
      <c r="R297" s="113" t="str">
        <f>IFERROR(CONCATENATE("*",VLOOKUP(L297,PARAM!E:F,2,0),VLOOKUP(M297,PARAM!K:L,2,0),VLOOKUP(N297,PARAM!H:I,2,0),VLOOKUP(P297,PARAM!S:T,2,0),"*"),"")</f>
        <v>*3436731*</v>
      </c>
      <c r="S297" s="111" t="str">
        <f>IFERROR(CONCATENATE(VLOOKUP(L297,PARAM!E:F,2,0),VLOOKUP(M297,PARAM!K:L,2,0),VLOOKUP(N297,PARAM!H:I,2,0),VLOOKUP(O297,PARAM!P:Q,2,0),VLOOKUP(P297,PARAM!S:T,2,0)),"")</f>
        <v>343671631</v>
      </c>
      <c r="T297" s="111">
        <f t="shared" si="4"/>
        <v>9</v>
      </c>
      <c r="U297" s="111" t="str">
        <f t="shared" si="5"/>
        <v>CANDONGAS UNISEX CANDONGA MEDIANA VARIOS TALLA VA</v>
      </c>
    </row>
    <row r="298">
      <c r="A298" s="7">
        <v>2.0</v>
      </c>
      <c r="B298" s="5" t="s">
        <v>2450</v>
      </c>
      <c r="C298" s="1"/>
      <c r="D298" s="5" t="s">
        <v>2450</v>
      </c>
      <c r="E298" s="4">
        <v>10500.0</v>
      </c>
      <c r="F298" s="2">
        <f t="shared" si="2"/>
        <v>21000</v>
      </c>
      <c r="G298" s="109">
        <f t="shared" si="8"/>
        <v>21000</v>
      </c>
      <c r="H298" s="1"/>
      <c r="I298" s="1"/>
      <c r="J298" s="1"/>
      <c r="K298" s="110" t="s">
        <v>584</v>
      </c>
      <c r="L298" s="110" t="s">
        <v>1641</v>
      </c>
      <c r="M298" s="110" t="s">
        <v>1582</v>
      </c>
      <c r="N298" s="110" t="s">
        <v>1650</v>
      </c>
      <c r="O298" s="110" t="s">
        <v>1584</v>
      </c>
      <c r="P298" s="112" t="s">
        <v>1585</v>
      </c>
      <c r="Q298" s="111" t="s">
        <v>392</v>
      </c>
      <c r="R298" s="113" t="str">
        <f>IFERROR(CONCATENATE("*",VLOOKUP(L298,PARAM!E:F,2,0),VLOOKUP(M298,PARAM!K:L,2,0),VLOOKUP(N298,PARAM!H:I,2,0),VLOOKUP(P298,PARAM!S:T,2,0),"*"),"")</f>
        <v>*34313931*</v>
      </c>
      <c r="S298" s="111" t="str">
        <f>IFERROR(CONCATENATE(VLOOKUP(L298,PARAM!E:F,2,0),VLOOKUP(M298,PARAM!K:L,2,0),VLOOKUP(N298,PARAM!H:I,2,0),VLOOKUP(O298,PARAM!P:Q,2,0),VLOOKUP(P298,PARAM!S:T,2,0)),"")</f>
        <v>3431391631</v>
      </c>
      <c r="T298" s="111">
        <f t="shared" si="4"/>
        <v>10</v>
      </c>
      <c r="U298" s="111" t="str">
        <f t="shared" si="5"/>
        <v>CANDONGAS UNISEX GRANDE VARIOS TALLA VA</v>
      </c>
    </row>
    <row r="299">
      <c r="A299" s="7">
        <v>1.0</v>
      </c>
      <c r="B299" s="5" t="s">
        <v>2451</v>
      </c>
      <c r="C299" s="1"/>
      <c r="D299" s="5" t="s">
        <v>2452</v>
      </c>
      <c r="E299" s="4">
        <v>11000.0</v>
      </c>
      <c r="F299" s="2">
        <f t="shared" si="2"/>
        <v>11000</v>
      </c>
      <c r="G299" s="109">
        <f t="shared" si="8"/>
        <v>22000</v>
      </c>
      <c r="H299" s="1"/>
      <c r="I299" s="1"/>
      <c r="J299" s="1"/>
      <c r="K299" s="110" t="s">
        <v>584</v>
      </c>
      <c r="L299" s="110" t="s">
        <v>1641</v>
      </c>
      <c r="M299" s="110" t="s">
        <v>1582</v>
      </c>
      <c r="N299" s="110" t="s">
        <v>1654</v>
      </c>
      <c r="O299" s="110" t="s">
        <v>1584</v>
      </c>
      <c r="P299" s="112" t="s">
        <v>1585</v>
      </c>
      <c r="Q299" s="111" t="s">
        <v>392</v>
      </c>
      <c r="R299" s="113" t="str">
        <f>IFERROR(CONCATENATE("*",VLOOKUP(L299,PARAM!E:F,2,0),VLOOKUP(M299,PARAM!K:L,2,0),VLOOKUP(N299,PARAM!H:I,2,0),VLOOKUP(P299,PARAM!S:T,2,0),"*"),"")</f>
        <v>*34324131*</v>
      </c>
      <c r="S299" s="111" t="str">
        <f>IFERROR(CONCATENATE(VLOOKUP(L299,PARAM!E:F,2,0),VLOOKUP(M299,PARAM!K:L,2,0),VLOOKUP(N299,PARAM!H:I,2,0),VLOOKUP(O299,PARAM!P:Q,2,0),VLOOKUP(P299,PARAM!S:T,2,0)),"")</f>
        <v>3432411631</v>
      </c>
      <c r="T299" s="111">
        <f t="shared" si="4"/>
        <v>10</v>
      </c>
      <c r="U299" s="111" t="str">
        <f t="shared" si="5"/>
        <v>CANDONGAS UNISEX ROMBA VARIOS TALLA VA</v>
      </c>
    </row>
    <row r="300">
      <c r="A300" s="7">
        <v>2.0</v>
      </c>
      <c r="B300" s="5" t="s">
        <v>2453</v>
      </c>
      <c r="C300" s="1"/>
      <c r="D300" s="5" t="s">
        <v>2454</v>
      </c>
      <c r="E300" s="4">
        <v>5000.0</v>
      </c>
      <c r="F300" s="2">
        <f t="shared" si="2"/>
        <v>10000</v>
      </c>
      <c r="G300" s="109">
        <f t="shared" si="8"/>
        <v>10000</v>
      </c>
      <c r="H300" s="1"/>
      <c r="I300" s="1"/>
      <c r="J300" s="1"/>
      <c r="K300" s="110" t="s">
        <v>584</v>
      </c>
      <c r="L300" s="110" t="s">
        <v>1641</v>
      </c>
      <c r="M300" s="110" t="s">
        <v>1582</v>
      </c>
      <c r="N300" s="111" t="s">
        <v>1651</v>
      </c>
      <c r="O300" s="110" t="s">
        <v>1584</v>
      </c>
      <c r="P300" s="112" t="s">
        <v>1585</v>
      </c>
      <c r="Q300" s="111" t="s">
        <v>392</v>
      </c>
      <c r="R300" s="113" t="str">
        <f>IFERROR(CONCATENATE("*",VLOOKUP(L300,PARAM!E:F,2,0),VLOOKUP(M300,PARAM!K:L,2,0),VLOOKUP(N300,PARAM!H:I,2,0),VLOOKUP(P300,PARAM!S:T,2,0),"*"),"")</f>
        <v>*34323331*</v>
      </c>
      <c r="S300" s="111" t="str">
        <f>IFERROR(CONCATENATE(VLOOKUP(L300,PARAM!E:F,2,0),VLOOKUP(M300,PARAM!K:L,2,0),VLOOKUP(N300,PARAM!H:I,2,0),VLOOKUP(O300,PARAM!P:Q,2,0),VLOOKUP(P300,PARAM!S:T,2,0)),"")</f>
        <v>3432331631</v>
      </c>
      <c r="T300" s="111">
        <f t="shared" si="4"/>
        <v>10</v>
      </c>
      <c r="U300" s="111" t="str">
        <f t="shared" si="5"/>
        <v>CANDONGAS UNISEX REDONDA 1 VARIOS TALLA VA</v>
      </c>
    </row>
    <row r="301">
      <c r="A301" s="7">
        <v>1.0</v>
      </c>
      <c r="B301" s="5" t="s">
        <v>2455</v>
      </c>
      <c r="C301" s="1"/>
      <c r="D301" s="5" t="s">
        <v>2456</v>
      </c>
      <c r="E301" s="4">
        <v>9000.0</v>
      </c>
      <c r="F301" s="2">
        <f t="shared" si="2"/>
        <v>9000</v>
      </c>
      <c r="G301" s="109">
        <f t="shared" si="8"/>
        <v>18000</v>
      </c>
      <c r="H301" s="1"/>
      <c r="I301" s="1"/>
      <c r="J301" s="1"/>
      <c r="K301" s="110" t="s">
        <v>584</v>
      </c>
      <c r="L301" s="110" t="s">
        <v>1641</v>
      </c>
      <c r="M301" s="110" t="s">
        <v>1582</v>
      </c>
      <c r="N301" s="111" t="s">
        <v>1652</v>
      </c>
      <c r="O301" s="110" t="s">
        <v>1584</v>
      </c>
      <c r="P301" s="112" t="s">
        <v>1585</v>
      </c>
      <c r="Q301" s="111" t="s">
        <v>392</v>
      </c>
      <c r="R301" s="113" t="str">
        <f>IFERROR(CONCATENATE("*",VLOOKUP(L301,PARAM!E:F,2,0),VLOOKUP(M301,PARAM!K:L,2,0),VLOOKUP(N301,PARAM!H:I,2,0),VLOOKUP(P301,PARAM!S:T,2,0),"*"),"")</f>
        <v>*34323431*</v>
      </c>
      <c r="S301" s="111" t="str">
        <f>IFERROR(CONCATENATE(VLOOKUP(L301,PARAM!E:F,2,0),VLOOKUP(M301,PARAM!K:L,2,0),VLOOKUP(N301,PARAM!H:I,2,0),VLOOKUP(O301,PARAM!P:Q,2,0),VLOOKUP(P301,PARAM!S:T,2,0)),"")</f>
        <v>3432341631</v>
      </c>
      <c r="T301" s="111">
        <f t="shared" si="4"/>
        <v>10</v>
      </c>
      <c r="U301" s="111" t="str">
        <f t="shared" si="5"/>
        <v>CANDONGAS UNISEX REDONDA 2 VARIOS TALLA VA</v>
      </c>
    </row>
    <row r="302">
      <c r="A302" s="7">
        <v>1.0</v>
      </c>
      <c r="B302" s="5" t="s">
        <v>2457</v>
      </c>
      <c r="C302" s="1"/>
      <c r="D302" s="5" t="s">
        <v>2458</v>
      </c>
      <c r="E302" s="4">
        <v>4500.0</v>
      </c>
      <c r="F302" s="2">
        <f t="shared" si="2"/>
        <v>4500</v>
      </c>
      <c r="G302" s="109">
        <f t="shared" si="8"/>
        <v>9000</v>
      </c>
      <c r="H302" s="1"/>
      <c r="I302" s="1"/>
      <c r="J302" s="1"/>
      <c r="K302" s="110" t="s">
        <v>584</v>
      </c>
      <c r="L302" s="110" t="s">
        <v>1641</v>
      </c>
      <c r="M302" s="110" t="s">
        <v>1582</v>
      </c>
      <c r="N302" s="111" t="s">
        <v>1653</v>
      </c>
      <c r="O302" s="110" t="s">
        <v>1584</v>
      </c>
      <c r="P302" s="112" t="s">
        <v>1585</v>
      </c>
      <c r="Q302" s="111" t="s">
        <v>392</v>
      </c>
      <c r="R302" s="113" t="str">
        <f>IFERROR(CONCATENATE("*",VLOOKUP(L302,PARAM!E:F,2,0),VLOOKUP(M302,PARAM!K:L,2,0),VLOOKUP(N302,PARAM!H:I,2,0),VLOOKUP(P302,PARAM!S:T,2,0),"*"),"")</f>
        <v>*34323531*</v>
      </c>
      <c r="S302" s="111" t="str">
        <f>IFERROR(CONCATENATE(VLOOKUP(L302,PARAM!E:F,2,0),VLOOKUP(M302,PARAM!K:L,2,0),VLOOKUP(N302,PARAM!H:I,2,0),VLOOKUP(O302,PARAM!P:Q,2,0),VLOOKUP(P302,PARAM!S:T,2,0)),"")</f>
        <v>3432351631</v>
      </c>
      <c r="T302" s="111">
        <f t="shared" si="4"/>
        <v>10</v>
      </c>
      <c r="U302" s="111" t="str">
        <f t="shared" si="5"/>
        <v>CANDONGAS UNISEX REDONDA 3 VARIOS TALLA VA</v>
      </c>
    </row>
    <row r="303">
      <c r="A303" s="7">
        <v>1.0</v>
      </c>
      <c r="B303" s="5" t="s">
        <v>2459</v>
      </c>
      <c r="C303" s="1"/>
      <c r="D303" s="5" t="s">
        <v>2460</v>
      </c>
      <c r="E303" s="4">
        <v>8000.0</v>
      </c>
      <c r="F303" s="2">
        <f t="shared" si="2"/>
        <v>8000</v>
      </c>
      <c r="G303" s="109">
        <f t="shared" si="8"/>
        <v>16000</v>
      </c>
      <c r="H303" s="1"/>
      <c r="I303" s="1"/>
      <c r="J303" s="1"/>
      <c r="K303" s="110" t="s">
        <v>584</v>
      </c>
      <c r="L303" s="110" t="s">
        <v>1592</v>
      </c>
      <c r="M303" s="110" t="s">
        <v>1582</v>
      </c>
      <c r="N303" s="111" t="s">
        <v>1593</v>
      </c>
      <c r="O303" s="110" t="s">
        <v>1584</v>
      </c>
      <c r="P303" s="112" t="s">
        <v>1585</v>
      </c>
      <c r="Q303" s="111" t="s">
        <v>392</v>
      </c>
      <c r="R303" s="113" t="str">
        <f>IFERROR(CONCATENATE("*",VLOOKUP(L303,PARAM!E:F,2,0),VLOOKUP(M303,PARAM!K:L,2,0),VLOOKUP(N303,PARAM!H:I,2,0),VLOOKUP(P303,PARAM!S:T,2,0),"*"),"")</f>
        <v>*33327831*</v>
      </c>
      <c r="S303" s="111" t="str">
        <f>IFERROR(CONCATENATE(VLOOKUP(L303,PARAM!E:F,2,0),VLOOKUP(M303,PARAM!K:L,2,0),VLOOKUP(N303,PARAM!H:I,2,0),VLOOKUP(O303,PARAM!P:Q,2,0),VLOOKUP(P303,PARAM!S:T,2,0)),"")</f>
        <v>3332781631</v>
      </c>
      <c r="T303" s="111">
        <f t="shared" si="4"/>
        <v>10</v>
      </c>
      <c r="U303" s="111" t="str">
        <f t="shared" si="5"/>
        <v>ARETES UNISEX ZARCILLO 1 VARIOS TALLA VA</v>
      </c>
    </row>
    <row r="304">
      <c r="A304" s="7">
        <v>1.0</v>
      </c>
      <c r="B304" s="5" t="s">
        <v>2461</v>
      </c>
      <c r="C304" s="1"/>
      <c r="D304" s="5" t="s">
        <v>2462</v>
      </c>
      <c r="E304" s="4">
        <v>6000.0</v>
      </c>
      <c r="F304" s="2">
        <f t="shared" si="2"/>
        <v>6000</v>
      </c>
      <c r="G304" s="109">
        <f t="shared" si="8"/>
        <v>12000</v>
      </c>
      <c r="H304" s="1"/>
      <c r="I304" s="1"/>
      <c r="J304" s="1"/>
      <c r="K304" s="110" t="s">
        <v>584</v>
      </c>
      <c r="L304" s="110" t="s">
        <v>1592</v>
      </c>
      <c r="M304" s="110" t="s">
        <v>1582</v>
      </c>
      <c r="N304" s="111" t="s">
        <v>1594</v>
      </c>
      <c r="O304" s="110" t="s">
        <v>1584</v>
      </c>
      <c r="P304" s="112" t="s">
        <v>1585</v>
      </c>
      <c r="Q304" s="111" t="s">
        <v>392</v>
      </c>
      <c r="R304" s="113" t="str">
        <f>IFERROR(CONCATENATE("*",VLOOKUP(L304,PARAM!E:F,2,0),VLOOKUP(M304,PARAM!K:L,2,0),VLOOKUP(N304,PARAM!H:I,2,0),VLOOKUP(P304,PARAM!S:T,2,0),"*"),"")</f>
        <v>*33327931*</v>
      </c>
      <c r="S304" s="111" t="str">
        <f>IFERROR(CONCATENATE(VLOOKUP(L304,PARAM!E:F,2,0),VLOOKUP(M304,PARAM!K:L,2,0),VLOOKUP(N304,PARAM!H:I,2,0),VLOOKUP(O304,PARAM!P:Q,2,0),VLOOKUP(P304,PARAM!S:T,2,0)),"")</f>
        <v>3332791631</v>
      </c>
      <c r="T304" s="111">
        <f t="shared" si="4"/>
        <v>10</v>
      </c>
      <c r="U304" s="111" t="str">
        <f t="shared" si="5"/>
        <v>ARETES UNISEX ZARCILLO 2 VARIOS TALLA VA</v>
      </c>
    </row>
    <row r="305">
      <c r="A305" s="9">
        <v>2.0</v>
      </c>
      <c r="B305" s="5" t="s">
        <v>2463</v>
      </c>
      <c r="C305" s="1"/>
      <c r="D305" s="5" t="s">
        <v>2464</v>
      </c>
      <c r="E305" s="4">
        <v>7500.0</v>
      </c>
      <c r="F305" s="2">
        <f t="shared" si="2"/>
        <v>15000</v>
      </c>
      <c r="G305" s="109">
        <f t="shared" si="8"/>
        <v>15000</v>
      </c>
      <c r="H305" s="1"/>
      <c r="I305" s="1"/>
      <c r="J305" s="1"/>
      <c r="K305" s="110" t="s">
        <v>584</v>
      </c>
      <c r="L305" s="110" t="s">
        <v>1592</v>
      </c>
      <c r="M305" s="110" t="s">
        <v>1582</v>
      </c>
      <c r="N305" s="111" t="s">
        <v>1595</v>
      </c>
      <c r="O305" s="110" t="s">
        <v>1584</v>
      </c>
      <c r="P305" s="112" t="s">
        <v>1585</v>
      </c>
      <c r="Q305" s="111" t="s">
        <v>392</v>
      </c>
      <c r="R305" s="113" t="str">
        <f>IFERROR(CONCATENATE("*",VLOOKUP(L305,PARAM!E:F,2,0),VLOOKUP(M305,PARAM!K:L,2,0),VLOOKUP(N305,PARAM!H:I,2,0),VLOOKUP(P305,PARAM!S:T,2,0),"*"),"")</f>
        <v>*33328031*</v>
      </c>
      <c r="S305" s="111" t="str">
        <f>IFERROR(CONCATENATE(VLOOKUP(L305,PARAM!E:F,2,0),VLOOKUP(M305,PARAM!K:L,2,0),VLOOKUP(N305,PARAM!H:I,2,0),VLOOKUP(O305,PARAM!P:Q,2,0),VLOOKUP(P305,PARAM!S:T,2,0)),"")</f>
        <v>3332801631</v>
      </c>
      <c r="T305" s="111">
        <f t="shared" si="4"/>
        <v>10</v>
      </c>
      <c r="U305" s="111" t="str">
        <f t="shared" si="5"/>
        <v>ARETES UNISEX ZARCILLO 3 VARIOS TALLA VA</v>
      </c>
    </row>
    <row r="306">
      <c r="A306" s="7">
        <v>2.0</v>
      </c>
      <c r="B306" s="5" t="s">
        <v>2465</v>
      </c>
      <c r="C306" s="1"/>
      <c r="D306" s="5" t="s">
        <v>2466</v>
      </c>
      <c r="E306" s="4">
        <v>7000.0</v>
      </c>
      <c r="F306" s="2">
        <f t="shared" si="2"/>
        <v>14000</v>
      </c>
      <c r="G306" s="109">
        <f t="shared" si="8"/>
        <v>14000</v>
      </c>
      <c r="H306" s="1"/>
      <c r="I306" s="1"/>
      <c r="J306" s="1"/>
      <c r="K306" s="110" t="s">
        <v>584</v>
      </c>
      <c r="L306" s="110" t="s">
        <v>1592</v>
      </c>
      <c r="M306" s="110" t="s">
        <v>1582</v>
      </c>
      <c r="N306" s="111" t="s">
        <v>1596</v>
      </c>
      <c r="O306" s="110" t="s">
        <v>1584</v>
      </c>
      <c r="P306" s="112" t="s">
        <v>1585</v>
      </c>
      <c r="Q306" s="111" t="s">
        <v>392</v>
      </c>
      <c r="R306" s="113" t="str">
        <f>IFERROR(CONCATENATE("*",VLOOKUP(L306,PARAM!E:F,2,0),VLOOKUP(M306,PARAM!K:L,2,0),VLOOKUP(N306,PARAM!H:I,2,0),VLOOKUP(P306,PARAM!S:T,2,0),"*"),"")</f>
        <v>*33328131*</v>
      </c>
      <c r="S306" s="111" t="str">
        <f>IFERROR(CONCATENATE(VLOOKUP(L306,PARAM!E:F,2,0),VLOOKUP(M306,PARAM!K:L,2,0),VLOOKUP(N306,PARAM!H:I,2,0),VLOOKUP(O306,PARAM!P:Q,2,0),VLOOKUP(P306,PARAM!S:T,2,0)),"")</f>
        <v>3332811631</v>
      </c>
      <c r="T306" s="111">
        <f t="shared" si="4"/>
        <v>10</v>
      </c>
      <c r="U306" s="111" t="str">
        <f t="shared" si="5"/>
        <v>ARETES UNISEX ZARCILLO 4 VARIOS TALLA VA</v>
      </c>
    </row>
    <row r="307">
      <c r="A307" s="7">
        <v>1.0</v>
      </c>
      <c r="B307" s="5" t="s">
        <v>2467</v>
      </c>
      <c r="C307" s="1"/>
      <c r="D307" s="5" t="s">
        <v>2468</v>
      </c>
      <c r="E307" s="4">
        <v>10500.0</v>
      </c>
      <c r="F307" s="2">
        <f t="shared" si="2"/>
        <v>10500</v>
      </c>
      <c r="G307" s="109">
        <f t="shared" si="8"/>
        <v>21000</v>
      </c>
      <c r="H307" s="1"/>
      <c r="I307" s="1"/>
      <c r="J307" s="1"/>
      <c r="K307" s="110" t="s">
        <v>584</v>
      </c>
      <c r="L307" s="110" t="s">
        <v>1592</v>
      </c>
      <c r="M307" s="110" t="s">
        <v>1582</v>
      </c>
      <c r="N307" s="111" t="s">
        <v>1597</v>
      </c>
      <c r="O307" s="110" t="s">
        <v>1584</v>
      </c>
      <c r="P307" s="112" t="s">
        <v>1585</v>
      </c>
      <c r="Q307" s="111" t="s">
        <v>392</v>
      </c>
      <c r="R307" s="113" t="str">
        <f>IFERROR(CONCATENATE("*",VLOOKUP(L307,PARAM!E:F,2,0),VLOOKUP(M307,PARAM!K:L,2,0),VLOOKUP(N307,PARAM!H:I,2,0),VLOOKUP(P307,PARAM!S:T,2,0),"*"),"")</f>
        <v>*33328231*</v>
      </c>
      <c r="S307" s="111" t="str">
        <f>IFERROR(CONCATENATE(VLOOKUP(L307,PARAM!E:F,2,0),VLOOKUP(M307,PARAM!K:L,2,0),VLOOKUP(N307,PARAM!H:I,2,0),VLOOKUP(O307,PARAM!P:Q,2,0),VLOOKUP(P307,PARAM!S:T,2,0)),"")</f>
        <v>3332821631</v>
      </c>
      <c r="T307" s="111">
        <f t="shared" si="4"/>
        <v>10</v>
      </c>
      <c r="U307" s="111" t="str">
        <f t="shared" si="5"/>
        <v>ARETES UNISEX ZARCILLO 5 VARIOS TALLA VA</v>
      </c>
    </row>
    <row r="308">
      <c r="A308" s="7">
        <v>4.0</v>
      </c>
      <c r="B308" s="5" t="s">
        <v>2469</v>
      </c>
      <c r="C308" s="1"/>
      <c r="D308" s="5" t="s">
        <v>2469</v>
      </c>
      <c r="E308" s="4">
        <v>3000.0</v>
      </c>
      <c r="F308" s="2">
        <f t="shared" si="2"/>
        <v>12000</v>
      </c>
      <c r="G308" s="109">
        <f t="shared" si="8"/>
        <v>6000</v>
      </c>
      <c r="H308" s="1"/>
      <c r="I308" s="1"/>
      <c r="J308" s="1"/>
      <c r="K308" s="110" t="s">
        <v>584</v>
      </c>
      <c r="L308" s="110" t="s">
        <v>1683</v>
      </c>
      <c r="M308" s="110" t="s">
        <v>1582</v>
      </c>
      <c r="N308" s="111" t="s">
        <v>1683</v>
      </c>
      <c r="O308" s="110" t="s">
        <v>1584</v>
      </c>
      <c r="P308" s="112" t="s">
        <v>1585</v>
      </c>
      <c r="Q308" s="111" t="s">
        <v>392</v>
      </c>
      <c r="R308" s="113" t="str">
        <f>IFERROR(CONCATENATE("*",VLOOKUP(L308,PARAM!E:F,2,0),VLOOKUP(M308,PARAM!K:L,2,0),VLOOKUP(N308,PARAM!H:I,2,0),VLOOKUP(P308,PARAM!S:T,2,0),"*"),"")</f>
        <v>*36312331*</v>
      </c>
      <c r="S308" s="111" t="str">
        <f>IFERROR(CONCATENATE(VLOOKUP(L308,PARAM!E:F,2,0),VLOOKUP(M308,PARAM!K:L,2,0),VLOOKUP(N308,PARAM!H:I,2,0),VLOOKUP(O308,PARAM!P:Q,2,0),VLOOKUP(P308,PARAM!S:T,2,0)),"")</f>
        <v>3631231631</v>
      </c>
      <c r="T308" s="111">
        <f t="shared" si="4"/>
        <v>10</v>
      </c>
      <c r="U308" s="111" t="str">
        <f t="shared" si="5"/>
        <v>EAR CUFF UNISEX EAR CUFF VARIOS TALLA VA</v>
      </c>
    </row>
    <row r="309">
      <c r="A309" s="7">
        <v>1.0</v>
      </c>
      <c r="B309" s="5" t="s">
        <v>2470</v>
      </c>
      <c r="C309" s="1"/>
      <c r="D309" s="5" t="s">
        <v>2471</v>
      </c>
      <c r="E309" s="4">
        <v>4000.0</v>
      </c>
      <c r="F309" s="2">
        <f t="shared" si="2"/>
        <v>4000</v>
      </c>
      <c r="G309" s="109">
        <f t="shared" si="8"/>
        <v>8000</v>
      </c>
      <c r="H309" s="1"/>
      <c r="I309" s="1"/>
      <c r="J309" s="1"/>
      <c r="K309" s="110" t="s">
        <v>584</v>
      </c>
      <c r="L309" s="110" t="s">
        <v>1739</v>
      </c>
      <c r="M309" s="110" t="s">
        <v>1582</v>
      </c>
      <c r="N309" s="111" t="s">
        <v>1740</v>
      </c>
      <c r="O309" s="110" t="s">
        <v>1584</v>
      </c>
      <c r="P309" s="112" t="s">
        <v>1585</v>
      </c>
      <c r="Q309" s="111" t="s">
        <v>392</v>
      </c>
      <c r="R309" s="113" t="str">
        <f>IFERROR(CONCATENATE("*",VLOOKUP(L309,PARAM!E:F,2,0),VLOOKUP(M309,PARAM!K:L,2,0),VLOOKUP(N309,PARAM!H:I,2,0),VLOOKUP(P309,PARAM!S:T,2,0),"*"),"")</f>
        <v>*32326631*</v>
      </c>
      <c r="S309" s="111" t="str">
        <f>IFERROR(CONCATENATE(VLOOKUP(L309,PARAM!E:F,2,0),VLOOKUP(M309,PARAM!K:L,2,0),VLOOKUP(N309,PARAM!H:I,2,0),VLOOKUP(O309,PARAM!P:Q,2,0),VLOOKUP(P309,PARAM!S:T,2,0)),"")</f>
        <v>3232661631</v>
      </c>
      <c r="T309" s="111">
        <f t="shared" si="4"/>
        <v>10</v>
      </c>
      <c r="U309" s="111" t="str">
        <f t="shared" si="5"/>
        <v>TOPOS UNISEX TOPO SEGURIDAD VARIOS TALLA VA</v>
      </c>
    </row>
    <row r="310" hidden="1">
      <c r="A310" s="5">
        <v>5.0</v>
      </c>
      <c r="B310" s="5" t="s">
        <v>2472</v>
      </c>
      <c r="C310" s="1"/>
      <c r="D310" s="5" t="s">
        <v>2473</v>
      </c>
      <c r="E310" s="4">
        <v>12500.0</v>
      </c>
      <c r="F310" s="2">
        <f t="shared" si="2"/>
        <v>62500</v>
      </c>
      <c r="G310" s="109">
        <f t="shared" si="8"/>
        <v>25000</v>
      </c>
      <c r="H310" s="1"/>
      <c r="I310" s="1"/>
      <c r="J310" s="1"/>
      <c r="K310" s="110" t="s">
        <v>584</v>
      </c>
      <c r="L310" s="110" t="s">
        <v>1735</v>
      </c>
      <c r="M310" s="110" t="s">
        <v>1606</v>
      </c>
      <c r="N310" s="110" t="s">
        <v>1736</v>
      </c>
      <c r="O310" s="110" t="s">
        <v>1584</v>
      </c>
      <c r="P310" s="112" t="s">
        <v>1585</v>
      </c>
      <c r="Q310" s="111" t="s">
        <v>1737</v>
      </c>
      <c r="R310" s="113" t="str">
        <f>IFERROR(CONCATENATE("*",VLOOKUP(L310,PARAM!E:F,2,0),VLOOKUP(M310,PARAM!K:L,2,0),VLOOKUP(N310,PARAM!H:I,2,0),VLOOKUP(P310,PARAM!S:T,2,0),"*"),"")</f>
        <v>*46223031*</v>
      </c>
      <c r="S310" s="111" t="str">
        <f>IFERROR(CONCATENATE(VLOOKUP(L310,PARAM!E:F,2,0),VLOOKUP(M310,PARAM!K:L,2,0),VLOOKUP(N310,PARAM!H:I,2,0),VLOOKUP(O310,PARAM!P:Q,2,0),VLOOKUP(P310,PARAM!S:T,2,0)),"")</f>
        <v>4622301631</v>
      </c>
      <c r="T310" s="111">
        <f t="shared" si="4"/>
        <v>10</v>
      </c>
      <c r="U310" s="111" t="str">
        <f t="shared" si="5"/>
        <v>SPLASH CABALLERO PULSERA COMBO VARIOS TALLA VA</v>
      </c>
    </row>
    <row r="311" hidden="1">
      <c r="A311" s="5">
        <v>4.0</v>
      </c>
      <c r="B311" s="5" t="s">
        <v>2474</v>
      </c>
      <c r="C311" s="1"/>
      <c r="D311" s="5" t="s">
        <v>2475</v>
      </c>
      <c r="E311" s="4">
        <v>17000.0</v>
      </c>
      <c r="F311" s="2">
        <f t="shared" si="2"/>
        <v>68000</v>
      </c>
      <c r="G311" s="109">
        <f t="shared" si="8"/>
        <v>34000</v>
      </c>
      <c r="H311" s="1"/>
      <c r="I311" s="1"/>
      <c r="J311" s="1"/>
      <c r="K311" s="110" t="s">
        <v>584</v>
      </c>
      <c r="L311" s="110" t="s">
        <v>1735</v>
      </c>
      <c r="M311" s="110" t="s">
        <v>1606</v>
      </c>
      <c r="N311" s="110" t="s">
        <v>1736</v>
      </c>
      <c r="O311" s="110" t="s">
        <v>1584</v>
      </c>
      <c r="P311" s="112" t="s">
        <v>1585</v>
      </c>
      <c r="Q311" s="111" t="s">
        <v>1737</v>
      </c>
      <c r="R311" s="113" t="str">
        <f>IFERROR(CONCATENATE("*",VLOOKUP(L311,PARAM!E:F,2,0),VLOOKUP(M311,PARAM!K:L,2,0),VLOOKUP(N311,PARAM!H:I,2,0),VLOOKUP(P311,PARAM!S:T,2,0),"*"),"")</f>
        <v>*46223031*</v>
      </c>
      <c r="S311" s="111" t="str">
        <f>IFERROR(CONCATENATE(VLOOKUP(L311,PARAM!E:F,2,0),VLOOKUP(M311,PARAM!K:L,2,0),VLOOKUP(N311,PARAM!H:I,2,0),VLOOKUP(O311,PARAM!P:Q,2,0),VLOOKUP(P311,PARAM!S:T,2,0)),"")</f>
        <v>4622301631</v>
      </c>
      <c r="T311" s="111">
        <f t="shared" si="4"/>
        <v>10</v>
      </c>
      <c r="U311" s="111" t="str">
        <f t="shared" si="5"/>
        <v>SPLASH CABALLERO PULSERA COMBO VARIOS TALLA VA</v>
      </c>
    </row>
    <row r="312" hidden="1">
      <c r="A312" s="7">
        <v>3.0</v>
      </c>
      <c r="B312" s="121" t="s">
        <v>2476</v>
      </c>
      <c r="C312" s="1"/>
      <c r="D312" s="5" t="s">
        <v>2477</v>
      </c>
      <c r="E312" s="4">
        <v>24000.0</v>
      </c>
      <c r="F312" s="2">
        <f t="shared" si="2"/>
        <v>72000</v>
      </c>
      <c r="G312" s="109">
        <f t="shared" si="8"/>
        <v>48000</v>
      </c>
      <c r="H312" s="1"/>
      <c r="I312" s="1"/>
      <c r="J312" s="1"/>
      <c r="K312" s="110" t="s">
        <v>1746</v>
      </c>
      <c r="L312" s="110" t="s">
        <v>1745</v>
      </c>
      <c r="M312" s="110" t="s">
        <v>1582</v>
      </c>
      <c r="N312" s="111" t="s">
        <v>1759</v>
      </c>
      <c r="O312" s="110" t="s">
        <v>1584</v>
      </c>
      <c r="P312" s="112" t="s">
        <v>1753</v>
      </c>
      <c r="Q312" s="111" t="s">
        <v>1164</v>
      </c>
      <c r="R312" s="113" t="str">
        <f>IFERROR(CONCATENATE("*",VLOOKUP(L312,PARAM!E:F,2,0),VLOOKUP(M312,PARAM!K:L,2,0),VLOOKUP(N312,PARAM!H:I,2,0),VLOOKUP(P312,PARAM!S:T,2,0),"*"),"")</f>
        <v>*2639327*</v>
      </c>
      <c r="S312" s="111" t="str">
        <f>IFERROR(CONCATENATE(VLOOKUP(L312,PARAM!E:F,2,0),VLOOKUP(M312,PARAM!K:L,2,0),VLOOKUP(N312,PARAM!H:I,2,0),VLOOKUP(O312,PARAM!P:Q,2,0),VLOOKUP(P312,PARAM!S:T,2,0)),"")</f>
        <v>263931627</v>
      </c>
      <c r="T312" s="111">
        <f t="shared" si="4"/>
        <v>9</v>
      </c>
      <c r="U312" s="111" t="str">
        <f t="shared" si="5"/>
        <v>BUSOS UNISEX CON CAPOTA ESTAMPADO CREMALLERA VARIOS TALLA S</v>
      </c>
    </row>
    <row r="313" hidden="1">
      <c r="A313" s="7">
        <v>3.0</v>
      </c>
      <c r="B313" s="121" t="s">
        <v>2476</v>
      </c>
      <c r="C313" s="1"/>
      <c r="D313" s="5" t="s">
        <v>2477</v>
      </c>
      <c r="E313" s="4">
        <v>24000.0</v>
      </c>
      <c r="F313" s="2">
        <f t="shared" si="2"/>
        <v>72000</v>
      </c>
      <c r="G313" s="109">
        <f t="shared" si="8"/>
        <v>48000</v>
      </c>
      <c r="H313" s="1"/>
      <c r="I313" s="1"/>
      <c r="J313" s="1"/>
      <c r="K313" s="110" t="s">
        <v>1746</v>
      </c>
      <c r="L313" s="110" t="s">
        <v>1745</v>
      </c>
      <c r="M313" s="110" t="s">
        <v>1582</v>
      </c>
      <c r="N313" s="110" t="s">
        <v>1755</v>
      </c>
      <c r="O313" s="110" t="s">
        <v>1584</v>
      </c>
      <c r="P313" s="112" t="s">
        <v>1752</v>
      </c>
      <c r="Q313" s="111" t="s">
        <v>1737</v>
      </c>
      <c r="R313" s="113" t="str">
        <f>IFERROR(CONCATENATE("*",VLOOKUP(L313,PARAM!E:F,2,0),VLOOKUP(M313,PARAM!K:L,2,0),VLOOKUP(N313,PARAM!H:I,2,0),VLOOKUP(P313,PARAM!S:T,2,0),"*"),"")</f>
        <v>*2631925*</v>
      </c>
      <c r="S313" s="111" t="str">
        <f>IFERROR(CONCATENATE(VLOOKUP(L313,PARAM!E:F,2,0),VLOOKUP(M313,PARAM!K:L,2,0),VLOOKUP(N313,PARAM!H:I,2,0),VLOOKUP(O313,PARAM!P:Q,2,0),VLOOKUP(P313,PARAM!S:T,2,0)),"")</f>
        <v>263191625</v>
      </c>
      <c r="T313" s="111">
        <f t="shared" si="4"/>
        <v>9</v>
      </c>
      <c r="U313" s="111" t="str">
        <f t="shared" si="5"/>
        <v>BUSOS UNISEX ALGODON CON CAPOTA ESTAMPADO CREMALLERA VARIOS TALLA M</v>
      </c>
    </row>
    <row r="314" hidden="1">
      <c r="A314" s="7">
        <v>3.0</v>
      </c>
      <c r="B314" s="121" t="s">
        <v>2476</v>
      </c>
      <c r="C314" s="1"/>
      <c r="D314" s="5" t="s">
        <v>2477</v>
      </c>
      <c r="E314" s="4">
        <v>24000.0</v>
      </c>
      <c r="F314" s="2">
        <f t="shared" si="2"/>
        <v>72000</v>
      </c>
      <c r="G314" s="109">
        <f t="shared" si="8"/>
        <v>48000</v>
      </c>
      <c r="H314" s="1"/>
      <c r="I314" s="1"/>
      <c r="J314" s="1"/>
      <c r="K314" s="110" t="s">
        <v>1746</v>
      </c>
      <c r="L314" s="110" t="s">
        <v>1745</v>
      </c>
      <c r="M314" s="110" t="s">
        <v>1582</v>
      </c>
      <c r="N314" s="110" t="s">
        <v>1755</v>
      </c>
      <c r="O314" s="110" t="s">
        <v>1584</v>
      </c>
      <c r="P314" s="112" t="s">
        <v>1751</v>
      </c>
      <c r="Q314" s="111" t="s">
        <v>1737</v>
      </c>
      <c r="R314" s="113" t="str">
        <f>IFERROR(CONCATENATE("*",VLOOKUP(L314,PARAM!E:F,2,0),VLOOKUP(M314,PARAM!K:L,2,0),VLOOKUP(N314,PARAM!H:I,2,0),VLOOKUP(P314,PARAM!S:T,2,0),"*"),"")</f>
        <v>*2631923*</v>
      </c>
      <c r="S314" s="111" t="str">
        <f>IFERROR(CONCATENATE(VLOOKUP(L314,PARAM!E:F,2,0),VLOOKUP(M314,PARAM!K:L,2,0),VLOOKUP(N314,PARAM!H:I,2,0),VLOOKUP(O314,PARAM!P:Q,2,0),VLOOKUP(P314,PARAM!S:T,2,0)),"")</f>
        <v>263191623</v>
      </c>
      <c r="T314" s="111">
        <f t="shared" si="4"/>
        <v>9</v>
      </c>
      <c r="U314" s="111" t="str">
        <f t="shared" si="5"/>
        <v>BUSOS UNISEX ALGODON CON CAPOTA ESTAMPADO CREMALLERA VARIOS TALLA L</v>
      </c>
    </row>
    <row r="315" hidden="1">
      <c r="A315" s="7">
        <v>2.0</v>
      </c>
      <c r="B315" s="121" t="s">
        <v>2476</v>
      </c>
      <c r="C315" s="1"/>
      <c r="D315" s="5" t="s">
        <v>2477</v>
      </c>
      <c r="E315" s="4">
        <v>24000.0</v>
      </c>
      <c r="F315" s="2">
        <f t="shared" si="2"/>
        <v>48000</v>
      </c>
      <c r="G315" s="109">
        <f t="shared" si="8"/>
        <v>48000</v>
      </c>
      <c r="H315" s="1"/>
      <c r="I315" s="1"/>
      <c r="J315" s="1"/>
      <c r="K315" s="110" t="s">
        <v>1746</v>
      </c>
      <c r="L315" s="110" t="s">
        <v>1745</v>
      </c>
      <c r="M315" s="110" t="s">
        <v>1582</v>
      </c>
      <c r="N315" s="110" t="s">
        <v>1755</v>
      </c>
      <c r="O315" s="110" t="s">
        <v>1584</v>
      </c>
      <c r="P315" s="112" t="s">
        <v>1754</v>
      </c>
      <c r="Q315" s="111" t="s">
        <v>1737</v>
      </c>
      <c r="R315" s="113" t="str">
        <f>IFERROR(CONCATENATE("*",VLOOKUP(L315,PARAM!E:F,2,0),VLOOKUP(M315,PARAM!K:L,2,0),VLOOKUP(N315,PARAM!H:I,2,0),VLOOKUP(P315,PARAM!S:T,2,0),"*"),"")</f>
        <v>*2631932*</v>
      </c>
      <c r="S315" s="111" t="str">
        <f>IFERROR(CONCATENATE(VLOOKUP(L315,PARAM!E:F,2,0),VLOOKUP(M315,PARAM!K:L,2,0),VLOOKUP(N315,PARAM!H:I,2,0),VLOOKUP(O315,PARAM!P:Q,2,0),VLOOKUP(P315,PARAM!S:T,2,0)),"")</f>
        <v>263191632</v>
      </c>
      <c r="T315" s="111">
        <f t="shared" si="4"/>
        <v>9</v>
      </c>
      <c r="U315" s="111" t="str">
        <f t="shared" si="5"/>
        <v>BUSOS UNISEX ALGODON CON CAPOTA ESTAMPADO CREMALLERA VARIOS TALLA XL</v>
      </c>
    </row>
    <row r="316" hidden="1">
      <c r="A316" s="7">
        <v>3.0</v>
      </c>
      <c r="B316" s="121" t="s">
        <v>2476</v>
      </c>
      <c r="C316" s="1"/>
      <c r="D316" s="5" t="s">
        <v>2478</v>
      </c>
      <c r="E316" s="4">
        <v>24000.0</v>
      </c>
      <c r="F316" s="2">
        <f t="shared" si="2"/>
        <v>72000</v>
      </c>
      <c r="G316" s="109">
        <f t="shared" si="8"/>
        <v>48000</v>
      </c>
      <c r="H316" s="1"/>
      <c r="I316" s="1"/>
      <c r="J316" s="1"/>
      <c r="K316" s="110" t="s">
        <v>1746</v>
      </c>
      <c r="L316" s="110" t="s">
        <v>1745</v>
      </c>
      <c r="M316" s="110" t="s">
        <v>1582</v>
      </c>
      <c r="N316" s="110" t="s">
        <v>1750</v>
      </c>
      <c r="O316" s="110" t="s">
        <v>1584</v>
      </c>
      <c r="P316" s="112" t="s">
        <v>1753</v>
      </c>
      <c r="Q316" s="111" t="s">
        <v>1737</v>
      </c>
      <c r="R316" s="113" t="str">
        <f>IFERROR(CONCATENATE("*",VLOOKUP(L316,PARAM!E:F,2,0),VLOOKUP(M316,PARAM!K:L,2,0),VLOOKUP(N316,PARAM!H:I,2,0),VLOOKUP(P316,PARAM!S:T,2,0),"*"),"")</f>
        <v>*2631827*</v>
      </c>
      <c r="S316" s="111" t="str">
        <f>IFERROR(CONCATENATE(VLOOKUP(L316,PARAM!E:F,2,0),VLOOKUP(M316,PARAM!K:L,2,0),VLOOKUP(N316,PARAM!H:I,2,0),VLOOKUP(O316,PARAM!P:Q,2,0),VLOOKUP(P316,PARAM!S:T,2,0)),"")</f>
        <v>263181627</v>
      </c>
      <c r="T316" s="111">
        <f t="shared" si="4"/>
        <v>9</v>
      </c>
      <c r="U316" s="111" t="str">
        <f t="shared" si="5"/>
        <v>BUSOS UNISEX ALGODON CAPOTA ESTAMPADO VARIOS TALLA S</v>
      </c>
    </row>
    <row r="317" hidden="1">
      <c r="A317" s="7">
        <v>2.0</v>
      </c>
      <c r="B317" s="121" t="s">
        <v>2476</v>
      </c>
      <c r="C317" s="1"/>
      <c r="D317" s="5" t="s">
        <v>2478</v>
      </c>
      <c r="E317" s="4">
        <v>24000.0</v>
      </c>
      <c r="F317" s="2">
        <f t="shared" si="2"/>
        <v>48000</v>
      </c>
      <c r="G317" s="109">
        <f t="shared" si="8"/>
        <v>48000</v>
      </c>
      <c r="H317" s="1"/>
      <c r="I317" s="1"/>
      <c r="J317" s="1"/>
      <c r="K317" s="110" t="s">
        <v>1746</v>
      </c>
      <c r="L317" s="110" t="s">
        <v>1745</v>
      </c>
      <c r="M317" s="110" t="s">
        <v>1582</v>
      </c>
      <c r="N317" s="110" t="s">
        <v>1750</v>
      </c>
      <c r="O317" s="110" t="s">
        <v>1584</v>
      </c>
      <c r="P317" s="112" t="s">
        <v>1752</v>
      </c>
      <c r="Q317" s="111" t="s">
        <v>1737</v>
      </c>
      <c r="R317" s="113" t="str">
        <f>IFERROR(CONCATENATE("*",VLOOKUP(L317,PARAM!E:F,2,0),VLOOKUP(M317,PARAM!K:L,2,0),VLOOKUP(N317,PARAM!H:I,2,0),VLOOKUP(P317,PARAM!S:T,2,0),"*"),"")</f>
        <v>*2631825*</v>
      </c>
      <c r="S317" s="111" t="str">
        <f>IFERROR(CONCATENATE(VLOOKUP(L317,PARAM!E:F,2,0),VLOOKUP(M317,PARAM!K:L,2,0),VLOOKUP(N317,PARAM!H:I,2,0),VLOOKUP(O317,PARAM!P:Q,2,0),VLOOKUP(P317,PARAM!S:T,2,0)),"")</f>
        <v>263181625</v>
      </c>
      <c r="T317" s="111">
        <f t="shared" si="4"/>
        <v>9</v>
      </c>
      <c r="U317" s="111" t="str">
        <f t="shared" si="5"/>
        <v>BUSOS UNISEX ALGODON CAPOTA ESTAMPADO VARIOS TALLA M</v>
      </c>
    </row>
    <row r="318" hidden="1">
      <c r="A318" s="7">
        <v>3.0</v>
      </c>
      <c r="B318" s="121" t="s">
        <v>2476</v>
      </c>
      <c r="C318" s="1"/>
      <c r="D318" s="5" t="s">
        <v>2478</v>
      </c>
      <c r="E318" s="4">
        <v>24000.0</v>
      </c>
      <c r="F318" s="2">
        <f t="shared" si="2"/>
        <v>72000</v>
      </c>
      <c r="G318" s="109">
        <f t="shared" si="8"/>
        <v>48000</v>
      </c>
      <c r="H318" s="1"/>
      <c r="I318" s="1"/>
      <c r="J318" s="1"/>
      <c r="K318" s="110" t="s">
        <v>1746</v>
      </c>
      <c r="L318" s="110" t="s">
        <v>1745</v>
      </c>
      <c r="M318" s="110" t="s">
        <v>1582</v>
      </c>
      <c r="N318" s="110" t="s">
        <v>1750</v>
      </c>
      <c r="O318" s="110" t="s">
        <v>1584</v>
      </c>
      <c r="P318" s="112" t="s">
        <v>1751</v>
      </c>
      <c r="Q318" s="111" t="s">
        <v>1737</v>
      </c>
      <c r="R318" s="113" t="str">
        <f>IFERROR(CONCATENATE("*",VLOOKUP(L318,PARAM!E:F,2,0),VLOOKUP(M318,PARAM!K:L,2,0),VLOOKUP(N318,PARAM!H:I,2,0),VLOOKUP(P318,PARAM!S:T,2,0),"*"),"")</f>
        <v>*2631823*</v>
      </c>
      <c r="S318" s="111" t="str">
        <f>IFERROR(CONCATENATE(VLOOKUP(L318,PARAM!E:F,2,0),VLOOKUP(M318,PARAM!K:L,2,0),VLOOKUP(N318,PARAM!H:I,2,0),VLOOKUP(O318,PARAM!P:Q,2,0),VLOOKUP(P318,PARAM!S:T,2,0)),"")</f>
        <v>263181623</v>
      </c>
      <c r="T318" s="111">
        <f t="shared" si="4"/>
        <v>9</v>
      </c>
      <c r="U318" s="111" t="str">
        <f t="shared" si="5"/>
        <v>BUSOS UNISEX ALGODON CAPOTA ESTAMPADO VARIOS TALLA L</v>
      </c>
    </row>
    <row r="319" hidden="1">
      <c r="A319" s="7">
        <v>2.0</v>
      </c>
      <c r="B319" s="121" t="s">
        <v>2476</v>
      </c>
      <c r="C319" s="1"/>
      <c r="D319" s="5" t="s">
        <v>2478</v>
      </c>
      <c r="E319" s="4">
        <v>24000.0</v>
      </c>
      <c r="F319" s="2">
        <f t="shared" si="2"/>
        <v>48000</v>
      </c>
      <c r="G319" s="109">
        <f t="shared" si="8"/>
        <v>48000</v>
      </c>
      <c r="H319" s="1"/>
      <c r="I319" s="1"/>
      <c r="J319" s="1"/>
      <c r="K319" s="110" t="s">
        <v>1746</v>
      </c>
      <c r="L319" s="110" t="s">
        <v>1745</v>
      </c>
      <c r="M319" s="110" t="s">
        <v>1582</v>
      </c>
      <c r="N319" s="110" t="s">
        <v>1750</v>
      </c>
      <c r="O319" s="110" t="s">
        <v>1584</v>
      </c>
      <c r="P319" s="112" t="s">
        <v>1754</v>
      </c>
      <c r="Q319" s="111" t="s">
        <v>1737</v>
      </c>
      <c r="R319" s="113" t="str">
        <f>IFERROR(CONCATENATE("*",VLOOKUP(L319,PARAM!E:F,2,0),VLOOKUP(M319,PARAM!K:L,2,0),VLOOKUP(N319,PARAM!H:I,2,0),VLOOKUP(P319,PARAM!S:T,2,0),"*"),"")</f>
        <v>*2631832*</v>
      </c>
      <c r="S319" s="111" t="str">
        <f>IFERROR(CONCATENATE(VLOOKUP(L319,PARAM!E:F,2,0),VLOOKUP(M319,PARAM!K:L,2,0),VLOOKUP(N319,PARAM!H:I,2,0),VLOOKUP(O319,PARAM!P:Q,2,0),VLOOKUP(P319,PARAM!S:T,2,0)),"")</f>
        <v>263181632</v>
      </c>
      <c r="T319" s="111">
        <f t="shared" si="4"/>
        <v>9</v>
      </c>
      <c r="U319" s="111" t="str">
        <f t="shared" si="5"/>
        <v>BUSOS UNISEX ALGODON CAPOTA ESTAMPADO VARIOS TALLA XL</v>
      </c>
    </row>
    <row r="320" hidden="1">
      <c r="A320" s="7">
        <v>2.0</v>
      </c>
      <c r="B320" s="121" t="s">
        <v>2476</v>
      </c>
      <c r="C320" s="1"/>
      <c r="D320" s="5" t="s">
        <v>2479</v>
      </c>
      <c r="E320" s="4">
        <v>22000.0</v>
      </c>
      <c r="F320" s="2">
        <f t="shared" si="2"/>
        <v>44000</v>
      </c>
      <c r="G320" s="109">
        <f t="shared" si="8"/>
        <v>44000</v>
      </c>
      <c r="H320" s="1"/>
      <c r="I320" s="1"/>
      <c r="J320" s="1"/>
      <c r="K320" s="110" t="s">
        <v>1746</v>
      </c>
      <c r="L320" s="110" t="s">
        <v>1745</v>
      </c>
      <c r="M320" s="110" t="s">
        <v>1582</v>
      </c>
      <c r="N320" s="110" t="s">
        <v>1757</v>
      </c>
      <c r="O320" s="110" t="s">
        <v>1584</v>
      </c>
      <c r="P320" s="112" t="s">
        <v>1753</v>
      </c>
      <c r="Q320" s="111" t="s">
        <v>1737</v>
      </c>
      <c r="R320" s="113" t="str">
        <f>IFERROR(CONCATENATE("*",VLOOKUP(L320,PARAM!E:F,2,0),VLOOKUP(M320,PARAM!K:L,2,0),VLOOKUP(N320,PARAM!H:I,2,0),VLOOKUP(P320,PARAM!S:T,2,0),"*"),"")</f>
        <v>*2632127*</v>
      </c>
      <c r="S320" s="111" t="str">
        <f>IFERROR(CONCATENATE(VLOOKUP(L320,PARAM!E:F,2,0),VLOOKUP(M320,PARAM!K:L,2,0),VLOOKUP(N320,PARAM!H:I,2,0),VLOOKUP(O320,PARAM!P:Q,2,0),VLOOKUP(P320,PARAM!S:T,2,0)),"")</f>
        <v>263211627</v>
      </c>
      <c r="T320" s="111">
        <f t="shared" si="4"/>
        <v>9</v>
      </c>
      <c r="U320" s="111" t="str">
        <f t="shared" si="5"/>
        <v>BUSOS UNISEX ALGODON CUELLO REDONDO ESTAMPADO VARIOS TALLA S</v>
      </c>
    </row>
    <row r="321" hidden="1">
      <c r="A321" s="7">
        <v>3.0</v>
      </c>
      <c r="B321" s="121" t="s">
        <v>2476</v>
      </c>
      <c r="C321" s="1"/>
      <c r="D321" s="5" t="s">
        <v>2479</v>
      </c>
      <c r="E321" s="4">
        <v>22000.0</v>
      </c>
      <c r="F321" s="2">
        <f t="shared" si="2"/>
        <v>66000</v>
      </c>
      <c r="G321" s="109">
        <f t="shared" si="8"/>
        <v>44000</v>
      </c>
      <c r="H321" s="1"/>
      <c r="I321" s="1"/>
      <c r="J321" s="1"/>
      <c r="K321" s="110" t="s">
        <v>1746</v>
      </c>
      <c r="L321" s="110" t="s">
        <v>1745</v>
      </c>
      <c r="M321" s="110" t="s">
        <v>1582</v>
      </c>
      <c r="N321" s="110" t="s">
        <v>1757</v>
      </c>
      <c r="O321" s="110" t="s">
        <v>1584</v>
      </c>
      <c r="P321" s="112" t="s">
        <v>1752</v>
      </c>
      <c r="Q321" s="111" t="s">
        <v>1737</v>
      </c>
      <c r="R321" s="113" t="str">
        <f>IFERROR(CONCATENATE("*",VLOOKUP(L321,PARAM!E:F,2,0),VLOOKUP(M321,PARAM!K:L,2,0),VLOOKUP(N321,PARAM!H:I,2,0),VLOOKUP(P321,PARAM!S:T,2,0),"*"),"")</f>
        <v>*2632125*</v>
      </c>
      <c r="S321" s="111" t="str">
        <f>IFERROR(CONCATENATE(VLOOKUP(L321,PARAM!E:F,2,0),VLOOKUP(M321,PARAM!K:L,2,0),VLOOKUP(N321,PARAM!H:I,2,0),VLOOKUP(O321,PARAM!P:Q,2,0),VLOOKUP(P321,PARAM!S:T,2,0)),"")</f>
        <v>263211625</v>
      </c>
      <c r="T321" s="111">
        <f t="shared" si="4"/>
        <v>9</v>
      </c>
      <c r="U321" s="111" t="str">
        <f t="shared" si="5"/>
        <v>BUSOS UNISEX ALGODON CUELLO REDONDO ESTAMPADO VARIOS TALLA M</v>
      </c>
    </row>
    <row r="322" hidden="1">
      <c r="A322" s="7">
        <v>2.0</v>
      </c>
      <c r="B322" s="121" t="s">
        <v>2476</v>
      </c>
      <c r="C322" s="1"/>
      <c r="D322" s="5" t="s">
        <v>2479</v>
      </c>
      <c r="E322" s="4">
        <v>22000.0</v>
      </c>
      <c r="F322" s="2">
        <f t="shared" si="2"/>
        <v>44000</v>
      </c>
      <c r="G322" s="109">
        <f t="shared" si="8"/>
        <v>44000</v>
      </c>
      <c r="H322" s="1"/>
      <c r="I322" s="1"/>
      <c r="J322" s="1"/>
      <c r="K322" s="110" t="s">
        <v>1746</v>
      </c>
      <c r="L322" s="110" t="s">
        <v>1745</v>
      </c>
      <c r="M322" s="110" t="s">
        <v>1582</v>
      </c>
      <c r="N322" s="110" t="s">
        <v>1757</v>
      </c>
      <c r="O322" s="110" t="s">
        <v>1584</v>
      </c>
      <c r="P322" s="112" t="s">
        <v>1751</v>
      </c>
      <c r="Q322" s="111" t="s">
        <v>1737</v>
      </c>
      <c r="R322" s="113" t="str">
        <f>IFERROR(CONCATENATE("*",VLOOKUP(L322,PARAM!E:F,2,0),VLOOKUP(M322,PARAM!K:L,2,0),VLOOKUP(N322,PARAM!H:I,2,0),VLOOKUP(P322,PARAM!S:T,2,0),"*"),"")</f>
        <v>*2632123*</v>
      </c>
      <c r="S322" s="111" t="str">
        <f>IFERROR(CONCATENATE(VLOOKUP(L322,PARAM!E:F,2,0),VLOOKUP(M322,PARAM!K:L,2,0),VLOOKUP(N322,PARAM!H:I,2,0),VLOOKUP(O322,PARAM!P:Q,2,0),VLOOKUP(P322,PARAM!S:T,2,0)),"")</f>
        <v>263211623</v>
      </c>
      <c r="T322" s="111">
        <f t="shared" si="4"/>
        <v>9</v>
      </c>
      <c r="U322" s="111" t="str">
        <f t="shared" si="5"/>
        <v>BUSOS UNISEX ALGODON CUELLO REDONDO ESTAMPADO VARIOS TALLA L</v>
      </c>
    </row>
    <row r="323" hidden="1">
      <c r="A323" s="7">
        <v>2.0</v>
      </c>
      <c r="B323" s="121" t="s">
        <v>2476</v>
      </c>
      <c r="C323" s="1"/>
      <c r="D323" s="5" t="s">
        <v>2479</v>
      </c>
      <c r="E323" s="4">
        <v>22000.0</v>
      </c>
      <c r="F323" s="2">
        <f t="shared" si="2"/>
        <v>44000</v>
      </c>
      <c r="G323" s="109">
        <f t="shared" si="8"/>
        <v>44000</v>
      </c>
      <c r="H323" s="1"/>
      <c r="I323" s="1"/>
      <c r="J323" s="1"/>
      <c r="K323" s="110" t="s">
        <v>1746</v>
      </c>
      <c r="L323" s="110" t="s">
        <v>1745</v>
      </c>
      <c r="M323" s="110" t="s">
        <v>1582</v>
      </c>
      <c r="N323" s="110" t="s">
        <v>1757</v>
      </c>
      <c r="O323" s="110" t="s">
        <v>1584</v>
      </c>
      <c r="P323" s="112" t="s">
        <v>1754</v>
      </c>
      <c r="Q323" s="111" t="s">
        <v>1737</v>
      </c>
      <c r="R323" s="113" t="str">
        <f>IFERROR(CONCATENATE("*",VLOOKUP(L323,PARAM!E:F,2,0),VLOOKUP(M323,PARAM!K:L,2,0),VLOOKUP(N323,PARAM!H:I,2,0),VLOOKUP(P323,PARAM!S:T,2,0),"*"),"")</f>
        <v>*2632132*</v>
      </c>
      <c r="S323" s="111" t="str">
        <f>IFERROR(CONCATENATE(VLOOKUP(L323,PARAM!E:F,2,0),VLOOKUP(M323,PARAM!K:L,2,0),VLOOKUP(N323,PARAM!H:I,2,0),VLOOKUP(O323,PARAM!P:Q,2,0),VLOOKUP(P323,PARAM!S:T,2,0)),"")</f>
        <v>263211632</v>
      </c>
      <c r="T323" s="111">
        <f t="shared" si="4"/>
        <v>9</v>
      </c>
      <c r="U323" s="111" t="str">
        <f t="shared" si="5"/>
        <v>BUSOS UNISEX ALGODON CUELLO REDONDO ESTAMPADO VARIOS TALLA XL</v>
      </c>
    </row>
    <row r="324" hidden="1">
      <c r="A324" s="7">
        <v>4.0</v>
      </c>
      <c r="B324" s="121" t="s">
        <v>2476</v>
      </c>
      <c r="C324" s="1"/>
      <c r="D324" s="5" t="s">
        <v>2479</v>
      </c>
      <c r="E324" s="4">
        <v>22000.0</v>
      </c>
      <c r="F324" s="2">
        <f t="shared" si="2"/>
        <v>88000</v>
      </c>
      <c r="G324" s="109">
        <f t="shared" si="8"/>
        <v>44000</v>
      </c>
      <c r="H324" s="1"/>
      <c r="I324" s="1"/>
      <c r="J324" s="1"/>
      <c r="K324" s="110" t="s">
        <v>1746</v>
      </c>
      <c r="L324" s="110" t="s">
        <v>1745</v>
      </c>
      <c r="M324" s="110" t="s">
        <v>1582</v>
      </c>
      <c r="N324" s="110" t="s">
        <v>1757</v>
      </c>
      <c r="O324" s="110" t="s">
        <v>1584</v>
      </c>
      <c r="P324" s="112" t="s">
        <v>1756</v>
      </c>
      <c r="Q324" s="111" t="s">
        <v>1737</v>
      </c>
      <c r="R324" s="113" t="str">
        <f>IFERROR(CONCATENATE("*",VLOOKUP(L324,PARAM!E:F,2,0),VLOOKUP(M324,PARAM!K:L,2,0),VLOOKUP(N324,PARAM!H:I,2,0),VLOOKUP(P324,PARAM!S:T,2,0),"*"),"")</f>
        <v>*2632134*</v>
      </c>
      <c r="S324" s="111" t="str">
        <f>IFERROR(CONCATENATE(VLOOKUP(L324,PARAM!E:F,2,0),VLOOKUP(M324,PARAM!K:L,2,0),VLOOKUP(N324,PARAM!H:I,2,0),VLOOKUP(O324,PARAM!P:Q,2,0),VLOOKUP(P324,PARAM!S:T,2,0)),"")</f>
        <v>263211634</v>
      </c>
      <c r="T324" s="111">
        <f t="shared" si="4"/>
        <v>9</v>
      </c>
      <c r="U324" s="111" t="str">
        <f t="shared" si="5"/>
        <v>BUSOS UNISEX ALGODON CUELLO REDONDO ESTAMPADO VARIOS TALLA XXL</v>
      </c>
    </row>
    <row r="325" hidden="1">
      <c r="A325" s="7">
        <v>2.0</v>
      </c>
      <c r="B325" s="121" t="s">
        <v>2476</v>
      </c>
      <c r="C325" s="1"/>
      <c r="D325" s="5" t="s">
        <v>2480</v>
      </c>
      <c r="E325" s="4">
        <v>22000.0</v>
      </c>
      <c r="F325" s="2">
        <f t="shared" si="2"/>
        <v>44000</v>
      </c>
      <c r="G325" s="109">
        <f t="shared" si="8"/>
        <v>44000</v>
      </c>
      <c r="H325" s="1"/>
      <c r="I325" s="1"/>
      <c r="J325" s="1"/>
      <c r="K325" s="110" t="s">
        <v>1746</v>
      </c>
      <c r="L325" s="110" t="s">
        <v>1745</v>
      </c>
      <c r="M325" s="110" t="s">
        <v>1582</v>
      </c>
      <c r="N325" s="110" t="s">
        <v>1758</v>
      </c>
      <c r="O325" s="110" t="s">
        <v>1584</v>
      </c>
      <c r="P325" s="112" t="s">
        <v>1753</v>
      </c>
      <c r="Q325" s="111" t="s">
        <v>1737</v>
      </c>
      <c r="R325" s="113" t="str">
        <f>IFERROR(CONCATENATE("*",VLOOKUP(L325,PARAM!E:F,2,0),VLOOKUP(M325,PARAM!K:L,2,0),VLOOKUP(N325,PARAM!H:I,2,0),VLOOKUP(P325,PARAM!S:T,2,0),"*"),"")</f>
        <v>*2632327*</v>
      </c>
      <c r="S325" s="111" t="str">
        <f>IFERROR(CONCATENATE(VLOOKUP(L325,PARAM!E:F,2,0),VLOOKUP(M325,PARAM!K:L,2,0),VLOOKUP(N325,PARAM!H:I,2,0),VLOOKUP(O325,PARAM!P:Q,2,0),VLOOKUP(P325,PARAM!S:T,2,0)),"")</f>
        <v>263231627</v>
      </c>
      <c r="T325" s="111">
        <f t="shared" si="4"/>
        <v>9</v>
      </c>
      <c r="U325" s="111" t="str">
        <f t="shared" si="5"/>
        <v>BUSOS UNISEX ALGODON SIN ESTAMPADO VARIOS TALLA S</v>
      </c>
    </row>
    <row r="326" hidden="1">
      <c r="A326" s="7">
        <v>2.0</v>
      </c>
      <c r="B326" s="121" t="s">
        <v>2476</v>
      </c>
      <c r="C326" s="1"/>
      <c r="D326" s="5" t="s">
        <v>2480</v>
      </c>
      <c r="E326" s="4">
        <v>22000.0</v>
      </c>
      <c r="F326" s="2">
        <f t="shared" si="2"/>
        <v>44000</v>
      </c>
      <c r="G326" s="109">
        <f t="shared" si="8"/>
        <v>44000</v>
      </c>
      <c r="H326" s="1"/>
      <c r="I326" s="1"/>
      <c r="J326" s="1"/>
      <c r="K326" s="110" t="s">
        <v>1746</v>
      </c>
      <c r="L326" s="110" t="s">
        <v>1745</v>
      </c>
      <c r="M326" s="110" t="s">
        <v>1582</v>
      </c>
      <c r="N326" s="110" t="s">
        <v>1758</v>
      </c>
      <c r="O326" s="110" t="s">
        <v>1584</v>
      </c>
      <c r="P326" s="112" t="s">
        <v>1752</v>
      </c>
      <c r="Q326" s="111" t="s">
        <v>1737</v>
      </c>
      <c r="R326" s="113" t="str">
        <f>IFERROR(CONCATENATE("*",VLOOKUP(L326,PARAM!E:F,2,0),VLOOKUP(M326,PARAM!K:L,2,0),VLOOKUP(N326,PARAM!H:I,2,0),VLOOKUP(P326,PARAM!S:T,2,0),"*"),"")</f>
        <v>*2632325*</v>
      </c>
      <c r="S326" s="111" t="str">
        <f>IFERROR(CONCATENATE(VLOOKUP(L326,PARAM!E:F,2,0),VLOOKUP(M326,PARAM!K:L,2,0),VLOOKUP(N326,PARAM!H:I,2,0),VLOOKUP(O326,PARAM!P:Q,2,0),VLOOKUP(P326,PARAM!S:T,2,0)),"")</f>
        <v>263231625</v>
      </c>
      <c r="T326" s="111">
        <f t="shared" si="4"/>
        <v>9</v>
      </c>
      <c r="U326" s="111" t="str">
        <f t="shared" si="5"/>
        <v>BUSOS UNISEX ALGODON SIN ESTAMPADO VARIOS TALLA M</v>
      </c>
    </row>
    <row r="327" hidden="1">
      <c r="A327" s="7">
        <v>2.0</v>
      </c>
      <c r="B327" s="121" t="s">
        <v>2476</v>
      </c>
      <c r="C327" s="1"/>
      <c r="D327" s="5" t="s">
        <v>2480</v>
      </c>
      <c r="E327" s="4">
        <v>22000.0</v>
      </c>
      <c r="F327" s="2">
        <f t="shared" si="2"/>
        <v>44000</v>
      </c>
      <c r="G327" s="109">
        <f t="shared" si="8"/>
        <v>44000</v>
      </c>
      <c r="H327" s="1"/>
      <c r="I327" s="1"/>
      <c r="J327" s="1"/>
      <c r="K327" s="110" t="s">
        <v>1746</v>
      </c>
      <c r="L327" s="110" t="s">
        <v>1745</v>
      </c>
      <c r="M327" s="110" t="s">
        <v>1582</v>
      </c>
      <c r="N327" s="110" t="s">
        <v>1758</v>
      </c>
      <c r="O327" s="110" t="s">
        <v>1584</v>
      </c>
      <c r="P327" s="112" t="s">
        <v>1751</v>
      </c>
      <c r="Q327" s="111" t="s">
        <v>1737</v>
      </c>
      <c r="R327" s="113" t="str">
        <f>IFERROR(CONCATENATE("*",VLOOKUP(L327,PARAM!E:F,2,0),VLOOKUP(M327,PARAM!K:L,2,0),VLOOKUP(N327,PARAM!H:I,2,0),VLOOKUP(P327,PARAM!S:T,2,0),"*"),"")</f>
        <v>*2632323*</v>
      </c>
      <c r="S327" s="111" t="str">
        <f>IFERROR(CONCATENATE(VLOOKUP(L327,PARAM!E:F,2,0),VLOOKUP(M327,PARAM!K:L,2,0),VLOOKUP(N327,PARAM!H:I,2,0),VLOOKUP(O327,PARAM!P:Q,2,0),VLOOKUP(P327,PARAM!S:T,2,0)),"")</f>
        <v>263231623</v>
      </c>
      <c r="T327" s="111">
        <f t="shared" si="4"/>
        <v>9</v>
      </c>
      <c r="U327" s="111" t="str">
        <f t="shared" si="5"/>
        <v>BUSOS UNISEX ALGODON SIN ESTAMPADO VARIOS TALLA L</v>
      </c>
    </row>
    <row r="328" hidden="1">
      <c r="A328" s="7">
        <v>2.0</v>
      </c>
      <c r="B328" s="121" t="s">
        <v>2476</v>
      </c>
      <c r="C328" s="1"/>
      <c r="D328" s="5" t="s">
        <v>2480</v>
      </c>
      <c r="E328" s="4">
        <v>22000.0</v>
      </c>
      <c r="F328" s="2">
        <f t="shared" si="2"/>
        <v>44000</v>
      </c>
      <c r="G328" s="109">
        <f t="shared" si="8"/>
        <v>44000</v>
      </c>
      <c r="H328" s="1"/>
      <c r="I328" s="1"/>
      <c r="J328" s="1"/>
      <c r="K328" s="110" t="s">
        <v>1746</v>
      </c>
      <c r="L328" s="110" t="s">
        <v>1745</v>
      </c>
      <c r="M328" s="110" t="s">
        <v>1582</v>
      </c>
      <c r="N328" s="110" t="s">
        <v>1758</v>
      </c>
      <c r="O328" s="110" t="s">
        <v>1584</v>
      </c>
      <c r="P328" s="112" t="s">
        <v>1754</v>
      </c>
      <c r="Q328" s="111" t="s">
        <v>1737</v>
      </c>
      <c r="R328" s="113" t="str">
        <f>IFERROR(CONCATENATE("*",VLOOKUP(L328,PARAM!E:F,2,0),VLOOKUP(M328,PARAM!K:L,2,0),VLOOKUP(N328,PARAM!H:I,2,0),VLOOKUP(P328,PARAM!S:T,2,0),"*"),"")</f>
        <v>*2632332*</v>
      </c>
      <c r="S328" s="111" t="str">
        <f>IFERROR(CONCATENATE(VLOOKUP(L328,PARAM!E:F,2,0),VLOOKUP(M328,PARAM!K:L,2,0),VLOOKUP(N328,PARAM!H:I,2,0),VLOOKUP(O328,PARAM!P:Q,2,0),VLOOKUP(P328,PARAM!S:T,2,0)),"")</f>
        <v>263231632</v>
      </c>
      <c r="T328" s="111">
        <f t="shared" si="4"/>
        <v>9</v>
      </c>
      <c r="U328" s="111" t="str">
        <f t="shared" si="5"/>
        <v>BUSOS UNISEX ALGODON SIN ESTAMPADO VARIOS TALLA XL</v>
      </c>
    </row>
    <row r="329" hidden="1">
      <c r="A329" s="7">
        <v>4.0</v>
      </c>
      <c r="B329" s="5" t="s">
        <v>2279</v>
      </c>
      <c r="C329" s="1"/>
      <c r="D329" s="5" t="s">
        <v>2481</v>
      </c>
      <c r="E329" s="4">
        <v>35000.0</v>
      </c>
      <c r="F329" s="2">
        <f t="shared" si="2"/>
        <v>140000</v>
      </c>
      <c r="G329" s="109">
        <f t="shared" si="8"/>
        <v>70000</v>
      </c>
      <c r="H329" s="1"/>
      <c r="I329" s="1"/>
      <c r="J329" s="1"/>
      <c r="K329" s="110" t="s">
        <v>1975</v>
      </c>
      <c r="L329" s="110" t="s">
        <v>1761</v>
      </c>
      <c r="M329" s="110" t="s">
        <v>1582</v>
      </c>
      <c r="N329" s="111" t="s">
        <v>1981</v>
      </c>
      <c r="O329" s="110" t="s">
        <v>1584</v>
      </c>
      <c r="P329" s="112" t="s">
        <v>1753</v>
      </c>
      <c r="Q329" s="111" t="s">
        <v>1737</v>
      </c>
      <c r="R329" s="113" t="str">
        <f>IFERROR(CONCATENATE("*",VLOOKUP(L329,PARAM!E:F,2,0),VLOOKUP(M329,PARAM!K:L,2,0),VLOOKUP(N329,PARAM!H:I,2,0),VLOOKUP(P329,PARAM!S:T,2,0),"*"),"")</f>
        <v>*11324927*</v>
      </c>
      <c r="S329" s="111" t="str">
        <f>IFERROR(CONCATENATE(VLOOKUP(L329,PARAM!E:F,2,0),VLOOKUP(M329,PARAM!K:L,2,0),VLOOKUP(N329,PARAM!H:I,2,0),VLOOKUP(O329,PARAM!P:Q,2,0),VLOOKUP(P329,PARAM!S:T,2,0)),"")</f>
        <v>1132491627</v>
      </c>
      <c r="T329" s="111">
        <f t="shared" si="4"/>
        <v>10</v>
      </c>
      <c r="U329" s="111" t="str">
        <f t="shared" si="5"/>
        <v>CAMISETAS UNISEX SEDA FRÍA VARIOS TALLA S</v>
      </c>
    </row>
    <row r="330" hidden="1">
      <c r="A330" s="7">
        <v>5.0</v>
      </c>
      <c r="B330" s="5" t="s">
        <v>2279</v>
      </c>
      <c r="C330" s="1"/>
      <c r="D330" s="5" t="s">
        <v>2481</v>
      </c>
      <c r="E330" s="4">
        <v>35000.0</v>
      </c>
      <c r="F330" s="2">
        <f t="shared" si="2"/>
        <v>175000</v>
      </c>
      <c r="G330" s="109">
        <f t="shared" si="8"/>
        <v>70000</v>
      </c>
      <c r="H330" s="1"/>
      <c r="I330" s="1"/>
      <c r="J330" s="1"/>
      <c r="K330" s="110" t="s">
        <v>1975</v>
      </c>
      <c r="L330" s="110" t="s">
        <v>1761</v>
      </c>
      <c r="M330" s="110" t="s">
        <v>1582</v>
      </c>
      <c r="N330" s="111" t="s">
        <v>1981</v>
      </c>
      <c r="O330" s="110" t="s">
        <v>1584</v>
      </c>
      <c r="P330" s="112" t="s">
        <v>1752</v>
      </c>
      <c r="Q330" s="111" t="s">
        <v>1737</v>
      </c>
      <c r="R330" s="113" t="str">
        <f>IFERROR(CONCATENATE("*",VLOOKUP(L330,PARAM!E:F,2,0),VLOOKUP(M330,PARAM!K:L,2,0),VLOOKUP(N330,PARAM!H:I,2,0),VLOOKUP(P330,PARAM!S:T,2,0),"*"),"")</f>
        <v>*11324925*</v>
      </c>
      <c r="S330" s="111" t="str">
        <f>IFERROR(CONCATENATE(VLOOKUP(L330,PARAM!E:F,2,0),VLOOKUP(M330,PARAM!K:L,2,0),VLOOKUP(N330,PARAM!H:I,2,0),VLOOKUP(O330,PARAM!P:Q,2,0),VLOOKUP(P330,PARAM!S:T,2,0)),"")</f>
        <v>1132491625</v>
      </c>
      <c r="T330" s="111">
        <f t="shared" si="4"/>
        <v>10</v>
      </c>
      <c r="U330" s="111" t="str">
        <f t="shared" si="5"/>
        <v>CAMISETAS UNISEX SEDA FRÍA VARIOS TALLA M</v>
      </c>
    </row>
    <row r="331" hidden="1">
      <c r="A331" s="7">
        <v>4.0</v>
      </c>
      <c r="B331" s="5" t="s">
        <v>2279</v>
      </c>
      <c r="C331" s="1"/>
      <c r="D331" s="5" t="s">
        <v>2481</v>
      </c>
      <c r="E331" s="4">
        <v>35000.0</v>
      </c>
      <c r="F331" s="2">
        <f t="shared" si="2"/>
        <v>140000</v>
      </c>
      <c r="G331" s="109">
        <f t="shared" si="8"/>
        <v>70000</v>
      </c>
      <c r="H331" s="1"/>
      <c r="I331" s="1"/>
      <c r="J331" s="1"/>
      <c r="K331" s="110" t="s">
        <v>1975</v>
      </c>
      <c r="L331" s="110" t="s">
        <v>1761</v>
      </c>
      <c r="M331" s="110" t="s">
        <v>1582</v>
      </c>
      <c r="N331" s="111" t="s">
        <v>1981</v>
      </c>
      <c r="O331" s="110" t="s">
        <v>1584</v>
      </c>
      <c r="P331" s="112" t="s">
        <v>1751</v>
      </c>
      <c r="Q331" s="111" t="s">
        <v>1737</v>
      </c>
      <c r="R331" s="113" t="str">
        <f>IFERROR(CONCATENATE("*",VLOOKUP(L331,PARAM!E:F,2,0),VLOOKUP(M331,PARAM!K:L,2,0),VLOOKUP(N331,PARAM!H:I,2,0),VLOOKUP(P331,PARAM!S:T,2,0),"*"),"")</f>
        <v>*11324923*</v>
      </c>
      <c r="S331" s="111" t="str">
        <f>IFERROR(CONCATENATE(VLOOKUP(L331,PARAM!E:F,2,0),VLOOKUP(M331,PARAM!K:L,2,0),VLOOKUP(N331,PARAM!H:I,2,0),VLOOKUP(O331,PARAM!P:Q,2,0),VLOOKUP(P331,PARAM!S:T,2,0)),"")</f>
        <v>1132491623</v>
      </c>
      <c r="T331" s="111">
        <f t="shared" si="4"/>
        <v>10</v>
      </c>
      <c r="U331" s="111" t="str">
        <f t="shared" si="5"/>
        <v>CAMISETAS UNISEX SEDA FRÍA VARIOS TALLA L</v>
      </c>
    </row>
    <row r="332" hidden="1">
      <c r="A332" s="7">
        <v>2.0</v>
      </c>
      <c r="B332" s="5" t="s">
        <v>2279</v>
      </c>
      <c r="C332" s="1"/>
      <c r="D332" s="5" t="s">
        <v>2481</v>
      </c>
      <c r="E332" s="4">
        <v>35000.0</v>
      </c>
      <c r="F332" s="2">
        <f t="shared" si="2"/>
        <v>70000</v>
      </c>
      <c r="G332" s="109">
        <f t="shared" si="8"/>
        <v>70000</v>
      </c>
      <c r="H332" s="1"/>
      <c r="I332" s="1"/>
      <c r="J332" s="1"/>
      <c r="K332" s="110" t="s">
        <v>1975</v>
      </c>
      <c r="L332" s="110" t="s">
        <v>1761</v>
      </c>
      <c r="M332" s="110" t="s">
        <v>1582</v>
      </c>
      <c r="N332" s="111" t="s">
        <v>1981</v>
      </c>
      <c r="O332" s="110" t="s">
        <v>1584</v>
      </c>
      <c r="P332" s="112" t="s">
        <v>1754</v>
      </c>
      <c r="Q332" s="111" t="s">
        <v>1737</v>
      </c>
      <c r="R332" s="113" t="str">
        <f>IFERROR(CONCATENATE("*",VLOOKUP(L332,PARAM!E:F,2,0),VLOOKUP(M332,PARAM!K:L,2,0),VLOOKUP(N332,PARAM!H:I,2,0),VLOOKUP(P332,PARAM!S:T,2,0),"*"),"")</f>
        <v>*11324932*</v>
      </c>
      <c r="S332" s="111" t="str">
        <f>IFERROR(CONCATENATE(VLOOKUP(L332,PARAM!E:F,2,0),VLOOKUP(M332,PARAM!K:L,2,0),VLOOKUP(N332,PARAM!H:I,2,0),VLOOKUP(O332,PARAM!P:Q,2,0),VLOOKUP(P332,PARAM!S:T,2,0)),"")</f>
        <v>1132491632</v>
      </c>
      <c r="T332" s="111">
        <f t="shared" si="4"/>
        <v>10</v>
      </c>
      <c r="U332" s="111" t="str">
        <f t="shared" si="5"/>
        <v>CAMISETAS UNISEX SEDA FRÍA VARIOS TALLA XL</v>
      </c>
    </row>
    <row r="333" hidden="1">
      <c r="A333" s="7">
        <v>1.0</v>
      </c>
      <c r="B333" s="5" t="s">
        <v>2091</v>
      </c>
      <c r="C333" s="1"/>
      <c r="D333" s="5" t="s">
        <v>2482</v>
      </c>
      <c r="E333" s="4">
        <v>32000.0</v>
      </c>
      <c r="F333" s="2">
        <f t="shared" si="2"/>
        <v>32000</v>
      </c>
      <c r="G333" s="109">
        <f t="shared" si="8"/>
        <v>64000</v>
      </c>
      <c r="H333" s="1"/>
      <c r="I333" s="1"/>
      <c r="J333" s="1"/>
      <c r="K333" s="110" t="s">
        <v>1906</v>
      </c>
      <c r="L333" s="110" t="s">
        <v>1902</v>
      </c>
      <c r="M333" s="110" t="s">
        <v>1599</v>
      </c>
      <c r="N333" s="111" t="s">
        <v>1952</v>
      </c>
      <c r="O333" s="110" t="s">
        <v>1771</v>
      </c>
      <c r="P333" s="112">
        <v>16.0</v>
      </c>
      <c r="Q333" s="111" t="s">
        <v>871</v>
      </c>
      <c r="R333" s="113" t="str">
        <f>IFERROR(CONCATENATE("*",VLOOKUP(L333,PARAM!E:F,2,0),VLOOKUP(M333,PARAM!K:L,2,0),VLOOKUP(N333,PARAM!H:I,2,0),VLOOKUP(P333,PARAM!S:T,2,0),"*"),"")</f>
        <v>*1116*</v>
      </c>
      <c r="S333" s="111" t="str">
        <f>IFERROR(CONCATENATE(VLOOKUP(L333,PARAM!E:F,2,0),VLOOKUP(M333,PARAM!K:L,2,0),VLOOKUP(N333,PARAM!H:I,2,0),VLOOKUP(O333,PARAM!P:Q,2,0),VLOOKUP(P333,PARAM!S:T,2,0)),"")</f>
        <v>11126</v>
      </c>
      <c r="T333" s="111">
        <f t="shared" si="4"/>
        <v>6</v>
      </c>
      <c r="U333" s="111" t="str">
        <f t="shared" si="5"/>
        <v>JEANS DAMA 1 BOTON AZUL TALLA 16</v>
      </c>
    </row>
    <row r="334" hidden="1">
      <c r="A334" s="7">
        <v>2.0</v>
      </c>
      <c r="B334" s="5" t="s">
        <v>2091</v>
      </c>
      <c r="C334" s="1"/>
      <c r="D334" s="5" t="s">
        <v>2482</v>
      </c>
      <c r="E334" s="4">
        <v>32000.0</v>
      </c>
      <c r="F334" s="2">
        <f t="shared" si="2"/>
        <v>64000</v>
      </c>
      <c r="G334" s="109">
        <f t="shared" si="8"/>
        <v>64000</v>
      </c>
      <c r="H334" s="1"/>
      <c r="I334" s="1"/>
      <c r="J334" s="1"/>
      <c r="K334" s="110" t="s">
        <v>1906</v>
      </c>
      <c r="L334" s="110" t="s">
        <v>1902</v>
      </c>
      <c r="M334" s="110" t="s">
        <v>1599</v>
      </c>
      <c r="N334" s="111" t="s">
        <v>1952</v>
      </c>
      <c r="O334" s="110" t="s">
        <v>1771</v>
      </c>
      <c r="P334" s="112">
        <v>8.0</v>
      </c>
      <c r="Q334" s="111" t="s">
        <v>871</v>
      </c>
      <c r="R334" s="113" t="str">
        <f>IFERROR(CONCATENATE("*",VLOOKUP(L334,PARAM!E:F,2,0),VLOOKUP(M334,PARAM!K:L,2,0),VLOOKUP(N334,PARAM!H:I,2,0),VLOOKUP(P334,PARAM!S:T,2,0),"*"),"")</f>
        <v>*1112*</v>
      </c>
      <c r="S334" s="111" t="str">
        <f>IFERROR(CONCATENATE(VLOOKUP(L334,PARAM!E:F,2,0),VLOOKUP(M334,PARAM!K:L,2,0),VLOOKUP(N334,PARAM!H:I,2,0),VLOOKUP(O334,PARAM!P:Q,2,0),VLOOKUP(P334,PARAM!S:T,2,0)),"")</f>
        <v>11122</v>
      </c>
      <c r="T334" s="111">
        <f t="shared" si="4"/>
        <v>6</v>
      </c>
      <c r="U334" s="111" t="str">
        <f t="shared" si="5"/>
        <v>JEANS DAMA 1 BOTON AZUL TALLA 8</v>
      </c>
    </row>
    <row r="335" hidden="1">
      <c r="A335" s="7">
        <v>1.0</v>
      </c>
      <c r="B335" s="5" t="s">
        <v>2483</v>
      </c>
      <c r="C335" s="1"/>
      <c r="D335" s="5" t="s">
        <v>2484</v>
      </c>
      <c r="E335" s="4">
        <v>32000.0</v>
      </c>
      <c r="F335" s="2">
        <f t="shared" si="2"/>
        <v>32000</v>
      </c>
      <c r="G335" s="109">
        <f t="shared" si="8"/>
        <v>64000</v>
      </c>
      <c r="H335" s="1"/>
      <c r="I335" s="1"/>
      <c r="J335" s="1"/>
      <c r="K335" s="110" t="s">
        <v>1906</v>
      </c>
      <c r="L335" s="110" t="s">
        <v>1902</v>
      </c>
      <c r="M335" s="110" t="s">
        <v>1599</v>
      </c>
      <c r="N335" s="111" t="s">
        <v>1954</v>
      </c>
      <c r="O335" s="110" t="s">
        <v>1771</v>
      </c>
      <c r="P335" s="112">
        <v>10.0</v>
      </c>
      <c r="Q335" s="111" t="s">
        <v>871</v>
      </c>
      <c r="R335" s="113" t="str">
        <f>IFERROR(CONCATENATE("*",VLOOKUP(L335,PARAM!E:F,2,0),VLOOKUP(M335,PARAM!K:L,2,0),VLOOKUP(N335,PARAM!H:I,2,0),VLOOKUP(P335,PARAM!S:T,2,0),"*"),"")</f>
        <v>*1143*</v>
      </c>
      <c r="S335" s="111" t="str">
        <f>IFERROR(CONCATENATE(VLOOKUP(L335,PARAM!E:F,2,0),VLOOKUP(M335,PARAM!K:L,2,0),VLOOKUP(N335,PARAM!H:I,2,0),VLOOKUP(O335,PARAM!P:Q,2,0),VLOOKUP(P335,PARAM!S:T,2,0)),"")</f>
        <v>11423</v>
      </c>
      <c r="T335" s="111">
        <f t="shared" si="4"/>
        <v>6</v>
      </c>
      <c r="U335" s="111" t="str">
        <f t="shared" si="5"/>
        <v>JEANS DAMA 4 BOTONES AZUL TALLA 10</v>
      </c>
    </row>
    <row r="336" hidden="1">
      <c r="A336" s="7">
        <v>1.0</v>
      </c>
      <c r="B336" s="5" t="s">
        <v>2485</v>
      </c>
      <c r="C336" s="1"/>
      <c r="D336" s="5" t="s">
        <v>2486</v>
      </c>
      <c r="E336" s="4">
        <v>32000.0</v>
      </c>
      <c r="F336" s="2">
        <f t="shared" si="2"/>
        <v>32000</v>
      </c>
      <c r="G336" s="109">
        <f t="shared" si="8"/>
        <v>64000</v>
      </c>
      <c r="H336" s="1"/>
      <c r="I336" s="1"/>
      <c r="J336" s="1"/>
      <c r="K336" s="110" t="s">
        <v>1906</v>
      </c>
      <c r="L336" s="110" t="s">
        <v>1871</v>
      </c>
      <c r="M336" s="110" t="s">
        <v>1599</v>
      </c>
      <c r="N336" s="110" t="s">
        <v>1908</v>
      </c>
      <c r="O336" s="110" t="s">
        <v>1771</v>
      </c>
      <c r="P336" s="112">
        <v>14.0</v>
      </c>
      <c r="Q336" s="111" t="s">
        <v>871</v>
      </c>
      <c r="R336" s="113" t="str">
        <f>IFERROR(CONCATENATE("*",VLOOKUP(L336,PARAM!E:F,2,0),VLOOKUP(M336,PARAM!K:L,2,0),VLOOKUP(N336,PARAM!H:I,2,0),VLOOKUP(P336,PARAM!S:T,2,0),"*"),"")</f>
        <v>*512395*</v>
      </c>
      <c r="S336" s="111" t="str">
        <f>IFERROR(CONCATENATE(VLOOKUP(L336,PARAM!E:F,2,0),VLOOKUP(M336,PARAM!K:L,2,0),VLOOKUP(N336,PARAM!H:I,2,0),VLOOKUP(O336,PARAM!P:Q,2,0),VLOOKUP(P336,PARAM!S:T,2,0)),"")</f>
        <v>5123925</v>
      </c>
      <c r="T336" s="111">
        <f t="shared" si="4"/>
        <v>8</v>
      </c>
      <c r="U336" s="111" t="str">
        <f t="shared" si="5"/>
        <v>BERMUDAS DAMA RODILLA AZUL TALLA 14</v>
      </c>
    </row>
    <row r="337" hidden="1">
      <c r="A337" s="7">
        <v>1.0</v>
      </c>
      <c r="B337" s="5" t="s">
        <v>2485</v>
      </c>
      <c r="C337" s="1"/>
      <c r="D337" s="5" t="s">
        <v>2486</v>
      </c>
      <c r="E337" s="4">
        <v>32000.0</v>
      </c>
      <c r="F337" s="2">
        <f t="shared" si="2"/>
        <v>32000</v>
      </c>
      <c r="G337" s="109">
        <f t="shared" si="8"/>
        <v>64000</v>
      </c>
      <c r="H337" s="1"/>
      <c r="I337" s="1"/>
      <c r="J337" s="1"/>
      <c r="K337" s="110" t="s">
        <v>1906</v>
      </c>
      <c r="L337" s="110" t="s">
        <v>1871</v>
      </c>
      <c r="M337" s="110" t="s">
        <v>1599</v>
      </c>
      <c r="N337" s="110" t="s">
        <v>1908</v>
      </c>
      <c r="O337" s="110" t="s">
        <v>1771</v>
      </c>
      <c r="P337" s="112">
        <v>16.0</v>
      </c>
      <c r="Q337" s="111" t="s">
        <v>871</v>
      </c>
      <c r="R337" s="113" t="str">
        <f>IFERROR(CONCATENATE("*",VLOOKUP(L337,PARAM!E:F,2,0),VLOOKUP(M337,PARAM!K:L,2,0),VLOOKUP(N337,PARAM!H:I,2,0),VLOOKUP(P337,PARAM!S:T,2,0),"*"),"")</f>
        <v>*512396*</v>
      </c>
      <c r="S337" s="111" t="str">
        <f>IFERROR(CONCATENATE(VLOOKUP(L337,PARAM!E:F,2,0),VLOOKUP(M337,PARAM!K:L,2,0),VLOOKUP(N337,PARAM!H:I,2,0),VLOOKUP(O337,PARAM!P:Q,2,0),VLOOKUP(P337,PARAM!S:T,2,0)),"")</f>
        <v>5123926</v>
      </c>
      <c r="T337" s="111">
        <f t="shared" si="4"/>
        <v>8</v>
      </c>
      <c r="U337" s="111" t="str">
        <f t="shared" si="5"/>
        <v>BERMUDAS DAMA RODILLA AZUL TALLA 16</v>
      </c>
    </row>
    <row r="338" hidden="1">
      <c r="A338" s="7">
        <v>1.0</v>
      </c>
      <c r="B338" s="5" t="s">
        <v>2485</v>
      </c>
      <c r="C338" s="1"/>
      <c r="D338" s="5" t="s">
        <v>2486</v>
      </c>
      <c r="E338" s="4">
        <v>32000.0</v>
      </c>
      <c r="F338" s="2">
        <f t="shared" si="2"/>
        <v>32000</v>
      </c>
      <c r="G338" s="109">
        <f t="shared" si="8"/>
        <v>64000</v>
      </c>
      <c r="H338" s="1"/>
      <c r="I338" s="1"/>
      <c r="J338" s="1"/>
      <c r="K338" s="110" t="s">
        <v>1906</v>
      </c>
      <c r="L338" s="110" t="s">
        <v>1871</v>
      </c>
      <c r="M338" s="110" t="s">
        <v>1599</v>
      </c>
      <c r="N338" s="110" t="s">
        <v>1908</v>
      </c>
      <c r="O338" s="110" t="s">
        <v>1771</v>
      </c>
      <c r="P338" s="112">
        <v>12.0</v>
      </c>
      <c r="Q338" s="111" t="s">
        <v>871</v>
      </c>
      <c r="R338" s="113" t="str">
        <f>IFERROR(CONCATENATE("*",VLOOKUP(L338,PARAM!E:F,2,0),VLOOKUP(M338,PARAM!K:L,2,0),VLOOKUP(N338,PARAM!H:I,2,0),VLOOKUP(P338,PARAM!S:T,2,0),"*"),"")</f>
        <v>*512394*</v>
      </c>
      <c r="S338" s="111" t="str">
        <f>IFERROR(CONCATENATE(VLOOKUP(L338,PARAM!E:F,2,0),VLOOKUP(M338,PARAM!K:L,2,0),VLOOKUP(N338,PARAM!H:I,2,0),VLOOKUP(O338,PARAM!P:Q,2,0),VLOOKUP(P338,PARAM!S:T,2,0)),"")</f>
        <v>5123924</v>
      </c>
      <c r="T338" s="111">
        <f t="shared" si="4"/>
        <v>8</v>
      </c>
      <c r="U338" s="111" t="str">
        <f t="shared" si="5"/>
        <v>BERMUDAS DAMA RODILLA AZUL TALLA 12</v>
      </c>
    </row>
    <row r="339" hidden="1">
      <c r="A339" s="7">
        <v>1.0</v>
      </c>
      <c r="B339" s="5" t="s">
        <v>2485</v>
      </c>
      <c r="C339" s="1"/>
      <c r="D339" s="5" t="s">
        <v>2486</v>
      </c>
      <c r="E339" s="4">
        <v>32000.0</v>
      </c>
      <c r="F339" s="2">
        <f t="shared" si="2"/>
        <v>32000</v>
      </c>
      <c r="G339" s="109">
        <f t="shared" si="8"/>
        <v>64000</v>
      </c>
      <c r="H339" s="1"/>
      <c r="I339" s="1"/>
      <c r="J339" s="1"/>
      <c r="K339" s="110" t="s">
        <v>1906</v>
      </c>
      <c r="L339" s="110" t="s">
        <v>1871</v>
      </c>
      <c r="M339" s="110" t="s">
        <v>1599</v>
      </c>
      <c r="N339" s="110" t="s">
        <v>1908</v>
      </c>
      <c r="O339" s="110" t="s">
        <v>1771</v>
      </c>
      <c r="P339" s="112">
        <v>10.0</v>
      </c>
      <c r="Q339" s="111" t="s">
        <v>871</v>
      </c>
      <c r="R339" s="113" t="str">
        <f>IFERROR(CONCATENATE("*",VLOOKUP(L339,PARAM!E:F,2,0),VLOOKUP(M339,PARAM!K:L,2,0),VLOOKUP(N339,PARAM!H:I,2,0),VLOOKUP(P339,PARAM!S:T,2,0),"*"),"")</f>
        <v>*512393*</v>
      </c>
      <c r="S339" s="111" t="str">
        <f>IFERROR(CONCATENATE(VLOOKUP(L339,PARAM!E:F,2,0),VLOOKUP(M339,PARAM!K:L,2,0),VLOOKUP(N339,PARAM!H:I,2,0),VLOOKUP(O339,PARAM!P:Q,2,0),VLOOKUP(P339,PARAM!S:T,2,0)),"")</f>
        <v>5123923</v>
      </c>
      <c r="T339" s="111">
        <f t="shared" si="4"/>
        <v>8</v>
      </c>
      <c r="U339" s="111" t="str">
        <f t="shared" si="5"/>
        <v>BERMUDAS DAMA RODILLA AZUL TALLA 10</v>
      </c>
    </row>
    <row r="340" hidden="1">
      <c r="A340" s="5">
        <v>4.0</v>
      </c>
      <c r="B340" s="5" t="s">
        <v>2487</v>
      </c>
      <c r="C340" s="1"/>
      <c r="D340" s="5" t="s">
        <v>2488</v>
      </c>
      <c r="E340" s="4">
        <v>27000.0</v>
      </c>
      <c r="F340" s="2">
        <f t="shared" si="2"/>
        <v>108000</v>
      </c>
      <c r="G340" s="109">
        <f t="shared" si="8"/>
        <v>54000</v>
      </c>
      <c r="H340" s="1"/>
      <c r="I340" s="1"/>
      <c r="J340" s="1"/>
      <c r="K340" s="110" t="s">
        <v>1746</v>
      </c>
      <c r="L340" s="110" t="s">
        <v>1761</v>
      </c>
      <c r="M340" s="110" t="s">
        <v>1606</v>
      </c>
      <c r="N340" s="110" t="s">
        <v>2489</v>
      </c>
      <c r="O340" s="110" t="s">
        <v>1768</v>
      </c>
      <c r="P340" s="112" t="s">
        <v>1753</v>
      </c>
      <c r="Q340" s="111" t="s">
        <v>1658</v>
      </c>
      <c r="R340" s="113" t="str">
        <f>IFERROR(CONCATENATE("*",VLOOKUP(L340,PARAM!E:F,2,0),VLOOKUP(M340,PARAM!K:L,2,0),VLOOKUP(N340,PARAM!H:I,2,0),VLOOKUP(P340,PARAM!S:T,2,0),"*"),"")</f>
        <v/>
      </c>
      <c r="S340" s="111" t="str">
        <f>IFERROR(CONCATENATE(VLOOKUP(L340,PARAM!E:F,2,0),VLOOKUP(M340,PARAM!K:L,2,0),VLOOKUP(N340,PARAM!H:I,2,0),VLOOKUP(O340,PARAM!P:Q,2,0),VLOOKUP(P340,PARAM!S:T,2,0)),"")</f>
        <v/>
      </c>
      <c r="T340" s="111">
        <f t="shared" si="4"/>
        <v>0</v>
      </c>
      <c r="U340" s="111" t="str">
        <f t="shared" si="5"/>
        <v>CAMISETAS CABALLERO COLOMBIA 1.1 LOCAL AMARILLO TALLA S</v>
      </c>
    </row>
    <row r="341" hidden="1">
      <c r="A341" s="5">
        <v>5.0</v>
      </c>
      <c r="B341" s="5" t="s">
        <v>2487</v>
      </c>
      <c r="C341" s="1"/>
      <c r="D341" s="5" t="s">
        <v>2488</v>
      </c>
      <c r="E341" s="4">
        <v>27000.0</v>
      </c>
      <c r="F341" s="2">
        <f t="shared" si="2"/>
        <v>135000</v>
      </c>
      <c r="G341" s="109">
        <f t="shared" si="8"/>
        <v>54000</v>
      </c>
      <c r="H341" s="1"/>
      <c r="I341" s="1"/>
      <c r="J341" s="1"/>
      <c r="K341" s="110" t="s">
        <v>1746</v>
      </c>
      <c r="L341" s="110" t="s">
        <v>1761</v>
      </c>
      <c r="M341" s="110" t="s">
        <v>1606</v>
      </c>
      <c r="N341" s="110" t="s">
        <v>2489</v>
      </c>
      <c r="O341" s="110" t="s">
        <v>1768</v>
      </c>
      <c r="P341" s="112" t="s">
        <v>1752</v>
      </c>
      <c r="Q341" s="111" t="s">
        <v>1658</v>
      </c>
      <c r="R341" s="113" t="str">
        <f>IFERROR(CONCATENATE("*",VLOOKUP(L341,PARAM!E:F,2,0),VLOOKUP(M341,PARAM!K:L,2,0),VLOOKUP(N341,PARAM!H:I,2,0),VLOOKUP(P341,PARAM!S:T,2,0),"*"),"")</f>
        <v/>
      </c>
      <c r="S341" s="111" t="str">
        <f>IFERROR(CONCATENATE(VLOOKUP(L341,PARAM!E:F,2,0),VLOOKUP(M341,PARAM!K:L,2,0),VLOOKUP(N341,PARAM!H:I,2,0),VLOOKUP(O341,PARAM!P:Q,2,0),VLOOKUP(P341,PARAM!S:T,2,0)),"")</f>
        <v/>
      </c>
      <c r="T341" s="111">
        <f t="shared" si="4"/>
        <v>0</v>
      </c>
      <c r="U341" s="111" t="str">
        <f t="shared" si="5"/>
        <v>CAMISETAS CABALLERO COLOMBIA 1.1 LOCAL AMARILLO TALLA M</v>
      </c>
    </row>
    <row r="342" hidden="1">
      <c r="A342" s="5">
        <v>6.0</v>
      </c>
      <c r="B342" s="5" t="s">
        <v>2487</v>
      </c>
      <c r="C342" s="1"/>
      <c r="D342" s="5" t="s">
        <v>2488</v>
      </c>
      <c r="E342" s="4">
        <v>27000.0</v>
      </c>
      <c r="F342" s="2">
        <f t="shared" si="2"/>
        <v>162000</v>
      </c>
      <c r="G342" s="109">
        <f t="shared" si="8"/>
        <v>54000</v>
      </c>
      <c r="H342" s="1"/>
      <c r="I342" s="1"/>
      <c r="J342" s="1"/>
      <c r="K342" s="110" t="s">
        <v>1746</v>
      </c>
      <c r="L342" s="110" t="s">
        <v>1761</v>
      </c>
      <c r="M342" s="110" t="s">
        <v>1606</v>
      </c>
      <c r="N342" s="110" t="s">
        <v>2489</v>
      </c>
      <c r="O342" s="110" t="s">
        <v>1768</v>
      </c>
      <c r="P342" s="112" t="s">
        <v>1751</v>
      </c>
      <c r="Q342" s="111" t="s">
        <v>1658</v>
      </c>
      <c r="R342" s="113" t="str">
        <f>IFERROR(CONCATENATE("*",VLOOKUP(L342,PARAM!E:F,2,0),VLOOKUP(M342,PARAM!K:L,2,0),VLOOKUP(N342,PARAM!H:I,2,0),VLOOKUP(P342,PARAM!S:T,2,0),"*"),"")</f>
        <v/>
      </c>
      <c r="S342" s="111" t="str">
        <f>IFERROR(CONCATENATE(VLOOKUP(L342,PARAM!E:F,2,0),VLOOKUP(M342,PARAM!K:L,2,0),VLOOKUP(N342,PARAM!H:I,2,0),VLOOKUP(O342,PARAM!P:Q,2,0),VLOOKUP(P342,PARAM!S:T,2,0)),"")</f>
        <v/>
      </c>
      <c r="T342" s="111">
        <f t="shared" si="4"/>
        <v>0</v>
      </c>
      <c r="U342" s="111" t="str">
        <f t="shared" si="5"/>
        <v>CAMISETAS CABALLERO COLOMBIA 1.1 LOCAL AMARILLO TALLA L</v>
      </c>
    </row>
    <row r="343" hidden="1">
      <c r="A343" s="5">
        <v>4.0</v>
      </c>
      <c r="B343" s="5" t="s">
        <v>2487</v>
      </c>
      <c r="C343" s="1"/>
      <c r="D343" s="5" t="s">
        <v>2488</v>
      </c>
      <c r="E343" s="4">
        <v>27000.0</v>
      </c>
      <c r="F343" s="2">
        <f t="shared" si="2"/>
        <v>108000</v>
      </c>
      <c r="G343" s="109">
        <f t="shared" si="8"/>
        <v>54000</v>
      </c>
      <c r="H343" s="1"/>
      <c r="I343" s="1"/>
      <c r="J343" s="1"/>
      <c r="K343" s="110" t="s">
        <v>1746</v>
      </c>
      <c r="L343" s="110" t="s">
        <v>1761</v>
      </c>
      <c r="M343" s="110" t="s">
        <v>1606</v>
      </c>
      <c r="N343" s="110" t="s">
        <v>2489</v>
      </c>
      <c r="O343" s="110" t="s">
        <v>1768</v>
      </c>
      <c r="P343" s="112" t="s">
        <v>1754</v>
      </c>
      <c r="Q343" s="111" t="s">
        <v>1658</v>
      </c>
      <c r="R343" s="113" t="str">
        <f>IFERROR(CONCATENATE("*",VLOOKUP(L343,PARAM!E:F,2,0),VLOOKUP(M343,PARAM!K:L,2,0),VLOOKUP(N343,PARAM!H:I,2,0),VLOOKUP(P343,PARAM!S:T,2,0),"*"),"")</f>
        <v/>
      </c>
      <c r="S343" s="111" t="str">
        <f>IFERROR(CONCATENATE(VLOOKUP(L343,PARAM!E:F,2,0),VLOOKUP(M343,PARAM!K:L,2,0),VLOOKUP(N343,PARAM!H:I,2,0),VLOOKUP(O343,PARAM!P:Q,2,0),VLOOKUP(P343,PARAM!S:T,2,0)),"")</f>
        <v/>
      </c>
      <c r="T343" s="111">
        <f t="shared" si="4"/>
        <v>0</v>
      </c>
      <c r="U343" s="111" t="str">
        <f t="shared" si="5"/>
        <v>CAMISETAS CABALLERO COLOMBIA 1.1 LOCAL AMARILLO TALLA XL</v>
      </c>
    </row>
    <row r="344" hidden="1">
      <c r="A344" s="5">
        <v>4.0</v>
      </c>
      <c r="B344" s="5" t="s">
        <v>2487</v>
      </c>
      <c r="C344" s="1"/>
      <c r="D344" s="5" t="s">
        <v>2490</v>
      </c>
      <c r="E344" s="4">
        <v>27000.0</v>
      </c>
      <c r="F344" s="2">
        <f t="shared" si="2"/>
        <v>108000</v>
      </c>
      <c r="G344" s="109">
        <f t="shared" si="8"/>
        <v>54000</v>
      </c>
      <c r="H344" s="1"/>
      <c r="I344" s="1"/>
      <c r="J344" s="1"/>
      <c r="K344" s="110" t="s">
        <v>1746</v>
      </c>
      <c r="L344" s="110" t="s">
        <v>1761</v>
      </c>
      <c r="M344" s="110" t="s">
        <v>1606</v>
      </c>
      <c r="N344" s="110" t="s">
        <v>2489</v>
      </c>
      <c r="O344" s="110" t="s">
        <v>1768</v>
      </c>
      <c r="P344" s="112" t="s">
        <v>1756</v>
      </c>
      <c r="Q344" s="111" t="s">
        <v>1658</v>
      </c>
      <c r="R344" s="113" t="str">
        <f>IFERROR(CONCATENATE("*",VLOOKUP(L344,PARAM!E:F,2,0),VLOOKUP(M344,PARAM!K:L,2,0),VLOOKUP(N344,PARAM!H:I,2,0),VLOOKUP(P344,PARAM!S:T,2,0),"*"),"")</f>
        <v/>
      </c>
      <c r="S344" s="111" t="str">
        <f>IFERROR(CONCATENATE(VLOOKUP(L344,PARAM!E:F,2,0),VLOOKUP(M344,PARAM!K:L,2,0),VLOOKUP(N344,PARAM!H:I,2,0),VLOOKUP(O344,PARAM!P:Q,2,0),VLOOKUP(P344,PARAM!S:T,2,0)),"")</f>
        <v/>
      </c>
      <c r="T344" s="111">
        <f t="shared" si="4"/>
        <v>0</v>
      </c>
      <c r="U344" s="111" t="str">
        <f t="shared" si="5"/>
        <v>CAMISETAS CABALLERO COLOMBIA 1.1 LOCAL AMARILLO TALLA XXL</v>
      </c>
    </row>
    <row r="345" hidden="1">
      <c r="A345" s="5">
        <v>1.0</v>
      </c>
      <c r="B345" s="5" t="s">
        <v>2491</v>
      </c>
      <c r="C345" s="1"/>
      <c r="D345" s="5" t="s">
        <v>2492</v>
      </c>
      <c r="E345" s="2"/>
      <c r="F345" s="2">
        <f t="shared" si="2"/>
        <v>0</v>
      </c>
      <c r="G345" s="109">
        <f t="shared" si="8"/>
        <v>0</v>
      </c>
      <c r="H345" s="1"/>
      <c r="I345" s="1"/>
      <c r="J345" s="1"/>
      <c r="K345" s="110" t="s">
        <v>1746</v>
      </c>
      <c r="L345" s="110" t="s">
        <v>1761</v>
      </c>
      <c r="M345" s="110" t="s">
        <v>1785</v>
      </c>
      <c r="N345" s="110" t="s">
        <v>2493</v>
      </c>
      <c r="O345" s="110" t="s">
        <v>1768</v>
      </c>
      <c r="P345" s="112">
        <v>18.0</v>
      </c>
      <c r="Q345" s="111" t="s">
        <v>1658</v>
      </c>
      <c r="R345" s="113" t="str">
        <f>IFERROR(CONCATENATE("*",VLOOKUP(L345,PARAM!E:F,2,0),VLOOKUP(M345,PARAM!K:L,2,0),VLOOKUP(N345,PARAM!H:I,2,0),VLOOKUP(P345,PARAM!S:T,2,0),"*"),"")</f>
        <v/>
      </c>
      <c r="S345" s="111" t="str">
        <f>IFERROR(CONCATENATE(VLOOKUP(L345,PARAM!E:F,2,0),VLOOKUP(M345,PARAM!K:L,2,0),VLOOKUP(N345,PARAM!H:I,2,0),VLOOKUP(O345,PARAM!P:Q,2,0),VLOOKUP(P345,PARAM!S:T,2,0)),"")</f>
        <v/>
      </c>
      <c r="T345" s="111">
        <f t="shared" si="4"/>
        <v>0</v>
      </c>
      <c r="U345" s="111" t="str">
        <f t="shared" si="5"/>
        <v>CAMISETAS NIÑO COLOMBIA AAA AMARILLO TALLA 18</v>
      </c>
    </row>
    <row r="346" hidden="1">
      <c r="A346" s="5">
        <v>1.0</v>
      </c>
      <c r="B346" s="5" t="s">
        <v>2491</v>
      </c>
      <c r="C346" s="1"/>
      <c r="D346" s="5" t="s">
        <v>2492</v>
      </c>
      <c r="E346" s="2"/>
      <c r="F346" s="2">
        <f t="shared" si="2"/>
        <v>0</v>
      </c>
      <c r="G346" s="109">
        <f t="shared" si="8"/>
        <v>0</v>
      </c>
      <c r="H346" s="1"/>
      <c r="I346" s="1"/>
      <c r="J346" s="1"/>
      <c r="K346" s="110" t="s">
        <v>1746</v>
      </c>
      <c r="L346" s="110" t="s">
        <v>1761</v>
      </c>
      <c r="M346" s="110" t="s">
        <v>1785</v>
      </c>
      <c r="N346" s="110" t="s">
        <v>2493</v>
      </c>
      <c r="O346" s="110" t="s">
        <v>1768</v>
      </c>
      <c r="P346" s="112">
        <v>20.0</v>
      </c>
      <c r="Q346" s="111" t="s">
        <v>1658</v>
      </c>
      <c r="R346" s="113" t="str">
        <f>IFERROR(CONCATENATE("*",VLOOKUP(L346,PARAM!E:F,2,0),VLOOKUP(M346,PARAM!K:L,2,0),VLOOKUP(N346,PARAM!H:I,2,0),VLOOKUP(P346,PARAM!S:T,2,0),"*"),"")</f>
        <v/>
      </c>
      <c r="S346" s="111" t="str">
        <f>IFERROR(CONCATENATE(VLOOKUP(L346,PARAM!E:F,2,0),VLOOKUP(M346,PARAM!K:L,2,0),VLOOKUP(N346,PARAM!H:I,2,0),VLOOKUP(O346,PARAM!P:Q,2,0),VLOOKUP(P346,PARAM!S:T,2,0)),"")</f>
        <v/>
      </c>
      <c r="T346" s="111">
        <f t="shared" si="4"/>
        <v>0</v>
      </c>
      <c r="U346" s="111" t="str">
        <f t="shared" si="5"/>
        <v>CAMISETAS NIÑO COLOMBIA AAA AMARILLO TALLA 20</v>
      </c>
    </row>
    <row r="347" hidden="1">
      <c r="A347" s="5">
        <v>2.0</v>
      </c>
      <c r="B347" s="5" t="s">
        <v>2491</v>
      </c>
      <c r="C347" s="1"/>
      <c r="D347" s="5" t="s">
        <v>2492</v>
      </c>
      <c r="E347" s="2"/>
      <c r="F347" s="2">
        <f t="shared" si="2"/>
        <v>0</v>
      </c>
      <c r="G347" s="109">
        <f t="shared" si="8"/>
        <v>0</v>
      </c>
      <c r="H347" s="1"/>
      <c r="I347" s="1"/>
      <c r="J347" s="1"/>
      <c r="K347" s="110" t="s">
        <v>1746</v>
      </c>
      <c r="L347" s="110" t="s">
        <v>1761</v>
      </c>
      <c r="M347" s="110" t="s">
        <v>1785</v>
      </c>
      <c r="N347" s="110" t="s">
        <v>2493</v>
      </c>
      <c r="O347" s="110" t="s">
        <v>1768</v>
      </c>
      <c r="P347" s="112">
        <v>22.0</v>
      </c>
      <c r="Q347" s="111" t="s">
        <v>1658</v>
      </c>
      <c r="R347" s="113" t="str">
        <f>IFERROR(CONCATENATE("*",VLOOKUP(L347,PARAM!E:F,2,0),VLOOKUP(M347,PARAM!K:L,2,0),VLOOKUP(N347,PARAM!H:I,2,0),VLOOKUP(P347,PARAM!S:T,2,0),"*"),"")</f>
        <v/>
      </c>
      <c r="S347" s="111" t="str">
        <f>IFERROR(CONCATENATE(VLOOKUP(L347,PARAM!E:F,2,0),VLOOKUP(M347,PARAM!K:L,2,0),VLOOKUP(N347,PARAM!H:I,2,0),VLOOKUP(O347,PARAM!P:Q,2,0),VLOOKUP(P347,PARAM!S:T,2,0)),"")</f>
        <v/>
      </c>
      <c r="T347" s="111">
        <f t="shared" si="4"/>
        <v>0</v>
      </c>
      <c r="U347" s="111" t="str">
        <f t="shared" si="5"/>
        <v>CAMISETAS NIÑO COLOMBIA AAA AMARILLO TALLA 22</v>
      </c>
    </row>
    <row r="348" hidden="1">
      <c r="A348" s="5">
        <v>2.0</v>
      </c>
      <c r="B348" s="5" t="s">
        <v>2491</v>
      </c>
      <c r="C348" s="1"/>
      <c r="D348" s="5" t="s">
        <v>2492</v>
      </c>
      <c r="E348" s="2"/>
      <c r="F348" s="2">
        <f t="shared" si="2"/>
        <v>0</v>
      </c>
      <c r="G348" s="109">
        <f t="shared" si="8"/>
        <v>0</v>
      </c>
      <c r="H348" s="1"/>
      <c r="I348" s="1"/>
      <c r="J348" s="1"/>
      <c r="K348" s="110" t="s">
        <v>1746</v>
      </c>
      <c r="L348" s="110" t="s">
        <v>1761</v>
      </c>
      <c r="M348" s="110" t="s">
        <v>1785</v>
      </c>
      <c r="N348" s="110" t="s">
        <v>2493</v>
      </c>
      <c r="O348" s="110" t="s">
        <v>1768</v>
      </c>
      <c r="P348" s="112">
        <v>24.0</v>
      </c>
      <c r="Q348" s="111" t="s">
        <v>1658</v>
      </c>
      <c r="R348" s="113" t="str">
        <f>IFERROR(CONCATENATE("*",VLOOKUP(L348,PARAM!E:F,2,0),VLOOKUP(M348,PARAM!K:L,2,0),VLOOKUP(N348,PARAM!H:I,2,0),VLOOKUP(P348,PARAM!S:T,2,0),"*"),"")</f>
        <v/>
      </c>
      <c r="S348" s="111" t="str">
        <f>IFERROR(CONCATENATE(VLOOKUP(L348,PARAM!E:F,2,0),VLOOKUP(M348,PARAM!K:L,2,0),VLOOKUP(N348,PARAM!H:I,2,0),VLOOKUP(O348,PARAM!P:Q,2,0),VLOOKUP(P348,PARAM!S:T,2,0)),"")</f>
        <v/>
      </c>
      <c r="T348" s="111">
        <f t="shared" si="4"/>
        <v>0</v>
      </c>
      <c r="U348" s="111" t="str">
        <f t="shared" si="5"/>
        <v>CAMISETAS NIÑO COLOMBIA AAA AMARILLO TALLA 24</v>
      </c>
    </row>
    <row r="349" hidden="1">
      <c r="A349" s="5">
        <v>2.0</v>
      </c>
      <c r="B349" s="5" t="s">
        <v>2491</v>
      </c>
      <c r="C349" s="1"/>
      <c r="D349" s="5" t="s">
        <v>2492</v>
      </c>
      <c r="E349" s="2"/>
      <c r="F349" s="2">
        <f t="shared" si="2"/>
        <v>0</v>
      </c>
      <c r="G349" s="109">
        <f t="shared" si="8"/>
        <v>0</v>
      </c>
      <c r="H349" s="1"/>
      <c r="I349" s="1"/>
      <c r="J349" s="1"/>
      <c r="K349" s="110" t="s">
        <v>1746</v>
      </c>
      <c r="L349" s="110" t="s">
        <v>1761</v>
      </c>
      <c r="M349" s="110" t="s">
        <v>1785</v>
      </c>
      <c r="N349" s="110" t="s">
        <v>2493</v>
      </c>
      <c r="O349" s="110" t="s">
        <v>1768</v>
      </c>
      <c r="P349" s="112">
        <v>26.0</v>
      </c>
      <c r="Q349" s="111" t="s">
        <v>1658</v>
      </c>
      <c r="R349" s="113" t="str">
        <f>IFERROR(CONCATENATE("*",VLOOKUP(L349,PARAM!E:F,2,0),VLOOKUP(M349,PARAM!K:L,2,0),VLOOKUP(N349,PARAM!H:I,2,0),VLOOKUP(P349,PARAM!S:T,2,0),"*"),"")</f>
        <v/>
      </c>
      <c r="S349" s="111" t="str">
        <f>IFERROR(CONCATENATE(VLOOKUP(L349,PARAM!E:F,2,0),VLOOKUP(M349,PARAM!K:L,2,0),VLOOKUP(N349,PARAM!H:I,2,0),VLOOKUP(O349,PARAM!P:Q,2,0),VLOOKUP(P349,PARAM!S:T,2,0)),"")</f>
        <v/>
      </c>
      <c r="T349" s="111">
        <f t="shared" si="4"/>
        <v>0</v>
      </c>
      <c r="U349" s="111" t="str">
        <f t="shared" si="5"/>
        <v>CAMISETAS NIÑO COLOMBIA AAA AMARILLO TALLA 26</v>
      </c>
    </row>
    <row r="350" hidden="1">
      <c r="A350" s="5">
        <v>2.0</v>
      </c>
      <c r="B350" s="5" t="s">
        <v>2491</v>
      </c>
      <c r="C350" s="1"/>
      <c r="D350" s="5" t="s">
        <v>2492</v>
      </c>
      <c r="E350" s="2"/>
      <c r="F350" s="2">
        <f t="shared" si="2"/>
        <v>0</v>
      </c>
      <c r="G350" s="109">
        <f t="shared" si="8"/>
        <v>0</v>
      </c>
      <c r="H350" s="1"/>
      <c r="I350" s="1"/>
      <c r="J350" s="1"/>
      <c r="K350" s="110" t="s">
        <v>1746</v>
      </c>
      <c r="L350" s="110" t="s">
        <v>1761</v>
      </c>
      <c r="M350" s="110" t="s">
        <v>1785</v>
      </c>
      <c r="N350" s="110" t="s">
        <v>2493</v>
      </c>
      <c r="O350" s="110" t="s">
        <v>1768</v>
      </c>
      <c r="P350" s="112">
        <v>28.0</v>
      </c>
      <c r="Q350" s="111" t="s">
        <v>1658</v>
      </c>
      <c r="R350" s="113" t="str">
        <f>IFERROR(CONCATENATE("*",VLOOKUP(L350,PARAM!E:F,2,0),VLOOKUP(M350,PARAM!K:L,2,0),VLOOKUP(N350,PARAM!H:I,2,0),VLOOKUP(P350,PARAM!S:T,2,0),"*"),"")</f>
        <v/>
      </c>
      <c r="S350" s="111" t="str">
        <f>IFERROR(CONCATENATE(VLOOKUP(L350,PARAM!E:F,2,0),VLOOKUP(M350,PARAM!K:L,2,0),VLOOKUP(N350,PARAM!H:I,2,0),VLOOKUP(O350,PARAM!P:Q,2,0),VLOOKUP(P350,PARAM!S:T,2,0)),"")</f>
        <v/>
      </c>
      <c r="T350" s="111">
        <f t="shared" si="4"/>
        <v>0</v>
      </c>
      <c r="U350" s="111" t="str">
        <f t="shared" si="5"/>
        <v>CAMISETAS NIÑO COLOMBIA AAA AMARILLO TALLA 28</v>
      </c>
    </row>
    <row r="351" hidden="1">
      <c r="A351" s="5">
        <v>2.0</v>
      </c>
      <c r="B351" s="5" t="s">
        <v>2494</v>
      </c>
      <c r="C351" s="1"/>
      <c r="D351" s="5" t="s">
        <v>2495</v>
      </c>
      <c r="E351" s="2"/>
      <c r="F351" s="2">
        <f t="shared" si="2"/>
        <v>0</v>
      </c>
      <c r="G351" s="109">
        <f t="shared" si="8"/>
        <v>0</v>
      </c>
      <c r="H351" s="1"/>
      <c r="I351" s="1"/>
      <c r="J351" s="1"/>
      <c r="K351" s="110" t="s">
        <v>1746</v>
      </c>
      <c r="L351" s="110" t="s">
        <v>1761</v>
      </c>
      <c r="M351" s="110" t="s">
        <v>1785</v>
      </c>
      <c r="N351" s="110" t="s">
        <v>2493</v>
      </c>
      <c r="O351" s="110" t="s">
        <v>1768</v>
      </c>
      <c r="P351" s="112" t="s">
        <v>1753</v>
      </c>
      <c r="Q351" s="111" t="s">
        <v>1658</v>
      </c>
      <c r="R351" s="113" t="str">
        <f>IFERROR(CONCATENATE("*",VLOOKUP(L351,PARAM!E:F,2,0),VLOOKUP(M351,PARAM!K:L,2,0),VLOOKUP(N351,PARAM!H:I,2,0),VLOOKUP(P351,PARAM!S:T,2,0),"*"),"")</f>
        <v/>
      </c>
      <c r="S351" s="111" t="str">
        <f>IFERROR(CONCATENATE(VLOOKUP(L351,PARAM!E:F,2,0),VLOOKUP(M351,PARAM!K:L,2,0),VLOOKUP(N351,PARAM!H:I,2,0),VLOOKUP(O351,PARAM!P:Q,2,0),VLOOKUP(P351,PARAM!S:T,2,0)),"")</f>
        <v/>
      </c>
      <c r="T351" s="111">
        <f t="shared" si="4"/>
        <v>0</v>
      </c>
      <c r="U351" s="111" t="str">
        <f t="shared" si="5"/>
        <v>CAMISETAS NIÑO COLOMBIA AAA AMARILLO TALLA S</v>
      </c>
    </row>
    <row r="352" hidden="1">
      <c r="A352" s="5">
        <v>4.0</v>
      </c>
      <c r="B352" s="5" t="s">
        <v>2494</v>
      </c>
      <c r="C352" s="1"/>
      <c r="D352" s="5" t="s">
        <v>2495</v>
      </c>
      <c r="E352" s="2"/>
      <c r="F352" s="2">
        <f t="shared" si="2"/>
        <v>0</v>
      </c>
      <c r="G352" s="109">
        <f t="shared" si="8"/>
        <v>0</v>
      </c>
      <c r="H352" s="1"/>
      <c r="I352" s="1"/>
      <c r="J352" s="1"/>
      <c r="K352" s="110" t="s">
        <v>1746</v>
      </c>
      <c r="L352" s="110" t="s">
        <v>1761</v>
      </c>
      <c r="M352" s="110" t="s">
        <v>1785</v>
      </c>
      <c r="N352" s="110" t="s">
        <v>2493</v>
      </c>
      <c r="O352" s="110" t="s">
        <v>1768</v>
      </c>
      <c r="P352" s="112" t="s">
        <v>1752</v>
      </c>
      <c r="Q352" s="111" t="s">
        <v>1658</v>
      </c>
      <c r="R352" s="113" t="str">
        <f>IFERROR(CONCATENATE("*",VLOOKUP(L352,PARAM!E:F,2,0),VLOOKUP(M352,PARAM!K:L,2,0),VLOOKUP(N352,PARAM!H:I,2,0),VLOOKUP(P352,PARAM!S:T,2,0),"*"),"")</f>
        <v/>
      </c>
      <c r="S352" s="111" t="str">
        <f>IFERROR(CONCATENATE(VLOOKUP(L352,PARAM!E:F,2,0),VLOOKUP(M352,PARAM!K:L,2,0),VLOOKUP(N352,PARAM!H:I,2,0),VLOOKUP(O352,PARAM!P:Q,2,0),VLOOKUP(P352,PARAM!S:T,2,0)),"")</f>
        <v/>
      </c>
      <c r="T352" s="111">
        <f t="shared" si="4"/>
        <v>0</v>
      </c>
      <c r="U352" s="111" t="str">
        <f t="shared" si="5"/>
        <v>CAMISETAS NIÑO COLOMBIA AAA AMARILLO TALLA M</v>
      </c>
    </row>
    <row r="353" hidden="1">
      <c r="A353" s="5">
        <v>3.0</v>
      </c>
      <c r="B353" s="5" t="s">
        <v>2494</v>
      </c>
      <c r="C353" s="1"/>
      <c r="D353" s="5" t="s">
        <v>2495</v>
      </c>
      <c r="E353" s="2"/>
      <c r="F353" s="2">
        <f t="shared" si="2"/>
        <v>0</v>
      </c>
      <c r="G353" s="109">
        <f t="shared" si="8"/>
        <v>0</v>
      </c>
      <c r="H353" s="1"/>
      <c r="I353" s="1"/>
      <c r="J353" s="1"/>
      <c r="K353" s="110" t="s">
        <v>1746</v>
      </c>
      <c r="L353" s="110" t="s">
        <v>1761</v>
      </c>
      <c r="M353" s="110" t="s">
        <v>1785</v>
      </c>
      <c r="N353" s="110" t="s">
        <v>2493</v>
      </c>
      <c r="O353" s="110" t="s">
        <v>1768</v>
      </c>
      <c r="P353" s="112" t="s">
        <v>1751</v>
      </c>
      <c r="Q353" s="111" t="s">
        <v>1658</v>
      </c>
      <c r="R353" s="113" t="str">
        <f>IFERROR(CONCATENATE("*",VLOOKUP(L353,PARAM!E:F,2,0),VLOOKUP(M353,PARAM!K:L,2,0),VLOOKUP(N353,PARAM!H:I,2,0),VLOOKUP(P353,PARAM!S:T,2,0),"*"),"")</f>
        <v/>
      </c>
      <c r="S353" s="111" t="str">
        <f>IFERROR(CONCATENATE(VLOOKUP(L353,PARAM!E:F,2,0),VLOOKUP(M353,PARAM!K:L,2,0),VLOOKUP(N353,PARAM!H:I,2,0),VLOOKUP(O353,PARAM!P:Q,2,0),VLOOKUP(P353,PARAM!S:T,2,0)),"")</f>
        <v/>
      </c>
      <c r="T353" s="111">
        <f t="shared" si="4"/>
        <v>0</v>
      </c>
      <c r="U353" s="111" t="str">
        <f t="shared" si="5"/>
        <v>CAMISETAS NIÑO COLOMBIA AAA AMARILLO TALLA L</v>
      </c>
    </row>
    <row r="354" hidden="1">
      <c r="A354" s="5">
        <v>2.0</v>
      </c>
      <c r="B354" s="5" t="s">
        <v>2494</v>
      </c>
      <c r="C354" s="1"/>
      <c r="D354" s="5" t="s">
        <v>2495</v>
      </c>
      <c r="E354" s="2"/>
      <c r="F354" s="2">
        <f t="shared" si="2"/>
        <v>0</v>
      </c>
      <c r="G354" s="109">
        <f t="shared" si="8"/>
        <v>0</v>
      </c>
      <c r="H354" s="1"/>
      <c r="I354" s="1"/>
      <c r="J354" s="1"/>
      <c r="K354" s="110" t="s">
        <v>1746</v>
      </c>
      <c r="L354" s="110" t="s">
        <v>1761</v>
      </c>
      <c r="M354" s="110" t="s">
        <v>1785</v>
      </c>
      <c r="N354" s="110" t="s">
        <v>2493</v>
      </c>
      <c r="O354" s="110" t="s">
        <v>1768</v>
      </c>
      <c r="P354" s="112" t="s">
        <v>1754</v>
      </c>
      <c r="Q354" s="111" t="s">
        <v>1658</v>
      </c>
      <c r="R354" s="113" t="str">
        <f>IFERROR(CONCATENATE("*",VLOOKUP(L354,PARAM!E:F,2,0),VLOOKUP(M354,PARAM!K:L,2,0),VLOOKUP(N354,PARAM!H:I,2,0),VLOOKUP(P354,PARAM!S:T,2,0),"*"),"")</f>
        <v/>
      </c>
      <c r="S354" s="111" t="str">
        <f>IFERROR(CONCATENATE(VLOOKUP(L354,PARAM!E:F,2,0),VLOOKUP(M354,PARAM!K:L,2,0),VLOOKUP(N354,PARAM!H:I,2,0),VLOOKUP(O354,PARAM!P:Q,2,0),VLOOKUP(P354,PARAM!S:T,2,0)),"")</f>
        <v/>
      </c>
      <c r="T354" s="111">
        <f t="shared" si="4"/>
        <v>0</v>
      </c>
      <c r="U354" s="111" t="str">
        <f t="shared" si="5"/>
        <v>CAMISETAS NIÑO COLOMBIA AAA AMARILLO TALLA XL</v>
      </c>
    </row>
    <row r="355" hidden="1">
      <c r="A355" s="5">
        <v>1.0</v>
      </c>
      <c r="B355" s="5" t="s">
        <v>2494</v>
      </c>
      <c r="C355" s="1"/>
      <c r="D355" s="5" t="s">
        <v>2495</v>
      </c>
      <c r="E355" s="2"/>
      <c r="F355" s="2">
        <f t="shared" si="2"/>
        <v>0</v>
      </c>
      <c r="G355" s="109">
        <f t="shared" si="8"/>
        <v>0</v>
      </c>
      <c r="H355" s="1"/>
      <c r="I355" s="1"/>
      <c r="J355" s="1"/>
      <c r="K355" s="110" t="s">
        <v>1746</v>
      </c>
      <c r="L355" s="110" t="s">
        <v>1761</v>
      </c>
      <c r="M355" s="110" t="s">
        <v>1785</v>
      </c>
      <c r="N355" s="110" t="s">
        <v>2493</v>
      </c>
      <c r="O355" s="110" t="s">
        <v>1768</v>
      </c>
      <c r="P355" s="112" t="s">
        <v>1756</v>
      </c>
      <c r="Q355" s="111" t="s">
        <v>1658</v>
      </c>
      <c r="R355" s="113" t="str">
        <f>IFERROR(CONCATENATE("*",VLOOKUP(L355,PARAM!E:F,2,0),VLOOKUP(M355,PARAM!K:L,2,0),VLOOKUP(N355,PARAM!H:I,2,0),VLOOKUP(P355,PARAM!S:T,2,0),"*"),"")</f>
        <v/>
      </c>
      <c r="S355" s="111" t="str">
        <f>IFERROR(CONCATENATE(VLOOKUP(L355,PARAM!E:F,2,0),VLOOKUP(M355,PARAM!K:L,2,0),VLOOKUP(N355,PARAM!H:I,2,0),VLOOKUP(O355,PARAM!P:Q,2,0),VLOOKUP(P355,PARAM!S:T,2,0)),"")</f>
        <v/>
      </c>
      <c r="T355" s="111">
        <f t="shared" si="4"/>
        <v>0</v>
      </c>
      <c r="U355" s="111" t="str">
        <f t="shared" si="5"/>
        <v>CAMISETAS NIÑO COLOMBIA AAA AMARILLO TALLA XXL</v>
      </c>
    </row>
    <row r="356" hidden="1">
      <c r="A356" s="5">
        <v>3.0</v>
      </c>
      <c r="B356" s="5" t="s">
        <v>2496</v>
      </c>
      <c r="C356" s="1"/>
      <c r="D356" s="5" t="s">
        <v>2497</v>
      </c>
      <c r="E356" s="4">
        <v>30000.0</v>
      </c>
      <c r="F356" s="2">
        <f t="shared" si="2"/>
        <v>90000</v>
      </c>
      <c r="G356" s="109">
        <f t="shared" si="8"/>
        <v>60000</v>
      </c>
      <c r="H356" s="1"/>
      <c r="I356" s="1"/>
      <c r="J356" s="1"/>
      <c r="K356" s="110" t="s">
        <v>1746</v>
      </c>
      <c r="L356" s="110" t="s">
        <v>1761</v>
      </c>
      <c r="M356" s="110" t="s">
        <v>1599</v>
      </c>
      <c r="N356" s="110" t="s">
        <v>2489</v>
      </c>
      <c r="O356" s="110" t="s">
        <v>1768</v>
      </c>
      <c r="P356" s="112" t="s">
        <v>1753</v>
      </c>
      <c r="Q356" s="111" t="s">
        <v>1658</v>
      </c>
      <c r="R356" s="113" t="str">
        <f>IFERROR(CONCATENATE("*",VLOOKUP(L356,PARAM!E:F,2,0),VLOOKUP(M356,PARAM!K:L,2,0),VLOOKUP(N356,PARAM!H:I,2,0),VLOOKUP(P356,PARAM!S:T,2,0),"*"),"")</f>
        <v/>
      </c>
      <c r="S356" s="111" t="str">
        <f>IFERROR(CONCATENATE(VLOOKUP(L356,PARAM!E:F,2,0),VLOOKUP(M356,PARAM!K:L,2,0),VLOOKUP(N356,PARAM!H:I,2,0),VLOOKUP(O356,PARAM!P:Q,2,0),VLOOKUP(P356,PARAM!S:T,2,0)),"")</f>
        <v/>
      </c>
      <c r="T356" s="111">
        <f t="shared" si="4"/>
        <v>0</v>
      </c>
      <c r="U356" s="111" t="str">
        <f t="shared" si="5"/>
        <v>CAMISETAS DAMA COLOMBIA 1.1 LOCAL AMARILLO TALLA S</v>
      </c>
    </row>
    <row r="357" hidden="1">
      <c r="A357" s="5">
        <v>2.0</v>
      </c>
      <c r="B357" s="5" t="s">
        <v>2496</v>
      </c>
      <c r="C357" s="1"/>
      <c r="D357" s="5" t="s">
        <v>2497</v>
      </c>
      <c r="E357" s="4">
        <v>30000.0</v>
      </c>
      <c r="F357" s="2">
        <f t="shared" si="2"/>
        <v>60000</v>
      </c>
      <c r="G357" s="109">
        <f t="shared" si="8"/>
        <v>60000</v>
      </c>
      <c r="H357" s="1"/>
      <c r="I357" s="1"/>
      <c r="J357" s="1"/>
      <c r="K357" s="110" t="s">
        <v>1746</v>
      </c>
      <c r="L357" s="110" t="s">
        <v>1761</v>
      </c>
      <c r="M357" s="110" t="s">
        <v>1599</v>
      </c>
      <c r="N357" s="110" t="s">
        <v>2489</v>
      </c>
      <c r="O357" s="110" t="s">
        <v>1768</v>
      </c>
      <c r="P357" s="112" t="s">
        <v>1752</v>
      </c>
      <c r="Q357" s="111" t="s">
        <v>1658</v>
      </c>
      <c r="R357" s="113" t="str">
        <f>IFERROR(CONCATENATE("*",VLOOKUP(L357,PARAM!E:F,2,0),VLOOKUP(M357,PARAM!K:L,2,0),VLOOKUP(N357,PARAM!H:I,2,0),VLOOKUP(P357,PARAM!S:T,2,0),"*"),"")</f>
        <v/>
      </c>
      <c r="S357" s="111" t="str">
        <f>IFERROR(CONCATENATE(VLOOKUP(L357,PARAM!E:F,2,0),VLOOKUP(M357,PARAM!K:L,2,0),VLOOKUP(N357,PARAM!H:I,2,0),VLOOKUP(O357,PARAM!P:Q,2,0),VLOOKUP(P357,PARAM!S:T,2,0)),"")</f>
        <v/>
      </c>
      <c r="T357" s="111">
        <f t="shared" si="4"/>
        <v>0</v>
      </c>
      <c r="U357" s="111" t="str">
        <f t="shared" si="5"/>
        <v>CAMISETAS DAMA COLOMBIA 1.1 LOCAL AMARILLO TALLA M</v>
      </c>
    </row>
    <row r="358" hidden="1">
      <c r="A358" s="5">
        <v>4.0</v>
      </c>
      <c r="B358" s="5" t="s">
        <v>2496</v>
      </c>
      <c r="C358" s="1"/>
      <c r="D358" s="5" t="s">
        <v>2497</v>
      </c>
      <c r="E358" s="4">
        <v>30000.0</v>
      </c>
      <c r="F358" s="2">
        <f t="shared" si="2"/>
        <v>120000</v>
      </c>
      <c r="G358" s="109">
        <f t="shared" si="8"/>
        <v>60000</v>
      </c>
      <c r="H358" s="1"/>
      <c r="I358" s="1"/>
      <c r="J358" s="1"/>
      <c r="K358" s="110" t="s">
        <v>1746</v>
      </c>
      <c r="L358" s="110" t="s">
        <v>1761</v>
      </c>
      <c r="M358" s="110" t="s">
        <v>1599</v>
      </c>
      <c r="N358" s="110" t="s">
        <v>2489</v>
      </c>
      <c r="O358" s="110" t="s">
        <v>1768</v>
      </c>
      <c r="P358" s="112" t="s">
        <v>1751</v>
      </c>
      <c r="Q358" s="111" t="s">
        <v>1658</v>
      </c>
      <c r="R358" s="113" t="str">
        <f>IFERROR(CONCATENATE("*",VLOOKUP(L358,PARAM!E:F,2,0),VLOOKUP(M358,PARAM!K:L,2,0),VLOOKUP(N358,PARAM!H:I,2,0),VLOOKUP(P358,PARAM!S:T,2,0),"*"),"")</f>
        <v/>
      </c>
      <c r="S358" s="111" t="str">
        <f>IFERROR(CONCATENATE(VLOOKUP(L358,PARAM!E:F,2,0),VLOOKUP(M358,PARAM!K:L,2,0),VLOOKUP(N358,PARAM!H:I,2,0),VLOOKUP(O358,PARAM!P:Q,2,0),VLOOKUP(P358,PARAM!S:T,2,0)),"")</f>
        <v/>
      </c>
      <c r="T358" s="111">
        <f t="shared" si="4"/>
        <v>0</v>
      </c>
      <c r="U358" s="111" t="str">
        <f t="shared" si="5"/>
        <v>CAMISETAS DAMA COLOMBIA 1.1 LOCAL AMARILLO TALLA L</v>
      </c>
    </row>
    <row r="359" hidden="1">
      <c r="A359" s="5">
        <v>3.0</v>
      </c>
      <c r="B359" s="5" t="s">
        <v>2496</v>
      </c>
      <c r="C359" s="1"/>
      <c r="D359" s="5" t="s">
        <v>2497</v>
      </c>
      <c r="E359" s="4">
        <v>30000.0</v>
      </c>
      <c r="F359" s="2">
        <f t="shared" si="2"/>
        <v>90000</v>
      </c>
      <c r="G359" s="109">
        <f t="shared" si="8"/>
        <v>60000</v>
      </c>
      <c r="H359" s="1"/>
      <c r="I359" s="1"/>
      <c r="J359" s="1"/>
      <c r="K359" s="110" t="s">
        <v>1746</v>
      </c>
      <c r="L359" s="110" t="s">
        <v>1761</v>
      </c>
      <c r="M359" s="110" t="s">
        <v>1599</v>
      </c>
      <c r="N359" s="110" t="s">
        <v>2489</v>
      </c>
      <c r="O359" s="110" t="s">
        <v>1768</v>
      </c>
      <c r="P359" s="112" t="s">
        <v>1754</v>
      </c>
      <c r="Q359" s="111" t="s">
        <v>1658</v>
      </c>
      <c r="R359" s="113" t="str">
        <f>IFERROR(CONCATENATE("*",VLOOKUP(L359,PARAM!E:F,2,0),VLOOKUP(M359,PARAM!K:L,2,0),VLOOKUP(N359,PARAM!H:I,2,0),VLOOKUP(P359,PARAM!S:T,2,0),"*"),"")</f>
        <v/>
      </c>
      <c r="S359" s="111" t="str">
        <f>IFERROR(CONCATENATE(VLOOKUP(L359,PARAM!E:F,2,0),VLOOKUP(M359,PARAM!K:L,2,0),VLOOKUP(N359,PARAM!H:I,2,0),VLOOKUP(O359,PARAM!P:Q,2,0),VLOOKUP(P359,PARAM!S:T,2,0)),"")</f>
        <v/>
      </c>
      <c r="T359" s="111">
        <f t="shared" si="4"/>
        <v>0</v>
      </c>
      <c r="U359" s="111" t="str">
        <f t="shared" si="5"/>
        <v>CAMISETAS DAMA COLOMBIA 1.1 LOCAL AMARILLO TALLA XL</v>
      </c>
    </row>
    <row r="360" hidden="1">
      <c r="A360" s="5">
        <v>1.0</v>
      </c>
      <c r="B360" s="5" t="s">
        <v>2498</v>
      </c>
      <c r="C360" s="1"/>
      <c r="D360" s="5" t="s">
        <v>2499</v>
      </c>
      <c r="E360" s="2"/>
      <c r="F360" s="2">
        <f t="shared" si="2"/>
        <v>0</v>
      </c>
      <c r="G360" s="109">
        <f t="shared" si="8"/>
        <v>0</v>
      </c>
      <c r="H360" s="1"/>
      <c r="I360" s="1"/>
      <c r="J360" s="1"/>
      <c r="K360" s="110" t="s">
        <v>1746</v>
      </c>
      <c r="L360" s="110" t="s">
        <v>1761</v>
      </c>
      <c r="M360" s="110" t="s">
        <v>1606</v>
      </c>
      <c r="N360" s="110" t="s">
        <v>1777</v>
      </c>
      <c r="O360" s="110" t="s">
        <v>1768</v>
      </c>
      <c r="P360" s="112" t="s">
        <v>1753</v>
      </c>
      <c r="Q360" s="111" t="s">
        <v>1658</v>
      </c>
      <c r="R360" s="113" t="str">
        <f>IFERROR(CONCATENATE("*",VLOOKUP(L360,PARAM!E:F,2,0),VLOOKUP(M360,PARAM!K:L,2,0),VLOOKUP(N360,PARAM!H:I,2,0),VLOOKUP(P360,PARAM!S:T,2,0),"*"),"")</f>
        <v>*11215027*</v>
      </c>
      <c r="S360" s="111" t="str">
        <f>IFERROR(CONCATENATE(VLOOKUP(L360,PARAM!E:F,2,0),VLOOKUP(M360,PARAM!K:L,2,0),VLOOKUP(N360,PARAM!H:I,2,0),VLOOKUP(O360,PARAM!P:Q,2,0),VLOOKUP(P360,PARAM!S:T,2,0)),"")</f>
        <v>112150127</v>
      </c>
      <c r="T360" s="111">
        <f t="shared" si="4"/>
        <v>10</v>
      </c>
      <c r="U360" s="111" t="str">
        <f t="shared" si="5"/>
        <v>CAMISETAS CABALLERO ITALIA 90 AMARILLO TALLA S</v>
      </c>
    </row>
    <row r="361" hidden="1">
      <c r="A361" s="5">
        <v>2.0</v>
      </c>
      <c r="B361" s="5" t="s">
        <v>2498</v>
      </c>
      <c r="C361" s="1"/>
      <c r="D361" s="5" t="s">
        <v>2500</v>
      </c>
      <c r="E361" s="2"/>
      <c r="F361" s="2">
        <f t="shared" si="2"/>
        <v>0</v>
      </c>
      <c r="G361" s="109">
        <f t="shared" si="8"/>
        <v>0</v>
      </c>
      <c r="H361" s="1"/>
      <c r="I361" s="1"/>
      <c r="J361" s="1"/>
      <c r="K361" s="110" t="s">
        <v>1746</v>
      </c>
      <c r="L361" s="110" t="s">
        <v>1761</v>
      </c>
      <c r="M361" s="110" t="s">
        <v>1606</v>
      </c>
      <c r="N361" s="110" t="s">
        <v>1777</v>
      </c>
      <c r="O361" s="110" t="s">
        <v>1768</v>
      </c>
      <c r="P361" s="112" t="s">
        <v>1752</v>
      </c>
      <c r="Q361" s="111" t="s">
        <v>1658</v>
      </c>
      <c r="R361" s="113" t="str">
        <f>IFERROR(CONCATENATE("*",VLOOKUP(L361,PARAM!E:F,2,0),VLOOKUP(M361,PARAM!K:L,2,0),VLOOKUP(N361,PARAM!H:I,2,0),VLOOKUP(P361,PARAM!S:T,2,0),"*"),"")</f>
        <v>*11215025*</v>
      </c>
      <c r="S361" s="111" t="str">
        <f>IFERROR(CONCATENATE(VLOOKUP(L361,PARAM!E:F,2,0),VLOOKUP(M361,PARAM!K:L,2,0),VLOOKUP(N361,PARAM!H:I,2,0),VLOOKUP(O361,PARAM!P:Q,2,0),VLOOKUP(P361,PARAM!S:T,2,0)),"")</f>
        <v>112150125</v>
      </c>
      <c r="T361" s="111">
        <f t="shared" si="4"/>
        <v>10</v>
      </c>
      <c r="U361" s="111" t="str">
        <f t="shared" si="5"/>
        <v>CAMISETAS CABALLERO ITALIA 90 AMARILLO TALLA M</v>
      </c>
    </row>
    <row r="362" hidden="1">
      <c r="A362" s="5">
        <v>2.0</v>
      </c>
      <c r="B362" s="5" t="s">
        <v>2498</v>
      </c>
      <c r="C362" s="1"/>
      <c r="D362" s="5" t="s">
        <v>2501</v>
      </c>
      <c r="E362" s="2"/>
      <c r="F362" s="2">
        <f t="shared" si="2"/>
        <v>0</v>
      </c>
      <c r="G362" s="109">
        <f t="shared" si="8"/>
        <v>0</v>
      </c>
      <c r="H362" s="1"/>
      <c r="I362" s="1"/>
      <c r="J362" s="1"/>
      <c r="K362" s="110" t="s">
        <v>1746</v>
      </c>
      <c r="L362" s="110" t="s">
        <v>1761</v>
      </c>
      <c r="M362" s="110" t="s">
        <v>1606</v>
      </c>
      <c r="N362" s="110" t="s">
        <v>1777</v>
      </c>
      <c r="O362" s="110" t="s">
        <v>1768</v>
      </c>
      <c r="P362" s="112" t="s">
        <v>1751</v>
      </c>
      <c r="Q362" s="111" t="s">
        <v>1658</v>
      </c>
      <c r="R362" s="113" t="str">
        <f>IFERROR(CONCATENATE("*",VLOOKUP(L362,PARAM!E:F,2,0),VLOOKUP(M362,PARAM!K:L,2,0),VLOOKUP(N362,PARAM!H:I,2,0),VLOOKUP(P362,PARAM!S:T,2,0),"*"),"")</f>
        <v>*11215023*</v>
      </c>
      <c r="S362" s="111" t="str">
        <f>IFERROR(CONCATENATE(VLOOKUP(L362,PARAM!E:F,2,0),VLOOKUP(M362,PARAM!K:L,2,0),VLOOKUP(N362,PARAM!H:I,2,0),VLOOKUP(O362,PARAM!P:Q,2,0),VLOOKUP(P362,PARAM!S:T,2,0)),"")</f>
        <v>112150123</v>
      </c>
      <c r="T362" s="111">
        <f t="shared" si="4"/>
        <v>10</v>
      </c>
      <c r="U362" s="111" t="str">
        <f t="shared" si="5"/>
        <v>CAMISETAS CABALLERO ITALIA 90 AMARILLO TALLA L</v>
      </c>
    </row>
    <row r="363" hidden="1">
      <c r="A363" s="5">
        <v>1.0</v>
      </c>
      <c r="B363" s="5" t="s">
        <v>2498</v>
      </c>
      <c r="C363" s="1"/>
      <c r="D363" s="5" t="s">
        <v>2502</v>
      </c>
      <c r="E363" s="2"/>
      <c r="F363" s="2">
        <f t="shared" si="2"/>
        <v>0</v>
      </c>
      <c r="G363" s="109">
        <f t="shared" si="8"/>
        <v>0</v>
      </c>
      <c r="H363" s="1"/>
      <c r="I363" s="1"/>
      <c r="J363" s="1"/>
      <c r="K363" s="110" t="s">
        <v>1746</v>
      </c>
      <c r="L363" s="110" t="s">
        <v>1761</v>
      </c>
      <c r="M363" s="110" t="s">
        <v>1606</v>
      </c>
      <c r="N363" s="110" t="s">
        <v>1777</v>
      </c>
      <c r="O363" s="110" t="s">
        <v>1768</v>
      </c>
      <c r="P363" s="112" t="s">
        <v>1754</v>
      </c>
      <c r="Q363" s="111" t="s">
        <v>1658</v>
      </c>
      <c r="R363" s="113" t="str">
        <f>IFERROR(CONCATENATE("*",VLOOKUP(L363,PARAM!E:F,2,0),VLOOKUP(M363,PARAM!K:L,2,0),VLOOKUP(N363,PARAM!H:I,2,0),VLOOKUP(P363,PARAM!S:T,2,0),"*"),"")</f>
        <v>*11215032*</v>
      </c>
      <c r="S363" s="111" t="str">
        <f>IFERROR(CONCATENATE(VLOOKUP(L363,PARAM!E:F,2,0),VLOOKUP(M363,PARAM!K:L,2,0),VLOOKUP(N363,PARAM!H:I,2,0),VLOOKUP(O363,PARAM!P:Q,2,0),VLOOKUP(P363,PARAM!S:T,2,0)),"")</f>
        <v>112150132</v>
      </c>
      <c r="T363" s="111">
        <f t="shared" si="4"/>
        <v>10</v>
      </c>
      <c r="U363" s="111" t="str">
        <f t="shared" si="5"/>
        <v>CAMISETAS CABALLERO ITALIA 90 AMARILLO TALLA XL</v>
      </c>
    </row>
    <row r="364" hidden="1">
      <c r="A364" s="5">
        <v>1.0</v>
      </c>
      <c r="B364" s="5" t="s">
        <v>2503</v>
      </c>
      <c r="C364" s="1"/>
      <c r="D364" s="5" t="s">
        <v>2504</v>
      </c>
      <c r="E364" s="4">
        <v>28000.0</v>
      </c>
      <c r="F364" s="2">
        <f t="shared" si="2"/>
        <v>28000</v>
      </c>
      <c r="G364" s="109">
        <f t="shared" si="8"/>
        <v>56000</v>
      </c>
      <c r="H364" s="1"/>
      <c r="I364" s="1"/>
      <c r="J364" s="1"/>
      <c r="K364" s="110" t="s">
        <v>1746</v>
      </c>
      <c r="L364" s="110" t="s">
        <v>1761</v>
      </c>
      <c r="M364" s="110" t="s">
        <v>1606</v>
      </c>
      <c r="N364" s="110" t="s">
        <v>2493</v>
      </c>
      <c r="O364" s="110" t="s">
        <v>1771</v>
      </c>
      <c r="P364" s="112" t="s">
        <v>1752</v>
      </c>
      <c r="Q364" s="111" t="s">
        <v>1658</v>
      </c>
      <c r="R364" s="113" t="str">
        <f>IFERROR(CONCATENATE("*",VLOOKUP(L364,PARAM!E:F,2,0),VLOOKUP(M364,PARAM!K:L,2,0),VLOOKUP(N364,PARAM!H:I,2,0),VLOOKUP(P364,PARAM!S:T,2,0),"*"),"")</f>
        <v/>
      </c>
      <c r="S364" s="111" t="str">
        <f>IFERROR(CONCATENATE(VLOOKUP(L364,PARAM!E:F,2,0),VLOOKUP(M364,PARAM!K:L,2,0),VLOOKUP(N364,PARAM!H:I,2,0),VLOOKUP(O364,PARAM!P:Q,2,0),VLOOKUP(P364,PARAM!S:T,2,0)),"")</f>
        <v/>
      </c>
      <c r="T364" s="111">
        <f t="shared" si="4"/>
        <v>0</v>
      </c>
      <c r="U364" s="111" t="str">
        <f t="shared" si="5"/>
        <v>CAMISETAS CABALLERO COLOMBIA AAA AZUL TALLA M</v>
      </c>
    </row>
    <row r="365" hidden="1">
      <c r="A365" s="5">
        <v>1.0</v>
      </c>
      <c r="B365" s="5" t="s">
        <v>2503</v>
      </c>
      <c r="C365" s="1"/>
      <c r="D365" s="5" t="s">
        <v>2504</v>
      </c>
      <c r="E365" s="4">
        <v>28000.0</v>
      </c>
      <c r="F365" s="2">
        <f t="shared" si="2"/>
        <v>28000</v>
      </c>
      <c r="G365" s="109">
        <f t="shared" si="8"/>
        <v>56000</v>
      </c>
      <c r="H365" s="1"/>
      <c r="I365" s="1"/>
      <c r="J365" s="1"/>
      <c r="K365" s="110" t="s">
        <v>1746</v>
      </c>
      <c r="L365" s="110" t="s">
        <v>1761</v>
      </c>
      <c r="M365" s="110" t="s">
        <v>1606</v>
      </c>
      <c r="N365" s="110" t="s">
        <v>2493</v>
      </c>
      <c r="O365" s="110" t="s">
        <v>1771</v>
      </c>
      <c r="P365" s="112" t="s">
        <v>1751</v>
      </c>
      <c r="Q365" s="111" t="s">
        <v>1658</v>
      </c>
      <c r="R365" s="113" t="str">
        <f>IFERROR(CONCATENATE("*",VLOOKUP(L365,PARAM!E:F,2,0),VLOOKUP(M365,PARAM!K:L,2,0),VLOOKUP(N365,PARAM!H:I,2,0),VLOOKUP(P365,PARAM!S:T,2,0),"*"),"")</f>
        <v/>
      </c>
      <c r="S365" s="111" t="str">
        <f>IFERROR(CONCATENATE(VLOOKUP(L365,PARAM!E:F,2,0),VLOOKUP(M365,PARAM!K:L,2,0),VLOOKUP(N365,PARAM!H:I,2,0),VLOOKUP(O365,PARAM!P:Q,2,0),VLOOKUP(P365,PARAM!S:T,2,0)),"")</f>
        <v/>
      </c>
      <c r="T365" s="111">
        <f t="shared" si="4"/>
        <v>0</v>
      </c>
      <c r="U365" s="111" t="str">
        <f t="shared" si="5"/>
        <v>CAMISETAS CABALLERO COLOMBIA AAA AZUL TALLA L</v>
      </c>
    </row>
    <row r="366" hidden="1">
      <c r="A366" s="5">
        <v>1.0</v>
      </c>
      <c r="B366" s="5" t="s">
        <v>2503</v>
      </c>
      <c r="C366" s="1"/>
      <c r="D366" s="5" t="s">
        <v>2504</v>
      </c>
      <c r="E366" s="4">
        <v>28000.0</v>
      </c>
      <c r="F366" s="2">
        <f t="shared" si="2"/>
        <v>28000</v>
      </c>
      <c r="G366" s="109">
        <f t="shared" si="8"/>
        <v>56000</v>
      </c>
      <c r="H366" s="1"/>
      <c r="I366" s="1"/>
      <c r="J366" s="1"/>
      <c r="K366" s="110" t="s">
        <v>1746</v>
      </c>
      <c r="L366" s="110" t="s">
        <v>1761</v>
      </c>
      <c r="M366" s="110" t="s">
        <v>1606</v>
      </c>
      <c r="N366" s="110" t="s">
        <v>2493</v>
      </c>
      <c r="O366" s="110" t="s">
        <v>1771</v>
      </c>
      <c r="P366" s="112" t="s">
        <v>1754</v>
      </c>
      <c r="Q366" s="111" t="s">
        <v>1658</v>
      </c>
      <c r="R366" s="113" t="str">
        <f>IFERROR(CONCATENATE("*",VLOOKUP(L366,PARAM!E:F,2,0),VLOOKUP(M366,PARAM!K:L,2,0),VLOOKUP(N366,PARAM!H:I,2,0),VLOOKUP(P366,PARAM!S:T,2,0),"*"),"")</f>
        <v/>
      </c>
      <c r="S366" s="111" t="str">
        <f>IFERROR(CONCATENATE(VLOOKUP(L366,PARAM!E:F,2,0),VLOOKUP(M366,PARAM!K:L,2,0),VLOOKUP(N366,PARAM!H:I,2,0),VLOOKUP(O366,PARAM!P:Q,2,0),VLOOKUP(P366,PARAM!S:T,2,0)),"")</f>
        <v/>
      </c>
      <c r="T366" s="111">
        <f t="shared" si="4"/>
        <v>0</v>
      </c>
      <c r="U366" s="111" t="str">
        <f t="shared" si="5"/>
        <v>CAMISETAS CABALLERO COLOMBIA AAA AZUL TALLA XL</v>
      </c>
    </row>
    <row r="367" hidden="1">
      <c r="A367" s="5">
        <v>1.0</v>
      </c>
      <c r="B367" s="5" t="s">
        <v>2505</v>
      </c>
      <c r="C367" s="1"/>
      <c r="D367" s="5" t="s">
        <v>2506</v>
      </c>
      <c r="E367" s="2"/>
      <c r="F367" s="2">
        <f t="shared" si="2"/>
        <v>0</v>
      </c>
      <c r="G367" s="109">
        <f t="shared" si="8"/>
        <v>0</v>
      </c>
      <c r="H367" s="1"/>
      <c r="I367" s="1"/>
      <c r="J367" s="1"/>
      <c r="K367" s="110" t="s">
        <v>1746</v>
      </c>
      <c r="L367" s="110" t="s">
        <v>1761</v>
      </c>
      <c r="M367" s="110" t="s">
        <v>1785</v>
      </c>
      <c r="N367" s="110" t="s">
        <v>2493</v>
      </c>
      <c r="O367" s="110" t="s">
        <v>1611</v>
      </c>
      <c r="P367" s="112">
        <v>18.0</v>
      </c>
      <c r="Q367" s="111" t="s">
        <v>1658</v>
      </c>
      <c r="R367" s="113" t="str">
        <f>IFERROR(CONCATENATE("*",VLOOKUP(L367,PARAM!E:F,2,0),VLOOKUP(M367,PARAM!K:L,2,0),VLOOKUP(N367,PARAM!H:I,2,0),VLOOKUP(P367,PARAM!S:T,2,0),"*"),"")</f>
        <v/>
      </c>
      <c r="S367" s="111" t="str">
        <f>IFERROR(CONCATENATE(VLOOKUP(L367,PARAM!E:F,2,0),VLOOKUP(M367,PARAM!K:L,2,0),VLOOKUP(N367,PARAM!H:I,2,0),VLOOKUP(O367,PARAM!P:Q,2,0),VLOOKUP(P367,PARAM!S:T,2,0)),"")</f>
        <v/>
      </c>
      <c r="T367" s="111">
        <f t="shared" si="4"/>
        <v>0</v>
      </c>
      <c r="U367" s="111" t="str">
        <f t="shared" si="5"/>
        <v>CAMISETAS NIÑO COLOMBIA AAA NEGRO TALLA 18</v>
      </c>
    </row>
    <row r="368" hidden="1">
      <c r="A368" s="5">
        <v>2.0</v>
      </c>
      <c r="B368" s="5" t="s">
        <v>2505</v>
      </c>
      <c r="C368" s="1"/>
      <c r="D368" s="5" t="s">
        <v>2506</v>
      </c>
      <c r="E368" s="2"/>
      <c r="F368" s="2">
        <f t="shared" si="2"/>
        <v>0</v>
      </c>
      <c r="G368" s="109">
        <f t="shared" si="8"/>
        <v>0</v>
      </c>
      <c r="H368" s="1"/>
      <c r="I368" s="1"/>
      <c r="J368" s="1"/>
      <c r="K368" s="110" t="s">
        <v>1746</v>
      </c>
      <c r="L368" s="110" t="s">
        <v>1761</v>
      </c>
      <c r="M368" s="110" t="s">
        <v>1785</v>
      </c>
      <c r="N368" s="110" t="s">
        <v>2493</v>
      </c>
      <c r="O368" s="110" t="s">
        <v>1611</v>
      </c>
      <c r="P368" s="112">
        <v>22.0</v>
      </c>
      <c r="Q368" s="111" t="s">
        <v>1658</v>
      </c>
      <c r="R368" s="113" t="str">
        <f>IFERROR(CONCATENATE("*",VLOOKUP(L368,PARAM!E:F,2,0),VLOOKUP(M368,PARAM!K:L,2,0),VLOOKUP(N368,PARAM!H:I,2,0),VLOOKUP(P368,PARAM!S:T,2,0),"*"),"")</f>
        <v/>
      </c>
      <c r="S368" s="111" t="str">
        <f>IFERROR(CONCATENATE(VLOOKUP(L368,PARAM!E:F,2,0),VLOOKUP(M368,PARAM!K:L,2,0),VLOOKUP(N368,PARAM!H:I,2,0),VLOOKUP(O368,PARAM!P:Q,2,0),VLOOKUP(P368,PARAM!S:T,2,0)),"")</f>
        <v/>
      </c>
      <c r="T368" s="111">
        <f t="shared" si="4"/>
        <v>0</v>
      </c>
      <c r="U368" s="111" t="str">
        <f t="shared" si="5"/>
        <v>CAMISETAS NIÑO COLOMBIA AAA NEGRO TALLA 22</v>
      </c>
    </row>
    <row r="369" hidden="1">
      <c r="A369" s="5">
        <v>2.0</v>
      </c>
      <c r="B369" s="5" t="s">
        <v>2505</v>
      </c>
      <c r="C369" s="1"/>
      <c r="D369" s="5" t="s">
        <v>2506</v>
      </c>
      <c r="E369" s="2"/>
      <c r="F369" s="2">
        <f t="shared" si="2"/>
        <v>0</v>
      </c>
      <c r="G369" s="109">
        <f t="shared" si="8"/>
        <v>0</v>
      </c>
      <c r="H369" s="1"/>
      <c r="I369" s="1"/>
      <c r="J369" s="1"/>
      <c r="K369" s="110" t="s">
        <v>1746</v>
      </c>
      <c r="L369" s="110" t="s">
        <v>1761</v>
      </c>
      <c r="M369" s="110" t="s">
        <v>1785</v>
      </c>
      <c r="N369" s="110" t="s">
        <v>2493</v>
      </c>
      <c r="O369" s="110" t="s">
        <v>1611</v>
      </c>
      <c r="P369" s="112">
        <v>24.0</v>
      </c>
      <c r="Q369" s="111" t="s">
        <v>1658</v>
      </c>
      <c r="R369" s="113" t="str">
        <f>IFERROR(CONCATENATE("*",VLOOKUP(L369,PARAM!E:F,2,0),VLOOKUP(M369,PARAM!K:L,2,0),VLOOKUP(N369,PARAM!H:I,2,0),VLOOKUP(P369,PARAM!S:T,2,0),"*"),"")</f>
        <v/>
      </c>
      <c r="S369" s="111" t="str">
        <f>IFERROR(CONCATENATE(VLOOKUP(L369,PARAM!E:F,2,0),VLOOKUP(M369,PARAM!K:L,2,0),VLOOKUP(N369,PARAM!H:I,2,0),VLOOKUP(O369,PARAM!P:Q,2,0),VLOOKUP(P369,PARAM!S:T,2,0)),"")</f>
        <v/>
      </c>
      <c r="T369" s="111">
        <f t="shared" si="4"/>
        <v>0</v>
      </c>
      <c r="U369" s="111" t="str">
        <f t="shared" si="5"/>
        <v>CAMISETAS NIÑO COLOMBIA AAA NEGRO TALLA 24</v>
      </c>
    </row>
    <row r="370" hidden="1">
      <c r="A370" s="5">
        <v>3.0</v>
      </c>
      <c r="B370" s="5" t="s">
        <v>2505</v>
      </c>
      <c r="C370" s="1"/>
      <c r="D370" s="5" t="s">
        <v>2506</v>
      </c>
      <c r="E370" s="2"/>
      <c r="F370" s="2">
        <f t="shared" si="2"/>
        <v>0</v>
      </c>
      <c r="G370" s="109">
        <f t="shared" si="8"/>
        <v>0</v>
      </c>
      <c r="H370" s="1"/>
      <c r="I370" s="1"/>
      <c r="J370" s="1"/>
      <c r="K370" s="110" t="s">
        <v>1746</v>
      </c>
      <c r="L370" s="110" t="s">
        <v>1761</v>
      </c>
      <c r="M370" s="110" t="s">
        <v>1785</v>
      </c>
      <c r="N370" s="110" t="s">
        <v>2493</v>
      </c>
      <c r="O370" s="110" t="s">
        <v>1611</v>
      </c>
      <c r="P370" s="112">
        <v>26.0</v>
      </c>
      <c r="Q370" s="111" t="s">
        <v>1658</v>
      </c>
      <c r="R370" s="113" t="str">
        <f>IFERROR(CONCATENATE("*",VLOOKUP(L370,PARAM!E:F,2,0),VLOOKUP(M370,PARAM!K:L,2,0),VLOOKUP(N370,PARAM!H:I,2,0),VLOOKUP(P370,PARAM!S:T,2,0),"*"),"")</f>
        <v/>
      </c>
      <c r="S370" s="111" t="str">
        <f>IFERROR(CONCATENATE(VLOOKUP(L370,PARAM!E:F,2,0),VLOOKUP(M370,PARAM!K:L,2,0),VLOOKUP(N370,PARAM!H:I,2,0),VLOOKUP(O370,PARAM!P:Q,2,0),VLOOKUP(P370,PARAM!S:T,2,0)),"")</f>
        <v/>
      </c>
      <c r="T370" s="111">
        <f t="shared" si="4"/>
        <v>0</v>
      </c>
      <c r="U370" s="111" t="str">
        <f t="shared" si="5"/>
        <v>CAMISETAS NIÑO COLOMBIA AAA NEGRO TALLA 26</v>
      </c>
    </row>
    <row r="371" hidden="1">
      <c r="A371" s="5">
        <v>4.0</v>
      </c>
      <c r="B371" s="5" t="s">
        <v>2505</v>
      </c>
      <c r="C371" s="1"/>
      <c r="D371" s="5" t="s">
        <v>2506</v>
      </c>
      <c r="E371" s="2"/>
      <c r="F371" s="2">
        <f t="shared" si="2"/>
        <v>0</v>
      </c>
      <c r="G371" s="109">
        <f t="shared" si="8"/>
        <v>0</v>
      </c>
      <c r="H371" s="1"/>
      <c r="I371" s="1"/>
      <c r="J371" s="1"/>
      <c r="K371" s="110" t="s">
        <v>1746</v>
      </c>
      <c r="L371" s="110" t="s">
        <v>1761</v>
      </c>
      <c r="M371" s="110" t="s">
        <v>1785</v>
      </c>
      <c r="N371" s="110" t="s">
        <v>2493</v>
      </c>
      <c r="O371" s="110" t="s">
        <v>1611</v>
      </c>
      <c r="P371" s="112">
        <v>28.0</v>
      </c>
      <c r="Q371" s="111" t="s">
        <v>1658</v>
      </c>
      <c r="R371" s="113" t="str">
        <f>IFERROR(CONCATENATE("*",VLOOKUP(L371,PARAM!E:F,2,0),VLOOKUP(M371,PARAM!K:L,2,0),VLOOKUP(N371,PARAM!H:I,2,0),VLOOKUP(P371,PARAM!S:T,2,0),"*"),"")</f>
        <v/>
      </c>
      <c r="S371" s="111" t="str">
        <f>IFERROR(CONCATENATE(VLOOKUP(L371,PARAM!E:F,2,0),VLOOKUP(M371,PARAM!K:L,2,0),VLOOKUP(N371,PARAM!H:I,2,0),VLOOKUP(O371,PARAM!P:Q,2,0),VLOOKUP(P371,PARAM!S:T,2,0)),"")</f>
        <v/>
      </c>
      <c r="T371" s="111">
        <f t="shared" si="4"/>
        <v>0</v>
      </c>
      <c r="U371" s="111" t="str">
        <f t="shared" si="5"/>
        <v>CAMISETAS NIÑO COLOMBIA AAA NEGRO TALLA 28</v>
      </c>
    </row>
    <row r="372" hidden="1">
      <c r="A372" s="5">
        <v>1.0</v>
      </c>
      <c r="B372" s="5" t="s">
        <v>2507</v>
      </c>
      <c r="C372" s="1"/>
      <c r="D372" s="5" t="s">
        <v>2508</v>
      </c>
      <c r="E372" s="4">
        <v>35000.0</v>
      </c>
      <c r="F372" s="2">
        <f t="shared" si="2"/>
        <v>35000</v>
      </c>
      <c r="G372" s="109">
        <f t="shared" si="8"/>
        <v>70000</v>
      </c>
      <c r="H372" s="1"/>
      <c r="I372" s="1"/>
      <c r="J372" s="1"/>
      <c r="K372" s="110" t="s">
        <v>1746</v>
      </c>
      <c r="L372" s="110" t="s">
        <v>1795</v>
      </c>
      <c r="M372" s="110" t="s">
        <v>1606</v>
      </c>
      <c r="N372" s="110" t="s">
        <v>1802</v>
      </c>
      <c r="O372" s="110" t="s">
        <v>1797</v>
      </c>
      <c r="P372" s="112" t="s">
        <v>1753</v>
      </c>
      <c r="Q372" s="111" t="s">
        <v>1803</v>
      </c>
      <c r="R372" s="113" t="str">
        <f>IFERROR(CONCATENATE("*",VLOOKUP(L372,PARAM!E:F,2,0),VLOOKUP(M372,PARAM!K:L,2,0),VLOOKUP(N372,PARAM!H:I,2,0),VLOOKUP(P372,PARAM!S:T,2,0),"*"),"")</f>
        <v>*4025127*</v>
      </c>
      <c r="S372" s="111" t="str">
        <f>IFERROR(CONCATENATE(VLOOKUP(L372,PARAM!E:F,2,0),VLOOKUP(M372,PARAM!K:L,2,0),VLOOKUP(N372,PARAM!H:I,2,0),VLOOKUP(O372,PARAM!P:Q,2,0),VLOOKUP(P372,PARAM!S:T,2,0)),"")</f>
        <v>40251427</v>
      </c>
      <c r="T372" s="111">
        <f t="shared" si="4"/>
        <v>9</v>
      </c>
      <c r="U372" s="111" t="str">
        <f t="shared" si="5"/>
        <v>CONJUNTO CABALLERO BRASIL AAA AZUL NOCHE TALLA S</v>
      </c>
    </row>
    <row r="373" hidden="1">
      <c r="A373" s="5">
        <v>1.0</v>
      </c>
      <c r="B373" s="5" t="s">
        <v>2507</v>
      </c>
      <c r="C373" s="1"/>
      <c r="D373" s="5" t="s">
        <v>2508</v>
      </c>
      <c r="E373" s="4">
        <v>35000.0</v>
      </c>
      <c r="F373" s="2">
        <f t="shared" si="2"/>
        <v>35000</v>
      </c>
      <c r="G373" s="109">
        <f t="shared" si="8"/>
        <v>70000</v>
      </c>
      <c r="H373" s="1"/>
      <c r="I373" s="1"/>
      <c r="J373" s="1"/>
      <c r="K373" s="110" t="s">
        <v>1746</v>
      </c>
      <c r="L373" s="110" t="s">
        <v>1795</v>
      </c>
      <c r="M373" s="110" t="s">
        <v>1606</v>
      </c>
      <c r="N373" s="110" t="s">
        <v>1802</v>
      </c>
      <c r="O373" s="110" t="s">
        <v>1797</v>
      </c>
      <c r="P373" s="112" t="s">
        <v>1752</v>
      </c>
      <c r="Q373" s="111" t="s">
        <v>1803</v>
      </c>
      <c r="R373" s="113" t="str">
        <f>IFERROR(CONCATENATE("*",VLOOKUP(L373,PARAM!E:F,2,0),VLOOKUP(M373,PARAM!K:L,2,0),VLOOKUP(N373,PARAM!H:I,2,0),VLOOKUP(P373,PARAM!S:T,2,0),"*"),"")</f>
        <v>*4025125*</v>
      </c>
      <c r="S373" s="111" t="str">
        <f>IFERROR(CONCATENATE(VLOOKUP(L373,PARAM!E:F,2,0),VLOOKUP(M373,PARAM!K:L,2,0),VLOOKUP(N373,PARAM!H:I,2,0),VLOOKUP(O373,PARAM!P:Q,2,0),VLOOKUP(P373,PARAM!S:T,2,0)),"")</f>
        <v>40251425</v>
      </c>
      <c r="T373" s="111">
        <f t="shared" si="4"/>
        <v>9</v>
      </c>
      <c r="U373" s="111" t="str">
        <f t="shared" si="5"/>
        <v>CONJUNTO CABALLERO BRASIL AAA AZUL NOCHE TALLA M</v>
      </c>
    </row>
    <row r="374" hidden="1">
      <c r="A374" s="5">
        <v>1.0</v>
      </c>
      <c r="B374" s="5" t="s">
        <v>2507</v>
      </c>
      <c r="C374" s="1"/>
      <c r="D374" s="5" t="s">
        <v>2508</v>
      </c>
      <c r="E374" s="4">
        <v>35000.0</v>
      </c>
      <c r="F374" s="2">
        <f t="shared" si="2"/>
        <v>35000</v>
      </c>
      <c r="G374" s="109">
        <f t="shared" si="8"/>
        <v>70000</v>
      </c>
      <c r="H374" s="1"/>
      <c r="I374" s="1"/>
      <c r="J374" s="1"/>
      <c r="K374" s="110" t="s">
        <v>1746</v>
      </c>
      <c r="L374" s="110" t="s">
        <v>1795</v>
      </c>
      <c r="M374" s="110" t="s">
        <v>1606</v>
      </c>
      <c r="N374" s="110" t="s">
        <v>1802</v>
      </c>
      <c r="O374" s="110" t="s">
        <v>1797</v>
      </c>
      <c r="P374" s="112" t="s">
        <v>1751</v>
      </c>
      <c r="Q374" s="111" t="s">
        <v>1803</v>
      </c>
      <c r="R374" s="113" t="str">
        <f>IFERROR(CONCATENATE("*",VLOOKUP(L374,PARAM!E:F,2,0),VLOOKUP(M374,PARAM!K:L,2,0),VLOOKUP(N374,PARAM!H:I,2,0),VLOOKUP(P374,PARAM!S:T,2,0),"*"),"")</f>
        <v>*4025123*</v>
      </c>
      <c r="S374" s="111" t="str">
        <f>IFERROR(CONCATENATE(VLOOKUP(L374,PARAM!E:F,2,0),VLOOKUP(M374,PARAM!K:L,2,0),VLOOKUP(N374,PARAM!H:I,2,0),VLOOKUP(O374,PARAM!P:Q,2,0),VLOOKUP(P374,PARAM!S:T,2,0)),"")</f>
        <v>40251423</v>
      </c>
      <c r="T374" s="111">
        <f t="shared" si="4"/>
        <v>9</v>
      </c>
      <c r="U374" s="111" t="str">
        <f t="shared" si="5"/>
        <v>CONJUNTO CABALLERO BRASIL AAA AZUL NOCHE TALLA L</v>
      </c>
    </row>
    <row r="375" hidden="1">
      <c r="A375" s="5">
        <v>1.0</v>
      </c>
      <c r="B375" s="5" t="s">
        <v>2507</v>
      </c>
      <c r="C375" s="1"/>
      <c r="D375" s="5" t="s">
        <v>2508</v>
      </c>
      <c r="E375" s="4">
        <v>35000.0</v>
      </c>
      <c r="F375" s="2">
        <f t="shared" si="2"/>
        <v>35000</v>
      </c>
      <c r="G375" s="109">
        <f t="shared" si="8"/>
        <v>70000</v>
      </c>
      <c r="H375" s="1"/>
      <c r="I375" s="1"/>
      <c r="J375" s="1"/>
      <c r="K375" s="110" t="s">
        <v>1746</v>
      </c>
      <c r="L375" s="110" t="s">
        <v>1795</v>
      </c>
      <c r="M375" s="110" t="s">
        <v>1606</v>
      </c>
      <c r="N375" s="110" t="s">
        <v>1802</v>
      </c>
      <c r="O375" s="110" t="s">
        <v>1797</v>
      </c>
      <c r="P375" s="112" t="s">
        <v>1754</v>
      </c>
      <c r="Q375" s="111" t="s">
        <v>1803</v>
      </c>
      <c r="R375" s="113" t="str">
        <f>IFERROR(CONCATENATE("*",VLOOKUP(L375,PARAM!E:F,2,0),VLOOKUP(M375,PARAM!K:L,2,0),VLOOKUP(N375,PARAM!H:I,2,0),VLOOKUP(P375,PARAM!S:T,2,0),"*"),"")</f>
        <v>*4025132*</v>
      </c>
      <c r="S375" s="111" t="str">
        <f>IFERROR(CONCATENATE(VLOOKUP(L375,PARAM!E:F,2,0),VLOOKUP(M375,PARAM!K:L,2,0),VLOOKUP(N375,PARAM!H:I,2,0),VLOOKUP(O375,PARAM!P:Q,2,0),VLOOKUP(P375,PARAM!S:T,2,0)),"")</f>
        <v>40251432</v>
      </c>
      <c r="T375" s="111">
        <f t="shared" si="4"/>
        <v>9</v>
      </c>
      <c r="U375" s="111" t="str">
        <f t="shared" si="5"/>
        <v>CONJUNTO CABALLERO BRASIL AAA AZUL NOCHE TALLA XL</v>
      </c>
    </row>
    <row r="376" hidden="1">
      <c r="A376" s="5">
        <v>1.0</v>
      </c>
      <c r="B376" s="5" t="s">
        <v>2507</v>
      </c>
      <c r="C376" s="1"/>
      <c r="D376" s="5" t="s">
        <v>2508</v>
      </c>
      <c r="E376" s="4">
        <v>35000.0</v>
      </c>
      <c r="F376" s="2">
        <f t="shared" si="2"/>
        <v>35000</v>
      </c>
      <c r="G376" s="109">
        <f t="shared" si="8"/>
        <v>70000</v>
      </c>
      <c r="H376" s="1"/>
      <c r="I376" s="1"/>
      <c r="J376" s="1"/>
      <c r="K376" s="110" t="s">
        <v>1746</v>
      </c>
      <c r="L376" s="110" t="s">
        <v>1795</v>
      </c>
      <c r="M376" s="110" t="s">
        <v>1606</v>
      </c>
      <c r="N376" s="110" t="s">
        <v>1802</v>
      </c>
      <c r="O376" s="110" t="s">
        <v>1797</v>
      </c>
      <c r="P376" s="112" t="s">
        <v>1756</v>
      </c>
      <c r="Q376" s="111" t="s">
        <v>1803</v>
      </c>
      <c r="R376" s="113" t="str">
        <f>IFERROR(CONCATENATE("*",VLOOKUP(L376,PARAM!E:F,2,0),VLOOKUP(M376,PARAM!K:L,2,0),VLOOKUP(N376,PARAM!H:I,2,0),VLOOKUP(P376,PARAM!S:T,2,0),"*"),"")</f>
        <v>*4025134*</v>
      </c>
      <c r="S376" s="111" t="str">
        <f>IFERROR(CONCATENATE(VLOOKUP(L376,PARAM!E:F,2,0),VLOOKUP(M376,PARAM!K:L,2,0),VLOOKUP(N376,PARAM!H:I,2,0),VLOOKUP(O376,PARAM!P:Q,2,0),VLOOKUP(P376,PARAM!S:T,2,0)),"")</f>
        <v>40251434</v>
      </c>
      <c r="T376" s="111">
        <f t="shared" si="4"/>
        <v>9</v>
      </c>
      <c r="U376" s="111" t="str">
        <f t="shared" si="5"/>
        <v>CONJUNTO CABALLERO BRASIL AAA AZUL NOCHE TALLA XXL</v>
      </c>
    </row>
    <row r="377" hidden="1">
      <c r="A377" s="5">
        <v>1.0</v>
      </c>
      <c r="B377" s="5" t="s">
        <v>2509</v>
      </c>
      <c r="C377" s="1"/>
      <c r="D377" s="5" t="s">
        <v>2510</v>
      </c>
      <c r="E377" s="2"/>
      <c r="F377" s="2">
        <f t="shared" si="2"/>
        <v>0</v>
      </c>
      <c r="G377" s="109">
        <f t="shared" si="8"/>
        <v>0</v>
      </c>
      <c r="H377" s="1"/>
      <c r="I377" s="1"/>
      <c r="J377" s="1"/>
      <c r="K377" s="110" t="s">
        <v>1746</v>
      </c>
      <c r="L377" s="110" t="s">
        <v>1795</v>
      </c>
      <c r="M377" s="110" t="s">
        <v>1606</v>
      </c>
      <c r="N377" s="110" t="s">
        <v>1818</v>
      </c>
      <c r="O377" s="110" t="s">
        <v>1612</v>
      </c>
      <c r="P377" s="112" t="s">
        <v>1753</v>
      </c>
      <c r="Q377" s="111" t="s">
        <v>1783</v>
      </c>
      <c r="R377" s="113" t="str">
        <f>IFERROR(CONCATENATE("*",VLOOKUP(L377,PARAM!E:F,2,0),VLOOKUP(M377,PARAM!K:L,2,0),VLOOKUP(N377,PARAM!H:I,2,0),VLOOKUP(P377,PARAM!S:T,2,0),"*"),"")</f>
        <v>*40222327*</v>
      </c>
      <c r="S377" s="111" t="str">
        <f>IFERROR(CONCATENATE(VLOOKUP(L377,PARAM!E:F,2,0),VLOOKUP(M377,PARAM!K:L,2,0),VLOOKUP(N377,PARAM!H:I,2,0),VLOOKUP(O377,PARAM!P:Q,2,0),VLOOKUP(P377,PARAM!S:T,2,0)),"")</f>
        <v>4022231427</v>
      </c>
      <c r="T377" s="111">
        <f t="shared" si="4"/>
        <v>10</v>
      </c>
      <c r="U377" s="111" t="str">
        <f t="shared" si="5"/>
        <v>CONJUNTO CABALLERO PORTUGAL AAA ROJO TALLA S</v>
      </c>
    </row>
    <row r="378" hidden="1">
      <c r="A378" s="5">
        <v>2.0</v>
      </c>
      <c r="B378" s="5" t="s">
        <v>2509</v>
      </c>
      <c r="C378" s="1"/>
      <c r="D378" s="5" t="s">
        <v>2510</v>
      </c>
      <c r="E378" s="2"/>
      <c r="F378" s="2">
        <f t="shared" si="2"/>
        <v>0</v>
      </c>
      <c r="G378" s="109">
        <f t="shared" si="8"/>
        <v>0</v>
      </c>
      <c r="H378" s="1"/>
      <c r="I378" s="1"/>
      <c r="J378" s="1"/>
      <c r="K378" s="110" t="s">
        <v>1746</v>
      </c>
      <c r="L378" s="110" t="s">
        <v>1795</v>
      </c>
      <c r="M378" s="110" t="s">
        <v>1606</v>
      </c>
      <c r="N378" s="110" t="s">
        <v>1818</v>
      </c>
      <c r="O378" s="110" t="s">
        <v>1612</v>
      </c>
      <c r="P378" s="112" t="s">
        <v>1752</v>
      </c>
      <c r="Q378" s="111" t="s">
        <v>1783</v>
      </c>
      <c r="R378" s="113" t="str">
        <f>IFERROR(CONCATENATE("*",VLOOKUP(L378,PARAM!E:F,2,0),VLOOKUP(M378,PARAM!K:L,2,0),VLOOKUP(N378,PARAM!H:I,2,0),VLOOKUP(P378,PARAM!S:T,2,0),"*"),"")</f>
        <v>*40222325*</v>
      </c>
      <c r="S378" s="111" t="str">
        <f>IFERROR(CONCATENATE(VLOOKUP(L378,PARAM!E:F,2,0),VLOOKUP(M378,PARAM!K:L,2,0),VLOOKUP(N378,PARAM!H:I,2,0),VLOOKUP(O378,PARAM!P:Q,2,0),VLOOKUP(P378,PARAM!S:T,2,0)),"")</f>
        <v>4022231425</v>
      </c>
      <c r="T378" s="111">
        <f t="shared" si="4"/>
        <v>10</v>
      </c>
      <c r="U378" s="111" t="str">
        <f t="shared" si="5"/>
        <v>CONJUNTO CABALLERO PORTUGAL AAA ROJO TALLA M</v>
      </c>
    </row>
    <row r="379" hidden="1">
      <c r="A379" s="5">
        <v>2.0</v>
      </c>
      <c r="B379" s="5" t="s">
        <v>2509</v>
      </c>
      <c r="C379" s="1"/>
      <c r="D379" s="5" t="s">
        <v>2510</v>
      </c>
      <c r="E379" s="2"/>
      <c r="F379" s="2">
        <f t="shared" si="2"/>
        <v>0</v>
      </c>
      <c r="G379" s="109">
        <f t="shared" si="8"/>
        <v>0</v>
      </c>
      <c r="H379" s="1"/>
      <c r="I379" s="1"/>
      <c r="J379" s="1"/>
      <c r="K379" s="110" t="s">
        <v>1746</v>
      </c>
      <c r="L379" s="110" t="s">
        <v>1795</v>
      </c>
      <c r="M379" s="110" t="s">
        <v>1606</v>
      </c>
      <c r="N379" s="110" t="s">
        <v>1818</v>
      </c>
      <c r="O379" s="110" t="s">
        <v>1612</v>
      </c>
      <c r="P379" s="112" t="s">
        <v>1751</v>
      </c>
      <c r="Q379" s="111" t="s">
        <v>1783</v>
      </c>
      <c r="R379" s="113" t="str">
        <f>IFERROR(CONCATENATE("*",VLOOKUP(L379,PARAM!E:F,2,0),VLOOKUP(M379,PARAM!K:L,2,0),VLOOKUP(N379,PARAM!H:I,2,0),VLOOKUP(P379,PARAM!S:T,2,0),"*"),"")</f>
        <v>*40222323*</v>
      </c>
      <c r="S379" s="111" t="str">
        <f>IFERROR(CONCATENATE(VLOOKUP(L379,PARAM!E:F,2,0),VLOOKUP(M379,PARAM!K:L,2,0),VLOOKUP(N379,PARAM!H:I,2,0),VLOOKUP(O379,PARAM!P:Q,2,0),VLOOKUP(P379,PARAM!S:T,2,0)),"")</f>
        <v>4022231423</v>
      </c>
      <c r="T379" s="111">
        <f t="shared" si="4"/>
        <v>10</v>
      </c>
      <c r="U379" s="111" t="str">
        <f t="shared" si="5"/>
        <v>CONJUNTO CABALLERO PORTUGAL AAA ROJO TALLA L</v>
      </c>
    </row>
    <row r="380" hidden="1">
      <c r="A380" s="5">
        <v>1.0</v>
      </c>
      <c r="B380" s="5" t="s">
        <v>2509</v>
      </c>
      <c r="C380" s="1"/>
      <c r="D380" s="5" t="s">
        <v>2510</v>
      </c>
      <c r="E380" s="2"/>
      <c r="F380" s="2">
        <f t="shared" si="2"/>
        <v>0</v>
      </c>
      <c r="G380" s="109">
        <f t="shared" si="8"/>
        <v>0</v>
      </c>
      <c r="H380" s="1"/>
      <c r="I380" s="1"/>
      <c r="J380" s="1"/>
      <c r="K380" s="110" t="s">
        <v>1746</v>
      </c>
      <c r="L380" s="110" t="s">
        <v>1795</v>
      </c>
      <c r="M380" s="110" t="s">
        <v>1606</v>
      </c>
      <c r="N380" s="110" t="s">
        <v>1818</v>
      </c>
      <c r="O380" s="110" t="s">
        <v>1612</v>
      </c>
      <c r="P380" s="112" t="s">
        <v>1754</v>
      </c>
      <c r="Q380" s="111" t="s">
        <v>1783</v>
      </c>
      <c r="R380" s="113" t="str">
        <f>IFERROR(CONCATENATE("*",VLOOKUP(L380,PARAM!E:F,2,0),VLOOKUP(M380,PARAM!K:L,2,0),VLOOKUP(N380,PARAM!H:I,2,0),VLOOKUP(P380,PARAM!S:T,2,0),"*"),"")</f>
        <v>*40222332*</v>
      </c>
      <c r="S380" s="111" t="str">
        <f>IFERROR(CONCATENATE(VLOOKUP(L380,PARAM!E:F,2,0),VLOOKUP(M380,PARAM!K:L,2,0),VLOOKUP(N380,PARAM!H:I,2,0),VLOOKUP(O380,PARAM!P:Q,2,0),VLOOKUP(P380,PARAM!S:T,2,0)),"")</f>
        <v>4022231432</v>
      </c>
      <c r="T380" s="111">
        <f t="shared" si="4"/>
        <v>10</v>
      </c>
      <c r="U380" s="111" t="str">
        <f t="shared" si="5"/>
        <v>CONJUNTO CABALLERO PORTUGAL AAA ROJO TALLA XL</v>
      </c>
    </row>
    <row r="381" hidden="1">
      <c r="A381" s="5">
        <v>1.0</v>
      </c>
      <c r="B381" s="5" t="s">
        <v>2511</v>
      </c>
      <c r="C381" s="1"/>
      <c r="D381" s="5" t="s">
        <v>2512</v>
      </c>
      <c r="E381" s="2"/>
      <c r="F381" s="2">
        <f t="shared" si="2"/>
        <v>0</v>
      </c>
      <c r="G381" s="109">
        <f t="shared" si="8"/>
        <v>0</v>
      </c>
      <c r="H381" s="1"/>
      <c r="I381" s="1"/>
      <c r="J381" s="1"/>
      <c r="K381" s="110" t="s">
        <v>1746</v>
      </c>
      <c r="L381" s="110" t="s">
        <v>1761</v>
      </c>
      <c r="M381" s="110" t="s">
        <v>1606</v>
      </c>
      <c r="N381" s="110" t="s">
        <v>1766</v>
      </c>
      <c r="O381" s="110" t="s">
        <v>1763</v>
      </c>
      <c r="P381" s="112" t="s">
        <v>1753</v>
      </c>
      <c r="Q381" s="111" t="s">
        <v>1765</v>
      </c>
      <c r="R381" s="113" t="str">
        <f>IFERROR(CONCATENATE("*",VLOOKUP(L381,PARAM!E:F,2,0),VLOOKUP(M381,PARAM!K:L,2,0),VLOOKUP(N381,PARAM!H:I,2,0),VLOOKUP(P381,PARAM!S:T,2,0),"*"),"")</f>
        <v>*1123827*</v>
      </c>
      <c r="S381" s="111" t="str">
        <f>IFERROR(CONCATENATE(VLOOKUP(L381,PARAM!E:F,2,0),VLOOKUP(M381,PARAM!K:L,2,0),VLOOKUP(N381,PARAM!H:I,2,0),VLOOKUP(O381,PARAM!P:Q,2,0),VLOOKUP(P381,PARAM!S:T,2,0)),"")</f>
        <v>112381827</v>
      </c>
      <c r="T381" s="111">
        <f t="shared" si="4"/>
        <v>9</v>
      </c>
      <c r="U381" s="111" t="str">
        <f t="shared" si="5"/>
        <v>CAMISETAS CABALLERO ATLETICO NACIONAL AAA 2026 VERDE TALLA S</v>
      </c>
    </row>
    <row r="382" hidden="1">
      <c r="A382" s="5">
        <v>2.0</v>
      </c>
      <c r="B382" s="5" t="s">
        <v>2511</v>
      </c>
      <c r="C382" s="1"/>
      <c r="D382" s="5" t="s">
        <v>2512</v>
      </c>
      <c r="E382" s="2"/>
      <c r="F382" s="2">
        <f t="shared" si="2"/>
        <v>0</v>
      </c>
      <c r="G382" s="109">
        <f t="shared" si="8"/>
        <v>0</v>
      </c>
      <c r="H382" s="1"/>
      <c r="I382" s="1"/>
      <c r="J382" s="1"/>
      <c r="K382" s="110" t="s">
        <v>1746</v>
      </c>
      <c r="L382" s="110" t="s">
        <v>1761</v>
      </c>
      <c r="M382" s="110" t="s">
        <v>1606</v>
      </c>
      <c r="N382" s="110" t="s">
        <v>1766</v>
      </c>
      <c r="O382" s="110" t="s">
        <v>1763</v>
      </c>
      <c r="P382" s="112" t="s">
        <v>1752</v>
      </c>
      <c r="Q382" s="111" t="s">
        <v>1765</v>
      </c>
      <c r="R382" s="113" t="str">
        <f>IFERROR(CONCATENATE("*",VLOOKUP(L382,PARAM!E:F,2,0),VLOOKUP(M382,PARAM!K:L,2,0),VLOOKUP(N382,PARAM!H:I,2,0),VLOOKUP(P382,PARAM!S:T,2,0),"*"),"")</f>
        <v>*1123825*</v>
      </c>
      <c r="S382" s="111" t="str">
        <f>IFERROR(CONCATENATE(VLOOKUP(L382,PARAM!E:F,2,0),VLOOKUP(M382,PARAM!K:L,2,0),VLOOKUP(N382,PARAM!H:I,2,0),VLOOKUP(O382,PARAM!P:Q,2,0),VLOOKUP(P382,PARAM!S:T,2,0)),"")</f>
        <v>112381825</v>
      </c>
      <c r="T382" s="111">
        <f t="shared" si="4"/>
        <v>9</v>
      </c>
      <c r="U382" s="111" t="str">
        <f t="shared" si="5"/>
        <v>CAMISETAS CABALLERO ATLETICO NACIONAL AAA 2026 VERDE TALLA M</v>
      </c>
    </row>
    <row r="383" hidden="1">
      <c r="A383" s="5">
        <v>2.0</v>
      </c>
      <c r="B383" s="5" t="s">
        <v>2511</v>
      </c>
      <c r="C383" s="1"/>
      <c r="D383" s="5" t="s">
        <v>2512</v>
      </c>
      <c r="E383" s="2"/>
      <c r="F383" s="2">
        <f t="shared" si="2"/>
        <v>0</v>
      </c>
      <c r="G383" s="109">
        <f t="shared" si="8"/>
        <v>0</v>
      </c>
      <c r="H383" s="1"/>
      <c r="I383" s="1"/>
      <c r="J383" s="1"/>
      <c r="K383" s="110" t="s">
        <v>1746</v>
      </c>
      <c r="L383" s="110" t="s">
        <v>1761</v>
      </c>
      <c r="M383" s="110" t="s">
        <v>1606</v>
      </c>
      <c r="N383" s="110" t="s">
        <v>1766</v>
      </c>
      <c r="O383" s="110" t="s">
        <v>1763</v>
      </c>
      <c r="P383" s="112" t="s">
        <v>1751</v>
      </c>
      <c r="Q383" s="111" t="s">
        <v>1765</v>
      </c>
      <c r="R383" s="113" t="str">
        <f>IFERROR(CONCATENATE("*",VLOOKUP(L383,PARAM!E:F,2,0),VLOOKUP(M383,PARAM!K:L,2,0),VLOOKUP(N383,PARAM!H:I,2,0),VLOOKUP(P383,PARAM!S:T,2,0),"*"),"")</f>
        <v>*1123823*</v>
      </c>
      <c r="S383" s="111" t="str">
        <f>IFERROR(CONCATENATE(VLOOKUP(L383,PARAM!E:F,2,0),VLOOKUP(M383,PARAM!K:L,2,0),VLOOKUP(N383,PARAM!H:I,2,0),VLOOKUP(O383,PARAM!P:Q,2,0),VLOOKUP(P383,PARAM!S:T,2,0)),"")</f>
        <v>112381823</v>
      </c>
      <c r="T383" s="111">
        <f t="shared" si="4"/>
        <v>9</v>
      </c>
      <c r="U383" s="111" t="str">
        <f t="shared" si="5"/>
        <v>CAMISETAS CABALLERO ATLETICO NACIONAL AAA 2026 VERDE TALLA L</v>
      </c>
    </row>
    <row r="384" hidden="1">
      <c r="A384" s="5">
        <v>1.0</v>
      </c>
      <c r="B384" s="5" t="s">
        <v>2511</v>
      </c>
      <c r="C384" s="1"/>
      <c r="D384" s="5" t="s">
        <v>2512</v>
      </c>
      <c r="E384" s="2"/>
      <c r="F384" s="2">
        <f t="shared" si="2"/>
        <v>0</v>
      </c>
      <c r="G384" s="109">
        <f t="shared" si="8"/>
        <v>0</v>
      </c>
      <c r="H384" s="1"/>
      <c r="I384" s="1"/>
      <c r="J384" s="1"/>
      <c r="K384" s="110" t="s">
        <v>1746</v>
      </c>
      <c r="L384" s="110" t="s">
        <v>1761</v>
      </c>
      <c r="M384" s="110" t="s">
        <v>1606</v>
      </c>
      <c r="N384" s="110" t="s">
        <v>1766</v>
      </c>
      <c r="O384" s="110" t="s">
        <v>1763</v>
      </c>
      <c r="P384" s="112" t="s">
        <v>1754</v>
      </c>
      <c r="Q384" s="111" t="s">
        <v>1765</v>
      </c>
      <c r="R384" s="113" t="str">
        <f>IFERROR(CONCATENATE("*",VLOOKUP(L384,PARAM!E:F,2,0),VLOOKUP(M384,PARAM!K:L,2,0),VLOOKUP(N384,PARAM!H:I,2,0),VLOOKUP(P384,PARAM!S:T,2,0),"*"),"")</f>
        <v>*1123832*</v>
      </c>
      <c r="S384" s="111" t="str">
        <f>IFERROR(CONCATENATE(VLOOKUP(L384,PARAM!E:F,2,0),VLOOKUP(M384,PARAM!K:L,2,0),VLOOKUP(N384,PARAM!H:I,2,0),VLOOKUP(O384,PARAM!P:Q,2,0),VLOOKUP(P384,PARAM!S:T,2,0)),"")</f>
        <v>112381832</v>
      </c>
      <c r="T384" s="111">
        <f t="shared" si="4"/>
        <v>9</v>
      </c>
      <c r="U384" s="111" t="str">
        <f t="shared" si="5"/>
        <v>CAMISETAS CABALLERO ATLETICO NACIONAL AAA 2026 VERDE TALLA XL</v>
      </c>
    </row>
    <row r="385" hidden="1">
      <c r="A385" s="5">
        <v>4.0</v>
      </c>
      <c r="B385" s="5" t="s">
        <v>2513</v>
      </c>
      <c r="C385" s="1"/>
      <c r="D385" s="5" t="s">
        <v>2514</v>
      </c>
      <c r="E385" s="4">
        <v>15000.0</v>
      </c>
      <c r="F385" s="2">
        <f t="shared" si="2"/>
        <v>60000</v>
      </c>
      <c r="G385" s="109">
        <f t="shared" si="8"/>
        <v>30000</v>
      </c>
      <c r="H385" s="1"/>
      <c r="I385" s="1"/>
      <c r="J385" s="1"/>
      <c r="K385" s="110" t="s">
        <v>1746</v>
      </c>
      <c r="L385" s="110" t="s">
        <v>1761</v>
      </c>
      <c r="M385" s="110" t="s">
        <v>1606</v>
      </c>
      <c r="N385" s="110" t="s">
        <v>1764</v>
      </c>
      <c r="O385" s="110" t="s">
        <v>1763</v>
      </c>
      <c r="P385" s="112" t="s">
        <v>1754</v>
      </c>
      <c r="Q385" s="111" t="s">
        <v>1765</v>
      </c>
      <c r="R385" s="113" t="str">
        <f>IFERROR(CONCATENATE("*",VLOOKUP(L385,PARAM!E:F,2,0),VLOOKUP(M385,PARAM!K:L,2,0),VLOOKUP(N385,PARAM!H:I,2,0),VLOOKUP(P385,PARAM!S:T,2,0),"*"),"")</f>
        <v>*1123732*</v>
      </c>
      <c r="S385" s="111" t="str">
        <f>IFERROR(CONCATENATE(VLOOKUP(L385,PARAM!E:F,2,0),VLOOKUP(M385,PARAM!K:L,2,0),VLOOKUP(N385,PARAM!H:I,2,0),VLOOKUP(O385,PARAM!P:Q,2,0),VLOOKUP(P385,PARAM!S:T,2,0)),"")</f>
        <v>112371832</v>
      </c>
      <c r="T385" s="111">
        <f t="shared" si="4"/>
        <v>9</v>
      </c>
      <c r="U385" s="111" t="str">
        <f t="shared" si="5"/>
        <v>CAMISETAS CABALLERO ATLETICO NACIONAL AAA 2025 VERDE TALLA XL</v>
      </c>
    </row>
    <row r="386" hidden="1">
      <c r="A386" s="5">
        <v>3.0</v>
      </c>
      <c r="B386" s="5" t="s">
        <v>2511</v>
      </c>
      <c r="C386" s="1"/>
      <c r="D386" s="5" t="s">
        <v>2515</v>
      </c>
      <c r="E386" s="4">
        <v>15000.0</v>
      </c>
      <c r="F386" s="2">
        <f t="shared" si="2"/>
        <v>45000</v>
      </c>
      <c r="G386" s="109">
        <f t="shared" si="8"/>
        <v>30000</v>
      </c>
      <c r="H386" s="1"/>
      <c r="I386" s="1"/>
      <c r="J386" s="1"/>
      <c r="K386" s="110" t="s">
        <v>1746</v>
      </c>
      <c r="L386" s="110" t="s">
        <v>1761</v>
      </c>
      <c r="M386" s="110" t="s">
        <v>1606</v>
      </c>
      <c r="N386" s="110" t="s">
        <v>1764</v>
      </c>
      <c r="O386" s="110" t="s">
        <v>1611</v>
      </c>
      <c r="P386" s="112" t="s">
        <v>1751</v>
      </c>
      <c r="Q386" s="111" t="s">
        <v>1765</v>
      </c>
      <c r="R386" s="113" t="str">
        <f>IFERROR(CONCATENATE("*",VLOOKUP(L386,PARAM!E:F,2,0),VLOOKUP(M386,PARAM!K:L,2,0),VLOOKUP(N386,PARAM!H:I,2,0),VLOOKUP(P386,PARAM!S:T,2,0),"*"),"")</f>
        <v>*1123723*</v>
      </c>
      <c r="S386" s="111" t="str">
        <f>IFERROR(CONCATENATE(VLOOKUP(L386,PARAM!E:F,2,0),VLOOKUP(M386,PARAM!K:L,2,0),VLOOKUP(N386,PARAM!H:I,2,0),VLOOKUP(O386,PARAM!P:Q,2,0),VLOOKUP(P386,PARAM!S:T,2,0)),"")</f>
        <v>112371223</v>
      </c>
      <c r="T386" s="111">
        <f t="shared" si="4"/>
        <v>9</v>
      </c>
      <c r="U386" s="111" t="str">
        <f t="shared" si="5"/>
        <v>CAMISETAS CABALLERO ATLETICO NACIONAL AAA 2025 NEGRO TALLA L</v>
      </c>
    </row>
    <row r="387" hidden="1">
      <c r="A387" s="5">
        <v>1.0</v>
      </c>
      <c r="B387" s="5" t="s">
        <v>2516</v>
      </c>
      <c r="C387" s="1"/>
      <c r="D387" s="5" t="s">
        <v>2517</v>
      </c>
      <c r="E387" s="2"/>
      <c r="F387" s="2">
        <f t="shared" si="2"/>
        <v>0</v>
      </c>
      <c r="G387" s="109">
        <f t="shared" si="8"/>
        <v>0</v>
      </c>
      <c r="H387" s="1"/>
      <c r="I387" s="1"/>
      <c r="J387" s="1"/>
      <c r="K387" s="110" t="s">
        <v>1746</v>
      </c>
      <c r="L387" s="110" t="s">
        <v>1761</v>
      </c>
      <c r="M387" s="110" t="s">
        <v>1606</v>
      </c>
      <c r="N387" s="110" t="s">
        <v>1781</v>
      </c>
      <c r="O387" s="110" t="s">
        <v>1782</v>
      </c>
      <c r="P387" s="112" t="s">
        <v>1753</v>
      </c>
      <c r="Q387" s="111" t="s">
        <v>1783</v>
      </c>
      <c r="R387" s="113" t="str">
        <f>IFERROR(CONCATENATE("*",VLOOKUP(L387,PARAM!E:F,2,0),VLOOKUP(M387,PARAM!K:L,2,0),VLOOKUP(N387,PARAM!H:I,2,0),VLOOKUP(P387,PARAM!S:T,2,0),"*"),"")</f>
        <v>*11222227*</v>
      </c>
      <c r="S387" s="111" t="str">
        <f>IFERROR(CONCATENATE(VLOOKUP(L387,PARAM!E:F,2,0),VLOOKUP(M387,PARAM!K:L,2,0),VLOOKUP(N387,PARAM!H:I,2,0),VLOOKUP(O387,PARAM!P:Q,2,0),VLOOKUP(P387,PARAM!S:T,2,0)),"")</f>
        <v>112222627</v>
      </c>
      <c r="T387" s="111">
        <f t="shared" si="4"/>
        <v>10</v>
      </c>
      <c r="U387" s="111" t="str">
        <f t="shared" si="5"/>
        <v>CAMISETAS CABALLERO PORTUGAL 1.1 VISITANTE BLANCO TALLA S</v>
      </c>
    </row>
    <row r="388" hidden="1">
      <c r="A388" s="5">
        <v>1.0</v>
      </c>
      <c r="B388" s="5" t="s">
        <v>2516</v>
      </c>
      <c r="C388" s="1"/>
      <c r="D388" s="5" t="s">
        <v>2517</v>
      </c>
      <c r="E388" s="2"/>
      <c r="F388" s="2">
        <f t="shared" si="2"/>
        <v>0</v>
      </c>
      <c r="G388" s="109">
        <f t="shared" si="8"/>
        <v>0</v>
      </c>
      <c r="H388" s="1"/>
      <c r="I388" s="1"/>
      <c r="J388" s="1"/>
      <c r="K388" s="110" t="s">
        <v>1746</v>
      </c>
      <c r="L388" s="110" t="s">
        <v>1761</v>
      </c>
      <c r="M388" s="110" t="s">
        <v>1606</v>
      </c>
      <c r="N388" s="110" t="s">
        <v>1781</v>
      </c>
      <c r="O388" s="110" t="s">
        <v>1782</v>
      </c>
      <c r="P388" s="112" t="s">
        <v>1752</v>
      </c>
      <c r="Q388" s="111" t="s">
        <v>1783</v>
      </c>
      <c r="R388" s="113" t="str">
        <f>IFERROR(CONCATENATE("*",VLOOKUP(L388,PARAM!E:F,2,0),VLOOKUP(M388,PARAM!K:L,2,0),VLOOKUP(N388,PARAM!H:I,2,0),VLOOKUP(P388,PARAM!S:T,2,0),"*"),"")</f>
        <v>*11222225*</v>
      </c>
      <c r="S388" s="111" t="str">
        <f>IFERROR(CONCATENATE(VLOOKUP(L388,PARAM!E:F,2,0),VLOOKUP(M388,PARAM!K:L,2,0),VLOOKUP(N388,PARAM!H:I,2,0),VLOOKUP(O388,PARAM!P:Q,2,0),VLOOKUP(P388,PARAM!S:T,2,0)),"")</f>
        <v>112222625</v>
      </c>
      <c r="T388" s="111">
        <f t="shared" si="4"/>
        <v>10</v>
      </c>
      <c r="U388" s="111" t="str">
        <f t="shared" si="5"/>
        <v>CAMISETAS CABALLERO PORTUGAL 1.1 VISITANTE BLANCO TALLA M</v>
      </c>
    </row>
    <row r="389" hidden="1">
      <c r="A389" s="5">
        <v>1.0</v>
      </c>
      <c r="B389" s="5" t="s">
        <v>2516</v>
      </c>
      <c r="C389" s="1"/>
      <c r="D389" s="5" t="s">
        <v>2517</v>
      </c>
      <c r="E389" s="2"/>
      <c r="F389" s="2">
        <f t="shared" si="2"/>
        <v>0</v>
      </c>
      <c r="G389" s="109">
        <f t="shared" si="8"/>
        <v>0</v>
      </c>
      <c r="H389" s="1"/>
      <c r="I389" s="1"/>
      <c r="J389" s="1"/>
      <c r="K389" s="110" t="s">
        <v>1746</v>
      </c>
      <c r="L389" s="110" t="s">
        <v>1761</v>
      </c>
      <c r="M389" s="110" t="s">
        <v>1606</v>
      </c>
      <c r="N389" s="110" t="s">
        <v>1781</v>
      </c>
      <c r="O389" s="110" t="s">
        <v>1782</v>
      </c>
      <c r="P389" s="112" t="s">
        <v>1751</v>
      </c>
      <c r="Q389" s="111" t="s">
        <v>1783</v>
      </c>
      <c r="R389" s="113" t="str">
        <f>IFERROR(CONCATENATE("*",VLOOKUP(L389,PARAM!E:F,2,0),VLOOKUP(M389,PARAM!K:L,2,0),VLOOKUP(N389,PARAM!H:I,2,0),VLOOKUP(P389,PARAM!S:T,2,0),"*"),"")</f>
        <v>*11222223*</v>
      </c>
      <c r="S389" s="111" t="str">
        <f>IFERROR(CONCATENATE(VLOOKUP(L389,PARAM!E:F,2,0),VLOOKUP(M389,PARAM!K:L,2,0),VLOOKUP(N389,PARAM!H:I,2,0),VLOOKUP(O389,PARAM!P:Q,2,0),VLOOKUP(P389,PARAM!S:T,2,0)),"")</f>
        <v>112222623</v>
      </c>
      <c r="T389" s="111">
        <f t="shared" si="4"/>
        <v>10</v>
      </c>
      <c r="U389" s="111" t="str">
        <f t="shared" si="5"/>
        <v>CAMISETAS CABALLERO PORTUGAL 1.1 VISITANTE BLANCO TALLA L</v>
      </c>
    </row>
    <row r="390" hidden="1">
      <c r="A390" s="5">
        <v>1.0</v>
      </c>
      <c r="B390" s="5" t="s">
        <v>2516</v>
      </c>
      <c r="C390" s="1"/>
      <c r="D390" s="5" t="s">
        <v>2517</v>
      </c>
      <c r="E390" s="2"/>
      <c r="F390" s="2">
        <f t="shared" si="2"/>
        <v>0</v>
      </c>
      <c r="G390" s="109">
        <f t="shared" si="8"/>
        <v>0</v>
      </c>
      <c r="H390" s="1"/>
      <c r="I390" s="1"/>
      <c r="J390" s="1"/>
      <c r="K390" s="110" t="s">
        <v>1746</v>
      </c>
      <c r="L390" s="110" t="s">
        <v>1761</v>
      </c>
      <c r="M390" s="110" t="s">
        <v>1606</v>
      </c>
      <c r="N390" s="110" t="s">
        <v>1781</v>
      </c>
      <c r="O390" s="110" t="s">
        <v>1782</v>
      </c>
      <c r="P390" s="112" t="s">
        <v>1754</v>
      </c>
      <c r="Q390" s="111" t="s">
        <v>1783</v>
      </c>
      <c r="R390" s="113" t="str">
        <f>IFERROR(CONCATENATE("*",VLOOKUP(L390,PARAM!E:F,2,0),VLOOKUP(M390,PARAM!K:L,2,0),VLOOKUP(N390,PARAM!H:I,2,0),VLOOKUP(P390,PARAM!S:T,2,0),"*"),"")</f>
        <v>*11222232*</v>
      </c>
      <c r="S390" s="111" t="str">
        <f>IFERROR(CONCATENATE(VLOOKUP(L390,PARAM!E:F,2,0),VLOOKUP(M390,PARAM!K:L,2,0),VLOOKUP(N390,PARAM!H:I,2,0),VLOOKUP(O390,PARAM!P:Q,2,0),VLOOKUP(P390,PARAM!S:T,2,0)),"")</f>
        <v>112222632</v>
      </c>
      <c r="T390" s="111">
        <f t="shared" si="4"/>
        <v>10</v>
      </c>
      <c r="U390" s="111" t="str">
        <f t="shared" si="5"/>
        <v>CAMISETAS CABALLERO PORTUGAL 1.1 VISITANTE BLANCO TALLA XL</v>
      </c>
    </row>
    <row r="391" hidden="1">
      <c r="A391" s="5">
        <v>1.0</v>
      </c>
      <c r="B391" s="5" t="s">
        <v>2516</v>
      </c>
      <c r="C391" s="1"/>
      <c r="D391" s="5" t="s">
        <v>2517</v>
      </c>
      <c r="E391" s="2"/>
      <c r="F391" s="2">
        <f t="shared" si="2"/>
        <v>0</v>
      </c>
      <c r="G391" s="109">
        <f t="shared" si="8"/>
        <v>0</v>
      </c>
      <c r="H391" s="1"/>
      <c r="I391" s="1"/>
      <c r="J391" s="1"/>
      <c r="K391" s="110" t="s">
        <v>1746</v>
      </c>
      <c r="L391" s="110" t="s">
        <v>1761</v>
      </c>
      <c r="M391" s="110" t="s">
        <v>1606</v>
      </c>
      <c r="N391" s="110" t="s">
        <v>1781</v>
      </c>
      <c r="O391" s="110" t="s">
        <v>1782</v>
      </c>
      <c r="P391" s="112" t="s">
        <v>1756</v>
      </c>
      <c r="Q391" s="111" t="s">
        <v>1783</v>
      </c>
      <c r="R391" s="113" t="str">
        <f>IFERROR(CONCATENATE("*",VLOOKUP(L391,PARAM!E:F,2,0),VLOOKUP(M391,PARAM!K:L,2,0),VLOOKUP(N391,PARAM!H:I,2,0),VLOOKUP(P391,PARAM!S:T,2,0),"*"),"")</f>
        <v>*11222234*</v>
      </c>
      <c r="S391" s="111" t="str">
        <f>IFERROR(CONCATENATE(VLOOKUP(L391,PARAM!E:F,2,0),VLOOKUP(M391,PARAM!K:L,2,0),VLOOKUP(N391,PARAM!H:I,2,0),VLOOKUP(O391,PARAM!P:Q,2,0),VLOOKUP(P391,PARAM!S:T,2,0)),"")</f>
        <v>112222634</v>
      </c>
      <c r="T391" s="111">
        <f t="shared" si="4"/>
        <v>10</v>
      </c>
      <c r="U391" s="111" t="str">
        <f t="shared" si="5"/>
        <v>CAMISETAS CABALLERO PORTUGAL 1.1 VISITANTE BLANCO TALLA XXL</v>
      </c>
    </row>
    <row r="392" hidden="1">
      <c r="A392" s="5">
        <v>1.0</v>
      </c>
      <c r="B392" s="5" t="s">
        <v>2518</v>
      </c>
      <c r="C392" s="1"/>
      <c r="D392" s="5" t="s">
        <v>2519</v>
      </c>
      <c r="E392" s="2"/>
      <c r="F392" s="2">
        <f t="shared" si="2"/>
        <v>0</v>
      </c>
      <c r="G392" s="109">
        <f t="shared" si="8"/>
        <v>0</v>
      </c>
      <c r="H392" s="1"/>
      <c r="I392" s="1"/>
      <c r="J392" s="1"/>
      <c r="K392" s="110" t="s">
        <v>1746</v>
      </c>
      <c r="L392" s="110" t="s">
        <v>1795</v>
      </c>
      <c r="M392" s="110" t="s">
        <v>1606</v>
      </c>
      <c r="N392" s="110" t="s">
        <v>1810</v>
      </c>
      <c r="O392" s="110" t="s">
        <v>1797</v>
      </c>
      <c r="P392" s="112" t="s">
        <v>1753</v>
      </c>
      <c r="Q392" s="111" t="s">
        <v>1658</v>
      </c>
      <c r="R392" s="113" t="str">
        <f>IFERROR(CONCATENATE("*",VLOOKUP(L392,PARAM!E:F,2,0),VLOOKUP(M392,PARAM!K:L,2,0),VLOOKUP(N392,PARAM!H:I,2,0),VLOOKUP(P392,PARAM!S:T,2,0),"*"),"")</f>
        <v>*40215127*</v>
      </c>
      <c r="S392" s="111" t="str">
        <f>IFERROR(CONCATENATE(VLOOKUP(L392,PARAM!E:F,2,0),VLOOKUP(M392,PARAM!K:L,2,0),VLOOKUP(N392,PARAM!H:I,2,0),VLOOKUP(O392,PARAM!P:Q,2,0),VLOOKUP(P392,PARAM!S:T,2,0)),"")</f>
        <v>402151427</v>
      </c>
      <c r="T392" s="111">
        <f t="shared" si="4"/>
        <v>10</v>
      </c>
      <c r="U392" s="111" t="str">
        <f t="shared" si="5"/>
        <v>CONJUNTO CABALLERO JAPON AAA LOCAL AZUL NOCHE TALLA S</v>
      </c>
    </row>
    <row r="393" hidden="1">
      <c r="A393" s="5">
        <v>1.0</v>
      </c>
      <c r="B393" s="5" t="s">
        <v>2518</v>
      </c>
      <c r="C393" s="1"/>
      <c r="D393" s="5" t="s">
        <v>2519</v>
      </c>
      <c r="E393" s="2"/>
      <c r="F393" s="2">
        <f t="shared" si="2"/>
        <v>0</v>
      </c>
      <c r="G393" s="109">
        <f t="shared" si="8"/>
        <v>0</v>
      </c>
      <c r="H393" s="1"/>
      <c r="I393" s="1"/>
      <c r="J393" s="1"/>
      <c r="K393" s="110" t="s">
        <v>1746</v>
      </c>
      <c r="L393" s="110" t="s">
        <v>1795</v>
      </c>
      <c r="M393" s="110" t="s">
        <v>1606</v>
      </c>
      <c r="N393" s="110" t="s">
        <v>1810</v>
      </c>
      <c r="O393" s="110" t="s">
        <v>1797</v>
      </c>
      <c r="P393" s="112" t="s">
        <v>1752</v>
      </c>
      <c r="Q393" s="111" t="s">
        <v>1658</v>
      </c>
      <c r="R393" s="113" t="str">
        <f>IFERROR(CONCATENATE("*",VLOOKUP(L393,PARAM!E:F,2,0),VLOOKUP(M393,PARAM!K:L,2,0),VLOOKUP(N393,PARAM!H:I,2,0),VLOOKUP(P393,PARAM!S:T,2,0),"*"),"")</f>
        <v>*40215125*</v>
      </c>
      <c r="S393" s="111" t="str">
        <f>IFERROR(CONCATENATE(VLOOKUP(L393,PARAM!E:F,2,0),VLOOKUP(M393,PARAM!K:L,2,0),VLOOKUP(N393,PARAM!H:I,2,0),VLOOKUP(O393,PARAM!P:Q,2,0),VLOOKUP(P393,PARAM!S:T,2,0)),"")</f>
        <v>402151425</v>
      </c>
      <c r="T393" s="111">
        <f t="shared" si="4"/>
        <v>10</v>
      </c>
      <c r="U393" s="111" t="str">
        <f t="shared" si="5"/>
        <v>CONJUNTO CABALLERO JAPON AAA LOCAL AZUL NOCHE TALLA M</v>
      </c>
    </row>
    <row r="394" hidden="1">
      <c r="A394" s="5">
        <v>1.0</v>
      </c>
      <c r="B394" s="5" t="s">
        <v>2518</v>
      </c>
      <c r="C394" s="1"/>
      <c r="D394" s="5" t="s">
        <v>2519</v>
      </c>
      <c r="E394" s="2"/>
      <c r="F394" s="2">
        <f t="shared" si="2"/>
        <v>0</v>
      </c>
      <c r="G394" s="109">
        <f t="shared" si="8"/>
        <v>0</v>
      </c>
      <c r="H394" s="1"/>
      <c r="I394" s="1"/>
      <c r="J394" s="1"/>
      <c r="K394" s="110" t="s">
        <v>1746</v>
      </c>
      <c r="L394" s="110" t="s">
        <v>1795</v>
      </c>
      <c r="M394" s="110" t="s">
        <v>1606</v>
      </c>
      <c r="N394" s="110" t="s">
        <v>1810</v>
      </c>
      <c r="O394" s="110" t="s">
        <v>1797</v>
      </c>
      <c r="P394" s="112" t="s">
        <v>1751</v>
      </c>
      <c r="Q394" s="111" t="s">
        <v>1658</v>
      </c>
      <c r="R394" s="113" t="str">
        <f>IFERROR(CONCATENATE("*",VLOOKUP(L394,PARAM!E:F,2,0),VLOOKUP(M394,PARAM!K:L,2,0),VLOOKUP(N394,PARAM!H:I,2,0),VLOOKUP(P394,PARAM!S:T,2,0),"*"),"")</f>
        <v>*40215123*</v>
      </c>
      <c r="S394" s="111" t="str">
        <f>IFERROR(CONCATENATE(VLOOKUP(L394,PARAM!E:F,2,0),VLOOKUP(M394,PARAM!K:L,2,0),VLOOKUP(N394,PARAM!H:I,2,0),VLOOKUP(O394,PARAM!P:Q,2,0),VLOOKUP(P394,PARAM!S:T,2,0)),"")</f>
        <v>402151423</v>
      </c>
      <c r="T394" s="111">
        <f t="shared" si="4"/>
        <v>10</v>
      </c>
      <c r="U394" s="111" t="str">
        <f t="shared" si="5"/>
        <v>CONJUNTO CABALLERO JAPON AAA LOCAL AZUL NOCHE TALLA L</v>
      </c>
    </row>
    <row r="395" hidden="1">
      <c r="A395" s="5">
        <v>1.0</v>
      </c>
      <c r="B395" s="5" t="s">
        <v>2518</v>
      </c>
      <c r="C395" s="1"/>
      <c r="D395" s="5" t="s">
        <v>2519</v>
      </c>
      <c r="E395" s="2"/>
      <c r="F395" s="2">
        <f t="shared" si="2"/>
        <v>0</v>
      </c>
      <c r="G395" s="109">
        <f t="shared" si="8"/>
        <v>0</v>
      </c>
      <c r="H395" s="1"/>
      <c r="I395" s="1"/>
      <c r="J395" s="1"/>
      <c r="K395" s="110" t="s">
        <v>1746</v>
      </c>
      <c r="L395" s="110" t="s">
        <v>1795</v>
      </c>
      <c r="M395" s="110" t="s">
        <v>1606</v>
      </c>
      <c r="N395" s="110" t="s">
        <v>1810</v>
      </c>
      <c r="O395" s="110" t="s">
        <v>1797</v>
      </c>
      <c r="P395" s="112" t="s">
        <v>1754</v>
      </c>
      <c r="Q395" s="111" t="s">
        <v>1658</v>
      </c>
      <c r="R395" s="113" t="str">
        <f>IFERROR(CONCATENATE("*",VLOOKUP(L395,PARAM!E:F,2,0),VLOOKUP(M395,PARAM!K:L,2,0),VLOOKUP(N395,PARAM!H:I,2,0),VLOOKUP(P395,PARAM!S:T,2,0),"*"),"")</f>
        <v>*40215132*</v>
      </c>
      <c r="S395" s="111" t="str">
        <f>IFERROR(CONCATENATE(VLOOKUP(L395,PARAM!E:F,2,0),VLOOKUP(M395,PARAM!K:L,2,0),VLOOKUP(N395,PARAM!H:I,2,0),VLOOKUP(O395,PARAM!P:Q,2,0),VLOOKUP(P395,PARAM!S:T,2,0)),"")</f>
        <v>402151432</v>
      </c>
      <c r="T395" s="111">
        <f t="shared" si="4"/>
        <v>10</v>
      </c>
      <c r="U395" s="111" t="str">
        <f t="shared" si="5"/>
        <v>CONJUNTO CABALLERO JAPON AAA LOCAL AZUL NOCHE TALLA XL</v>
      </c>
    </row>
    <row r="396" hidden="1">
      <c r="A396" s="5">
        <v>2.0</v>
      </c>
      <c r="B396" s="5" t="s">
        <v>2520</v>
      </c>
      <c r="C396" s="1"/>
      <c r="D396" s="5" t="s">
        <v>2521</v>
      </c>
      <c r="E396" s="2"/>
      <c r="F396" s="2">
        <f t="shared" si="2"/>
        <v>0</v>
      </c>
      <c r="G396" s="109">
        <f t="shared" si="8"/>
        <v>0</v>
      </c>
      <c r="H396" s="1"/>
      <c r="I396" s="1"/>
      <c r="J396" s="1"/>
      <c r="K396" s="110" t="s">
        <v>1746</v>
      </c>
      <c r="L396" s="110" t="s">
        <v>1795</v>
      </c>
      <c r="M396" s="110" t="s">
        <v>1606</v>
      </c>
      <c r="N396" s="110" t="s">
        <v>1796</v>
      </c>
      <c r="O396" s="110" t="s">
        <v>1797</v>
      </c>
      <c r="P396" s="112" t="s">
        <v>1752</v>
      </c>
      <c r="Q396" s="111" t="s">
        <v>1658</v>
      </c>
      <c r="R396" s="113" t="str">
        <f>IFERROR(CONCATENATE("*",VLOOKUP(L396,PARAM!E:F,2,0),VLOOKUP(M396,PARAM!K:L,2,0),VLOOKUP(N396,PARAM!H:I,2,0),VLOOKUP(P396,PARAM!S:T,2,0),"*"),"")</f>
        <v>*4021525*</v>
      </c>
      <c r="S396" s="111" t="str">
        <f>IFERROR(CONCATENATE(VLOOKUP(L396,PARAM!E:F,2,0),VLOOKUP(M396,PARAM!K:L,2,0),VLOOKUP(N396,PARAM!H:I,2,0),VLOOKUP(O396,PARAM!P:Q,2,0),VLOOKUP(P396,PARAM!S:T,2,0)),"")</f>
        <v>40215425</v>
      </c>
      <c r="T396" s="111">
        <f t="shared" si="4"/>
        <v>9</v>
      </c>
      <c r="U396" s="111" t="str">
        <f t="shared" si="5"/>
        <v>CONJUNTO CABALLERO ALEMANIA AAA LOCAL AZUL NOCHE TALLA M</v>
      </c>
    </row>
    <row r="397" hidden="1">
      <c r="A397" s="5">
        <v>2.0</v>
      </c>
      <c r="B397" s="5" t="s">
        <v>2520</v>
      </c>
      <c r="C397" s="1"/>
      <c r="D397" s="5" t="s">
        <v>2521</v>
      </c>
      <c r="E397" s="2"/>
      <c r="F397" s="2">
        <f t="shared" si="2"/>
        <v>0</v>
      </c>
      <c r="G397" s="109">
        <f t="shared" si="8"/>
        <v>0</v>
      </c>
      <c r="H397" s="1"/>
      <c r="I397" s="1"/>
      <c r="J397" s="1"/>
      <c r="K397" s="110" t="s">
        <v>1746</v>
      </c>
      <c r="L397" s="110" t="s">
        <v>1795</v>
      </c>
      <c r="M397" s="110" t="s">
        <v>1606</v>
      </c>
      <c r="N397" s="110" t="s">
        <v>1796</v>
      </c>
      <c r="O397" s="110" t="s">
        <v>1797</v>
      </c>
      <c r="P397" s="112" t="s">
        <v>1751</v>
      </c>
      <c r="Q397" s="111" t="s">
        <v>1658</v>
      </c>
      <c r="R397" s="113" t="str">
        <f>IFERROR(CONCATENATE("*",VLOOKUP(L397,PARAM!E:F,2,0),VLOOKUP(M397,PARAM!K:L,2,0),VLOOKUP(N397,PARAM!H:I,2,0),VLOOKUP(P397,PARAM!S:T,2,0),"*"),"")</f>
        <v>*4021523*</v>
      </c>
      <c r="S397" s="111" t="str">
        <f>IFERROR(CONCATENATE(VLOOKUP(L397,PARAM!E:F,2,0),VLOOKUP(M397,PARAM!K:L,2,0),VLOOKUP(N397,PARAM!H:I,2,0),VLOOKUP(O397,PARAM!P:Q,2,0),VLOOKUP(P397,PARAM!S:T,2,0)),"")</f>
        <v>40215423</v>
      </c>
      <c r="T397" s="111">
        <f t="shared" si="4"/>
        <v>9</v>
      </c>
      <c r="U397" s="111" t="str">
        <f t="shared" si="5"/>
        <v>CONJUNTO CABALLERO ALEMANIA AAA LOCAL AZUL NOCHE TALLA L</v>
      </c>
    </row>
    <row r="398" hidden="1">
      <c r="A398" s="5">
        <v>1.0</v>
      </c>
      <c r="B398" s="5" t="s">
        <v>2520</v>
      </c>
      <c r="C398" s="1"/>
      <c r="D398" s="5" t="s">
        <v>2521</v>
      </c>
      <c r="E398" s="2"/>
      <c r="F398" s="2">
        <f t="shared" si="2"/>
        <v>0</v>
      </c>
      <c r="G398" s="109">
        <f t="shared" si="8"/>
        <v>0</v>
      </c>
      <c r="H398" s="1"/>
      <c r="I398" s="1"/>
      <c r="J398" s="1"/>
      <c r="K398" s="110" t="s">
        <v>1746</v>
      </c>
      <c r="L398" s="110" t="s">
        <v>1795</v>
      </c>
      <c r="M398" s="110" t="s">
        <v>1606</v>
      </c>
      <c r="N398" s="110" t="s">
        <v>1796</v>
      </c>
      <c r="O398" s="110" t="s">
        <v>1797</v>
      </c>
      <c r="P398" s="112" t="s">
        <v>1753</v>
      </c>
      <c r="Q398" s="111" t="s">
        <v>1658</v>
      </c>
      <c r="R398" s="113" t="str">
        <f>IFERROR(CONCATENATE("*",VLOOKUP(L398,PARAM!E:F,2,0),VLOOKUP(M398,PARAM!K:L,2,0),VLOOKUP(N398,PARAM!H:I,2,0),VLOOKUP(P398,PARAM!S:T,2,0),"*"),"")</f>
        <v>*4021527*</v>
      </c>
      <c r="S398" s="111" t="str">
        <f>IFERROR(CONCATENATE(VLOOKUP(L398,PARAM!E:F,2,0),VLOOKUP(M398,PARAM!K:L,2,0),VLOOKUP(N398,PARAM!H:I,2,0),VLOOKUP(O398,PARAM!P:Q,2,0),VLOOKUP(P398,PARAM!S:T,2,0)),"")</f>
        <v>40215427</v>
      </c>
      <c r="T398" s="111">
        <f t="shared" si="4"/>
        <v>9</v>
      </c>
      <c r="U398" s="111" t="str">
        <f t="shared" si="5"/>
        <v>CONJUNTO CABALLERO ALEMANIA AAA LOCAL AZUL NOCHE TALLA S</v>
      </c>
    </row>
    <row r="399" hidden="1">
      <c r="A399" s="5">
        <v>1.0</v>
      </c>
      <c r="B399" s="5" t="s">
        <v>2520</v>
      </c>
      <c r="C399" s="1"/>
      <c r="D399" s="5" t="s">
        <v>2521</v>
      </c>
      <c r="E399" s="2"/>
      <c r="F399" s="2">
        <f t="shared" si="2"/>
        <v>0</v>
      </c>
      <c r="G399" s="109">
        <f t="shared" si="8"/>
        <v>0</v>
      </c>
      <c r="H399" s="1"/>
      <c r="I399" s="1"/>
      <c r="J399" s="1"/>
      <c r="K399" s="110" t="s">
        <v>1746</v>
      </c>
      <c r="L399" s="110" t="s">
        <v>1795</v>
      </c>
      <c r="M399" s="110" t="s">
        <v>1606</v>
      </c>
      <c r="N399" s="110" t="s">
        <v>1796</v>
      </c>
      <c r="O399" s="110" t="s">
        <v>1797</v>
      </c>
      <c r="P399" s="112" t="s">
        <v>1754</v>
      </c>
      <c r="Q399" s="111" t="s">
        <v>1658</v>
      </c>
      <c r="R399" s="113" t="str">
        <f>IFERROR(CONCATENATE("*",VLOOKUP(L399,PARAM!E:F,2,0),VLOOKUP(M399,PARAM!K:L,2,0),VLOOKUP(N399,PARAM!H:I,2,0),VLOOKUP(P399,PARAM!S:T,2,0),"*"),"")</f>
        <v>*4021532*</v>
      </c>
      <c r="S399" s="111" t="str">
        <f>IFERROR(CONCATENATE(VLOOKUP(L399,PARAM!E:F,2,0),VLOOKUP(M399,PARAM!K:L,2,0),VLOOKUP(N399,PARAM!H:I,2,0),VLOOKUP(O399,PARAM!P:Q,2,0),VLOOKUP(P399,PARAM!S:T,2,0)),"")</f>
        <v>40215432</v>
      </c>
      <c r="T399" s="111">
        <f t="shared" si="4"/>
        <v>9</v>
      </c>
      <c r="U399" s="111" t="str">
        <f t="shared" si="5"/>
        <v>CONJUNTO CABALLERO ALEMANIA AAA LOCAL AZUL NOCHE TALLA XL</v>
      </c>
    </row>
    <row r="400" hidden="1">
      <c r="A400" s="5">
        <v>2.0</v>
      </c>
      <c r="B400" s="5" t="s">
        <v>2522</v>
      </c>
      <c r="C400" s="1"/>
      <c r="D400" s="5" t="s">
        <v>2523</v>
      </c>
      <c r="E400" s="2"/>
      <c r="F400" s="2">
        <f t="shared" si="2"/>
        <v>0</v>
      </c>
      <c r="G400" s="109">
        <f t="shared" si="8"/>
        <v>0</v>
      </c>
      <c r="H400" s="1"/>
      <c r="I400" s="1"/>
      <c r="J400" s="1"/>
      <c r="K400" s="110" t="s">
        <v>1746</v>
      </c>
      <c r="L400" s="110" t="s">
        <v>1795</v>
      </c>
      <c r="M400" s="110" t="s">
        <v>1606</v>
      </c>
      <c r="N400" s="110" t="s">
        <v>1816</v>
      </c>
      <c r="O400" s="110" t="s">
        <v>1817</v>
      </c>
      <c r="P400" s="112" t="s">
        <v>1754</v>
      </c>
      <c r="Q400" s="111" t="s">
        <v>1658</v>
      </c>
      <c r="R400" s="113" t="str">
        <f>IFERROR(CONCATENATE("*",VLOOKUP(L400,PARAM!E:F,2,0),VLOOKUP(M400,PARAM!K:L,2,0),VLOOKUP(N400,PARAM!H:I,2,0),VLOOKUP(P400,PARAM!S:T,2,0),"*"),"")</f>
        <v>*40218732*</v>
      </c>
      <c r="S400" s="111" t="str">
        <f>IFERROR(CONCATENATE(VLOOKUP(L400,PARAM!E:F,2,0),VLOOKUP(M400,PARAM!K:L,2,0),VLOOKUP(N400,PARAM!H:I,2,0),VLOOKUP(O400,PARAM!P:Q,2,0),VLOOKUP(P400,PARAM!S:T,2,0)),"")</f>
        <v>4021871932</v>
      </c>
      <c r="T400" s="111">
        <f t="shared" si="4"/>
        <v>10</v>
      </c>
      <c r="U400" s="111" t="str">
        <f t="shared" si="5"/>
        <v>CONJUNTO CABALLERO MEXICO AAA LOCAL VERDE OSCURO TALLA XL</v>
      </c>
    </row>
    <row r="401" hidden="1">
      <c r="A401" s="5">
        <v>2.0</v>
      </c>
      <c r="B401" s="5" t="s">
        <v>2522</v>
      </c>
      <c r="C401" s="1"/>
      <c r="D401" s="5" t="s">
        <v>2523</v>
      </c>
      <c r="E401" s="2"/>
      <c r="F401" s="2">
        <f t="shared" si="2"/>
        <v>0</v>
      </c>
      <c r="G401" s="109">
        <f t="shared" si="8"/>
        <v>0</v>
      </c>
      <c r="H401" s="1"/>
      <c r="I401" s="1"/>
      <c r="J401" s="1"/>
      <c r="K401" s="110" t="s">
        <v>1746</v>
      </c>
      <c r="L401" s="110" t="s">
        <v>1795</v>
      </c>
      <c r="M401" s="110" t="s">
        <v>1606</v>
      </c>
      <c r="N401" s="110" t="s">
        <v>1816</v>
      </c>
      <c r="O401" s="110" t="s">
        <v>1817</v>
      </c>
      <c r="P401" s="112" t="s">
        <v>1752</v>
      </c>
      <c r="Q401" s="111" t="s">
        <v>1658</v>
      </c>
      <c r="R401" s="113" t="str">
        <f>IFERROR(CONCATENATE("*",VLOOKUP(L401,PARAM!E:F,2,0),VLOOKUP(M401,PARAM!K:L,2,0),VLOOKUP(N401,PARAM!H:I,2,0),VLOOKUP(P401,PARAM!S:T,2,0),"*"),"")</f>
        <v>*40218725*</v>
      </c>
      <c r="S401" s="111" t="str">
        <f>IFERROR(CONCATENATE(VLOOKUP(L401,PARAM!E:F,2,0),VLOOKUP(M401,PARAM!K:L,2,0),VLOOKUP(N401,PARAM!H:I,2,0),VLOOKUP(O401,PARAM!P:Q,2,0),VLOOKUP(P401,PARAM!S:T,2,0)),"")</f>
        <v>4021871925</v>
      </c>
      <c r="T401" s="111">
        <f t="shared" si="4"/>
        <v>10</v>
      </c>
      <c r="U401" s="111" t="str">
        <f t="shared" si="5"/>
        <v>CONJUNTO CABALLERO MEXICO AAA LOCAL VERDE OSCURO TALLA M</v>
      </c>
    </row>
    <row r="402" hidden="1">
      <c r="A402" s="5">
        <v>1.0</v>
      </c>
      <c r="B402" s="5" t="s">
        <v>2522</v>
      </c>
      <c r="C402" s="1"/>
      <c r="D402" s="5" t="s">
        <v>2523</v>
      </c>
      <c r="E402" s="2"/>
      <c r="F402" s="2">
        <f t="shared" si="2"/>
        <v>0</v>
      </c>
      <c r="G402" s="109">
        <f t="shared" si="8"/>
        <v>0</v>
      </c>
      <c r="H402" s="1"/>
      <c r="I402" s="1"/>
      <c r="J402" s="1"/>
      <c r="K402" s="110" t="s">
        <v>1746</v>
      </c>
      <c r="L402" s="110" t="s">
        <v>1795</v>
      </c>
      <c r="M402" s="110" t="s">
        <v>1606</v>
      </c>
      <c r="N402" s="110" t="s">
        <v>1816</v>
      </c>
      <c r="O402" s="110" t="s">
        <v>1817</v>
      </c>
      <c r="P402" s="112" t="s">
        <v>1753</v>
      </c>
      <c r="Q402" s="111" t="s">
        <v>1658</v>
      </c>
      <c r="R402" s="113" t="str">
        <f>IFERROR(CONCATENATE("*",VLOOKUP(L402,PARAM!E:F,2,0),VLOOKUP(M402,PARAM!K:L,2,0),VLOOKUP(N402,PARAM!H:I,2,0),VLOOKUP(P402,PARAM!S:T,2,0),"*"),"")</f>
        <v>*40218727*</v>
      </c>
      <c r="S402" s="111" t="str">
        <f>IFERROR(CONCATENATE(VLOOKUP(L402,PARAM!E:F,2,0),VLOOKUP(M402,PARAM!K:L,2,0),VLOOKUP(N402,PARAM!H:I,2,0),VLOOKUP(O402,PARAM!P:Q,2,0),VLOOKUP(P402,PARAM!S:T,2,0)),"")</f>
        <v>4021871927</v>
      </c>
      <c r="T402" s="111">
        <f t="shared" si="4"/>
        <v>10</v>
      </c>
      <c r="U402" s="111" t="str">
        <f t="shared" si="5"/>
        <v>CONJUNTO CABALLERO MEXICO AAA LOCAL VERDE OSCURO TALLA S</v>
      </c>
    </row>
    <row r="403" hidden="1">
      <c r="A403" s="7">
        <v>2.0</v>
      </c>
      <c r="B403" s="5" t="s">
        <v>2524</v>
      </c>
      <c r="C403" s="1"/>
      <c r="D403" s="5" t="s">
        <v>2525</v>
      </c>
      <c r="E403" s="4">
        <v>33000.0</v>
      </c>
      <c r="F403" s="2">
        <f t="shared" si="2"/>
        <v>66000</v>
      </c>
      <c r="G403" s="109">
        <f t="shared" si="8"/>
        <v>66000</v>
      </c>
      <c r="H403" s="1"/>
      <c r="I403" s="1"/>
      <c r="J403" s="1"/>
      <c r="K403" s="110" t="s">
        <v>1870</v>
      </c>
      <c r="L403" s="110" t="s">
        <v>1761</v>
      </c>
      <c r="M403" s="110" t="s">
        <v>1606</v>
      </c>
      <c r="N403" s="110" t="s">
        <v>1878</v>
      </c>
      <c r="O403" s="110" t="s">
        <v>1584</v>
      </c>
      <c r="P403" s="112" t="s">
        <v>1751</v>
      </c>
      <c r="Q403" s="111" t="s">
        <v>1242</v>
      </c>
      <c r="R403" s="113" t="str">
        <f>IFERROR(CONCATENATE("*",VLOOKUP(L403,PARAM!E:F,2,0),VLOOKUP(M403,PARAM!K:L,2,0),VLOOKUP(N403,PARAM!H:I,2,0),VLOOKUP(P403,PARAM!S:T,2,0),"*"),"")</f>
        <v>*11221723*</v>
      </c>
      <c r="S403" s="111" t="str">
        <f>IFERROR(CONCATENATE(VLOOKUP(L403,PARAM!E:F,2,0),VLOOKUP(M403,PARAM!K:L,2,0),VLOOKUP(N403,PARAM!H:I,2,0),VLOOKUP(O403,PARAM!P:Q,2,0),VLOOKUP(P403,PARAM!S:T,2,0)),"")</f>
        <v>1122171623</v>
      </c>
      <c r="T403" s="111">
        <f t="shared" si="4"/>
        <v>10</v>
      </c>
      <c r="U403" s="111" t="str">
        <f t="shared" si="5"/>
        <v>CAMISETAS CABALLERO POLO ROMBOS ALGODON VARIOS TALLA L</v>
      </c>
    </row>
    <row r="404" hidden="1">
      <c r="A404" s="7">
        <v>2.0</v>
      </c>
      <c r="B404" s="5" t="s">
        <v>2524</v>
      </c>
      <c r="C404" s="1"/>
      <c r="D404" s="83" t="s">
        <v>2525</v>
      </c>
      <c r="E404" s="4">
        <v>33000.0</v>
      </c>
      <c r="F404" s="2">
        <f t="shared" si="2"/>
        <v>66000</v>
      </c>
      <c r="G404" s="109">
        <f t="shared" si="8"/>
        <v>66000</v>
      </c>
      <c r="H404" s="1"/>
      <c r="I404" s="1"/>
      <c r="J404" s="1"/>
      <c r="K404" s="88" t="s">
        <v>1870</v>
      </c>
      <c r="L404" s="110" t="s">
        <v>1761</v>
      </c>
      <c r="M404" s="88" t="s">
        <v>1606</v>
      </c>
      <c r="N404" s="110" t="s">
        <v>1878</v>
      </c>
      <c r="O404" s="110" t="s">
        <v>1584</v>
      </c>
      <c r="P404" s="112" t="s">
        <v>1752</v>
      </c>
      <c r="Q404" s="111" t="s">
        <v>1242</v>
      </c>
      <c r="R404" s="113" t="str">
        <f>IFERROR(CONCATENATE("*",VLOOKUP(L404,PARAM!E:F,2,0),VLOOKUP(M404,PARAM!K:L,2,0),VLOOKUP(N404,PARAM!H:I,2,0),VLOOKUP(P404,PARAM!S:T,2,0),"*"),"")</f>
        <v>*11221725*</v>
      </c>
      <c r="S404" s="111" t="str">
        <f>IFERROR(CONCATENATE(VLOOKUP(L404,PARAM!E:F,2,0),VLOOKUP(M404,PARAM!K:L,2,0),VLOOKUP(N404,PARAM!H:I,2,0),VLOOKUP(O404,PARAM!P:Q,2,0),VLOOKUP(P404,PARAM!S:T,2,0)),"")</f>
        <v>1122171625</v>
      </c>
      <c r="T404" s="111">
        <f t="shared" si="4"/>
        <v>10</v>
      </c>
      <c r="U404" s="111" t="str">
        <f t="shared" si="5"/>
        <v>CAMISETAS CABALLERO POLO ROMBOS ALGODON VARIOS TALLA M</v>
      </c>
    </row>
    <row r="405" hidden="1">
      <c r="A405" s="7">
        <v>2.0</v>
      </c>
      <c r="B405" s="5" t="s">
        <v>2524</v>
      </c>
      <c r="C405" s="1"/>
      <c r="D405" s="83" t="s">
        <v>2525</v>
      </c>
      <c r="E405" s="4">
        <v>33000.0</v>
      </c>
      <c r="F405" s="2">
        <f t="shared" si="2"/>
        <v>66000</v>
      </c>
      <c r="G405" s="109">
        <f t="shared" si="8"/>
        <v>66000</v>
      </c>
      <c r="H405" s="1"/>
      <c r="I405" s="1"/>
      <c r="J405" s="1"/>
      <c r="K405" s="88" t="s">
        <v>1870</v>
      </c>
      <c r="L405" s="110" t="s">
        <v>1761</v>
      </c>
      <c r="M405" s="88" t="s">
        <v>1606</v>
      </c>
      <c r="N405" s="110" t="s">
        <v>1878</v>
      </c>
      <c r="O405" s="110" t="s">
        <v>1584</v>
      </c>
      <c r="P405" s="112" t="s">
        <v>1753</v>
      </c>
      <c r="Q405" s="111" t="s">
        <v>1242</v>
      </c>
      <c r="R405" s="113" t="str">
        <f>IFERROR(CONCATENATE("*",VLOOKUP(L405,PARAM!E:F,2,0),VLOOKUP(M405,PARAM!K:L,2,0),VLOOKUP(N405,PARAM!H:I,2,0),VLOOKUP(P405,PARAM!S:T,2,0),"*"),"")</f>
        <v>*11221727*</v>
      </c>
      <c r="S405" s="111" t="str">
        <f>IFERROR(CONCATENATE(VLOOKUP(L405,PARAM!E:F,2,0),VLOOKUP(M405,PARAM!K:L,2,0),VLOOKUP(N405,PARAM!H:I,2,0),VLOOKUP(O405,PARAM!P:Q,2,0),VLOOKUP(P405,PARAM!S:T,2,0)),"")</f>
        <v>1122171627</v>
      </c>
      <c r="T405" s="111">
        <f t="shared" si="4"/>
        <v>10</v>
      </c>
      <c r="U405" s="111" t="str">
        <f t="shared" si="5"/>
        <v>CAMISETAS CABALLERO POLO ROMBOS ALGODON VARIOS TALLA S</v>
      </c>
    </row>
    <row r="406" hidden="1">
      <c r="A406" s="7">
        <v>2.0</v>
      </c>
      <c r="B406" s="5" t="s">
        <v>2524</v>
      </c>
      <c r="C406" s="1"/>
      <c r="D406" s="83" t="s">
        <v>2525</v>
      </c>
      <c r="E406" s="4">
        <v>33000.0</v>
      </c>
      <c r="F406" s="2">
        <f t="shared" si="2"/>
        <v>66000</v>
      </c>
      <c r="G406" s="109">
        <f t="shared" si="8"/>
        <v>66000</v>
      </c>
      <c r="H406" s="1"/>
      <c r="I406" s="1"/>
      <c r="J406" s="1"/>
      <c r="K406" s="88" t="s">
        <v>1870</v>
      </c>
      <c r="L406" s="110" t="s">
        <v>1761</v>
      </c>
      <c r="M406" s="88" t="s">
        <v>1606</v>
      </c>
      <c r="N406" s="110" t="s">
        <v>1878</v>
      </c>
      <c r="O406" s="110" t="s">
        <v>1584</v>
      </c>
      <c r="P406" s="112" t="s">
        <v>1754</v>
      </c>
      <c r="Q406" s="111" t="s">
        <v>1242</v>
      </c>
      <c r="R406" s="113" t="str">
        <f>IFERROR(CONCATENATE("*",VLOOKUP(L406,PARAM!E:F,2,0),VLOOKUP(M406,PARAM!K:L,2,0),VLOOKUP(N406,PARAM!H:I,2,0),VLOOKUP(P406,PARAM!S:T,2,0),"*"),"")</f>
        <v>*11221732*</v>
      </c>
      <c r="S406" s="111" t="str">
        <f>IFERROR(CONCATENATE(VLOOKUP(L406,PARAM!E:F,2,0),VLOOKUP(M406,PARAM!K:L,2,0),VLOOKUP(N406,PARAM!H:I,2,0),VLOOKUP(O406,PARAM!P:Q,2,0),VLOOKUP(P406,PARAM!S:T,2,0)),"")</f>
        <v>1122171632</v>
      </c>
      <c r="T406" s="111">
        <f t="shared" si="4"/>
        <v>10</v>
      </c>
      <c r="U406" s="111" t="str">
        <f t="shared" si="5"/>
        <v>CAMISETAS CABALLERO POLO ROMBOS ALGODON VARIOS TALLA XL</v>
      </c>
    </row>
    <row r="407" hidden="1">
      <c r="A407" s="7">
        <v>2.0</v>
      </c>
      <c r="B407" s="5" t="s">
        <v>2526</v>
      </c>
      <c r="C407" s="1"/>
      <c r="D407" s="5" t="s">
        <v>1934</v>
      </c>
      <c r="E407" s="4">
        <v>32000.0</v>
      </c>
      <c r="F407" s="2">
        <f t="shared" si="2"/>
        <v>64000</v>
      </c>
      <c r="G407" s="109">
        <f t="shared" si="8"/>
        <v>64000</v>
      </c>
      <c r="H407" s="1"/>
      <c r="I407" s="1"/>
      <c r="J407" s="1"/>
      <c r="K407" s="88" t="s">
        <v>1870</v>
      </c>
      <c r="L407" s="110" t="s">
        <v>1761</v>
      </c>
      <c r="M407" s="88" t="s">
        <v>1606</v>
      </c>
      <c r="N407" s="110" t="s">
        <v>1880</v>
      </c>
      <c r="O407" s="110" t="s">
        <v>1584</v>
      </c>
      <c r="P407" s="112" t="s">
        <v>1753</v>
      </c>
      <c r="Q407" s="111" t="s">
        <v>1242</v>
      </c>
      <c r="R407" s="113" t="str">
        <f>IFERROR(CONCATENATE("*",VLOOKUP(L407,PARAM!E:F,2,0),VLOOKUP(M407,PARAM!K:L,2,0),VLOOKUP(N407,PARAM!H:I,2,0),VLOOKUP(P407,PARAM!S:T,2,0),"*"),"")</f>
        <v>*11222027*</v>
      </c>
      <c r="S407" s="111" t="str">
        <f>IFERROR(CONCATENATE(VLOOKUP(L407,PARAM!E:F,2,0),VLOOKUP(M407,PARAM!K:L,2,0),VLOOKUP(N407,PARAM!H:I,2,0),VLOOKUP(O407,PARAM!P:Q,2,0),VLOOKUP(P407,PARAM!S:T,2,0)),"")</f>
        <v>1122201627</v>
      </c>
      <c r="T407" s="111">
        <f t="shared" si="4"/>
        <v>10</v>
      </c>
      <c r="U407" s="111" t="str">
        <f t="shared" si="5"/>
        <v>CAMISETAS CABALLERO POLO TIPO GALLETA VARIOS TALLA S</v>
      </c>
    </row>
    <row r="408" hidden="1">
      <c r="A408" s="7">
        <v>3.0</v>
      </c>
      <c r="B408" s="5" t="s">
        <v>2526</v>
      </c>
      <c r="C408" s="1"/>
      <c r="D408" s="5" t="s">
        <v>1934</v>
      </c>
      <c r="E408" s="4">
        <v>32000.0</v>
      </c>
      <c r="F408" s="2">
        <f t="shared" si="2"/>
        <v>96000</v>
      </c>
      <c r="G408" s="109">
        <f t="shared" si="8"/>
        <v>64000</v>
      </c>
      <c r="H408" s="1"/>
      <c r="I408" s="1"/>
      <c r="J408" s="1"/>
      <c r="K408" s="88" t="s">
        <v>1870</v>
      </c>
      <c r="L408" s="110" t="s">
        <v>1761</v>
      </c>
      <c r="M408" s="88" t="s">
        <v>1606</v>
      </c>
      <c r="N408" s="110" t="s">
        <v>1880</v>
      </c>
      <c r="O408" s="110" t="s">
        <v>1584</v>
      </c>
      <c r="P408" s="112" t="s">
        <v>1752</v>
      </c>
      <c r="Q408" s="111" t="s">
        <v>1242</v>
      </c>
      <c r="R408" s="113" t="str">
        <f>IFERROR(CONCATENATE("*",VLOOKUP(L408,PARAM!E:F,2,0),VLOOKUP(M408,PARAM!K:L,2,0),VLOOKUP(N408,PARAM!H:I,2,0),VLOOKUP(P408,PARAM!S:T,2,0),"*"),"")</f>
        <v>*11222025*</v>
      </c>
      <c r="S408" s="111" t="str">
        <f>IFERROR(CONCATENATE(VLOOKUP(L408,PARAM!E:F,2,0),VLOOKUP(M408,PARAM!K:L,2,0),VLOOKUP(N408,PARAM!H:I,2,0),VLOOKUP(O408,PARAM!P:Q,2,0),VLOOKUP(P408,PARAM!S:T,2,0)),"")</f>
        <v>1122201625</v>
      </c>
      <c r="T408" s="111">
        <f t="shared" si="4"/>
        <v>10</v>
      </c>
      <c r="U408" s="111" t="str">
        <f t="shared" si="5"/>
        <v>CAMISETAS CABALLERO POLO TIPO GALLETA VARIOS TALLA M</v>
      </c>
    </row>
    <row r="409" hidden="1">
      <c r="A409" s="7">
        <v>2.0</v>
      </c>
      <c r="B409" s="5" t="s">
        <v>2526</v>
      </c>
      <c r="C409" s="1"/>
      <c r="D409" s="5" t="s">
        <v>1934</v>
      </c>
      <c r="E409" s="4">
        <v>32000.0</v>
      </c>
      <c r="F409" s="2">
        <f t="shared" si="2"/>
        <v>64000</v>
      </c>
      <c r="G409" s="109">
        <f t="shared" si="8"/>
        <v>64000</v>
      </c>
      <c r="H409" s="1"/>
      <c r="I409" s="1"/>
      <c r="J409" s="1"/>
      <c r="K409" s="88" t="s">
        <v>1870</v>
      </c>
      <c r="L409" s="110" t="s">
        <v>1761</v>
      </c>
      <c r="M409" s="88" t="s">
        <v>1606</v>
      </c>
      <c r="N409" s="110" t="s">
        <v>1880</v>
      </c>
      <c r="O409" s="110" t="s">
        <v>1584</v>
      </c>
      <c r="P409" s="112" t="s">
        <v>1751</v>
      </c>
      <c r="Q409" s="111" t="s">
        <v>1242</v>
      </c>
      <c r="R409" s="113" t="str">
        <f>IFERROR(CONCATENATE("*",VLOOKUP(L409,PARAM!E:F,2,0),VLOOKUP(M409,PARAM!K:L,2,0),VLOOKUP(N409,PARAM!H:I,2,0),VLOOKUP(P409,PARAM!S:T,2,0),"*"),"")</f>
        <v>*11222023*</v>
      </c>
      <c r="S409" s="111" t="str">
        <f>IFERROR(CONCATENATE(VLOOKUP(L409,PARAM!E:F,2,0),VLOOKUP(M409,PARAM!K:L,2,0),VLOOKUP(N409,PARAM!H:I,2,0),VLOOKUP(O409,PARAM!P:Q,2,0),VLOOKUP(P409,PARAM!S:T,2,0)),"")</f>
        <v>1122201623</v>
      </c>
      <c r="T409" s="111">
        <f t="shared" si="4"/>
        <v>10</v>
      </c>
      <c r="U409" s="111" t="str">
        <f t="shared" si="5"/>
        <v>CAMISETAS CABALLERO POLO TIPO GALLETA VARIOS TALLA L</v>
      </c>
    </row>
    <row r="410" hidden="1">
      <c r="A410" s="7">
        <v>2.0</v>
      </c>
      <c r="B410" s="5" t="s">
        <v>2526</v>
      </c>
      <c r="C410" s="1"/>
      <c r="D410" s="5" t="s">
        <v>1934</v>
      </c>
      <c r="E410" s="4">
        <v>32000.0</v>
      </c>
      <c r="F410" s="2">
        <f t="shared" si="2"/>
        <v>64000</v>
      </c>
      <c r="G410" s="109">
        <f t="shared" si="8"/>
        <v>64000</v>
      </c>
      <c r="H410" s="1"/>
      <c r="I410" s="1"/>
      <c r="J410" s="1"/>
      <c r="K410" s="88" t="s">
        <v>1870</v>
      </c>
      <c r="L410" s="110" t="s">
        <v>1761</v>
      </c>
      <c r="M410" s="88" t="s">
        <v>1606</v>
      </c>
      <c r="N410" s="110" t="s">
        <v>1880</v>
      </c>
      <c r="O410" s="110" t="s">
        <v>1584</v>
      </c>
      <c r="P410" s="112" t="s">
        <v>1754</v>
      </c>
      <c r="Q410" s="111" t="s">
        <v>1242</v>
      </c>
      <c r="R410" s="113" t="str">
        <f>IFERROR(CONCATENATE("*",VLOOKUP(L410,PARAM!E:F,2,0),VLOOKUP(M410,PARAM!K:L,2,0),VLOOKUP(N410,PARAM!H:I,2,0),VLOOKUP(P410,PARAM!S:T,2,0),"*"),"")</f>
        <v>*11222032*</v>
      </c>
      <c r="S410" s="111" t="str">
        <f>IFERROR(CONCATENATE(VLOOKUP(L410,PARAM!E:F,2,0),VLOOKUP(M410,PARAM!K:L,2,0),VLOOKUP(N410,PARAM!H:I,2,0),VLOOKUP(O410,PARAM!P:Q,2,0),VLOOKUP(P410,PARAM!S:T,2,0)),"")</f>
        <v>1122201632</v>
      </c>
      <c r="T410" s="111">
        <f t="shared" si="4"/>
        <v>10</v>
      </c>
      <c r="U410" s="111" t="str">
        <f t="shared" si="5"/>
        <v>CAMISETAS CABALLERO POLO TIPO GALLETA VARIOS TALLA XL</v>
      </c>
    </row>
    <row r="411" hidden="1">
      <c r="A411" s="5">
        <v>5.0</v>
      </c>
      <c r="B411" s="5" t="s">
        <v>2527</v>
      </c>
      <c r="C411" s="1"/>
      <c r="D411" s="5" t="s">
        <v>1961</v>
      </c>
      <c r="E411" s="4">
        <v>10000.0</v>
      </c>
      <c r="F411" s="2">
        <f t="shared" si="2"/>
        <v>50000</v>
      </c>
      <c r="G411" s="109">
        <f t="shared" si="8"/>
        <v>20000</v>
      </c>
      <c r="H411" s="1"/>
      <c r="I411" s="1"/>
      <c r="J411" s="1"/>
      <c r="K411" s="110" t="s">
        <v>1906</v>
      </c>
      <c r="L411" s="110" t="s">
        <v>1761</v>
      </c>
      <c r="M411" s="110" t="s">
        <v>1599</v>
      </c>
      <c r="N411" s="110" t="s">
        <v>1933</v>
      </c>
      <c r="O411" s="110" t="s">
        <v>1584</v>
      </c>
      <c r="P411" s="112" t="s">
        <v>1678</v>
      </c>
      <c r="Q411" s="111" t="s">
        <v>1737</v>
      </c>
      <c r="R411" s="113" t="str">
        <f>IFERROR(CONCATENATE("*",VLOOKUP(L411,PARAM!E:F,2,0),VLOOKUP(M411,PARAM!K:L,2,0),VLOOKUP(N411,PARAM!H:I,2,0),VLOOKUP(P411,PARAM!S:T,2,0),"*"),"")</f>
        <v>*11117030*</v>
      </c>
      <c r="S411" s="111" t="str">
        <f>IFERROR(CONCATENATE(VLOOKUP(L411,PARAM!E:F,2,0),VLOOKUP(M411,PARAM!K:L,2,0),VLOOKUP(N411,PARAM!H:I,2,0),VLOOKUP(O411,PARAM!P:Q,2,0),VLOOKUP(P411,PARAM!S:T,2,0)),"")</f>
        <v>1111701630</v>
      </c>
      <c r="T411" s="111">
        <f t="shared" si="4"/>
        <v>10</v>
      </c>
      <c r="U411" s="111" t="str">
        <f t="shared" si="5"/>
        <v>CAMISETAS DAMA LICRADA MANGA CORTA VARIOS TALLA UN</v>
      </c>
    </row>
    <row r="412" hidden="1">
      <c r="A412" s="5">
        <v>8.0</v>
      </c>
      <c r="B412" s="5" t="s">
        <v>2528</v>
      </c>
      <c r="C412" s="1"/>
      <c r="D412" s="5" t="s">
        <v>1974</v>
      </c>
      <c r="E412" s="4">
        <v>10000.0</v>
      </c>
      <c r="F412" s="2">
        <f t="shared" si="2"/>
        <v>80000</v>
      </c>
      <c r="G412" s="109">
        <f t="shared" si="8"/>
        <v>20000</v>
      </c>
      <c r="H412" s="1"/>
      <c r="I412" s="1"/>
      <c r="J412" s="1"/>
      <c r="K412" s="110" t="s">
        <v>1906</v>
      </c>
      <c r="L412" s="110" t="s">
        <v>1745</v>
      </c>
      <c r="M412" s="110" t="s">
        <v>1599</v>
      </c>
      <c r="N412" s="110" t="s">
        <v>1923</v>
      </c>
      <c r="O412" s="110" t="s">
        <v>1584</v>
      </c>
      <c r="P412" s="112" t="s">
        <v>1678</v>
      </c>
      <c r="Q412" s="111" t="s">
        <v>1737</v>
      </c>
      <c r="R412" s="113" t="str">
        <f>IFERROR(CONCATENATE("*",VLOOKUP(L412,PARAM!E:F,2,0),VLOOKUP(M412,PARAM!K:L,2,0),VLOOKUP(N412,PARAM!H:I,2,0),VLOOKUP(P412,PARAM!S:T,2,0),"*"),"")</f>
        <v>*26117130*</v>
      </c>
      <c r="S412" s="111" t="str">
        <f>IFERROR(CONCATENATE(VLOOKUP(L412,PARAM!E:F,2,0),VLOOKUP(M412,PARAM!K:L,2,0),VLOOKUP(N412,PARAM!H:I,2,0),VLOOKUP(O412,PARAM!P:Q,2,0),VLOOKUP(P412,PARAM!S:T,2,0)),"")</f>
        <v>2611711630</v>
      </c>
      <c r="T412" s="111">
        <f t="shared" si="4"/>
        <v>10</v>
      </c>
      <c r="U412" s="111" t="str">
        <f t="shared" si="5"/>
        <v>BUSOS DAMA LICRADA MANGA LARGA VARIOS TALLA UN</v>
      </c>
    </row>
    <row r="413" hidden="1">
      <c r="A413" s="5">
        <v>3.0</v>
      </c>
      <c r="B413" s="5" t="s">
        <v>2529</v>
      </c>
      <c r="C413" s="1"/>
      <c r="D413" s="5" t="s">
        <v>1934</v>
      </c>
      <c r="E413" s="4">
        <v>10000.0</v>
      </c>
      <c r="F413" s="2">
        <f t="shared" si="2"/>
        <v>30000</v>
      </c>
      <c r="G413" s="109">
        <f t="shared" si="8"/>
        <v>20000</v>
      </c>
      <c r="H413" s="1"/>
      <c r="I413" s="1"/>
      <c r="J413" s="1"/>
      <c r="K413" s="110" t="s">
        <v>1906</v>
      </c>
      <c r="L413" s="110" t="s">
        <v>1761</v>
      </c>
      <c r="M413" s="110" t="s">
        <v>1599</v>
      </c>
      <c r="N413" s="111" t="s">
        <v>1934</v>
      </c>
      <c r="O413" s="110" t="s">
        <v>1584</v>
      </c>
      <c r="P413" s="112" t="s">
        <v>1678</v>
      </c>
      <c r="Q413" s="111" t="s">
        <v>1737</v>
      </c>
      <c r="R413" s="113" t="str">
        <f>IFERROR(CONCATENATE("*",VLOOKUP(L413,PARAM!E:F,2,0),VLOOKUP(M413,PARAM!K:L,2,0),VLOOKUP(N413,PARAM!H:I,2,0),VLOOKUP(P413,PARAM!S:T,2,0),"*"),"")</f>
        <v>*11126230*</v>
      </c>
      <c r="S413" s="111" t="str">
        <f>IFERROR(CONCATENATE(VLOOKUP(L413,PARAM!E:F,2,0),VLOOKUP(M413,PARAM!K:L,2,0),VLOOKUP(N413,PARAM!H:I,2,0),VLOOKUP(O413,PARAM!P:Q,2,0),VLOOKUP(P413,PARAM!S:T,2,0)),"")</f>
        <v>1112621630</v>
      </c>
      <c r="T413" s="111">
        <f t="shared" si="4"/>
        <v>10</v>
      </c>
      <c r="U413" s="111" t="str">
        <f t="shared" si="5"/>
        <v>CAMISETAS DAMA TIPO GALLETA VARIOS TALLA UN</v>
      </c>
    </row>
    <row r="414" hidden="1">
      <c r="A414" s="5">
        <v>3.0</v>
      </c>
      <c r="B414" s="5" t="s">
        <v>2530</v>
      </c>
      <c r="C414" s="1"/>
      <c r="D414" s="5" t="s">
        <v>2531</v>
      </c>
      <c r="E414" s="4">
        <v>10000.0</v>
      </c>
      <c r="F414" s="2">
        <f t="shared" si="2"/>
        <v>30000</v>
      </c>
      <c r="G414" s="109">
        <f t="shared" si="8"/>
        <v>20000</v>
      </c>
      <c r="H414" s="1"/>
      <c r="I414" s="1"/>
      <c r="J414" s="1"/>
      <c r="K414" s="110" t="s">
        <v>1906</v>
      </c>
      <c r="L414" s="110" t="s">
        <v>1761</v>
      </c>
      <c r="M414" s="110" t="s">
        <v>1599</v>
      </c>
      <c r="N414" s="110" t="s">
        <v>1931</v>
      </c>
      <c r="O414" s="110" t="s">
        <v>1584</v>
      </c>
      <c r="P414" s="112" t="s">
        <v>1678</v>
      </c>
      <c r="Q414" s="111" t="s">
        <v>1737</v>
      </c>
      <c r="R414" s="113" t="str">
        <f>IFERROR(CONCATENATE("*",VLOOKUP(L414,PARAM!E:F,2,0),VLOOKUP(M414,PARAM!K:L,2,0),VLOOKUP(N414,PARAM!H:I,2,0),VLOOKUP(P414,PARAM!S:T,2,0),"*"),"")</f>
        <v>*1116430*</v>
      </c>
      <c r="S414" s="111" t="str">
        <f>IFERROR(CONCATENATE(VLOOKUP(L414,PARAM!E:F,2,0),VLOOKUP(M414,PARAM!K:L,2,0),VLOOKUP(N414,PARAM!H:I,2,0),VLOOKUP(O414,PARAM!P:Q,2,0),VLOOKUP(P414,PARAM!S:T,2,0)),"")</f>
        <v>111641630</v>
      </c>
      <c r="T414" s="111">
        <f t="shared" si="4"/>
        <v>9</v>
      </c>
      <c r="U414" s="111" t="str">
        <f t="shared" si="5"/>
        <v>CAMISETAS DAMA CAMISETA ESTAMPADO ALGODON LARGA VARIOS TALLA UN</v>
      </c>
    </row>
    <row r="415" hidden="1">
      <c r="A415" s="5">
        <v>4.0</v>
      </c>
      <c r="B415" s="5" t="s">
        <v>2532</v>
      </c>
      <c r="C415" s="1"/>
      <c r="D415" s="5" t="s">
        <v>2533</v>
      </c>
      <c r="E415" s="4">
        <v>10000.0</v>
      </c>
      <c r="F415" s="2">
        <f t="shared" si="2"/>
        <v>40000</v>
      </c>
      <c r="G415" s="109">
        <f t="shared" si="8"/>
        <v>20000</v>
      </c>
      <c r="H415" s="1"/>
      <c r="I415" s="1"/>
      <c r="J415" s="1"/>
      <c r="K415" s="110" t="s">
        <v>1906</v>
      </c>
      <c r="L415" s="110" t="s">
        <v>1761</v>
      </c>
      <c r="M415" s="110" t="s">
        <v>1599</v>
      </c>
      <c r="N415" s="110" t="s">
        <v>1929</v>
      </c>
      <c r="O415" s="110" t="s">
        <v>1584</v>
      </c>
      <c r="P415" s="112" t="s">
        <v>1678</v>
      </c>
      <c r="Q415" s="111" t="s">
        <v>1737</v>
      </c>
      <c r="R415" s="113" t="str">
        <f>IFERROR(CONCATENATE("*",VLOOKUP(L415,PARAM!E:F,2,0),VLOOKUP(M415,PARAM!K:L,2,0),VLOOKUP(N415,PARAM!H:I,2,0),VLOOKUP(P415,PARAM!S:T,2,0),"*"),"")</f>
        <v>*1112030*</v>
      </c>
      <c r="S415" s="111" t="str">
        <f>IFERROR(CONCATENATE(VLOOKUP(L415,PARAM!E:F,2,0),VLOOKUP(M415,PARAM!K:L,2,0),VLOOKUP(N415,PARAM!H:I,2,0),VLOOKUP(O415,PARAM!P:Q,2,0),VLOOKUP(P415,PARAM!S:T,2,0)),"")</f>
        <v>111201630</v>
      </c>
      <c r="T415" s="111">
        <f t="shared" si="4"/>
        <v>9</v>
      </c>
      <c r="U415" s="111" t="str">
        <f t="shared" si="5"/>
        <v>CAMISETAS DAMA ALGODON CORTA E U VARIOS TALLA UN</v>
      </c>
    </row>
    <row r="416" hidden="1">
      <c r="A416" s="5">
        <v>1.0</v>
      </c>
      <c r="B416" s="5" t="s">
        <v>2534</v>
      </c>
      <c r="C416" s="1"/>
      <c r="D416" s="5" t="s">
        <v>2534</v>
      </c>
      <c r="E416" s="4">
        <v>10000.0</v>
      </c>
      <c r="F416" s="2">
        <f t="shared" si="2"/>
        <v>10000</v>
      </c>
      <c r="G416" s="109">
        <f t="shared" si="8"/>
        <v>20000</v>
      </c>
      <c r="H416" s="1"/>
      <c r="I416" s="1"/>
      <c r="J416" s="1"/>
      <c r="K416" s="110" t="s">
        <v>1906</v>
      </c>
      <c r="L416" s="110" t="s">
        <v>1916</v>
      </c>
      <c r="M416" s="110" t="s">
        <v>1599</v>
      </c>
      <c r="N416" s="110" t="s">
        <v>1919</v>
      </c>
      <c r="O416" s="110" t="s">
        <v>1620</v>
      </c>
      <c r="P416" s="112" t="s">
        <v>1678</v>
      </c>
      <c r="Q416" s="111" t="s">
        <v>1737</v>
      </c>
      <c r="R416" s="113" t="str">
        <f>IFERROR(CONCATENATE("*",VLOOKUP(L416,PARAM!E:F,2,0),VLOOKUP(M416,PARAM!K:L,2,0),VLOOKUP(N416,PARAM!H:I,2,0),VLOOKUP(P416,PARAM!S:T,2,0),"*"),"")</f>
        <v>*38117230*</v>
      </c>
      <c r="S416" s="111" t="str">
        <f>IFERROR(CONCATENATE(VLOOKUP(L416,PARAM!E:F,2,0),VLOOKUP(M416,PARAM!K:L,2,0),VLOOKUP(N416,PARAM!H:I,2,0),VLOOKUP(O416,PARAM!P:Q,2,0),VLOOKUP(P416,PARAM!S:T,2,0)),"")</f>
        <v>3811721030</v>
      </c>
      <c r="T416" s="111">
        <f t="shared" si="4"/>
        <v>10</v>
      </c>
      <c r="U416" s="111" t="str">
        <f t="shared" si="5"/>
        <v>BODY DAMA LICRADO GRIS TALLA UN</v>
      </c>
    </row>
    <row r="417" hidden="1">
      <c r="A417" s="5">
        <v>8.0</v>
      </c>
      <c r="B417" s="5" t="s">
        <v>2535</v>
      </c>
      <c r="C417" s="1"/>
      <c r="D417" s="5" t="s">
        <v>1950</v>
      </c>
      <c r="E417" s="4">
        <v>10000.0</v>
      </c>
      <c r="F417" s="2">
        <f t="shared" si="2"/>
        <v>80000</v>
      </c>
      <c r="G417" s="109">
        <f t="shared" si="8"/>
        <v>20000</v>
      </c>
      <c r="H417" s="1"/>
      <c r="I417" s="1"/>
      <c r="J417" s="1"/>
      <c r="K417" s="110" t="s">
        <v>1906</v>
      </c>
      <c r="L417" s="110" t="s">
        <v>1947</v>
      </c>
      <c r="M417" s="110" t="s">
        <v>1599</v>
      </c>
      <c r="N417" s="111" t="s">
        <v>1950</v>
      </c>
      <c r="O417" s="110" t="s">
        <v>1584</v>
      </c>
      <c r="P417" s="112" t="s">
        <v>1678</v>
      </c>
      <c r="Q417" s="111" t="s">
        <v>1737</v>
      </c>
      <c r="R417" s="113" t="str">
        <f>IFERROR(CONCATENATE("*",VLOOKUP(L417,PARAM!E:F,2,0),VLOOKUP(M417,PARAM!K:L,2,0),VLOOKUP(N417,PARAM!H:I,2,0),VLOOKUP(P417,PARAM!S:T,2,0),"*"),"")</f>
        <v>*37117430*</v>
      </c>
      <c r="S417" s="111" t="str">
        <f>IFERROR(CONCATENATE(VLOOKUP(L417,PARAM!E:F,2,0),VLOOKUP(M417,PARAM!K:L,2,0),VLOOKUP(N417,PARAM!H:I,2,0),VLOOKUP(O417,PARAM!P:Q,2,0),VLOOKUP(P417,PARAM!S:T,2,0)),"")</f>
        <v>3711741630</v>
      </c>
      <c r="T417" s="111">
        <f t="shared" si="4"/>
        <v>10</v>
      </c>
      <c r="U417" s="111" t="str">
        <f t="shared" si="5"/>
        <v>ESQUELETO DAMA LICRADO LARGO VARIOS TALLA UN</v>
      </c>
    </row>
    <row r="418" hidden="1">
      <c r="A418" s="5">
        <v>10.0</v>
      </c>
      <c r="B418" s="5" t="s">
        <v>2536</v>
      </c>
      <c r="C418" s="1"/>
      <c r="D418" s="5" t="s">
        <v>1949</v>
      </c>
      <c r="E418" s="4">
        <v>10000.0</v>
      </c>
      <c r="F418" s="2">
        <f t="shared" si="2"/>
        <v>100000</v>
      </c>
      <c r="G418" s="109">
        <f t="shared" si="8"/>
        <v>20000</v>
      </c>
      <c r="H418" s="1"/>
      <c r="I418" s="1"/>
      <c r="J418" s="1"/>
      <c r="K418" s="110" t="s">
        <v>1906</v>
      </c>
      <c r="L418" s="110" t="s">
        <v>1947</v>
      </c>
      <c r="M418" s="110" t="s">
        <v>1599</v>
      </c>
      <c r="N418" s="111" t="s">
        <v>1949</v>
      </c>
      <c r="O418" s="110" t="s">
        <v>1584</v>
      </c>
      <c r="P418" s="112" t="s">
        <v>1678</v>
      </c>
      <c r="Q418" s="111" t="s">
        <v>1737</v>
      </c>
      <c r="R418" s="113" t="str">
        <f>IFERROR(CONCATENATE("*",VLOOKUP(L418,PARAM!E:F,2,0),VLOOKUP(M418,PARAM!K:L,2,0),VLOOKUP(N418,PARAM!H:I,2,0),VLOOKUP(P418,PARAM!S:T,2,0),"*"),"")</f>
        <v>*37117330*</v>
      </c>
      <c r="S418" s="111" t="str">
        <f>IFERROR(CONCATENATE(VLOOKUP(L418,PARAM!E:F,2,0),VLOOKUP(M418,PARAM!K:L,2,0),VLOOKUP(N418,PARAM!H:I,2,0),VLOOKUP(O418,PARAM!P:Q,2,0),VLOOKUP(P418,PARAM!S:T,2,0)),"")</f>
        <v>3711731630</v>
      </c>
      <c r="T418" s="111">
        <f t="shared" si="4"/>
        <v>10</v>
      </c>
      <c r="U418" s="111" t="str">
        <f t="shared" si="5"/>
        <v>ESQUELETO DAMA LICRADO CORTOS VARIOS TALLA UN</v>
      </c>
    </row>
    <row r="419" hidden="1">
      <c r="A419" s="5">
        <v>3.0</v>
      </c>
      <c r="B419" s="5" t="s">
        <v>2537</v>
      </c>
      <c r="C419" s="1"/>
      <c r="D419" s="5" t="s">
        <v>1951</v>
      </c>
      <c r="E419" s="4">
        <v>10000.0</v>
      </c>
      <c r="F419" s="2">
        <f t="shared" si="2"/>
        <v>30000</v>
      </c>
      <c r="G419" s="109">
        <f t="shared" si="8"/>
        <v>20000</v>
      </c>
      <c r="H419" s="1"/>
      <c r="I419" s="1"/>
      <c r="J419" s="1"/>
      <c r="K419" s="110" t="s">
        <v>1906</v>
      </c>
      <c r="L419" s="110" t="s">
        <v>1947</v>
      </c>
      <c r="M419" s="110" t="s">
        <v>1599</v>
      </c>
      <c r="N419" s="111" t="s">
        <v>1951</v>
      </c>
      <c r="O419" s="110" t="s">
        <v>1584</v>
      </c>
      <c r="P419" s="112" t="s">
        <v>1678</v>
      </c>
      <c r="Q419" s="111" t="s">
        <v>1737</v>
      </c>
      <c r="R419" s="113" t="str">
        <f>IFERROR(CONCATENATE("*",VLOOKUP(L419,PARAM!E:F,2,0),VLOOKUP(M419,PARAM!K:L,2,0),VLOOKUP(N419,PARAM!H:I,2,0),VLOOKUP(P419,PARAM!S:T,2,0),"*"),"")</f>
        <v>*37127330*</v>
      </c>
      <c r="S419" s="111" t="str">
        <f>IFERROR(CONCATENATE(VLOOKUP(L419,PARAM!E:F,2,0),VLOOKUP(M419,PARAM!K:L,2,0),VLOOKUP(N419,PARAM!H:I,2,0),VLOOKUP(O419,PARAM!P:Q,2,0),VLOOKUP(P419,PARAM!S:T,2,0)),"")</f>
        <v>3712731630</v>
      </c>
      <c r="T419" s="111">
        <f t="shared" si="4"/>
        <v>10</v>
      </c>
      <c r="U419" s="111" t="str">
        <f t="shared" si="5"/>
        <v>ESQUELETO DAMA UN SOLO HOMBRO VARIOS TALLA UN</v>
      </c>
    </row>
    <row r="420" hidden="1">
      <c r="A420" s="7">
        <v>1.0</v>
      </c>
      <c r="B420" s="5" t="s">
        <v>2538</v>
      </c>
      <c r="C420" s="1"/>
      <c r="D420" s="5" t="s">
        <v>1760</v>
      </c>
      <c r="E420" s="4">
        <v>35000.0</v>
      </c>
      <c r="F420" s="2">
        <f t="shared" si="2"/>
        <v>35000</v>
      </c>
      <c r="G420" s="109">
        <f t="shared" si="8"/>
        <v>70000</v>
      </c>
      <c r="H420" s="1"/>
      <c r="I420" s="1"/>
      <c r="J420" s="1"/>
      <c r="K420" s="110" t="s">
        <v>1746</v>
      </c>
      <c r="L420" s="110" t="s">
        <v>1745</v>
      </c>
      <c r="M420" s="110" t="s">
        <v>1582</v>
      </c>
      <c r="N420" s="111" t="s">
        <v>1760</v>
      </c>
      <c r="O420" s="110" t="s">
        <v>1615</v>
      </c>
      <c r="P420" s="112" t="s">
        <v>1753</v>
      </c>
      <c r="Q420" s="111" t="s">
        <v>1259</v>
      </c>
      <c r="R420" s="113" t="str">
        <f>IFERROR(CONCATENATE("*",VLOOKUP(L420,PARAM!E:F,2,0),VLOOKUP(M420,PARAM!K:L,2,0),VLOOKUP(N420,PARAM!H:I,2,0),VLOOKUP(P420,PARAM!S:T,2,0),"*"),"")</f>
        <v>*26319427*</v>
      </c>
      <c r="S420" s="111" t="str">
        <f>IFERROR(CONCATENATE(VLOOKUP(L420,PARAM!E:F,2,0),VLOOKUP(M420,PARAM!K:L,2,0),VLOOKUP(N420,PARAM!H:I,2,0),VLOOKUP(O420,PARAM!P:Q,2,0),VLOOKUP(P420,PARAM!S:T,2,0)),"")</f>
        <v>263194527</v>
      </c>
      <c r="T420" s="111">
        <f t="shared" si="4"/>
        <v>10</v>
      </c>
      <c r="U420" s="111" t="str">
        <f t="shared" si="5"/>
        <v>BUSOS UNISEX MUNDIAL 2026 BEIGE TALLA S</v>
      </c>
    </row>
    <row r="421" hidden="1">
      <c r="A421" s="7">
        <v>2.0</v>
      </c>
      <c r="B421" s="5" t="s">
        <v>2538</v>
      </c>
      <c r="C421" s="1"/>
      <c r="D421" s="5" t="s">
        <v>1760</v>
      </c>
      <c r="E421" s="4">
        <v>35000.0</v>
      </c>
      <c r="F421" s="2">
        <f t="shared" si="2"/>
        <v>70000</v>
      </c>
      <c r="G421" s="109">
        <f t="shared" si="8"/>
        <v>70000</v>
      </c>
      <c r="H421" s="1"/>
      <c r="I421" s="1"/>
      <c r="J421" s="1"/>
      <c r="K421" s="110" t="s">
        <v>1746</v>
      </c>
      <c r="L421" s="110" t="s">
        <v>1745</v>
      </c>
      <c r="M421" s="110" t="s">
        <v>1582</v>
      </c>
      <c r="N421" s="111" t="s">
        <v>1760</v>
      </c>
      <c r="O421" s="110" t="s">
        <v>1615</v>
      </c>
      <c r="P421" s="112" t="s">
        <v>1752</v>
      </c>
      <c r="Q421" s="111" t="s">
        <v>1259</v>
      </c>
      <c r="R421" s="113" t="str">
        <f>IFERROR(CONCATENATE("*",VLOOKUP(L421,PARAM!E:F,2,0),VLOOKUP(M421,PARAM!K:L,2,0),VLOOKUP(N421,PARAM!H:I,2,0),VLOOKUP(P421,PARAM!S:T,2,0),"*"),"")</f>
        <v>*26319425*</v>
      </c>
      <c r="S421" s="111" t="str">
        <f>IFERROR(CONCATENATE(VLOOKUP(L421,PARAM!E:F,2,0),VLOOKUP(M421,PARAM!K:L,2,0),VLOOKUP(N421,PARAM!H:I,2,0),VLOOKUP(O421,PARAM!P:Q,2,0),VLOOKUP(P421,PARAM!S:T,2,0)),"")</f>
        <v>263194525</v>
      </c>
      <c r="T421" s="111">
        <f t="shared" si="4"/>
        <v>10</v>
      </c>
      <c r="U421" s="111" t="str">
        <f t="shared" si="5"/>
        <v>BUSOS UNISEX MUNDIAL 2026 BEIGE TALLA M</v>
      </c>
    </row>
    <row r="422" hidden="1">
      <c r="A422" s="7">
        <v>2.0</v>
      </c>
      <c r="B422" s="5" t="s">
        <v>2538</v>
      </c>
      <c r="C422" s="1"/>
      <c r="D422" s="5" t="s">
        <v>1760</v>
      </c>
      <c r="E422" s="4">
        <v>35000.0</v>
      </c>
      <c r="F422" s="2">
        <f t="shared" si="2"/>
        <v>70000</v>
      </c>
      <c r="G422" s="109">
        <f t="shared" si="8"/>
        <v>70000</v>
      </c>
      <c r="H422" s="1"/>
      <c r="I422" s="1"/>
      <c r="J422" s="1"/>
      <c r="K422" s="110" t="s">
        <v>1746</v>
      </c>
      <c r="L422" s="110" t="s">
        <v>1745</v>
      </c>
      <c r="M422" s="110" t="s">
        <v>1582</v>
      </c>
      <c r="N422" s="111" t="s">
        <v>1760</v>
      </c>
      <c r="O422" s="110" t="s">
        <v>1615</v>
      </c>
      <c r="P422" s="112" t="s">
        <v>1751</v>
      </c>
      <c r="Q422" s="111" t="s">
        <v>1259</v>
      </c>
      <c r="R422" s="113" t="str">
        <f>IFERROR(CONCATENATE("*",VLOOKUP(L422,PARAM!E:F,2,0),VLOOKUP(M422,PARAM!K:L,2,0),VLOOKUP(N422,PARAM!H:I,2,0),VLOOKUP(P422,PARAM!S:T,2,0),"*"),"")</f>
        <v>*26319423*</v>
      </c>
      <c r="S422" s="111" t="str">
        <f>IFERROR(CONCATENATE(VLOOKUP(L422,PARAM!E:F,2,0),VLOOKUP(M422,PARAM!K:L,2,0),VLOOKUP(N422,PARAM!H:I,2,0),VLOOKUP(O422,PARAM!P:Q,2,0),VLOOKUP(P422,PARAM!S:T,2,0)),"")</f>
        <v>263194523</v>
      </c>
      <c r="T422" s="111">
        <f t="shared" si="4"/>
        <v>10</v>
      </c>
      <c r="U422" s="111" t="str">
        <f t="shared" si="5"/>
        <v>BUSOS UNISEX MUNDIAL 2026 BEIGE TALLA L</v>
      </c>
    </row>
    <row r="423" hidden="1">
      <c r="A423" s="7">
        <v>1.0</v>
      </c>
      <c r="B423" s="5" t="s">
        <v>2538</v>
      </c>
      <c r="C423" s="1"/>
      <c r="D423" s="5" t="s">
        <v>1760</v>
      </c>
      <c r="E423" s="4">
        <v>35000.0</v>
      </c>
      <c r="F423" s="2">
        <f t="shared" si="2"/>
        <v>35000</v>
      </c>
      <c r="G423" s="109">
        <f t="shared" si="8"/>
        <v>70000</v>
      </c>
      <c r="H423" s="1"/>
      <c r="I423" s="1"/>
      <c r="J423" s="1"/>
      <c r="K423" s="110" t="s">
        <v>1746</v>
      </c>
      <c r="L423" s="110" t="s">
        <v>1745</v>
      </c>
      <c r="M423" s="110" t="s">
        <v>1582</v>
      </c>
      <c r="N423" s="111" t="s">
        <v>1760</v>
      </c>
      <c r="O423" s="110" t="s">
        <v>1615</v>
      </c>
      <c r="P423" s="112" t="s">
        <v>1754</v>
      </c>
      <c r="Q423" s="111" t="s">
        <v>1259</v>
      </c>
      <c r="R423" s="113" t="str">
        <f>IFERROR(CONCATENATE("*",VLOOKUP(L423,PARAM!E:F,2,0),VLOOKUP(M423,PARAM!K:L,2,0),VLOOKUP(N423,PARAM!H:I,2,0),VLOOKUP(P423,PARAM!S:T,2,0),"*"),"")</f>
        <v>*26319432*</v>
      </c>
      <c r="S423" s="111" t="str">
        <f>IFERROR(CONCATENATE(VLOOKUP(L423,PARAM!E:F,2,0),VLOOKUP(M423,PARAM!K:L,2,0),VLOOKUP(N423,PARAM!H:I,2,0),VLOOKUP(O423,PARAM!P:Q,2,0),VLOOKUP(P423,PARAM!S:T,2,0)),"")</f>
        <v>263194532</v>
      </c>
      <c r="T423" s="111">
        <f t="shared" si="4"/>
        <v>10</v>
      </c>
      <c r="U423" s="111" t="str">
        <f t="shared" si="5"/>
        <v>BUSOS UNISEX MUNDIAL 2026 BEIGE TALLA XL</v>
      </c>
    </row>
    <row r="424" hidden="1">
      <c r="A424" s="7">
        <v>2.0</v>
      </c>
      <c r="B424" s="5" t="s">
        <v>1963</v>
      </c>
      <c r="C424" s="1"/>
      <c r="D424" s="5" t="s">
        <v>2539</v>
      </c>
      <c r="E424" s="4">
        <v>33000.0</v>
      </c>
      <c r="F424" s="2">
        <f t="shared" si="2"/>
        <v>66000</v>
      </c>
      <c r="G424" s="109">
        <f t="shared" si="8"/>
        <v>66000</v>
      </c>
      <c r="H424" s="1"/>
      <c r="I424" s="1"/>
      <c r="J424" s="1"/>
      <c r="K424" s="110" t="s">
        <v>1906</v>
      </c>
      <c r="L424" s="110" t="s">
        <v>1959</v>
      </c>
      <c r="M424" s="110" t="s">
        <v>1599</v>
      </c>
      <c r="N424" s="111" t="s">
        <v>1963</v>
      </c>
      <c r="O424" s="110" t="s">
        <v>1584</v>
      </c>
      <c r="P424" s="112" t="s">
        <v>1678</v>
      </c>
      <c r="Q424" s="111" t="s">
        <v>1262</v>
      </c>
      <c r="R424" s="113" t="str">
        <f>IFERROR(CONCATENATE("*",VLOOKUP(L424,PARAM!E:F,2,0),VLOOKUP(M424,PARAM!K:L,2,0),VLOOKUP(N424,PARAM!H:I,2,0),VLOOKUP(P424,PARAM!S:T,2,0),"*"),"")</f>
        <v>*39124730*</v>
      </c>
      <c r="S424" s="111" t="str">
        <f>IFERROR(CONCATENATE(VLOOKUP(L424,PARAM!E:F,2,0),VLOOKUP(M424,PARAM!K:L,2,0),VLOOKUP(N424,PARAM!H:I,2,0),VLOOKUP(O424,PARAM!P:Q,2,0),VLOOKUP(P424,PARAM!S:T,2,0)),"")</f>
        <v>3912471630</v>
      </c>
      <c r="T424" s="111">
        <f t="shared" si="4"/>
        <v>10</v>
      </c>
      <c r="U424" s="111" t="str">
        <f t="shared" si="5"/>
        <v>SACO DAMA SACO ABIERTO VARIOS TALLA UN</v>
      </c>
    </row>
    <row r="425" hidden="1">
      <c r="A425" s="7">
        <v>3.0</v>
      </c>
      <c r="B425" s="5" t="s">
        <v>2540</v>
      </c>
      <c r="C425" s="1"/>
      <c r="D425" s="5" t="s">
        <v>1924</v>
      </c>
      <c r="E425" s="4">
        <v>25000.0</v>
      </c>
      <c r="F425" s="2">
        <f t="shared" si="2"/>
        <v>75000</v>
      </c>
      <c r="G425" s="109">
        <f t="shared" si="8"/>
        <v>50000</v>
      </c>
      <c r="H425" s="1"/>
      <c r="I425" s="1"/>
      <c r="J425" s="1"/>
      <c r="K425" s="110" t="s">
        <v>1906</v>
      </c>
      <c r="L425" s="110" t="s">
        <v>1745</v>
      </c>
      <c r="M425" s="110" t="s">
        <v>1599</v>
      </c>
      <c r="N425" s="111" t="s">
        <v>1924</v>
      </c>
      <c r="O425" s="110" t="s">
        <v>1584</v>
      </c>
      <c r="P425" s="112" t="s">
        <v>1678</v>
      </c>
      <c r="Q425" s="111" t="s">
        <v>1262</v>
      </c>
      <c r="R425" s="113" t="str">
        <f>IFERROR(CONCATENATE("*",VLOOKUP(L425,PARAM!E:F,2,0),VLOOKUP(M425,PARAM!K:L,2,0),VLOOKUP(N425,PARAM!H:I,2,0),VLOOKUP(P425,PARAM!S:T,2,0),"*"),"")</f>
        <v>*26120730*</v>
      </c>
      <c r="S425" s="111" t="str">
        <f>IFERROR(CONCATENATE(VLOOKUP(L425,PARAM!E:F,2,0),VLOOKUP(M425,PARAM!K:L,2,0),VLOOKUP(N425,PARAM!H:I,2,0),VLOOKUP(O425,PARAM!P:Q,2,0),VLOOKUP(P425,PARAM!S:T,2,0)),"")</f>
        <v>2612071630</v>
      </c>
      <c r="T425" s="111">
        <f t="shared" si="4"/>
        <v>10</v>
      </c>
      <c r="U425" s="111" t="str">
        <f t="shared" si="5"/>
        <v>BUSOS DAMA PEPAS CHINILLO VARIOS TALLA UN</v>
      </c>
    </row>
    <row r="426" hidden="1">
      <c r="A426" s="7">
        <v>5.0</v>
      </c>
      <c r="B426" s="5" t="s">
        <v>2541</v>
      </c>
      <c r="C426" s="1"/>
      <c r="D426" s="5" t="s">
        <v>2542</v>
      </c>
      <c r="E426" s="4">
        <v>27000.0</v>
      </c>
      <c r="F426" s="2">
        <f t="shared" si="2"/>
        <v>135000</v>
      </c>
      <c r="G426" s="109">
        <f t="shared" si="8"/>
        <v>54000</v>
      </c>
      <c r="H426" s="1"/>
      <c r="I426" s="1"/>
      <c r="J426" s="1"/>
      <c r="K426" s="110" t="s">
        <v>1906</v>
      </c>
      <c r="L426" s="110" t="s">
        <v>578</v>
      </c>
      <c r="M426" s="110" t="s">
        <v>1599</v>
      </c>
      <c r="N426" s="110" t="s">
        <v>1914</v>
      </c>
      <c r="O426" s="110" t="s">
        <v>1584</v>
      </c>
      <c r="P426" s="112" t="s">
        <v>1678</v>
      </c>
      <c r="Q426" s="111" t="s">
        <v>1262</v>
      </c>
      <c r="R426" s="113" t="str">
        <f>IFERROR(CONCATENATE("*",VLOOKUP(L426,PARAM!E:F,2,0),VLOOKUP(M426,PARAM!K:L,2,0),VLOOKUP(N426,PARAM!H:I,2,0),VLOOKUP(P426,PARAM!S:T,2,0),"*"),"")</f>
        <v>*6112530*</v>
      </c>
      <c r="S426" s="111" t="str">
        <f>IFERROR(CONCATENATE(VLOOKUP(L426,PARAM!E:F,2,0),VLOOKUP(M426,PARAM!K:L,2,0),VLOOKUP(N426,PARAM!H:I,2,0),VLOOKUP(O426,PARAM!P:Q,2,0),VLOOKUP(P426,PARAM!S:T,2,0)),"")</f>
        <v>611251630</v>
      </c>
      <c r="T426" s="111">
        <f t="shared" si="4"/>
        <v>9</v>
      </c>
      <c r="U426" s="111" t="str">
        <f t="shared" si="5"/>
        <v>BLUSAS DAMA ELEGANTE VARIOS TALLA UN</v>
      </c>
    </row>
    <row r="427" hidden="1">
      <c r="A427" s="7">
        <v>3.0</v>
      </c>
      <c r="B427" s="5" t="s">
        <v>2543</v>
      </c>
      <c r="C427" s="1"/>
      <c r="D427" s="5" t="s">
        <v>1913</v>
      </c>
      <c r="E427" s="4">
        <v>25000.0</v>
      </c>
      <c r="F427" s="2">
        <f t="shared" si="2"/>
        <v>75000</v>
      </c>
      <c r="G427" s="109">
        <f t="shared" si="8"/>
        <v>50000</v>
      </c>
      <c r="H427" s="1"/>
      <c r="I427" s="1"/>
      <c r="J427" s="1"/>
      <c r="K427" s="110" t="s">
        <v>1906</v>
      </c>
      <c r="L427" s="110" t="s">
        <v>578</v>
      </c>
      <c r="M427" s="110" t="s">
        <v>1599</v>
      </c>
      <c r="N427" s="111" t="s">
        <v>1913</v>
      </c>
      <c r="O427" s="110" t="s">
        <v>1584</v>
      </c>
      <c r="P427" s="112" t="s">
        <v>1678</v>
      </c>
      <c r="Q427" s="111" t="s">
        <v>1262</v>
      </c>
      <c r="R427" s="113" t="str">
        <f>IFERROR(CONCATENATE("*",VLOOKUP(L427,PARAM!E:F,2,0),VLOOKUP(M427,PARAM!K:L,2,0),VLOOKUP(N427,PARAM!H:I,2,0),VLOOKUP(P427,PARAM!S:T,2,0),"*"),"")</f>
        <v>*619430*</v>
      </c>
      <c r="S427" s="111" t="str">
        <f>IFERROR(CONCATENATE(VLOOKUP(L427,PARAM!E:F,2,0),VLOOKUP(M427,PARAM!K:L,2,0),VLOOKUP(N427,PARAM!H:I,2,0),VLOOKUP(O427,PARAM!P:Q,2,0),VLOOKUP(P427,PARAM!S:T,2,0)),"")</f>
        <v>61941630</v>
      </c>
      <c r="T427" s="111">
        <f t="shared" si="4"/>
        <v>8</v>
      </c>
      <c r="U427" s="111" t="str">
        <f t="shared" si="5"/>
        <v>BLUSAS DAMA CON PEPAS VARIOS TALLA UN</v>
      </c>
    </row>
    <row r="428" hidden="1">
      <c r="A428" s="7">
        <v>9.0</v>
      </c>
      <c r="B428" s="5" t="s">
        <v>2544</v>
      </c>
      <c r="C428" s="1"/>
      <c r="D428" s="5" t="s">
        <v>1922</v>
      </c>
      <c r="E428" s="4">
        <v>33000.0</v>
      </c>
      <c r="F428" s="2">
        <f t="shared" si="2"/>
        <v>297000</v>
      </c>
      <c r="G428" s="109">
        <f t="shared" si="8"/>
        <v>66000</v>
      </c>
      <c r="H428" s="1"/>
      <c r="I428" s="1"/>
      <c r="J428" s="1"/>
      <c r="K428" s="110" t="s">
        <v>1906</v>
      </c>
      <c r="L428" s="110" t="s">
        <v>1745</v>
      </c>
      <c r="M428" s="110" t="s">
        <v>1599</v>
      </c>
      <c r="N428" s="111" t="s">
        <v>1922</v>
      </c>
      <c r="O428" s="110" t="s">
        <v>1584</v>
      </c>
      <c r="P428" s="112" t="s">
        <v>1678</v>
      </c>
      <c r="Q428" s="111" t="s">
        <v>1262</v>
      </c>
      <c r="R428" s="113" t="str">
        <f>IFERROR(CONCATENATE("*",VLOOKUP(L428,PARAM!E:F,2,0),VLOOKUP(M428,PARAM!K:L,2,0),VLOOKUP(N428,PARAM!H:I,2,0),VLOOKUP(P428,PARAM!S:T,2,0),"*"),"")</f>
        <v>*2619030*</v>
      </c>
      <c r="S428" s="111" t="str">
        <f>IFERROR(CONCATENATE(VLOOKUP(L428,PARAM!E:F,2,0),VLOOKUP(M428,PARAM!K:L,2,0),VLOOKUP(N428,PARAM!H:I,2,0),VLOOKUP(O428,PARAM!P:Q,2,0),VLOOKUP(P428,PARAM!S:T,2,0)),"")</f>
        <v>261901630</v>
      </c>
      <c r="T428" s="111">
        <f t="shared" si="4"/>
        <v>9</v>
      </c>
      <c r="U428" s="111" t="str">
        <f t="shared" si="5"/>
        <v>BUSOS DAMA CON BORDADOS VARIOS TALLA UN</v>
      </c>
    </row>
    <row r="429" hidden="1">
      <c r="A429" s="7">
        <v>4.0</v>
      </c>
      <c r="B429" s="5" t="s">
        <v>2545</v>
      </c>
      <c r="C429" s="1"/>
      <c r="D429" s="5" t="s">
        <v>1921</v>
      </c>
      <c r="E429" s="4">
        <v>33000.0</v>
      </c>
      <c r="F429" s="2">
        <f t="shared" si="2"/>
        <v>132000</v>
      </c>
      <c r="G429" s="109">
        <f t="shared" si="8"/>
        <v>66000</v>
      </c>
      <c r="H429" s="1"/>
      <c r="I429" s="1"/>
      <c r="J429" s="1"/>
      <c r="K429" s="110" t="s">
        <v>1906</v>
      </c>
      <c r="L429" s="110" t="s">
        <v>1745</v>
      </c>
      <c r="M429" s="110" t="s">
        <v>1599</v>
      </c>
      <c r="N429" s="111" t="s">
        <v>1921</v>
      </c>
      <c r="O429" s="110" t="s">
        <v>1584</v>
      </c>
      <c r="P429" s="112" t="s">
        <v>1678</v>
      </c>
      <c r="Q429" s="111" t="s">
        <v>1262</v>
      </c>
      <c r="R429" s="113" t="str">
        <f>IFERROR(CONCATENATE("*",VLOOKUP(L429,PARAM!E:F,2,0),VLOOKUP(M429,PARAM!K:L,2,0),VLOOKUP(N429,PARAM!H:I,2,0),VLOOKUP(P429,PARAM!S:T,2,0),"*"),"")</f>
        <v>*2617030*</v>
      </c>
      <c r="S429" s="111" t="str">
        <f>IFERROR(CONCATENATE(VLOOKUP(L429,PARAM!E:F,2,0),VLOOKUP(M429,PARAM!K:L,2,0),VLOOKUP(N429,PARAM!H:I,2,0),VLOOKUP(O429,PARAM!P:Q,2,0),VLOOKUP(P429,PARAM!S:T,2,0)),"")</f>
        <v>261701630</v>
      </c>
      <c r="T429" s="111">
        <f t="shared" si="4"/>
        <v>9</v>
      </c>
      <c r="U429" s="111" t="str">
        <f t="shared" si="5"/>
        <v>BUSOS DAMA CAPOTA LANA VARIOS TALLA UN</v>
      </c>
    </row>
    <row r="430" hidden="1">
      <c r="A430" s="7">
        <v>8.0</v>
      </c>
      <c r="B430" s="5" t="s">
        <v>2546</v>
      </c>
      <c r="C430" s="1"/>
      <c r="D430" s="5" t="s">
        <v>2547</v>
      </c>
      <c r="E430" s="4">
        <v>17000.0</v>
      </c>
      <c r="F430" s="2">
        <f t="shared" si="2"/>
        <v>136000</v>
      </c>
      <c r="G430" s="109">
        <f t="shared" si="8"/>
        <v>34000</v>
      </c>
      <c r="H430" s="1"/>
      <c r="I430" s="1"/>
      <c r="J430" s="1"/>
      <c r="K430" s="110" t="s">
        <v>1906</v>
      </c>
      <c r="L430" s="110" t="s">
        <v>1761</v>
      </c>
      <c r="M430" s="110" t="s">
        <v>1599</v>
      </c>
      <c r="N430" s="110" t="s">
        <v>1930</v>
      </c>
      <c r="O430" s="110" t="s">
        <v>1584</v>
      </c>
      <c r="P430" s="112" t="s">
        <v>1753</v>
      </c>
      <c r="Q430" s="111" t="s">
        <v>1268</v>
      </c>
      <c r="R430" s="113" t="str">
        <f>IFERROR(CONCATENATE("*",VLOOKUP(L430,PARAM!E:F,2,0),VLOOKUP(M430,PARAM!K:L,2,0),VLOOKUP(N430,PARAM!H:I,2,0),VLOOKUP(P430,PARAM!S:T,2,0),"*"),"")</f>
        <v>*1112227*</v>
      </c>
      <c r="S430" s="111" t="str">
        <f>IFERROR(CONCATENATE(VLOOKUP(L430,PARAM!E:F,2,0),VLOOKUP(M430,PARAM!K:L,2,0),VLOOKUP(N430,PARAM!H:I,2,0),VLOOKUP(O430,PARAM!P:Q,2,0),VLOOKUP(P430,PARAM!S:T,2,0)),"")</f>
        <v>111221627</v>
      </c>
      <c r="T430" s="111">
        <f t="shared" si="4"/>
        <v>9</v>
      </c>
      <c r="U430" s="111" t="str">
        <f t="shared" si="5"/>
        <v>CAMISETAS DAMA ALGODON OLGADA VARIOS TALLA S</v>
      </c>
    </row>
    <row r="431" hidden="1">
      <c r="A431" s="7">
        <v>7.0</v>
      </c>
      <c r="B431" s="5" t="s">
        <v>2546</v>
      </c>
      <c r="C431" s="1"/>
      <c r="D431" s="5" t="s">
        <v>2547</v>
      </c>
      <c r="E431" s="4">
        <v>17000.0</v>
      </c>
      <c r="F431" s="2">
        <f t="shared" si="2"/>
        <v>119000</v>
      </c>
      <c r="G431" s="109">
        <f t="shared" si="8"/>
        <v>34000</v>
      </c>
      <c r="H431" s="1"/>
      <c r="I431" s="1"/>
      <c r="J431" s="1"/>
      <c r="K431" s="110" t="s">
        <v>1906</v>
      </c>
      <c r="L431" s="110" t="s">
        <v>1761</v>
      </c>
      <c r="M431" s="110" t="s">
        <v>1599</v>
      </c>
      <c r="N431" s="110" t="s">
        <v>1930</v>
      </c>
      <c r="O431" s="110" t="s">
        <v>1584</v>
      </c>
      <c r="P431" s="112" t="s">
        <v>1752</v>
      </c>
      <c r="Q431" s="111" t="s">
        <v>1268</v>
      </c>
      <c r="R431" s="113" t="str">
        <f>IFERROR(CONCATENATE("*",VLOOKUP(L431,PARAM!E:F,2,0),VLOOKUP(M431,PARAM!K:L,2,0),VLOOKUP(N431,PARAM!H:I,2,0),VLOOKUP(P431,PARAM!S:T,2,0),"*"),"")</f>
        <v>*1112225*</v>
      </c>
      <c r="S431" s="111" t="str">
        <f>IFERROR(CONCATENATE(VLOOKUP(L431,PARAM!E:F,2,0),VLOOKUP(M431,PARAM!K:L,2,0),VLOOKUP(N431,PARAM!H:I,2,0),VLOOKUP(O431,PARAM!P:Q,2,0),VLOOKUP(P431,PARAM!S:T,2,0)),"")</f>
        <v>111221625</v>
      </c>
      <c r="T431" s="111">
        <f t="shared" si="4"/>
        <v>9</v>
      </c>
      <c r="U431" s="111" t="str">
        <f t="shared" si="5"/>
        <v>CAMISETAS DAMA ALGODON OLGADA VARIOS TALLA M</v>
      </c>
    </row>
    <row r="432" hidden="1">
      <c r="A432" s="7">
        <v>5.0</v>
      </c>
      <c r="B432" s="5" t="s">
        <v>2546</v>
      </c>
      <c r="C432" s="1"/>
      <c r="D432" s="5" t="s">
        <v>2547</v>
      </c>
      <c r="E432" s="4">
        <v>17000.0</v>
      </c>
      <c r="F432" s="2">
        <f t="shared" si="2"/>
        <v>85000</v>
      </c>
      <c r="G432" s="109">
        <f t="shared" si="8"/>
        <v>34000</v>
      </c>
      <c r="H432" s="1"/>
      <c r="I432" s="1"/>
      <c r="J432" s="1"/>
      <c r="K432" s="110" t="s">
        <v>1906</v>
      </c>
      <c r="L432" s="110" t="s">
        <v>1761</v>
      </c>
      <c r="M432" s="110" t="s">
        <v>1599</v>
      </c>
      <c r="N432" s="110" t="s">
        <v>1930</v>
      </c>
      <c r="O432" s="110" t="s">
        <v>1584</v>
      </c>
      <c r="P432" s="112" t="s">
        <v>1751</v>
      </c>
      <c r="Q432" s="111" t="s">
        <v>1268</v>
      </c>
      <c r="R432" s="113" t="str">
        <f>IFERROR(CONCATENATE("*",VLOOKUP(L432,PARAM!E:F,2,0),VLOOKUP(M432,PARAM!K:L,2,0),VLOOKUP(N432,PARAM!H:I,2,0),VLOOKUP(P432,PARAM!S:T,2,0),"*"),"")</f>
        <v>*1112223*</v>
      </c>
      <c r="S432" s="111" t="str">
        <f>IFERROR(CONCATENATE(VLOOKUP(L432,PARAM!E:F,2,0),VLOOKUP(M432,PARAM!K:L,2,0),VLOOKUP(N432,PARAM!H:I,2,0),VLOOKUP(O432,PARAM!P:Q,2,0),VLOOKUP(P432,PARAM!S:T,2,0)),"")</f>
        <v>111221623</v>
      </c>
      <c r="T432" s="111">
        <f t="shared" si="4"/>
        <v>9</v>
      </c>
      <c r="U432" s="111" t="str">
        <f t="shared" si="5"/>
        <v>CAMISETAS DAMA ALGODON OLGADA VARIOS TALLA L</v>
      </c>
    </row>
    <row r="433" hidden="1">
      <c r="A433" s="7">
        <v>7.0</v>
      </c>
      <c r="B433" s="5" t="s">
        <v>2546</v>
      </c>
      <c r="C433" s="1"/>
      <c r="D433" s="5" t="s">
        <v>2547</v>
      </c>
      <c r="E433" s="4">
        <v>17000.0</v>
      </c>
      <c r="F433" s="2">
        <f t="shared" si="2"/>
        <v>119000</v>
      </c>
      <c r="G433" s="109">
        <f t="shared" si="8"/>
        <v>34000</v>
      </c>
      <c r="H433" s="1"/>
      <c r="I433" s="1"/>
      <c r="J433" s="1"/>
      <c r="K433" s="110" t="s">
        <v>1906</v>
      </c>
      <c r="L433" s="110" t="s">
        <v>1761</v>
      </c>
      <c r="M433" s="110" t="s">
        <v>1599</v>
      </c>
      <c r="N433" s="110" t="s">
        <v>1930</v>
      </c>
      <c r="O433" s="110" t="s">
        <v>1584</v>
      </c>
      <c r="P433" s="112" t="s">
        <v>1754</v>
      </c>
      <c r="Q433" s="111" t="s">
        <v>1268</v>
      </c>
      <c r="R433" s="113" t="str">
        <f>IFERROR(CONCATENATE("*",VLOOKUP(L433,PARAM!E:F,2,0),VLOOKUP(M433,PARAM!K:L,2,0),VLOOKUP(N433,PARAM!H:I,2,0),VLOOKUP(P433,PARAM!S:T,2,0),"*"),"")</f>
        <v>*1112232*</v>
      </c>
      <c r="S433" s="111" t="str">
        <f>IFERROR(CONCATENATE(VLOOKUP(L433,PARAM!E:F,2,0),VLOOKUP(M433,PARAM!K:L,2,0),VLOOKUP(N433,PARAM!H:I,2,0),VLOOKUP(O433,PARAM!P:Q,2,0),VLOOKUP(P433,PARAM!S:T,2,0)),"")</f>
        <v>111221632</v>
      </c>
      <c r="T433" s="111">
        <f t="shared" si="4"/>
        <v>9</v>
      </c>
      <c r="U433" s="111" t="str">
        <f t="shared" si="5"/>
        <v>CAMISETAS DAMA ALGODON OLGADA VARIOS TALLA XL</v>
      </c>
    </row>
    <row r="434" hidden="1">
      <c r="A434" s="122">
        <v>4.0</v>
      </c>
      <c r="B434" s="5" t="s">
        <v>2548</v>
      </c>
      <c r="C434" s="1"/>
      <c r="D434" s="5" t="s">
        <v>2549</v>
      </c>
      <c r="E434" s="4">
        <v>15000.0</v>
      </c>
      <c r="F434" s="2">
        <f t="shared" si="2"/>
        <v>60000</v>
      </c>
      <c r="G434" s="109">
        <f t="shared" si="8"/>
        <v>30000</v>
      </c>
      <c r="H434" s="1"/>
      <c r="I434" s="1"/>
      <c r="J434" s="1"/>
      <c r="K434" s="110" t="s">
        <v>1906</v>
      </c>
      <c r="L434" s="110" t="s">
        <v>1761</v>
      </c>
      <c r="M434" s="110" t="s">
        <v>1599</v>
      </c>
      <c r="N434" s="110" t="s">
        <v>1928</v>
      </c>
      <c r="O434" s="110" t="s">
        <v>1584</v>
      </c>
      <c r="P434" s="112" t="s">
        <v>1753</v>
      </c>
      <c r="Q434" s="111" t="s">
        <v>1268</v>
      </c>
      <c r="R434" s="113" t="str">
        <f>IFERROR(CONCATENATE("*",VLOOKUP(L434,PARAM!E:F,2,0),VLOOKUP(M434,PARAM!K:L,2,0),VLOOKUP(N434,PARAM!H:I,2,0),VLOOKUP(P434,PARAM!S:T,2,0),"*"),"")</f>
        <v>*1111727*</v>
      </c>
      <c r="S434" s="111" t="str">
        <f>IFERROR(CONCATENATE(VLOOKUP(L434,PARAM!E:F,2,0),VLOOKUP(M434,PARAM!K:L,2,0),VLOOKUP(N434,PARAM!H:I,2,0),VLOOKUP(O434,PARAM!P:Q,2,0),VLOOKUP(P434,PARAM!S:T,2,0)),"")</f>
        <v>111171627</v>
      </c>
      <c r="T434" s="111">
        <f t="shared" si="4"/>
        <v>9</v>
      </c>
      <c r="U434" s="111" t="str">
        <f t="shared" si="5"/>
        <v>CAMISETAS DAMA ALGODON AJUSTADA VARIOS TALLA S</v>
      </c>
    </row>
    <row r="435" hidden="1">
      <c r="A435" s="122">
        <v>4.0</v>
      </c>
      <c r="B435" s="5" t="s">
        <v>2548</v>
      </c>
      <c r="C435" s="1"/>
      <c r="D435" s="5" t="s">
        <v>2549</v>
      </c>
      <c r="E435" s="4">
        <v>15000.0</v>
      </c>
      <c r="F435" s="2">
        <f t="shared" si="2"/>
        <v>60000</v>
      </c>
      <c r="G435" s="109">
        <f t="shared" si="8"/>
        <v>30000</v>
      </c>
      <c r="H435" s="1"/>
      <c r="I435" s="1"/>
      <c r="J435" s="1"/>
      <c r="K435" s="110" t="s">
        <v>1906</v>
      </c>
      <c r="L435" s="110" t="s">
        <v>1761</v>
      </c>
      <c r="M435" s="110" t="s">
        <v>1599</v>
      </c>
      <c r="N435" s="110" t="s">
        <v>1928</v>
      </c>
      <c r="O435" s="110" t="s">
        <v>1584</v>
      </c>
      <c r="P435" s="112" t="s">
        <v>1752</v>
      </c>
      <c r="Q435" s="111" t="s">
        <v>1268</v>
      </c>
      <c r="R435" s="113" t="str">
        <f>IFERROR(CONCATENATE("*",VLOOKUP(L435,PARAM!E:F,2,0),VLOOKUP(M435,PARAM!K:L,2,0),VLOOKUP(N435,PARAM!H:I,2,0),VLOOKUP(P435,PARAM!S:T,2,0),"*"),"")</f>
        <v>*1111725*</v>
      </c>
      <c r="S435" s="111" t="str">
        <f>IFERROR(CONCATENATE(VLOOKUP(L435,PARAM!E:F,2,0),VLOOKUP(M435,PARAM!K:L,2,0),VLOOKUP(N435,PARAM!H:I,2,0),VLOOKUP(O435,PARAM!P:Q,2,0),VLOOKUP(P435,PARAM!S:T,2,0)),"")</f>
        <v>111171625</v>
      </c>
      <c r="T435" s="111">
        <f t="shared" si="4"/>
        <v>9</v>
      </c>
      <c r="U435" s="111" t="str">
        <f t="shared" si="5"/>
        <v>CAMISETAS DAMA ALGODON AJUSTADA VARIOS TALLA M</v>
      </c>
    </row>
    <row r="436" hidden="1">
      <c r="A436" s="122">
        <v>5.0</v>
      </c>
      <c r="B436" s="5" t="s">
        <v>2548</v>
      </c>
      <c r="C436" s="1"/>
      <c r="D436" s="5" t="s">
        <v>2549</v>
      </c>
      <c r="E436" s="4">
        <v>15000.0</v>
      </c>
      <c r="F436" s="2">
        <f t="shared" si="2"/>
        <v>75000</v>
      </c>
      <c r="G436" s="109">
        <f t="shared" si="8"/>
        <v>30000</v>
      </c>
      <c r="H436" s="1"/>
      <c r="I436" s="1"/>
      <c r="J436" s="1"/>
      <c r="K436" s="110" t="s">
        <v>1906</v>
      </c>
      <c r="L436" s="110" t="s">
        <v>1761</v>
      </c>
      <c r="M436" s="110" t="s">
        <v>1599</v>
      </c>
      <c r="N436" s="110" t="s">
        <v>1928</v>
      </c>
      <c r="O436" s="110" t="s">
        <v>1584</v>
      </c>
      <c r="P436" s="112" t="s">
        <v>1751</v>
      </c>
      <c r="Q436" s="111" t="s">
        <v>1268</v>
      </c>
      <c r="R436" s="113" t="str">
        <f>IFERROR(CONCATENATE("*",VLOOKUP(L436,PARAM!E:F,2,0),VLOOKUP(M436,PARAM!K:L,2,0),VLOOKUP(N436,PARAM!H:I,2,0),VLOOKUP(P436,PARAM!S:T,2,0),"*"),"")</f>
        <v>*1111723*</v>
      </c>
      <c r="S436" s="111" t="str">
        <f>IFERROR(CONCATENATE(VLOOKUP(L436,PARAM!E:F,2,0),VLOOKUP(M436,PARAM!K:L,2,0),VLOOKUP(N436,PARAM!H:I,2,0),VLOOKUP(O436,PARAM!P:Q,2,0),VLOOKUP(P436,PARAM!S:T,2,0)),"")</f>
        <v>111171623</v>
      </c>
      <c r="T436" s="111">
        <f t="shared" si="4"/>
        <v>9</v>
      </c>
      <c r="U436" s="111" t="str">
        <f t="shared" si="5"/>
        <v>CAMISETAS DAMA ALGODON AJUSTADA VARIOS TALLA L</v>
      </c>
    </row>
    <row r="437" hidden="1">
      <c r="A437" s="122">
        <v>5.0</v>
      </c>
      <c r="B437" s="5" t="s">
        <v>2548</v>
      </c>
      <c r="C437" s="1"/>
      <c r="D437" s="5" t="s">
        <v>2549</v>
      </c>
      <c r="E437" s="4">
        <v>15000.0</v>
      </c>
      <c r="F437" s="2">
        <f t="shared" si="2"/>
        <v>75000</v>
      </c>
      <c r="G437" s="109">
        <f t="shared" si="8"/>
        <v>30000</v>
      </c>
      <c r="H437" s="1"/>
      <c r="I437" s="1"/>
      <c r="J437" s="1"/>
      <c r="K437" s="110" t="s">
        <v>1906</v>
      </c>
      <c r="L437" s="110" t="s">
        <v>1761</v>
      </c>
      <c r="M437" s="110" t="s">
        <v>1599</v>
      </c>
      <c r="N437" s="110" t="s">
        <v>1928</v>
      </c>
      <c r="O437" s="110" t="s">
        <v>1584</v>
      </c>
      <c r="P437" s="112" t="s">
        <v>1754</v>
      </c>
      <c r="Q437" s="111" t="s">
        <v>1268</v>
      </c>
      <c r="R437" s="113" t="str">
        <f>IFERROR(CONCATENATE("*",VLOOKUP(L437,PARAM!E:F,2,0),VLOOKUP(M437,PARAM!K:L,2,0),VLOOKUP(N437,PARAM!H:I,2,0),VLOOKUP(P437,PARAM!S:T,2,0),"*"),"")</f>
        <v>*1111732*</v>
      </c>
      <c r="S437" s="111" t="str">
        <f>IFERROR(CONCATENATE(VLOOKUP(L437,PARAM!E:F,2,0),VLOOKUP(M437,PARAM!K:L,2,0),VLOOKUP(N437,PARAM!H:I,2,0),VLOOKUP(O437,PARAM!P:Q,2,0),VLOOKUP(P437,PARAM!S:T,2,0)),"")</f>
        <v>111171632</v>
      </c>
      <c r="T437" s="111">
        <f t="shared" si="4"/>
        <v>9</v>
      </c>
      <c r="U437" s="111" t="str">
        <f t="shared" si="5"/>
        <v>CAMISETAS DAMA ALGODON AJUSTADA VARIOS TALLA XL</v>
      </c>
    </row>
    <row r="438" hidden="1">
      <c r="A438" s="7">
        <v>7.0</v>
      </c>
      <c r="B438" s="5" t="s">
        <v>2550</v>
      </c>
      <c r="C438" s="1"/>
      <c r="D438" s="5" t="s">
        <v>1882</v>
      </c>
      <c r="E438" s="4">
        <v>22000.0</v>
      </c>
      <c r="F438" s="2">
        <f t="shared" si="2"/>
        <v>154000</v>
      </c>
      <c r="G438" s="109">
        <f t="shared" si="8"/>
        <v>44000</v>
      </c>
      <c r="H438" s="1"/>
      <c r="I438" s="1"/>
      <c r="J438" s="1"/>
      <c r="K438" s="110" t="s">
        <v>1870</v>
      </c>
      <c r="L438" s="110" t="s">
        <v>1761</v>
      </c>
      <c r="M438" s="110" t="s">
        <v>1606</v>
      </c>
      <c r="N438" s="111" t="s">
        <v>1882</v>
      </c>
      <c r="O438" s="110" t="s">
        <v>1584</v>
      </c>
      <c r="P438" s="112" t="s">
        <v>1753</v>
      </c>
      <c r="Q438" s="111" t="s">
        <v>1268</v>
      </c>
      <c r="R438" s="113" t="str">
        <f>IFERROR(CONCATENATE("*",VLOOKUP(L438,PARAM!E:F,2,0),VLOOKUP(M438,PARAM!K:L,2,0),VLOOKUP(N438,PARAM!H:I,2,0),VLOOKUP(P438,PARAM!S:T,2,0),"*"),"")</f>
        <v>*11224827*</v>
      </c>
      <c r="S438" s="111" t="str">
        <f>IFERROR(CONCATENATE(VLOOKUP(L438,PARAM!E:F,2,0),VLOOKUP(M438,PARAM!K:L,2,0),VLOOKUP(N438,PARAM!H:I,2,0),VLOOKUP(O438,PARAM!P:Q,2,0),VLOOKUP(P438,PARAM!S:T,2,0)),"")</f>
        <v>1122481627</v>
      </c>
      <c r="T438" s="111">
        <f t="shared" si="4"/>
        <v>10</v>
      </c>
      <c r="U438" s="111" t="str">
        <f t="shared" si="5"/>
        <v>CAMISETAS CABALLERO SEDA FRIA VARIOS TALLA S</v>
      </c>
    </row>
    <row r="439" hidden="1">
      <c r="A439" s="7">
        <v>9.0</v>
      </c>
      <c r="B439" s="5" t="s">
        <v>2550</v>
      </c>
      <c r="C439" s="1"/>
      <c r="D439" s="5" t="s">
        <v>1882</v>
      </c>
      <c r="E439" s="4">
        <v>22000.0</v>
      </c>
      <c r="F439" s="2">
        <f t="shared" si="2"/>
        <v>198000</v>
      </c>
      <c r="G439" s="109">
        <f t="shared" si="8"/>
        <v>44000</v>
      </c>
      <c r="H439" s="1"/>
      <c r="I439" s="1"/>
      <c r="J439" s="1"/>
      <c r="K439" s="110" t="s">
        <v>1870</v>
      </c>
      <c r="L439" s="110" t="s">
        <v>1761</v>
      </c>
      <c r="M439" s="110" t="s">
        <v>1606</v>
      </c>
      <c r="N439" s="111" t="s">
        <v>1882</v>
      </c>
      <c r="O439" s="110" t="s">
        <v>1584</v>
      </c>
      <c r="P439" s="112" t="s">
        <v>1752</v>
      </c>
      <c r="Q439" s="111" t="s">
        <v>1268</v>
      </c>
      <c r="R439" s="113" t="str">
        <f>IFERROR(CONCATENATE("*",VLOOKUP(L439,PARAM!E:F,2,0),VLOOKUP(M439,PARAM!K:L,2,0),VLOOKUP(N439,PARAM!H:I,2,0),VLOOKUP(P439,PARAM!S:T,2,0),"*"),"")</f>
        <v>*11224825*</v>
      </c>
      <c r="S439" s="111" t="str">
        <f>IFERROR(CONCATENATE(VLOOKUP(L439,PARAM!E:F,2,0),VLOOKUP(M439,PARAM!K:L,2,0),VLOOKUP(N439,PARAM!H:I,2,0),VLOOKUP(O439,PARAM!P:Q,2,0),VLOOKUP(P439,PARAM!S:T,2,0)),"")</f>
        <v>1122481625</v>
      </c>
      <c r="T439" s="111">
        <f t="shared" si="4"/>
        <v>10</v>
      </c>
      <c r="U439" s="111" t="str">
        <f t="shared" si="5"/>
        <v>CAMISETAS CABALLERO SEDA FRIA VARIOS TALLA M</v>
      </c>
    </row>
    <row r="440" hidden="1">
      <c r="A440" s="7">
        <v>7.0</v>
      </c>
      <c r="B440" s="5" t="s">
        <v>2550</v>
      </c>
      <c r="C440" s="1"/>
      <c r="D440" s="5" t="s">
        <v>1882</v>
      </c>
      <c r="E440" s="4">
        <v>22000.0</v>
      </c>
      <c r="F440" s="2">
        <f t="shared" si="2"/>
        <v>154000</v>
      </c>
      <c r="G440" s="109">
        <f t="shared" si="8"/>
        <v>44000</v>
      </c>
      <c r="H440" s="1"/>
      <c r="I440" s="1"/>
      <c r="J440" s="1"/>
      <c r="K440" s="110" t="s">
        <v>1870</v>
      </c>
      <c r="L440" s="110" t="s">
        <v>1761</v>
      </c>
      <c r="M440" s="110" t="s">
        <v>1606</v>
      </c>
      <c r="N440" s="111" t="s">
        <v>1882</v>
      </c>
      <c r="O440" s="110" t="s">
        <v>1584</v>
      </c>
      <c r="P440" s="112" t="s">
        <v>1751</v>
      </c>
      <c r="Q440" s="111" t="s">
        <v>1268</v>
      </c>
      <c r="R440" s="113" t="str">
        <f>IFERROR(CONCATENATE("*",VLOOKUP(L440,PARAM!E:F,2,0),VLOOKUP(M440,PARAM!K:L,2,0),VLOOKUP(N440,PARAM!H:I,2,0),VLOOKUP(P440,PARAM!S:T,2,0),"*"),"")</f>
        <v>*11224823*</v>
      </c>
      <c r="S440" s="111" t="str">
        <f>IFERROR(CONCATENATE(VLOOKUP(L440,PARAM!E:F,2,0),VLOOKUP(M440,PARAM!K:L,2,0),VLOOKUP(N440,PARAM!H:I,2,0),VLOOKUP(O440,PARAM!P:Q,2,0),VLOOKUP(P440,PARAM!S:T,2,0)),"")</f>
        <v>1122481623</v>
      </c>
      <c r="T440" s="111">
        <f t="shared" si="4"/>
        <v>10</v>
      </c>
      <c r="U440" s="111" t="str">
        <f t="shared" si="5"/>
        <v>CAMISETAS CABALLERO SEDA FRIA VARIOS TALLA L</v>
      </c>
    </row>
    <row r="441" hidden="1">
      <c r="A441" s="7">
        <v>5.0</v>
      </c>
      <c r="B441" s="5" t="s">
        <v>2550</v>
      </c>
      <c r="C441" s="1"/>
      <c r="D441" s="5" t="s">
        <v>1882</v>
      </c>
      <c r="E441" s="4">
        <v>22000.0</v>
      </c>
      <c r="F441" s="2">
        <f t="shared" si="2"/>
        <v>110000</v>
      </c>
      <c r="G441" s="109">
        <f t="shared" si="8"/>
        <v>44000</v>
      </c>
      <c r="H441" s="1"/>
      <c r="I441" s="1"/>
      <c r="J441" s="1"/>
      <c r="K441" s="110" t="s">
        <v>1870</v>
      </c>
      <c r="L441" s="110" t="s">
        <v>1761</v>
      </c>
      <c r="M441" s="110" t="s">
        <v>1606</v>
      </c>
      <c r="N441" s="111" t="s">
        <v>1882</v>
      </c>
      <c r="O441" s="110" t="s">
        <v>1584</v>
      </c>
      <c r="P441" s="112" t="s">
        <v>1754</v>
      </c>
      <c r="Q441" s="111" t="s">
        <v>1268</v>
      </c>
      <c r="R441" s="113" t="str">
        <f>IFERROR(CONCATENATE("*",VLOOKUP(L441,PARAM!E:F,2,0),VLOOKUP(M441,PARAM!K:L,2,0),VLOOKUP(N441,PARAM!H:I,2,0),VLOOKUP(P441,PARAM!S:T,2,0),"*"),"")</f>
        <v>*11224832*</v>
      </c>
      <c r="S441" s="111" t="str">
        <f>IFERROR(CONCATENATE(VLOOKUP(L441,PARAM!E:F,2,0),VLOOKUP(M441,PARAM!K:L,2,0),VLOOKUP(N441,PARAM!H:I,2,0),VLOOKUP(O441,PARAM!P:Q,2,0),VLOOKUP(P441,PARAM!S:T,2,0)),"")</f>
        <v>1122481632</v>
      </c>
      <c r="T441" s="111">
        <f t="shared" si="4"/>
        <v>10</v>
      </c>
      <c r="U441" s="111" t="str">
        <f t="shared" si="5"/>
        <v>CAMISETAS CABALLERO SEDA FRIA VARIOS TALLA XL</v>
      </c>
    </row>
    <row r="442" hidden="1">
      <c r="A442" s="122">
        <v>2.0</v>
      </c>
      <c r="B442" s="5" t="s">
        <v>2551</v>
      </c>
      <c r="C442" s="1"/>
      <c r="D442" s="5" t="s">
        <v>2552</v>
      </c>
      <c r="E442" s="4">
        <v>22000.0</v>
      </c>
      <c r="F442" s="2">
        <f t="shared" si="2"/>
        <v>44000</v>
      </c>
      <c r="G442" s="109">
        <f t="shared" si="8"/>
        <v>44000</v>
      </c>
      <c r="H442" s="1"/>
      <c r="I442" s="1"/>
      <c r="J442" s="1"/>
      <c r="K442" s="110" t="s">
        <v>1906</v>
      </c>
      <c r="L442" s="110" t="s">
        <v>1944</v>
      </c>
      <c r="M442" s="110" t="s">
        <v>1599</v>
      </c>
      <c r="N442" s="110" t="s">
        <v>1945</v>
      </c>
      <c r="O442" s="110" t="s">
        <v>1584</v>
      </c>
      <c r="P442" s="112" t="s">
        <v>1753</v>
      </c>
      <c r="Q442" s="111" t="s">
        <v>1268</v>
      </c>
      <c r="R442" s="113" t="str">
        <f>IFERROR(CONCATENATE("*",VLOOKUP(L442,PARAM!E:F,2,0),VLOOKUP(M442,PARAM!K:L,2,0),VLOOKUP(N442,PARAM!H:I,2,0),VLOOKUP(P442,PARAM!S:T,2,0),"*"),"")</f>
        <v>*55120327*</v>
      </c>
      <c r="S442" s="111" t="str">
        <f>IFERROR(CONCATENATE(VLOOKUP(L442,PARAM!E:F,2,0),VLOOKUP(M442,PARAM!K:L,2,0),VLOOKUP(N442,PARAM!H:I,2,0),VLOOKUP(O442,PARAM!P:Q,2,0),VLOOKUP(P442,PARAM!S:T,2,0)),"")</f>
        <v>5512031627</v>
      </c>
      <c r="T442" s="111">
        <f t="shared" si="4"/>
        <v>10</v>
      </c>
      <c r="U442" s="111" t="str">
        <f t="shared" si="5"/>
        <v>CROPTOP DAMA OVERSIZE DOS ESTAMPADOS VARIOS TALLA S</v>
      </c>
    </row>
    <row r="443" hidden="1">
      <c r="A443" s="122">
        <v>3.0</v>
      </c>
      <c r="B443" s="5" t="s">
        <v>2551</v>
      </c>
      <c r="C443" s="1"/>
      <c r="D443" s="5" t="s">
        <v>2552</v>
      </c>
      <c r="E443" s="4">
        <v>22000.0</v>
      </c>
      <c r="F443" s="2">
        <f t="shared" si="2"/>
        <v>66000</v>
      </c>
      <c r="G443" s="109">
        <f t="shared" si="8"/>
        <v>44000</v>
      </c>
      <c r="H443" s="1"/>
      <c r="I443" s="1"/>
      <c r="J443" s="1"/>
      <c r="K443" s="110" t="s">
        <v>1906</v>
      </c>
      <c r="L443" s="110" t="s">
        <v>1944</v>
      </c>
      <c r="M443" s="110" t="s">
        <v>1599</v>
      </c>
      <c r="N443" s="110" t="s">
        <v>1945</v>
      </c>
      <c r="O443" s="110" t="s">
        <v>1584</v>
      </c>
      <c r="P443" s="112" t="s">
        <v>1752</v>
      </c>
      <c r="Q443" s="111" t="s">
        <v>1268</v>
      </c>
      <c r="R443" s="113" t="str">
        <f>IFERROR(CONCATENATE("*",VLOOKUP(L443,PARAM!E:F,2,0),VLOOKUP(M443,PARAM!K:L,2,0),VLOOKUP(N443,PARAM!H:I,2,0),VLOOKUP(P443,PARAM!S:T,2,0),"*"),"")</f>
        <v>*55120325*</v>
      </c>
      <c r="S443" s="111" t="str">
        <f>IFERROR(CONCATENATE(VLOOKUP(L443,PARAM!E:F,2,0),VLOOKUP(M443,PARAM!K:L,2,0),VLOOKUP(N443,PARAM!H:I,2,0),VLOOKUP(O443,PARAM!P:Q,2,0),VLOOKUP(P443,PARAM!S:T,2,0)),"")</f>
        <v>5512031625</v>
      </c>
      <c r="T443" s="111">
        <f t="shared" si="4"/>
        <v>10</v>
      </c>
      <c r="U443" s="111" t="str">
        <f t="shared" si="5"/>
        <v>CROPTOP DAMA OVERSIZE DOS ESTAMPADOS VARIOS TALLA M</v>
      </c>
    </row>
    <row r="444" hidden="1">
      <c r="A444" s="122">
        <v>3.0</v>
      </c>
      <c r="B444" s="5" t="s">
        <v>2551</v>
      </c>
      <c r="C444" s="1"/>
      <c r="D444" s="5" t="s">
        <v>2552</v>
      </c>
      <c r="E444" s="4">
        <v>22000.0</v>
      </c>
      <c r="F444" s="2">
        <f t="shared" si="2"/>
        <v>66000</v>
      </c>
      <c r="G444" s="109">
        <f t="shared" si="8"/>
        <v>44000</v>
      </c>
      <c r="H444" s="1"/>
      <c r="I444" s="1"/>
      <c r="J444" s="1"/>
      <c r="K444" s="110" t="s">
        <v>1906</v>
      </c>
      <c r="L444" s="110" t="s">
        <v>1944</v>
      </c>
      <c r="M444" s="110" t="s">
        <v>1599</v>
      </c>
      <c r="N444" s="110" t="s">
        <v>1945</v>
      </c>
      <c r="O444" s="110" t="s">
        <v>1584</v>
      </c>
      <c r="P444" s="112" t="s">
        <v>1751</v>
      </c>
      <c r="Q444" s="111" t="s">
        <v>1268</v>
      </c>
      <c r="R444" s="113" t="str">
        <f>IFERROR(CONCATENATE("*",VLOOKUP(L444,PARAM!E:F,2,0),VLOOKUP(M444,PARAM!K:L,2,0),VLOOKUP(N444,PARAM!H:I,2,0),VLOOKUP(P444,PARAM!S:T,2,0),"*"),"")</f>
        <v>*55120323*</v>
      </c>
      <c r="S444" s="111" t="str">
        <f>IFERROR(CONCATENATE(VLOOKUP(L444,PARAM!E:F,2,0),VLOOKUP(M444,PARAM!K:L,2,0),VLOOKUP(N444,PARAM!H:I,2,0),VLOOKUP(O444,PARAM!P:Q,2,0),VLOOKUP(P444,PARAM!S:T,2,0)),"")</f>
        <v>5512031623</v>
      </c>
      <c r="T444" s="111">
        <f t="shared" si="4"/>
        <v>10</v>
      </c>
      <c r="U444" s="111" t="str">
        <f t="shared" si="5"/>
        <v>CROPTOP DAMA OVERSIZE DOS ESTAMPADOS VARIOS TALLA L</v>
      </c>
    </row>
    <row r="445" hidden="1">
      <c r="A445" s="122">
        <v>7.0</v>
      </c>
      <c r="B445" s="5" t="s">
        <v>1944</v>
      </c>
      <c r="C445" s="1"/>
      <c r="D445" s="5" t="s">
        <v>2553</v>
      </c>
      <c r="E445" s="4">
        <v>18000.0</v>
      </c>
      <c r="F445" s="2">
        <f t="shared" si="2"/>
        <v>126000</v>
      </c>
      <c r="G445" s="109">
        <f t="shared" si="8"/>
        <v>36000</v>
      </c>
      <c r="H445" s="1"/>
      <c r="I445" s="1"/>
      <c r="J445" s="1"/>
      <c r="K445" s="110" t="s">
        <v>1906</v>
      </c>
      <c r="L445" s="110" t="s">
        <v>1944</v>
      </c>
      <c r="M445" s="110" t="s">
        <v>1599</v>
      </c>
      <c r="N445" s="110" t="s">
        <v>1946</v>
      </c>
      <c r="O445" s="110" t="s">
        <v>1584</v>
      </c>
      <c r="P445" s="112" t="s">
        <v>1753</v>
      </c>
      <c r="Q445" s="111" t="s">
        <v>1268</v>
      </c>
      <c r="R445" s="113" t="str">
        <f>IFERROR(CONCATENATE("*",VLOOKUP(L445,PARAM!E:F,2,0),VLOOKUP(M445,PARAM!K:L,2,0),VLOOKUP(N445,PARAM!H:I,2,0),VLOOKUP(P445,PARAM!S:T,2,0),"*"),"")</f>
        <v>*55127227*</v>
      </c>
      <c r="S445" s="111" t="str">
        <f>IFERROR(CONCATENATE(VLOOKUP(L445,PARAM!E:F,2,0),VLOOKUP(M445,PARAM!K:L,2,0),VLOOKUP(N445,PARAM!H:I,2,0),VLOOKUP(O445,PARAM!P:Q,2,0),VLOOKUP(P445,PARAM!S:T,2,0)),"")</f>
        <v>5512721627</v>
      </c>
      <c r="T445" s="111">
        <f t="shared" si="4"/>
        <v>10</v>
      </c>
      <c r="U445" s="111" t="str">
        <f t="shared" si="5"/>
        <v>CROPTOP DAMA UN ESTAMPADO VARIOS TALLA S</v>
      </c>
    </row>
    <row r="446" hidden="1">
      <c r="A446" s="122">
        <v>9.0</v>
      </c>
      <c r="B446" s="5" t="s">
        <v>1944</v>
      </c>
      <c r="C446" s="1"/>
      <c r="D446" s="5" t="s">
        <v>2553</v>
      </c>
      <c r="E446" s="4">
        <v>18000.0</v>
      </c>
      <c r="F446" s="2">
        <f t="shared" si="2"/>
        <v>162000</v>
      </c>
      <c r="G446" s="109">
        <f t="shared" si="8"/>
        <v>36000</v>
      </c>
      <c r="H446" s="1"/>
      <c r="I446" s="1"/>
      <c r="J446" s="1"/>
      <c r="K446" s="110" t="s">
        <v>1906</v>
      </c>
      <c r="L446" s="110" t="s">
        <v>1944</v>
      </c>
      <c r="M446" s="110" t="s">
        <v>1599</v>
      </c>
      <c r="N446" s="110" t="s">
        <v>1946</v>
      </c>
      <c r="O446" s="110" t="s">
        <v>1584</v>
      </c>
      <c r="P446" s="112" t="s">
        <v>1752</v>
      </c>
      <c r="Q446" s="111" t="s">
        <v>1268</v>
      </c>
      <c r="R446" s="113" t="str">
        <f>IFERROR(CONCATENATE("*",VLOOKUP(L446,PARAM!E:F,2,0),VLOOKUP(M446,PARAM!K:L,2,0),VLOOKUP(N446,PARAM!H:I,2,0),VLOOKUP(P446,PARAM!S:T,2,0),"*"),"")</f>
        <v>*55127225*</v>
      </c>
      <c r="S446" s="111" t="str">
        <f>IFERROR(CONCATENATE(VLOOKUP(L446,PARAM!E:F,2,0),VLOOKUP(M446,PARAM!K:L,2,0),VLOOKUP(N446,PARAM!H:I,2,0),VLOOKUP(O446,PARAM!P:Q,2,0),VLOOKUP(P446,PARAM!S:T,2,0)),"")</f>
        <v>5512721625</v>
      </c>
      <c r="T446" s="111">
        <f t="shared" si="4"/>
        <v>10</v>
      </c>
      <c r="U446" s="111" t="str">
        <f t="shared" si="5"/>
        <v>CROPTOP DAMA UN ESTAMPADO VARIOS TALLA M</v>
      </c>
    </row>
    <row r="447" hidden="1">
      <c r="A447" s="122">
        <v>12.0</v>
      </c>
      <c r="B447" s="5" t="s">
        <v>1944</v>
      </c>
      <c r="C447" s="1"/>
      <c r="D447" s="5" t="s">
        <v>2553</v>
      </c>
      <c r="E447" s="4">
        <v>18000.0</v>
      </c>
      <c r="F447" s="2">
        <f t="shared" si="2"/>
        <v>216000</v>
      </c>
      <c r="G447" s="109">
        <f t="shared" si="8"/>
        <v>36000</v>
      </c>
      <c r="H447" s="1"/>
      <c r="I447" s="1"/>
      <c r="J447" s="1"/>
      <c r="K447" s="110" t="s">
        <v>1906</v>
      </c>
      <c r="L447" s="110" t="s">
        <v>1944</v>
      </c>
      <c r="M447" s="110" t="s">
        <v>1599</v>
      </c>
      <c r="N447" s="110" t="s">
        <v>1946</v>
      </c>
      <c r="O447" s="110" t="s">
        <v>1584</v>
      </c>
      <c r="P447" s="112" t="s">
        <v>1751</v>
      </c>
      <c r="Q447" s="111" t="s">
        <v>1268</v>
      </c>
      <c r="R447" s="113" t="str">
        <f>IFERROR(CONCATENATE("*",VLOOKUP(L447,PARAM!E:F,2,0),VLOOKUP(M447,PARAM!K:L,2,0),VLOOKUP(N447,PARAM!H:I,2,0),VLOOKUP(P447,PARAM!S:T,2,0),"*"),"")</f>
        <v>*55127223*</v>
      </c>
      <c r="S447" s="111" t="str">
        <f>IFERROR(CONCATENATE(VLOOKUP(L447,PARAM!E:F,2,0),VLOOKUP(M447,PARAM!K:L,2,0),VLOOKUP(N447,PARAM!H:I,2,0),VLOOKUP(O447,PARAM!P:Q,2,0),VLOOKUP(P447,PARAM!S:T,2,0)),"")</f>
        <v>5512721623</v>
      </c>
      <c r="T447" s="111">
        <f t="shared" si="4"/>
        <v>10</v>
      </c>
      <c r="U447" s="111" t="str">
        <f t="shared" si="5"/>
        <v>CROPTOP DAMA UN ESTAMPADO VARIOS TALLA L</v>
      </c>
    </row>
    <row r="448" hidden="1">
      <c r="A448" s="5">
        <v>3.0</v>
      </c>
      <c r="B448" s="5" t="s">
        <v>2503</v>
      </c>
      <c r="C448" s="1"/>
      <c r="D448" s="5" t="s">
        <v>2554</v>
      </c>
      <c r="E448" s="2"/>
      <c r="F448" s="2">
        <f t="shared" si="2"/>
        <v>0</v>
      </c>
      <c r="G448" s="109">
        <f t="shared" si="8"/>
        <v>0</v>
      </c>
      <c r="H448" s="1"/>
      <c r="I448" s="1"/>
      <c r="J448" s="1"/>
      <c r="K448" s="110" t="s">
        <v>1746</v>
      </c>
      <c r="L448" s="110" t="s">
        <v>1761</v>
      </c>
      <c r="M448" s="110" t="s">
        <v>1606</v>
      </c>
      <c r="N448" s="110" t="s">
        <v>2493</v>
      </c>
      <c r="O448" s="110" t="s">
        <v>1768</v>
      </c>
      <c r="P448" s="112" t="s">
        <v>1751</v>
      </c>
      <c r="Q448" s="111" t="s">
        <v>1658</v>
      </c>
      <c r="R448" s="113" t="str">
        <f>IFERROR(CONCATENATE("*",VLOOKUP(L448,PARAM!E:F,2,0),VLOOKUP(M448,PARAM!K:L,2,0),VLOOKUP(N448,PARAM!H:I,2,0),VLOOKUP(P448,PARAM!S:T,2,0),"*"),"")</f>
        <v/>
      </c>
      <c r="S448" s="111" t="str">
        <f>IFERROR(CONCATENATE(VLOOKUP(L448,PARAM!E:F,2,0),VLOOKUP(M448,PARAM!K:L,2,0),VLOOKUP(N448,PARAM!H:I,2,0),VLOOKUP(O448,PARAM!P:Q,2,0),VLOOKUP(P448,PARAM!S:T,2,0)),"")</f>
        <v/>
      </c>
      <c r="T448" s="111">
        <f t="shared" si="4"/>
        <v>0</v>
      </c>
      <c r="U448" s="111" t="str">
        <f t="shared" si="5"/>
        <v>CAMISETAS CABALLERO COLOMBIA AAA AMARILLO TALLA L</v>
      </c>
    </row>
    <row r="449" hidden="1">
      <c r="A449" s="5">
        <v>2.0</v>
      </c>
      <c r="B449" s="5" t="s">
        <v>2503</v>
      </c>
      <c r="C449" s="1"/>
      <c r="D449" s="5" t="s">
        <v>2554</v>
      </c>
      <c r="E449" s="2"/>
      <c r="F449" s="2">
        <f t="shared" si="2"/>
        <v>0</v>
      </c>
      <c r="G449" s="109">
        <f t="shared" si="8"/>
        <v>0</v>
      </c>
      <c r="H449" s="1"/>
      <c r="I449" s="1"/>
      <c r="J449" s="1"/>
      <c r="K449" s="110" t="s">
        <v>1746</v>
      </c>
      <c r="L449" s="110" t="s">
        <v>1761</v>
      </c>
      <c r="M449" s="110" t="s">
        <v>1606</v>
      </c>
      <c r="N449" s="110" t="s">
        <v>2493</v>
      </c>
      <c r="O449" s="110" t="s">
        <v>1768</v>
      </c>
      <c r="P449" s="112" t="s">
        <v>1753</v>
      </c>
      <c r="Q449" s="111" t="s">
        <v>1658</v>
      </c>
      <c r="R449" s="113" t="str">
        <f>IFERROR(CONCATENATE("*",VLOOKUP(L449,PARAM!E:F,2,0),VLOOKUP(M449,PARAM!K:L,2,0),VLOOKUP(N449,PARAM!H:I,2,0),VLOOKUP(P449,PARAM!S:T,2,0),"*"),"")</f>
        <v/>
      </c>
      <c r="S449" s="111" t="str">
        <f>IFERROR(CONCATENATE(VLOOKUP(L449,PARAM!E:F,2,0),VLOOKUP(M449,PARAM!K:L,2,0),VLOOKUP(N449,PARAM!H:I,2,0),VLOOKUP(O449,PARAM!P:Q,2,0),VLOOKUP(P449,PARAM!S:T,2,0)),"")</f>
        <v/>
      </c>
      <c r="T449" s="111">
        <f t="shared" si="4"/>
        <v>0</v>
      </c>
      <c r="U449" s="111" t="str">
        <f t="shared" si="5"/>
        <v>CAMISETAS CABALLERO COLOMBIA AAA AMARILLO TALLA S</v>
      </c>
    </row>
    <row r="450" hidden="1">
      <c r="A450" s="5">
        <v>3.0</v>
      </c>
      <c r="B450" s="5" t="s">
        <v>2503</v>
      </c>
      <c r="C450" s="1"/>
      <c r="D450" s="5" t="s">
        <v>2554</v>
      </c>
      <c r="E450" s="2"/>
      <c r="F450" s="2">
        <f t="shared" si="2"/>
        <v>0</v>
      </c>
      <c r="G450" s="109">
        <f t="shared" si="8"/>
        <v>0</v>
      </c>
      <c r="H450" s="1"/>
      <c r="I450" s="1"/>
      <c r="J450" s="1"/>
      <c r="K450" s="110" t="s">
        <v>1746</v>
      </c>
      <c r="L450" s="110" t="s">
        <v>1761</v>
      </c>
      <c r="M450" s="110" t="s">
        <v>1606</v>
      </c>
      <c r="N450" s="110" t="s">
        <v>2493</v>
      </c>
      <c r="O450" s="110" t="s">
        <v>1768</v>
      </c>
      <c r="P450" s="112" t="s">
        <v>1752</v>
      </c>
      <c r="Q450" s="111" t="s">
        <v>1658</v>
      </c>
      <c r="R450" s="113" t="str">
        <f>IFERROR(CONCATENATE("*",VLOOKUP(L450,PARAM!E:F,2,0),VLOOKUP(M450,PARAM!K:L,2,0),VLOOKUP(N450,PARAM!H:I,2,0),VLOOKUP(P450,PARAM!S:T,2,0),"*"),"")</f>
        <v/>
      </c>
      <c r="S450" s="111" t="str">
        <f>IFERROR(CONCATENATE(VLOOKUP(L450,PARAM!E:F,2,0),VLOOKUP(M450,PARAM!K:L,2,0),VLOOKUP(N450,PARAM!H:I,2,0),VLOOKUP(O450,PARAM!P:Q,2,0),VLOOKUP(P450,PARAM!S:T,2,0)),"")</f>
        <v/>
      </c>
      <c r="T450" s="111">
        <f t="shared" si="4"/>
        <v>0</v>
      </c>
      <c r="U450" s="111" t="str">
        <f t="shared" si="5"/>
        <v>CAMISETAS CABALLERO COLOMBIA AAA AMARILLO TALLA M</v>
      </c>
    </row>
    <row r="451" hidden="1">
      <c r="A451" s="5">
        <v>3.0</v>
      </c>
      <c r="B451" s="5" t="s">
        <v>2503</v>
      </c>
      <c r="C451" s="1"/>
      <c r="D451" s="5" t="s">
        <v>2554</v>
      </c>
      <c r="E451" s="2"/>
      <c r="F451" s="2">
        <f t="shared" si="2"/>
        <v>0</v>
      </c>
      <c r="G451" s="109">
        <f t="shared" si="8"/>
        <v>0</v>
      </c>
      <c r="H451" s="1"/>
      <c r="I451" s="1"/>
      <c r="J451" s="1"/>
      <c r="K451" s="110" t="s">
        <v>1746</v>
      </c>
      <c r="L451" s="110" t="s">
        <v>1761</v>
      </c>
      <c r="M451" s="110" t="s">
        <v>1606</v>
      </c>
      <c r="N451" s="110" t="s">
        <v>2493</v>
      </c>
      <c r="O451" s="110" t="s">
        <v>1768</v>
      </c>
      <c r="P451" s="112" t="s">
        <v>1754</v>
      </c>
      <c r="Q451" s="111" t="s">
        <v>1658</v>
      </c>
      <c r="R451" s="113" t="str">
        <f>IFERROR(CONCATENATE("*",VLOOKUP(L451,PARAM!E:F,2,0),VLOOKUP(M451,PARAM!K:L,2,0),VLOOKUP(N451,PARAM!H:I,2,0),VLOOKUP(P451,PARAM!S:T,2,0),"*"),"")</f>
        <v/>
      </c>
      <c r="S451" s="111" t="str">
        <f>IFERROR(CONCATENATE(VLOOKUP(L451,PARAM!E:F,2,0),VLOOKUP(M451,PARAM!K:L,2,0),VLOOKUP(N451,PARAM!H:I,2,0),VLOOKUP(O451,PARAM!P:Q,2,0),VLOOKUP(P451,PARAM!S:T,2,0)),"")</f>
        <v/>
      </c>
      <c r="T451" s="111">
        <f t="shared" si="4"/>
        <v>0</v>
      </c>
      <c r="U451" s="111" t="str">
        <f t="shared" si="5"/>
        <v>CAMISETAS CABALLERO COLOMBIA AAA AMARILLO TALLA XL</v>
      </c>
    </row>
    <row r="452" hidden="1">
      <c r="A452" s="5">
        <v>1.0</v>
      </c>
      <c r="B452" s="5" t="s">
        <v>2555</v>
      </c>
      <c r="C452" s="1"/>
      <c r="D452" s="5" t="s">
        <v>2556</v>
      </c>
      <c r="E452" s="2"/>
      <c r="F452" s="2">
        <f t="shared" si="2"/>
        <v>0</v>
      </c>
      <c r="G452" s="109">
        <f t="shared" si="8"/>
        <v>0</v>
      </c>
      <c r="H452" s="1"/>
      <c r="I452" s="1"/>
      <c r="J452" s="1"/>
      <c r="K452" s="110" t="s">
        <v>1746</v>
      </c>
      <c r="L452" s="110" t="s">
        <v>1761</v>
      </c>
      <c r="M452" s="110" t="s">
        <v>1606</v>
      </c>
      <c r="N452" s="110" t="s">
        <v>1774</v>
      </c>
      <c r="O452" s="110" t="s">
        <v>1612</v>
      </c>
      <c r="P452" s="112" t="s">
        <v>1753</v>
      </c>
      <c r="Q452" s="111" t="s">
        <v>1658</v>
      </c>
      <c r="R452" s="113" t="str">
        <f>IFERROR(CONCATENATE("*",VLOOKUP(L452,PARAM!E:F,2,0),VLOOKUP(M452,PARAM!K:L,2,0),VLOOKUP(N452,PARAM!H:I,2,0),VLOOKUP(P452,PARAM!S:T,2,0),"*"),"")</f>
        <v>*11212827*</v>
      </c>
      <c r="S452" s="111" t="str">
        <f>IFERROR(CONCATENATE(VLOOKUP(L452,PARAM!E:F,2,0),VLOOKUP(M452,PARAM!K:L,2,0),VLOOKUP(N452,PARAM!H:I,2,0),VLOOKUP(O452,PARAM!P:Q,2,0),VLOOKUP(P452,PARAM!S:T,2,0)),"")</f>
        <v>1121281427</v>
      </c>
      <c r="T452" s="111">
        <f t="shared" si="4"/>
        <v>10</v>
      </c>
      <c r="U452" s="111" t="str">
        <f t="shared" si="5"/>
        <v>CAMISETAS CABALLERO ESPAÑA 1.1 LOCAL ROJO TALLA S</v>
      </c>
    </row>
    <row r="453" hidden="1">
      <c r="A453" s="5">
        <v>1.0</v>
      </c>
      <c r="B453" s="5" t="s">
        <v>2555</v>
      </c>
      <c r="C453" s="1"/>
      <c r="D453" s="5" t="s">
        <v>2556</v>
      </c>
      <c r="E453" s="2"/>
      <c r="F453" s="2">
        <f t="shared" si="2"/>
        <v>0</v>
      </c>
      <c r="G453" s="109">
        <f t="shared" si="8"/>
        <v>0</v>
      </c>
      <c r="H453" s="1"/>
      <c r="I453" s="1"/>
      <c r="J453" s="1"/>
      <c r="K453" s="110" t="s">
        <v>1746</v>
      </c>
      <c r="L453" s="110" t="s">
        <v>1761</v>
      </c>
      <c r="M453" s="110" t="s">
        <v>1606</v>
      </c>
      <c r="N453" s="110" t="s">
        <v>1774</v>
      </c>
      <c r="O453" s="110" t="s">
        <v>1612</v>
      </c>
      <c r="P453" s="112" t="s">
        <v>1751</v>
      </c>
      <c r="Q453" s="111" t="s">
        <v>1658</v>
      </c>
      <c r="R453" s="113" t="str">
        <f>IFERROR(CONCATENATE("*",VLOOKUP(L453,PARAM!E:F,2,0),VLOOKUP(M453,PARAM!K:L,2,0),VLOOKUP(N453,PARAM!H:I,2,0),VLOOKUP(P453,PARAM!S:T,2,0),"*"),"")</f>
        <v>*11212823*</v>
      </c>
      <c r="S453" s="111" t="str">
        <f>IFERROR(CONCATENATE(VLOOKUP(L453,PARAM!E:F,2,0),VLOOKUP(M453,PARAM!K:L,2,0),VLOOKUP(N453,PARAM!H:I,2,0),VLOOKUP(O453,PARAM!P:Q,2,0),VLOOKUP(P453,PARAM!S:T,2,0)),"")</f>
        <v>1121281423</v>
      </c>
      <c r="T453" s="111">
        <f t="shared" si="4"/>
        <v>10</v>
      </c>
      <c r="U453" s="111" t="str">
        <f t="shared" si="5"/>
        <v>CAMISETAS CABALLERO ESPAÑA 1.1 LOCAL ROJO TALLA L</v>
      </c>
    </row>
    <row r="454" hidden="1">
      <c r="A454" s="5">
        <v>1.0</v>
      </c>
      <c r="B454" s="5" t="s">
        <v>2555</v>
      </c>
      <c r="C454" s="1"/>
      <c r="D454" s="5" t="s">
        <v>2556</v>
      </c>
      <c r="E454" s="2"/>
      <c r="F454" s="2">
        <f t="shared" si="2"/>
        <v>0</v>
      </c>
      <c r="G454" s="109">
        <f t="shared" si="8"/>
        <v>0</v>
      </c>
      <c r="H454" s="1"/>
      <c r="I454" s="1"/>
      <c r="J454" s="1"/>
      <c r="K454" s="110" t="s">
        <v>1746</v>
      </c>
      <c r="L454" s="110" t="s">
        <v>1761</v>
      </c>
      <c r="M454" s="110" t="s">
        <v>1606</v>
      </c>
      <c r="N454" s="110" t="s">
        <v>1774</v>
      </c>
      <c r="O454" s="110" t="s">
        <v>1612</v>
      </c>
      <c r="P454" s="112" t="s">
        <v>1752</v>
      </c>
      <c r="Q454" s="111" t="s">
        <v>1658</v>
      </c>
      <c r="R454" s="113" t="str">
        <f>IFERROR(CONCATENATE("*",VLOOKUP(L454,PARAM!E:F,2,0),VLOOKUP(M454,PARAM!K:L,2,0),VLOOKUP(N454,PARAM!H:I,2,0),VLOOKUP(P454,PARAM!S:T,2,0),"*"),"")</f>
        <v>*11212825*</v>
      </c>
      <c r="S454" s="111" t="str">
        <f>IFERROR(CONCATENATE(VLOOKUP(L454,PARAM!E:F,2,0),VLOOKUP(M454,PARAM!K:L,2,0),VLOOKUP(N454,PARAM!H:I,2,0),VLOOKUP(O454,PARAM!P:Q,2,0),VLOOKUP(P454,PARAM!S:T,2,0)),"")</f>
        <v>1121281425</v>
      </c>
      <c r="T454" s="111">
        <f t="shared" si="4"/>
        <v>10</v>
      </c>
      <c r="U454" s="111" t="str">
        <f t="shared" si="5"/>
        <v>CAMISETAS CABALLERO ESPAÑA 1.1 LOCAL ROJO TALLA M</v>
      </c>
    </row>
    <row r="455" hidden="1">
      <c r="A455" s="5">
        <v>1.0</v>
      </c>
      <c r="B455" s="5" t="s">
        <v>2555</v>
      </c>
      <c r="C455" s="1"/>
      <c r="D455" s="5" t="s">
        <v>2556</v>
      </c>
      <c r="E455" s="2"/>
      <c r="F455" s="2">
        <f t="shared" si="2"/>
        <v>0</v>
      </c>
      <c r="G455" s="109">
        <f t="shared" si="8"/>
        <v>0</v>
      </c>
      <c r="H455" s="1"/>
      <c r="I455" s="1"/>
      <c r="J455" s="1"/>
      <c r="K455" s="110" t="s">
        <v>1746</v>
      </c>
      <c r="L455" s="110" t="s">
        <v>1761</v>
      </c>
      <c r="M455" s="110" t="s">
        <v>1606</v>
      </c>
      <c r="N455" s="110" t="s">
        <v>1774</v>
      </c>
      <c r="O455" s="110" t="s">
        <v>1612</v>
      </c>
      <c r="P455" s="112" t="s">
        <v>1754</v>
      </c>
      <c r="Q455" s="111" t="s">
        <v>1658</v>
      </c>
      <c r="R455" s="113" t="str">
        <f>IFERROR(CONCATENATE("*",VLOOKUP(L455,PARAM!E:F,2,0),VLOOKUP(M455,PARAM!K:L,2,0),VLOOKUP(N455,PARAM!H:I,2,0),VLOOKUP(P455,PARAM!S:T,2,0),"*"),"")</f>
        <v>*11212832*</v>
      </c>
      <c r="S455" s="111" t="str">
        <f>IFERROR(CONCATENATE(VLOOKUP(L455,PARAM!E:F,2,0),VLOOKUP(M455,PARAM!K:L,2,0),VLOOKUP(N455,PARAM!H:I,2,0),VLOOKUP(O455,PARAM!P:Q,2,0),VLOOKUP(P455,PARAM!S:T,2,0)),"")</f>
        <v>1121281432</v>
      </c>
      <c r="T455" s="111">
        <f t="shared" si="4"/>
        <v>10</v>
      </c>
      <c r="U455" s="111" t="str">
        <f t="shared" si="5"/>
        <v>CAMISETAS CABALLERO ESPAÑA 1.1 LOCAL ROJO TALLA XL</v>
      </c>
    </row>
    <row r="456" hidden="1">
      <c r="A456" s="5">
        <v>1.0</v>
      </c>
      <c r="B456" s="5" t="s">
        <v>2557</v>
      </c>
      <c r="C456" s="1"/>
      <c r="D456" s="5" t="s">
        <v>2558</v>
      </c>
      <c r="E456" s="2"/>
      <c r="F456" s="2">
        <f t="shared" si="2"/>
        <v>0</v>
      </c>
      <c r="G456" s="109">
        <f t="shared" si="8"/>
        <v>0</v>
      </c>
      <c r="H456" s="1"/>
      <c r="I456" s="1"/>
      <c r="J456" s="1"/>
      <c r="K456" s="110" t="s">
        <v>1746</v>
      </c>
      <c r="L456" s="110" t="s">
        <v>1795</v>
      </c>
      <c r="M456" s="110" t="s">
        <v>1606</v>
      </c>
      <c r="N456" s="110" t="s">
        <v>1807</v>
      </c>
      <c r="O456" s="110" t="s">
        <v>1612</v>
      </c>
      <c r="P456" s="112" t="s">
        <v>1754</v>
      </c>
      <c r="Q456" s="111" t="s">
        <v>1658</v>
      </c>
      <c r="R456" s="113" t="str">
        <f>IFERROR(CONCATENATE("*",VLOOKUP(L456,PARAM!E:F,2,0),VLOOKUP(M456,PARAM!K:L,2,0),VLOOKUP(N456,PARAM!H:I,2,0),VLOOKUP(P456,PARAM!S:T,2,0),"*"),"")</f>
        <v>*40212932*</v>
      </c>
      <c r="S456" s="111" t="str">
        <f>IFERROR(CONCATENATE(VLOOKUP(L456,PARAM!E:F,2,0),VLOOKUP(M456,PARAM!K:L,2,0),VLOOKUP(N456,PARAM!H:I,2,0),VLOOKUP(O456,PARAM!P:Q,2,0),VLOOKUP(P456,PARAM!S:T,2,0)),"")</f>
        <v>4021291432</v>
      </c>
      <c r="T456" s="111">
        <f t="shared" si="4"/>
        <v>10</v>
      </c>
      <c r="U456" s="111" t="str">
        <f t="shared" si="5"/>
        <v>CONJUNTO CABALLERO ESPAÑA AAA LOCAL ROJO TALLA XL</v>
      </c>
    </row>
    <row r="457" hidden="1">
      <c r="A457" s="5">
        <v>2.0</v>
      </c>
      <c r="B457" s="5" t="s">
        <v>2557</v>
      </c>
      <c r="C457" s="1"/>
      <c r="D457" s="5" t="s">
        <v>2558</v>
      </c>
      <c r="E457" s="2"/>
      <c r="F457" s="2">
        <f t="shared" si="2"/>
        <v>0</v>
      </c>
      <c r="G457" s="109">
        <f t="shared" si="8"/>
        <v>0</v>
      </c>
      <c r="H457" s="1"/>
      <c r="I457" s="1"/>
      <c r="J457" s="1"/>
      <c r="K457" s="110" t="s">
        <v>1746</v>
      </c>
      <c r="L457" s="110" t="s">
        <v>1795</v>
      </c>
      <c r="M457" s="110" t="s">
        <v>1606</v>
      </c>
      <c r="N457" s="110" t="s">
        <v>1807</v>
      </c>
      <c r="O457" s="110" t="s">
        <v>1612</v>
      </c>
      <c r="P457" s="112" t="s">
        <v>1751</v>
      </c>
      <c r="Q457" s="111" t="s">
        <v>1658</v>
      </c>
      <c r="R457" s="113" t="str">
        <f>IFERROR(CONCATENATE("*",VLOOKUP(L457,PARAM!E:F,2,0),VLOOKUP(M457,PARAM!K:L,2,0),VLOOKUP(N457,PARAM!H:I,2,0),VLOOKUP(P457,PARAM!S:T,2,0),"*"),"")</f>
        <v>*40212923*</v>
      </c>
      <c r="S457" s="111" t="str">
        <f>IFERROR(CONCATENATE(VLOOKUP(L457,PARAM!E:F,2,0),VLOOKUP(M457,PARAM!K:L,2,0),VLOOKUP(N457,PARAM!H:I,2,0),VLOOKUP(O457,PARAM!P:Q,2,0),VLOOKUP(P457,PARAM!S:T,2,0)),"")</f>
        <v>4021291423</v>
      </c>
      <c r="T457" s="111">
        <f t="shared" si="4"/>
        <v>10</v>
      </c>
      <c r="U457" s="111" t="str">
        <f t="shared" si="5"/>
        <v>CONJUNTO CABALLERO ESPAÑA AAA LOCAL ROJO TALLA L</v>
      </c>
    </row>
    <row r="458" hidden="1">
      <c r="A458" s="5">
        <v>2.0</v>
      </c>
      <c r="B458" s="5" t="s">
        <v>2557</v>
      </c>
      <c r="C458" s="1"/>
      <c r="D458" s="5" t="s">
        <v>2558</v>
      </c>
      <c r="E458" s="2"/>
      <c r="F458" s="2">
        <f t="shared" si="2"/>
        <v>0</v>
      </c>
      <c r="G458" s="109">
        <f t="shared" si="8"/>
        <v>0</v>
      </c>
      <c r="H458" s="1"/>
      <c r="I458" s="1"/>
      <c r="J458" s="1"/>
      <c r="K458" s="110" t="s">
        <v>1746</v>
      </c>
      <c r="L458" s="110" t="s">
        <v>1795</v>
      </c>
      <c r="M458" s="110" t="s">
        <v>1606</v>
      </c>
      <c r="N458" s="110" t="s">
        <v>1807</v>
      </c>
      <c r="O458" s="110" t="s">
        <v>1612</v>
      </c>
      <c r="P458" s="112" t="s">
        <v>1752</v>
      </c>
      <c r="Q458" s="111" t="s">
        <v>1658</v>
      </c>
      <c r="R458" s="113" t="str">
        <f>IFERROR(CONCATENATE("*",VLOOKUP(L458,PARAM!E:F,2,0),VLOOKUP(M458,PARAM!K:L,2,0),VLOOKUP(N458,PARAM!H:I,2,0),VLOOKUP(P458,PARAM!S:T,2,0),"*"),"")</f>
        <v>*40212925*</v>
      </c>
      <c r="S458" s="111" t="str">
        <f>IFERROR(CONCATENATE(VLOOKUP(L458,PARAM!E:F,2,0),VLOOKUP(M458,PARAM!K:L,2,0),VLOOKUP(N458,PARAM!H:I,2,0),VLOOKUP(O458,PARAM!P:Q,2,0),VLOOKUP(P458,PARAM!S:T,2,0)),"")</f>
        <v>4021291425</v>
      </c>
      <c r="T458" s="111">
        <f t="shared" si="4"/>
        <v>10</v>
      </c>
      <c r="U458" s="111" t="str">
        <f t="shared" si="5"/>
        <v>CONJUNTO CABALLERO ESPAÑA AAA LOCAL ROJO TALLA M</v>
      </c>
    </row>
    <row r="459" hidden="1">
      <c r="A459" s="5">
        <v>1.0</v>
      </c>
      <c r="B459" s="5" t="s">
        <v>2557</v>
      </c>
      <c r="C459" s="1"/>
      <c r="D459" s="5" t="s">
        <v>2558</v>
      </c>
      <c r="E459" s="2"/>
      <c r="F459" s="2">
        <f t="shared" si="2"/>
        <v>0</v>
      </c>
      <c r="G459" s="109">
        <f t="shared" si="8"/>
        <v>0</v>
      </c>
      <c r="H459" s="1"/>
      <c r="I459" s="1"/>
      <c r="J459" s="1"/>
      <c r="K459" s="110" t="s">
        <v>1746</v>
      </c>
      <c r="L459" s="110" t="s">
        <v>1795</v>
      </c>
      <c r="M459" s="110" t="s">
        <v>1606</v>
      </c>
      <c r="N459" s="110" t="s">
        <v>1807</v>
      </c>
      <c r="O459" s="110" t="s">
        <v>1612</v>
      </c>
      <c r="P459" s="112" t="s">
        <v>1753</v>
      </c>
      <c r="Q459" s="111" t="s">
        <v>1658</v>
      </c>
      <c r="R459" s="113" t="str">
        <f>IFERROR(CONCATENATE("*",VLOOKUP(L459,PARAM!E:F,2,0),VLOOKUP(M459,PARAM!K:L,2,0),VLOOKUP(N459,PARAM!H:I,2,0),VLOOKUP(P459,PARAM!S:T,2,0),"*"),"")</f>
        <v>*40212927*</v>
      </c>
      <c r="S459" s="111" t="str">
        <f>IFERROR(CONCATENATE(VLOOKUP(L459,PARAM!E:F,2,0),VLOOKUP(M459,PARAM!K:L,2,0),VLOOKUP(N459,PARAM!H:I,2,0),VLOOKUP(O459,PARAM!P:Q,2,0),VLOOKUP(P459,PARAM!S:T,2,0)),"")</f>
        <v>4021291427</v>
      </c>
      <c r="T459" s="111">
        <f t="shared" si="4"/>
        <v>10</v>
      </c>
      <c r="U459" s="111" t="str">
        <f t="shared" si="5"/>
        <v>CONJUNTO CABALLERO ESPAÑA AAA LOCAL ROJO TALLA S</v>
      </c>
    </row>
    <row r="460" hidden="1">
      <c r="A460" s="5">
        <v>1.0</v>
      </c>
      <c r="B460" s="5" t="s">
        <v>2559</v>
      </c>
      <c r="C460" s="1"/>
      <c r="D460" s="5" t="s">
        <v>2560</v>
      </c>
      <c r="E460" s="2"/>
      <c r="F460" s="2">
        <f t="shared" si="2"/>
        <v>0</v>
      </c>
      <c r="G460" s="109">
        <f t="shared" si="8"/>
        <v>0</v>
      </c>
      <c r="H460" s="1"/>
      <c r="I460" s="1"/>
      <c r="J460" s="1"/>
      <c r="K460" s="110" t="s">
        <v>1746</v>
      </c>
      <c r="L460" s="110" t="s">
        <v>1795</v>
      </c>
      <c r="M460" s="110" t="s">
        <v>1606</v>
      </c>
      <c r="N460" s="110" t="s">
        <v>1796</v>
      </c>
      <c r="O460" s="110" t="s">
        <v>1782</v>
      </c>
      <c r="P460" s="112" t="s">
        <v>1754</v>
      </c>
      <c r="Q460" s="111" t="s">
        <v>1658</v>
      </c>
      <c r="R460" s="113" t="str">
        <f>IFERROR(CONCATENATE("*",VLOOKUP(L460,PARAM!E:F,2,0),VLOOKUP(M460,PARAM!K:L,2,0),VLOOKUP(N460,PARAM!H:I,2,0),VLOOKUP(P460,PARAM!S:T,2,0),"*"),"")</f>
        <v>*4021532*</v>
      </c>
      <c r="S460" s="111" t="str">
        <f>IFERROR(CONCATENATE(VLOOKUP(L460,PARAM!E:F,2,0),VLOOKUP(M460,PARAM!K:L,2,0),VLOOKUP(N460,PARAM!H:I,2,0),VLOOKUP(O460,PARAM!P:Q,2,0),VLOOKUP(P460,PARAM!S:T,2,0)),"")</f>
        <v>40215632</v>
      </c>
      <c r="T460" s="111">
        <f t="shared" si="4"/>
        <v>9</v>
      </c>
      <c r="U460" s="111" t="str">
        <f t="shared" si="5"/>
        <v>CONJUNTO CABALLERO ALEMANIA AAA LOCAL BLANCO TALLA XL</v>
      </c>
    </row>
    <row r="461" hidden="1">
      <c r="A461" s="5">
        <v>2.0</v>
      </c>
      <c r="B461" s="5" t="s">
        <v>2559</v>
      </c>
      <c r="C461" s="1"/>
      <c r="D461" s="5" t="s">
        <v>2560</v>
      </c>
      <c r="E461" s="2"/>
      <c r="F461" s="2">
        <f t="shared" si="2"/>
        <v>0</v>
      </c>
      <c r="G461" s="109">
        <f t="shared" si="8"/>
        <v>0</v>
      </c>
      <c r="H461" s="1"/>
      <c r="I461" s="1"/>
      <c r="J461" s="1"/>
      <c r="K461" s="110" t="s">
        <v>1746</v>
      </c>
      <c r="L461" s="110" t="s">
        <v>1795</v>
      </c>
      <c r="M461" s="110" t="s">
        <v>1606</v>
      </c>
      <c r="N461" s="110" t="s">
        <v>1796</v>
      </c>
      <c r="O461" s="110" t="s">
        <v>1782</v>
      </c>
      <c r="P461" s="112" t="s">
        <v>1751</v>
      </c>
      <c r="Q461" s="111" t="s">
        <v>1658</v>
      </c>
      <c r="R461" s="113" t="str">
        <f>IFERROR(CONCATENATE("*",VLOOKUP(L461,PARAM!E:F,2,0),VLOOKUP(M461,PARAM!K:L,2,0),VLOOKUP(N461,PARAM!H:I,2,0),VLOOKUP(P461,PARAM!S:T,2,0),"*"),"")</f>
        <v>*4021523*</v>
      </c>
      <c r="S461" s="111" t="str">
        <f>IFERROR(CONCATENATE(VLOOKUP(L461,PARAM!E:F,2,0),VLOOKUP(M461,PARAM!K:L,2,0),VLOOKUP(N461,PARAM!H:I,2,0),VLOOKUP(O461,PARAM!P:Q,2,0),VLOOKUP(P461,PARAM!S:T,2,0)),"")</f>
        <v>40215623</v>
      </c>
      <c r="T461" s="111">
        <f t="shared" si="4"/>
        <v>9</v>
      </c>
      <c r="U461" s="111" t="str">
        <f t="shared" si="5"/>
        <v>CONJUNTO CABALLERO ALEMANIA AAA LOCAL BLANCO TALLA L</v>
      </c>
    </row>
    <row r="462" hidden="1">
      <c r="A462" s="5">
        <v>2.0</v>
      </c>
      <c r="B462" s="5" t="s">
        <v>2559</v>
      </c>
      <c r="C462" s="1"/>
      <c r="D462" s="5" t="s">
        <v>2560</v>
      </c>
      <c r="E462" s="2"/>
      <c r="F462" s="2">
        <f t="shared" si="2"/>
        <v>0</v>
      </c>
      <c r="G462" s="109">
        <f t="shared" si="8"/>
        <v>0</v>
      </c>
      <c r="H462" s="1"/>
      <c r="I462" s="1"/>
      <c r="J462" s="1"/>
      <c r="K462" s="110" t="s">
        <v>1746</v>
      </c>
      <c r="L462" s="110" t="s">
        <v>1795</v>
      </c>
      <c r="M462" s="110" t="s">
        <v>1606</v>
      </c>
      <c r="N462" s="110" t="s">
        <v>1796</v>
      </c>
      <c r="O462" s="110" t="s">
        <v>1782</v>
      </c>
      <c r="P462" s="112" t="s">
        <v>1752</v>
      </c>
      <c r="Q462" s="111" t="s">
        <v>1658</v>
      </c>
      <c r="R462" s="113" t="str">
        <f>IFERROR(CONCATENATE("*",VLOOKUP(L462,PARAM!E:F,2,0),VLOOKUP(M462,PARAM!K:L,2,0),VLOOKUP(N462,PARAM!H:I,2,0),VLOOKUP(P462,PARAM!S:T,2,0),"*"),"")</f>
        <v>*4021525*</v>
      </c>
      <c r="S462" s="111" t="str">
        <f>IFERROR(CONCATENATE(VLOOKUP(L462,PARAM!E:F,2,0),VLOOKUP(M462,PARAM!K:L,2,0),VLOOKUP(N462,PARAM!H:I,2,0),VLOOKUP(O462,PARAM!P:Q,2,0),VLOOKUP(P462,PARAM!S:T,2,0)),"")</f>
        <v>40215625</v>
      </c>
      <c r="T462" s="111">
        <f t="shared" si="4"/>
        <v>9</v>
      </c>
      <c r="U462" s="111" t="str">
        <f t="shared" si="5"/>
        <v>CONJUNTO CABALLERO ALEMANIA AAA LOCAL BLANCO TALLA M</v>
      </c>
    </row>
    <row r="463" hidden="1">
      <c r="A463" s="5">
        <v>1.0</v>
      </c>
      <c r="B463" s="5" t="s">
        <v>2559</v>
      </c>
      <c r="C463" s="1"/>
      <c r="D463" s="5" t="s">
        <v>2560</v>
      </c>
      <c r="E463" s="2"/>
      <c r="F463" s="2">
        <f t="shared" si="2"/>
        <v>0</v>
      </c>
      <c r="G463" s="109">
        <f t="shared" si="8"/>
        <v>0</v>
      </c>
      <c r="H463" s="1"/>
      <c r="I463" s="1"/>
      <c r="J463" s="1"/>
      <c r="K463" s="110" t="s">
        <v>1746</v>
      </c>
      <c r="L463" s="110" t="s">
        <v>1795</v>
      </c>
      <c r="M463" s="110" t="s">
        <v>1606</v>
      </c>
      <c r="N463" s="110" t="s">
        <v>1796</v>
      </c>
      <c r="O463" s="110" t="s">
        <v>1782</v>
      </c>
      <c r="P463" s="112" t="s">
        <v>1753</v>
      </c>
      <c r="Q463" s="111" t="s">
        <v>1658</v>
      </c>
      <c r="R463" s="113" t="str">
        <f>IFERROR(CONCATENATE("*",VLOOKUP(L463,PARAM!E:F,2,0),VLOOKUP(M463,PARAM!K:L,2,0),VLOOKUP(N463,PARAM!H:I,2,0),VLOOKUP(P463,PARAM!S:T,2,0),"*"),"")</f>
        <v>*4021527*</v>
      </c>
      <c r="S463" s="111" t="str">
        <f>IFERROR(CONCATENATE(VLOOKUP(L463,PARAM!E:F,2,0),VLOOKUP(M463,PARAM!K:L,2,0),VLOOKUP(N463,PARAM!H:I,2,0),VLOOKUP(O463,PARAM!P:Q,2,0),VLOOKUP(P463,PARAM!S:T,2,0)),"")</f>
        <v>40215627</v>
      </c>
      <c r="T463" s="111">
        <f t="shared" si="4"/>
        <v>9</v>
      </c>
      <c r="U463" s="111" t="str">
        <f t="shared" si="5"/>
        <v>CONJUNTO CABALLERO ALEMANIA AAA LOCAL BLANCO TALLA S</v>
      </c>
    </row>
    <row r="464" hidden="1">
      <c r="A464" s="5">
        <v>1.0</v>
      </c>
      <c r="B464" s="5" t="s">
        <v>2561</v>
      </c>
      <c r="C464" s="1"/>
      <c r="D464" s="5" t="s">
        <v>2562</v>
      </c>
      <c r="E464" s="2"/>
      <c r="F464" s="2">
        <f t="shared" si="2"/>
        <v>0</v>
      </c>
      <c r="G464" s="109">
        <f t="shared" si="8"/>
        <v>0</v>
      </c>
      <c r="H464" s="1"/>
      <c r="I464" s="1"/>
      <c r="J464" s="1"/>
      <c r="K464" s="110" t="s">
        <v>1746</v>
      </c>
      <c r="L464" s="110" t="s">
        <v>1795</v>
      </c>
      <c r="M464" s="110" t="s">
        <v>1606</v>
      </c>
      <c r="N464" s="110" t="s">
        <v>1808</v>
      </c>
      <c r="O464" s="110" t="s">
        <v>1782</v>
      </c>
      <c r="P464" s="112" t="s">
        <v>1754</v>
      </c>
      <c r="Q464" s="111" t="s">
        <v>1765</v>
      </c>
      <c r="R464" s="113" t="str">
        <f>IFERROR(CONCATENATE("*",VLOOKUP(L464,PARAM!E:F,2,0),VLOOKUP(M464,PARAM!K:L,2,0),VLOOKUP(N464,PARAM!H:I,2,0),VLOOKUP(P464,PARAM!S:T,2,0),"*"),"")</f>
        <v>*40214732*</v>
      </c>
      <c r="S464" s="111" t="str">
        <f>IFERROR(CONCATENATE(VLOOKUP(L464,PARAM!E:F,2,0),VLOOKUP(M464,PARAM!K:L,2,0),VLOOKUP(N464,PARAM!H:I,2,0),VLOOKUP(O464,PARAM!P:Q,2,0),VLOOKUP(P464,PARAM!S:T,2,0)),"")</f>
        <v>402147632</v>
      </c>
      <c r="T464" s="111">
        <f t="shared" si="4"/>
        <v>10</v>
      </c>
      <c r="U464" s="111" t="str">
        <f t="shared" si="5"/>
        <v>CONJUNTO CABALLERO INGLATERRA AAA LOCAL BLANCO TALLA XL</v>
      </c>
    </row>
    <row r="465" hidden="1">
      <c r="A465" s="5">
        <v>2.0</v>
      </c>
      <c r="B465" s="5" t="s">
        <v>2561</v>
      </c>
      <c r="C465" s="1"/>
      <c r="D465" s="5" t="s">
        <v>2562</v>
      </c>
      <c r="E465" s="2"/>
      <c r="F465" s="2">
        <f t="shared" si="2"/>
        <v>0</v>
      </c>
      <c r="G465" s="109">
        <f t="shared" si="8"/>
        <v>0</v>
      </c>
      <c r="H465" s="1"/>
      <c r="I465" s="1"/>
      <c r="J465" s="1"/>
      <c r="K465" s="110" t="s">
        <v>1746</v>
      </c>
      <c r="L465" s="110" t="s">
        <v>1795</v>
      </c>
      <c r="M465" s="110" t="s">
        <v>1606</v>
      </c>
      <c r="N465" s="110" t="s">
        <v>1808</v>
      </c>
      <c r="O465" s="110" t="s">
        <v>1782</v>
      </c>
      <c r="P465" s="112" t="s">
        <v>1751</v>
      </c>
      <c r="Q465" s="111" t="s">
        <v>1765</v>
      </c>
      <c r="R465" s="113" t="str">
        <f>IFERROR(CONCATENATE("*",VLOOKUP(L465,PARAM!E:F,2,0),VLOOKUP(M465,PARAM!K:L,2,0),VLOOKUP(N465,PARAM!H:I,2,0),VLOOKUP(P465,PARAM!S:T,2,0),"*"),"")</f>
        <v>*40214723*</v>
      </c>
      <c r="S465" s="111" t="str">
        <f>IFERROR(CONCATENATE(VLOOKUP(L465,PARAM!E:F,2,0),VLOOKUP(M465,PARAM!K:L,2,0),VLOOKUP(N465,PARAM!H:I,2,0),VLOOKUP(O465,PARAM!P:Q,2,0),VLOOKUP(P465,PARAM!S:T,2,0)),"")</f>
        <v>402147623</v>
      </c>
      <c r="T465" s="111">
        <f t="shared" si="4"/>
        <v>10</v>
      </c>
      <c r="U465" s="111" t="str">
        <f t="shared" si="5"/>
        <v>CONJUNTO CABALLERO INGLATERRA AAA LOCAL BLANCO TALLA L</v>
      </c>
    </row>
    <row r="466" hidden="1">
      <c r="A466" s="5">
        <v>2.0</v>
      </c>
      <c r="B466" s="5" t="s">
        <v>2561</v>
      </c>
      <c r="C466" s="1"/>
      <c r="D466" s="5" t="s">
        <v>2562</v>
      </c>
      <c r="E466" s="2"/>
      <c r="F466" s="2">
        <f t="shared" si="2"/>
        <v>0</v>
      </c>
      <c r="G466" s="109">
        <f t="shared" si="8"/>
        <v>0</v>
      </c>
      <c r="H466" s="1"/>
      <c r="I466" s="1"/>
      <c r="J466" s="1"/>
      <c r="K466" s="110" t="s">
        <v>1746</v>
      </c>
      <c r="L466" s="110" t="s">
        <v>1795</v>
      </c>
      <c r="M466" s="110" t="s">
        <v>1606</v>
      </c>
      <c r="N466" s="110" t="s">
        <v>1808</v>
      </c>
      <c r="O466" s="110" t="s">
        <v>1782</v>
      </c>
      <c r="P466" s="112" t="s">
        <v>1752</v>
      </c>
      <c r="Q466" s="111" t="s">
        <v>1765</v>
      </c>
      <c r="R466" s="113" t="str">
        <f>IFERROR(CONCATENATE("*",VLOOKUP(L466,PARAM!E:F,2,0),VLOOKUP(M466,PARAM!K:L,2,0),VLOOKUP(N466,PARAM!H:I,2,0),VLOOKUP(P466,PARAM!S:T,2,0),"*"),"")</f>
        <v>*40214725*</v>
      </c>
      <c r="S466" s="111" t="str">
        <f>IFERROR(CONCATENATE(VLOOKUP(L466,PARAM!E:F,2,0),VLOOKUP(M466,PARAM!K:L,2,0),VLOOKUP(N466,PARAM!H:I,2,0),VLOOKUP(O466,PARAM!P:Q,2,0),VLOOKUP(P466,PARAM!S:T,2,0)),"")</f>
        <v>402147625</v>
      </c>
      <c r="T466" s="111">
        <f t="shared" si="4"/>
        <v>10</v>
      </c>
      <c r="U466" s="111" t="str">
        <f t="shared" si="5"/>
        <v>CONJUNTO CABALLERO INGLATERRA AAA LOCAL BLANCO TALLA M</v>
      </c>
    </row>
    <row r="467" hidden="1">
      <c r="A467" s="5">
        <v>1.0</v>
      </c>
      <c r="B467" s="5" t="s">
        <v>2561</v>
      </c>
      <c r="C467" s="1"/>
      <c r="D467" s="5" t="s">
        <v>2562</v>
      </c>
      <c r="E467" s="2"/>
      <c r="F467" s="2">
        <f t="shared" si="2"/>
        <v>0</v>
      </c>
      <c r="G467" s="109">
        <f t="shared" si="8"/>
        <v>0</v>
      </c>
      <c r="H467" s="1"/>
      <c r="I467" s="1"/>
      <c r="J467" s="1"/>
      <c r="K467" s="110" t="s">
        <v>1746</v>
      </c>
      <c r="L467" s="110" t="s">
        <v>1795</v>
      </c>
      <c r="M467" s="110" t="s">
        <v>1606</v>
      </c>
      <c r="N467" s="110" t="s">
        <v>1808</v>
      </c>
      <c r="O467" s="110" t="s">
        <v>1782</v>
      </c>
      <c r="P467" s="112" t="s">
        <v>1753</v>
      </c>
      <c r="Q467" s="111" t="s">
        <v>1765</v>
      </c>
      <c r="R467" s="113" t="str">
        <f>IFERROR(CONCATENATE("*",VLOOKUP(L467,PARAM!E:F,2,0),VLOOKUP(M467,PARAM!K:L,2,0),VLOOKUP(N467,PARAM!H:I,2,0),VLOOKUP(P467,PARAM!S:T,2,0),"*"),"")</f>
        <v>*40214727*</v>
      </c>
      <c r="S467" s="111" t="str">
        <f>IFERROR(CONCATENATE(VLOOKUP(L467,PARAM!E:F,2,0),VLOOKUP(M467,PARAM!K:L,2,0),VLOOKUP(N467,PARAM!H:I,2,0),VLOOKUP(O467,PARAM!P:Q,2,0),VLOOKUP(P467,PARAM!S:T,2,0)),"")</f>
        <v>402147627</v>
      </c>
      <c r="T467" s="111">
        <f t="shared" si="4"/>
        <v>10</v>
      </c>
      <c r="U467" s="111" t="str">
        <f t="shared" si="5"/>
        <v>CONJUNTO CABALLERO INGLATERRA AAA LOCAL BLANCO TALLA S</v>
      </c>
    </row>
    <row r="468" hidden="1">
      <c r="A468" s="5">
        <v>1.0</v>
      </c>
      <c r="B468" s="5" t="s">
        <v>2563</v>
      </c>
      <c r="C468" s="1"/>
      <c r="D468" s="5" t="s">
        <v>2564</v>
      </c>
      <c r="E468" s="2"/>
      <c r="F468" s="2">
        <f t="shared" si="2"/>
        <v>0</v>
      </c>
      <c r="G468" s="109">
        <f t="shared" si="8"/>
        <v>0</v>
      </c>
      <c r="H468" s="1"/>
      <c r="I468" s="1"/>
      <c r="J468" s="1"/>
      <c r="K468" s="110" t="s">
        <v>1746</v>
      </c>
      <c r="L468" s="110" t="s">
        <v>1795</v>
      </c>
      <c r="M468" s="110" t="s">
        <v>1606</v>
      </c>
      <c r="N468" s="110" t="s">
        <v>1798</v>
      </c>
      <c r="O468" s="110" t="s">
        <v>1776</v>
      </c>
      <c r="P468" s="112" t="s">
        <v>1754</v>
      </c>
      <c r="Q468" s="111" t="s">
        <v>1658</v>
      </c>
      <c r="R468" s="113" t="str">
        <f>IFERROR(CONCATENATE("*",VLOOKUP(L468,PARAM!E:F,2,0),VLOOKUP(M468,PARAM!K:L,2,0),VLOOKUP(N468,PARAM!H:I,2,0),VLOOKUP(P468,PARAM!S:T,2,0),"*"),"")</f>
        <v>*4023332*</v>
      </c>
      <c r="S468" s="111" t="str">
        <f>IFERROR(CONCATENATE(VLOOKUP(L468,PARAM!E:F,2,0),VLOOKUP(M468,PARAM!K:L,2,0),VLOOKUP(N468,PARAM!H:I,2,0),VLOOKUP(O468,PARAM!P:Q,2,0),VLOOKUP(P468,PARAM!S:T,2,0)),"")</f>
        <v>40233332</v>
      </c>
      <c r="T468" s="111">
        <f t="shared" si="4"/>
        <v>9</v>
      </c>
      <c r="U468" s="111" t="str">
        <f t="shared" si="5"/>
        <v>CONJUNTO CABALLERO ARGENTINA AAA LOCAL AZUL CLARO TALLA XL</v>
      </c>
    </row>
    <row r="469" hidden="1">
      <c r="A469" s="5">
        <v>2.0</v>
      </c>
      <c r="B469" s="5" t="s">
        <v>2563</v>
      </c>
      <c r="C469" s="1"/>
      <c r="D469" s="5" t="s">
        <v>2564</v>
      </c>
      <c r="E469" s="2"/>
      <c r="F469" s="2">
        <f t="shared" si="2"/>
        <v>0</v>
      </c>
      <c r="G469" s="109">
        <f t="shared" si="8"/>
        <v>0</v>
      </c>
      <c r="H469" s="1"/>
      <c r="I469" s="1"/>
      <c r="J469" s="1"/>
      <c r="K469" s="110" t="s">
        <v>1746</v>
      </c>
      <c r="L469" s="110" t="s">
        <v>1795</v>
      </c>
      <c r="M469" s="110" t="s">
        <v>1606</v>
      </c>
      <c r="N469" s="110" t="s">
        <v>1798</v>
      </c>
      <c r="O469" s="110" t="s">
        <v>1776</v>
      </c>
      <c r="P469" s="112" t="s">
        <v>1751</v>
      </c>
      <c r="Q469" s="111" t="s">
        <v>1658</v>
      </c>
      <c r="R469" s="113" t="str">
        <f>IFERROR(CONCATENATE("*",VLOOKUP(L469,PARAM!E:F,2,0),VLOOKUP(M469,PARAM!K:L,2,0),VLOOKUP(N469,PARAM!H:I,2,0),VLOOKUP(P469,PARAM!S:T,2,0),"*"),"")</f>
        <v>*4023323*</v>
      </c>
      <c r="S469" s="111" t="str">
        <f>IFERROR(CONCATENATE(VLOOKUP(L469,PARAM!E:F,2,0),VLOOKUP(M469,PARAM!K:L,2,0),VLOOKUP(N469,PARAM!H:I,2,0),VLOOKUP(O469,PARAM!P:Q,2,0),VLOOKUP(P469,PARAM!S:T,2,0)),"")</f>
        <v>40233323</v>
      </c>
      <c r="T469" s="111">
        <f t="shared" si="4"/>
        <v>9</v>
      </c>
      <c r="U469" s="111" t="str">
        <f t="shared" si="5"/>
        <v>CONJUNTO CABALLERO ARGENTINA AAA LOCAL AZUL CLARO TALLA L</v>
      </c>
    </row>
    <row r="470" hidden="1">
      <c r="A470" s="5">
        <v>2.0</v>
      </c>
      <c r="B470" s="5" t="s">
        <v>2563</v>
      </c>
      <c r="C470" s="1"/>
      <c r="D470" s="5" t="s">
        <v>2564</v>
      </c>
      <c r="E470" s="2"/>
      <c r="F470" s="2">
        <f t="shared" si="2"/>
        <v>0</v>
      </c>
      <c r="G470" s="109">
        <f t="shared" si="8"/>
        <v>0</v>
      </c>
      <c r="H470" s="1"/>
      <c r="I470" s="1"/>
      <c r="J470" s="1"/>
      <c r="K470" s="110" t="s">
        <v>1746</v>
      </c>
      <c r="L470" s="110" t="s">
        <v>1795</v>
      </c>
      <c r="M470" s="110" t="s">
        <v>1606</v>
      </c>
      <c r="N470" s="110" t="s">
        <v>1798</v>
      </c>
      <c r="O470" s="110" t="s">
        <v>1776</v>
      </c>
      <c r="P470" s="112" t="s">
        <v>1752</v>
      </c>
      <c r="Q470" s="111" t="s">
        <v>1658</v>
      </c>
      <c r="R470" s="113" t="str">
        <f>IFERROR(CONCATENATE("*",VLOOKUP(L470,PARAM!E:F,2,0),VLOOKUP(M470,PARAM!K:L,2,0),VLOOKUP(N470,PARAM!H:I,2,0),VLOOKUP(P470,PARAM!S:T,2,0),"*"),"")</f>
        <v>*4023325*</v>
      </c>
      <c r="S470" s="111" t="str">
        <f>IFERROR(CONCATENATE(VLOOKUP(L470,PARAM!E:F,2,0),VLOOKUP(M470,PARAM!K:L,2,0),VLOOKUP(N470,PARAM!H:I,2,0),VLOOKUP(O470,PARAM!P:Q,2,0),VLOOKUP(P470,PARAM!S:T,2,0)),"")</f>
        <v>40233325</v>
      </c>
      <c r="T470" s="111">
        <f t="shared" si="4"/>
        <v>9</v>
      </c>
      <c r="U470" s="111" t="str">
        <f t="shared" si="5"/>
        <v>CONJUNTO CABALLERO ARGENTINA AAA LOCAL AZUL CLARO TALLA M</v>
      </c>
    </row>
    <row r="471" hidden="1">
      <c r="A471" s="5">
        <v>1.0</v>
      </c>
      <c r="B471" s="5" t="s">
        <v>2563</v>
      </c>
      <c r="C471" s="1"/>
      <c r="D471" s="5" t="s">
        <v>2564</v>
      </c>
      <c r="E471" s="2"/>
      <c r="F471" s="2">
        <f t="shared" si="2"/>
        <v>0</v>
      </c>
      <c r="G471" s="109">
        <f t="shared" si="8"/>
        <v>0</v>
      </c>
      <c r="H471" s="1"/>
      <c r="I471" s="1"/>
      <c r="J471" s="1"/>
      <c r="K471" s="110" t="s">
        <v>1746</v>
      </c>
      <c r="L471" s="110" t="s">
        <v>1795</v>
      </c>
      <c r="M471" s="110" t="s">
        <v>1606</v>
      </c>
      <c r="N471" s="110" t="s">
        <v>1798</v>
      </c>
      <c r="O471" s="110" t="s">
        <v>1776</v>
      </c>
      <c r="P471" s="112" t="s">
        <v>1753</v>
      </c>
      <c r="Q471" s="111" t="s">
        <v>1658</v>
      </c>
      <c r="R471" s="113" t="str">
        <f>IFERROR(CONCATENATE("*",VLOOKUP(L471,PARAM!E:F,2,0),VLOOKUP(M471,PARAM!K:L,2,0),VLOOKUP(N471,PARAM!H:I,2,0),VLOOKUP(P471,PARAM!S:T,2,0),"*"),"")</f>
        <v>*4023327*</v>
      </c>
      <c r="S471" s="111" t="str">
        <f>IFERROR(CONCATENATE(VLOOKUP(L471,PARAM!E:F,2,0),VLOOKUP(M471,PARAM!K:L,2,0),VLOOKUP(N471,PARAM!H:I,2,0),VLOOKUP(O471,PARAM!P:Q,2,0),VLOOKUP(P471,PARAM!S:T,2,0)),"")</f>
        <v>40233327</v>
      </c>
      <c r="T471" s="111">
        <f t="shared" si="4"/>
        <v>9</v>
      </c>
      <c r="U471" s="111" t="str">
        <f t="shared" si="5"/>
        <v>CONJUNTO CABALLERO ARGENTINA AAA LOCAL AZUL CLARO TALLA S</v>
      </c>
    </row>
    <row r="472" hidden="1">
      <c r="A472" s="5">
        <v>1.0</v>
      </c>
      <c r="B472" s="5" t="s">
        <v>2565</v>
      </c>
      <c r="C472" s="1"/>
      <c r="D472" s="5" t="s">
        <v>2566</v>
      </c>
      <c r="E472" s="4">
        <v>40000.0</v>
      </c>
      <c r="F472" s="2">
        <f t="shared" si="2"/>
        <v>40000</v>
      </c>
      <c r="G472" s="109">
        <f t="shared" si="8"/>
        <v>80000</v>
      </c>
      <c r="H472" s="1"/>
      <c r="I472" s="1"/>
      <c r="J472" s="1"/>
      <c r="K472" s="110" t="s">
        <v>1870</v>
      </c>
      <c r="L472" s="110" t="s">
        <v>1792</v>
      </c>
      <c r="M472" s="110" t="s">
        <v>1606</v>
      </c>
      <c r="N472" s="111" t="s">
        <v>1886</v>
      </c>
      <c r="O472" s="110" t="s">
        <v>1763</v>
      </c>
      <c r="P472" s="112" t="s">
        <v>1756</v>
      </c>
      <c r="Q472" s="111" t="s">
        <v>1296</v>
      </c>
      <c r="R472" s="113" t="str">
        <f>IFERROR(CONCATENATE("*",VLOOKUP(L472,PARAM!E:F,2,0),VLOOKUP(M472,PARAM!K:L,2,0),VLOOKUP(N472,PARAM!H:I,2,0),VLOOKUP(P472,PARAM!S:T,2,0),"*"),"")</f>
        <v>*2529234*</v>
      </c>
      <c r="S472" s="111" t="str">
        <f>IFERROR(CONCATENATE(VLOOKUP(L472,PARAM!E:F,2,0),VLOOKUP(M472,PARAM!K:L,2,0),VLOOKUP(N472,PARAM!H:I,2,0),VLOOKUP(O472,PARAM!P:Q,2,0),VLOOKUP(P472,PARAM!S:T,2,0)),"")</f>
        <v>252921834</v>
      </c>
      <c r="T472" s="111">
        <f t="shared" si="4"/>
        <v>9</v>
      </c>
      <c r="U472" s="111" t="str">
        <f t="shared" si="5"/>
        <v>CHAQUETAS CABALLERO CON CAPOTA VERDE TALLA XXL</v>
      </c>
    </row>
    <row r="473" hidden="1">
      <c r="A473" s="5">
        <v>1.0</v>
      </c>
      <c r="B473" s="5" t="s">
        <v>2567</v>
      </c>
      <c r="C473" s="1"/>
      <c r="D473" s="5" t="s">
        <v>2568</v>
      </c>
      <c r="E473" s="4">
        <v>80000.0</v>
      </c>
      <c r="F473" s="2">
        <f t="shared" si="2"/>
        <v>80000</v>
      </c>
      <c r="G473" s="109">
        <f t="shared" si="8"/>
        <v>160000</v>
      </c>
      <c r="H473" s="1"/>
      <c r="I473" s="1"/>
      <c r="J473" s="1"/>
      <c r="K473" s="110" t="s">
        <v>1870</v>
      </c>
      <c r="L473" s="110" t="s">
        <v>1792</v>
      </c>
      <c r="M473" s="110" t="s">
        <v>1606</v>
      </c>
      <c r="N473" s="111" t="s">
        <v>1887</v>
      </c>
      <c r="O473" s="110" t="s">
        <v>1888</v>
      </c>
      <c r="P473" s="112" t="s">
        <v>1806</v>
      </c>
      <c r="Q473" s="111" t="s">
        <v>1296</v>
      </c>
      <c r="R473" s="113" t="str">
        <f>IFERROR(CONCATENATE("*",VLOOKUP(L473,PARAM!E:F,2,0),VLOOKUP(M473,PARAM!K:L,2,0),VLOOKUP(N473,PARAM!H:I,2,0),VLOOKUP(P473,PARAM!S:T,2,0),"*"),"")</f>
        <v>*25214021*</v>
      </c>
      <c r="S473" s="111" t="str">
        <f>IFERROR(CONCATENATE(VLOOKUP(L473,PARAM!E:F,2,0),VLOOKUP(M473,PARAM!K:L,2,0),VLOOKUP(N473,PARAM!H:I,2,0),VLOOKUP(O473,PARAM!P:Q,2,0),VLOOKUP(P473,PARAM!S:T,2,0)),"")</f>
        <v>252140721</v>
      </c>
      <c r="T473" s="111">
        <f t="shared" si="4"/>
        <v>10</v>
      </c>
      <c r="U473" s="111" t="str">
        <f t="shared" si="5"/>
        <v>CHAQUETAS CABALLERO H M LUN SIN CAPOTA CAFE TALLA 4XL</v>
      </c>
    </row>
    <row r="474" hidden="1">
      <c r="A474" s="5">
        <v>1.0</v>
      </c>
      <c r="B474" s="5" t="s">
        <v>2567</v>
      </c>
      <c r="C474" s="1"/>
      <c r="D474" s="5" t="s">
        <v>2568</v>
      </c>
      <c r="E474" s="4">
        <v>80000.0</v>
      </c>
      <c r="F474" s="2">
        <f t="shared" si="2"/>
        <v>80000</v>
      </c>
      <c r="G474" s="109">
        <f t="shared" si="8"/>
        <v>160000</v>
      </c>
      <c r="H474" s="1"/>
      <c r="I474" s="1"/>
      <c r="J474" s="1"/>
      <c r="K474" s="110" t="s">
        <v>1870</v>
      </c>
      <c r="L474" s="110" t="s">
        <v>1792</v>
      </c>
      <c r="M474" s="110" t="s">
        <v>1606</v>
      </c>
      <c r="N474" s="111" t="s">
        <v>1887</v>
      </c>
      <c r="O474" s="110" t="s">
        <v>1888</v>
      </c>
      <c r="P474" s="112" t="s">
        <v>1889</v>
      </c>
      <c r="Q474" s="111" t="s">
        <v>1296</v>
      </c>
      <c r="R474" s="113" t="str">
        <f>IFERROR(CONCATENATE("*",VLOOKUP(L474,PARAM!E:F,2,0),VLOOKUP(M474,PARAM!K:L,2,0),VLOOKUP(N474,PARAM!H:I,2,0),VLOOKUP(P474,PARAM!S:T,2,0),"*"),"")</f>
        <v>*25214022*</v>
      </c>
      <c r="S474" s="111" t="str">
        <f>IFERROR(CONCATENATE(VLOOKUP(L474,PARAM!E:F,2,0),VLOOKUP(M474,PARAM!K:L,2,0),VLOOKUP(N474,PARAM!H:I,2,0),VLOOKUP(O474,PARAM!P:Q,2,0),VLOOKUP(P474,PARAM!S:T,2,0)),"")</f>
        <v>252140722</v>
      </c>
      <c r="T474" s="111">
        <f t="shared" si="4"/>
        <v>10</v>
      </c>
      <c r="U474" s="111" t="str">
        <f t="shared" si="5"/>
        <v>CHAQUETAS CABALLERO H M LUN SIN CAPOTA CAFE TALLA 6XL</v>
      </c>
    </row>
    <row r="475" hidden="1">
      <c r="A475" s="5">
        <v>1.0</v>
      </c>
      <c r="B475" s="5" t="s">
        <v>2569</v>
      </c>
      <c r="C475" s="1"/>
      <c r="D475" s="5" t="s">
        <v>2570</v>
      </c>
      <c r="E475" s="4">
        <v>80000.0</v>
      </c>
      <c r="F475" s="2">
        <f t="shared" si="2"/>
        <v>80000</v>
      </c>
      <c r="G475" s="109">
        <f t="shared" si="8"/>
        <v>160000</v>
      </c>
      <c r="H475" s="1"/>
      <c r="I475" s="1"/>
      <c r="J475" s="1"/>
      <c r="K475" s="110" t="s">
        <v>1870</v>
      </c>
      <c r="L475" s="110" t="s">
        <v>1792</v>
      </c>
      <c r="M475" s="110" t="s">
        <v>1606</v>
      </c>
      <c r="N475" s="111" t="s">
        <v>1893</v>
      </c>
      <c r="O475" s="110" t="s">
        <v>1817</v>
      </c>
      <c r="P475" s="112" t="s">
        <v>1754</v>
      </c>
      <c r="Q475" s="111" t="s">
        <v>1296</v>
      </c>
      <c r="R475" s="113" t="str">
        <f>IFERROR(CONCATENATE("*",VLOOKUP(L475,PARAM!E:F,2,0),VLOOKUP(M475,PARAM!K:L,2,0),VLOOKUP(N475,PARAM!H:I,2,0),VLOOKUP(P475,PARAM!S:T,2,0),"*"),"")</f>
        <v>*25215932*</v>
      </c>
      <c r="S475" s="111" t="str">
        <f>IFERROR(CONCATENATE(VLOOKUP(L475,PARAM!E:F,2,0),VLOOKUP(M475,PARAM!K:L,2,0),VLOOKUP(N475,PARAM!H:I,2,0),VLOOKUP(O475,PARAM!P:Q,2,0),VLOOKUP(P475,PARAM!S:T,2,0)),"")</f>
        <v>2521591932</v>
      </c>
      <c r="T475" s="111">
        <f t="shared" si="4"/>
        <v>10</v>
      </c>
      <c r="U475" s="111" t="str">
        <f t="shared" si="5"/>
        <v>CHAQUETAS CABALLERO KAIZHELUN, CON CAPOTA VERDE OSCURO TALLA XL</v>
      </c>
    </row>
    <row r="476" hidden="1">
      <c r="A476" s="5">
        <v>1.0</v>
      </c>
      <c r="B476" s="5" t="s">
        <v>2571</v>
      </c>
      <c r="C476" s="1"/>
      <c r="D476" s="5" t="s">
        <v>2572</v>
      </c>
      <c r="E476" s="4">
        <v>80000.0</v>
      </c>
      <c r="F476" s="2">
        <f t="shared" si="2"/>
        <v>80000</v>
      </c>
      <c r="G476" s="109">
        <f t="shared" si="8"/>
        <v>160000</v>
      </c>
      <c r="H476" s="1"/>
      <c r="I476" s="1"/>
      <c r="J476" s="1"/>
      <c r="K476" s="110" t="s">
        <v>1870</v>
      </c>
      <c r="L476" s="110" t="s">
        <v>1792</v>
      </c>
      <c r="M476" s="110" t="s">
        <v>1606</v>
      </c>
      <c r="N476" s="111" t="s">
        <v>1895</v>
      </c>
      <c r="O476" s="110" t="s">
        <v>1817</v>
      </c>
      <c r="P476" s="112" t="s">
        <v>1756</v>
      </c>
      <c r="Q476" s="111" t="s">
        <v>1296</v>
      </c>
      <c r="R476" s="113" t="str">
        <f>IFERROR(CONCATENATE("*",VLOOKUP(L476,PARAM!E:F,2,0),VLOOKUP(M476,PARAM!K:L,2,0),VLOOKUP(N476,PARAM!H:I,2,0),VLOOKUP(P476,PARAM!S:T,2,0),"*"),"")</f>
        <v>*25220134*</v>
      </c>
      <c r="S476" s="111" t="str">
        <f>IFERROR(CONCATENATE(VLOOKUP(L476,PARAM!E:F,2,0),VLOOKUP(M476,PARAM!K:L,2,0),VLOOKUP(N476,PARAM!H:I,2,0),VLOOKUP(O476,PARAM!P:Q,2,0),VLOOKUP(P476,PARAM!S:T,2,0)),"")</f>
        <v>2522011934</v>
      </c>
      <c r="T476" s="111">
        <f t="shared" si="4"/>
        <v>10</v>
      </c>
      <c r="U476" s="111" t="str">
        <f t="shared" si="5"/>
        <v>CHAQUETAS CABALLERO OVEJERA HAN CHENG VERDE OSCURO TALLA XXL</v>
      </c>
    </row>
    <row r="477" hidden="1">
      <c r="A477" s="5">
        <v>1.0</v>
      </c>
      <c r="B477" s="5" t="s">
        <v>2573</v>
      </c>
      <c r="C477" s="1"/>
      <c r="D477" s="5" t="s">
        <v>2574</v>
      </c>
      <c r="E477" s="4">
        <v>80000.0</v>
      </c>
      <c r="F477" s="2">
        <f t="shared" si="2"/>
        <v>80000</v>
      </c>
      <c r="G477" s="109">
        <f t="shared" si="8"/>
        <v>160000</v>
      </c>
      <c r="H477" s="1"/>
      <c r="I477" s="1"/>
      <c r="J477" s="1"/>
      <c r="K477" s="110" t="s">
        <v>1870</v>
      </c>
      <c r="L477" s="110" t="s">
        <v>1792</v>
      </c>
      <c r="M477" s="110" t="s">
        <v>1606</v>
      </c>
      <c r="N477" s="110" t="s">
        <v>1898</v>
      </c>
      <c r="O477" s="110" t="s">
        <v>1817</v>
      </c>
      <c r="P477" s="112" t="s">
        <v>1751</v>
      </c>
      <c r="Q477" s="111" t="s">
        <v>1302</v>
      </c>
      <c r="R477" s="113" t="str">
        <f>IFERROR(CONCATENATE("*",VLOOKUP(L477,PARAM!E:F,2,0),VLOOKUP(M477,PARAM!K:L,2,0),VLOOKUP(N477,PARAM!H:I,2,0),VLOOKUP(P477,PARAM!S:T,2,0),"*"),"")</f>
        <v>*25226023*</v>
      </c>
      <c r="S477" s="111" t="str">
        <f>IFERROR(CONCATENATE(VLOOKUP(L477,PARAM!E:F,2,0),VLOOKUP(M477,PARAM!K:L,2,0),VLOOKUP(N477,PARAM!H:I,2,0),VLOOKUP(O477,PARAM!P:Q,2,0),VLOOKUP(P477,PARAM!S:T,2,0)),"")</f>
        <v>2522601923</v>
      </c>
      <c r="T477" s="111">
        <f t="shared" si="4"/>
        <v>10</v>
      </c>
      <c r="U477" s="111" t="str">
        <f t="shared" si="5"/>
        <v>CHAQUETAS CABALLERO THE NORTH FACE CON CAPOTA VERDE OSCURO TALLA L</v>
      </c>
    </row>
    <row r="478" hidden="1">
      <c r="A478" s="5">
        <v>1.0</v>
      </c>
      <c r="B478" s="5" t="s">
        <v>2575</v>
      </c>
      <c r="C478" s="1"/>
      <c r="D478" s="5" t="s">
        <v>2227</v>
      </c>
      <c r="E478" s="4">
        <v>84000.0</v>
      </c>
      <c r="F478" s="2">
        <f t="shared" si="2"/>
        <v>84000</v>
      </c>
      <c r="G478" s="109">
        <f t="shared" si="8"/>
        <v>168000</v>
      </c>
      <c r="H478" s="1"/>
      <c r="I478" s="1"/>
      <c r="J478" s="1"/>
      <c r="K478" s="110" t="s">
        <v>1906</v>
      </c>
      <c r="L478" s="110" t="s">
        <v>1792</v>
      </c>
      <c r="M478" s="110" t="s">
        <v>1599</v>
      </c>
      <c r="N478" s="110" t="s">
        <v>1935</v>
      </c>
      <c r="O478" s="110" t="s">
        <v>1936</v>
      </c>
      <c r="P478" s="112" t="s">
        <v>1756</v>
      </c>
      <c r="Q478" s="111" t="s">
        <v>1304</v>
      </c>
      <c r="R478" s="113" t="str">
        <f>IFERROR(CONCATENATE("*",VLOOKUP(L478,PARAM!E:F,2,0),VLOOKUP(M478,PARAM!K:L,2,0),VLOOKUP(N478,PARAM!H:I,2,0),VLOOKUP(P478,PARAM!S:T,2,0),"*"),"")</f>
        <v>*2511134*</v>
      </c>
      <c r="S478" s="111" t="str">
        <f>IFERROR(CONCATENATE(VLOOKUP(L478,PARAM!E:F,2,0),VLOOKUP(M478,PARAM!K:L,2,0),VLOOKUP(N478,PARAM!H:I,2,0),VLOOKUP(O478,PARAM!P:Q,2,0),VLOOKUP(P478,PARAM!S:T,2,0)),"")</f>
        <v>251111534</v>
      </c>
      <c r="T478" s="111">
        <f t="shared" si="4"/>
        <v>9</v>
      </c>
      <c r="U478" s="111" t="str">
        <f t="shared" si="5"/>
        <v>CHAQUETAS DAMA ACOLCHADA ROSADO TALLA XXL</v>
      </c>
    </row>
    <row r="479" hidden="1">
      <c r="A479" s="5">
        <v>1.0</v>
      </c>
      <c r="B479" s="5" t="s">
        <v>2576</v>
      </c>
      <c r="C479" s="1"/>
      <c r="D479" s="5" t="s">
        <v>2577</v>
      </c>
      <c r="E479" s="4">
        <v>84000.0</v>
      </c>
      <c r="F479" s="2">
        <f t="shared" si="2"/>
        <v>84000</v>
      </c>
      <c r="G479" s="109">
        <f t="shared" si="8"/>
        <v>168000</v>
      </c>
      <c r="H479" s="1"/>
      <c r="I479" s="1"/>
      <c r="J479" s="1"/>
      <c r="K479" s="110" t="s">
        <v>1906</v>
      </c>
      <c r="L479" s="110" t="s">
        <v>1792</v>
      </c>
      <c r="M479" s="110" t="s">
        <v>1599</v>
      </c>
      <c r="N479" s="110" t="s">
        <v>1937</v>
      </c>
      <c r="O479" s="110" t="s">
        <v>1936</v>
      </c>
      <c r="P479" s="112" t="s">
        <v>1812</v>
      </c>
      <c r="Q479" s="111" t="s">
        <v>1296</v>
      </c>
      <c r="R479" s="113" t="str">
        <f>IFERROR(CONCATENATE("*",VLOOKUP(L479,PARAM!E:F,2,0),VLOOKUP(M479,PARAM!K:L,2,0),VLOOKUP(N479,PARAM!H:I,2,0),VLOOKUP(P479,PARAM!S:T,2,0),"*"),"")</f>
        <v>*2511220*</v>
      </c>
      <c r="S479" s="111" t="str">
        <f>IFERROR(CONCATENATE(VLOOKUP(L479,PARAM!E:F,2,0),VLOOKUP(M479,PARAM!K:L,2,0),VLOOKUP(N479,PARAM!H:I,2,0),VLOOKUP(O479,PARAM!P:Q,2,0),VLOOKUP(P479,PARAM!S:T,2,0)),"")</f>
        <v>251121520</v>
      </c>
      <c r="T479" s="111">
        <f t="shared" si="4"/>
        <v>9</v>
      </c>
      <c r="U479" s="111" t="str">
        <f t="shared" si="5"/>
        <v>CHAQUETAS DAMA ACOLCHADA LARGA ROSADO TALLA 3XL</v>
      </c>
    </row>
    <row r="480" hidden="1">
      <c r="A480" s="5">
        <v>1.0</v>
      </c>
      <c r="B480" s="5" t="s">
        <v>2578</v>
      </c>
      <c r="C480" s="1"/>
      <c r="D480" s="5" t="s">
        <v>2579</v>
      </c>
      <c r="E480" s="4">
        <v>30000.0</v>
      </c>
      <c r="F480" s="2">
        <f t="shared" si="2"/>
        <v>30000</v>
      </c>
      <c r="G480" s="109">
        <f t="shared" si="8"/>
        <v>60000</v>
      </c>
      <c r="H480" s="1"/>
      <c r="I480" s="1"/>
      <c r="J480" s="1"/>
      <c r="K480" s="110" t="s">
        <v>1746</v>
      </c>
      <c r="L480" s="110" t="s">
        <v>1795</v>
      </c>
      <c r="M480" s="110" t="s">
        <v>1606</v>
      </c>
      <c r="N480" s="110" t="s">
        <v>1815</v>
      </c>
      <c r="O480" s="110" t="s">
        <v>1776</v>
      </c>
      <c r="P480" s="112" t="s">
        <v>1752</v>
      </c>
      <c r="Q480" s="111" t="s">
        <v>1307</v>
      </c>
      <c r="R480" s="113" t="str">
        <f>IFERROR(CONCATENATE("*",VLOOKUP(L480,PARAM!E:F,2,0),VLOOKUP(M480,PARAM!K:L,2,0),VLOOKUP(N480,PARAM!H:I,2,0),VLOOKUP(P480,PARAM!S:T,2,0),"*"),"")</f>
        <v>*40217925*</v>
      </c>
      <c r="S480" s="111" t="str">
        <f>IFERROR(CONCATENATE(VLOOKUP(L480,PARAM!E:F,2,0),VLOOKUP(M480,PARAM!K:L,2,0),VLOOKUP(N480,PARAM!H:I,2,0),VLOOKUP(O480,PARAM!P:Q,2,0),VLOOKUP(P480,PARAM!S:T,2,0)),"")</f>
        <v>402179325</v>
      </c>
      <c r="T480" s="111">
        <f t="shared" si="4"/>
        <v>10</v>
      </c>
      <c r="U480" s="111" t="str">
        <f t="shared" si="5"/>
        <v>CONJUNTO CABALLERO MANCHESTER CITY AAA LOCAL 2025 AZUL CLARO TALLA M</v>
      </c>
    </row>
    <row r="481" hidden="1">
      <c r="A481" s="5">
        <v>1.0</v>
      </c>
      <c r="B481" s="5" t="s">
        <v>2578</v>
      </c>
      <c r="C481" s="1"/>
      <c r="D481" s="5" t="s">
        <v>2580</v>
      </c>
      <c r="E481" s="4">
        <v>30000.0</v>
      </c>
      <c r="F481" s="2">
        <f t="shared" si="2"/>
        <v>30000</v>
      </c>
      <c r="G481" s="109">
        <f t="shared" si="8"/>
        <v>60000</v>
      </c>
      <c r="H481" s="1"/>
      <c r="I481" s="1"/>
      <c r="J481" s="1"/>
      <c r="K481" s="110" t="s">
        <v>1746</v>
      </c>
      <c r="L481" s="110" t="s">
        <v>1795</v>
      </c>
      <c r="M481" s="110" t="s">
        <v>1606</v>
      </c>
      <c r="N481" s="110" t="s">
        <v>1815</v>
      </c>
      <c r="O481" s="110" t="s">
        <v>1776</v>
      </c>
      <c r="P481" s="112" t="s">
        <v>1752</v>
      </c>
      <c r="Q481" s="111" t="s">
        <v>1307</v>
      </c>
      <c r="R481" s="113" t="str">
        <f>IFERROR(CONCATENATE("*",VLOOKUP(L481,PARAM!E:F,2,0),VLOOKUP(M481,PARAM!K:L,2,0),VLOOKUP(N481,PARAM!H:I,2,0),VLOOKUP(P481,PARAM!S:T,2,0),"*"),"")</f>
        <v>*40217925*</v>
      </c>
      <c r="S481" s="111" t="str">
        <f>IFERROR(CONCATENATE(VLOOKUP(L481,PARAM!E:F,2,0),VLOOKUP(M481,PARAM!K:L,2,0),VLOOKUP(N481,PARAM!H:I,2,0),VLOOKUP(O481,PARAM!P:Q,2,0),VLOOKUP(P481,PARAM!S:T,2,0)),"")</f>
        <v>402179325</v>
      </c>
      <c r="T481" s="111">
        <f t="shared" si="4"/>
        <v>10</v>
      </c>
      <c r="U481" s="111" t="str">
        <f t="shared" si="5"/>
        <v>CONJUNTO CABALLERO MANCHESTER CITY AAA LOCAL 2025 AZUL CLARO TALLA M</v>
      </c>
    </row>
    <row r="482" hidden="1">
      <c r="A482" s="5">
        <v>1.0</v>
      </c>
      <c r="B482" s="5" t="s">
        <v>2578</v>
      </c>
      <c r="C482" s="1"/>
      <c r="D482" s="5" t="s">
        <v>2581</v>
      </c>
      <c r="E482" s="4">
        <v>30000.0</v>
      </c>
      <c r="F482" s="2">
        <f t="shared" si="2"/>
        <v>30000</v>
      </c>
      <c r="G482" s="109">
        <f t="shared" si="8"/>
        <v>60000</v>
      </c>
      <c r="H482" s="1"/>
      <c r="I482" s="1"/>
      <c r="J482" s="1"/>
      <c r="K482" s="110" t="s">
        <v>1746</v>
      </c>
      <c r="L482" s="110" t="s">
        <v>1795</v>
      </c>
      <c r="M482" s="110" t="s">
        <v>1606</v>
      </c>
      <c r="N482" s="110" t="s">
        <v>1815</v>
      </c>
      <c r="O482" s="110" t="s">
        <v>1776</v>
      </c>
      <c r="P482" s="112" t="s">
        <v>1751</v>
      </c>
      <c r="Q482" s="111" t="s">
        <v>1307</v>
      </c>
      <c r="R482" s="113" t="str">
        <f>IFERROR(CONCATENATE("*",VLOOKUP(L482,PARAM!E:F,2,0),VLOOKUP(M482,PARAM!K:L,2,0),VLOOKUP(N482,PARAM!H:I,2,0),VLOOKUP(P482,PARAM!S:T,2,0),"*"),"")</f>
        <v>*40217923*</v>
      </c>
      <c r="S482" s="111" t="str">
        <f>IFERROR(CONCATENATE(VLOOKUP(L482,PARAM!E:F,2,0),VLOOKUP(M482,PARAM!K:L,2,0),VLOOKUP(N482,PARAM!H:I,2,0),VLOOKUP(O482,PARAM!P:Q,2,0),VLOOKUP(P482,PARAM!S:T,2,0)),"")</f>
        <v>402179323</v>
      </c>
      <c r="T482" s="111">
        <f t="shared" si="4"/>
        <v>10</v>
      </c>
      <c r="U482" s="111" t="str">
        <f t="shared" si="5"/>
        <v>CONJUNTO CABALLERO MANCHESTER CITY AAA LOCAL 2025 AZUL CLARO TALLA L</v>
      </c>
    </row>
    <row r="483" hidden="1">
      <c r="A483" s="5">
        <v>1.0</v>
      </c>
      <c r="B483" s="5" t="s">
        <v>2582</v>
      </c>
      <c r="C483" s="1"/>
      <c r="D483" s="5" t="s">
        <v>2583</v>
      </c>
      <c r="E483" s="4">
        <v>30000.0</v>
      </c>
      <c r="F483" s="2">
        <f t="shared" si="2"/>
        <v>30000</v>
      </c>
      <c r="G483" s="109">
        <f t="shared" si="8"/>
        <v>60000</v>
      </c>
      <c r="H483" s="1"/>
      <c r="I483" s="1"/>
      <c r="J483" s="1"/>
      <c r="K483" s="110" t="s">
        <v>1746</v>
      </c>
      <c r="L483" s="110" t="s">
        <v>1795</v>
      </c>
      <c r="M483" s="110" t="s">
        <v>1606</v>
      </c>
      <c r="N483" s="110" t="s">
        <v>1800</v>
      </c>
      <c r="O483" s="110" t="s">
        <v>1801</v>
      </c>
      <c r="P483" s="112" t="s">
        <v>1754</v>
      </c>
      <c r="Q483" s="111" t="s">
        <v>1310</v>
      </c>
      <c r="R483" s="113" t="str">
        <f>IFERROR(CONCATENATE("*",VLOOKUP(L483,PARAM!E:F,2,0),VLOOKUP(M483,PARAM!K:L,2,0),VLOOKUP(N483,PARAM!H:I,2,0),VLOOKUP(P483,PARAM!S:T,2,0),"*"),"")</f>
        <v>*4024432*</v>
      </c>
      <c r="S483" s="111" t="str">
        <f>IFERROR(CONCATENATE(VLOOKUP(L483,PARAM!E:F,2,0),VLOOKUP(M483,PARAM!K:L,2,0),VLOOKUP(N483,PARAM!H:I,2,0),VLOOKUP(O483,PARAM!P:Q,2,0),VLOOKUP(P483,PARAM!S:T,2,0)),"")</f>
        <v>402441132</v>
      </c>
      <c r="T483" s="111">
        <f t="shared" si="4"/>
        <v>9</v>
      </c>
      <c r="U483" s="111" t="str">
        <f t="shared" si="5"/>
        <v>CONJUNTO CABALLERO BARCELONA AAA VISITANTE 2025 NARANJA TALLA XL</v>
      </c>
    </row>
    <row r="484" hidden="1">
      <c r="A484" s="5">
        <v>3.0</v>
      </c>
      <c r="B484" s="5" t="s">
        <v>2582</v>
      </c>
      <c r="C484" s="1"/>
      <c r="D484" s="5" t="s">
        <v>2583</v>
      </c>
      <c r="E484" s="4">
        <v>30000.0</v>
      </c>
      <c r="F484" s="2">
        <f t="shared" si="2"/>
        <v>90000</v>
      </c>
      <c r="G484" s="109">
        <f t="shared" si="8"/>
        <v>60000</v>
      </c>
      <c r="H484" s="1"/>
      <c r="I484" s="1"/>
      <c r="J484" s="1"/>
      <c r="K484" s="110" t="s">
        <v>1746</v>
      </c>
      <c r="L484" s="110" t="s">
        <v>1795</v>
      </c>
      <c r="M484" s="110" t="s">
        <v>1606</v>
      </c>
      <c r="N484" s="110" t="s">
        <v>1800</v>
      </c>
      <c r="O484" s="110" t="s">
        <v>1801</v>
      </c>
      <c r="P484" s="112" t="s">
        <v>1752</v>
      </c>
      <c r="Q484" s="111" t="s">
        <v>1310</v>
      </c>
      <c r="R484" s="113" t="str">
        <f>IFERROR(CONCATENATE("*",VLOOKUP(L484,PARAM!E:F,2,0),VLOOKUP(M484,PARAM!K:L,2,0),VLOOKUP(N484,PARAM!H:I,2,0),VLOOKUP(P484,PARAM!S:T,2,0),"*"),"")</f>
        <v>*4024425*</v>
      </c>
      <c r="S484" s="111" t="str">
        <f>IFERROR(CONCATENATE(VLOOKUP(L484,PARAM!E:F,2,0),VLOOKUP(M484,PARAM!K:L,2,0),VLOOKUP(N484,PARAM!H:I,2,0),VLOOKUP(O484,PARAM!P:Q,2,0),VLOOKUP(P484,PARAM!S:T,2,0)),"")</f>
        <v>402441125</v>
      </c>
      <c r="T484" s="111">
        <f t="shared" si="4"/>
        <v>9</v>
      </c>
      <c r="U484" s="111" t="str">
        <f t="shared" si="5"/>
        <v>CONJUNTO CABALLERO BARCELONA AAA VISITANTE 2025 NARANJA TALLA M</v>
      </c>
    </row>
    <row r="485" hidden="1">
      <c r="A485" s="5">
        <v>2.0</v>
      </c>
      <c r="B485" s="5" t="s">
        <v>2582</v>
      </c>
      <c r="C485" s="1"/>
      <c r="D485" s="5" t="s">
        <v>2583</v>
      </c>
      <c r="E485" s="4">
        <v>30000.0</v>
      </c>
      <c r="F485" s="2">
        <f t="shared" si="2"/>
        <v>60000</v>
      </c>
      <c r="G485" s="109">
        <f t="shared" si="8"/>
        <v>60000</v>
      </c>
      <c r="H485" s="1"/>
      <c r="I485" s="1"/>
      <c r="J485" s="1"/>
      <c r="K485" s="110" t="s">
        <v>1746</v>
      </c>
      <c r="L485" s="110" t="s">
        <v>1795</v>
      </c>
      <c r="M485" s="110" t="s">
        <v>1606</v>
      </c>
      <c r="N485" s="110" t="s">
        <v>1800</v>
      </c>
      <c r="O485" s="110" t="s">
        <v>1801</v>
      </c>
      <c r="P485" s="112" t="s">
        <v>1753</v>
      </c>
      <c r="Q485" s="111" t="s">
        <v>1310</v>
      </c>
      <c r="R485" s="113" t="str">
        <f>IFERROR(CONCATENATE("*",VLOOKUP(L485,PARAM!E:F,2,0),VLOOKUP(M485,PARAM!K:L,2,0),VLOOKUP(N485,PARAM!H:I,2,0),VLOOKUP(P485,PARAM!S:T,2,0),"*"),"")</f>
        <v>*4024427*</v>
      </c>
      <c r="S485" s="111" t="str">
        <f>IFERROR(CONCATENATE(VLOOKUP(L485,PARAM!E:F,2,0),VLOOKUP(M485,PARAM!K:L,2,0),VLOOKUP(N485,PARAM!H:I,2,0),VLOOKUP(O485,PARAM!P:Q,2,0),VLOOKUP(P485,PARAM!S:T,2,0)),"")</f>
        <v>402441127</v>
      </c>
      <c r="T485" s="111">
        <f t="shared" si="4"/>
        <v>9</v>
      </c>
      <c r="U485" s="111" t="str">
        <f t="shared" si="5"/>
        <v>CONJUNTO CABALLERO BARCELONA AAA VISITANTE 2025 NARANJA TALLA S</v>
      </c>
    </row>
    <row r="486" hidden="1">
      <c r="A486" s="5">
        <v>1.0</v>
      </c>
      <c r="B486" s="5" t="s">
        <v>2582</v>
      </c>
      <c r="C486" s="1"/>
      <c r="D486" s="5" t="s">
        <v>2583</v>
      </c>
      <c r="E486" s="4">
        <v>30000.0</v>
      </c>
      <c r="F486" s="2">
        <f t="shared" si="2"/>
        <v>30000</v>
      </c>
      <c r="G486" s="109">
        <f t="shared" si="8"/>
        <v>60000</v>
      </c>
      <c r="H486" s="1"/>
      <c r="I486" s="1"/>
      <c r="J486" s="1"/>
      <c r="K486" s="110" t="s">
        <v>1746</v>
      </c>
      <c r="L486" s="110" t="s">
        <v>1795</v>
      </c>
      <c r="M486" s="110" t="s">
        <v>1606</v>
      </c>
      <c r="N486" s="110" t="s">
        <v>1800</v>
      </c>
      <c r="O486" s="110" t="s">
        <v>1801</v>
      </c>
      <c r="P486" s="112" t="s">
        <v>1756</v>
      </c>
      <c r="Q486" s="111" t="s">
        <v>1310</v>
      </c>
      <c r="R486" s="113" t="str">
        <f>IFERROR(CONCATENATE("*",VLOOKUP(L486,PARAM!E:F,2,0),VLOOKUP(M486,PARAM!K:L,2,0),VLOOKUP(N486,PARAM!H:I,2,0),VLOOKUP(P486,PARAM!S:T,2,0),"*"),"")</f>
        <v>*4024434*</v>
      </c>
      <c r="S486" s="111" t="str">
        <f>IFERROR(CONCATENATE(VLOOKUP(L486,PARAM!E:F,2,0),VLOOKUP(M486,PARAM!K:L,2,0),VLOOKUP(N486,PARAM!H:I,2,0),VLOOKUP(O486,PARAM!P:Q,2,0),VLOOKUP(P486,PARAM!S:T,2,0)),"")</f>
        <v>402441134</v>
      </c>
      <c r="T486" s="111">
        <f t="shared" si="4"/>
        <v>9</v>
      </c>
      <c r="U486" s="111" t="str">
        <f t="shared" si="5"/>
        <v>CONJUNTO CABALLERO BARCELONA AAA VISITANTE 2025 NARANJA TALLA XXL</v>
      </c>
    </row>
    <row r="487" hidden="1">
      <c r="A487" s="5">
        <v>1.0</v>
      </c>
      <c r="B487" s="5" t="s">
        <v>2584</v>
      </c>
      <c r="C487" s="1"/>
      <c r="D487" s="5" t="s">
        <v>2585</v>
      </c>
      <c r="E487" s="4">
        <v>30000.0</v>
      </c>
      <c r="F487" s="2">
        <f t="shared" si="2"/>
        <v>30000</v>
      </c>
      <c r="G487" s="109">
        <f t="shared" si="8"/>
        <v>60000</v>
      </c>
      <c r="H487" s="1"/>
      <c r="I487" s="1"/>
      <c r="J487" s="1"/>
      <c r="K487" s="110" t="s">
        <v>1746</v>
      </c>
      <c r="L487" s="110" t="s">
        <v>1795</v>
      </c>
      <c r="M487" s="110" t="s">
        <v>1606</v>
      </c>
      <c r="N487" s="110" t="s">
        <v>1799</v>
      </c>
      <c r="O487" s="110" t="s">
        <v>1612</v>
      </c>
      <c r="P487" s="112" t="s">
        <v>1754</v>
      </c>
      <c r="Q487" s="111" t="s">
        <v>1310</v>
      </c>
      <c r="R487" s="113" t="str">
        <f>IFERROR(CONCATENATE("*",VLOOKUP(L487,PARAM!E:F,2,0),VLOOKUP(M487,PARAM!K:L,2,0),VLOOKUP(N487,PARAM!H:I,2,0),VLOOKUP(P487,PARAM!S:T,2,0),"*"),"")</f>
        <v>*4023532*</v>
      </c>
      <c r="S487" s="111" t="str">
        <f>IFERROR(CONCATENATE(VLOOKUP(L487,PARAM!E:F,2,0),VLOOKUP(M487,PARAM!K:L,2,0),VLOOKUP(N487,PARAM!H:I,2,0),VLOOKUP(O487,PARAM!P:Q,2,0),VLOOKUP(P487,PARAM!S:T,2,0)),"")</f>
        <v>402351432</v>
      </c>
      <c r="T487" s="111">
        <f t="shared" si="4"/>
        <v>9</v>
      </c>
      <c r="U487" s="111" t="str">
        <f t="shared" si="5"/>
        <v>CONJUNTO CABALLERO ATLETICO MADRID AAA LOCAL 2025 ROJO TALLA XL</v>
      </c>
    </row>
    <row r="488" hidden="1">
      <c r="A488" s="5">
        <v>1.0</v>
      </c>
      <c r="B488" s="5" t="s">
        <v>2584</v>
      </c>
      <c r="C488" s="1"/>
      <c r="D488" s="5" t="s">
        <v>2585</v>
      </c>
      <c r="E488" s="4">
        <v>30000.0</v>
      </c>
      <c r="F488" s="2">
        <f t="shared" si="2"/>
        <v>30000</v>
      </c>
      <c r="G488" s="109">
        <f t="shared" si="8"/>
        <v>60000</v>
      </c>
      <c r="H488" s="1"/>
      <c r="I488" s="1"/>
      <c r="J488" s="1"/>
      <c r="K488" s="110" t="s">
        <v>1746</v>
      </c>
      <c r="L488" s="110" t="s">
        <v>1795</v>
      </c>
      <c r="M488" s="110" t="s">
        <v>1606</v>
      </c>
      <c r="N488" s="110" t="s">
        <v>1799</v>
      </c>
      <c r="O488" s="110" t="s">
        <v>1612</v>
      </c>
      <c r="P488" s="112" t="s">
        <v>1751</v>
      </c>
      <c r="Q488" s="111" t="s">
        <v>1310</v>
      </c>
      <c r="R488" s="113" t="str">
        <f>IFERROR(CONCATENATE("*",VLOOKUP(L488,PARAM!E:F,2,0),VLOOKUP(M488,PARAM!K:L,2,0),VLOOKUP(N488,PARAM!H:I,2,0),VLOOKUP(P488,PARAM!S:T,2,0),"*"),"")</f>
        <v>*4023523*</v>
      </c>
      <c r="S488" s="111" t="str">
        <f>IFERROR(CONCATENATE(VLOOKUP(L488,PARAM!E:F,2,0),VLOOKUP(M488,PARAM!K:L,2,0),VLOOKUP(N488,PARAM!H:I,2,0),VLOOKUP(O488,PARAM!P:Q,2,0),VLOOKUP(P488,PARAM!S:T,2,0)),"")</f>
        <v>402351423</v>
      </c>
      <c r="T488" s="111">
        <f t="shared" si="4"/>
        <v>9</v>
      </c>
      <c r="U488" s="111" t="str">
        <f t="shared" si="5"/>
        <v>CONJUNTO CABALLERO ATLETICO MADRID AAA LOCAL 2025 ROJO TALLA L</v>
      </c>
    </row>
    <row r="489" hidden="1">
      <c r="A489" s="5">
        <v>1.0</v>
      </c>
      <c r="B489" s="5" t="s">
        <v>2584</v>
      </c>
      <c r="C489" s="1"/>
      <c r="D489" s="5" t="s">
        <v>2585</v>
      </c>
      <c r="E489" s="4">
        <v>30000.0</v>
      </c>
      <c r="F489" s="2">
        <f t="shared" si="2"/>
        <v>30000</v>
      </c>
      <c r="G489" s="109">
        <f t="shared" si="8"/>
        <v>60000</v>
      </c>
      <c r="H489" s="1"/>
      <c r="I489" s="1"/>
      <c r="J489" s="1"/>
      <c r="K489" s="110" t="s">
        <v>1746</v>
      </c>
      <c r="L489" s="110" t="s">
        <v>1795</v>
      </c>
      <c r="M489" s="110" t="s">
        <v>1606</v>
      </c>
      <c r="N489" s="110" t="s">
        <v>1799</v>
      </c>
      <c r="O489" s="110" t="s">
        <v>1612</v>
      </c>
      <c r="P489" s="112" t="s">
        <v>1752</v>
      </c>
      <c r="Q489" s="111" t="s">
        <v>1310</v>
      </c>
      <c r="R489" s="113" t="str">
        <f>IFERROR(CONCATENATE("*",VLOOKUP(L489,PARAM!E:F,2,0),VLOOKUP(M489,PARAM!K:L,2,0),VLOOKUP(N489,PARAM!H:I,2,0),VLOOKUP(P489,PARAM!S:T,2,0),"*"),"")</f>
        <v>*4023525*</v>
      </c>
      <c r="S489" s="111" t="str">
        <f>IFERROR(CONCATENATE(VLOOKUP(L489,PARAM!E:F,2,0),VLOOKUP(M489,PARAM!K:L,2,0),VLOOKUP(N489,PARAM!H:I,2,0),VLOOKUP(O489,PARAM!P:Q,2,0),VLOOKUP(P489,PARAM!S:T,2,0)),"")</f>
        <v>402351425</v>
      </c>
      <c r="T489" s="111">
        <f t="shared" si="4"/>
        <v>9</v>
      </c>
      <c r="U489" s="111" t="str">
        <f t="shared" si="5"/>
        <v>CONJUNTO CABALLERO ATLETICO MADRID AAA LOCAL 2025 ROJO TALLA M</v>
      </c>
    </row>
    <row r="490" hidden="1">
      <c r="A490" s="5">
        <v>1.0</v>
      </c>
      <c r="B490" s="5" t="s">
        <v>2584</v>
      </c>
      <c r="C490" s="1"/>
      <c r="D490" s="5" t="s">
        <v>2585</v>
      </c>
      <c r="E490" s="4">
        <v>30000.0</v>
      </c>
      <c r="F490" s="2">
        <f t="shared" si="2"/>
        <v>30000</v>
      </c>
      <c r="G490" s="109">
        <f t="shared" si="8"/>
        <v>60000</v>
      </c>
      <c r="H490" s="1"/>
      <c r="I490" s="1"/>
      <c r="J490" s="1"/>
      <c r="K490" s="110" t="s">
        <v>1746</v>
      </c>
      <c r="L490" s="110" t="s">
        <v>1795</v>
      </c>
      <c r="M490" s="110" t="s">
        <v>1606</v>
      </c>
      <c r="N490" s="110" t="s">
        <v>1799</v>
      </c>
      <c r="O490" s="110" t="s">
        <v>1612</v>
      </c>
      <c r="P490" s="112" t="s">
        <v>1753</v>
      </c>
      <c r="Q490" s="111" t="s">
        <v>1310</v>
      </c>
      <c r="R490" s="113" t="str">
        <f>IFERROR(CONCATENATE("*",VLOOKUP(L490,PARAM!E:F,2,0),VLOOKUP(M490,PARAM!K:L,2,0),VLOOKUP(N490,PARAM!H:I,2,0),VLOOKUP(P490,PARAM!S:T,2,0),"*"),"")</f>
        <v>*4023527*</v>
      </c>
      <c r="S490" s="111" t="str">
        <f>IFERROR(CONCATENATE(VLOOKUP(L490,PARAM!E:F,2,0),VLOOKUP(M490,PARAM!K:L,2,0),VLOOKUP(N490,PARAM!H:I,2,0),VLOOKUP(O490,PARAM!P:Q,2,0),VLOOKUP(P490,PARAM!S:T,2,0)),"")</f>
        <v>402351427</v>
      </c>
      <c r="T490" s="111">
        <f t="shared" si="4"/>
        <v>9</v>
      </c>
      <c r="U490" s="111" t="str">
        <f t="shared" si="5"/>
        <v>CONJUNTO CABALLERO ATLETICO MADRID AAA LOCAL 2025 ROJO TALLA S</v>
      </c>
    </row>
    <row r="491" hidden="1">
      <c r="A491" s="5">
        <v>1.0</v>
      </c>
      <c r="B491" s="5" t="s">
        <v>2586</v>
      </c>
      <c r="C491" s="1"/>
      <c r="D491" s="5" t="s">
        <v>2587</v>
      </c>
      <c r="E491" s="4">
        <v>30000.0</v>
      </c>
      <c r="F491" s="2">
        <f t="shared" si="2"/>
        <v>30000</v>
      </c>
      <c r="G491" s="109">
        <f t="shared" si="8"/>
        <v>60000</v>
      </c>
      <c r="H491" s="1"/>
      <c r="I491" s="1"/>
      <c r="J491" s="1"/>
      <c r="K491" s="110" t="s">
        <v>1746</v>
      </c>
      <c r="L491" s="110" t="s">
        <v>1795</v>
      </c>
      <c r="M491" s="110" t="s">
        <v>1606</v>
      </c>
      <c r="N491" s="110" t="s">
        <v>1811</v>
      </c>
      <c r="O491" s="110" t="s">
        <v>1782</v>
      </c>
      <c r="P491" s="112" t="s">
        <v>1806</v>
      </c>
      <c r="Q491" s="111" t="s">
        <v>1319</v>
      </c>
      <c r="R491" s="113" t="str">
        <f>IFERROR(CONCATENATE("*",VLOOKUP(L491,PARAM!E:F,2,0),VLOOKUP(M491,PARAM!K:L,2,0),VLOOKUP(N491,PARAM!H:I,2,0),VLOOKUP(P491,PARAM!S:T,2,0),"*"),"")</f>
        <v>*40216321*</v>
      </c>
      <c r="S491" s="111" t="str">
        <f>IFERROR(CONCATENATE(VLOOKUP(L491,PARAM!E:F,2,0),VLOOKUP(M491,PARAM!K:L,2,0),VLOOKUP(N491,PARAM!H:I,2,0),VLOOKUP(O491,PARAM!P:Q,2,0),VLOOKUP(P491,PARAM!S:T,2,0)),"")</f>
        <v>402163621</v>
      </c>
      <c r="T491" s="111">
        <f t="shared" si="4"/>
        <v>10</v>
      </c>
      <c r="U491" s="111" t="str">
        <f t="shared" si="5"/>
        <v>CONJUNTO CABALLERO LAKERS BLANCO TALLA 4XL</v>
      </c>
    </row>
    <row r="492" hidden="1">
      <c r="A492" s="5">
        <v>1.0</v>
      </c>
      <c r="B492" s="5" t="s">
        <v>2586</v>
      </c>
      <c r="C492" s="1"/>
      <c r="D492" s="5" t="s">
        <v>2587</v>
      </c>
      <c r="E492" s="4">
        <v>30000.0</v>
      </c>
      <c r="F492" s="2">
        <f t="shared" si="2"/>
        <v>30000</v>
      </c>
      <c r="G492" s="109">
        <f t="shared" si="8"/>
        <v>60000</v>
      </c>
      <c r="H492" s="1"/>
      <c r="I492" s="1"/>
      <c r="J492" s="1"/>
      <c r="K492" s="110" t="s">
        <v>1746</v>
      </c>
      <c r="L492" s="110" t="s">
        <v>1795</v>
      </c>
      <c r="M492" s="110" t="s">
        <v>1606</v>
      </c>
      <c r="N492" s="110" t="s">
        <v>1811</v>
      </c>
      <c r="O492" s="110" t="s">
        <v>1768</v>
      </c>
      <c r="P492" s="112" t="s">
        <v>1812</v>
      </c>
      <c r="Q492" s="111" t="s">
        <v>1319</v>
      </c>
      <c r="R492" s="113" t="str">
        <f>IFERROR(CONCATENATE("*",VLOOKUP(L492,PARAM!E:F,2,0),VLOOKUP(M492,PARAM!K:L,2,0),VLOOKUP(N492,PARAM!H:I,2,0),VLOOKUP(P492,PARAM!S:T,2,0),"*"),"")</f>
        <v>*40216320*</v>
      </c>
      <c r="S492" s="111" t="str">
        <f>IFERROR(CONCATENATE(VLOOKUP(L492,PARAM!E:F,2,0),VLOOKUP(M492,PARAM!K:L,2,0),VLOOKUP(N492,PARAM!H:I,2,0),VLOOKUP(O492,PARAM!P:Q,2,0),VLOOKUP(P492,PARAM!S:T,2,0)),"")</f>
        <v>402163120</v>
      </c>
      <c r="T492" s="111">
        <f t="shared" si="4"/>
        <v>10</v>
      </c>
      <c r="U492" s="111" t="str">
        <f t="shared" si="5"/>
        <v>CONJUNTO CABALLERO LAKERS AMARILLO TALLA 3XL</v>
      </c>
    </row>
    <row r="493" hidden="1">
      <c r="A493" s="5">
        <v>1.0</v>
      </c>
      <c r="B493" s="5" t="s">
        <v>2586</v>
      </c>
      <c r="C493" s="1"/>
      <c r="D493" s="5" t="s">
        <v>2587</v>
      </c>
      <c r="E493" s="4">
        <v>30000.0</v>
      </c>
      <c r="F493" s="2">
        <f t="shared" si="2"/>
        <v>30000</v>
      </c>
      <c r="G493" s="109">
        <f t="shared" si="8"/>
        <v>60000</v>
      </c>
      <c r="H493" s="1"/>
      <c r="I493" s="1"/>
      <c r="J493" s="1"/>
      <c r="K493" s="110" t="s">
        <v>1746</v>
      </c>
      <c r="L493" s="110" t="s">
        <v>1795</v>
      </c>
      <c r="M493" s="110" t="s">
        <v>1606</v>
      </c>
      <c r="N493" s="110" t="s">
        <v>1811</v>
      </c>
      <c r="O493" s="110" t="s">
        <v>1768</v>
      </c>
      <c r="P493" s="112" t="s">
        <v>1806</v>
      </c>
      <c r="Q493" s="111" t="s">
        <v>1319</v>
      </c>
      <c r="R493" s="113" t="str">
        <f>IFERROR(CONCATENATE("*",VLOOKUP(L493,PARAM!E:F,2,0),VLOOKUP(M493,PARAM!K:L,2,0),VLOOKUP(N493,PARAM!H:I,2,0),VLOOKUP(P493,PARAM!S:T,2,0),"*"),"")</f>
        <v>*40216321*</v>
      </c>
      <c r="S493" s="111" t="str">
        <f>IFERROR(CONCATENATE(VLOOKUP(L493,PARAM!E:F,2,0),VLOOKUP(M493,PARAM!K:L,2,0),VLOOKUP(N493,PARAM!H:I,2,0),VLOOKUP(O493,PARAM!P:Q,2,0),VLOOKUP(P493,PARAM!S:T,2,0)),"")</f>
        <v>402163121</v>
      </c>
      <c r="T493" s="111">
        <f t="shared" si="4"/>
        <v>10</v>
      </c>
      <c r="U493" s="111" t="str">
        <f t="shared" si="5"/>
        <v>CONJUNTO CABALLERO LAKERS AMARILLO TALLA 4XL</v>
      </c>
    </row>
    <row r="494" hidden="1">
      <c r="A494" s="5">
        <v>1.0</v>
      </c>
      <c r="B494" s="5" t="s">
        <v>2588</v>
      </c>
      <c r="C494" s="1"/>
      <c r="D494" s="5" t="s">
        <v>2589</v>
      </c>
      <c r="E494" s="4">
        <v>30000.0</v>
      </c>
      <c r="F494" s="2">
        <f t="shared" si="2"/>
        <v>30000</v>
      </c>
      <c r="G494" s="109">
        <f t="shared" si="8"/>
        <v>60000</v>
      </c>
      <c r="H494" s="1"/>
      <c r="I494" s="1"/>
      <c r="J494" s="1"/>
      <c r="K494" s="110" t="s">
        <v>1746</v>
      </c>
      <c r="L494" s="110" t="s">
        <v>1795</v>
      </c>
      <c r="M494" s="110" t="s">
        <v>1606</v>
      </c>
      <c r="N494" s="110" t="s">
        <v>1804</v>
      </c>
      <c r="O494" s="110" t="s">
        <v>1612</v>
      </c>
      <c r="P494" s="112" t="s">
        <v>1805</v>
      </c>
      <c r="Q494" s="111" t="s">
        <v>1319</v>
      </c>
      <c r="R494" s="113" t="str">
        <f>IFERROR(CONCATENATE("*",VLOOKUP(L494,PARAM!E:F,2,0),VLOOKUP(M494,PARAM!K:L,2,0),VLOOKUP(N494,PARAM!H:I,2,0),VLOOKUP(P494,PARAM!S:T,2,0),"*"),"")</f>
        <v>*4025619*</v>
      </c>
      <c r="S494" s="111" t="str">
        <f>IFERROR(CONCATENATE(VLOOKUP(L494,PARAM!E:F,2,0),VLOOKUP(M494,PARAM!K:L,2,0),VLOOKUP(N494,PARAM!H:I,2,0),VLOOKUP(O494,PARAM!P:Q,2,0),VLOOKUP(P494,PARAM!S:T,2,0)),"")</f>
        <v>402561419</v>
      </c>
      <c r="T494" s="111">
        <f t="shared" si="4"/>
        <v>9</v>
      </c>
      <c r="U494" s="111" t="str">
        <f t="shared" si="5"/>
        <v>CONJUNTO CABALLERO BULLS ROJO TALLA 2XL</v>
      </c>
    </row>
    <row r="495" hidden="1">
      <c r="A495" s="5">
        <v>2.0</v>
      </c>
      <c r="B495" s="5" t="s">
        <v>2588</v>
      </c>
      <c r="C495" s="1"/>
      <c r="D495" s="5" t="s">
        <v>2589</v>
      </c>
      <c r="E495" s="4">
        <v>30000.0</v>
      </c>
      <c r="F495" s="2">
        <f t="shared" si="2"/>
        <v>60000</v>
      </c>
      <c r="G495" s="109">
        <f t="shared" si="8"/>
        <v>60000</v>
      </c>
      <c r="H495" s="1"/>
      <c r="I495" s="1"/>
      <c r="J495" s="1"/>
      <c r="K495" s="110" t="s">
        <v>1746</v>
      </c>
      <c r="L495" s="110" t="s">
        <v>1795</v>
      </c>
      <c r="M495" s="110" t="s">
        <v>1606</v>
      </c>
      <c r="N495" s="110" t="s">
        <v>1804</v>
      </c>
      <c r="O495" s="110" t="s">
        <v>1612</v>
      </c>
      <c r="P495" s="112" t="s">
        <v>1806</v>
      </c>
      <c r="Q495" s="111" t="s">
        <v>1319</v>
      </c>
      <c r="R495" s="113" t="str">
        <f>IFERROR(CONCATENATE("*",VLOOKUP(L495,PARAM!E:F,2,0),VLOOKUP(M495,PARAM!K:L,2,0),VLOOKUP(N495,PARAM!H:I,2,0),VLOOKUP(P495,PARAM!S:T,2,0),"*"),"")</f>
        <v>*4025621*</v>
      </c>
      <c r="S495" s="111" t="str">
        <f>IFERROR(CONCATENATE(VLOOKUP(L495,PARAM!E:F,2,0),VLOOKUP(M495,PARAM!K:L,2,0),VLOOKUP(N495,PARAM!H:I,2,0),VLOOKUP(O495,PARAM!P:Q,2,0),VLOOKUP(P495,PARAM!S:T,2,0)),"")</f>
        <v>402561421</v>
      </c>
      <c r="T495" s="111">
        <f t="shared" si="4"/>
        <v>9</v>
      </c>
      <c r="U495" s="111" t="str">
        <f t="shared" si="5"/>
        <v>CONJUNTO CABALLERO BULLS ROJO TALLA 4XL</v>
      </c>
    </row>
    <row r="496" hidden="1">
      <c r="A496" s="5">
        <v>1.0</v>
      </c>
      <c r="B496" s="5" t="s">
        <v>2590</v>
      </c>
      <c r="C496" s="1"/>
      <c r="D496" s="5" t="s">
        <v>2591</v>
      </c>
      <c r="E496" s="4">
        <v>30000.0</v>
      </c>
      <c r="F496" s="2">
        <f t="shared" si="2"/>
        <v>30000</v>
      </c>
      <c r="G496" s="109">
        <f t="shared" si="8"/>
        <v>60000</v>
      </c>
      <c r="H496" s="1"/>
      <c r="I496" s="1"/>
      <c r="J496" s="1"/>
      <c r="K496" s="110" t="s">
        <v>1746</v>
      </c>
      <c r="L496" s="110" t="s">
        <v>1761</v>
      </c>
      <c r="M496" s="110" t="s">
        <v>1599</v>
      </c>
      <c r="N496" s="110" t="s">
        <v>1784</v>
      </c>
      <c r="O496" s="110" t="s">
        <v>1771</v>
      </c>
      <c r="P496" s="112" t="s">
        <v>1753</v>
      </c>
      <c r="Q496" s="111" t="s">
        <v>1324</v>
      </c>
      <c r="R496" s="113" t="str">
        <f>IFERROR(CONCATENATE("*",VLOOKUP(L496,PARAM!E:F,2,0),VLOOKUP(M496,PARAM!K:L,2,0),VLOOKUP(N496,PARAM!H:I,2,0),VLOOKUP(P496,PARAM!S:T,2,0),"*"),"")</f>
        <v>*11115727*</v>
      </c>
      <c r="S496" s="111" t="str">
        <f>IFERROR(CONCATENATE(VLOOKUP(L496,PARAM!E:F,2,0),VLOOKUP(M496,PARAM!K:L,2,0),VLOOKUP(N496,PARAM!H:I,2,0),VLOOKUP(O496,PARAM!P:Q,2,0),VLOOKUP(P496,PARAM!S:T,2,0)),"")</f>
        <v>111157227</v>
      </c>
      <c r="T496" s="111">
        <f t="shared" si="4"/>
        <v>10</v>
      </c>
      <c r="U496" s="111" t="str">
        <f t="shared" si="5"/>
        <v>CAMISETAS DAMA JUNIOR AAA VISITANTE 2024 AZUL TALLA S</v>
      </c>
    </row>
    <row r="497" hidden="1">
      <c r="A497" s="5">
        <v>1.0</v>
      </c>
      <c r="B497" s="5" t="s">
        <v>2590</v>
      </c>
      <c r="C497" s="1"/>
      <c r="D497" s="5" t="s">
        <v>2591</v>
      </c>
      <c r="E497" s="4">
        <v>30000.0</v>
      </c>
      <c r="F497" s="2">
        <f t="shared" si="2"/>
        <v>30000</v>
      </c>
      <c r="G497" s="109">
        <f t="shared" si="8"/>
        <v>60000</v>
      </c>
      <c r="H497" s="1"/>
      <c r="I497" s="1"/>
      <c r="J497" s="1"/>
      <c r="K497" s="110" t="s">
        <v>1746</v>
      </c>
      <c r="L497" s="110" t="s">
        <v>1761</v>
      </c>
      <c r="M497" s="110" t="s">
        <v>1599</v>
      </c>
      <c r="N497" s="110" t="s">
        <v>1784</v>
      </c>
      <c r="O497" s="110" t="s">
        <v>1771</v>
      </c>
      <c r="P497" s="112" t="s">
        <v>1752</v>
      </c>
      <c r="Q497" s="111" t="s">
        <v>1324</v>
      </c>
      <c r="R497" s="113" t="str">
        <f>IFERROR(CONCATENATE("*",VLOOKUP(L497,PARAM!E:F,2,0),VLOOKUP(M497,PARAM!K:L,2,0),VLOOKUP(N497,PARAM!H:I,2,0),VLOOKUP(P497,PARAM!S:T,2,0),"*"),"")</f>
        <v>*11115725*</v>
      </c>
      <c r="S497" s="111" t="str">
        <f>IFERROR(CONCATENATE(VLOOKUP(L497,PARAM!E:F,2,0),VLOOKUP(M497,PARAM!K:L,2,0),VLOOKUP(N497,PARAM!H:I,2,0),VLOOKUP(O497,PARAM!P:Q,2,0),VLOOKUP(P497,PARAM!S:T,2,0)),"")</f>
        <v>111157225</v>
      </c>
      <c r="T497" s="111">
        <f t="shared" si="4"/>
        <v>10</v>
      </c>
      <c r="U497" s="111" t="str">
        <f t="shared" si="5"/>
        <v>CAMISETAS DAMA JUNIOR AAA VISITANTE 2024 AZUL TALLA M</v>
      </c>
    </row>
    <row r="498" hidden="1">
      <c r="A498" s="5">
        <v>1.0</v>
      </c>
      <c r="B498" s="5" t="s">
        <v>2590</v>
      </c>
      <c r="C498" s="1"/>
      <c r="D498" s="5" t="s">
        <v>2591</v>
      </c>
      <c r="E498" s="4">
        <v>30000.0</v>
      </c>
      <c r="F498" s="2">
        <f t="shared" si="2"/>
        <v>30000</v>
      </c>
      <c r="G498" s="109">
        <f t="shared" si="8"/>
        <v>60000</v>
      </c>
      <c r="H498" s="1"/>
      <c r="I498" s="1"/>
      <c r="J498" s="1"/>
      <c r="K498" s="110" t="s">
        <v>1746</v>
      </c>
      <c r="L498" s="110" t="s">
        <v>1761</v>
      </c>
      <c r="M498" s="110" t="s">
        <v>1599</v>
      </c>
      <c r="N498" s="110" t="s">
        <v>1784</v>
      </c>
      <c r="O498" s="110" t="s">
        <v>1771</v>
      </c>
      <c r="P498" s="112" t="s">
        <v>1751</v>
      </c>
      <c r="Q498" s="111" t="s">
        <v>1324</v>
      </c>
      <c r="R498" s="113" t="str">
        <f>IFERROR(CONCATENATE("*",VLOOKUP(L498,PARAM!E:F,2,0),VLOOKUP(M498,PARAM!K:L,2,0),VLOOKUP(N498,PARAM!H:I,2,0),VLOOKUP(P498,PARAM!S:T,2,0),"*"),"")</f>
        <v>*11115723*</v>
      </c>
      <c r="S498" s="111" t="str">
        <f>IFERROR(CONCATENATE(VLOOKUP(L498,PARAM!E:F,2,0),VLOOKUP(M498,PARAM!K:L,2,0),VLOOKUP(N498,PARAM!H:I,2,0),VLOOKUP(O498,PARAM!P:Q,2,0),VLOOKUP(P498,PARAM!S:T,2,0)),"")</f>
        <v>111157223</v>
      </c>
      <c r="T498" s="111">
        <f t="shared" si="4"/>
        <v>10</v>
      </c>
      <c r="U498" s="111" t="str">
        <f t="shared" si="5"/>
        <v>CAMISETAS DAMA JUNIOR AAA VISITANTE 2024 AZUL TALLA L</v>
      </c>
    </row>
    <row r="499" hidden="1">
      <c r="A499" s="5">
        <v>1.0</v>
      </c>
      <c r="B499" s="5" t="s">
        <v>2590</v>
      </c>
      <c r="C499" s="1"/>
      <c r="D499" s="5" t="s">
        <v>2591</v>
      </c>
      <c r="E499" s="4">
        <v>30000.0</v>
      </c>
      <c r="F499" s="2">
        <f t="shared" si="2"/>
        <v>30000</v>
      </c>
      <c r="G499" s="109">
        <f t="shared" si="8"/>
        <v>60000</v>
      </c>
      <c r="H499" s="1"/>
      <c r="I499" s="1"/>
      <c r="J499" s="1"/>
      <c r="K499" s="110" t="s">
        <v>1746</v>
      </c>
      <c r="L499" s="110" t="s">
        <v>1761</v>
      </c>
      <c r="M499" s="110" t="s">
        <v>1599</v>
      </c>
      <c r="N499" s="110" t="s">
        <v>1784</v>
      </c>
      <c r="O499" s="110" t="s">
        <v>1771</v>
      </c>
      <c r="P499" s="112" t="s">
        <v>1754</v>
      </c>
      <c r="Q499" s="111" t="s">
        <v>1324</v>
      </c>
      <c r="R499" s="113" t="str">
        <f>IFERROR(CONCATENATE("*",VLOOKUP(L499,PARAM!E:F,2,0),VLOOKUP(M499,PARAM!K:L,2,0),VLOOKUP(N499,PARAM!H:I,2,0),VLOOKUP(P499,PARAM!S:T,2,0),"*"),"")</f>
        <v>*11115732*</v>
      </c>
      <c r="S499" s="111" t="str">
        <f>IFERROR(CONCATENATE(VLOOKUP(L499,PARAM!E:F,2,0),VLOOKUP(M499,PARAM!K:L,2,0),VLOOKUP(N499,PARAM!H:I,2,0),VLOOKUP(O499,PARAM!P:Q,2,0),VLOOKUP(P499,PARAM!S:T,2,0)),"")</f>
        <v>111157232</v>
      </c>
      <c r="T499" s="111">
        <f t="shared" si="4"/>
        <v>10</v>
      </c>
      <c r="U499" s="111" t="str">
        <f t="shared" si="5"/>
        <v>CAMISETAS DAMA JUNIOR AAA VISITANTE 2024 AZUL TALLA XL</v>
      </c>
    </row>
    <row r="500" hidden="1">
      <c r="A500" s="5">
        <v>2.0</v>
      </c>
      <c r="B500" s="5" t="s">
        <v>2592</v>
      </c>
      <c r="C500" s="1"/>
      <c r="D500" s="5" t="s">
        <v>2593</v>
      </c>
      <c r="E500" s="4">
        <v>30000.0</v>
      </c>
      <c r="F500" s="2">
        <f t="shared" si="2"/>
        <v>60000</v>
      </c>
      <c r="G500" s="109">
        <f t="shared" si="8"/>
        <v>60000</v>
      </c>
      <c r="H500" s="1"/>
      <c r="I500" s="1"/>
      <c r="J500" s="1"/>
      <c r="K500" s="110" t="s">
        <v>1746</v>
      </c>
      <c r="L500" s="110" t="s">
        <v>1761</v>
      </c>
      <c r="M500" s="110" t="s">
        <v>1606</v>
      </c>
      <c r="N500" s="110" t="s">
        <v>1775</v>
      </c>
      <c r="O500" s="110" t="s">
        <v>1776</v>
      </c>
      <c r="P500" s="112" t="s">
        <v>1753</v>
      </c>
      <c r="Q500" s="111" t="s">
        <v>1324</v>
      </c>
      <c r="R500" s="113" t="str">
        <f>IFERROR(CONCATENATE("*",VLOOKUP(L500,PARAM!E:F,2,0),VLOOKUP(M500,PARAM!K:L,2,0),VLOOKUP(N500,PARAM!H:I,2,0),VLOOKUP(P500,PARAM!S:T,2,0),"*"),"")</f>
        <v>*11214927*</v>
      </c>
      <c r="S500" s="111" t="str">
        <f>IFERROR(CONCATENATE(VLOOKUP(L500,PARAM!E:F,2,0),VLOOKUP(M500,PARAM!K:L,2,0),VLOOKUP(N500,PARAM!H:I,2,0),VLOOKUP(O500,PARAM!P:Q,2,0),VLOOKUP(P500,PARAM!S:T,2,0)),"")</f>
        <v>112149327</v>
      </c>
      <c r="T500" s="111">
        <f t="shared" si="4"/>
        <v>10</v>
      </c>
      <c r="U500" s="111" t="str">
        <f t="shared" si="5"/>
        <v>CAMISETAS CABALLERO INTER MIAMI 1.1 VISITANTE MESSI AZUL CLARO TALLA S</v>
      </c>
    </row>
    <row r="501" hidden="1">
      <c r="A501" s="5">
        <v>4.0</v>
      </c>
      <c r="B501" s="5" t="s">
        <v>2592</v>
      </c>
      <c r="C501" s="1"/>
      <c r="D501" s="5" t="s">
        <v>2593</v>
      </c>
      <c r="E501" s="4">
        <v>30000.0</v>
      </c>
      <c r="F501" s="2">
        <f t="shared" si="2"/>
        <v>120000</v>
      </c>
      <c r="G501" s="109">
        <f t="shared" si="8"/>
        <v>60000</v>
      </c>
      <c r="H501" s="1"/>
      <c r="I501" s="1"/>
      <c r="J501" s="1"/>
      <c r="K501" s="110" t="s">
        <v>1746</v>
      </c>
      <c r="L501" s="110" t="s">
        <v>1761</v>
      </c>
      <c r="M501" s="110" t="s">
        <v>1606</v>
      </c>
      <c r="N501" s="110" t="s">
        <v>1775</v>
      </c>
      <c r="O501" s="110" t="s">
        <v>1776</v>
      </c>
      <c r="P501" s="112" t="s">
        <v>1752</v>
      </c>
      <c r="Q501" s="111" t="s">
        <v>1324</v>
      </c>
      <c r="R501" s="113" t="str">
        <f>IFERROR(CONCATENATE("*",VLOOKUP(L501,PARAM!E:F,2,0),VLOOKUP(M501,PARAM!K:L,2,0),VLOOKUP(N501,PARAM!H:I,2,0),VLOOKUP(P501,PARAM!S:T,2,0),"*"),"")</f>
        <v>*11214925*</v>
      </c>
      <c r="S501" s="111" t="str">
        <f>IFERROR(CONCATENATE(VLOOKUP(L501,PARAM!E:F,2,0),VLOOKUP(M501,PARAM!K:L,2,0),VLOOKUP(N501,PARAM!H:I,2,0),VLOOKUP(O501,PARAM!P:Q,2,0),VLOOKUP(P501,PARAM!S:T,2,0)),"")</f>
        <v>112149325</v>
      </c>
      <c r="T501" s="111">
        <f t="shared" si="4"/>
        <v>10</v>
      </c>
      <c r="U501" s="111" t="str">
        <f t="shared" si="5"/>
        <v>CAMISETAS CABALLERO INTER MIAMI 1.1 VISITANTE MESSI AZUL CLARO TALLA M</v>
      </c>
    </row>
    <row r="502" hidden="1">
      <c r="A502" s="5">
        <v>1.0</v>
      </c>
      <c r="B502" s="5" t="s">
        <v>2594</v>
      </c>
      <c r="C502" s="1"/>
      <c r="D502" s="5" t="s">
        <v>2595</v>
      </c>
      <c r="E502" s="4">
        <v>30000.0</v>
      </c>
      <c r="F502" s="2">
        <f t="shared" si="2"/>
        <v>30000</v>
      </c>
      <c r="G502" s="109">
        <f t="shared" si="8"/>
        <v>60000</v>
      </c>
      <c r="H502" s="1"/>
      <c r="I502" s="1"/>
      <c r="J502" s="1"/>
      <c r="K502" s="110" t="s">
        <v>1746</v>
      </c>
      <c r="L502" s="110" t="s">
        <v>1795</v>
      </c>
      <c r="M502" s="110" t="s">
        <v>1606</v>
      </c>
      <c r="N502" s="110" t="s">
        <v>1820</v>
      </c>
      <c r="O502" s="110" t="s">
        <v>1782</v>
      </c>
      <c r="P502" s="112" t="s">
        <v>1754</v>
      </c>
      <c r="Q502" s="111" t="s">
        <v>1310</v>
      </c>
      <c r="R502" s="113" t="str">
        <f>IFERROR(CONCATENATE("*",VLOOKUP(L502,PARAM!E:F,2,0),VLOOKUP(M502,PARAM!K:L,2,0),VLOOKUP(N502,PARAM!H:I,2,0),VLOOKUP(P502,PARAM!S:T,2,0),"*"),"")</f>
        <v>*40227032*</v>
      </c>
      <c r="S502" s="111" t="str">
        <f>IFERROR(CONCATENATE(VLOOKUP(L502,PARAM!E:F,2,0),VLOOKUP(M502,PARAM!K:L,2,0),VLOOKUP(N502,PARAM!H:I,2,0),VLOOKUP(O502,PARAM!P:Q,2,0),VLOOKUP(P502,PARAM!S:T,2,0)),"")</f>
        <v>402270632</v>
      </c>
      <c r="T502" s="111">
        <f t="shared" si="4"/>
        <v>10</v>
      </c>
      <c r="U502" s="111" t="str">
        <f t="shared" si="5"/>
        <v>CONJUNTO CABALLERO TOTTENHAM AAA LOCAL 2025 BLANCO TALLA XL</v>
      </c>
    </row>
    <row r="503" hidden="1">
      <c r="A503" s="5">
        <v>1.0</v>
      </c>
      <c r="B503" s="5" t="s">
        <v>2594</v>
      </c>
      <c r="C503" s="1"/>
      <c r="D503" s="5" t="s">
        <v>2595</v>
      </c>
      <c r="E503" s="4">
        <v>30000.0</v>
      </c>
      <c r="F503" s="2">
        <f t="shared" si="2"/>
        <v>30000</v>
      </c>
      <c r="G503" s="109">
        <f t="shared" si="8"/>
        <v>60000</v>
      </c>
      <c r="H503" s="1"/>
      <c r="I503" s="1"/>
      <c r="J503" s="1"/>
      <c r="K503" s="110" t="s">
        <v>1746</v>
      </c>
      <c r="L503" s="110" t="s">
        <v>1795</v>
      </c>
      <c r="M503" s="110" t="s">
        <v>1606</v>
      </c>
      <c r="N503" s="110" t="s">
        <v>1820</v>
      </c>
      <c r="O503" s="110" t="s">
        <v>1782</v>
      </c>
      <c r="P503" s="112" t="s">
        <v>1753</v>
      </c>
      <c r="Q503" s="111" t="s">
        <v>1310</v>
      </c>
      <c r="R503" s="113" t="str">
        <f>IFERROR(CONCATENATE("*",VLOOKUP(L503,PARAM!E:F,2,0),VLOOKUP(M503,PARAM!K:L,2,0),VLOOKUP(N503,PARAM!H:I,2,0),VLOOKUP(P503,PARAM!S:T,2,0),"*"),"")</f>
        <v>*40227027*</v>
      </c>
      <c r="S503" s="111" t="str">
        <f>IFERROR(CONCATENATE(VLOOKUP(L503,PARAM!E:F,2,0),VLOOKUP(M503,PARAM!K:L,2,0),VLOOKUP(N503,PARAM!H:I,2,0),VLOOKUP(O503,PARAM!P:Q,2,0),VLOOKUP(P503,PARAM!S:T,2,0)),"")</f>
        <v>402270627</v>
      </c>
      <c r="T503" s="111">
        <f t="shared" si="4"/>
        <v>10</v>
      </c>
      <c r="U503" s="111" t="str">
        <f t="shared" si="5"/>
        <v>CONJUNTO CABALLERO TOTTENHAM AAA LOCAL 2025 BLANCO TALLA S</v>
      </c>
    </row>
    <row r="504" hidden="1">
      <c r="A504" s="5">
        <v>1.0</v>
      </c>
      <c r="B504" s="5" t="s">
        <v>2596</v>
      </c>
      <c r="C504" s="1"/>
      <c r="D504" s="5" t="s">
        <v>2597</v>
      </c>
      <c r="E504" s="4">
        <v>30000.0</v>
      </c>
      <c r="F504" s="2">
        <f t="shared" si="2"/>
        <v>30000</v>
      </c>
      <c r="G504" s="109">
        <f t="shared" si="8"/>
        <v>60000</v>
      </c>
      <c r="H504" s="1"/>
      <c r="I504" s="1"/>
      <c r="J504" s="1"/>
      <c r="K504" s="110" t="s">
        <v>1746</v>
      </c>
      <c r="L504" s="110" t="s">
        <v>1795</v>
      </c>
      <c r="M504" s="110" t="s">
        <v>1606</v>
      </c>
      <c r="N504" s="110" t="s">
        <v>1819</v>
      </c>
      <c r="O504" s="110" t="s">
        <v>1612</v>
      </c>
      <c r="P504" s="112" t="s">
        <v>1753</v>
      </c>
      <c r="Q504" s="111" t="s">
        <v>1324</v>
      </c>
      <c r="R504" s="113" t="str">
        <f>IFERROR(CONCATENATE("*",VLOOKUP(L504,PARAM!E:F,2,0),VLOOKUP(M504,PARAM!K:L,2,0),VLOOKUP(N504,PARAM!H:I,2,0),VLOOKUP(P504,PARAM!S:T,2,0),"*"),"")</f>
        <v>*40223827*</v>
      </c>
      <c r="S504" s="111" t="str">
        <f>IFERROR(CONCATENATE(VLOOKUP(L504,PARAM!E:F,2,0),VLOOKUP(M504,PARAM!K:L,2,0),VLOOKUP(N504,PARAM!H:I,2,0),VLOOKUP(O504,PARAM!P:Q,2,0),VLOOKUP(P504,PARAM!S:T,2,0)),"")</f>
        <v>4022381427</v>
      </c>
      <c r="T504" s="111">
        <f t="shared" si="4"/>
        <v>10</v>
      </c>
      <c r="U504" s="111" t="str">
        <f t="shared" si="5"/>
        <v>CONJUNTO CABALLERO RIVER PLATE AAA LOCAL 2025 ROJO TALLA S</v>
      </c>
    </row>
    <row r="505" hidden="1">
      <c r="A505" s="5">
        <v>1.0</v>
      </c>
      <c r="B505" s="5" t="s">
        <v>2598</v>
      </c>
      <c r="C505" s="1"/>
      <c r="D505" s="5" t="s">
        <v>2599</v>
      </c>
      <c r="E505" s="4">
        <v>30000.0</v>
      </c>
      <c r="F505" s="2">
        <f t="shared" si="2"/>
        <v>30000</v>
      </c>
      <c r="G505" s="109">
        <f t="shared" si="8"/>
        <v>60000</v>
      </c>
      <c r="H505" s="1"/>
      <c r="I505" s="1"/>
      <c r="J505" s="1"/>
      <c r="K505" s="110" t="s">
        <v>1746</v>
      </c>
      <c r="L505" s="110" t="s">
        <v>1795</v>
      </c>
      <c r="M505" s="110" t="s">
        <v>1606</v>
      </c>
      <c r="N505" s="110" t="s">
        <v>1809</v>
      </c>
      <c r="O505" s="110" t="s">
        <v>1797</v>
      </c>
      <c r="P505" s="112" t="s">
        <v>1751</v>
      </c>
      <c r="Q505" s="111" t="s">
        <v>1310</v>
      </c>
      <c r="R505" s="113" t="str">
        <f>IFERROR(CONCATENATE("*",VLOOKUP(L505,PARAM!E:F,2,0),VLOOKUP(M505,PARAM!K:L,2,0),VLOOKUP(N505,PARAM!H:I,2,0),VLOOKUP(P505,PARAM!S:T,2,0),"*"),"")</f>
        <v>*40214823*</v>
      </c>
      <c r="S505" s="111" t="str">
        <f>IFERROR(CONCATENATE(VLOOKUP(L505,PARAM!E:F,2,0),VLOOKUP(M505,PARAM!K:L,2,0),VLOOKUP(N505,PARAM!H:I,2,0),VLOOKUP(O505,PARAM!P:Q,2,0),VLOOKUP(P505,PARAM!S:T,2,0)),"")</f>
        <v>402148423</v>
      </c>
      <c r="T505" s="111">
        <f t="shared" si="4"/>
        <v>10</v>
      </c>
      <c r="U505" s="111" t="str">
        <f t="shared" si="5"/>
        <v>CONJUNTO CABALLERO INTER DE MILAN AAA LOCAL 2025 AZUL NOCHE TALLA L</v>
      </c>
    </row>
    <row r="506" hidden="1">
      <c r="A506" s="5">
        <v>1.0</v>
      </c>
      <c r="B506" s="5" t="s">
        <v>2598</v>
      </c>
      <c r="C506" s="1"/>
      <c r="D506" s="5" t="s">
        <v>2599</v>
      </c>
      <c r="E506" s="4">
        <v>30000.0</v>
      </c>
      <c r="F506" s="2">
        <f t="shared" si="2"/>
        <v>30000</v>
      </c>
      <c r="G506" s="109">
        <f t="shared" si="8"/>
        <v>60000</v>
      </c>
      <c r="H506" s="1"/>
      <c r="I506" s="1"/>
      <c r="J506" s="1"/>
      <c r="K506" s="110" t="s">
        <v>1746</v>
      </c>
      <c r="L506" s="110" t="s">
        <v>1795</v>
      </c>
      <c r="M506" s="110" t="s">
        <v>1606</v>
      </c>
      <c r="N506" s="110" t="s">
        <v>1809</v>
      </c>
      <c r="O506" s="110" t="s">
        <v>1797</v>
      </c>
      <c r="P506" s="112" t="s">
        <v>1752</v>
      </c>
      <c r="Q506" s="111" t="s">
        <v>1310</v>
      </c>
      <c r="R506" s="113" t="str">
        <f>IFERROR(CONCATENATE("*",VLOOKUP(L506,PARAM!E:F,2,0),VLOOKUP(M506,PARAM!K:L,2,0),VLOOKUP(N506,PARAM!H:I,2,0),VLOOKUP(P506,PARAM!S:T,2,0),"*"),"")</f>
        <v>*40214825*</v>
      </c>
      <c r="S506" s="111" t="str">
        <f>IFERROR(CONCATENATE(VLOOKUP(L506,PARAM!E:F,2,0),VLOOKUP(M506,PARAM!K:L,2,0),VLOOKUP(N506,PARAM!H:I,2,0),VLOOKUP(O506,PARAM!P:Q,2,0),VLOOKUP(P506,PARAM!S:T,2,0)),"")</f>
        <v>402148425</v>
      </c>
      <c r="T506" s="111">
        <f t="shared" si="4"/>
        <v>10</v>
      </c>
      <c r="U506" s="111" t="str">
        <f t="shared" si="5"/>
        <v>CONJUNTO CABALLERO INTER DE MILAN AAA LOCAL 2025 AZUL NOCHE TALLA M</v>
      </c>
    </row>
    <row r="507" hidden="1">
      <c r="A507" s="5">
        <v>2.0</v>
      </c>
      <c r="B507" s="5" t="s">
        <v>2600</v>
      </c>
      <c r="C507" s="1"/>
      <c r="D507" s="5" t="s">
        <v>2601</v>
      </c>
      <c r="E507" s="4">
        <v>30000.0</v>
      </c>
      <c r="F507" s="2">
        <f t="shared" si="2"/>
        <v>60000</v>
      </c>
      <c r="G507" s="109">
        <f t="shared" si="8"/>
        <v>60000</v>
      </c>
      <c r="H507" s="1"/>
      <c r="I507" s="1"/>
      <c r="J507" s="1"/>
      <c r="K507" s="110" t="s">
        <v>1746</v>
      </c>
      <c r="L507" s="110" t="s">
        <v>1795</v>
      </c>
      <c r="M507" s="110" t="s">
        <v>1606</v>
      </c>
      <c r="N507" s="110" t="s">
        <v>1813</v>
      </c>
      <c r="O507" s="110" t="s">
        <v>1612</v>
      </c>
      <c r="P507" s="112" t="s">
        <v>1753</v>
      </c>
      <c r="Q507" s="111" t="s">
        <v>1336</v>
      </c>
      <c r="R507" s="113" t="str">
        <f>IFERROR(CONCATENATE("*",VLOOKUP(L507,PARAM!E:F,2,0),VLOOKUP(M507,PARAM!K:L,2,0),VLOOKUP(N507,PARAM!H:I,2,0),VLOOKUP(P507,PARAM!S:T,2,0),"*"),"")</f>
        <v>*40217627*</v>
      </c>
      <c r="S507" s="111" t="str">
        <f>IFERROR(CONCATENATE(VLOOKUP(L507,PARAM!E:F,2,0),VLOOKUP(M507,PARAM!K:L,2,0),VLOOKUP(N507,PARAM!H:I,2,0),VLOOKUP(O507,PARAM!P:Q,2,0),VLOOKUP(P507,PARAM!S:T,2,0)),"")</f>
        <v>4021761427</v>
      </c>
      <c r="T507" s="111">
        <f t="shared" si="4"/>
        <v>10</v>
      </c>
      <c r="U507" s="111" t="str">
        <f t="shared" si="5"/>
        <v>CONJUNTO CABALLERO LIVERPOOL AAA LOCAL 2025 ROJO TALLA S</v>
      </c>
    </row>
    <row r="508" hidden="1">
      <c r="A508" s="5">
        <v>1.0</v>
      </c>
      <c r="B508" s="5" t="s">
        <v>2600</v>
      </c>
      <c r="C508" s="1"/>
      <c r="D508" s="5" t="s">
        <v>2601</v>
      </c>
      <c r="E508" s="4">
        <v>30000.0</v>
      </c>
      <c r="F508" s="2">
        <f t="shared" si="2"/>
        <v>30000</v>
      </c>
      <c r="G508" s="109">
        <f t="shared" si="8"/>
        <v>60000</v>
      </c>
      <c r="H508" s="1"/>
      <c r="I508" s="1"/>
      <c r="J508" s="1"/>
      <c r="K508" s="110" t="s">
        <v>1746</v>
      </c>
      <c r="L508" s="110" t="s">
        <v>1795</v>
      </c>
      <c r="M508" s="110" t="s">
        <v>1606</v>
      </c>
      <c r="N508" s="110" t="s">
        <v>1813</v>
      </c>
      <c r="O508" s="110" t="s">
        <v>1612</v>
      </c>
      <c r="P508" s="112" t="s">
        <v>1751</v>
      </c>
      <c r="Q508" s="111" t="s">
        <v>1324</v>
      </c>
      <c r="R508" s="113" t="str">
        <f>IFERROR(CONCATENATE("*",VLOOKUP(L508,PARAM!E:F,2,0),VLOOKUP(M508,PARAM!K:L,2,0),VLOOKUP(N508,PARAM!H:I,2,0),VLOOKUP(P508,PARAM!S:T,2,0),"*"),"")</f>
        <v>*40217623*</v>
      </c>
      <c r="S508" s="111" t="str">
        <f>IFERROR(CONCATENATE(VLOOKUP(L508,PARAM!E:F,2,0),VLOOKUP(M508,PARAM!K:L,2,0),VLOOKUP(N508,PARAM!H:I,2,0),VLOOKUP(O508,PARAM!P:Q,2,0),VLOOKUP(P508,PARAM!S:T,2,0)),"")</f>
        <v>4021761423</v>
      </c>
      <c r="T508" s="111">
        <f t="shared" si="4"/>
        <v>10</v>
      </c>
      <c r="U508" s="111" t="str">
        <f t="shared" si="5"/>
        <v>CONJUNTO CABALLERO LIVERPOOL AAA LOCAL 2025 ROJO TALLA L</v>
      </c>
    </row>
    <row r="509" hidden="1">
      <c r="A509" s="5">
        <v>1.0</v>
      </c>
      <c r="B509" s="5" t="s">
        <v>2600</v>
      </c>
      <c r="C509" s="1"/>
      <c r="D509" s="5" t="s">
        <v>2602</v>
      </c>
      <c r="E509" s="4">
        <v>30000.0</v>
      </c>
      <c r="F509" s="2">
        <f t="shared" si="2"/>
        <v>30000</v>
      </c>
      <c r="G509" s="109">
        <f t="shared" si="8"/>
        <v>60000</v>
      </c>
      <c r="H509" s="1"/>
      <c r="I509" s="1"/>
      <c r="J509" s="1"/>
      <c r="K509" s="110" t="s">
        <v>1746</v>
      </c>
      <c r="L509" s="110" t="s">
        <v>1795</v>
      </c>
      <c r="M509" s="110" t="s">
        <v>1606</v>
      </c>
      <c r="N509" s="110" t="s">
        <v>1814</v>
      </c>
      <c r="O509" s="110" t="s">
        <v>1763</v>
      </c>
      <c r="P509" s="112" t="s">
        <v>1753</v>
      </c>
      <c r="Q509" s="111" t="s">
        <v>1324</v>
      </c>
      <c r="R509" s="113" t="str">
        <f>IFERROR(CONCATENATE("*",VLOOKUP(L509,PARAM!E:F,2,0),VLOOKUP(M509,PARAM!K:L,2,0),VLOOKUP(N509,PARAM!H:I,2,0),VLOOKUP(P509,PARAM!S:T,2,0),"*"),"")</f>
        <v>*40217727*</v>
      </c>
      <c r="S509" s="111" t="str">
        <f>IFERROR(CONCATENATE(VLOOKUP(L509,PARAM!E:F,2,0),VLOOKUP(M509,PARAM!K:L,2,0),VLOOKUP(N509,PARAM!H:I,2,0),VLOOKUP(O509,PARAM!P:Q,2,0),VLOOKUP(P509,PARAM!S:T,2,0)),"")</f>
        <v>4021771827</v>
      </c>
      <c r="T509" s="111">
        <f t="shared" si="4"/>
        <v>10</v>
      </c>
      <c r="U509" s="111" t="str">
        <f t="shared" si="5"/>
        <v>CONJUNTO CABALLERO LIVERPOOL AAA VISITANTE 2025 VERDE TALLA S</v>
      </c>
    </row>
    <row r="510" hidden="1">
      <c r="A510" s="5">
        <v>1.0</v>
      </c>
      <c r="B510" s="5" t="s">
        <v>2600</v>
      </c>
      <c r="C510" s="1"/>
      <c r="D510" s="5" t="s">
        <v>2602</v>
      </c>
      <c r="E510" s="4">
        <v>30000.0</v>
      </c>
      <c r="F510" s="2">
        <f t="shared" si="2"/>
        <v>30000</v>
      </c>
      <c r="G510" s="109">
        <f t="shared" si="8"/>
        <v>60000</v>
      </c>
      <c r="H510" s="1"/>
      <c r="I510" s="1"/>
      <c r="J510" s="1"/>
      <c r="K510" s="110" t="s">
        <v>1746</v>
      </c>
      <c r="L510" s="110" t="s">
        <v>1795</v>
      </c>
      <c r="M510" s="110" t="s">
        <v>1606</v>
      </c>
      <c r="N510" s="110" t="s">
        <v>1814</v>
      </c>
      <c r="O510" s="110" t="s">
        <v>1763</v>
      </c>
      <c r="P510" s="112" t="s">
        <v>1751</v>
      </c>
      <c r="Q510" s="111" t="s">
        <v>1324</v>
      </c>
      <c r="R510" s="113" t="str">
        <f>IFERROR(CONCATENATE("*",VLOOKUP(L510,PARAM!E:F,2,0),VLOOKUP(M510,PARAM!K:L,2,0),VLOOKUP(N510,PARAM!H:I,2,0),VLOOKUP(P510,PARAM!S:T,2,0),"*"),"")</f>
        <v>*40217723*</v>
      </c>
      <c r="S510" s="111" t="str">
        <f>IFERROR(CONCATENATE(VLOOKUP(L510,PARAM!E:F,2,0),VLOOKUP(M510,PARAM!K:L,2,0),VLOOKUP(N510,PARAM!H:I,2,0),VLOOKUP(O510,PARAM!P:Q,2,0),VLOOKUP(P510,PARAM!S:T,2,0)),"")</f>
        <v>4021771823</v>
      </c>
      <c r="T510" s="111">
        <f t="shared" si="4"/>
        <v>10</v>
      </c>
      <c r="U510" s="111" t="str">
        <f t="shared" si="5"/>
        <v>CONJUNTO CABALLERO LIVERPOOL AAA VISITANTE 2025 VERDE TALLA L</v>
      </c>
    </row>
    <row r="511" hidden="1">
      <c r="A511" s="5">
        <v>2.0</v>
      </c>
      <c r="B511" s="5" t="s">
        <v>2513</v>
      </c>
      <c r="C511" s="1"/>
      <c r="D511" s="5" t="s">
        <v>2603</v>
      </c>
      <c r="E511" s="4">
        <v>30000.0</v>
      </c>
      <c r="F511" s="2">
        <f t="shared" si="2"/>
        <v>60000</v>
      </c>
      <c r="G511" s="109">
        <f t="shared" si="8"/>
        <v>60000</v>
      </c>
      <c r="H511" s="1"/>
      <c r="I511" s="1"/>
      <c r="J511" s="1"/>
      <c r="K511" s="110" t="s">
        <v>1746</v>
      </c>
      <c r="L511" s="110" t="s">
        <v>1761</v>
      </c>
      <c r="M511" s="110" t="s">
        <v>1606</v>
      </c>
      <c r="N511" s="110" t="s">
        <v>1762</v>
      </c>
      <c r="O511" s="110" t="s">
        <v>1763</v>
      </c>
      <c r="P511" s="112" t="s">
        <v>1754</v>
      </c>
      <c r="Q511" s="111" t="s">
        <v>1310</v>
      </c>
      <c r="R511" s="113" t="str">
        <f>IFERROR(CONCATENATE("*",VLOOKUP(L511,PARAM!E:F,2,0),VLOOKUP(M511,PARAM!K:L,2,0),VLOOKUP(N511,PARAM!H:I,2,0),VLOOKUP(P511,PARAM!S:T,2,0),"*"),"")</f>
        <v>*1123632*</v>
      </c>
      <c r="S511" s="111" t="str">
        <f>IFERROR(CONCATENATE(VLOOKUP(L511,PARAM!E:F,2,0),VLOOKUP(M511,PARAM!K:L,2,0),VLOOKUP(N511,PARAM!H:I,2,0),VLOOKUP(O511,PARAM!P:Q,2,0),VLOOKUP(P511,PARAM!S:T,2,0)),"")</f>
        <v>112361832</v>
      </c>
      <c r="T511" s="111">
        <f t="shared" si="4"/>
        <v>9</v>
      </c>
      <c r="U511" s="111" t="str">
        <f t="shared" si="5"/>
        <v>CAMISETAS CABALLERO ATLETICO NACIONAL 1.1 LOCAL 2025 VERDE TALLA XL</v>
      </c>
    </row>
    <row r="512" hidden="1">
      <c r="A512" s="5">
        <v>1.0</v>
      </c>
      <c r="B512" s="5" t="s">
        <v>2604</v>
      </c>
      <c r="C512" s="1"/>
      <c r="D512" s="5" t="s">
        <v>2605</v>
      </c>
      <c r="E512" s="4">
        <v>30000.0</v>
      </c>
      <c r="F512" s="2">
        <f t="shared" si="2"/>
        <v>30000</v>
      </c>
      <c r="G512" s="109">
        <f t="shared" si="8"/>
        <v>60000</v>
      </c>
      <c r="H512" s="1"/>
      <c r="I512" s="1"/>
      <c r="J512" s="1"/>
      <c r="K512" s="110" t="s">
        <v>1746</v>
      </c>
      <c r="L512" s="110" t="s">
        <v>1761</v>
      </c>
      <c r="M512" s="110" t="s">
        <v>1606</v>
      </c>
      <c r="N512" s="110" t="s">
        <v>1778</v>
      </c>
      <c r="O512" s="110" t="s">
        <v>1771</v>
      </c>
      <c r="P512" s="112" t="s">
        <v>1754</v>
      </c>
      <c r="Q512" s="111" t="s">
        <v>1324</v>
      </c>
      <c r="R512" s="113" t="str">
        <f>IFERROR(CONCATENATE("*",VLOOKUP(L512,PARAM!E:F,2,0),VLOOKUP(M512,PARAM!K:L,2,0),VLOOKUP(N512,PARAM!H:I,2,0),VLOOKUP(P512,PARAM!S:T,2,0),"*"),"")</f>
        <v>*11218832*</v>
      </c>
      <c r="S512" s="111" t="str">
        <f>IFERROR(CONCATENATE(VLOOKUP(L512,PARAM!E:F,2,0),VLOOKUP(M512,PARAM!K:L,2,0),VLOOKUP(N512,PARAM!H:I,2,0),VLOOKUP(O512,PARAM!P:Q,2,0),VLOOKUP(P512,PARAM!S:T,2,0)),"")</f>
        <v>112188232</v>
      </c>
      <c r="T512" s="111">
        <f t="shared" si="4"/>
        <v>10</v>
      </c>
      <c r="U512" s="111" t="str">
        <f t="shared" si="5"/>
        <v>CAMISETAS CABALLERO MILLONARIOS 1.1 LOCAL 2025 AZUL TALLA XL</v>
      </c>
    </row>
    <row r="513" hidden="1">
      <c r="A513" s="5">
        <v>1.0</v>
      </c>
      <c r="B513" s="5" t="s">
        <v>2604</v>
      </c>
      <c r="C513" s="1"/>
      <c r="D513" s="5" t="s">
        <v>2605</v>
      </c>
      <c r="E513" s="4">
        <v>30000.0</v>
      </c>
      <c r="F513" s="2">
        <f t="shared" si="2"/>
        <v>30000</v>
      </c>
      <c r="G513" s="109">
        <f t="shared" si="8"/>
        <v>60000</v>
      </c>
      <c r="H513" s="1"/>
      <c r="I513" s="1"/>
      <c r="J513" s="1"/>
      <c r="K513" s="110" t="s">
        <v>1746</v>
      </c>
      <c r="L513" s="110" t="s">
        <v>1761</v>
      </c>
      <c r="M513" s="110" t="s">
        <v>1606</v>
      </c>
      <c r="N513" s="110" t="s">
        <v>1778</v>
      </c>
      <c r="O513" s="110" t="s">
        <v>1771</v>
      </c>
      <c r="P513" s="112" t="s">
        <v>1751</v>
      </c>
      <c r="Q513" s="111" t="s">
        <v>1324</v>
      </c>
      <c r="R513" s="113" t="str">
        <f>IFERROR(CONCATENATE("*",VLOOKUP(L513,PARAM!E:F,2,0),VLOOKUP(M513,PARAM!K:L,2,0),VLOOKUP(N513,PARAM!H:I,2,0),VLOOKUP(P513,PARAM!S:T,2,0),"*"),"")</f>
        <v>*11218823*</v>
      </c>
      <c r="S513" s="111" t="str">
        <f>IFERROR(CONCATENATE(VLOOKUP(L513,PARAM!E:F,2,0),VLOOKUP(M513,PARAM!K:L,2,0),VLOOKUP(N513,PARAM!H:I,2,0),VLOOKUP(O513,PARAM!P:Q,2,0),VLOOKUP(P513,PARAM!S:T,2,0)),"")</f>
        <v>112188223</v>
      </c>
      <c r="T513" s="111">
        <f t="shared" si="4"/>
        <v>10</v>
      </c>
      <c r="U513" s="111" t="str">
        <f t="shared" si="5"/>
        <v>CAMISETAS CABALLERO MILLONARIOS 1.1 LOCAL 2025 AZUL TALLA L</v>
      </c>
    </row>
    <row r="514" hidden="1">
      <c r="A514" s="5">
        <v>1.0</v>
      </c>
      <c r="B514" s="5" t="s">
        <v>2606</v>
      </c>
      <c r="C514" s="1"/>
      <c r="D514" s="5" t="s">
        <v>2607</v>
      </c>
      <c r="E514" s="4">
        <v>30000.0</v>
      </c>
      <c r="F514" s="2">
        <f t="shared" si="2"/>
        <v>30000</v>
      </c>
      <c r="G514" s="109">
        <f t="shared" si="8"/>
        <v>60000</v>
      </c>
      <c r="H514" s="1"/>
      <c r="I514" s="1"/>
      <c r="J514" s="1"/>
      <c r="K514" s="110" t="s">
        <v>1746</v>
      </c>
      <c r="L514" s="110" t="s">
        <v>1761</v>
      </c>
      <c r="M514" s="110" t="s">
        <v>1606</v>
      </c>
      <c r="N514" s="110" t="s">
        <v>1779</v>
      </c>
      <c r="O514" s="110" t="s">
        <v>1771</v>
      </c>
      <c r="P514" s="112" t="s">
        <v>1751</v>
      </c>
      <c r="Q514" s="111" t="s">
        <v>1324</v>
      </c>
      <c r="R514" s="113" t="str">
        <f>IFERROR(CONCATENATE("*",VLOOKUP(L514,PARAM!E:F,2,0),VLOOKUP(M514,PARAM!K:L,2,0),VLOOKUP(N514,PARAM!H:I,2,0),VLOOKUP(P514,PARAM!S:T,2,0),"*"),"")</f>
        <v>*11218923*</v>
      </c>
      <c r="S514" s="111" t="str">
        <f>IFERROR(CONCATENATE(VLOOKUP(L514,PARAM!E:F,2,0),VLOOKUP(M514,PARAM!K:L,2,0),VLOOKUP(N514,PARAM!H:I,2,0),VLOOKUP(O514,PARAM!P:Q,2,0),VLOOKUP(P514,PARAM!S:T,2,0)),"")</f>
        <v>112189223</v>
      </c>
      <c r="T514" s="111">
        <f t="shared" si="4"/>
        <v>10</v>
      </c>
      <c r="U514" s="111" t="str">
        <f t="shared" si="5"/>
        <v>CAMISETAS CABALLERO MILLONARIOS AAA LOCAL 2025 AZUL TALLA L</v>
      </c>
    </row>
    <row r="515" hidden="1">
      <c r="A515" s="5">
        <v>1.0</v>
      </c>
      <c r="B515" s="5" t="s">
        <v>2606</v>
      </c>
      <c r="C515" s="1"/>
      <c r="D515" s="5" t="s">
        <v>2607</v>
      </c>
      <c r="E515" s="4">
        <v>30000.0</v>
      </c>
      <c r="F515" s="2">
        <f t="shared" si="2"/>
        <v>30000</v>
      </c>
      <c r="G515" s="109">
        <f t="shared" si="8"/>
        <v>60000</v>
      </c>
      <c r="H515" s="1"/>
      <c r="I515" s="1"/>
      <c r="J515" s="1"/>
      <c r="K515" s="110" t="s">
        <v>1746</v>
      </c>
      <c r="L515" s="110" t="s">
        <v>1761</v>
      </c>
      <c r="M515" s="110" t="s">
        <v>1606</v>
      </c>
      <c r="N515" s="111" t="s">
        <v>1780</v>
      </c>
      <c r="O515" s="110" t="s">
        <v>1771</v>
      </c>
      <c r="P515" s="112" t="s">
        <v>1754</v>
      </c>
      <c r="Q515" s="111" t="s">
        <v>1324</v>
      </c>
      <c r="R515" s="113" t="str">
        <f>IFERROR(CONCATENATE("*",VLOOKUP(L515,PARAM!E:F,2,0),VLOOKUP(M515,PARAM!K:L,2,0),VLOOKUP(N515,PARAM!H:I,2,0),VLOOKUP(P515,PARAM!S:T,2,0),"*"),"")</f>
        <v>*11219032*</v>
      </c>
      <c r="S515" s="111" t="str">
        <f>IFERROR(CONCATENATE(VLOOKUP(L515,PARAM!E:F,2,0),VLOOKUP(M515,PARAM!K:L,2,0),VLOOKUP(N515,PARAM!H:I,2,0),VLOOKUP(O515,PARAM!P:Q,2,0),VLOOKUP(P515,PARAM!S:T,2,0)),"")</f>
        <v>112190232</v>
      </c>
      <c r="T515" s="111">
        <f t="shared" si="4"/>
        <v>10</v>
      </c>
      <c r="U515" s="111" t="str">
        <f t="shared" si="5"/>
        <v>CAMISETAS CABALLERO MILLONARIOS CAMISA AZUL TALLA XL</v>
      </c>
    </row>
    <row r="516" hidden="1">
      <c r="A516" s="5">
        <v>1.0</v>
      </c>
      <c r="B516" s="5" t="s">
        <v>2496</v>
      </c>
      <c r="C516" s="1"/>
      <c r="D516" s="5" t="s">
        <v>2608</v>
      </c>
      <c r="E516" s="4">
        <v>37000.0</v>
      </c>
      <c r="F516" s="2">
        <f t="shared" si="2"/>
        <v>37000</v>
      </c>
      <c r="G516" s="109">
        <f t="shared" si="8"/>
        <v>74000</v>
      </c>
      <c r="H516" s="1"/>
      <c r="I516" s="1"/>
      <c r="J516" s="1"/>
      <c r="K516" s="110" t="s">
        <v>1746</v>
      </c>
      <c r="L516" s="110" t="s">
        <v>1761</v>
      </c>
      <c r="M516" s="110" t="s">
        <v>1599</v>
      </c>
      <c r="N516" s="110" t="s">
        <v>2489</v>
      </c>
      <c r="O516" s="110" t="s">
        <v>1768</v>
      </c>
      <c r="P516" s="112" t="s">
        <v>1753</v>
      </c>
      <c r="Q516" s="111" t="s">
        <v>1324</v>
      </c>
      <c r="R516" s="113" t="str">
        <f>IFERROR(CONCATENATE("*",VLOOKUP(L516,PARAM!E:F,2,0),VLOOKUP(M516,PARAM!K:L,2,0),VLOOKUP(N516,PARAM!H:I,2,0),VLOOKUP(P516,PARAM!S:T,2,0),"*"),"")</f>
        <v/>
      </c>
      <c r="S516" s="111" t="str">
        <f>IFERROR(CONCATENATE(VLOOKUP(L516,PARAM!E:F,2,0),VLOOKUP(M516,PARAM!K:L,2,0),VLOOKUP(N516,PARAM!H:I,2,0),VLOOKUP(O516,PARAM!P:Q,2,0),VLOOKUP(P516,PARAM!S:T,2,0)),"")</f>
        <v/>
      </c>
      <c r="T516" s="111">
        <f t="shared" si="4"/>
        <v>0</v>
      </c>
      <c r="U516" s="111" t="str">
        <f t="shared" si="5"/>
        <v>CAMISETAS DAMA COLOMBIA 1.1 LOCAL AMARILLO TALLA S</v>
      </c>
    </row>
    <row r="517" hidden="1">
      <c r="A517" s="5">
        <v>1.0</v>
      </c>
      <c r="B517" s="5" t="s">
        <v>2496</v>
      </c>
      <c r="C517" s="1"/>
      <c r="D517" s="5" t="s">
        <v>2608</v>
      </c>
      <c r="E517" s="4">
        <v>37000.0</v>
      </c>
      <c r="F517" s="2">
        <f t="shared" si="2"/>
        <v>37000</v>
      </c>
      <c r="G517" s="109">
        <f t="shared" si="8"/>
        <v>74000</v>
      </c>
      <c r="H517" s="1"/>
      <c r="I517" s="1"/>
      <c r="J517" s="1"/>
      <c r="K517" s="110" t="s">
        <v>1746</v>
      </c>
      <c r="L517" s="110" t="s">
        <v>1761</v>
      </c>
      <c r="M517" s="110" t="s">
        <v>1599</v>
      </c>
      <c r="N517" s="110" t="s">
        <v>2489</v>
      </c>
      <c r="O517" s="110" t="s">
        <v>1768</v>
      </c>
      <c r="P517" s="112" t="s">
        <v>1751</v>
      </c>
      <c r="Q517" s="111" t="s">
        <v>1324</v>
      </c>
      <c r="R517" s="113" t="str">
        <f>IFERROR(CONCATENATE("*",VLOOKUP(L517,PARAM!E:F,2,0),VLOOKUP(M517,PARAM!K:L,2,0),VLOOKUP(N517,PARAM!H:I,2,0),VLOOKUP(P517,PARAM!S:T,2,0),"*"),"")</f>
        <v/>
      </c>
      <c r="S517" s="111" t="str">
        <f>IFERROR(CONCATENATE(VLOOKUP(L517,PARAM!E:F,2,0),VLOOKUP(M517,PARAM!K:L,2,0),VLOOKUP(N517,PARAM!H:I,2,0),VLOOKUP(O517,PARAM!P:Q,2,0),VLOOKUP(P517,PARAM!S:T,2,0)),"")</f>
        <v/>
      </c>
      <c r="T517" s="111">
        <f t="shared" si="4"/>
        <v>0</v>
      </c>
      <c r="U517" s="111" t="str">
        <f t="shared" si="5"/>
        <v>CAMISETAS DAMA COLOMBIA 1.1 LOCAL AMARILLO TALLA L</v>
      </c>
    </row>
    <row r="518" hidden="1">
      <c r="A518" s="5">
        <v>1.0</v>
      </c>
      <c r="B518" s="5" t="s">
        <v>2496</v>
      </c>
      <c r="C518" s="1"/>
      <c r="D518" s="5" t="s">
        <v>2608</v>
      </c>
      <c r="E518" s="4">
        <v>37000.0</v>
      </c>
      <c r="F518" s="2">
        <f t="shared" si="2"/>
        <v>37000</v>
      </c>
      <c r="G518" s="109">
        <f t="shared" si="8"/>
        <v>74000</v>
      </c>
      <c r="H518" s="1"/>
      <c r="I518" s="1"/>
      <c r="J518" s="1"/>
      <c r="K518" s="110" t="s">
        <v>1746</v>
      </c>
      <c r="L518" s="110" t="s">
        <v>1761</v>
      </c>
      <c r="M518" s="110" t="s">
        <v>1599</v>
      </c>
      <c r="N518" s="110" t="s">
        <v>2489</v>
      </c>
      <c r="O518" s="110" t="s">
        <v>1768</v>
      </c>
      <c r="P518" s="112" t="s">
        <v>1754</v>
      </c>
      <c r="Q518" s="111" t="s">
        <v>1324</v>
      </c>
      <c r="R518" s="113" t="str">
        <f>IFERROR(CONCATENATE("*",VLOOKUP(L518,PARAM!E:F,2,0),VLOOKUP(M518,PARAM!K:L,2,0),VLOOKUP(N518,PARAM!H:I,2,0),VLOOKUP(P518,PARAM!S:T,2,0),"*"),"")</f>
        <v/>
      </c>
      <c r="S518" s="111" t="str">
        <f>IFERROR(CONCATENATE(VLOOKUP(L518,PARAM!E:F,2,0),VLOOKUP(M518,PARAM!K:L,2,0),VLOOKUP(N518,PARAM!H:I,2,0),VLOOKUP(O518,PARAM!P:Q,2,0),VLOOKUP(P518,PARAM!S:T,2,0)),"")</f>
        <v/>
      </c>
      <c r="T518" s="111">
        <f t="shared" si="4"/>
        <v>0</v>
      </c>
      <c r="U518" s="111" t="str">
        <f t="shared" si="5"/>
        <v>CAMISETAS DAMA COLOMBIA 1.1 LOCAL AMARILLO TALLA XL</v>
      </c>
    </row>
    <row r="519" hidden="1">
      <c r="A519" s="5">
        <v>1.0</v>
      </c>
      <c r="B519" s="5" t="s">
        <v>2487</v>
      </c>
      <c r="C519" s="1"/>
      <c r="D519" s="5" t="s">
        <v>2609</v>
      </c>
      <c r="E519" s="4">
        <v>37000.0</v>
      </c>
      <c r="F519" s="2">
        <f t="shared" si="2"/>
        <v>37000</v>
      </c>
      <c r="G519" s="109">
        <f t="shared" si="8"/>
        <v>74000</v>
      </c>
      <c r="H519" s="1"/>
      <c r="I519" s="1"/>
      <c r="J519" s="1"/>
      <c r="K519" s="110" t="s">
        <v>1746</v>
      </c>
      <c r="L519" s="110" t="s">
        <v>1761</v>
      </c>
      <c r="M519" s="110" t="s">
        <v>1606</v>
      </c>
      <c r="N519" s="110" t="s">
        <v>2489</v>
      </c>
      <c r="O519" s="110" t="s">
        <v>1768</v>
      </c>
      <c r="P519" s="112" t="s">
        <v>1754</v>
      </c>
      <c r="Q519" s="111" t="s">
        <v>1324</v>
      </c>
      <c r="R519" s="113" t="str">
        <f>IFERROR(CONCATENATE("*",VLOOKUP(L519,PARAM!E:F,2,0),VLOOKUP(M519,PARAM!K:L,2,0),VLOOKUP(N519,PARAM!H:I,2,0),VLOOKUP(P519,PARAM!S:T,2,0),"*"),"")</f>
        <v/>
      </c>
      <c r="S519" s="111" t="str">
        <f>IFERROR(CONCATENATE(VLOOKUP(L519,PARAM!E:F,2,0),VLOOKUP(M519,PARAM!K:L,2,0),VLOOKUP(N519,PARAM!H:I,2,0),VLOOKUP(O519,PARAM!P:Q,2,0),VLOOKUP(P519,PARAM!S:T,2,0)),"")</f>
        <v/>
      </c>
      <c r="T519" s="111">
        <f t="shared" si="4"/>
        <v>0</v>
      </c>
      <c r="U519" s="111" t="str">
        <f t="shared" si="5"/>
        <v>CAMISETAS CABALLERO COLOMBIA 1.1 LOCAL AMARILLO TALLA XL</v>
      </c>
    </row>
    <row r="520" hidden="1">
      <c r="A520" s="5">
        <v>1.0</v>
      </c>
      <c r="B520" s="5" t="s">
        <v>2487</v>
      </c>
      <c r="C520" s="1"/>
      <c r="D520" s="5" t="s">
        <v>2609</v>
      </c>
      <c r="E520" s="4">
        <v>37000.0</v>
      </c>
      <c r="F520" s="2">
        <f t="shared" si="2"/>
        <v>37000</v>
      </c>
      <c r="G520" s="109">
        <f t="shared" si="8"/>
        <v>74000</v>
      </c>
      <c r="H520" s="1"/>
      <c r="I520" s="1"/>
      <c r="J520" s="1"/>
      <c r="K520" s="110" t="s">
        <v>1746</v>
      </c>
      <c r="L520" s="110" t="s">
        <v>1761</v>
      </c>
      <c r="M520" s="110" t="s">
        <v>1606</v>
      </c>
      <c r="N520" s="110" t="s">
        <v>2489</v>
      </c>
      <c r="O520" s="110" t="s">
        <v>1768</v>
      </c>
      <c r="P520" s="112" t="s">
        <v>1751</v>
      </c>
      <c r="Q520" s="111" t="s">
        <v>1324</v>
      </c>
      <c r="R520" s="113" t="str">
        <f>IFERROR(CONCATENATE("*",VLOOKUP(L520,PARAM!E:F,2,0),VLOOKUP(M520,PARAM!K:L,2,0),VLOOKUP(N520,PARAM!H:I,2,0),VLOOKUP(P520,PARAM!S:T,2,0),"*"),"")</f>
        <v/>
      </c>
      <c r="S520" s="111" t="str">
        <f>IFERROR(CONCATENATE(VLOOKUP(L520,PARAM!E:F,2,0),VLOOKUP(M520,PARAM!K:L,2,0),VLOOKUP(N520,PARAM!H:I,2,0),VLOOKUP(O520,PARAM!P:Q,2,0),VLOOKUP(P520,PARAM!S:T,2,0)),"")</f>
        <v/>
      </c>
      <c r="T520" s="111">
        <f t="shared" si="4"/>
        <v>0</v>
      </c>
      <c r="U520" s="111" t="str">
        <f t="shared" si="5"/>
        <v>CAMISETAS CABALLERO COLOMBIA 1.1 LOCAL AMARILLO TALLA L</v>
      </c>
    </row>
    <row r="521" hidden="1">
      <c r="A521" s="5">
        <v>1.0</v>
      </c>
      <c r="B521" s="5" t="s">
        <v>2610</v>
      </c>
      <c r="C521" s="1"/>
      <c r="D521" s="5" t="s">
        <v>2611</v>
      </c>
      <c r="E521" s="4">
        <v>90000.0</v>
      </c>
      <c r="F521" s="2">
        <f t="shared" si="2"/>
        <v>90000</v>
      </c>
      <c r="G521" s="109">
        <f t="shared" si="8"/>
        <v>180000</v>
      </c>
      <c r="H521" s="1"/>
      <c r="I521" s="1"/>
      <c r="J521" s="1"/>
      <c r="K521" s="110" t="s">
        <v>1746</v>
      </c>
      <c r="L521" s="110" t="s">
        <v>1846</v>
      </c>
      <c r="M521" s="110" t="s">
        <v>1606</v>
      </c>
      <c r="N521" s="110" t="s">
        <v>1847</v>
      </c>
      <c r="O521" s="110" t="s">
        <v>1612</v>
      </c>
      <c r="P521" s="112" t="s">
        <v>1752</v>
      </c>
      <c r="Q521" s="111" t="s">
        <v>1310</v>
      </c>
      <c r="R521" s="113" t="str">
        <f>IFERROR(CONCATENATE("*",VLOOKUP(L521,PARAM!E:F,2,0),VLOOKUP(M521,PARAM!K:L,2,0),VLOOKUP(N521,PARAM!H:I,2,0),VLOOKUP(P521,PARAM!S:T,2,0),"*"),"")</f>
        <v>*4124325*</v>
      </c>
      <c r="S521" s="111" t="str">
        <f>IFERROR(CONCATENATE(VLOOKUP(L521,PARAM!E:F,2,0),VLOOKUP(M521,PARAM!K:L,2,0),VLOOKUP(N521,PARAM!H:I,2,0),VLOOKUP(O521,PARAM!P:Q,2,0),VLOOKUP(P521,PARAM!S:T,2,0)),"")</f>
        <v>412431425</v>
      </c>
      <c r="T521" s="111">
        <f t="shared" si="4"/>
        <v>9</v>
      </c>
      <c r="U521" s="111" t="str">
        <f t="shared" si="5"/>
        <v>SUDADERA CABALLERO BARCELONA ROJO TALLA M</v>
      </c>
    </row>
    <row r="522" hidden="1">
      <c r="A522" s="5">
        <v>1.0</v>
      </c>
      <c r="B522" s="5" t="s">
        <v>2610</v>
      </c>
      <c r="C522" s="1"/>
      <c r="D522" s="5" t="s">
        <v>2611</v>
      </c>
      <c r="E522" s="4">
        <v>90000.0</v>
      </c>
      <c r="F522" s="2">
        <f t="shared" si="2"/>
        <v>90000</v>
      </c>
      <c r="G522" s="109">
        <f t="shared" si="8"/>
        <v>180000</v>
      </c>
      <c r="H522" s="1"/>
      <c r="I522" s="1"/>
      <c r="J522" s="1"/>
      <c r="K522" s="110" t="s">
        <v>1746</v>
      </c>
      <c r="L522" s="110" t="s">
        <v>1846</v>
      </c>
      <c r="M522" s="110" t="s">
        <v>1606</v>
      </c>
      <c r="N522" s="110" t="s">
        <v>1847</v>
      </c>
      <c r="O522" s="110" t="s">
        <v>1771</v>
      </c>
      <c r="P522" s="112" t="s">
        <v>1754</v>
      </c>
      <c r="Q522" s="111" t="s">
        <v>1310</v>
      </c>
      <c r="R522" s="113" t="str">
        <f>IFERROR(CONCATENATE("*",VLOOKUP(L522,PARAM!E:F,2,0),VLOOKUP(M522,PARAM!K:L,2,0),VLOOKUP(N522,PARAM!H:I,2,0),VLOOKUP(P522,PARAM!S:T,2,0),"*"),"")</f>
        <v>*4124332*</v>
      </c>
      <c r="S522" s="111" t="str">
        <f>IFERROR(CONCATENATE(VLOOKUP(L522,PARAM!E:F,2,0),VLOOKUP(M522,PARAM!K:L,2,0),VLOOKUP(N522,PARAM!H:I,2,0),VLOOKUP(O522,PARAM!P:Q,2,0),VLOOKUP(P522,PARAM!S:T,2,0)),"")</f>
        <v>41243232</v>
      </c>
      <c r="T522" s="111">
        <f t="shared" si="4"/>
        <v>9</v>
      </c>
      <c r="U522" s="111" t="str">
        <f t="shared" si="5"/>
        <v>SUDADERA CABALLERO BARCELONA AZUL TALLA XL</v>
      </c>
    </row>
    <row r="523" hidden="1">
      <c r="A523" s="5">
        <v>1.0</v>
      </c>
      <c r="B523" s="5" t="s">
        <v>2612</v>
      </c>
      <c r="C523" s="1"/>
      <c r="D523" s="5" t="s">
        <v>2613</v>
      </c>
      <c r="E523" s="4">
        <v>90000.0</v>
      </c>
      <c r="F523" s="2">
        <f t="shared" si="2"/>
        <v>90000</v>
      </c>
      <c r="G523" s="109">
        <f t="shared" si="8"/>
        <v>180000</v>
      </c>
      <c r="H523" s="1"/>
      <c r="I523" s="1"/>
      <c r="J523" s="1"/>
      <c r="K523" s="110" t="s">
        <v>1746</v>
      </c>
      <c r="L523" s="110" t="s">
        <v>1846</v>
      </c>
      <c r="M523" s="110" t="s">
        <v>1606</v>
      </c>
      <c r="N523" s="110" t="s">
        <v>1849</v>
      </c>
      <c r="O523" s="110" t="s">
        <v>1797</v>
      </c>
      <c r="P523" s="112" t="s">
        <v>1752</v>
      </c>
      <c r="Q523" s="111" t="s">
        <v>1324</v>
      </c>
      <c r="R523" s="113" t="str">
        <f>IFERROR(CONCATENATE("*",VLOOKUP(L523,PARAM!E:F,2,0),VLOOKUP(M523,PARAM!K:L,2,0),VLOOKUP(N523,PARAM!H:I,2,0),VLOOKUP(P523,PARAM!S:T,2,0),"*"),"")</f>
        <v>*41223225*</v>
      </c>
      <c r="S523" s="111" t="str">
        <f>IFERROR(CONCATENATE(VLOOKUP(L523,PARAM!E:F,2,0),VLOOKUP(M523,PARAM!K:L,2,0),VLOOKUP(N523,PARAM!H:I,2,0),VLOOKUP(O523,PARAM!P:Q,2,0),VLOOKUP(P523,PARAM!S:T,2,0)),"")</f>
        <v>412232425</v>
      </c>
      <c r="T523" s="111">
        <f t="shared" si="4"/>
        <v>10</v>
      </c>
      <c r="U523" s="111" t="str">
        <f t="shared" si="5"/>
        <v>SUDADERA CABALLERO REAL MADRID AZUL NOCHE TALLA M</v>
      </c>
    </row>
    <row r="524" hidden="1">
      <c r="A524" s="5">
        <v>1.0</v>
      </c>
      <c r="B524" s="5" t="s">
        <v>2612</v>
      </c>
      <c r="C524" s="1"/>
      <c r="D524" s="5" t="s">
        <v>2613</v>
      </c>
      <c r="E524" s="4">
        <v>90000.0</v>
      </c>
      <c r="F524" s="2">
        <f t="shared" si="2"/>
        <v>90000</v>
      </c>
      <c r="G524" s="109">
        <f t="shared" si="8"/>
        <v>180000</v>
      </c>
      <c r="H524" s="1"/>
      <c r="I524" s="1"/>
      <c r="J524" s="1"/>
      <c r="K524" s="110" t="s">
        <v>1746</v>
      </c>
      <c r="L524" s="110" t="s">
        <v>1846</v>
      </c>
      <c r="M524" s="110" t="s">
        <v>1606</v>
      </c>
      <c r="N524" s="110" t="s">
        <v>1849</v>
      </c>
      <c r="O524" s="110" t="s">
        <v>1797</v>
      </c>
      <c r="P524" s="112" t="s">
        <v>1751</v>
      </c>
      <c r="Q524" s="111" t="s">
        <v>1324</v>
      </c>
      <c r="R524" s="113" t="str">
        <f>IFERROR(CONCATENATE("*",VLOOKUP(L524,PARAM!E:F,2,0),VLOOKUP(M524,PARAM!K:L,2,0),VLOOKUP(N524,PARAM!H:I,2,0),VLOOKUP(P524,PARAM!S:T,2,0),"*"),"")</f>
        <v>*41223223*</v>
      </c>
      <c r="S524" s="111" t="str">
        <f>IFERROR(CONCATENATE(VLOOKUP(L524,PARAM!E:F,2,0),VLOOKUP(M524,PARAM!K:L,2,0),VLOOKUP(N524,PARAM!H:I,2,0),VLOOKUP(O524,PARAM!P:Q,2,0),VLOOKUP(P524,PARAM!S:T,2,0)),"")</f>
        <v>412232423</v>
      </c>
      <c r="T524" s="111">
        <f t="shared" si="4"/>
        <v>10</v>
      </c>
      <c r="U524" s="111" t="str">
        <f t="shared" si="5"/>
        <v>SUDADERA CABALLERO REAL MADRID AZUL NOCHE TALLA L</v>
      </c>
    </row>
    <row r="525" hidden="1">
      <c r="A525" s="5">
        <v>1.0</v>
      </c>
      <c r="B525" s="5" t="s">
        <v>2614</v>
      </c>
      <c r="C525" s="1"/>
      <c r="D525" s="5" t="s">
        <v>2615</v>
      </c>
      <c r="E525" s="4">
        <v>85000.0</v>
      </c>
      <c r="F525" s="2">
        <f t="shared" si="2"/>
        <v>85000</v>
      </c>
      <c r="G525" s="109">
        <f t="shared" si="8"/>
        <v>170000</v>
      </c>
      <c r="H525" s="1"/>
      <c r="I525" s="1"/>
      <c r="J525" s="1"/>
      <c r="K525" s="110" t="s">
        <v>1746</v>
      </c>
      <c r="L525" s="110" t="s">
        <v>1846</v>
      </c>
      <c r="M525" s="110" t="s">
        <v>1606</v>
      </c>
      <c r="N525" s="110" t="s">
        <v>1848</v>
      </c>
      <c r="O525" s="110" t="s">
        <v>1611</v>
      </c>
      <c r="P525" s="112" t="s">
        <v>1752</v>
      </c>
      <c r="Q525" s="111" t="s">
        <v>1324</v>
      </c>
      <c r="R525" s="113" t="str">
        <f>IFERROR(CONCATENATE("*",VLOOKUP(L525,PARAM!E:F,2,0),VLOOKUP(M525,PARAM!K:L,2,0),VLOOKUP(N525,PARAM!H:I,2,0),VLOOKUP(P525,PARAM!S:T,2,0),"*"),"")</f>
        <v>*4128925*</v>
      </c>
      <c r="S525" s="111" t="str">
        <f>IFERROR(CONCATENATE(VLOOKUP(L525,PARAM!E:F,2,0),VLOOKUP(M525,PARAM!K:L,2,0),VLOOKUP(N525,PARAM!H:I,2,0),VLOOKUP(O525,PARAM!P:Q,2,0),VLOOKUP(P525,PARAM!S:T,2,0)),"")</f>
        <v>412891225</v>
      </c>
      <c r="T525" s="111">
        <f t="shared" si="4"/>
        <v>9</v>
      </c>
      <c r="U525" s="111" t="str">
        <f t="shared" si="5"/>
        <v>SUDADERA CABALLERO COLOMBIA CENTENARIO NEGRO TALLA M</v>
      </c>
    </row>
    <row r="526" hidden="1">
      <c r="A526" s="7">
        <v>1.0</v>
      </c>
      <c r="B526" s="5" t="s">
        <v>2616</v>
      </c>
      <c r="C526" s="1"/>
      <c r="D526" s="5" t="s">
        <v>2617</v>
      </c>
      <c r="E526" s="4">
        <v>35000.0</v>
      </c>
      <c r="F526" s="2">
        <f t="shared" si="2"/>
        <v>35000</v>
      </c>
      <c r="G526" s="109">
        <f t="shared" si="8"/>
        <v>70000</v>
      </c>
      <c r="H526" s="1"/>
      <c r="I526" s="1"/>
      <c r="J526" s="1"/>
      <c r="K526" s="110" t="s">
        <v>1870</v>
      </c>
      <c r="L526" s="110" t="s">
        <v>1902</v>
      </c>
      <c r="M526" s="110" t="s">
        <v>1606</v>
      </c>
      <c r="N526" s="110" t="s">
        <v>1905</v>
      </c>
      <c r="O526" s="110" t="s">
        <v>1771</v>
      </c>
      <c r="P526" s="112">
        <v>28.0</v>
      </c>
      <c r="Q526" s="111" t="s">
        <v>1737</v>
      </c>
      <c r="R526" s="113" t="str">
        <f>IFERROR(CONCATENATE("*",VLOOKUP(L526,PARAM!E:F,2,0),VLOOKUP(M526,PARAM!K:L,2,0),VLOOKUP(N526,PARAM!H:I,2,0),VLOOKUP(P526,PARAM!S:T,2,0),"*"),"")</f>
        <v>*1215612*</v>
      </c>
      <c r="S526" s="111" t="str">
        <f>IFERROR(CONCATENATE(VLOOKUP(L526,PARAM!E:F,2,0),VLOOKUP(M526,PARAM!K:L,2,0),VLOOKUP(N526,PARAM!H:I,2,0),VLOOKUP(O526,PARAM!P:Q,2,0),VLOOKUP(P526,PARAM!S:T,2,0)),"")</f>
        <v>12156212</v>
      </c>
      <c r="T526" s="111">
        <f t="shared" si="4"/>
        <v>9</v>
      </c>
      <c r="U526" s="111" t="str">
        <f t="shared" si="5"/>
        <v>JEANS CABALLERO JOGGER AZUL TALLA 28</v>
      </c>
    </row>
    <row r="527" hidden="1">
      <c r="A527" s="7">
        <v>2.0</v>
      </c>
      <c r="B527" s="5" t="s">
        <v>2616</v>
      </c>
      <c r="C527" s="1"/>
      <c r="D527" s="5" t="s">
        <v>2617</v>
      </c>
      <c r="E527" s="4">
        <v>35000.0</v>
      </c>
      <c r="F527" s="2">
        <f t="shared" si="2"/>
        <v>70000</v>
      </c>
      <c r="G527" s="109">
        <f t="shared" si="8"/>
        <v>70000</v>
      </c>
      <c r="H527" s="1"/>
      <c r="I527" s="1"/>
      <c r="J527" s="1"/>
      <c r="K527" s="110" t="s">
        <v>1870</v>
      </c>
      <c r="L527" s="110" t="s">
        <v>1902</v>
      </c>
      <c r="M527" s="110" t="s">
        <v>1606</v>
      </c>
      <c r="N527" s="110" t="s">
        <v>1905</v>
      </c>
      <c r="O527" s="110" t="s">
        <v>1771</v>
      </c>
      <c r="P527" s="112">
        <v>30.0</v>
      </c>
      <c r="Q527" s="111" t="s">
        <v>1737</v>
      </c>
      <c r="R527" s="113" t="str">
        <f>IFERROR(CONCATENATE("*",VLOOKUP(L527,PARAM!E:F,2,0),VLOOKUP(M527,PARAM!K:L,2,0),VLOOKUP(N527,PARAM!H:I,2,0),VLOOKUP(P527,PARAM!S:T,2,0),"*"),"")</f>
        <v>*1215613*</v>
      </c>
      <c r="S527" s="111" t="str">
        <f>IFERROR(CONCATENATE(VLOOKUP(L527,PARAM!E:F,2,0),VLOOKUP(M527,PARAM!K:L,2,0),VLOOKUP(N527,PARAM!H:I,2,0),VLOOKUP(O527,PARAM!P:Q,2,0),VLOOKUP(P527,PARAM!S:T,2,0)),"")</f>
        <v>12156213</v>
      </c>
      <c r="T527" s="111">
        <f t="shared" si="4"/>
        <v>9</v>
      </c>
      <c r="U527" s="111" t="str">
        <f t="shared" si="5"/>
        <v>JEANS CABALLERO JOGGER AZUL TALLA 30</v>
      </c>
    </row>
    <row r="528" hidden="1">
      <c r="A528" s="7">
        <v>2.0</v>
      </c>
      <c r="B528" s="5" t="s">
        <v>2616</v>
      </c>
      <c r="C528" s="1"/>
      <c r="D528" s="5" t="s">
        <v>2617</v>
      </c>
      <c r="E528" s="4">
        <v>35000.0</v>
      </c>
      <c r="F528" s="2">
        <f t="shared" si="2"/>
        <v>70000</v>
      </c>
      <c r="G528" s="109">
        <f t="shared" si="8"/>
        <v>70000</v>
      </c>
      <c r="H528" s="1"/>
      <c r="I528" s="1"/>
      <c r="J528" s="1"/>
      <c r="K528" s="110" t="s">
        <v>1870</v>
      </c>
      <c r="L528" s="110" t="s">
        <v>1902</v>
      </c>
      <c r="M528" s="110" t="s">
        <v>1606</v>
      </c>
      <c r="N528" s="110" t="s">
        <v>1905</v>
      </c>
      <c r="O528" s="110" t="s">
        <v>1771</v>
      </c>
      <c r="P528" s="112">
        <v>32.0</v>
      </c>
      <c r="Q528" s="111" t="s">
        <v>1737</v>
      </c>
      <c r="R528" s="113" t="str">
        <f>IFERROR(CONCATENATE("*",VLOOKUP(L528,PARAM!E:F,2,0),VLOOKUP(M528,PARAM!K:L,2,0),VLOOKUP(N528,PARAM!H:I,2,0),VLOOKUP(P528,PARAM!S:T,2,0),"*"),"")</f>
        <v>*1215614*</v>
      </c>
      <c r="S528" s="111" t="str">
        <f>IFERROR(CONCATENATE(VLOOKUP(L528,PARAM!E:F,2,0),VLOOKUP(M528,PARAM!K:L,2,0),VLOOKUP(N528,PARAM!H:I,2,0),VLOOKUP(O528,PARAM!P:Q,2,0),VLOOKUP(P528,PARAM!S:T,2,0)),"")</f>
        <v>12156214</v>
      </c>
      <c r="T528" s="111">
        <f t="shared" si="4"/>
        <v>9</v>
      </c>
      <c r="U528" s="111" t="str">
        <f t="shared" si="5"/>
        <v>JEANS CABALLERO JOGGER AZUL TALLA 32</v>
      </c>
    </row>
    <row r="529" hidden="1">
      <c r="A529" s="7">
        <v>2.0</v>
      </c>
      <c r="B529" s="5" t="s">
        <v>2616</v>
      </c>
      <c r="C529" s="1"/>
      <c r="D529" s="5" t="s">
        <v>2617</v>
      </c>
      <c r="E529" s="4">
        <v>35000.0</v>
      </c>
      <c r="F529" s="2">
        <f t="shared" si="2"/>
        <v>70000</v>
      </c>
      <c r="G529" s="109">
        <f t="shared" si="8"/>
        <v>70000</v>
      </c>
      <c r="H529" s="1"/>
      <c r="I529" s="1"/>
      <c r="J529" s="1"/>
      <c r="K529" s="110" t="s">
        <v>1870</v>
      </c>
      <c r="L529" s="110" t="s">
        <v>1902</v>
      </c>
      <c r="M529" s="110" t="s">
        <v>1606</v>
      </c>
      <c r="N529" s="110" t="s">
        <v>1905</v>
      </c>
      <c r="O529" s="110" t="s">
        <v>1771</v>
      </c>
      <c r="P529" s="112">
        <v>34.0</v>
      </c>
      <c r="Q529" s="111" t="s">
        <v>1737</v>
      </c>
      <c r="R529" s="113" t="str">
        <f>IFERROR(CONCATENATE("*",VLOOKUP(L529,PARAM!E:F,2,0),VLOOKUP(M529,PARAM!K:L,2,0),VLOOKUP(N529,PARAM!H:I,2,0),VLOOKUP(P529,PARAM!S:T,2,0),"*"),"")</f>
        <v>*1215615*</v>
      </c>
      <c r="S529" s="111" t="str">
        <f>IFERROR(CONCATENATE(VLOOKUP(L529,PARAM!E:F,2,0),VLOOKUP(M529,PARAM!K:L,2,0),VLOOKUP(N529,PARAM!H:I,2,0),VLOOKUP(O529,PARAM!P:Q,2,0),VLOOKUP(P529,PARAM!S:T,2,0)),"")</f>
        <v>12156215</v>
      </c>
      <c r="T529" s="111">
        <f t="shared" si="4"/>
        <v>9</v>
      </c>
      <c r="U529" s="111" t="str">
        <f t="shared" si="5"/>
        <v>JEANS CABALLERO JOGGER AZUL TALLA 34</v>
      </c>
    </row>
    <row r="530" hidden="1">
      <c r="A530" s="7">
        <v>1.0</v>
      </c>
      <c r="B530" s="5" t="s">
        <v>2616</v>
      </c>
      <c r="C530" s="1"/>
      <c r="D530" s="5" t="s">
        <v>2617</v>
      </c>
      <c r="E530" s="4">
        <v>35000.0</v>
      </c>
      <c r="F530" s="2">
        <f t="shared" si="2"/>
        <v>35000</v>
      </c>
      <c r="G530" s="109">
        <f t="shared" si="8"/>
        <v>70000</v>
      </c>
      <c r="H530" s="1"/>
      <c r="I530" s="1"/>
      <c r="J530" s="1"/>
      <c r="K530" s="110" t="s">
        <v>1870</v>
      </c>
      <c r="L530" s="110" t="s">
        <v>1902</v>
      </c>
      <c r="M530" s="110" t="s">
        <v>1606</v>
      </c>
      <c r="N530" s="110" t="s">
        <v>1905</v>
      </c>
      <c r="O530" s="110" t="s">
        <v>1771</v>
      </c>
      <c r="P530" s="112">
        <v>36.0</v>
      </c>
      <c r="Q530" s="111" t="s">
        <v>1737</v>
      </c>
      <c r="R530" s="113" t="str">
        <f>IFERROR(CONCATENATE("*",VLOOKUP(L530,PARAM!E:F,2,0),VLOOKUP(M530,PARAM!K:L,2,0),VLOOKUP(N530,PARAM!H:I,2,0),VLOOKUP(P530,PARAM!S:T,2,0),"*"),"")</f>
        <v>*1215616*</v>
      </c>
      <c r="S530" s="111" t="str">
        <f>IFERROR(CONCATENATE(VLOOKUP(L530,PARAM!E:F,2,0),VLOOKUP(M530,PARAM!K:L,2,0),VLOOKUP(N530,PARAM!H:I,2,0),VLOOKUP(O530,PARAM!P:Q,2,0),VLOOKUP(P530,PARAM!S:T,2,0)),"")</f>
        <v>12156216</v>
      </c>
      <c r="T530" s="111">
        <f t="shared" si="4"/>
        <v>9</v>
      </c>
      <c r="U530" s="111" t="str">
        <f t="shared" si="5"/>
        <v>JEANS CABALLERO JOGGER AZUL TALLA 36</v>
      </c>
    </row>
    <row r="531" hidden="1">
      <c r="A531" s="7">
        <v>1.0</v>
      </c>
      <c r="B531" s="5" t="s">
        <v>2618</v>
      </c>
      <c r="C531" s="1"/>
      <c r="D531" s="5" t="s">
        <v>2619</v>
      </c>
      <c r="E531" s="4">
        <v>35000.0</v>
      </c>
      <c r="F531" s="2">
        <f t="shared" si="2"/>
        <v>35000</v>
      </c>
      <c r="G531" s="109">
        <f t="shared" si="8"/>
        <v>70000</v>
      </c>
      <c r="H531" s="1"/>
      <c r="I531" s="1"/>
      <c r="J531" s="1"/>
      <c r="K531" s="110" t="s">
        <v>1870</v>
      </c>
      <c r="L531" s="110" t="s">
        <v>1902</v>
      </c>
      <c r="M531" s="110" t="s">
        <v>1606</v>
      </c>
      <c r="N531" s="110" t="s">
        <v>1905</v>
      </c>
      <c r="O531" s="110" t="s">
        <v>1620</v>
      </c>
      <c r="P531" s="112">
        <v>28.0</v>
      </c>
      <c r="Q531" s="111" t="s">
        <v>1737</v>
      </c>
      <c r="R531" s="113" t="str">
        <f>IFERROR(CONCATENATE("*",VLOOKUP(L531,PARAM!E:F,2,0),VLOOKUP(M531,PARAM!K:L,2,0),VLOOKUP(N531,PARAM!H:I,2,0),VLOOKUP(P531,PARAM!S:T,2,0),"*"),"")</f>
        <v>*1215612*</v>
      </c>
      <c r="S531" s="111" t="str">
        <f>IFERROR(CONCATENATE(VLOOKUP(L531,PARAM!E:F,2,0),VLOOKUP(M531,PARAM!K:L,2,0),VLOOKUP(N531,PARAM!H:I,2,0),VLOOKUP(O531,PARAM!P:Q,2,0),VLOOKUP(P531,PARAM!S:T,2,0)),"")</f>
        <v>121561012</v>
      </c>
      <c r="T531" s="111">
        <f t="shared" si="4"/>
        <v>9</v>
      </c>
      <c r="U531" s="111" t="str">
        <f t="shared" si="5"/>
        <v>JEANS CABALLERO JOGGER GRIS TALLA 28</v>
      </c>
    </row>
    <row r="532" hidden="1">
      <c r="A532" s="7">
        <v>1.0</v>
      </c>
      <c r="B532" s="5" t="s">
        <v>2618</v>
      </c>
      <c r="C532" s="1"/>
      <c r="D532" s="5" t="s">
        <v>2619</v>
      </c>
      <c r="E532" s="4">
        <v>35000.0</v>
      </c>
      <c r="F532" s="2">
        <f t="shared" si="2"/>
        <v>35000</v>
      </c>
      <c r="G532" s="109">
        <f t="shared" si="8"/>
        <v>70000</v>
      </c>
      <c r="H532" s="1"/>
      <c r="I532" s="1"/>
      <c r="J532" s="1"/>
      <c r="K532" s="110" t="s">
        <v>1870</v>
      </c>
      <c r="L532" s="110" t="s">
        <v>1902</v>
      </c>
      <c r="M532" s="110" t="s">
        <v>1606</v>
      </c>
      <c r="N532" s="110" t="s">
        <v>1905</v>
      </c>
      <c r="O532" s="110" t="s">
        <v>1620</v>
      </c>
      <c r="P532" s="112">
        <v>30.0</v>
      </c>
      <c r="Q532" s="111" t="s">
        <v>1737</v>
      </c>
      <c r="R532" s="113" t="str">
        <f>IFERROR(CONCATENATE("*",VLOOKUP(L532,PARAM!E:F,2,0),VLOOKUP(M532,PARAM!K:L,2,0),VLOOKUP(N532,PARAM!H:I,2,0),VLOOKUP(P532,PARAM!S:T,2,0),"*"),"")</f>
        <v>*1215613*</v>
      </c>
      <c r="S532" s="111" t="str">
        <f>IFERROR(CONCATENATE(VLOOKUP(L532,PARAM!E:F,2,0),VLOOKUP(M532,PARAM!K:L,2,0),VLOOKUP(N532,PARAM!H:I,2,0),VLOOKUP(O532,PARAM!P:Q,2,0),VLOOKUP(P532,PARAM!S:T,2,0)),"")</f>
        <v>121561013</v>
      </c>
      <c r="T532" s="111">
        <f t="shared" si="4"/>
        <v>9</v>
      </c>
      <c r="U532" s="111" t="str">
        <f t="shared" si="5"/>
        <v>JEANS CABALLERO JOGGER GRIS TALLA 30</v>
      </c>
    </row>
    <row r="533" hidden="1">
      <c r="A533" s="7">
        <v>1.0</v>
      </c>
      <c r="B533" s="5" t="s">
        <v>2618</v>
      </c>
      <c r="C533" s="1"/>
      <c r="D533" s="5" t="s">
        <v>2619</v>
      </c>
      <c r="E533" s="4">
        <v>35000.0</v>
      </c>
      <c r="F533" s="2">
        <f t="shared" si="2"/>
        <v>35000</v>
      </c>
      <c r="G533" s="109">
        <f t="shared" si="8"/>
        <v>70000</v>
      </c>
      <c r="H533" s="1"/>
      <c r="I533" s="1"/>
      <c r="J533" s="1"/>
      <c r="K533" s="110" t="s">
        <v>1870</v>
      </c>
      <c r="L533" s="110" t="s">
        <v>1902</v>
      </c>
      <c r="M533" s="110" t="s">
        <v>1606</v>
      </c>
      <c r="N533" s="110" t="s">
        <v>1905</v>
      </c>
      <c r="O533" s="110" t="s">
        <v>1620</v>
      </c>
      <c r="P533" s="112">
        <v>32.0</v>
      </c>
      <c r="Q533" s="111" t="s">
        <v>1737</v>
      </c>
      <c r="R533" s="113" t="str">
        <f>IFERROR(CONCATENATE("*",VLOOKUP(L533,PARAM!E:F,2,0),VLOOKUP(M533,PARAM!K:L,2,0),VLOOKUP(N533,PARAM!H:I,2,0),VLOOKUP(P533,PARAM!S:T,2,0),"*"),"")</f>
        <v>*1215614*</v>
      </c>
      <c r="S533" s="111" t="str">
        <f>IFERROR(CONCATENATE(VLOOKUP(L533,PARAM!E:F,2,0),VLOOKUP(M533,PARAM!K:L,2,0),VLOOKUP(N533,PARAM!H:I,2,0),VLOOKUP(O533,PARAM!P:Q,2,0),VLOOKUP(P533,PARAM!S:T,2,0)),"")</f>
        <v>121561014</v>
      </c>
      <c r="T533" s="111">
        <f t="shared" si="4"/>
        <v>9</v>
      </c>
      <c r="U533" s="111" t="str">
        <f t="shared" si="5"/>
        <v>JEANS CABALLERO JOGGER GRIS TALLA 32</v>
      </c>
    </row>
    <row r="534" hidden="1">
      <c r="A534" s="7">
        <v>1.0</v>
      </c>
      <c r="B534" s="5" t="s">
        <v>2618</v>
      </c>
      <c r="C534" s="1"/>
      <c r="D534" s="5" t="s">
        <v>2619</v>
      </c>
      <c r="E534" s="4">
        <v>35000.0</v>
      </c>
      <c r="F534" s="2">
        <f t="shared" si="2"/>
        <v>35000</v>
      </c>
      <c r="G534" s="109">
        <f t="shared" si="8"/>
        <v>70000</v>
      </c>
      <c r="H534" s="1"/>
      <c r="I534" s="1"/>
      <c r="J534" s="1"/>
      <c r="K534" s="110" t="s">
        <v>1870</v>
      </c>
      <c r="L534" s="110" t="s">
        <v>1902</v>
      </c>
      <c r="M534" s="110" t="s">
        <v>1606</v>
      </c>
      <c r="N534" s="110" t="s">
        <v>1905</v>
      </c>
      <c r="O534" s="110" t="s">
        <v>1620</v>
      </c>
      <c r="P534" s="112">
        <v>34.0</v>
      </c>
      <c r="Q534" s="111" t="s">
        <v>1737</v>
      </c>
      <c r="R534" s="113" t="str">
        <f>IFERROR(CONCATENATE("*",VLOOKUP(L534,PARAM!E:F,2,0),VLOOKUP(M534,PARAM!K:L,2,0),VLOOKUP(N534,PARAM!H:I,2,0),VLOOKUP(P534,PARAM!S:T,2,0),"*"),"")</f>
        <v>*1215615*</v>
      </c>
      <c r="S534" s="111" t="str">
        <f>IFERROR(CONCATENATE(VLOOKUP(L534,PARAM!E:F,2,0),VLOOKUP(M534,PARAM!K:L,2,0),VLOOKUP(N534,PARAM!H:I,2,0),VLOOKUP(O534,PARAM!P:Q,2,0),VLOOKUP(P534,PARAM!S:T,2,0)),"")</f>
        <v>121561015</v>
      </c>
      <c r="T534" s="111">
        <f t="shared" si="4"/>
        <v>9</v>
      </c>
      <c r="U534" s="111" t="str">
        <f t="shared" si="5"/>
        <v>JEANS CABALLERO JOGGER GRIS TALLA 34</v>
      </c>
    </row>
    <row r="535" hidden="1">
      <c r="A535" s="7">
        <v>0.0</v>
      </c>
      <c r="B535" s="5" t="s">
        <v>2618</v>
      </c>
      <c r="C535" s="1"/>
      <c r="D535" s="5" t="s">
        <v>2619</v>
      </c>
      <c r="E535" s="4">
        <v>35000.0</v>
      </c>
      <c r="F535" s="2">
        <f t="shared" si="2"/>
        <v>0</v>
      </c>
      <c r="G535" s="109">
        <f t="shared" si="8"/>
        <v>70000</v>
      </c>
      <c r="H535" s="1"/>
      <c r="I535" s="1"/>
      <c r="J535" s="1"/>
      <c r="K535" s="110" t="s">
        <v>1870</v>
      </c>
      <c r="L535" s="110" t="s">
        <v>1902</v>
      </c>
      <c r="M535" s="110" t="s">
        <v>1606</v>
      </c>
      <c r="N535" s="110" t="s">
        <v>1905</v>
      </c>
      <c r="O535" s="110" t="s">
        <v>1620</v>
      </c>
      <c r="P535" s="112">
        <v>36.0</v>
      </c>
      <c r="Q535" s="111" t="s">
        <v>1737</v>
      </c>
      <c r="R535" s="113" t="str">
        <f>IFERROR(CONCATENATE("*",VLOOKUP(L535,PARAM!E:F,2,0),VLOOKUP(M535,PARAM!K:L,2,0),VLOOKUP(N535,PARAM!H:I,2,0),VLOOKUP(P535,PARAM!S:T,2,0),"*"),"")</f>
        <v>*1215616*</v>
      </c>
      <c r="S535" s="111" t="str">
        <f>IFERROR(CONCATENATE(VLOOKUP(L535,PARAM!E:F,2,0),VLOOKUP(M535,PARAM!K:L,2,0),VLOOKUP(N535,PARAM!H:I,2,0),VLOOKUP(O535,PARAM!P:Q,2,0),VLOOKUP(P535,PARAM!S:T,2,0)),"")</f>
        <v>121561016</v>
      </c>
      <c r="T535" s="111">
        <f t="shared" si="4"/>
        <v>9</v>
      </c>
      <c r="U535" s="111" t="str">
        <f t="shared" si="5"/>
        <v>JEANS CABALLERO JOGGER GRIS TALLA 36</v>
      </c>
    </row>
    <row r="536" hidden="1">
      <c r="A536" s="7">
        <v>3.0</v>
      </c>
      <c r="B536" s="5" t="s">
        <v>2620</v>
      </c>
      <c r="C536" s="1"/>
      <c r="D536" s="5" t="s">
        <v>2621</v>
      </c>
      <c r="E536" s="4">
        <v>45000.0</v>
      </c>
      <c r="F536" s="2">
        <f t="shared" si="2"/>
        <v>135000</v>
      </c>
      <c r="G536" s="109">
        <f t="shared" si="8"/>
        <v>90000</v>
      </c>
      <c r="H536" s="1"/>
      <c r="I536" s="1"/>
      <c r="J536" s="1"/>
      <c r="K536" s="110" t="s">
        <v>1870</v>
      </c>
      <c r="L536" s="110" t="s">
        <v>1899</v>
      </c>
      <c r="M536" s="110" t="s">
        <v>1606</v>
      </c>
      <c r="N536" s="110" t="s">
        <v>1872</v>
      </c>
      <c r="O536" s="110" t="s">
        <v>1584</v>
      </c>
      <c r="P536" s="112">
        <v>28.0</v>
      </c>
      <c r="Q536" s="111" t="s">
        <v>1737</v>
      </c>
      <c r="R536" s="113" t="str">
        <f>IFERROR(CONCATENATE("*",VLOOKUP(L536,PARAM!E:F,2,0),VLOOKUP(M536,PARAM!K:L,2,0),VLOOKUP(N536,PARAM!H:I,2,0),VLOOKUP(P536,PARAM!S:T,2,0),"*"),"")</f>
        <v>*4226612*</v>
      </c>
      <c r="S536" s="111" t="str">
        <f>IFERROR(CONCATENATE(VLOOKUP(L536,PARAM!E:F,2,0),VLOOKUP(M536,PARAM!K:L,2,0),VLOOKUP(N536,PARAM!H:I,2,0),VLOOKUP(O536,PARAM!P:Q,2,0),VLOOKUP(P536,PARAM!S:T,2,0)),"")</f>
        <v>422661612</v>
      </c>
      <c r="T536" s="111">
        <f t="shared" si="4"/>
        <v>9</v>
      </c>
      <c r="U536" s="111" t="str">
        <f t="shared" si="5"/>
        <v>DRILL CABALLERO CAMUFLADO VARIOS TALLA 28</v>
      </c>
    </row>
    <row r="537" hidden="1">
      <c r="A537" s="7">
        <v>4.0</v>
      </c>
      <c r="B537" s="5" t="s">
        <v>2622</v>
      </c>
      <c r="C537" s="1"/>
      <c r="D537" s="5" t="s">
        <v>2621</v>
      </c>
      <c r="E537" s="4">
        <v>45000.0</v>
      </c>
      <c r="F537" s="2">
        <f t="shared" si="2"/>
        <v>180000</v>
      </c>
      <c r="G537" s="109">
        <f t="shared" si="8"/>
        <v>90000</v>
      </c>
      <c r="H537" s="1"/>
      <c r="I537" s="1"/>
      <c r="J537" s="1"/>
      <c r="K537" s="110" t="s">
        <v>1870</v>
      </c>
      <c r="L537" s="110" t="s">
        <v>1899</v>
      </c>
      <c r="M537" s="110" t="s">
        <v>1606</v>
      </c>
      <c r="N537" s="110" t="s">
        <v>1872</v>
      </c>
      <c r="O537" s="110" t="s">
        <v>1584</v>
      </c>
      <c r="P537" s="112">
        <v>30.0</v>
      </c>
      <c r="Q537" s="111" t="s">
        <v>1737</v>
      </c>
      <c r="R537" s="113" t="str">
        <f>IFERROR(CONCATENATE("*",VLOOKUP(L537,PARAM!E:F,2,0),VLOOKUP(M537,PARAM!K:L,2,0),VLOOKUP(N537,PARAM!H:I,2,0),VLOOKUP(P537,PARAM!S:T,2,0),"*"),"")</f>
        <v>*4226613*</v>
      </c>
      <c r="S537" s="111" t="str">
        <f>IFERROR(CONCATENATE(VLOOKUP(L537,PARAM!E:F,2,0),VLOOKUP(M537,PARAM!K:L,2,0),VLOOKUP(N537,PARAM!H:I,2,0),VLOOKUP(O537,PARAM!P:Q,2,0),VLOOKUP(P537,PARAM!S:T,2,0)),"")</f>
        <v>422661613</v>
      </c>
      <c r="T537" s="111">
        <f t="shared" si="4"/>
        <v>9</v>
      </c>
      <c r="U537" s="111" t="str">
        <f t="shared" si="5"/>
        <v>DRILL CABALLERO CAMUFLADO VARIOS TALLA 30</v>
      </c>
    </row>
    <row r="538" hidden="1">
      <c r="A538" s="7">
        <v>4.0</v>
      </c>
      <c r="B538" s="5" t="s">
        <v>2622</v>
      </c>
      <c r="C538" s="1"/>
      <c r="D538" s="5" t="s">
        <v>2621</v>
      </c>
      <c r="E538" s="4">
        <v>45000.0</v>
      </c>
      <c r="F538" s="2">
        <f t="shared" si="2"/>
        <v>180000</v>
      </c>
      <c r="G538" s="109">
        <f t="shared" si="8"/>
        <v>90000</v>
      </c>
      <c r="H538" s="1"/>
      <c r="I538" s="1"/>
      <c r="J538" s="1"/>
      <c r="K538" s="110" t="s">
        <v>1870</v>
      </c>
      <c r="L538" s="110" t="s">
        <v>1899</v>
      </c>
      <c r="M538" s="110" t="s">
        <v>1606</v>
      </c>
      <c r="N538" s="110" t="s">
        <v>1872</v>
      </c>
      <c r="O538" s="110" t="s">
        <v>1584</v>
      </c>
      <c r="P538" s="112">
        <v>32.0</v>
      </c>
      <c r="Q538" s="111" t="s">
        <v>1737</v>
      </c>
      <c r="R538" s="113" t="str">
        <f>IFERROR(CONCATENATE("*",VLOOKUP(L538,PARAM!E:F,2,0),VLOOKUP(M538,PARAM!K:L,2,0),VLOOKUP(N538,PARAM!H:I,2,0),VLOOKUP(P538,PARAM!S:T,2,0),"*"),"")</f>
        <v>*4226614*</v>
      </c>
      <c r="S538" s="111" t="str">
        <f>IFERROR(CONCATENATE(VLOOKUP(L538,PARAM!E:F,2,0),VLOOKUP(M538,PARAM!K:L,2,0),VLOOKUP(N538,PARAM!H:I,2,0),VLOOKUP(O538,PARAM!P:Q,2,0),VLOOKUP(P538,PARAM!S:T,2,0)),"")</f>
        <v>422661614</v>
      </c>
      <c r="T538" s="111">
        <f t="shared" si="4"/>
        <v>9</v>
      </c>
      <c r="U538" s="111" t="str">
        <f t="shared" si="5"/>
        <v>DRILL CABALLERO CAMUFLADO VARIOS TALLA 32</v>
      </c>
    </row>
    <row r="539" hidden="1">
      <c r="A539" s="7">
        <v>3.0</v>
      </c>
      <c r="B539" s="5" t="s">
        <v>2622</v>
      </c>
      <c r="C539" s="1"/>
      <c r="D539" s="5" t="s">
        <v>2621</v>
      </c>
      <c r="E539" s="4">
        <v>45000.0</v>
      </c>
      <c r="F539" s="2">
        <f t="shared" si="2"/>
        <v>135000</v>
      </c>
      <c r="G539" s="109">
        <f t="shared" si="8"/>
        <v>90000</v>
      </c>
      <c r="H539" s="1"/>
      <c r="I539" s="1"/>
      <c r="J539" s="1"/>
      <c r="K539" s="110" t="s">
        <v>1870</v>
      </c>
      <c r="L539" s="110" t="s">
        <v>1899</v>
      </c>
      <c r="M539" s="110" t="s">
        <v>1606</v>
      </c>
      <c r="N539" s="110" t="s">
        <v>1872</v>
      </c>
      <c r="O539" s="110" t="s">
        <v>1584</v>
      </c>
      <c r="P539" s="112">
        <v>34.0</v>
      </c>
      <c r="Q539" s="111" t="s">
        <v>1737</v>
      </c>
      <c r="R539" s="113" t="str">
        <f>IFERROR(CONCATENATE("*",VLOOKUP(L539,PARAM!E:F,2,0),VLOOKUP(M539,PARAM!K:L,2,0),VLOOKUP(N539,PARAM!H:I,2,0),VLOOKUP(P539,PARAM!S:T,2,0),"*"),"")</f>
        <v>*4226615*</v>
      </c>
      <c r="S539" s="111" t="str">
        <f>IFERROR(CONCATENATE(VLOOKUP(L539,PARAM!E:F,2,0),VLOOKUP(M539,PARAM!K:L,2,0),VLOOKUP(N539,PARAM!H:I,2,0),VLOOKUP(O539,PARAM!P:Q,2,0),VLOOKUP(P539,PARAM!S:T,2,0)),"")</f>
        <v>422661615</v>
      </c>
      <c r="T539" s="111">
        <f t="shared" si="4"/>
        <v>9</v>
      </c>
      <c r="U539" s="111" t="str">
        <f t="shared" si="5"/>
        <v>DRILL CABALLERO CAMUFLADO VARIOS TALLA 34</v>
      </c>
    </row>
    <row r="540" hidden="1">
      <c r="A540" s="7">
        <v>1.0</v>
      </c>
      <c r="B540" s="5" t="s">
        <v>2622</v>
      </c>
      <c r="C540" s="1"/>
      <c r="D540" s="5" t="s">
        <v>2621</v>
      </c>
      <c r="E540" s="4">
        <v>45000.0</v>
      </c>
      <c r="F540" s="2">
        <f t="shared" si="2"/>
        <v>45000</v>
      </c>
      <c r="G540" s="109">
        <f t="shared" si="8"/>
        <v>90000</v>
      </c>
      <c r="H540" s="1"/>
      <c r="I540" s="1"/>
      <c r="J540" s="1"/>
      <c r="K540" s="110" t="s">
        <v>1870</v>
      </c>
      <c r="L540" s="110" t="s">
        <v>1899</v>
      </c>
      <c r="M540" s="110" t="s">
        <v>1606</v>
      </c>
      <c r="N540" s="110" t="s">
        <v>1872</v>
      </c>
      <c r="O540" s="110" t="s">
        <v>1584</v>
      </c>
      <c r="P540" s="112">
        <v>36.0</v>
      </c>
      <c r="Q540" s="111" t="s">
        <v>1737</v>
      </c>
      <c r="R540" s="113" t="str">
        <f>IFERROR(CONCATENATE("*",VLOOKUP(L540,PARAM!E:F,2,0),VLOOKUP(M540,PARAM!K:L,2,0),VLOOKUP(N540,PARAM!H:I,2,0),VLOOKUP(P540,PARAM!S:T,2,0),"*"),"")</f>
        <v>*4226616*</v>
      </c>
      <c r="S540" s="111" t="str">
        <f>IFERROR(CONCATENATE(VLOOKUP(L540,PARAM!E:F,2,0),VLOOKUP(M540,PARAM!K:L,2,0),VLOOKUP(N540,PARAM!H:I,2,0),VLOOKUP(O540,PARAM!P:Q,2,0),VLOOKUP(P540,PARAM!S:T,2,0)),"")</f>
        <v>422661616</v>
      </c>
      <c r="T540" s="111">
        <f t="shared" si="4"/>
        <v>9</v>
      </c>
      <c r="U540" s="111" t="str">
        <f t="shared" si="5"/>
        <v>DRILL CABALLERO CAMUFLADO VARIOS TALLA 36</v>
      </c>
    </row>
    <row r="541" hidden="1">
      <c r="A541" s="7">
        <v>0.0</v>
      </c>
      <c r="B541" s="5" t="s">
        <v>2623</v>
      </c>
      <c r="C541" s="1"/>
      <c r="D541" s="5" t="s">
        <v>2624</v>
      </c>
      <c r="E541" s="4">
        <v>38000.0</v>
      </c>
      <c r="F541" s="2">
        <f t="shared" si="2"/>
        <v>0</v>
      </c>
      <c r="G541" s="109">
        <f t="shared" si="8"/>
        <v>76000</v>
      </c>
      <c r="H541" s="1"/>
      <c r="I541" s="1"/>
      <c r="J541" s="1"/>
      <c r="K541" s="110" t="s">
        <v>1870</v>
      </c>
      <c r="L541" s="110" t="s">
        <v>1899</v>
      </c>
      <c r="M541" s="110" t="s">
        <v>1606</v>
      </c>
      <c r="N541" s="110" t="s">
        <v>1901</v>
      </c>
      <c r="O541" s="110" t="s">
        <v>1584</v>
      </c>
      <c r="P541" s="112">
        <v>28.0</v>
      </c>
      <c r="Q541" s="111" t="s">
        <v>1737</v>
      </c>
      <c r="R541" s="113" t="str">
        <f>IFERROR(CONCATENATE("*",VLOOKUP(L541,PARAM!E:F,2,0),VLOOKUP(M541,PARAM!K:L,2,0),VLOOKUP(N541,PARAM!H:I,2,0),VLOOKUP(P541,PARAM!S:T,2,0),"*"),"")</f>
        <v>*42223712*</v>
      </c>
      <c r="S541" s="111" t="str">
        <f>IFERROR(CONCATENATE(VLOOKUP(L541,PARAM!E:F,2,0),VLOOKUP(M541,PARAM!K:L,2,0),VLOOKUP(N541,PARAM!H:I,2,0),VLOOKUP(O541,PARAM!P:Q,2,0),VLOOKUP(P541,PARAM!S:T,2,0)),"")</f>
        <v>4222371612</v>
      </c>
      <c r="T541" s="111">
        <f t="shared" si="4"/>
        <v>10</v>
      </c>
      <c r="U541" s="111" t="str">
        <f t="shared" si="5"/>
        <v>DRILL CABALLERO RIBETE VARIOS TALLA 28</v>
      </c>
    </row>
    <row r="542" hidden="1">
      <c r="A542" s="7">
        <v>2.0</v>
      </c>
      <c r="B542" s="5" t="s">
        <v>2623</v>
      </c>
      <c r="C542" s="1"/>
      <c r="D542" s="5" t="s">
        <v>2624</v>
      </c>
      <c r="E542" s="4">
        <v>38000.0</v>
      </c>
      <c r="F542" s="2">
        <f t="shared" si="2"/>
        <v>76000</v>
      </c>
      <c r="G542" s="109">
        <f t="shared" si="8"/>
        <v>76000</v>
      </c>
      <c r="H542" s="1"/>
      <c r="I542" s="1"/>
      <c r="J542" s="1"/>
      <c r="K542" s="110" t="s">
        <v>1870</v>
      </c>
      <c r="L542" s="110" t="s">
        <v>1899</v>
      </c>
      <c r="M542" s="110" t="s">
        <v>1606</v>
      </c>
      <c r="N542" s="110" t="s">
        <v>1901</v>
      </c>
      <c r="O542" s="110" t="s">
        <v>1584</v>
      </c>
      <c r="P542" s="112">
        <v>30.0</v>
      </c>
      <c r="Q542" s="111" t="s">
        <v>1737</v>
      </c>
      <c r="R542" s="113" t="str">
        <f>IFERROR(CONCATENATE("*",VLOOKUP(L542,PARAM!E:F,2,0),VLOOKUP(M542,PARAM!K:L,2,0),VLOOKUP(N542,PARAM!H:I,2,0),VLOOKUP(P542,PARAM!S:T,2,0),"*"),"")</f>
        <v>*42223713*</v>
      </c>
      <c r="S542" s="111" t="str">
        <f>IFERROR(CONCATENATE(VLOOKUP(L542,PARAM!E:F,2,0),VLOOKUP(M542,PARAM!K:L,2,0),VLOOKUP(N542,PARAM!H:I,2,0),VLOOKUP(O542,PARAM!P:Q,2,0),VLOOKUP(P542,PARAM!S:T,2,0)),"")</f>
        <v>4222371613</v>
      </c>
      <c r="T542" s="111">
        <f t="shared" si="4"/>
        <v>10</v>
      </c>
      <c r="U542" s="111" t="str">
        <f t="shared" si="5"/>
        <v>DRILL CABALLERO RIBETE VARIOS TALLA 30</v>
      </c>
    </row>
    <row r="543" hidden="1">
      <c r="A543" s="7">
        <v>2.0</v>
      </c>
      <c r="B543" s="5" t="s">
        <v>2623</v>
      </c>
      <c r="C543" s="1"/>
      <c r="D543" s="5" t="s">
        <v>2624</v>
      </c>
      <c r="E543" s="4">
        <v>38000.0</v>
      </c>
      <c r="F543" s="2">
        <f t="shared" si="2"/>
        <v>76000</v>
      </c>
      <c r="G543" s="109">
        <f t="shared" si="8"/>
        <v>76000</v>
      </c>
      <c r="H543" s="1"/>
      <c r="I543" s="1"/>
      <c r="J543" s="1"/>
      <c r="K543" s="110" t="s">
        <v>1870</v>
      </c>
      <c r="L543" s="110" t="s">
        <v>1899</v>
      </c>
      <c r="M543" s="110" t="s">
        <v>1606</v>
      </c>
      <c r="N543" s="110" t="s">
        <v>1901</v>
      </c>
      <c r="O543" s="110" t="s">
        <v>1584</v>
      </c>
      <c r="P543" s="112">
        <v>32.0</v>
      </c>
      <c r="Q543" s="111" t="s">
        <v>1737</v>
      </c>
      <c r="R543" s="113" t="str">
        <f>IFERROR(CONCATENATE("*",VLOOKUP(L543,PARAM!E:F,2,0),VLOOKUP(M543,PARAM!K:L,2,0),VLOOKUP(N543,PARAM!H:I,2,0),VLOOKUP(P543,PARAM!S:T,2,0),"*"),"")</f>
        <v>*42223714*</v>
      </c>
      <c r="S543" s="111" t="str">
        <f>IFERROR(CONCATENATE(VLOOKUP(L543,PARAM!E:F,2,0),VLOOKUP(M543,PARAM!K:L,2,0),VLOOKUP(N543,PARAM!H:I,2,0),VLOOKUP(O543,PARAM!P:Q,2,0),VLOOKUP(P543,PARAM!S:T,2,0)),"")</f>
        <v>4222371614</v>
      </c>
      <c r="T543" s="111">
        <f t="shared" si="4"/>
        <v>10</v>
      </c>
      <c r="U543" s="111" t="str">
        <f t="shared" si="5"/>
        <v>DRILL CABALLERO RIBETE VARIOS TALLA 32</v>
      </c>
    </row>
    <row r="544" hidden="1">
      <c r="A544" s="7">
        <v>2.0</v>
      </c>
      <c r="B544" s="5" t="s">
        <v>2623</v>
      </c>
      <c r="C544" s="1"/>
      <c r="D544" s="5" t="s">
        <v>2624</v>
      </c>
      <c r="E544" s="4">
        <v>38000.0</v>
      </c>
      <c r="F544" s="2">
        <f t="shared" si="2"/>
        <v>76000</v>
      </c>
      <c r="G544" s="109">
        <f t="shared" si="8"/>
        <v>76000</v>
      </c>
      <c r="H544" s="1"/>
      <c r="I544" s="1"/>
      <c r="J544" s="1"/>
      <c r="K544" s="110" t="s">
        <v>1870</v>
      </c>
      <c r="L544" s="110" t="s">
        <v>1899</v>
      </c>
      <c r="M544" s="110" t="s">
        <v>1606</v>
      </c>
      <c r="N544" s="110" t="s">
        <v>1901</v>
      </c>
      <c r="O544" s="110" t="s">
        <v>1584</v>
      </c>
      <c r="P544" s="112">
        <v>34.0</v>
      </c>
      <c r="Q544" s="111" t="s">
        <v>1737</v>
      </c>
      <c r="R544" s="113" t="str">
        <f>IFERROR(CONCATENATE("*",VLOOKUP(L544,PARAM!E:F,2,0),VLOOKUP(M544,PARAM!K:L,2,0),VLOOKUP(N544,PARAM!H:I,2,0),VLOOKUP(P544,PARAM!S:T,2,0),"*"),"")</f>
        <v>*42223715*</v>
      </c>
      <c r="S544" s="111" t="str">
        <f>IFERROR(CONCATENATE(VLOOKUP(L544,PARAM!E:F,2,0),VLOOKUP(M544,PARAM!K:L,2,0),VLOOKUP(N544,PARAM!H:I,2,0),VLOOKUP(O544,PARAM!P:Q,2,0),VLOOKUP(P544,PARAM!S:T,2,0)),"")</f>
        <v>4222371615</v>
      </c>
      <c r="T544" s="111">
        <f t="shared" si="4"/>
        <v>10</v>
      </c>
      <c r="U544" s="111" t="str">
        <f t="shared" si="5"/>
        <v>DRILL CABALLERO RIBETE VARIOS TALLA 34</v>
      </c>
    </row>
    <row r="545" hidden="1">
      <c r="A545" s="7">
        <v>2.0</v>
      </c>
      <c r="B545" s="5" t="s">
        <v>2623</v>
      </c>
      <c r="C545" s="1"/>
      <c r="D545" s="5" t="s">
        <v>2624</v>
      </c>
      <c r="E545" s="4">
        <v>38000.0</v>
      </c>
      <c r="F545" s="2">
        <f t="shared" si="2"/>
        <v>76000</v>
      </c>
      <c r="G545" s="109">
        <f t="shared" si="8"/>
        <v>76000</v>
      </c>
      <c r="H545" s="1"/>
      <c r="I545" s="1"/>
      <c r="J545" s="1"/>
      <c r="K545" s="110" t="s">
        <v>1870</v>
      </c>
      <c r="L545" s="110" t="s">
        <v>1899</v>
      </c>
      <c r="M545" s="110" t="s">
        <v>1606</v>
      </c>
      <c r="N545" s="110" t="s">
        <v>1901</v>
      </c>
      <c r="O545" s="110" t="s">
        <v>1584</v>
      </c>
      <c r="P545" s="112">
        <v>36.0</v>
      </c>
      <c r="Q545" s="111" t="s">
        <v>1737</v>
      </c>
      <c r="R545" s="113" t="str">
        <f>IFERROR(CONCATENATE("*",VLOOKUP(L545,PARAM!E:F,2,0),VLOOKUP(M545,PARAM!K:L,2,0),VLOOKUP(N545,PARAM!H:I,2,0),VLOOKUP(P545,PARAM!S:T,2,0),"*"),"")</f>
        <v>*42223716*</v>
      </c>
      <c r="S545" s="111" t="str">
        <f>IFERROR(CONCATENATE(VLOOKUP(L545,PARAM!E:F,2,0),VLOOKUP(M545,PARAM!K:L,2,0),VLOOKUP(N545,PARAM!H:I,2,0),VLOOKUP(O545,PARAM!P:Q,2,0),VLOOKUP(P545,PARAM!S:T,2,0)),"")</f>
        <v>4222371616</v>
      </c>
      <c r="T545" s="111">
        <f t="shared" si="4"/>
        <v>10</v>
      </c>
      <c r="U545" s="111" t="str">
        <f t="shared" si="5"/>
        <v>DRILL CABALLERO RIBETE VARIOS TALLA 36</v>
      </c>
    </row>
    <row r="546" hidden="1">
      <c r="A546" s="7">
        <v>0.0</v>
      </c>
      <c r="B546" s="5" t="s">
        <v>2625</v>
      </c>
      <c r="C546" s="1"/>
      <c r="D546" s="5" t="s">
        <v>2626</v>
      </c>
      <c r="E546" s="4">
        <v>35000.0</v>
      </c>
      <c r="F546" s="2">
        <f t="shared" si="2"/>
        <v>0</v>
      </c>
      <c r="G546" s="109">
        <f t="shared" si="8"/>
        <v>70000</v>
      </c>
      <c r="H546" s="1"/>
      <c r="I546" s="1"/>
      <c r="J546" s="1"/>
      <c r="K546" s="110" t="s">
        <v>1870</v>
      </c>
      <c r="L546" s="110" t="s">
        <v>1899</v>
      </c>
      <c r="M546" s="110" t="s">
        <v>1606</v>
      </c>
      <c r="N546" s="110" t="s">
        <v>1900</v>
      </c>
      <c r="O546" s="110" t="s">
        <v>1584</v>
      </c>
      <c r="P546" s="112">
        <v>28.0</v>
      </c>
      <c r="Q546" s="111" t="s">
        <v>1737</v>
      </c>
      <c r="R546" s="113" t="str">
        <f>IFERROR(CONCATENATE("*",VLOOKUP(L546,PARAM!E:F,2,0),VLOOKUP(M546,PARAM!K:L,2,0),VLOOKUP(N546,PARAM!H:I,2,0),VLOOKUP(P546,PARAM!S:T,2,0),"*"),"")</f>
        <v>*42215812*</v>
      </c>
      <c r="S546" s="111" t="str">
        <f>IFERROR(CONCATENATE(VLOOKUP(L546,PARAM!E:F,2,0),VLOOKUP(M546,PARAM!K:L,2,0),VLOOKUP(N546,PARAM!H:I,2,0),VLOOKUP(O546,PARAM!P:Q,2,0),VLOOKUP(P546,PARAM!S:T,2,0)),"")</f>
        <v>4221581612</v>
      </c>
      <c r="T546" s="111">
        <f t="shared" si="4"/>
        <v>10</v>
      </c>
      <c r="U546" s="111" t="str">
        <f t="shared" si="5"/>
        <v>DRILL CABALLERO JUVENIL VARIOS TALLA 28</v>
      </c>
    </row>
    <row r="547" hidden="1">
      <c r="A547" s="7">
        <v>2.0</v>
      </c>
      <c r="B547" s="5" t="s">
        <v>2625</v>
      </c>
      <c r="C547" s="1"/>
      <c r="D547" s="5" t="s">
        <v>2626</v>
      </c>
      <c r="E547" s="4">
        <v>35000.0</v>
      </c>
      <c r="F547" s="2">
        <f t="shared" si="2"/>
        <v>70000</v>
      </c>
      <c r="G547" s="109">
        <f t="shared" si="8"/>
        <v>70000</v>
      </c>
      <c r="H547" s="1"/>
      <c r="I547" s="1"/>
      <c r="J547" s="1"/>
      <c r="K547" s="110" t="s">
        <v>1870</v>
      </c>
      <c r="L547" s="110" t="s">
        <v>1899</v>
      </c>
      <c r="M547" s="110" t="s">
        <v>1606</v>
      </c>
      <c r="N547" s="110" t="s">
        <v>1900</v>
      </c>
      <c r="O547" s="110" t="s">
        <v>1584</v>
      </c>
      <c r="P547" s="112">
        <v>30.0</v>
      </c>
      <c r="Q547" s="111" t="s">
        <v>1737</v>
      </c>
      <c r="R547" s="113" t="str">
        <f>IFERROR(CONCATENATE("*",VLOOKUP(L547,PARAM!E:F,2,0),VLOOKUP(M547,PARAM!K:L,2,0),VLOOKUP(N547,PARAM!H:I,2,0),VLOOKUP(P547,PARAM!S:T,2,0),"*"),"")</f>
        <v>*42215813*</v>
      </c>
      <c r="S547" s="111" t="str">
        <f>IFERROR(CONCATENATE(VLOOKUP(L547,PARAM!E:F,2,0),VLOOKUP(M547,PARAM!K:L,2,0),VLOOKUP(N547,PARAM!H:I,2,0),VLOOKUP(O547,PARAM!P:Q,2,0),VLOOKUP(P547,PARAM!S:T,2,0)),"")</f>
        <v>4221581613</v>
      </c>
      <c r="T547" s="111">
        <f t="shared" si="4"/>
        <v>10</v>
      </c>
      <c r="U547" s="111" t="str">
        <f t="shared" si="5"/>
        <v>DRILL CABALLERO JUVENIL VARIOS TALLA 30</v>
      </c>
    </row>
    <row r="548" hidden="1">
      <c r="A548" s="7">
        <v>2.0</v>
      </c>
      <c r="B548" s="5" t="s">
        <v>2625</v>
      </c>
      <c r="C548" s="1"/>
      <c r="D548" s="5" t="s">
        <v>2626</v>
      </c>
      <c r="E548" s="4">
        <v>35000.0</v>
      </c>
      <c r="F548" s="2">
        <f t="shared" si="2"/>
        <v>70000</v>
      </c>
      <c r="G548" s="109">
        <f t="shared" si="8"/>
        <v>70000</v>
      </c>
      <c r="H548" s="1"/>
      <c r="I548" s="1"/>
      <c r="J548" s="1"/>
      <c r="K548" s="110" t="s">
        <v>1870</v>
      </c>
      <c r="L548" s="110" t="s">
        <v>1899</v>
      </c>
      <c r="M548" s="110" t="s">
        <v>1606</v>
      </c>
      <c r="N548" s="110" t="s">
        <v>1900</v>
      </c>
      <c r="O548" s="110" t="s">
        <v>1584</v>
      </c>
      <c r="P548" s="112">
        <v>32.0</v>
      </c>
      <c r="Q548" s="111" t="s">
        <v>1737</v>
      </c>
      <c r="R548" s="113" t="str">
        <f>IFERROR(CONCATENATE("*",VLOOKUP(L548,PARAM!E:F,2,0),VLOOKUP(M548,PARAM!K:L,2,0),VLOOKUP(N548,PARAM!H:I,2,0),VLOOKUP(P548,PARAM!S:T,2,0),"*"),"")</f>
        <v>*42215814*</v>
      </c>
      <c r="S548" s="111" t="str">
        <f>IFERROR(CONCATENATE(VLOOKUP(L548,PARAM!E:F,2,0),VLOOKUP(M548,PARAM!K:L,2,0),VLOOKUP(N548,PARAM!H:I,2,0),VLOOKUP(O548,PARAM!P:Q,2,0),VLOOKUP(P548,PARAM!S:T,2,0)),"")</f>
        <v>4221581614</v>
      </c>
      <c r="T548" s="111">
        <f t="shared" si="4"/>
        <v>10</v>
      </c>
      <c r="U548" s="111" t="str">
        <f t="shared" si="5"/>
        <v>DRILL CABALLERO JUVENIL VARIOS TALLA 32</v>
      </c>
    </row>
    <row r="549" hidden="1">
      <c r="A549" s="7">
        <v>2.0</v>
      </c>
      <c r="B549" s="5" t="s">
        <v>2625</v>
      </c>
      <c r="C549" s="1"/>
      <c r="D549" s="5" t="s">
        <v>2626</v>
      </c>
      <c r="E549" s="4">
        <v>35000.0</v>
      </c>
      <c r="F549" s="2">
        <f t="shared" si="2"/>
        <v>70000</v>
      </c>
      <c r="G549" s="109">
        <f t="shared" si="8"/>
        <v>70000</v>
      </c>
      <c r="H549" s="1"/>
      <c r="I549" s="1"/>
      <c r="J549" s="1"/>
      <c r="K549" s="110" t="s">
        <v>1870</v>
      </c>
      <c r="L549" s="110" t="s">
        <v>1899</v>
      </c>
      <c r="M549" s="110" t="s">
        <v>1606</v>
      </c>
      <c r="N549" s="110" t="s">
        <v>1900</v>
      </c>
      <c r="O549" s="110" t="s">
        <v>1584</v>
      </c>
      <c r="P549" s="112">
        <v>34.0</v>
      </c>
      <c r="Q549" s="111" t="s">
        <v>1737</v>
      </c>
      <c r="R549" s="113" t="str">
        <f>IFERROR(CONCATENATE("*",VLOOKUP(L549,PARAM!E:F,2,0),VLOOKUP(M549,PARAM!K:L,2,0),VLOOKUP(N549,PARAM!H:I,2,0),VLOOKUP(P549,PARAM!S:T,2,0),"*"),"")</f>
        <v>*42215815*</v>
      </c>
      <c r="S549" s="111" t="str">
        <f>IFERROR(CONCATENATE(VLOOKUP(L549,PARAM!E:F,2,0),VLOOKUP(M549,PARAM!K:L,2,0),VLOOKUP(N549,PARAM!H:I,2,0),VLOOKUP(O549,PARAM!P:Q,2,0),VLOOKUP(P549,PARAM!S:T,2,0)),"")</f>
        <v>4221581615</v>
      </c>
      <c r="T549" s="111">
        <f t="shared" si="4"/>
        <v>10</v>
      </c>
      <c r="U549" s="111" t="str">
        <f t="shared" si="5"/>
        <v>DRILL CABALLERO JUVENIL VARIOS TALLA 34</v>
      </c>
    </row>
    <row r="550" hidden="1">
      <c r="A550" s="7">
        <v>2.0</v>
      </c>
      <c r="B550" s="5" t="s">
        <v>2625</v>
      </c>
      <c r="C550" s="1"/>
      <c r="D550" s="5" t="s">
        <v>2626</v>
      </c>
      <c r="E550" s="4">
        <v>35000.0</v>
      </c>
      <c r="F550" s="2">
        <f t="shared" si="2"/>
        <v>70000</v>
      </c>
      <c r="G550" s="109">
        <f t="shared" si="8"/>
        <v>70000</v>
      </c>
      <c r="H550" s="1"/>
      <c r="I550" s="1"/>
      <c r="J550" s="1"/>
      <c r="K550" s="110" t="s">
        <v>1870</v>
      </c>
      <c r="L550" s="110" t="s">
        <v>1899</v>
      </c>
      <c r="M550" s="110" t="s">
        <v>1606</v>
      </c>
      <c r="N550" s="110" t="s">
        <v>1900</v>
      </c>
      <c r="O550" s="110" t="s">
        <v>1584</v>
      </c>
      <c r="P550" s="112">
        <v>36.0</v>
      </c>
      <c r="Q550" s="111" t="s">
        <v>1737</v>
      </c>
      <c r="R550" s="113" t="str">
        <f>IFERROR(CONCATENATE("*",VLOOKUP(L550,PARAM!E:F,2,0),VLOOKUP(M550,PARAM!K:L,2,0),VLOOKUP(N550,PARAM!H:I,2,0),VLOOKUP(P550,PARAM!S:T,2,0),"*"),"")</f>
        <v>*42215816*</v>
      </c>
      <c r="S550" s="111" t="str">
        <f>IFERROR(CONCATENATE(VLOOKUP(L550,PARAM!E:F,2,0),VLOOKUP(M550,PARAM!K:L,2,0),VLOOKUP(N550,PARAM!H:I,2,0),VLOOKUP(O550,PARAM!P:Q,2,0),VLOOKUP(P550,PARAM!S:T,2,0)),"")</f>
        <v>4221581616</v>
      </c>
      <c r="T550" s="111">
        <f t="shared" si="4"/>
        <v>10</v>
      </c>
      <c r="U550" s="111" t="str">
        <f t="shared" si="5"/>
        <v>DRILL CABALLERO JUVENIL VARIOS TALLA 36</v>
      </c>
    </row>
    <row r="551" hidden="1">
      <c r="A551" s="7">
        <v>1.0</v>
      </c>
      <c r="B551" s="5" t="s">
        <v>2627</v>
      </c>
      <c r="C551" s="1"/>
      <c r="D551" s="5" t="s">
        <v>2628</v>
      </c>
      <c r="E551" s="4">
        <v>35000.0</v>
      </c>
      <c r="F551" s="2">
        <f t="shared" si="2"/>
        <v>35000</v>
      </c>
      <c r="G551" s="109">
        <f t="shared" si="8"/>
        <v>70000</v>
      </c>
      <c r="H551" s="1"/>
      <c r="I551" s="1"/>
      <c r="J551" s="1"/>
      <c r="K551" s="110" t="s">
        <v>1870</v>
      </c>
      <c r="L551" s="110" t="s">
        <v>1902</v>
      </c>
      <c r="M551" s="110" t="s">
        <v>1606</v>
      </c>
      <c r="N551" s="110" t="s">
        <v>1904</v>
      </c>
      <c r="O551" s="110" t="s">
        <v>1771</v>
      </c>
      <c r="P551" s="112">
        <v>28.0</v>
      </c>
      <c r="Q551" s="111" t="s">
        <v>1737</v>
      </c>
      <c r="R551" s="113" t="str">
        <f>IFERROR(CONCATENATE("*",VLOOKUP(L551,PARAM!E:F,2,0),VLOOKUP(M551,PARAM!K:L,2,0),VLOOKUP(N551,PARAM!H:I,2,0),VLOOKUP(P551,PARAM!S:T,2,0),"*"),"")</f>
        <v>*127812*</v>
      </c>
      <c r="S551" s="111" t="str">
        <f>IFERROR(CONCATENATE(VLOOKUP(L551,PARAM!E:F,2,0),VLOOKUP(M551,PARAM!K:L,2,0),VLOOKUP(N551,PARAM!H:I,2,0),VLOOKUP(O551,PARAM!P:Q,2,0),VLOOKUP(P551,PARAM!S:T,2,0)),"")</f>
        <v>1278212</v>
      </c>
      <c r="T551" s="111">
        <f t="shared" si="4"/>
        <v>8</v>
      </c>
      <c r="U551" s="111" t="str">
        <f t="shared" si="5"/>
        <v>JEANS CABALLERO CLASICO AZUL TALLA 28</v>
      </c>
    </row>
    <row r="552" hidden="1">
      <c r="A552" s="7">
        <v>1.0</v>
      </c>
      <c r="B552" s="5" t="s">
        <v>2627</v>
      </c>
      <c r="C552" s="1"/>
      <c r="D552" s="5" t="s">
        <v>2628</v>
      </c>
      <c r="E552" s="4">
        <v>35000.0</v>
      </c>
      <c r="F552" s="2">
        <f t="shared" si="2"/>
        <v>35000</v>
      </c>
      <c r="G552" s="109">
        <f t="shared" si="8"/>
        <v>70000</v>
      </c>
      <c r="H552" s="1"/>
      <c r="I552" s="1"/>
      <c r="J552" s="1"/>
      <c r="K552" s="110" t="s">
        <v>1870</v>
      </c>
      <c r="L552" s="110" t="s">
        <v>1902</v>
      </c>
      <c r="M552" s="110" t="s">
        <v>1606</v>
      </c>
      <c r="N552" s="110" t="s">
        <v>1904</v>
      </c>
      <c r="O552" s="110" t="s">
        <v>1771</v>
      </c>
      <c r="P552" s="112">
        <v>30.0</v>
      </c>
      <c r="Q552" s="111" t="s">
        <v>1737</v>
      </c>
      <c r="R552" s="113" t="str">
        <f>IFERROR(CONCATENATE("*",VLOOKUP(L552,PARAM!E:F,2,0),VLOOKUP(M552,PARAM!K:L,2,0),VLOOKUP(N552,PARAM!H:I,2,0),VLOOKUP(P552,PARAM!S:T,2,0),"*"),"")</f>
        <v>*127813*</v>
      </c>
      <c r="S552" s="111" t="str">
        <f>IFERROR(CONCATENATE(VLOOKUP(L552,PARAM!E:F,2,0),VLOOKUP(M552,PARAM!K:L,2,0),VLOOKUP(N552,PARAM!H:I,2,0),VLOOKUP(O552,PARAM!P:Q,2,0),VLOOKUP(P552,PARAM!S:T,2,0)),"")</f>
        <v>1278213</v>
      </c>
      <c r="T552" s="111">
        <f t="shared" si="4"/>
        <v>8</v>
      </c>
      <c r="U552" s="111" t="str">
        <f t="shared" si="5"/>
        <v>JEANS CABALLERO CLASICO AZUL TALLA 30</v>
      </c>
    </row>
    <row r="553" hidden="1">
      <c r="A553" s="7">
        <v>1.0</v>
      </c>
      <c r="B553" s="5" t="s">
        <v>2627</v>
      </c>
      <c r="C553" s="1"/>
      <c r="D553" s="5" t="s">
        <v>2628</v>
      </c>
      <c r="E553" s="4">
        <v>35000.0</v>
      </c>
      <c r="F553" s="2">
        <f t="shared" si="2"/>
        <v>35000</v>
      </c>
      <c r="G553" s="109">
        <f t="shared" si="8"/>
        <v>70000</v>
      </c>
      <c r="H553" s="1"/>
      <c r="I553" s="1"/>
      <c r="J553" s="1"/>
      <c r="K553" s="110" t="s">
        <v>1870</v>
      </c>
      <c r="L553" s="110" t="s">
        <v>1902</v>
      </c>
      <c r="M553" s="110" t="s">
        <v>1606</v>
      </c>
      <c r="N553" s="110" t="s">
        <v>1904</v>
      </c>
      <c r="O553" s="110" t="s">
        <v>1771</v>
      </c>
      <c r="P553" s="112">
        <v>32.0</v>
      </c>
      <c r="Q553" s="111" t="s">
        <v>1737</v>
      </c>
      <c r="R553" s="113" t="str">
        <f>IFERROR(CONCATENATE("*",VLOOKUP(L553,PARAM!E:F,2,0),VLOOKUP(M553,PARAM!K:L,2,0),VLOOKUP(N553,PARAM!H:I,2,0),VLOOKUP(P553,PARAM!S:T,2,0),"*"),"")</f>
        <v>*127814*</v>
      </c>
      <c r="S553" s="111" t="str">
        <f>IFERROR(CONCATENATE(VLOOKUP(L553,PARAM!E:F,2,0),VLOOKUP(M553,PARAM!K:L,2,0),VLOOKUP(N553,PARAM!H:I,2,0),VLOOKUP(O553,PARAM!P:Q,2,0),VLOOKUP(P553,PARAM!S:T,2,0)),"")</f>
        <v>1278214</v>
      </c>
      <c r="T553" s="111">
        <f t="shared" si="4"/>
        <v>8</v>
      </c>
      <c r="U553" s="111" t="str">
        <f t="shared" si="5"/>
        <v>JEANS CABALLERO CLASICO AZUL TALLA 32</v>
      </c>
    </row>
    <row r="554" hidden="1">
      <c r="A554" s="7">
        <v>0.0</v>
      </c>
      <c r="B554" s="5" t="s">
        <v>2627</v>
      </c>
      <c r="C554" s="1"/>
      <c r="D554" s="5" t="s">
        <v>2628</v>
      </c>
      <c r="E554" s="4">
        <v>35000.0</v>
      </c>
      <c r="F554" s="2">
        <f t="shared" si="2"/>
        <v>0</v>
      </c>
      <c r="G554" s="109">
        <f t="shared" si="8"/>
        <v>70000</v>
      </c>
      <c r="H554" s="1"/>
      <c r="I554" s="1"/>
      <c r="J554" s="1"/>
      <c r="K554" s="110" t="s">
        <v>1870</v>
      </c>
      <c r="L554" s="110" t="s">
        <v>1902</v>
      </c>
      <c r="M554" s="110" t="s">
        <v>1606</v>
      </c>
      <c r="N554" s="110" t="s">
        <v>1904</v>
      </c>
      <c r="O554" s="110" t="s">
        <v>1771</v>
      </c>
      <c r="P554" s="112">
        <v>34.0</v>
      </c>
      <c r="Q554" s="111" t="s">
        <v>1737</v>
      </c>
      <c r="R554" s="113" t="str">
        <f>IFERROR(CONCATENATE("*",VLOOKUP(L554,PARAM!E:F,2,0),VLOOKUP(M554,PARAM!K:L,2,0),VLOOKUP(N554,PARAM!H:I,2,0),VLOOKUP(P554,PARAM!S:T,2,0),"*"),"")</f>
        <v>*127815*</v>
      </c>
      <c r="S554" s="111" t="str">
        <f>IFERROR(CONCATENATE(VLOOKUP(L554,PARAM!E:F,2,0),VLOOKUP(M554,PARAM!K:L,2,0),VLOOKUP(N554,PARAM!H:I,2,0),VLOOKUP(O554,PARAM!P:Q,2,0),VLOOKUP(P554,PARAM!S:T,2,0)),"")</f>
        <v>1278215</v>
      </c>
      <c r="T554" s="111">
        <f t="shared" si="4"/>
        <v>8</v>
      </c>
      <c r="U554" s="111" t="str">
        <f t="shared" si="5"/>
        <v>JEANS CABALLERO CLASICO AZUL TALLA 34</v>
      </c>
    </row>
    <row r="555" hidden="1">
      <c r="A555" s="7">
        <v>1.0</v>
      </c>
      <c r="B555" s="5" t="s">
        <v>2629</v>
      </c>
      <c r="C555" s="1"/>
      <c r="D555" s="5" t="s">
        <v>2630</v>
      </c>
      <c r="E555" s="4">
        <v>35000.0</v>
      </c>
      <c r="F555" s="2">
        <f t="shared" si="2"/>
        <v>35000</v>
      </c>
      <c r="G555" s="109">
        <f t="shared" si="8"/>
        <v>70000</v>
      </c>
      <c r="H555" s="1"/>
      <c r="I555" s="1"/>
      <c r="J555" s="1"/>
      <c r="K555" s="110" t="s">
        <v>1870</v>
      </c>
      <c r="L555" s="110" t="s">
        <v>1902</v>
      </c>
      <c r="M555" s="110" t="s">
        <v>1606</v>
      </c>
      <c r="N555" s="110" t="s">
        <v>1904</v>
      </c>
      <c r="O555" s="110" t="s">
        <v>1620</v>
      </c>
      <c r="P555" s="112">
        <v>28.0</v>
      </c>
      <c r="Q555" s="111" t="s">
        <v>1737</v>
      </c>
      <c r="R555" s="113" t="str">
        <f>IFERROR(CONCATENATE("*",VLOOKUP(L555,PARAM!E:F,2,0),VLOOKUP(M555,PARAM!K:L,2,0),VLOOKUP(N555,PARAM!H:I,2,0),VLOOKUP(P555,PARAM!S:T,2,0),"*"),"")</f>
        <v>*127812*</v>
      </c>
      <c r="S555" s="111" t="str">
        <f>IFERROR(CONCATENATE(VLOOKUP(L555,PARAM!E:F,2,0),VLOOKUP(M555,PARAM!K:L,2,0),VLOOKUP(N555,PARAM!H:I,2,0),VLOOKUP(O555,PARAM!P:Q,2,0),VLOOKUP(P555,PARAM!S:T,2,0)),"")</f>
        <v>12781012</v>
      </c>
      <c r="T555" s="111">
        <f t="shared" si="4"/>
        <v>8</v>
      </c>
      <c r="U555" s="111" t="str">
        <f t="shared" si="5"/>
        <v>JEANS CABALLERO CLASICO GRIS TALLA 28</v>
      </c>
    </row>
    <row r="556" hidden="1">
      <c r="A556" s="7">
        <v>1.0</v>
      </c>
      <c r="B556" s="5" t="s">
        <v>2629</v>
      </c>
      <c r="C556" s="1"/>
      <c r="D556" s="5" t="s">
        <v>2630</v>
      </c>
      <c r="E556" s="4">
        <v>35000.0</v>
      </c>
      <c r="F556" s="2">
        <f t="shared" si="2"/>
        <v>35000</v>
      </c>
      <c r="G556" s="109">
        <f t="shared" si="8"/>
        <v>70000</v>
      </c>
      <c r="H556" s="1"/>
      <c r="I556" s="1"/>
      <c r="J556" s="1"/>
      <c r="K556" s="110" t="s">
        <v>1870</v>
      </c>
      <c r="L556" s="110" t="s">
        <v>1902</v>
      </c>
      <c r="M556" s="110" t="s">
        <v>1606</v>
      </c>
      <c r="N556" s="110" t="s">
        <v>1904</v>
      </c>
      <c r="O556" s="110" t="s">
        <v>1620</v>
      </c>
      <c r="P556" s="112">
        <v>30.0</v>
      </c>
      <c r="Q556" s="111" t="s">
        <v>1737</v>
      </c>
      <c r="R556" s="113" t="str">
        <f>IFERROR(CONCATENATE("*",VLOOKUP(L556,PARAM!E:F,2,0),VLOOKUP(M556,PARAM!K:L,2,0),VLOOKUP(N556,PARAM!H:I,2,0),VLOOKUP(P556,PARAM!S:T,2,0),"*"),"")</f>
        <v>*127813*</v>
      </c>
      <c r="S556" s="111" t="str">
        <f>IFERROR(CONCATENATE(VLOOKUP(L556,PARAM!E:F,2,0),VLOOKUP(M556,PARAM!K:L,2,0),VLOOKUP(N556,PARAM!H:I,2,0),VLOOKUP(O556,PARAM!P:Q,2,0),VLOOKUP(P556,PARAM!S:T,2,0)),"")</f>
        <v>12781013</v>
      </c>
      <c r="T556" s="111">
        <f t="shared" si="4"/>
        <v>8</v>
      </c>
      <c r="U556" s="111" t="str">
        <f t="shared" si="5"/>
        <v>JEANS CABALLERO CLASICO GRIS TALLA 30</v>
      </c>
    </row>
    <row r="557" hidden="1">
      <c r="A557" s="7">
        <v>1.0</v>
      </c>
      <c r="B557" s="5" t="s">
        <v>2629</v>
      </c>
      <c r="C557" s="1"/>
      <c r="D557" s="5" t="s">
        <v>2630</v>
      </c>
      <c r="E557" s="4">
        <v>35000.0</v>
      </c>
      <c r="F557" s="2">
        <f t="shared" si="2"/>
        <v>35000</v>
      </c>
      <c r="G557" s="109">
        <f t="shared" si="8"/>
        <v>70000</v>
      </c>
      <c r="H557" s="1"/>
      <c r="I557" s="1"/>
      <c r="J557" s="1"/>
      <c r="K557" s="110" t="s">
        <v>1870</v>
      </c>
      <c r="L557" s="110" t="s">
        <v>1902</v>
      </c>
      <c r="M557" s="110" t="s">
        <v>1606</v>
      </c>
      <c r="N557" s="110" t="s">
        <v>1904</v>
      </c>
      <c r="O557" s="110" t="s">
        <v>1620</v>
      </c>
      <c r="P557" s="112">
        <v>32.0</v>
      </c>
      <c r="Q557" s="111" t="s">
        <v>1737</v>
      </c>
      <c r="R557" s="113" t="str">
        <f>IFERROR(CONCATENATE("*",VLOOKUP(L557,PARAM!E:F,2,0),VLOOKUP(M557,PARAM!K:L,2,0),VLOOKUP(N557,PARAM!H:I,2,0),VLOOKUP(P557,PARAM!S:T,2,0),"*"),"")</f>
        <v>*127814*</v>
      </c>
      <c r="S557" s="111" t="str">
        <f>IFERROR(CONCATENATE(VLOOKUP(L557,PARAM!E:F,2,0),VLOOKUP(M557,PARAM!K:L,2,0),VLOOKUP(N557,PARAM!H:I,2,0),VLOOKUP(O557,PARAM!P:Q,2,0),VLOOKUP(P557,PARAM!S:T,2,0)),"")</f>
        <v>12781014</v>
      </c>
      <c r="T557" s="111">
        <f t="shared" si="4"/>
        <v>8</v>
      </c>
      <c r="U557" s="111" t="str">
        <f t="shared" si="5"/>
        <v>JEANS CABALLERO CLASICO GRIS TALLA 32</v>
      </c>
    </row>
    <row r="558" hidden="1">
      <c r="A558" s="7">
        <v>1.0</v>
      </c>
      <c r="B558" s="5" t="s">
        <v>2629</v>
      </c>
      <c r="C558" s="1"/>
      <c r="D558" s="5" t="s">
        <v>2630</v>
      </c>
      <c r="E558" s="4">
        <v>35000.0</v>
      </c>
      <c r="F558" s="2">
        <f t="shared" si="2"/>
        <v>35000</v>
      </c>
      <c r="G558" s="109">
        <f t="shared" si="8"/>
        <v>70000</v>
      </c>
      <c r="H558" s="1"/>
      <c r="I558" s="1"/>
      <c r="J558" s="1"/>
      <c r="K558" s="110" t="s">
        <v>1870</v>
      </c>
      <c r="L558" s="110" t="s">
        <v>1902</v>
      </c>
      <c r="M558" s="110" t="s">
        <v>1606</v>
      </c>
      <c r="N558" s="110" t="s">
        <v>1904</v>
      </c>
      <c r="O558" s="110" t="s">
        <v>1620</v>
      </c>
      <c r="P558" s="112">
        <v>34.0</v>
      </c>
      <c r="Q558" s="111" t="s">
        <v>1737</v>
      </c>
      <c r="R558" s="113" t="str">
        <f>IFERROR(CONCATENATE("*",VLOOKUP(L558,PARAM!E:F,2,0),VLOOKUP(M558,PARAM!K:L,2,0),VLOOKUP(N558,PARAM!H:I,2,0),VLOOKUP(P558,PARAM!S:T,2,0),"*"),"")</f>
        <v>*127815*</v>
      </c>
      <c r="S558" s="111" t="str">
        <f>IFERROR(CONCATENATE(VLOOKUP(L558,PARAM!E:F,2,0),VLOOKUP(M558,PARAM!K:L,2,0),VLOOKUP(N558,PARAM!H:I,2,0),VLOOKUP(O558,PARAM!P:Q,2,0),VLOOKUP(P558,PARAM!S:T,2,0)),"")</f>
        <v>12781015</v>
      </c>
      <c r="T558" s="111">
        <f t="shared" si="4"/>
        <v>8</v>
      </c>
      <c r="U558" s="111" t="str">
        <f t="shared" si="5"/>
        <v>JEANS CABALLERO CLASICO GRIS TALLA 34</v>
      </c>
    </row>
    <row r="559" hidden="1">
      <c r="A559" s="7">
        <v>0.0</v>
      </c>
      <c r="B559" s="5" t="s">
        <v>2629</v>
      </c>
      <c r="C559" s="1"/>
      <c r="D559" s="5" t="s">
        <v>2630</v>
      </c>
      <c r="E559" s="4">
        <v>35000.0</v>
      </c>
      <c r="F559" s="2">
        <f t="shared" si="2"/>
        <v>0</v>
      </c>
      <c r="G559" s="109">
        <f t="shared" si="8"/>
        <v>70000</v>
      </c>
      <c r="H559" s="1"/>
      <c r="I559" s="1"/>
      <c r="J559" s="1"/>
      <c r="K559" s="110" t="s">
        <v>1870</v>
      </c>
      <c r="L559" s="110" t="s">
        <v>1902</v>
      </c>
      <c r="M559" s="110" t="s">
        <v>1606</v>
      </c>
      <c r="N559" s="110" t="s">
        <v>1904</v>
      </c>
      <c r="O559" s="110" t="s">
        <v>1620</v>
      </c>
      <c r="P559" s="112">
        <v>36.0</v>
      </c>
      <c r="Q559" s="111" t="s">
        <v>1737</v>
      </c>
      <c r="R559" s="113" t="str">
        <f>IFERROR(CONCATENATE("*",VLOOKUP(L559,PARAM!E:F,2,0),VLOOKUP(M559,PARAM!K:L,2,0),VLOOKUP(N559,PARAM!H:I,2,0),VLOOKUP(P559,PARAM!S:T,2,0),"*"),"")</f>
        <v>*127816*</v>
      </c>
      <c r="S559" s="111" t="str">
        <f>IFERROR(CONCATENATE(VLOOKUP(L559,PARAM!E:F,2,0),VLOOKUP(M559,PARAM!K:L,2,0),VLOOKUP(N559,PARAM!H:I,2,0),VLOOKUP(O559,PARAM!P:Q,2,0),VLOOKUP(P559,PARAM!S:T,2,0)),"")</f>
        <v>12781016</v>
      </c>
      <c r="T559" s="111">
        <f t="shared" si="4"/>
        <v>8</v>
      </c>
      <c r="U559" s="111" t="str">
        <f t="shared" si="5"/>
        <v>JEANS CABALLERO CLASICO GRIS TALLA 36</v>
      </c>
    </row>
    <row r="560" hidden="1">
      <c r="A560" s="7">
        <v>1.0</v>
      </c>
      <c r="B560" s="5" t="s">
        <v>2631</v>
      </c>
      <c r="C560" s="1"/>
      <c r="D560" s="5" t="s">
        <v>2632</v>
      </c>
      <c r="E560" s="4">
        <v>35000.0</v>
      </c>
      <c r="F560" s="2">
        <f t="shared" si="2"/>
        <v>35000</v>
      </c>
      <c r="G560" s="109">
        <f t="shared" si="8"/>
        <v>70000</v>
      </c>
      <c r="H560" s="1"/>
      <c r="I560" s="1"/>
      <c r="J560" s="1"/>
      <c r="K560" s="110" t="s">
        <v>1870</v>
      </c>
      <c r="L560" s="110" t="s">
        <v>1902</v>
      </c>
      <c r="M560" s="110" t="s">
        <v>1606</v>
      </c>
      <c r="N560" s="110" t="s">
        <v>1904</v>
      </c>
      <c r="O560" s="110" t="s">
        <v>1611</v>
      </c>
      <c r="P560" s="112">
        <v>28.0</v>
      </c>
      <c r="Q560" s="111" t="s">
        <v>1737</v>
      </c>
      <c r="R560" s="113" t="str">
        <f>IFERROR(CONCATENATE("*",VLOOKUP(L560,PARAM!E:F,2,0),VLOOKUP(M560,PARAM!K:L,2,0),VLOOKUP(N560,PARAM!H:I,2,0),VLOOKUP(P560,PARAM!S:T,2,0),"*"),"")</f>
        <v>*127812*</v>
      </c>
      <c r="S560" s="111" t="str">
        <f>IFERROR(CONCATENATE(VLOOKUP(L560,PARAM!E:F,2,0),VLOOKUP(M560,PARAM!K:L,2,0),VLOOKUP(N560,PARAM!H:I,2,0),VLOOKUP(O560,PARAM!P:Q,2,0),VLOOKUP(P560,PARAM!S:T,2,0)),"")</f>
        <v>12781212</v>
      </c>
      <c r="T560" s="111">
        <f t="shared" si="4"/>
        <v>8</v>
      </c>
      <c r="U560" s="111" t="str">
        <f t="shared" si="5"/>
        <v>JEANS CABALLERO CLASICO NEGRO TALLA 28</v>
      </c>
    </row>
    <row r="561" hidden="1">
      <c r="A561" s="7">
        <v>1.0</v>
      </c>
      <c r="B561" s="5" t="s">
        <v>2631</v>
      </c>
      <c r="C561" s="1"/>
      <c r="D561" s="5" t="s">
        <v>2632</v>
      </c>
      <c r="E561" s="4">
        <v>35000.0</v>
      </c>
      <c r="F561" s="2">
        <f t="shared" si="2"/>
        <v>35000</v>
      </c>
      <c r="G561" s="109">
        <f t="shared" si="8"/>
        <v>70000</v>
      </c>
      <c r="H561" s="1"/>
      <c r="I561" s="1"/>
      <c r="J561" s="1"/>
      <c r="K561" s="110" t="s">
        <v>1870</v>
      </c>
      <c r="L561" s="110" t="s">
        <v>1902</v>
      </c>
      <c r="M561" s="110" t="s">
        <v>1606</v>
      </c>
      <c r="N561" s="110" t="s">
        <v>1904</v>
      </c>
      <c r="O561" s="110" t="s">
        <v>1611</v>
      </c>
      <c r="P561" s="112">
        <v>30.0</v>
      </c>
      <c r="Q561" s="111" t="s">
        <v>1737</v>
      </c>
      <c r="R561" s="113" t="str">
        <f>IFERROR(CONCATENATE("*",VLOOKUP(L561,PARAM!E:F,2,0),VLOOKUP(M561,PARAM!K:L,2,0),VLOOKUP(N561,PARAM!H:I,2,0),VLOOKUP(P561,PARAM!S:T,2,0),"*"),"")</f>
        <v>*127813*</v>
      </c>
      <c r="S561" s="111" t="str">
        <f>IFERROR(CONCATENATE(VLOOKUP(L561,PARAM!E:F,2,0),VLOOKUP(M561,PARAM!K:L,2,0),VLOOKUP(N561,PARAM!H:I,2,0),VLOOKUP(O561,PARAM!P:Q,2,0),VLOOKUP(P561,PARAM!S:T,2,0)),"")</f>
        <v>12781213</v>
      </c>
      <c r="T561" s="111">
        <f t="shared" si="4"/>
        <v>8</v>
      </c>
      <c r="U561" s="111" t="str">
        <f t="shared" si="5"/>
        <v>JEANS CABALLERO CLASICO NEGRO TALLA 30</v>
      </c>
    </row>
    <row r="562" hidden="1">
      <c r="A562" s="7">
        <v>1.0</v>
      </c>
      <c r="B562" s="5" t="s">
        <v>2631</v>
      </c>
      <c r="C562" s="1"/>
      <c r="D562" s="5" t="s">
        <v>2632</v>
      </c>
      <c r="E562" s="4">
        <v>35000.0</v>
      </c>
      <c r="F562" s="2">
        <f t="shared" si="2"/>
        <v>35000</v>
      </c>
      <c r="G562" s="109">
        <f t="shared" si="8"/>
        <v>70000</v>
      </c>
      <c r="H562" s="1"/>
      <c r="I562" s="1"/>
      <c r="J562" s="1"/>
      <c r="K562" s="110" t="s">
        <v>1870</v>
      </c>
      <c r="L562" s="110" t="s">
        <v>1902</v>
      </c>
      <c r="M562" s="110" t="s">
        <v>1606</v>
      </c>
      <c r="N562" s="110" t="s">
        <v>1904</v>
      </c>
      <c r="O562" s="110" t="s">
        <v>1611</v>
      </c>
      <c r="P562" s="112">
        <v>32.0</v>
      </c>
      <c r="Q562" s="111" t="s">
        <v>1737</v>
      </c>
      <c r="R562" s="113" t="str">
        <f>IFERROR(CONCATENATE("*",VLOOKUP(L562,PARAM!E:F,2,0),VLOOKUP(M562,PARAM!K:L,2,0),VLOOKUP(N562,PARAM!H:I,2,0),VLOOKUP(P562,PARAM!S:T,2,0),"*"),"")</f>
        <v>*127814*</v>
      </c>
      <c r="S562" s="111" t="str">
        <f>IFERROR(CONCATENATE(VLOOKUP(L562,PARAM!E:F,2,0),VLOOKUP(M562,PARAM!K:L,2,0),VLOOKUP(N562,PARAM!H:I,2,0),VLOOKUP(O562,PARAM!P:Q,2,0),VLOOKUP(P562,PARAM!S:T,2,0)),"")</f>
        <v>12781214</v>
      </c>
      <c r="T562" s="111">
        <f t="shared" si="4"/>
        <v>8</v>
      </c>
      <c r="U562" s="111" t="str">
        <f t="shared" si="5"/>
        <v>JEANS CABALLERO CLASICO NEGRO TALLA 32</v>
      </c>
    </row>
    <row r="563" hidden="1">
      <c r="A563" s="7">
        <v>1.0</v>
      </c>
      <c r="B563" s="5" t="s">
        <v>2631</v>
      </c>
      <c r="C563" s="1"/>
      <c r="D563" s="5" t="s">
        <v>2632</v>
      </c>
      <c r="E563" s="4">
        <v>35000.0</v>
      </c>
      <c r="F563" s="2">
        <f t="shared" si="2"/>
        <v>35000</v>
      </c>
      <c r="G563" s="109">
        <f t="shared" si="8"/>
        <v>70000</v>
      </c>
      <c r="H563" s="1"/>
      <c r="I563" s="1"/>
      <c r="J563" s="1"/>
      <c r="K563" s="110" t="s">
        <v>1870</v>
      </c>
      <c r="L563" s="110" t="s">
        <v>1902</v>
      </c>
      <c r="M563" s="110" t="s">
        <v>1606</v>
      </c>
      <c r="N563" s="110" t="s">
        <v>1904</v>
      </c>
      <c r="O563" s="110" t="s">
        <v>1611</v>
      </c>
      <c r="P563" s="112">
        <v>34.0</v>
      </c>
      <c r="Q563" s="111" t="s">
        <v>1737</v>
      </c>
      <c r="R563" s="113" t="str">
        <f>IFERROR(CONCATENATE("*",VLOOKUP(L563,PARAM!E:F,2,0),VLOOKUP(M563,PARAM!K:L,2,0),VLOOKUP(N563,PARAM!H:I,2,0),VLOOKUP(P563,PARAM!S:T,2,0),"*"),"")</f>
        <v>*127815*</v>
      </c>
      <c r="S563" s="111" t="str">
        <f>IFERROR(CONCATENATE(VLOOKUP(L563,PARAM!E:F,2,0),VLOOKUP(M563,PARAM!K:L,2,0),VLOOKUP(N563,PARAM!H:I,2,0),VLOOKUP(O563,PARAM!P:Q,2,0),VLOOKUP(P563,PARAM!S:T,2,0)),"")</f>
        <v>12781215</v>
      </c>
      <c r="T563" s="111">
        <f t="shared" si="4"/>
        <v>8</v>
      </c>
      <c r="U563" s="111" t="str">
        <f t="shared" si="5"/>
        <v>JEANS CABALLERO CLASICO NEGRO TALLA 34</v>
      </c>
    </row>
    <row r="564" hidden="1">
      <c r="A564" s="7">
        <v>1.0</v>
      </c>
      <c r="B564" s="5" t="s">
        <v>2631</v>
      </c>
      <c r="C564" s="1"/>
      <c r="D564" s="5" t="s">
        <v>2632</v>
      </c>
      <c r="E564" s="4">
        <v>35000.0</v>
      </c>
      <c r="F564" s="2">
        <f t="shared" si="2"/>
        <v>35000</v>
      </c>
      <c r="G564" s="109">
        <f t="shared" si="8"/>
        <v>70000</v>
      </c>
      <c r="H564" s="1"/>
      <c r="I564" s="1"/>
      <c r="J564" s="1"/>
      <c r="K564" s="110" t="s">
        <v>1870</v>
      </c>
      <c r="L564" s="110" t="s">
        <v>1902</v>
      </c>
      <c r="M564" s="110" t="s">
        <v>1606</v>
      </c>
      <c r="N564" s="110" t="s">
        <v>1904</v>
      </c>
      <c r="O564" s="110" t="s">
        <v>1611</v>
      </c>
      <c r="P564" s="112">
        <v>36.0</v>
      </c>
      <c r="Q564" s="111" t="s">
        <v>1737</v>
      </c>
      <c r="R564" s="113" t="str">
        <f>IFERROR(CONCATENATE("*",VLOOKUP(L564,PARAM!E:F,2,0),VLOOKUP(M564,PARAM!K:L,2,0),VLOOKUP(N564,PARAM!H:I,2,0),VLOOKUP(P564,PARAM!S:T,2,0),"*"),"")</f>
        <v>*127816*</v>
      </c>
      <c r="S564" s="111" t="str">
        <f>IFERROR(CONCATENATE(VLOOKUP(L564,PARAM!E:F,2,0),VLOOKUP(M564,PARAM!K:L,2,0),VLOOKUP(N564,PARAM!H:I,2,0),VLOOKUP(O564,PARAM!P:Q,2,0),VLOOKUP(P564,PARAM!S:T,2,0)),"")</f>
        <v>12781216</v>
      </c>
      <c r="T564" s="111">
        <f t="shared" si="4"/>
        <v>8</v>
      </c>
      <c r="U564" s="111" t="str">
        <f t="shared" si="5"/>
        <v>JEANS CABALLERO CLASICO NEGRO TALLA 36</v>
      </c>
    </row>
    <row r="565" hidden="1">
      <c r="A565" s="7">
        <v>3.0</v>
      </c>
      <c r="B565" s="5" t="s">
        <v>2633</v>
      </c>
      <c r="C565" s="1"/>
      <c r="D565" s="5" t="s">
        <v>2633</v>
      </c>
      <c r="E565" s="4">
        <v>3500.0</v>
      </c>
      <c r="F565" s="2">
        <f t="shared" si="2"/>
        <v>10500</v>
      </c>
      <c r="G565" s="109">
        <f t="shared" si="8"/>
        <v>7000</v>
      </c>
      <c r="H565" s="1"/>
      <c r="I565" s="1"/>
      <c r="J565" s="1"/>
      <c r="K565" s="110" t="s">
        <v>584</v>
      </c>
      <c r="L565" s="110" t="s">
        <v>1711</v>
      </c>
      <c r="M565" s="110" t="s">
        <v>1599</v>
      </c>
      <c r="N565" s="111" t="s">
        <v>1712</v>
      </c>
      <c r="O565" s="110" t="s">
        <v>1584</v>
      </c>
      <c r="P565" s="112" t="s">
        <v>1601</v>
      </c>
      <c r="Q565" s="111" t="s">
        <v>1366</v>
      </c>
      <c r="R565" s="113" t="str">
        <f>IFERROR(CONCATENATE("*",VLOOKUP(L565,PARAM!E:F,2,0),VLOOKUP(M565,PARAM!K:L,2,0),VLOOKUP(N565,PARAM!H:I,2,0),VLOOKUP(P565,PARAM!S:T,2,0),"*"),"")</f>
        <v>*5611930*</v>
      </c>
      <c r="S565" s="111" t="str">
        <f>IFERROR(CONCATENATE(VLOOKUP(L565,PARAM!E:F,2,0),VLOOKUP(M565,PARAM!K:L,2,0),VLOOKUP(N565,PARAM!H:I,2,0),VLOOKUP(O565,PARAM!P:Q,2,0),VLOOKUP(P565,PARAM!S:T,2,0)),"")</f>
        <v>561193160</v>
      </c>
      <c r="T565" s="111">
        <f t="shared" si="4"/>
        <v>9</v>
      </c>
      <c r="U565" s="111" t="str">
        <f t="shared" si="5"/>
        <v>MOÑOS DAMA MOÑOS COLOMBIA VARIOS</v>
      </c>
    </row>
    <row r="566" hidden="1">
      <c r="A566" s="7">
        <v>2.0</v>
      </c>
      <c r="B566" s="5" t="s">
        <v>2634</v>
      </c>
      <c r="C566" s="1"/>
      <c r="D566" s="5" t="s">
        <v>2635</v>
      </c>
      <c r="E566" s="4">
        <v>7500.0</v>
      </c>
      <c r="F566" s="2">
        <f t="shared" si="2"/>
        <v>15000</v>
      </c>
      <c r="G566" s="109">
        <f t="shared" si="8"/>
        <v>15000</v>
      </c>
      <c r="H566" s="1"/>
      <c r="I566" s="1"/>
      <c r="J566" s="1"/>
      <c r="K566" s="110" t="s">
        <v>584</v>
      </c>
      <c r="L566" s="110" t="s">
        <v>1684</v>
      </c>
      <c r="M566" s="110" t="s">
        <v>1599</v>
      </c>
      <c r="N566" s="111" t="s">
        <v>1686</v>
      </c>
      <c r="O566" s="110" t="s">
        <v>1584</v>
      </c>
      <c r="P566" s="112" t="s">
        <v>1601</v>
      </c>
      <c r="Q566" s="111" t="s">
        <v>1366</v>
      </c>
      <c r="R566" s="113" t="str">
        <f>IFERROR(CONCATENATE("*",VLOOKUP(L566,PARAM!E:F,2,0),VLOOKUP(M566,PARAM!K:L,2,0),VLOOKUP(N566,PARAM!H:I,2,0),VLOOKUP(P566,PARAM!S:T,2,0),"*"),"")</f>
        <v>*5711200*</v>
      </c>
      <c r="S566" s="111" t="str">
        <f>IFERROR(CONCATENATE(VLOOKUP(L566,PARAM!E:F,2,0),VLOOKUP(M566,PARAM!K:L,2,0),VLOOKUP(N566,PARAM!H:I,2,0),VLOOKUP(O566,PARAM!P:Q,2,0),VLOOKUP(P566,PARAM!S:T,2,0)),"")</f>
        <v>571120160</v>
      </c>
      <c r="T566" s="111">
        <f t="shared" si="4"/>
        <v>9</v>
      </c>
      <c r="U566" s="111" t="str">
        <f t="shared" si="5"/>
        <v>ENCRESPADOR DAMA DOS COLORES VARIOS</v>
      </c>
    </row>
    <row r="567" hidden="1">
      <c r="A567" s="7">
        <v>2.0</v>
      </c>
      <c r="B567" s="5" t="s">
        <v>2636</v>
      </c>
      <c r="C567" s="1"/>
      <c r="D567" s="5" t="s">
        <v>2637</v>
      </c>
      <c r="E567" s="4">
        <v>5500.0</v>
      </c>
      <c r="F567" s="2">
        <f t="shared" si="2"/>
        <v>11000</v>
      </c>
      <c r="G567" s="109">
        <f t="shared" si="8"/>
        <v>11000</v>
      </c>
      <c r="H567" s="1"/>
      <c r="I567" s="1"/>
      <c r="J567" s="1"/>
      <c r="K567" s="110" t="s">
        <v>584</v>
      </c>
      <c r="L567" s="110" t="s">
        <v>1684</v>
      </c>
      <c r="M567" s="110" t="s">
        <v>1599</v>
      </c>
      <c r="N567" s="111" t="s">
        <v>1685</v>
      </c>
      <c r="O567" s="110" t="s">
        <v>1584</v>
      </c>
      <c r="P567" s="112" t="s">
        <v>1601</v>
      </c>
      <c r="Q567" s="111" t="s">
        <v>1366</v>
      </c>
      <c r="R567" s="113" t="str">
        <f>IFERROR(CONCATENATE("*",VLOOKUP(L567,PARAM!E:F,2,0),VLOOKUP(M567,PARAM!K:L,2,0),VLOOKUP(N567,PARAM!H:I,2,0),VLOOKUP(P567,PARAM!S:T,2,0),"*"),"")</f>
        <v>*571950*</v>
      </c>
      <c r="S567" s="111" t="str">
        <f>IFERROR(CONCATENATE(VLOOKUP(L567,PARAM!E:F,2,0),VLOOKUP(M567,PARAM!K:L,2,0),VLOOKUP(N567,PARAM!H:I,2,0),VLOOKUP(O567,PARAM!P:Q,2,0),VLOOKUP(P567,PARAM!S:T,2,0)),"")</f>
        <v>57195160</v>
      </c>
      <c r="T567" s="111">
        <f t="shared" si="4"/>
        <v>8</v>
      </c>
      <c r="U567" s="111" t="str">
        <f t="shared" si="5"/>
        <v>ENCRESPADOR DAMA CON SIRENA VARIOS</v>
      </c>
    </row>
    <row r="568" hidden="1">
      <c r="A568" s="7">
        <v>2.0</v>
      </c>
      <c r="B568" s="5" t="s">
        <v>2638</v>
      </c>
      <c r="C568" s="1"/>
      <c r="D568" s="5" t="s">
        <v>2639</v>
      </c>
      <c r="E568" s="4">
        <v>5500.0</v>
      </c>
      <c r="F568" s="2">
        <f t="shared" si="2"/>
        <v>11000</v>
      </c>
      <c r="G568" s="109">
        <f t="shared" si="8"/>
        <v>11000</v>
      </c>
      <c r="H568" s="1"/>
      <c r="I568" s="1"/>
      <c r="J568" s="1"/>
      <c r="K568" s="110" t="s">
        <v>584</v>
      </c>
      <c r="L568" s="110" t="s">
        <v>1684</v>
      </c>
      <c r="M568" s="110" t="s">
        <v>1599</v>
      </c>
      <c r="N568" s="111" t="s">
        <v>1687</v>
      </c>
      <c r="O568" s="110" t="s">
        <v>1584</v>
      </c>
      <c r="P568" s="112" t="s">
        <v>1601</v>
      </c>
      <c r="Q568" s="111" t="s">
        <v>1366</v>
      </c>
      <c r="R568" s="113" t="str">
        <f>IFERROR(CONCATENATE("*",VLOOKUP(L568,PARAM!E:F,2,0),VLOOKUP(M568,PARAM!K:L,2,0),VLOOKUP(N568,PARAM!H:I,2,0),VLOOKUP(P568,PARAM!S:T,2,0),"*"),"")</f>
        <v>*5712080*</v>
      </c>
      <c r="S568" s="111" t="str">
        <f>IFERROR(CONCATENATE(VLOOKUP(L568,PARAM!E:F,2,0),VLOOKUP(M568,PARAM!K:L,2,0),VLOOKUP(N568,PARAM!H:I,2,0),VLOOKUP(O568,PARAM!P:Q,2,0),VLOOKUP(P568,PARAM!S:T,2,0)),"")</f>
        <v>571208160</v>
      </c>
      <c r="T568" s="111">
        <f t="shared" si="4"/>
        <v>9</v>
      </c>
      <c r="U568" s="111" t="str">
        <f t="shared" si="5"/>
        <v>ENCRESPADOR DAMA PEPITAS BRILLANTES VARIOS</v>
      </c>
    </row>
    <row r="569" hidden="1">
      <c r="A569" s="7">
        <v>12.0</v>
      </c>
      <c r="B569" s="5" t="s">
        <v>2640</v>
      </c>
      <c r="C569" s="1"/>
      <c r="D569" s="5" t="s">
        <v>2641</v>
      </c>
      <c r="E569" s="4">
        <v>1000.0</v>
      </c>
      <c r="F569" s="2">
        <f t="shared" si="2"/>
        <v>12000</v>
      </c>
      <c r="G569" s="109">
        <f t="shared" si="8"/>
        <v>2000</v>
      </c>
      <c r="H569" s="1"/>
      <c r="I569" s="1"/>
      <c r="J569" s="1"/>
      <c r="K569" s="110" t="s">
        <v>584</v>
      </c>
      <c r="L569" s="110" t="s">
        <v>1714</v>
      </c>
      <c r="M569" s="110" t="s">
        <v>1599</v>
      </c>
      <c r="N569" s="111" t="s">
        <v>1714</v>
      </c>
      <c r="O569" s="110" t="s">
        <v>1584</v>
      </c>
      <c r="P569" s="112" t="s">
        <v>1601</v>
      </c>
      <c r="Q569" s="111" t="s">
        <v>1366</v>
      </c>
      <c r="R569" s="113" t="str">
        <f>IFERROR(CONCATENATE("*",VLOOKUP(L569,PARAM!E:F,2,0),VLOOKUP(M569,PARAM!K:L,2,0),VLOOKUP(N569,PARAM!H:I,2,0),VLOOKUP(P569,PARAM!S:T,2,0),"*"),"")</f>
        <v>*5812060*</v>
      </c>
      <c r="S569" s="111" t="str">
        <f>IFERROR(CONCATENATE(VLOOKUP(L569,PARAM!E:F,2,0),VLOOKUP(M569,PARAM!K:L,2,0),VLOOKUP(N569,PARAM!H:I,2,0),VLOOKUP(O569,PARAM!P:Q,2,0),VLOOKUP(P569,PARAM!S:T,2,0)),"")</f>
        <v>581206160</v>
      </c>
      <c r="T569" s="111">
        <f t="shared" si="4"/>
        <v>9</v>
      </c>
      <c r="U569" s="111" t="str">
        <f t="shared" si="5"/>
        <v>PAQUETE CAUCHOS DAMA PAQUETE CAUCHOS VARIOS</v>
      </c>
    </row>
    <row r="570" hidden="1">
      <c r="A570" s="7">
        <v>24.0</v>
      </c>
      <c r="B570" s="5" t="s">
        <v>2642</v>
      </c>
      <c r="C570" s="1"/>
      <c r="D570" s="5" t="s">
        <v>2643</v>
      </c>
      <c r="E570" s="4">
        <v>2500.0</v>
      </c>
      <c r="F570" s="2">
        <f t="shared" si="2"/>
        <v>60000</v>
      </c>
      <c r="G570" s="109">
        <f t="shared" si="8"/>
        <v>5000</v>
      </c>
      <c r="H570" s="1"/>
      <c r="I570" s="1"/>
      <c r="J570" s="1"/>
      <c r="K570" s="110" t="s">
        <v>584</v>
      </c>
      <c r="L570" s="110" t="s">
        <v>1721</v>
      </c>
      <c r="M570" s="110" t="s">
        <v>1599</v>
      </c>
      <c r="N570" s="111" t="s">
        <v>1722</v>
      </c>
      <c r="O570" s="110" t="s">
        <v>1584</v>
      </c>
      <c r="P570" s="112" t="s">
        <v>1601</v>
      </c>
      <c r="Q570" s="111" t="s">
        <v>1366</v>
      </c>
      <c r="R570" s="113" t="str">
        <f>IFERROR(CONCATENATE("*",VLOOKUP(L570,PARAM!E:F,2,0),VLOOKUP(M570,PARAM!K:L,2,0),VLOOKUP(N570,PARAM!H:I,2,0),VLOOKUP(P570,PARAM!S:T,2,0),"*"),"")</f>
        <v>*3111110*</v>
      </c>
      <c r="S570" s="111" t="str">
        <f>IFERROR(CONCATENATE(VLOOKUP(L570,PARAM!E:F,2,0),VLOOKUP(M570,PARAM!K:L,2,0),VLOOKUP(N570,PARAM!H:I,2,0),VLOOKUP(O570,PARAM!P:Q,2,0),VLOOKUP(P570,PARAM!S:T,2,0)),"")</f>
        <v>311111160</v>
      </c>
      <c r="T570" s="111">
        <f t="shared" si="4"/>
        <v>9</v>
      </c>
      <c r="U570" s="111" t="str">
        <f t="shared" si="5"/>
        <v>PULSERAS DAMA DE COLOMBIA VARIOS</v>
      </c>
    </row>
    <row r="571" hidden="1">
      <c r="A571" s="7">
        <v>3.0</v>
      </c>
      <c r="B571" s="5" t="s">
        <v>2644</v>
      </c>
      <c r="C571" s="1"/>
      <c r="D571" s="5" t="s">
        <v>2645</v>
      </c>
      <c r="E571" s="4">
        <v>3000.0</v>
      </c>
      <c r="F571" s="2">
        <f t="shared" si="2"/>
        <v>9000</v>
      </c>
      <c r="G571" s="109">
        <f t="shared" si="8"/>
        <v>6000</v>
      </c>
      <c r="H571" s="1"/>
      <c r="I571" s="1"/>
      <c r="J571" s="1"/>
      <c r="K571" s="110" t="s">
        <v>584</v>
      </c>
      <c r="L571" s="110" t="s">
        <v>1630</v>
      </c>
      <c r="M571" s="110" t="s">
        <v>1599</v>
      </c>
      <c r="N571" s="111" t="s">
        <v>1631</v>
      </c>
      <c r="O571" s="110" t="s">
        <v>1584</v>
      </c>
      <c r="P571" s="112" t="s">
        <v>1601</v>
      </c>
      <c r="Q571" s="111" t="s">
        <v>1366</v>
      </c>
      <c r="R571" s="113" t="str">
        <f>IFERROR(CONCATENATE("*",VLOOKUP(L571,PARAM!E:F,2,0),VLOOKUP(M571,PARAM!K:L,2,0),VLOOKUP(N571,PARAM!H:I,2,0),VLOOKUP(P571,PARAM!S:T,2,0),"*"),"")</f>
        <v>*591550*</v>
      </c>
      <c r="S571" s="111" t="str">
        <f>IFERROR(CONCATENATE(VLOOKUP(L571,PARAM!E:F,2,0),VLOOKUP(M571,PARAM!K:L,2,0),VLOOKUP(N571,PARAM!H:I,2,0),VLOOKUP(O571,PARAM!P:Q,2,0),VLOOKUP(P571,PARAM!S:T,2,0)),"")</f>
        <v>59155160</v>
      </c>
      <c r="T571" s="111">
        <f t="shared" si="4"/>
        <v>8</v>
      </c>
      <c r="U571" s="111" t="str">
        <f t="shared" si="5"/>
        <v>CAIMAN DAMA BRONCE CAIMAN VARIOS</v>
      </c>
    </row>
    <row r="572" hidden="1">
      <c r="A572" s="7">
        <v>2.0</v>
      </c>
      <c r="B572" s="5" t="s">
        <v>2646</v>
      </c>
      <c r="C572" s="1"/>
      <c r="D572" s="5" t="s">
        <v>2647</v>
      </c>
      <c r="E572" s="4">
        <v>11000.0</v>
      </c>
      <c r="F572" s="2">
        <f t="shared" si="2"/>
        <v>22000</v>
      </c>
      <c r="G572" s="109">
        <f t="shared" si="8"/>
        <v>22000</v>
      </c>
      <c r="H572" s="1"/>
      <c r="I572" s="1"/>
      <c r="J572" s="1"/>
      <c r="K572" s="110" t="s">
        <v>584</v>
      </c>
      <c r="L572" s="110" t="s">
        <v>1681</v>
      </c>
      <c r="M572" s="110" t="s">
        <v>1599</v>
      </c>
      <c r="N572" s="111" t="s">
        <v>1682</v>
      </c>
      <c r="O572" s="110" t="s">
        <v>1584</v>
      </c>
      <c r="P572" s="112" t="s">
        <v>1601</v>
      </c>
      <c r="Q572" s="111" t="s">
        <v>1366</v>
      </c>
      <c r="R572" s="113" t="str">
        <f>IFERROR(CONCATENATE("*",VLOOKUP(L572,PARAM!E:F,2,0),VLOOKUP(M572,PARAM!K:L,2,0),VLOOKUP(N572,PARAM!H:I,2,0),VLOOKUP(P572,PARAM!S:T,2,0),"*"),"")</f>
        <v>*6011030*</v>
      </c>
      <c r="S572" s="111" t="str">
        <f>IFERROR(CONCATENATE(VLOOKUP(L572,PARAM!E:F,2,0),VLOOKUP(M572,PARAM!K:L,2,0),VLOOKUP(N572,PARAM!H:I,2,0),VLOOKUP(O572,PARAM!P:Q,2,0),VLOOKUP(P572,PARAM!S:T,2,0)),"")</f>
        <v>601103160</v>
      </c>
      <c r="T572" s="111">
        <f t="shared" si="4"/>
        <v>9</v>
      </c>
      <c r="U572" s="111" t="str">
        <f t="shared" si="5"/>
        <v>COSMETIQUERA DAMA COSMETIQUERA COLORES VARIOS</v>
      </c>
    </row>
    <row r="573" hidden="1">
      <c r="A573" s="7">
        <v>13.0</v>
      </c>
      <c r="B573" s="5" t="s">
        <v>2648</v>
      </c>
      <c r="C573" s="1"/>
      <c r="D573" s="5" t="s">
        <v>2648</v>
      </c>
      <c r="E573" s="4">
        <v>9000.0</v>
      </c>
      <c r="F573" s="2">
        <f t="shared" si="2"/>
        <v>117000</v>
      </c>
      <c r="G573" s="109">
        <f t="shared" si="8"/>
        <v>18000</v>
      </c>
      <c r="H573" s="1"/>
      <c r="I573" s="1"/>
      <c r="J573" s="1"/>
      <c r="K573" s="110" t="s">
        <v>584</v>
      </c>
      <c r="L573" s="110" t="s">
        <v>1598</v>
      </c>
      <c r="M573" s="110" t="s">
        <v>1599</v>
      </c>
      <c r="N573" s="111" t="s">
        <v>1600</v>
      </c>
      <c r="O573" s="110" t="s">
        <v>1584</v>
      </c>
      <c r="P573" s="112" t="s">
        <v>1601</v>
      </c>
      <c r="Q573" s="111" t="s">
        <v>1366</v>
      </c>
      <c r="R573" s="113" t="str">
        <f>IFERROR(CONCATENATE("*",VLOOKUP(L573,PARAM!E:F,2,0),VLOOKUP(M573,PARAM!K:L,2,0),VLOOKUP(N573,PARAM!H:I,2,0),VLOOKUP(P573,PARAM!S:T,2,0),"*"),"")</f>
        <v>*611410*</v>
      </c>
      <c r="S573" s="111" t="str">
        <f>IFERROR(CONCATENATE(VLOOKUP(L573,PARAM!E:F,2,0),VLOOKUP(M573,PARAM!K:L,2,0),VLOOKUP(N573,PARAM!H:I,2,0),VLOOKUP(O573,PARAM!P:Q,2,0),VLOOKUP(P573,PARAM!S:T,2,0)),"")</f>
        <v>61141160</v>
      </c>
      <c r="T573" s="111">
        <f t="shared" si="4"/>
        <v>8</v>
      </c>
      <c r="U573" s="111" t="str">
        <f t="shared" si="5"/>
        <v>BALACA DAMA BALACA TELA VARIOS</v>
      </c>
    </row>
    <row r="574" hidden="1">
      <c r="A574" s="7">
        <v>6.0</v>
      </c>
      <c r="B574" s="5" t="s">
        <v>2649</v>
      </c>
      <c r="C574" s="1"/>
      <c r="D574" s="5" t="s">
        <v>2650</v>
      </c>
      <c r="E574" s="4">
        <v>7500.0</v>
      </c>
      <c r="F574" s="2">
        <f t="shared" si="2"/>
        <v>45000</v>
      </c>
      <c r="G574" s="109">
        <f t="shared" si="8"/>
        <v>15000</v>
      </c>
      <c r="H574" s="1"/>
      <c r="I574" s="1"/>
      <c r="J574" s="1"/>
      <c r="K574" s="110" t="s">
        <v>584</v>
      </c>
      <c r="L574" s="110" t="s">
        <v>1621</v>
      </c>
      <c r="M574" s="110" t="s">
        <v>1599</v>
      </c>
      <c r="N574" s="111" t="s">
        <v>1622</v>
      </c>
      <c r="O574" s="110" t="s">
        <v>1584</v>
      </c>
      <c r="P574" s="112" t="s">
        <v>1601</v>
      </c>
      <c r="Q574" s="111" t="s">
        <v>1366</v>
      </c>
      <c r="R574" s="113" t="str">
        <f>IFERROR(CONCATENATE("*",VLOOKUP(L574,PARAM!E:F,2,0),VLOOKUP(M574,PARAM!K:L,2,0),VLOOKUP(N574,PARAM!H:I,2,0),VLOOKUP(P574,PARAM!S:T,2,0),"*"),"")</f>
        <v>*471590*</v>
      </c>
      <c r="S574" s="111" t="str">
        <f>IFERROR(CONCATENATE(VLOOKUP(L574,PARAM!E:F,2,0),VLOOKUP(M574,PARAM!K:L,2,0),VLOOKUP(N574,PARAM!H:I,2,0),VLOOKUP(O574,PARAM!P:Q,2,0),VLOOKUP(P574,PARAM!S:T,2,0)),"")</f>
        <v>47159160</v>
      </c>
      <c r="T574" s="111">
        <f t="shared" si="4"/>
        <v>8</v>
      </c>
      <c r="U574" s="111" t="str">
        <f t="shared" si="5"/>
        <v>BRILLO DAMA CAJA GRIS VARIOS</v>
      </c>
    </row>
    <row r="575" hidden="1">
      <c r="A575" s="7">
        <v>2.0</v>
      </c>
      <c r="B575" s="5" t="s">
        <v>2651</v>
      </c>
      <c r="C575" s="1"/>
      <c r="D575" s="5" t="s">
        <v>2651</v>
      </c>
      <c r="E575" s="4">
        <v>4000.0</v>
      </c>
      <c r="F575" s="2">
        <f t="shared" si="2"/>
        <v>8000</v>
      </c>
      <c r="G575" s="109">
        <f t="shared" si="8"/>
        <v>8000</v>
      </c>
      <c r="H575" s="1"/>
      <c r="I575" s="1"/>
      <c r="J575" s="1"/>
      <c r="K575" s="110" t="s">
        <v>584</v>
      </c>
      <c r="L575" s="110" t="s">
        <v>1691</v>
      </c>
      <c r="M575" s="110" t="s">
        <v>1599</v>
      </c>
      <c r="N575" s="111" t="s">
        <v>1692</v>
      </c>
      <c r="O575" s="110" t="s">
        <v>1584</v>
      </c>
      <c r="P575" s="112" t="s">
        <v>1601</v>
      </c>
      <c r="Q575" s="111" t="s">
        <v>1366</v>
      </c>
      <c r="R575" s="113" t="str">
        <f>IFERROR(CONCATENATE("*",VLOOKUP(L575,PARAM!E:F,2,0),VLOOKUP(M575,PARAM!K:L,2,0),VLOOKUP(N575,PARAM!H:I,2,0),VLOOKUP(P575,PARAM!S:T,2,0),"*"),"")</f>
        <v>*6211410*</v>
      </c>
      <c r="S575" s="111" t="str">
        <f>IFERROR(CONCATENATE(VLOOKUP(L575,PARAM!E:F,2,0),VLOOKUP(M575,PARAM!K:L,2,0),VLOOKUP(N575,PARAM!H:I,2,0),VLOOKUP(O575,PARAM!P:Q,2,0),VLOOKUP(P575,PARAM!S:T,2,0)),"")</f>
        <v>621141160</v>
      </c>
      <c r="T575" s="111">
        <f t="shared" si="4"/>
        <v>9</v>
      </c>
      <c r="U575" s="111" t="str">
        <f t="shared" si="5"/>
        <v>HEBILLA DAMA HEBILLA ESTRELLA VARIOS</v>
      </c>
    </row>
    <row r="576" hidden="1">
      <c r="A576" s="7">
        <v>24.0</v>
      </c>
      <c r="B576" s="5" t="s">
        <v>2652</v>
      </c>
      <c r="C576" s="1"/>
      <c r="D576" s="5" t="s">
        <v>2652</v>
      </c>
      <c r="E576" s="4">
        <v>1500.0</v>
      </c>
      <c r="F576" s="2">
        <f t="shared" si="2"/>
        <v>36000</v>
      </c>
      <c r="G576" s="109">
        <f t="shared" si="8"/>
        <v>3000</v>
      </c>
      <c r="H576" s="1"/>
      <c r="I576" s="1"/>
      <c r="J576" s="1"/>
      <c r="K576" s="110" t="s">
        <v>584</v>
      </c>
      <c r="L576" s="110" t="s">
        <v>1602</v>
      </c>
      <c r="M576" s="110" t="s">
        <v>1599</v>
      </c>
      <c r="N576" s="111" t="s">
        <v>1603</v>
      </c>
      <c r="O576" s="110" t="s">
        <v>1584</v>
      </c>
      <c r="P576" s="112" t="s">
        <v>1601</v>
      </c>
      <c r="Q576" s="111" t="s">
        <v>1366</v>
      </c>
      <c r="R576" s="113" t="str">
        <f>IFERROR(CONCATENATE("*",VLOOKUP(L576,PARAM!E:F,2,0),VLOOKUP(M576,PARAM!K:L,2,0),VLOOKUP(N576,PARAM!H:I,2,0),VLOOKUP(P576,PARAM!S:T,2,0),"*"),"")</f>
        <v>*631420*</v>
      </c>
      <c r="S576" s="111" t="str">
        <f>IFERROR(CONCATENATE(VLOOKUP(L576,PARAM!E:F,2,0),VLOOKUP(M576,PARAM!K:L,2,0),VLOOKUP(N576,PARAM!H:I,2,0),VLOOKUP(O576,PARAM!P:Q,2,0),VLOOKUP(P576,PARAM!S:T,2,0)),"")</f>
        <v>63142160</v>
      </c>
      <c r="T576" s="111">
        <f t="shared" si="4"/>
        <v>8</v>
      </c>
      <c r="U576" s="111" t="str">
        <f t="shared" si="5"/>
        <v>BAMBA DAMA BAMBA SATIN VARIOS</v>
      </c>
    </row>
    <row r="577" hidden="1">
      <c r="A577" s="7">
        <v>6.0</v>
      </c>
      <c r="B577" s="5" t="s">
        <v>2653</v>
      </c>
      <c r="C577" s="1"/>
      <c r="D577" s="5" t="s">
        <v>2654</v>
      </c>
      <c r="E577" s="4">
        <v>3500.0</v>
      </c>
      <c r="F577" s="2">
        <f t="shared" si="2"/>
        <v>21000</v>
      </c>
      <c r="G577" s="109">
        <f t="shared" si="8"/>
        <v>7000</v>
      </c>
      <c r="H577" s="1"/>
      <c r="I577" s="1"/>
      <c r="J577" s="1"/>
      <c r="K577" s="110" t="s">
        <v>584</v>
      </c>
      <c r="L577" s="110" t="s">
        <v>1621</v>
      </c>
      <c r="M577" s="110" t="s">
        <v>1599</v>
      </c>
      <c r="N577" s="111" t="s">
        <v>1624</v>
      </c>
      <c r="O577" s="110" t="s">
        <v>1584</v>
      </c>
      <c r="P577" s="112" t="s">
        <v>1601</v>
      </c>
      <c r="Q577" s="111" t="s">
        <v>1366</v>
      </c>
      <c r="R577" s="113" t="str">
        <f>IFERROR(CONCATENATE("*",VLOOKUP(L577,PARAM!E:F,2,0),VLOOKUP(M577,PARAM!K:L,2,0),VLOOKUP(N577,PARAM!H:I,2,0),VLOOKUP(P577,PARAM!S:T,2,0),"*"),"")</f>
        <v>*4712570*</v>
      </c>
      <c r="S577" s="111" t="str">
        <f>IFERROR(CONCATENATE(VLOOKUP(L577,PARAM!E:F,2,0),VLOOKUP(M577,PARAM!K:L,2,0),VLOOKUP(N577,PARAM!H:I,2,0),VLOOKUP(O577,PARAM!P:Q,2,0),VLOOKUP(P577,PARAM!S:T,2,0)),"")</f>
        <v>471257160</v>
      </c>
      <c r="T577" s="111">
        <f t="shared" si="4"/>
        <v>9</v>
      </c>
      <c r="U577" s="111" t="str">
        <f t="shared" si="5"/>
        <v>BRILLO DAMA TAPA CONCHA VARIOS</v>
      </c>
    </row>
    <row r="578" hidden="1">
      <c r="A578" s="7">
        <v>3.0</v>
      </c>
      <c r="B578" s="5" t="s">
        <v>2655</v>
      </c>
      <c r="C578" s="1"/>
      <c r="D578" s="5" t="s">
        <v>2655</v>
      </c>
      <c r="E578" s="4">
        <v>5000.0</v>
      </c>
      <c r="F578" s="2">
        <f t="shared" si="2"/>
        <v>15000</v>
      </c>
      <c r="G578" s="109">
        <f t="shared" si="8"/>
        <v>10000</v>
      </c>
      <c r="H578" s="1"/>
      <c r="I578" s="1"/>
      <c r="J578" s="1"/>
      <c r="K578" s="110" t="s">
        <v>584</v>
      </c>
      <c r="L578" s="110" t="s">
        <v>1729</v>
      </c>
      <c r="M578" s="110" t="s">
        <v>1599</v>
      </c>
      <c r="N578" s="111" t="s">
        <v>1730</v>
      </c>
      <c r="O578" s="110" t="s">
        <v>1584</v>
      </c>
      <c r="P578" s="112" t="s">
        <v>1601</v>
      </c>
      <c r="Q578" s="111" t="s">
        <v>1366</v>
      </c>
      <c r="R578" s="113" t="str">
        <f>IFERROR(CONCATENATE("*",VLOOKUP(L578,PARAM!E:F,2,0),VLOOKUP(M578,PARAM!K:L,2,0),VLOOKUP(N578,PARAM!H:I,2,0),VLOOKUP(P578,PARAM!S:T,2,0),"*"),"")</f>
        <v>*6412450*</v>
      </c>
      <c r="S578" s="111" t="str">
        <f>IFERROR(CONCATENATE(VLOOKUP(L578,PARAM!E:F,2,0),VLOOKUP(M578,PARAM!K:L,2,0),VLOOKUP(N578,PARAM!H:I,2,0),VLOOKUP(O578,PARAM!P:Q,2,0),VLOOKUP(P578,PARAM!S:T,2,0)),"")</f>
        <v>641245160</v>
      </c>
      <c r="T578" s="111">
        <f t="shared" si="4"/>
        <v>9</v>
      </c>
      <c r="U578" s="111" t="str">
        <f t="shared" si="5"/>
        <v>RUBOR DAMA RUBOR RIMOCOO VARIOS</v>
      </c>
    </row>
    <row r="579" hidden="1">
      <c r="A579" s="7">
        <v>2.0</v>
      </c>
      <c r="B579" s="5" t="s">
        <v>2656</v>
      </c>
      <c r="C579" s="1"/>
      <c r="D579" s="5" t="s">
        <v>2656</v>
      </c>
      <c r="E579" s="4">
        <v>12000.0</v>
      </c>
      <c r="F579" s="2">
        <f t="shared" si="2"/>
        <v>24000</v>
      </c>
      <c r="G579" s="109">
        <f t="shared" si="8"/>
        <v>24000</v>
      </c>
      <c r="H579" s="1"/>
      <c r="I579" s="1"/>
      <c r="J579" s="1"/>
      <c r="K579" s="110" t="s">
        <v>584</v>
      </c>
      <c r="L579" s="110" t="s">
        <v>1731</v>
      </c>
      <c r="M579" s="110" t="s">
        <v>1599</v>
      </c>
      <c r="N579" s="111" t="s">
        <v>1734</v>
      </c>
      <c r="O579" s="110" t="s">
        <v>1584</v>
      </c>
      <c r="P579" s="112" t="s">
        <v>1601</v>
      </c>
      <c r="Q579" s="111" t="s">
        <v>1366</v>
      </c>
      <c r="R579" s="113" t="str">
        <f>IFERROR(CONCATENATE("*",VLOOKUP(L579,PARAM!E:F,2,0),VLOOKUP(M579,PARAM!K:L,2,0),VLOOKUP(N579,PARAM!H:I,2,0),VLOOKUP(P579,PARAM!S:T,2,0),"*"),"")</f>
        <v>*6512530*</v>
      </c>
      <c r="S579" s="111" t="str">
        <f>IFERROR(CONCATENATE(VLOOKUP(L579,PARAM!E:F,2,0),VLOOKUP(M579,PARAM!K:L,2,0),VLOOKUP(N579,PARAM!H:I,2,0),VLOOKUP(O579,PARAM!P:Q,2,0),VLOOKUP(P579,PARAM!S:T,2,0)),"")</f>
        <v>651253160</v>
      </c>
      <c r="T579" s="111">
        <f t="shared" si="4"/>
        <v>9</v>
      </c>
      <c r="U579" s="111" t="str">
        <f t="shared" si="5"/>
        <v>SOMBRA DAMA SOMBRA BIGCAKE VARIOS</v>
      </c>
    </row>
    <row r="580" hidden="1">
      <c r="A580" s="7">
        <v>2.0</v>
      </c>
      <c r="B580" s="5" t="s">
        <v>2657</v>
      </c>
      <c r="C580" s="1"/>
      <c r="D580" s="5" t="s">
        <v>1732</v>
      </c>
      <c r="E580" s="4">
        <v>10000.0</v>
      </c>
      <c r="F580" s="2">
        <f t="shared" si="2"/>
        <v>20000</v>
      </c>
      <c r="G580" s="109">
        <f t="shared" si="8"/>
        <v>20000</v>
      </c>
      <c r="H580" s="1"/>
      <c r="I580" s="1"/>
      <c r="J580" s="1"/>
      <c r="K580" s="110" t="s">
        <v>584</v>
      </c>
      <c r="L580" s="110" t="s">
        <v>1731</v>
      </c>
      <c r="M580" s="110" t="s">
        <v>1599</v>
      </c>
      <c r="N580" s="111" t="s">
        <v>1732</v>
      </c>
      <c r="O580" s="110" t="s">
        <v>1584</v>
      </c>
      <c r="P580" s="112" t="s">
        <v>1601</v>
      </c>
      <c r="Q580" s="111" t="s">
        <v>1366</v>
      </c>
      <c r="R580" s="113" t="str">
        <f>IFERROR(CONCATENATE("*",VLOOKUP(L580,PARAM!E:F,2,0),VLOOKUP(M580,PARAM!K:L,2,0),VLOOKUP(N580,PARAM!H:I,2,0),VLOOKUP(P580,PARAM!S:T,2,0),"*"),"")</f>
        <v>*6511190*</v>
      </c>
      <c r="S580" s="111" t="str">
        <f>IFERROR(CONCATENATE(VLOOKUP(L580,PARAM!E:F,2,0),VLOOKUP(M580,PARAM!K:L,2,0),VLOOKUP(N580,PARAM!H:I,2,0),VLOOKUP(O580,PARAM!P:Q,2,0),VLOOKUP(P580,PARAM!S:T,2,0)),"")</f>
        <v>651119160</v>
      </c>
      <c r="T580" s="111">
        <f t="shared" si="4"/>
        <v>9</v>
      </c>
      <c r="U580" s="111" t="str">
        <f t="shared" si="5"/>
        <v>SOMBRA DAMA DIY BEAR VARIOS</v>
      </c>
    </row>
    <row r="581" hidden="1">
      <c r="A581" s="7">
        <v>2.0</v>
      </c>
      <c r="B581" s="5" t="s">
        <v>2658</v>
      </c>
      <c r="C581" s="1"/>
      <c r="D581" s="5" t="s">
        <v>2659</v>
      </c>
      <c r="E581" s="4">
        <v>6000.0</v>
      </c>
      <c r="F581" s="2">
        <f t="shared" si="2"/>
        <v>12000</v>
      </c>
      <c r="G581" s="109">
        <f t="shared" si="8"/>
        <v>12000</v>
      </c>
      <c r="H581" s="1"/>
      <c r="I581" s="1"/>
      <c r="J581" s="1"/>
      <c r="K581" s="110" t="s">
        <v>584</v>
      </c>
      <c r="L581" s="110" t="s">
        <v>1621</v>
      </c>
      <c r="M581" s="110" t="s">
        <v>1599</v>
      </c>
      <c r="N581" s="111" t="s">
        <v>1623</v>
      </c>
      <c r="O581" s="110" t="s">
        <v>1584</v>
      </c>
      <c r="P581" s="112" t="s">
        <v>1601</v>
      </c>
      <c r="Q581" s="111" t="s">
        <v>1366</v>
      </c>
      <c r="R581" s="113" t="str">
        <f>IFERROR(CONCATENATE("*",VLOOKUP(L581,PARAM!E:F,2,0),VLOOKUP(M581,PARAM!K:L,2,0),VLOOKUP(N581,PARAM!H:I,2,0),VLOOKUP(P581,PARAM!S:T,2,0),"*"),"")</f>
        <v>*4711100*</v>
      </c>
      <c r="S581" s="111" t="str">
        <f>IFERROR(CONCATENATE(VLOOKUP(L581,PARAM!E:F,2,0),VLOOKUP(M581,PARAM!K:L,2,0),VLOOKUP(N581,PARAM!H:I,2,0),VLOOKUP(O581,PARAM!P:Q,2,0),VLOOKUP(P581,PARAM!S:T,2,0)),"")</f>
        <v>471110160</v>
      </c>
      <c r="T581" s="111">
        <f t="shared" si="4"/>
        <v>9</v>
      </c>
      <c r="U581" s="111" t="str">
        <f t="shared" si="5"/>
        <v>BRILLO DAMA CUTE RABBIT VARIOS</v>
      </c>
    </row>
    <row r="582" hidden="1">
      <c r="A582" s="7">
        <v>4.0</v>
      </c>
      <c r="B582" s="5" t="s">
        <v>2660</v>
      </c>
      <c r="C582" s="1"/>
      <c r="D582" s="5" t="s">
        <v>2661</v>
      </c>
      <c r="E582" s="4">
        <v>13000.0</v>
      </c>
      <c r="F582" s="2">
        <f t="shared" si="2"/>
        <v>52000</v>
      </c>
      <c r="G582" s="109">
        <f t="shared" si="8"/>
        <v>26000</v>
      </c>
      <c r="H582" s="1"/>
      <c r="I582" s="1"/>
      <c r="J582" s="1"/>
      <c r="K582" s="110" t="s">
        <v>584</v>
      </c>
      <c r="L582" s="110" t="s">
        <v>1731</v>
      </c>
      <c r="M582" s="110" t="s">
        <v>1599</v>
      </c>
      <c r="N582" s="111" t="s">
        <v>1733</v>
      </c>
      <c r="O582" s="110" t="s">
        <v>1584</v>
      </c>
      <c r="P582" s="112" t="s">
        <v>1601</v>
      </c>
      <c r="Q582" s="111" t="s">
        <v>1366</v>
      </c>
      <c r="R582" s="113" t="str">
        <f>IFERROR(CONCATENATE("*",VLOOKUP(L582,PARAM!E:F,2,0),VLOOKUP(M582,PARAM!K:L,2,0),VLOOKUP(N582,PARAM!H:I,2,0),VLOOKUP(P582,PARAM!S:T,2,0),"*"),"")</f>
        <v>*6511380*</v>
      </c>
      <c r="S582" s="111" t="str">
        <f>IFERROR(CONCATENATE(VLOOKUP(L582,PARAM!E:F,2,0),VLOOKUP(M582,PARAM!K:L,2,0),VLOOKUP(N582,PARAM!H:I,2,0),VLOOKUP(O582,PARAM!P:Q,2,0),VLOOKUP(P582,PARAM!S:T,2,0)),"")</f>
        <v>651138160</v>
      </c>
      <c r="T582" s="111">
        <f t="shared" si="4"/>
        <v>9</v>
      </c>
      <c r="U582" s="111" t="str">
        <f t="shared" si="5"/>
        <v>SOMBRA DAMA GIRL POWER - DELICIUS CHEESE VARIOS</v>
      </c>
    </row>
    <row r="583" hidden="1">
      <c r="A583" s="7">
        <v>6.0</v>
      </c>
      <c r="B583" s="5" t="s">
        <v>2662</v>
      </c>
      <c r="C583" s="1"/>
      <c r="D583" s="5" t="s">
        <v>2662</v>
      </c>
      <c r="E583" s="4">
        <v>1500.0</v>
      </c>
      <c r="F583" s="2">
        <f t="shared" si="2"/>
        <v>9000</v>
      </c>
      <c r="G583" s="109">
        <f t="shared" si="8"/>
        <v>3000</v>
      </c>
      <c r="H583" s="1"/>
      <c r="I583" s="1"/>
      <c r="J583" s="1"/>
      <c r="K583" s="110" t="s">
        <v>584</v>
      </c>
      <c r="L583" s="110" t="s">
        <v>1630</v>
      </c>
      <c r="M583" s="110" t="s">
        <v>1599</v>
      </c>
      <c r="N583" s="111" t="s">
        <v>1632</v>
      </c>
      <c r="O583" s="110" t="s">
        <v>1584</v>
      </c>
      <c r="P583" s="112" t="s">
        <v>1601</v>
      </c>
      <c r="Q583" s="111" t="s">
        <v>1366</v>
      </c>
      <c r="R583" s="113" t="str">
        <f>IFERROR(CONCATENATE("*",VLOOKUP(L583,PARAM!E:F,2,0),VLOOKUP(M583,PARAM!K:L,2,0),VLOOKUP(N583,PARAM!H:I,2,0),VLOOKUP(P583,PARAM!S:T,2,0),"*"),"")</f>
        <v>*591580*</v>
      </c>
      <c r="S583" s="111" t="str">
        <f>IFERROR(CONCATENATE(VLOOKUP(L583,PARAM!E:F,2,0),VLOOKUP(M583,PARAM!K:L,2,0),VLOOKUP(N583,PARAM!H:I,2,0),VLOOKUP(O583,PARAM!P:Q,2,0),VLOOKUP(P583,PARAM!S:T,2,0)),"")</f>
        <v>59158160</v>
      </c>
      <c r="T583" s="111">
        <f t="shared" si="4"/>
        <v>8</v>
      </c>
      <c r="U583" s="111" t="str">
        <f t="shared" si="5"/>
        <v>CAIMAN DAMA CAIMAN BRILLO VARIOS</v>
      </c>
    </row>
    <row r="584" hidden="1">
      <c r="A584" s="7">
        <v>15.0</v>
      </c>
      <c r="B584" s="5" t="s">
        <v>2663</v>
      </c>
      <c r="C584" s="1"/>
      <c r="D584" s="5" t="s">
        <v>2664</v>
      </c>
      <c r="E584" s="4">
        <v>3000.0</v>
      </c>
      <c r="F584" s="2">
        <f t="shared" si="2"/>
        <v>45000</v>
      </c>
      <c r="G584" s="109">
        <f t="shared" si="8"/>
        <v>6000</v>
      </c>
      <c r="H584" s="1"/>
      <c r="I584" s="1"/>
      <c r="J584" s="1"/>
      <c r="K584" s="110" t="s">
        <v>584</v>
      </c>
      <c r="L584" s="110" t="s">
        <v>1630</v>
      </c>
      <c r="M584" s="110" t="s">
        <v>1599</v>
      </c>
      <c r="N584" s="111" t="s">
        <v>1633</v>
      </c>
      <c r="O584" s="110" t="s">
        <v>1584</v>
      </c>
      <c r="P584" s="112" t="s">
        <v>1601</v>
      </c>
      <c r="Q584" s="111" t="s">
        <v>1366</v>
      </c>
      <c r="R584" s="113" t="str">
        <f>IFERROR(CONCATENATE("*",VLOOKUP(L584,PARAM!E:F,2,0),VLOOKUP(M584,PARAM!K:L,2,0),VLOOKUP(N584,PARAM!H:I,2,0),VLOOKUP(P584,PARAM!S:T,2,0),"*"),"")</f>
        <v>*5911360*</v>
      </c>
      <c r="S584" s="111" t="str">
        <f>IFERROR(CONCATENATE(VLOOKUP(L584,PARAM!E:F,2,0),VLOOKUP(M584,PARAM!K:L,2,0),VLOOKUP(N584,PARAM!H:I,2,0),VLOOKUP(O584,PARAM!P:Q,2,0),VLOOKUP(P584,PARAM!S:T,2,0)),"")</f>
        <v>591136160</v>
      </c>
      <c r="T584" s="111">
        <f t="shared" si="4"/>
        <v>9</v>
      </c>
      <c r="U584" s="111" t="str">
        <f t="shared" si="5"/>
        <v>CAIMAN DAMA FLORES PELUCHE Y DEMAS VARIOS</v>
      </c>
    </row>
    <row r="585" hidden="1">
      <c r="A585" s="7">
        <v>4.0</v>
      </c>
      <c r="B585" s="5" t="s">
        <v>2665</v>
      </c>
      <c r="C585" s="1"/>
      <c r="D585" s="5" t="s">
        <v>2666</v>
      </c>
      <c r="E585" s="4">
        <v>3000.0</v>
      </c>
      <c r="F585" s="2">
        <f t="shared" si="2"/>
        <v>12000</v>
      </c>
      <c r="G585" s="109">
        <f t="shared" si="8"/>
        <v>6000</v>
      </c>
      <c r="H585" s="1"/>
      <c r="I585" s="1"/>
      <c r="J585" s="1"/>
      <c r="K585" s="110" t="s">
        <v>584</v>
      </c>
      <c r="L585" s="110" t="s">
        <v>1630</v>
      </c>
      <c r="M585" s="110" t="s">
        <v>1599</v>
      </c>
      <c r="N585" s="111" t="s">
        <v>1635</v>
      </c>
      <c r="O585" s="110" t="s">
        <v>1584</v>
      </c>
      <c r="P585" s="112" t="s">
        <v>1601</v>
      </c>
      <c r="Q585" s="111" t="s">
        <v>1366</v>
      </c>
      <c r="R585" s="113" t="str">
        <f>IFERROR(CONCATENATE("*",VLOOKUP(L585,PARAM!E:F,2,0),VLOOKUP(M585,PARAM!K:L,2,0),VLOOKUP(N585,PARAM!H:I,2,0),VLOOKUP(P585,PARAM!S:T,2,0),"*"),"")</f>
        <v>*5911980*</v>
      </c>
      <c r="S585" s="111" t="str">
        <f>IFERROR(CONCATENATE(VLOOKUP(L585,PARAM!E:F,2,0),VLOOKUP(M585,PARAM!K:L,2,0),VLOOKUP(N585,PARAM!H:I,2,0),VLOOKUP(O585,PARAM!P:Q,2,0),VLOOKUP(P585,PARAM!S:T,2,0)),"")</f>
        <v>591198160</v>
      </c>
      <c r="T585" s="111">
        <f t="shared" si="4"/>
        <v>9</v>
      </c>
      <c r="U585" s="111" t="str">
        <f t="shared" si="5"/>
        <v>CAIMAN DAMA OSCURO CAFE VARIOS</v>
      </c>
    </row>
    <row r="586" hidden="1">
      <c r="A586" s="7">
        <v>2.0</v>
      </c>
      <c r="B586" s="5" t="s">
        <v>2667</v>
      </c>
      <c r="C586" s="1"/>
      <c r="D586" s="5" t="s">
        <v>2668</v>
      </c>
      <c r="E586" s="4">
        <v>8000.0</v>
      </c>
      <c r="F586" s="2">
        <f t="shared" si="2"/>
        <v>16000</v>
      </c>
      <c r="G586" s="109">
        <f t="shared" si="8"/>
        <v>16000</v>
      </c>
      <c r="H586" s="1"/>
      <c r="I586" s="1"/>
      <c r="J586" s="1"/>
      <c r="K586" s="110" t="s">
        <v>584</v>
      </c>
      <c r="L586" s="110" t="s">
        <v>1679</v>
      </c>
      <c r="M586" s="110" t="s">
        <v>1599</v>
      </c>
      <c r="N586" s="111" t="s">
        <v>1680</v>
      </c>
      <c r="O586" s="110" t="s">
        <v>1584</v>
      </c>
      <c r="P586" s="112" t="s">
        <v>1601</v>
      </c>
      <c r="Q586" s="111" t="s">
        <v>1366</v>
      </c>
      <c r="R586" s="113" t="str">
        <f>IFERROR(CONCATENATE("*",VLOOKUP(L586,PARAM!E:F,2,0),VLOOKUP(M586,PARAM!K:L,2,0),VLOOKUP(N586,PARAM!H:I,2,0),VLOOKUP(P586,PARAM!S:T,2,0),"*"),"")</f>
        <v>*661960*</v>
      </c>
      <c r="S586" s="111" t="str">
        <f>IFERROR(CONCATENATE(VLOOKUP(L586,PARAM!E:F,2,0),VLOOKUP(M586,PARAM!K:L,2,0),VLOOKUP(N586,PARAM!H:I,2,0),VLOOKUP(O586,PARAM!P:Q,2,0),VLOOKUP(P586,PARAM!S:T,2,0)),"")</f>
        <v>66196160</v>
      </c>
      <c r="T586" s="111">
        <f t="shared" si="4"/>
        <v>8</v>
      </c>
      <c r="U586" s="111" t="str">
        <f t="shared" si="5"/>
        <v>CORRECTOR DAMA CONCEDER YEAHKISS VARIOS</v>
      </c>
    </row>
    <row r="587" hidden="1">
      <c r="A587" s="7">
        <v>12.0</v>
      </c>
      <c r="B587" s="5" t="s">
        <v>2669</v>
      </c>
      <c r="C587" s="1"/>
      <c r="D587" s="5" t="s">
        <v>2670</v>
      </c>
      <c r="E587" s="4">
        <v>800.0</v>
      </c>
      <c r="F587" s="2">
        <f t="shared" si="2"/>
        <v>9600</v>
      </c>
      <c r="G587" s="109">
        <f t="shared" si="8"/>
        <v>1600</v>
      </c>
      <c r="H587" s="1"/>
      <c r="I587" s="1"/>
      <c r="J587" s="1"/>
      <c r="K587" s="110" t="s">
        <v>584</v>
      </c>
      <c r="L587" s="110" t="s">
        <v>1711</v>
      </c>
      <c r="M587" s="110" t="s">
        <v>1599</v>
      </c>
      <c r="N587" s="111" t="s">
        <v>1713</v>
      </c>
      <c r="O587" s="110" t="s">
        <v>1584</v>
      </c>
      <c r="P587" s="112" t="s">
        <v>1601</v>
      </c>
      <c r="Q587" s="111" t="s">
        <v>1366</v>
      </c>
      <c r="R587" s="113" t="str">
        <f>IFERROR(CONCATENATE("*",VLOOKUP(L587,PARAM!E:F,2,0),VLOOKUP(M587,PARAM!K:L,2,0),VLOOKUP(N587,PARAM!H:I,2,0),VLOOKUP(P587,PARAM!S:T,2,0),"*"),"")</f>
        <v>*5611960*</v>
      </c>
      <c r="S587" s="111" t="str">
        <f>IFERROR(CONCATENATE(VLOOKUP(L587,PARAM!E:F,2,0),VLOOKUP(M587,PARAM!K:L,2,0),VLOOKUP(N587,PARAM!H:I,2,0),VLOOKUP(O587,PARAM!P:Q,2,0),VLOOKUP(P587,PARAM!S:T,2,0)),"")</f>
        <v>561196160</v>
      </c>
      <c r="T587" s="111">
        <f t="shared" si="4"/>
        <v>9</v>
      </c>
      <c r="U587" s="111" t="str">
        <f t="shared" si="5"/>
        <v>MOÑOS DAMA NEGRA CAFE BEIGE VARIOS</v>
      </c>
    </row>
    <row r="588" hidden="1">
      <c r="A588" s="7">
        <v>8.0</v>
      </c>
      <c r="B588" s="5" t="s">
        <v>2671</v>
      </c>
      <c r="C588" s="1"/>
      <c r="D588" s="5" t="s">
        <v>2672</v>
      </c>
      <c r="E588" s="4">
        <v>500.0</v>
      </c>
      <c r="F588" s="2">
        <f t="shared" si="2"/>
        <v>4000</v>
      </c>
      <c r="G588" s="109">
        <f t="shared" si="8"/>
        <v>1000</v>
      </c>
      <c r="H588" s="1"/>
      <c r="I588" s="1"/>
      <c r="J588" s="1"/>
      <c r="K588" s="110" t="s">
        <v>584</v>
      </c>
      <c r="L588" s="110" t="s">
        <v>1666</v>
      </c>
      <c r="M588" s="110" t="s">
        <v>1599</v>
      </c>
      <c r="N588" s="111" t="s">
        <v>1667</v>
      </c>
      <c r="O588" s="110" t="s">
        <v>1584</v>
      </c>
      <c r="P588" s="112" t="s">
        <v>1601</v>
      </c>
      <c r="Q588" s="111" t="s">
        <v>1366</v>
      </c>
      <c r="R588" s="113" t="str">
        <f>IFERROR(CONCATENATE("*",VLOOKUP(L588,PARAM!E:F,2,0),VLOOKUP(M588,PARAM!K:L,2,0),VLOOKUP(N588,PARAM!H:I,2,0),VLOOKUP(P588,PARAM!S:T,2,0),"*"),"")</f>
        <v>*671530*</v>
      </c>
      <c r="S588" s="111" t="str">
        <f>IFERROR(CONCATENATE(VLOOKUP(L588,PARAM!E:F,2,0),VLOOKUP(M588,PARAM!K:L,2,0),VLOOKUP(N588,PARAM!H:I,2,0),VLOOKUP(O588,PARAM!P:Q,2,0),VLOOKUP(P588,PARAM!S:T,2,0)),"")</f>
        <v>67153160</v>
      </c>
      <c r="T588" s="111">
        <f t="shared" si="4"/>
        <v>8</v>
      </c>
      <c r="U588" s="111" t="str">
        <f t="shared" si="5"/>
        <v>COLEROS DAMA BRILLANTES FIGURAS VARIOS</v>
      </c>
    </row>
    <row r="589" hidden="1">
      <c r="A589" s="7">
        <v>2.0</v>
      </c>
      <c r="B589" s="5" t="s">
        <v>2673</v>
      </c>
      <c r="C589" s="1"/>
      <c r="D589" s="5" t="s">
        <v>2673</v>
      </c>
      <c r="E589" s="4">
        <v>6000.0</v>
      </c>
      <c r="F589" s="2">
        <f t="shared" si="2"/>
        <v>12000</v>
      </c>
      <c r="G589" s="109">
        <f t="shared" si="8"/>
        <v>12000</v>
      </c>
      <c r="H589" s="1"/>
      <c r="I589" s="1"/>
      <c r="J589" s="1"/>
      <c r="K589" s="110" t="s">
        <v>1854</v>
      </c>
      <c r="L589" s="110" t="s">
        <v>1729</v>
      </c>
      <c r="M589" s="110" t="s">
        <v>1599</v>
      </c>
      <c r="N589" s="111" t="s">
        <v>1865</v>
      </c>
      <c r="O589" s="110" t="s">
        <v>1584</v>
      </c>
      <c r="P589" s="112" t="s">
        <v>1601</v>
      </c>
      <c r="Q589" s="111" t="s">
        <v>1366</v>
      </c>
      <c r="R589" s="113" t="str">
        <f>IFERROR(CONCATENATE("*",VLOOKUP(L589,PARAM!E:F,2,0),VLOOKUP(M589,PARAM!K:L,2,0),VLOOKUP(N589,PARAM!H:I,2,0),VLOOKUP(P589,PARAM!S:T,2,0),"*"),"")</f>
        <v>*6412440*</v>
      </c>
      <c r="S589" s="111" t="str">
        <f>IFERROR(CONCATENATE(VLOOKUP(L589,PARAM!E:F,2,0),VLOOKUP(M589,PARAM!K:L,2,0),VLOOKUP(N589,PARAM!H:I,2,0),VLOOKUP(O589,PARAM!P:Q,2,0),VLOOKUP(P589,PARAM!S:T,2,0)),"")</f>
        <v>641244160</v>
      </c>
      <c r="T589" s="111">
        <f t="shared" si="4"/>
        <v>9</v>
      </c>
      <c r="U589" s="111" t="str">
        <f t="shared" si="5"/>
        <v>RUBOR DAMA RUBOR CORAZON VARIOS</v>
      </c>
    </row>
    <row r="590" hidden="1">
      <c r="A590" s="7">
        <v>4.0</v>
      </c>
      <c r="B590" s="5" t="s">
        <v>2674</v>
      </c>
      <c r="C590" s="1"/>
      <c r="D590" s="5" t="s">
        <v>2675</v>
      </c>
      <c r="E590" s="4">
        <v>6000.0</v>
      </c>
      <c r="F590" s="2">
        <f t="shared" si="2"/>
        <v>24000</v>
      </c>
      <c r="G590" s="109">
        <f t="shared" si="8"/>
        <v>12000</v>
      </c>
      <c r="H590" s="1"/>
      <c r="I590" s="1"/>
      <c r="J590" s="1"/>
      <c r="K590" s="110" t="s">
        <v>1854</v>
      </c>
      <c r="L590" s="110" t="s">
        <v>1855</v>
      </c>
      <c r="M590" s="110" t="s">
        <v>1599</v>
      </c>
      <c r="N590" s="111" t="s">
        <v>1858</v>
      </c>
      <c r="O590" s="110" t="s">
        <v>1584</v>
      </c>
      <c r="P590" s="112" t="s">
        <v>1601</v>
      </c>
      <c r="Q590" s="111" t="s">
        <v>1366</v>
      </c>
      <c r="R590" s="113" t="str">
        <f>IFERROR(CONCATENATE("*",VLOOKUP(L590,PARAM!E:F,2,0),VLOOKUP(M590,PARAM!K:L,2,0),VLOOKUP(N590,PARAM!H:I,2,0),VLOOKUP(P590,PARAM!S:T,2,0),"*"),"")</f>
        <v>*6811610*</v>
      </c>
      <c r="S590" s="111" t="str">
        <f>IFERROR(CONCATENATE(VLOOKUP(L590,PARAM!E:F,2,0),VLOOKUP(M590,PARAM!K:L,2,0),VLOOKUP(N590,PARAM!H:I,2,0),VLOOKUP(O590,PARAM!P:Q,2,0),VLOOKUP(P590,PARAM!S:T,2,0)),"")</f>
        <v>681161160</v>
      </c>
      <c r="T590" s="111">
        <f t="shared" si="4"/>
        <v>9</v>
      </c>
      <c r="U590" s="111" t="str">
        <f t="shared" si="5"/>
        <v>LABIAL DAMA LABIAL CORAZON VARIOS</v>
      </c>
    </row>
    <row r="591" hidden="1">
      <c r="A591" s="7">
        <v>3.0</v>
      </c>
      <c r="B591" s="5" t="s">
        <v>2676</v>
      </c>
      <c r="C591" s="1"/>
      <c r="D591" s="5" t="s">
        <v>2676</v>
      </c>
      <c r="E591" s="4">
        <v>5000.0</v>
      </c>
      <c r="F591" s="2">
        <f t="shared" si="2"/>
        <v>15000</v>
      </c>
      <c r="G591" s="109">
        <f t="shared" si="8"/>
        <v>10000</v>
      </c>
      <c r="H591" s="1"/>
      <c r="I591" s="1"/>
      <c r="J591" s="1"/>
      <c r="K591" s="110" t="s">
        <v>1854</v>
      </c>
      <c r="L591" s="110" t="s">
        <v>1856</v>
      </c>
      <c r="M591" s="110" t="s">
        <v>1599</v>
      </c>
      <c r="N591" s="111" t="s">
        <v>1857</v>
      </c>
      <c r="O591" s="110" t="s">
        <v>1584</v>
      </c>
      <c r="P591" s="112" t="s">
        <v>1601</v>
      </c>
      <c r="Q591" s="111" t="s">
        <v>1366</v>
      </c>
      <c r="R591" s="113" t="str">
        <f>IFERROR(CONCATENATE("*",VLOOKUP(L591,PARAM!E:F,2,0),VLOOKUP(M591,PARAM!K:L,2,0),VLOOKUP(N591,PARAM!H:I,2,0),VLOOKUP(P591,PARAM!S:T,2,0),"*"),"")</f>
        <v>*6911440*</v>
      </c>
      <c r="S591" s="111" t="str">
        <f>IFERROR(CONCATENATE(VLOOKUP(L591,PARAM!E:F,2,0),VLOOKUP(M591,PARAM!K:L,2,0),VLOOKUP(N591,PARAM!H:I,2,0),VLOOKUP(O591,PARAM!P:Q,2,0),VLOOKUP(P591,PARAM!S:T,2,0)),"")</f>
        <v>691144160</v>
      </c>
      <c r="T591" s="111">
        <f t="shared" si="4"/>
        <v>9</v>
      </c>
      <c r="U591" s="111" t="str">
        <f t="shared" si="5"/>
        <v>ILUMINADORES DAMA ILUMINADORES SKIN VARIOS</v>
      </c>
    </row>
    <row r="592" hidden="1">
      <c r="A592" s="7">
        <v>4.0</v>
      </c>
      <c r="B592" s="5" t="s">
        <v>2677</v>
      </c>
      <c r="C592" s="1"/>
      <c r="D592" s="5" t="s">
        <v>2677</v>
      </c>
      <c r="E592" s="4">
        <v>6000.0</v>
      </c>
      <c r="F592" s="2">
        <f t="shared" si="2"/>
        <v>24000</v>
      </c>
      <c r="G592" s="109">
        <f t="shared" si="8"/>
        <v>12000</v>
      </c>
      <c r="H592" s="1"/>
      <c r="I592" s="1"/>
      <c r="J592" s="1"/>
      <c r="K592" s="110" t="s">
        <v>1854</v>
      </c>
      <c r="L592" s="110" t="s">
        <v>1855</v>
      </c>
      <c r="M592" s="110" t="s">
        <v>1599</v>
      </c>
      <c r="N592" s="111" t="s">
        <v>1859</v>
      </c>
      <c r="O592" s="110" t="s">
        <v>1584</v>
      </c>
      <c r="P592" s="112" t="s">
        <v>1601</v>
      </c>
      <c r="Q592" s="111" t="s">
        <v>1366</v>
      </c>
      <c r="R592" s="113" t="str">
        <f>IFERROR(CONCATENATE("*",VLOOKUP(L592,PARAM!E:F,2,0),VLOOKUP(M592,PARAM!K:L,2,0),VLOOKUP(N592,PARAM!H:I,2,0),VLOOKUP(P592,PARAM!S:T,2,0),"*"),"")</f>
        <v>*6811620*</v>
      </c>
      <c r="S592" s="111" t="str">
        <f>IFERROR(CONCATENATE(VLOOKUP(L592,PARAM!E:F,2,0),VLOOKUP(M592,PARAM!K:L,2,0),VLOOKUP(N592,PARAM!H:I,2,0),VLOOKUP(O592,PARAM!P:Q,2,0),VLOOKUP(P592,PARAM!S:T,2,0)),"")</f>
        <v>681162160</v>
      </c>
      <c r="T592" s="111">
        <f t="shared" si="4"/>
        <v>9</v>
      </c>
      <c r="U592" s="111" t="str">
        <f t="shared" si="5"/>
        <v>LABIAL DAMA LABIAL THE OILY LIPS VARIOS</v>
      </c>
    </row>
    <row r="593" hidden="1">
      <c r="A593" s="7">
        <v>2.0</v>
      </c>
      <c r="B593" s="5" t="s">
        <v>2678</v>
      </c>
      <c r="C593" s="1"/>
      <c r="D593" s="5" t="s">
        <v>2678</v>
      </c>
      <c r="E593" s="4">
        <v>6000.0</v>
      </c>
      <c r="F593" s="2">
        <f t="shared" si="2"/>
        <v>12000</v>
      </c>
      <c r="G593" s="109">
        <f t="shared" si="8"/>
        <v>12000</v>
      </c>
      <c r="H593" s="1"/>
      <c r="I593" s="1"/>
      <c r="J593" s="1"/>
      <c r="K593" s="110" t="s">
        <v>1854</v>
      </c>
      <c r="L593" s="110" t="s">
        <v>1855</v>
      </c>
      <c r="M593" s="110" t="s">
        <v>1599</v>
      </c>
      <c r="N593" s="111" t="s">
        <v>1860</v>
      </c>
      <c r="O593" s="110" t="s">
        <v>1584</v>
      </c>
      <c r="P593" s="112" t="s">
        <v>1601</v>
      </c>
      <c r="Q593" s="111" t="s">
        <v>1366</v>
      </c>
      <c r="R593" s="113" t="str">
        <f>IFERROR(CONCATENATE("*",VLOOKUP(L593,PARAM!E:F,2,0),VLOOKUP(M593,PARAM!K:L,2,0),VLOOKUP(N593,PARAM!H:I,2,0),VLOOKUP(P593,PARAM!S:T,2,0),"*"),"")</f>
        <v>*6812610*</v>
      </c>
      <c r="S593" s="111" t="str">
        <f>IFERROR(CONCATENATE(VLOOKUP(L593,PARAM!E:F,2,0),VLOOKUP(M593,PARAM!K:L,2,0),VLOOKUP(N593,PARAM!H:I,2,0),VLOOKUP(O593,PARAM!P:Q,2,0),VLOOKUP(P593,PARAM!S:T,2,0)),"")</f>
        <v>681261160</v>
      </c>
      <c r="T593" s="111">
        <f t="shared" si="4"/>
        <v>9</v>
      </c>
      <c r="U593" s="111" t="str">
        <f t="shared" si="5"/>
        <v>LABIAL DAMA TINTAS ENGOIL VARIOS</v>
      </c>
    </row>
    <row r="594" hidden="1">
      <c r="A594" s="7">
        <v>6.0</v>
      </c>
      <c r="B594" s="5" t="s">
        <v>2679</v>
      </c>
      <c r="C594" s="1"/>
      <c r="D594" s="5" t="s">
        <v>2679</v>
      </c>
      <c r="E594" s="4">
        <v>8000.0</v>
      </c>
      <c r="F594" s="2">
        <f t="shared" si="2"/>
        <v>48000</v>
      </c>
      <c r="G594" s="109">
        <f t="shared" si="8"/>
        <v>16000</v>
      </c>
      <c r="H594" s="1"/>
      <c r="I594" s="1"/>
      <c r="J594" s="1"/>
      <c r="K594" s="110" t="s">
        <v>1854</v>
      </c>
      <c r="L594" s="110" t="s">
        <v>1863</v>
      </c>
      <c r="M594" s="110" t="s">
        <v>1599</v>
      </c>
      <c r="N594" s="111" t="s">
        <v>1864</v>
      </c>
      <c r="O594" s="110" t="s">
        <v>1584</v>
      </c>
      <c r="P594" s="112" t="s">
        <v>1601</v>
      </c>
      <c r="Q594" s="111" t="s">
        <v>1366</v>
      </c>
      <c r="R594" s="113" t="str">
        <f>IFERROR(CONCATENATE("*",VLOOKUP(L594,PARAM!E:F,2,0),VLOOKUP(M594,PARAM!K:L,2,0),VLOOKUP(N594,PARAM!H:I,2,0),VLOOKUP(P594,PARAM!S:T,2,0),"*"),"")</f>
        <v>*7012100*</v>
      </c>
      <c r="S594" s="111" t="str">
        <f>IFERROR(CONCATENATE(VLOOKUP(L594,PARAM!E:F,2,0),VLOOKUP(M594,PARAM!K:L,2,0),VLOOKUP(N594,PARAM!H:I,2,0),VLOOKUP(O594,PARAM!P:Q,2,0),VLOOKUP(P594,PARAM!S:T,2,0)),"")</f>
        <v>701210160</v>
      </c>
      <c r="T594" s="111">
        <f t="shared" si="4"/>
        <v>9</v>
      </c>
      <c r="U594" s="111" t="str">
        <f t="shared" si="5"/>
        <v>PESTAÑINA DAMA PESTAÑINAS PAGEVINE VARIOS</v>
      </c>
    </row>
    <row r="595" hidden="1">
      <c r="A595" s="7">
        <v>6.0</v>
      </c>
      <c r="B595" s="5" t="s">
        <v>2680</v>
      </c>
      <c r="C595" s="1"/>
      <c r="D595" s="5" t="s">
        <v>2680</v>
      </c>
      <c r="E595" s="4">
        <v>2800.0</v>
      </c>
      <c r="F595" s="2">
        <f t="shared" si="2"/>
        <v>16800</v>
      </c>
      <c r="G595" s="109">
        <f t="shared" si="8"/>
        <v>5600</v>
      </c>
      <c r="H595" s="1"/>
      <c r="I595" s="1"/>
      <c r="J595" s="1"/>
      <c r="K595" s="110" t="s">
        <v>584</v>
      </c>
      <c r="L595" s="110" t="s">
        <v>1688</v>
      </c>
      <c r="M595" s="110" t="s">
        <v>1599</v>
      </c>
      <c r="N595" s="111" t="s">
        <v>1689</v>
      </c>
      <c r="O595" s="110" t="s">
        <v>1584</v>
      </c>
      <c r="P595" s="112" t="s">
        <v>1601</v>
      </c>
      <c r="Q595" s="111" t="s">
        <v>1366</v>
      </c>
      <c r="R595" s="113" t="str">
        <f>IFERROR(CONCATENATE("*",VLOOKUP(L595,PARAM!E:F,2,0),VLOOKUP(M595,PARAM!K:L,2,0),VLOOKUP(N595,PARAM!H:I,2,0),VLOOKUP(P595,PARAM!S:T,2,0),"*"),"")</f>
        <v>*7111300*</v>
      </c>
      <c r="S595" s="111" t="str">
        <f>IFERROR(CONCATENATE(VLOOKUP(L595,PARAM!E:F,2,0),VLOOKUP(M595,PARAM!K:L,2,0),VLOOKUP(N595,PARAM!H:I,2,0),VLOOKUP(O595,PARAM!P:Q,2,0),VLOOKUP(P595,PARAM!S:T,2,0)),"")</f>
        <v>711130160</v>
      </c>
      <c r="T595" s="111">
        <f t="shared" si="4"/>
        <v>9</v>
      </c>
      <c r="U595" s="111" t="str">
        <f t="shared" si="5"/>
        <v>ESPEJO DAMA ESPEJOS LOVE VARIOS</v>
      </c>
    </row>
    <row r="596" hidden="1">
      <c r="A596" s="7">
        <v>15.0</v>
      </c>
      <c r="B596" s="5" t="s">
        <v>2681</v>
      </c>
      <c r="C596" s="1"/>
      <c r="D596" s="5" t="s">
        <v>2681</v>
      </c>
      <c r="E596" s="4">
        <v>1200.0</v>
      </c>
      <c r="F596" s="2">
        <f t="shared" si="2"/>
        <v>18000</v>
      </c>
      <c r="G596" s="109">
        <f t="shared" si="8"/>
        <v>2400</v>
      </c>
      <c r="H596" s="1"/>
      <c r="I596" s="1"/>
      <c r="J596" s="1"/>
      <c r="K596" s="110" t="s">
        <v>1854</v>
      </c>
      <c r="L596" s="110" t="s">
        <v>1861</v>
      </c>
      <c r="M596" s="110" t="s">
        <v>1599</v>
      </c>
      <c r="N596" s="111" t="s">
        <v>1862</v>
      </c>
      <c r="O596" s="110" t="s">
        <v>1584</v>
      </c>
      <c r="P596" s="112" t="s">
        <v>1601</v>
      </c>
      <c r="Q596" s="111" t="s">
        <v>1366</v>
      </c>
      <c r="R596" s="113" t="str">
        <f>IFERROR(CONCATENATE("*",VLOOKUP(L596,PARAM!E:F,2,0),VLOOKUP(M596,PARAM!K:L,2,0),VLOOKUP(N596,PARAM!H:I,2,0),VLOOKUP(P596,PARAM!S:T,2,0),"*"),"")</f>
        <v>*7211640*</v>
      </c>
      <c r="S596" s="111" t="str">
        <f>IFERROR(CONCATENATE(VLOOKUP(L596,PARAM!E:F,2,0),VLOOKUP(M596,PARAM!K:L,2,0),VLOOKUP(N596,PARAM!H:I,2,0),VLOOKUP(O596,PARAM!P:Q,2,0),VLOOKUP(P596,PARAM!S:T,2,0)),"")</f>
        <v>721164160</v>
      </c>
      <c r="T596" s="111">
        <f t="shared" si="4"/>
        <v>9</v>
      </c>
      <c r="U596" s="111" t="str">
        <f t="shared" si="5"/>
        <v>LAPIZ DAMA LAPIZ UBC VARIOS</v>
      </c>
    </row>
    <row r="597" hidden="1">
      <c r="A597" s="7">
        <v>24.0</v>
      </c>
      <c r="B597" s="5" t="s">
        <v>2682</v>
      </c>
      <c r="C597" s="1"/>
      <c r="D597" s="5" t="s">
        <v>2682</v>
      </c>
      <c r="E597" s="4">
        <v>200.0</v>
      </c>
      <c r="F597" s="2">
        <f t="shared" si="2"/>
        <v>4800</v>
      </c>
      <c r="G597" s="109">
        <f t="shared" si="8"/>
        <v>400</v>
      </c>
      <c r="H597" s="1"/>
      <c r="I597" s="1"/>
      <c r="J597" s="1"/>
      <c r="K597" s="110" t="s">
        <v>1854</v>
      </c>
      <c r="L597" s="110" t="s">
        <v>1731</v>
      </c>
      <c r="M597" s="110" t="s">
        <v>1599</v>
      </c>
      <c r="N597" s="111" t="s">
        <v>1866</v>
      </c>
      <c r="O597" s="110" t="s">
        <v>1584</v>
      </c>
      <c r="P597" s="112" t="s">
        <v>1601</v>
      </c>
      <c r="Q597" s="111" t="s">
        <v>1366</v>
      </c>
      <c r="R597" s="113" t="str">
        <f>IFERROR(CONCATENATE("*",VLOOKUP(L597,PARAM!E:F,2,0),VLOOKUP(M597,PARAM!K:L,2,0),VLOOKUP(N597,PARAM!H:I,2,0),VLOOKUP(P597,PARAM!S:T,2,0),"*"),"")</f>
        <v>*651320*</v>
      </c>
      <c r="S597" s="111" t="str">
        <f>IFERROR(CONCATENATE(VLOOKUP(L597,PARAM!E:F,2,0),VLOOKUP(M597,PARAM!K:L,2,0),VLOOKUP(N597,PARAM!H:I,2,0),VLOOKUP(O597,PARAM!P:Q,2,0),VLOOKUP(P597,PARAM!S:T,2,0)),"")</f>
        <v>65132160</v>
      </c>
      <c r="T597" s="111">
        <f t="shared" si="4"/>
        <v>8</v>
      </c>
      <c r="U597" s="111" t="str">
        <f t="shared" si="5"/>
        <v>SOMBRA DAMA APLICADOR SOMBRA VARIOS</v>
      </c>
    </row>
    <row r="598" hidden="1">
      <c r="A598" s="7">
        <v>1.0</v>
      </c>
      <c r="B598" s="5" t="s">
        <v>2683</v>
      </c>
      <c r="C598" s="1"/>
      <c r="D598" s="5" t="s">
        <v>2683</v>
      </c>
      <c r="E598" s="4">
        <v>3000.0</v>
      </c>
      <c r="F598" s="2">
        <f t="shared" si="2"/>
        <v>3000</v>
      </c>
      <c r="G598" s="109">
        <f t="shared" si="8"/>
        <v>6000</v>
      </c>
      <c r="H598" s="1"/>
      <c r="I598" s="1"/>
      <c r="J598" s="1"/>
      <c r="K598" s="110" t="s">
        <v>584</v>
      </c>
      <c r="L598" s="110" t="s">
        <v>1691</v>
      </c>
      <c r="M598" s="110" t="s">
        <v>1599</v>
      </c>
      <c r="N598" s="111" t="s">
        <v>1693</v>
      </c>
      <c r="O598" s="110" t="s">
        <v>1584</v>
      </c>
      <c r="P598" s="112" t="s">
        <v>1601</v>
      </c>
      <c r="Q598" s="111" t="s">
        <v>1366</v>
      </c>
      <c r="R598" s="113" t="str">
        <f>IFERROR(CONCATENATE("*",VLOOKUP(L598,PARAM!E:F,2,0),VLOOKUP(M598,PARAM!K:L,2,0),VLOOKUP(N598,PARAM!H:I,2,0),VLOOKUP(P598,PARAM!S:T,2,0),"*"),"")</f>
        <v>*6211420*</v>
      </c>
      <c r="S598" s="111" t="str">
        <f>IFERROR(CONCATENATE(VLOOKUP(L598,PARAM!E:F,2,0),VLOOKUP(M598,PARAM!K:L,2,0),VLOOKUP(N598,PARAM!H:I,2,0),VLOOKUP(O598,PARAM!P:Q,2,0),VLOOKUP(P598,PARAM!S:T,2,0)),"")</f>
        <v>621142160</v>
      </c>
      <c r="T598" s="111">
        <f t="shared" si="4"/>
        <v>9</v>
      </c>
      <c r="U598" s="111" t="str">
        <f t="shared" si="5"/>
        <v>HEBILLA DAMA HEBILLA NEGRA *3 VARIOS</v>
      </c>
    </row>
    <row r="599" hidden="1">
      <c r="A599" s="7">
        <v>3.0</v>
      </c>
      <c r="B599" s="5" t="s">
        <v>2684</v>
      </c>
      <c r="C599" s="1"/>
      <c r="D599" s="5" t="s">
        <v>2685</v>
      </c>
      <c r="E599" s="4">
        <v>1800.0</v>
      </c>
      <c r="F599" s="2">
        <f t="shared" si="2"/>
        <v>5400</v>
      </c>
      <c r="G599" s="109">
        <f t="shared" si="8"/>
        <v>3600</v>
      </c>
      <c r="H599" s="1"/>
      <c r="I599" s="1"/>
      <c r="J599" s="1"/>
      <c r="K599" s="110" t="s">
        <v>584</v>
      </c>
      <c r="L599" s="110" t="s">
        <v>1602</v>
      </c>
      <c r="M599" s="110" t="s">
        <v>1599</v>
      </c>
      <c r="N599" s="111" t="s">
        <v>1604</v>
      </c>
      <c r="O599" s="110" t="s">
        <v>1584</v>
      </c>
      <c r="P599" s="112" t="s">
        <v>1601</v>
      </c>
      <c r="Q599" s="111" t="s">
        <v>1366</v>
      </c>
      <c r="R599" s="113" t="str">
        <f>IFERROR(CONCATENATE("*",VLOOKUP(L599,PARAM!E:F,2,0),VLOOKUP(M599,PARAM!K:L,2,0),VLOOKUP(N599,PARAM!H:I,2,0),VLOOKUP(P599,PARAM!S:T,2,0),"*"),"")</f>
        <v>*6311950*</v>
      </c>
      <c r="S599" s="111" t="str">
        <f>IFERROR(CONCATENATE(VLOOKUP(L599,PARAM!E:F,2,0),VLOOKUP(M599,PARAM!K:L,2,0),VLOOKUP(N599,PARAM!H:I,2,0),VLOOKUP(O599,PARAM!P:Q,2,0),VLOOKUP(P599,PARAM!S:T,2,0)),"")</f>
        <v>631195160</v>
      </c>
      <c r="T599" s="111">
        <f t="shared" si="4"/>
        <v>9</v>
      </c>
      <c r="U599" s="111" t="str">
        <f t="shared" si="5"/>
        <v>BAMBA DAMA MURANO BRILLOS VARIOS</v>
      </c>
    </row>
    <row r="600" hidden="1">
      <c r="A600" s="7">
        <v>1.0</v>
      </c>
      <c r="B600" s="5" t="s">
        <v>2686</v>
      </c>
      <c r="C600" s="1"/>
      <c r="D600" s="5" t="s">
        <v>2686</v>
      </c>
      <c r="E600" s="4">
        <v>10000.0</v>
      </c>
      <c r="F600" s="2">
        <f t="shared" si="2"/>
        <v>10000</v>
      </c>
      <c r="G600" s="109">
        <f t="shared" si="8"/>
        <v>20000</v>
      </c>
      <c r="H600" s="1"/>
      <c r="I600" s="1"/>
      <c r="J600" s="1"/>
      <c r="K600" s="110" t="s">
        <v>584</v>
      </c>
      <c r="L600" s="110" t="s">
        <v>1719</v>
      </c>
      <c r="M600" s="110" t="s">
        <v>1599</v>
      </c>
      <c r="N600" s="111" t="s">
        <v>1720</v>
      </c>
      <c r="O600" s="110" t="s">
        <v>1584</v>
      </c>
      <c r="P600" s="112" t="s">
        <v>1601</v>
      </c>
      <c r="Q600" s="111" t="s">
        <v>1366</v>
      </c>
      <c r="R600" s="113" t="str">
        <f>IFERROR(CONCATENATE("*",VLOOKUP(L600,PARAM!E:F,2,0),VLOOKUP(M600,PARAM!K:L,2,0),VLOOKUP(N600,PARAM!H:I,2,0),VLOOKUP(P600,PARAM!S:T,2,0),"*"),"")</f>
        <v>*7312210*</v>
      </c>
      <c r="S600" s="111" t="str">
        <f>IFERROR(CONCATENATE(VLOOKUP(L600,PARAM!E:F,2,0),VLOOKUP(M600,PARAM!K:L,2,0),VLOOKUP(N600,PARAM!H:I,2,0),VLOOKUP(O600,PARAM!P:Q,2,0),VLOOKUP(P600,PARAM!S:T,2,0)),"")</f>
        <v>731221160</v>
      </c>
      <c r="T600" s="111">
        <f t="shared" si="4"/>
        <v>9</v>
      </c>
      <c r="U600" s="111" t="str">
        <f t="shared" si="5"/>
        <v>POLVO DAMA POLVO ROSADO VARIOS</v>
      </c>
    </row>
    <row r="601" hidden="1">
      <c r="A601" s="7">
        <v>24.0</v>
      </c>
      <c r="B601" s="5" t="s">
        <v>2687</v>
      </c>
      <c r="C601" s="1"/>
      <c r="D601" s="5" t="s">
        <v>2688</v>
      </c>
      <c r="E601" s="4">
        <v>800.0</v>
      </c>
      <c r="F601" s="2">
        <f t="shared" si="2"/>
        <v>19200</v>
      </c>
      <c r="G601" s="109">
        <f t="shared" si="8"/>
        <v>1600</v>
      </c>
      <c r="H601" s="1"/>
      <c r="I601" s="1"/>
      <c r="J601" s="1"/>
      <c r="K601" s="110" t="s">
        <v>584</v>
      </c>
      <c r="L601" s="110" t="s">
        <v>1630</v>
      </c>
      <c r="M601" s="110" t="s">
        <v>1599</v>
      </c>
      <c r="N601" s="111" t="s">
        <v>1636</v>
      </c>
      <c r="O601" s="110" t="s">
        <v>1584</v>
      </c>
      <c r="P601" s="112" t="s">
        <v>1601</v>
      </c>
      <c r="Q601" s="111" t="s">
        <v>1366</v>
      </c>
      <c r="R601" s="113" t="str">
        <f>IFERROR(CONCATENATE("*",VLOOKUP(L601,PARAM!E:F,2,0),VLOOKUP(M601,PARAM!K:L,2,0),VLOOKUP(N601,PARAM!H:I,2,0),VLOOKUP(P601,PARAM!S:T,2,0),"*"),"")</f>
        <v>*5912090*</v>
      </c>
      <c r="S601" s="111" t="str">
        <f>IFERROR(CONCATENATE(VLOOKUP(L601,PARAM!E:F,2,0),VLOOKUP(M601,PARAM!K:L,2,0),VLOOKUP(N601,PARAM!H:I,2,0),VLOOKUP(O601,PARAM!P:Q,2,0),VLOOKUP(P601,PARAM!S:T,2,0)),"")</f>
        <v>591209160</v>
      </c>
      <c r="T601" s="111">
        <f t="shared" si="4"/>
        <v>9</v>
      </c>
      <c r="U601" s="111" t="str">
        <f t="shared" si="5"/>
        <v>CAIMAN DAMA PEQUEÑO DORADO MURANO  VARIOS</v>
      </c>
    </row>
    <row r="602" hidden="1">
      <c r="A602" s="7">
        <v>12.0</v>
      </c>
      <c r="B602" s="5" t="s">
        <v>2689</v>
      </c>
      <c r="C602" s="1"/>
      <c r="D602" s="5" t="s">
        <v>2690</v>
      </c>
      <c r="E602" s="4">
        <v>1500.0</v>
      </c>
      <c r="F602" s="2">
        <f t="shared" si="2"/>
        <v>18000</v>
      </c>
      <c r="G602" s="109">
        <f t="shared" si="8"/>
        <v>3000</v>
      </c>
      <c r="H602" s="1"/>
      <c r="I602" s="1"/>
      <c r="J602" s="1"/>
      <c r="K602" s="110" t="s">
        <v>584</v>
      </c>
      <c r="L602" s="110" t="s">
        <v>1630</v>
      </c>
      <c r="M602" s="110" t="s">
        <v>1599</v>
      </c>
      <c r="N602" s="111" t="s">
        <v>1634</v>
      </c>
      <c r="O602" s="110" t="s">
        <v>1584</v>
      </c>
      <c r="P602" s="112" t="s">
        <v>1601</v>
      </c>
      <c r="Q602" s="111" t="s">
        <v>1366</v>
      </c>
      <c r="R602" s="113" t="str">
        <f>IFERROR(CONCATENATE("*",VLOOKUP(L602,PARAM!E:F,2,0),VLOOKUP(M602,PARAM!K:L,2,0),VLOOKUP(N602,PARAM!H:I,2,0),VLOOKUP(P602,PARAM!S:T,2,0),"*"),"")</f>
        <v>*5911860*</v>
      </c>
      <c r="S602" s="111" t="str">
        <f>IFERROR(CONCATENATE(VLOOKUP(L602,PARAM!E:F,2,0),VLOOKUP(M602,PARAM!K:L,2,0),VLOOKUP(N602,PARAM!H:I,2,0),VLOOKUP(O602,PARAM!P:Q,2,0),VLOOKUP(P602,PARAM!S:T,2,0)),"")</f>
        <v>591186160</v>
      </c>
      <c r="T602" s="111">
        <f t="shared" si="4"/>
        <v>9</v>
      </c>
      <c r="U602" s="111" t="str">
        <f t="shared" si="5"/>
        <v>CAIMAN DAMA MEDIANO MURANO DORADO VARIOS</v>
      </c>
    </row>
    <row r="603" hidden="1">
      <c r="A603" s="7">
        <v>4.0</v>
      </c>
      <c r="B603" s="5" t="s">
        <v>2691</v>
      </c>
      <c r="C603" s="1"/>
      <c r="D603" s="5" t="s">
        <v>2692</v>
      </c>
      <c r="E603" s="4">
        <v>3000.0</v>
      </c>
      <c r="F603" s="2">
        <f t="shared" si="2"/>
        <v>12000</v>
      </c>
      <c r="G603" s="109">
        <f t="shared" si="8"/>
        <v>6000</v>
      </c>
      <c r="H603" s="1"/>
      <c r="I603" s="1"/>
      <c r="J603" s="1"/>
      <c r="K603" s="110" t="s">
        <v>584</v>
      </c>
      <c r="L603" s="110" t="s">
        <v>1630</v>
      </c>
      <c r="M603" s="110" t="s">
        <v>1599</v>
      </c>
      <c r="N603" s="111" t="s">
        <v>1637</v>
      </c>
      <c r="O603" s="110" t="s">
        <v>1584</v>
      </c>
      <c r="P603" s="112" t="s">
        <v>1601</v>
      </c>
      <c r="Q603" s="111" t="s">
        <v>1366</v>
      </c>
      <c r="R603" s="113" t="str">
        <f>IFERROR(CONCATENATE("*",VLOOKUP(L603,PARAM!E:F,2,0),VLOOKUP(M603,PARAM!K:L,2,0),VLOOKUP(N603,PARAM!H:I,2,0),VLOOKUP(P603,PARAM!S:T,2,0),"*"),"")</f>
        <v>*5912140*</v>
      </c>
      <c r="S603" s="111" t="str">
        <f>IFERROR(CONCATENATE(VLOOKUP(L603,PARAM!E:F,2,0),VLOOKUP(M603,PARAM!K:L,2,0),VLOOKUP(N603,PARAM!H:I,2,0),VLOOKUP(O603,PARAM!P:Q,2,0),VLOOKUP(P603,PARAM!S:T,2,0)),"")</f>
        <v>591214160</v>
      </c>
      <c r="T603" s="111">
        <f t="shared" si="4"/>
        <v>9</v>
      </c>
      <c r="U603" s="111" t="str">
        <f t="shared" si="5"/>
        <v>CAIMAN DAMA PLATEADO MEDIANO MURANO VARIOS</v>
      </c>
    </row>
    <row r="604" hidden="1">
      <c r="A604" s="7">
        <v>4.0</v>
      </c>
      <c r="B604" s="5" t="s">
        <v>2693</v>
      </c>
      <c r="C604" s="1"/>
      <c r="D604" s="5" t="s">
        <v>2693</v>
      </c>
      <c r="E604" s="4">
        <v>3500.0</v>
      </c>
      <c r="F604" s="2">
        <f t="shared" si="2"/>
        <v>14000</v>
      </c>
      <c r="G604" s="109">
        <f t="shared" si="8"/>
        <v>7000</v>
      </c>
      <c r="H604" s="1"/>
      <c r="I604" s="1"/>
      <c r="J604" s="1"/>
      <c r="K604" s="110" t="s">
        <v>584</v>
      </c>
      <c r="L604" s="110" t="s">
        <v>1717</v>
      </c>
      <c r="M604" s="110" t="s">
        <v>1599</v>
      </c>
      <c r="N604" s="111" t="s">
        <v>1718</v>
      </c>
      <c r="O604" s="110" t="s">
        <v>1584</v>
      </c>
      <c r="P604" s="112" t="s">
        <v>1601</v>
      </c>
      <c r="Q604" s="111" t="s">
        <v>1366</v>
      </c>
      <c r="R604" s="113" t="str">
        <f>IFERROR(CONCATENATE("*",VLOOKUP(L604,PARAM!E:F,2,0),VLOOKUP(M604,PARAM!K:L,2,0),VLOOKUP(N604,PARAM!H:I,2,0),VLOOKUP(P604,PARAM!S:T,2,0),"*"),"")</f>
        <v>*7412120*</v>
      </c>
      <c r="S604" s="111" t="str">
        <f>IFERROR(CONCATENATE(VLOOKUP(L604,PARAM!E:F,2,0),VLOOKUP(M604,PARAM!K:L,2,0),VLOOKUP(N604,PARAM!H:I,2,0),VLOOKUP(O604,PARAM!P:Q,2,0),VLOOKUP(P604,PARAM!S:T,2,0)),"")</f>
        <v>741212160</v>
      </c>
      <c r="T604" s="111">
        <f t="shared" si="4"/>
        <v>9</v>
      </c>
      <c r="U604" s="111" t="str">
        <f t="shared" si="5"/>
        <v>PINTUCARA DAMA PINTUCARA TRICOLOR VARIOS</v>
      </c>
    </row>
    <row r="605" hidden="1">
      <c r="A605" s="1"/>
      <c r="B605" s="1"/>
      <c r="C605" s="1"/>
      <c r="D605" s="1"/>
      <c r="E605" s="2"/>
      <c r="F605" s="2">
        <f t="shared" si="2"/>
        <v>0</v>
      </c>
      <c r="G605" s="109">
        <f t="shared" si="8"/>
        <v>0</v>
      </c>
      <c r="H605" s="1"/>
      <c r="I605" s="1"/>
      <c r="J605" s="1"/>
      <c r="K605" s="111"/>
      <c r="L605" s="111"/>
      <c r="M605" s="111"/>
      <c r="N605" s="111"/>
      <c r="O605" s="111"/>
      <c r="P605" s="112" t="s">
        <v>1601</v>
      </c>
      <c r="Q605" s="111" t="s">
        <v>1737</v>
      </c>
      <c r="R605" s="113" t="str">
        <f>IFERROR(CONCATENATE("*",VLOOKUP(L605,PARAM!E:F,2,0),VLOOKUP(M605,PARAM!K:L,2,0),VLOOKUP(N605,PARAM!H:I,2,0),VLOOKUP(P605,PARAM!S:T,2,0),"*"),"")</f>
        <v/>
      </c>
      <c r="S605" s="111" t="str">
        <f>IFERROR(CONCATENATE(VLOOKUP(L605,PARAM!E:F,2,0),VLOOKUP(M605,PARAM!K:L,2,0),VLOOKUP(N605,PARAM!H:I,2,0),VLOOKUP(O605,PARAM!P:Q,2,0),VLOOKUP(P605,PARAM!S:T,2,0)),"")</f>
        <v/>
      </c>
      <c r="T605" s="111">
        <f t="shared" si="4"/>
        <v>0</v>
      </c>
      <c r="U605" s="111" t="str">
        <f t="shared" si="5"/>
        <v>   </v>
      </c>
    </row>
    <row r="606" hidden="1">
      <c r="A606" s="1"/>
      <c r="B606" s="1"/>
      <c r="C606" s="1"/>
      <c r="D606" s="1"/>
      <c r="E606" s="2"/>
      <c r="F606" s="2">
        <f t="shared" si="2"/>
        <v>0</v>
      </c>
      <c r="G606" s="109">
        <f t="shared" si="8"/>
        <v>0</v>
      </c>
      <c r="H606" s="1"/>
      <c r="I606" s="1"/>
      <c r="J606" s="1"/>
      <c r="K606" s="111"/>
      <c r="L606" s="111"/>
      <c r="M606" s="111"/>
      <c r="N606" s="111"/>
      <c r="O606" s="111"/>
      <c r="P606" s="112" t="s">
        <v>1601</v>
      </c>
      <c r="Q606" s="111" t="s">
        <v>1737</v>
      </c>
      <c r="R606" s="113" t="str">
        <f>IFERROR(CONCATENATE("*",VLOOKUP(L606,PARAM!E:F,2,0),VLOOKUP(M606,PARAM!K:L,2,0),VLOOKUP(N606,PARAM!H:I,2,0),VLOOKUP(P606,PARAM!S:T,2,0),"*"),"")</f>
        <v/>
      </c>
      <c r="S606" s="111" t="str">
        <f>IFERROR(CONCATENATE(VLOOKUP(L606,PARAM!E:F,2,0),VLOOKUP(M606,PARAM!K:L,2,0),VLOOKUP(N606,PARAM!H:I,2,0),VLOOKUP(O606,PARAM!P:Q,2,0),VLOOKUP(P606,PARAM!S:T,2,0)),"")</f>
        <v/>
      </c>
      <c r="T606" s="111">
        <f t="shared" si="4"/>
        <v>0</v>
      </c>
      <c r="U606" s="111" t="str">
        <f t="shared" si="5"/>
        <v>   </v>
      </c>
    </row>
    <row r="607" hidden="1">
      <c r="A607" s="1"/>
      <c r="B607" s="1"/>
      <c r="C607" s="1"/>
      <c r="D607" s="1"/>
      <c r="E607" s="2"/>
      <c r="F607" s="2">
        <f t="shared" si="2"/>
        <v>0</v>
      </c>
      <c r="G607" s="109">
        <f t="shared" si="8"/>
        <v>0</v>
      </c>
      <c r="H607" s="1"/>
      <c r="I607" s="1"/>
      <c r="J607" s="1"/>
      <c r="K607" s="111"/>
      <c r="L607" s="111"/>
      <c r="M607" s="111"/>
      <c r="N607" s="111"/>
      <c r="O607" s="111"/>
      <c r="P607" s="112" t="s">
        <v>1601</v>
      </c>
      <c r="Q607" s="111" t="s">
        <v>1737</v>
      </c>
      <c r="R607" s="113" t="str">
        <f>IFERROR(CONCATENATE("*",VLOOKUP(L607,PARAM!E:F,2,0),VLOOKUP(M607,PARAM!K:L,2,0),VLOOKUP(N607,PARAM!H:I,2,0),VLOOKUP(P607,PARAM!S:T,2,0),"*"),"")</f>
        <v/>
      </c>
      <c r="S607" s="111" t="str">
        <f>IFERROR(CONCATENATE(VLOOKUP(L607,PARAM!E:F,2,0),VLOOKUP(M607,PARAM!K:L,2,0),VLOOKUP(N607,PARAM!H:I,2,0),VLOOKUP(O607,PARAM!P:Q,2,0),VLOOKUP(P607,PARAM!S:T,2,0)),"")</f>
        <v/>
      </c>
      <c r="T607" s="111">
        <f t="shared" si="4"/>
        <v>0</v>
      </c>
      <c r="U607" s="111" t="str">
        <f t="shared" si="5"/>
        <v>   </v>
      </c>
    </row>
    <row r="608" hidden="1">
      <c r="A608" s="1"/>
      <c r="B608" s="1"/>
      <c r="C608" s="1"/>
      <c r="D608" s="1"/>
      <c r="E608" s="2"/>
      <c r="F608" s="2">
        <f t="shared" si="2"/>
        <v>0</v>
      </c>
      <c r="G608" s="109">
        <f t="shared" si="8"/>
        <v>0</v>
      </c>
      <c r="H608" s="1"/>
      <c r="I608" s="1"/>
      <c r="J608" s="1"/>
      <c r="K608" s="111"/>
      <c r="L608" s="111"/>
      <c r="M608" s="111"/>
      <c r="N608" s="111"/>
      <c r="O608" s="111"/>
      <c r="P608" s="112" t="s">
        <v>1601</v>
      </c>
      <c r="Q608" s="111" t="s">
        <v>1737</v>
      </c>
      <c r="R608" s="113" t="str">
        <f>IFERROR(CONCATENATE("*",VLOOKUP(L608,PARAM!E:F,2,0),VLOOKUP(M608,PARAM!K:L,2,0),VLOOKUP(N608,PARAM!H:I,2,0),VLOOKUP(P608,PARAM!S:T,2,0),"*"),"")</f>
        <v/>
      </c>
      <c r="S608" s="111" t="str">
        <f>IFERROR(CONCATENATE(VLOOKUP(L608,PARAM!E:F,2,0),VLOOKUP(M608,PARAM!K:L,2,0),VLOOKUP(N608,PARAM!H:I,2,0),VLOOKUP(O608,PARAM!P:Q,2,0),VLOOKUP(P608,PARAM!S:T,2,0)),"")</f>
        <v/>
      </c>
      <c r="T608" s="111">
        <f t="shared" si="4"/>
        <v>0</v>
      </c>
      <c r="U608" s="111" t="str">
        <f t="shared" si="5"/>
        <v>   </v>
      </c>
    </row>
    <row r="609" hidden="1">
      <c r="A609" s="1"/>
      <c r="B609" s="1"/>
      <c r="C609" s="1"/>
      <c r="D609" s="1"/>
      <c r="E609" s="2"/>
      <c r="F609" s="2">
        <f t="shared" si="2"/>
        <v>0</v>
      </c>
      <c r="G609" s="109">
        <f t="shared" si="8"/>
        <v>0</v>
      </c>
      <c r="H609" s="1"/>
      <c r="I609" s="1"/>
      <c r="J609" s="1"/>
      <c r="K609" s="111"/>
      <c r="L609" s="111"/>
      <c r="M609" s="111"/>
      <c r="N609" s="111"/>
      <c r="O609" s="111"/>
      <c r="P609" s="112" t="s">
        <v>1601</v>
      </c>
      <c r="Q609" s="111" t="s">
        <v>1737</v>
      </c>
      <c r="R609" s="113" t="str">
        <f>IFERROR(CONCATENATE("*",VLOOKUP(L609,PARAM!E:F,2,0),VLOOKUP(M609,PARAM!K:L,2,0),VLOOKUP(N609,PARAM!H:I,2,0),VLOOKUP(P609,PARAM!S:T,2,0),"*"),"")</f>
        <v/>
      </c>
      <c r="S609" s="111" t="str">
        <f>IFERROR(CONCATENATE(VLOOKUP(L609,PARAM!E:F,2,0),VLOOKUP(M609,PARAM!K:L,2,0),VLOOKUP(N609,PARAM!H:I,2,0),VLOOKUP(O609,PARAM!P:Q,2,0),VLOOKUP(P609,PARAM!S:T,2,0)),"")</f>
        <v/>
      </c>
      <c r="T609" s="111">
        <f t="shared" si="4"/>
        <v>0</v>
      </c>
      <c r="U609" s="111" t="str">
        <f t="shared" si="5"/>
        <v>   </v>
      </c>
    </row>
    <row r="610" hidden="1">
      <c r="A610" s="1"/>
      <c r="B610" s="1"/>
      <c r="C610" s="1"/>
      <c r="D610" s="1"/>
      <c r="E610" s="2"/>
      <c r="F610" s="2">
        <f t="shared" si="2"/>
        <v>0</v>
      </c>
      <c r="G610" s="109">
        <f t="shared" si="8"/>
        <v>0</v>
      </c>
      <c r="H610" s="1"/>
      <c r="I610" s="1"/>
      <c r="J610" s="1"/>
      <c r="K610" s="111"/>
      <c r="L610" s="111"/>
      <c r="M610" s="111"/>
      <c r="N610" s="111"/>
      <c r="O610" s="111"/>
      <c r="P610" s="112" t="s">
        <v>1601</v>
      </c>
      <c r="Q610" s="111" t="s">
        <v>1737</v>
      </c>
      <c r="R610" s="113" t="str">
        <f>IFERROR(CONCATENATE("*",VLOOKUP(L610,PARAM!E:F,2,0),VLOOKUP(M610,PARAM!K:L,2,0),VLOOKUP(N610,PARAM!H:I,2,0),VLOOKUP(P610,PARAM!S:T,2,0),"*"),"")</f>
        <v/>
      </c>
      <c r="S610" s="111" t="str">
        <f>IFERROR(CONCATENATE(VLOOKUP(L610,PARAM!E:F,2,0),VLOOKUP(M610,PARAM!K:L,2,0),VLOOKUP(N610,PARAM!H:I,2,0),VLOOKUP(O610,PARAM!P:Q,2,0),VLOOKUP(P610,PARAM!S:T,2,0)),"")</f>
        <v/>
      </c>
      <c r="T610" s="111">
        <f t="shared" si="4"/>
        <v>0</v>
      </c>
      <c r="U610" s="111" t="str">
        <f t="shared" si="5"/>
        <v>   </v>
      </c>
    </row>
    <row r="611" hidden="1">
      <c r="A611" s="1"/>
      <c r="B611" s="1"/>
      <c r="C611" s="1"/>
      <c r="D611" s="1"/>
      <c r="E611" s="2"/>
      <c r="F611" s="1"/>
      <c r="G611" s="109">
        <f t="shared" si="8"/>
        <v>0</v>
      </c>
      <c r="H611" s="1"/>
      <c r="I611" s="1"/>
      <c r="J611" s="1"/>
      <c r="K611" s="111"/>
      <c r="L611" s="111"/>
      <c r="M611" s="111"/>
      <c r="N611" s="111"/>
      <c r="O611" s="111"/>
      <c r="P611" s="112" t="s">
        <v>1601</v>
      </c>
      <c r="Q611" s="111" t="s">
        <v>1737</v>
      </c>
      <c r="R611" s="113" t="str">
        <f>IFERROR(CONCATENATE("*",VLOOKUP(L611,PARAM!E:F,2,0),VLOOKUP(M611,PARAM!K:L,2,0),VLOOKUP(N611,PARAM!H:I,2,0),VLOOKUP(P611,PARAM!S:T,2,0),"*"),"")</f>
        <v/>
      </c>
      <c r="S611" s="111" t="str">
        <f>IFERROR(CONCATENATE(VLOOKUP(L611,PARAM!E:F,2,0),VLOOKUP(M611,PARAM!K:L,2,0),VLOOKUP(N611,PARAM!H:I,2,0),VLOOKUP(O611,PARAM!P:Q,2,0),VLOOKUP(P611,PARAM!S:T,2,0)),"")</f>
        <v/>
      </c>
      <c r="T611" s="111">
        <f t="shared" si="4"/>
        <v>0</v>
      </c>
      <c r="U611" s="111" t="str">
        <f t="shared" si="5"/>
        <v>   </v>
      </c>
    </row>
    <row r="612" hidden="1">
      <c r="A612" s="1"/>
      <c r="B612" s="1"/>
      <c r="C612" s="1"/>
      <c r="D612" s="1"/>
      <c r="E612" s="2"/>
      <c r="F612" s="1"/>
      <c r="G612" s="109">
        <f t="shared" si="8"/>
        <v>0</v>
      </c>
      <c r="H612" s="1"/>
      <c r="I612" s="1"/>
      <c r="J612" s="1"/>
      <c r="K612" s="111"/>
      <c r="L612" s="111"/>
      <c r="M612" s="111"/>
      <c r="N612" s="111"/>
      <c r="O612" s="111"/>
      <c r="P612" s="112" t="s">
        <v>1601</v>
      </c>
      <c r="Q612" s="111" t="s">
        <v>1737</v>
      </c>
      <c r="R612" s="113" t="str">
        <f>IFERROR(CONCATENATE("*",VLOOKUP(L612,PARAM!E:F,2,0),VLOOKUP(M612,PARAM!K:L,2,0),VLOOKUP(N612,PARAM!H:I,2,0),VLOOKUP(P612,PARAM!S:T,2,0),"*"),"")</f>
        <v/>
      </c>
      <c r="S612" s="111" t="str">
        <f>IFERROR(CONCATENATE(VLOOKUP(L612,PARAM!E:F,2,0),VLOOKUP(M612,PARAM!K:L,2,0),VLOOKUP(N612,PARAM!H:I,2,0),VLOOKUP(O612,PARAM!P:Q,2,0),VLOOKUP(P612,PARAM!S:T,2,0)),"")</f>
        <v/>
      </c>
      <c r="T612" s="111">
        <f t="shared" si="4"/>
        <v>0</v>
      </c>
      <c r="U612" s="111" t="str">
        <f t="shared" si="5"/>
        <v>   </v>
      </c>
    </row>
    <row r="613" hidden="1">
      <c r="A613" s="1"/>
      <c r="B613" s="1"/>
      <c r="C613" s="1"/>
      <c r="D613" s="1"/>
      <c r="E613" s="2"/>
      <c r="F613" s="1"/>
      <c r="G613" s="109">
        <f t="shared" si="8"/>
        <v>0</v>
      </c>
      <c r="H613" s="1"/>
      <c r="I613" s="1"/>
      <c r="J613" s="1"/>
      <c r="K613" s="111"/>
      <c r="L613" s="111"/>
      <c r="M613" s="111"/>
      <c r="N613" s="111"/>
      <c r="O613" s="111"/>
      <c r="P613" s="112" t="s">
        <v>1601</v>
      </c>
      <c r="Q613" s="111" t="s">
        <v>1737</v>
      </c>
      <c r="R613" s="113" t="str">
        <f>IFERROR(CONCATENATE("*",VLOOKUP(L613,PARAM!E:F,2,0),VLOOKUP(M613,PARAM!K:L,2,0),VLOOKUP(N613,PARAM!H:I,2,0),VLOOKUP(P613,PARAM!S:T,2,0),"*"),"")</f>
        <v/>
      </c>
      <c r="S613" s="111" t="str">
        <f>IFERROR(CONCATENATE(VLOOKUP(L613,PARAM!E:F,2,0),VLOOKUP(M613,PARAM!K:L,2,0),VLOOKUP(N613,PARAM!H:I,2,0),VLOOKUP(O613,PARAM!P:Q,2,0),VLOOKUP(P613,PARAM!S:T,2,0)),"")</f>
        <v/>
      </c>
      <c r="T613" s="111">
        <f t="shared" si="4"/>
        <v>0</v>
      </c>
      <c r="U613" s="111" t="str">
        <f t="shared" si="5"/>
        <v>   </v>
      </c>
    </row>
    <row r="614" hidden="1">
      <c r="A614" s="1"/>
      <c r="B614" s="1"/>
      <c r="C614" s="1"/>
      <c r="D614" s="1"/>
      <c r="E614" s="2"/>
      <c r="F614" s="1"/>
      <c r="G614" s="109">
        <f t="shared" si="8"/>
        <v>0</v>
      </c>
      <c r="H614" s="1"/>
      <c r="I614" s="1"/>
      <c r="J614" s="1"/>
      <c r="K614" s="111"/>
      <c r="L614" s="111"/>
      <c r="M614" s="111"/>
      <c r="N614" s="111"/>
      <c r="O614" s="111"/>
      <c r="P614" s="112" t="s">
        <v>1601</v>
      </c>
      <c r="Q614" s="111" t="s">
        <v>1737</v>
      </c>
      <c r="R614" s="113" t="str">
        <f>IFERROR(CONCATENATE("*",VLOOKUP(L614,PARAM!E:F,2,0),VLOOKUP(M614,PARAM!K:L,2,0),VLOOKUP(N614,PARAM!H:I,2,0),VLOOKUP(P614,PARAM!S:T,2,0),"*"),"")</f>
        <v/>
      </c>
      <c r="S614" s="111" t="str">
        <f>IFERROR(CONCATENATE(VLOOKUP(L614,PARAM!E:F,2,0),VLOOKUP(M614,PARAM!K:L,2,0),VLOOKUP(N614,PARAM!H:I,2,0),VLOOKUP(O614,PARAM!P:Q,2,0),VLOOKUP(P614,PARAM!S:T,2,0)),"")</f>
        <v/>
      </c>
      <c r="T614" s="111">
        <f t="shared" si="4"/>
        <v>0</v>
      </c>
      <c r="U614" s="111" t="str">
        <f t="shared" si="5"/>
        <v>   </v>
      </c>
    </row>
    <row r="615" hidden="1">
      <c r="A615" s="1"/>
      <c r="B615" s="1"/>
      <c r="C615" s="1"/>
      <c r="D615" s="1"/>
      <c r="E615" s="2"/>
      <c r="F615" s="1"/>
      <c r="G615" s="109">
        <f t="shared" si="8"/>
        <v>0</v>
      </c>
      <c r="H615" s="1"/>
      <c r="I615" s="1"/>
      <c r="J615" s="1"/>
      <c r="K615" s="111"/>
      <c r="L615" s="111"/>
      <c r="M615" s="111"/>
      <c r="N615" s="111"/>
      <c r="O615" s="111"/>
      <c r="P615" s="112" t="s">
        <v>1601</v>
      </c>
      <c r="Q615" s="111" t="s">
        <v>1737</v>
      </c>
      <c r="R615" s="113" t="str">
        <f>IFERROR(CONCATENATE("*",VLOOKUP(L615,PARAM!E:F,2,0),VLOOKUP(M615,PARAM!K:L,2,0),VLOOKUP(N615,PARAM!H:I,2,0),VLOOKUP(P615,PARAM!S:T,2,0),"*"),"")</f>
        <v/>
      </c>
      <c r="S615" s="111" t="str">
        <f>IFERROR(CONCATENATE(VLOOKUP(L615,PARAM!E:F,2,0),VLOOKUP(M615,PARAM!K:L,2,0),VLOOKUP(N615,PARAM!H:I,2,0),VLOOKUP(O615,PARAM!P:Q,2,0),VLOOKUP(P615,PARAM!S:T,2,0)),"")</f>
        <v/>
      </c>
      <c r="T615" s="111">
        <f t="shared" si="4"/>
        <v>0</v>
      </c>
      <c r="U615" s="111" t="str">
        <f t="shared" si="5"/>
        <v>   </v>
      </c>
    </row>
    <row r="616" hidden="1">
      <c r="A616" s="1"/>
      <c r="B616" s="1"/>
      <c r="C616" s="1"/>
      <c r="D616" s="1"/>
      <c r="E616" s="2"/>
      <c r="F616" s="1"/>
      <c r="G616" s="109">
        <f t="shared" si="8"/>
        <v>0</v>
      </c>
      <c r="H616" s="1"/>
      <c r="I616" s="1"/>
      <c r="J616" s="1"/>
      <c r="K616" s="111"/>
      <c r="L616" s="111"/>
      <c r="M616" s="111"/>
      <c r="N616" s="111"/>
      <c r="O616" s="111"/>
      <c r="P616" s="112" t="s">
        <v>1601</v>
      </c>
      <c r="Q616" s="111" t="s">
        <v>1737</v>
      </c>
      <c r="R616" s="113" t="str">
        <f>IFERROR(CONCATENATE("*",VLOOKUP(L616,PARAM!E:F,2,0),VLOOKUP(M616,PARAM!K:L,2,0),VLOOKUP(N616,PARAM!H:I,2,0),VLOOKUP(P616,PARAM!S:T,2,0),"*"),"")</f>
        <v/>
      </c>
      <c r="S616" s="111" t="str">
        <f>IFERROR(CONCATENATE(VLOOKUP(L616,PARAM!E:F,2,0),VLOOKUP(M616,PARAM!K:L,2,0),VLOOKUP(N616,PARAM!H:I,2,0),VLOOKUP(O616,PARAM!P:Q,2,0),VLOOKUP(P616,PARAM!S:T,2,0)),"")</f>
        <v/>
      </c>
      <c r="T616" s="111">
        <f t="shared" si="4"/>
        <v>0</v>
      </c>
      <c r="U616" s="111" t="str">
        <f t="shared" si="5"/>
        <v>   </v>
      </c>
    </row>
    <row r="617" hidden="1">
      <c r="A617" s="1"/>
      <c r="B617" s="1"/>
      <c r="C617" s="1"/>
      <c r="D617" s="1"/>
      <c r="E617" s="2"/>
      <c r="F617" s="1"/>
      <c r="G617" s="109">
        <f t="shared" si="8"/>
        <v>0</v>
      </c>
      <c r="H617" s="1"/>
      <c r="I617" s="1"/>
      <c r="J617" s="1"/>
      <c r="K617" s="111"/>
      <c r="L617" s="111"/>
      <c r="M617" s="111"/>
      <c r="N617" s="111"/>
      <c r="O617" s="111"/>
      <c r="P617" s="112" t="s">
        <v>1601</v>
      </c>
      <c r="Q617" s="111" t="s">
        <v>1737</v>
      </c>
      <c r="R617" s="113" t="str">
        <f>IFERROR(CONCATENATE("*",VLOOKUP(L617,PARAM!E:F,2,0),VLOOKUP(M617,PARAM!K:L,2,0),VLOOKUP(N617,PARAM!H:I,2,0),VLOOKUP(P617,PARAM!S:T,2,0),"*"),"")</f>
        <v/>
      </c>
      <c r="S617" s="111" t="str">
        <f>IFERROR(CONCATENATE(VLOOKUP(L617,PARAM!E:F,2,0),VLOOKUP(M617,PARAM!K:L,2,0),VLOOKUP(N617,PARAM!H:I,2,0),VLOOKUP(O617,PARAM!P:Q,2,0),VLOOKUP(P617,PARAM!S:T,2,0)),"")</f>
        <v/>
      </c>
      <c r="T617" s="111">
        <f t="shared" si="4"/>
        <v>0</v>
      </c>
      <c r="U617" s="111" t="str">
        <f t="shared" si="5"/>
        <v>   </v>
      </c>
    </row>
    <row r="618" hidden="1">
      <c r="A618" s="1"/>
      <c r="B618" s="1"/>
      <c r="C618" s="1"/>
      <c r="D618" s="1"/>
      <c r="E618" s="2"/>
      <c r="F618" s="1"/>
      <c r="G618" s="109">
        <f t="shared" si="8"/>
        <v>0</v>
      </c>
      <c r="H618" s="1"/>
      <c r="I618" s="1"/>
      <c r="J618" s="1"/>
      <c r="K618" s="111"/>
      <c r="L618" s="111"/>
      <c r="M618" s="111"/>
      <c r="N618" s="111"/>
      <c r="O618" s="111"/>
      <c r="P618" s="112" t="s">
        <v>1601</v>
      </c>
      <c r="Q618" s="111" t="s">
        <v>1737</v>
      </c>
      <c r="R618" s="113" t="str">
        <f>IFERROR(CONCATENATE("*",VLOOKUP(L618,PARAM!E:F,2,0),VLOOKUP(M618,PARAM!K:L,2,0),VLOOKUP(N618,PARAM!H:I,2,0),VLOOKUP(P618,PARAM!S:T,2,0),"*"),"")</f>
        <v/>
      </c>
      <c r="S618" s="111" t="str">
        <f>IFERROR(CONCATENATE(VLOOKUP(L618,PARAM!E:F,2,0),VLOOKUP(M618,PARAM!K:L,2,0),VLOOKUP(N618,PARAM!H:I,2,0),VLOOKUP(O618,PARAM!P:Q,2,0),VLOOKUP(P618,PARAM!S:T,2,0)),"")</f>
        <v/>
      </c>
      <c r="T618" s="111">
        <f t="shared" si="4"/>
        <v>0</v>
      </c>
      <c r="U618" s="111" t="str">
        <f t="shared" si="5"/>
        <v>   </v>
      </c>
    </row>
    <row r="619" hidden="1">
      <c r="A619" s="1"/>
      <c r="B619" s="1"/>
      <c r="C619" s="1"/>
      <c r="D619" s="1"/>
      <c r="E619" s="2"/>
      <c r="F619" s="1"/>
      <c r="G619" s="109">
        <f t="shared" si="8"/>
        <v>0</v>
      </c>
      <c r="H619" s="1"/>
      <c r="I619" s="1"/>
      <c r="J619" s="1"/>
      <c r="K619" s="111"/>
      <c r="L619" s="111"/>
      <c r="M619" s="111"/>
      <c r="N619" s="111"/>
      <c r="O619" s="111"/>
      <c r="P619" s="112" t="s">
        <v>1601</v>
      </c>
      <c r="Q619" s="111" t="s">
        <v>1737</v>
      </c>
      <c r="R619" s="113" t="str">
        <f>IFERROR(CONCATENATE("*",VLOOKUP(L619,PARAM!E:F,2,0),VLOOKUP(M619,PARAM!K:L,2,0),VLOOKUP(N619,PARAM!H:I,2,0),VLOOKUP(P619,PARAM!S:T,2,0),"*"),"")</f>
        <v/>
      </c>
      <c r="S619" s="111" t="str">
        <f>IFERROR(CONCATENATE(VLOOKUP(L619,PARAM!E:F,2,0),VLOOKUP(M619,PARAM!K:L,2,0),VLOOKUP(N619,PARAM!H:I,2,0),VLOOKUP(O619,PARAM!P:Q,2,0),VLOOKUP(P619,PARAM!S:T,2,0)),"")</f>
        <v/>
      </c>
      <c r="T619" s="111">
        <f t="shared" si="4"/>
        <v>0</v>
      </c>
      <c r="U619" s="111" t="str">
        <f t="shared" si="5"/>
        <v>   </v>
      </c>
    </row>
    <row r="620" hidden="1">
      <c r="A620" s="1"/>
      <c r="B620" s="1"/>
      <c r="C620" s="1"/>
      <c r="D620" s="1"/>
      <c r="E620" s="2"/>
      <c r="F620" s="1"/>
      <c r="G620" s="109">
        <f t="shared" si="8"/>
        <v>0</v>
      </c>
      <c r="H620" s="1"/>
      <c r="I620" s="1"/>
      <c r="J620" s="1"/>
      <c r="K620" s="111"/>
      <c r="L620" s="111"/>
      <c r="M620" s="111"/>
      <c r="N620" s="111"/>
      <c r="O620" s="111"/>
      <c r="P620" s="112" t="s">
        <v>1601</v>
      </c>
      <c r="Q620" s="111" t="s">
        <v>1737</v>
      </c>
      <c r="R620" s="113" t="str">
        <f>IFERROR(CONCATENATE("*",VLOOKUP(L620,PARAM!E:F,2,0),VLOOKUP(M620,PARAM!K:L,2,0),VLOOKUP(N620,PARAM!H:I,2,0),VLOOKUP(P620,PARAM!S:T,2,0),"*"),"")</f>
        <v/>
      </c>
      <c r="S620" s="111" t="str">
        <f>IFERROR(CONCATENATE(VLOOKUP(L620,PARAM!E:F,2,0),VLOOKUP(M620,PARAM!K:L,2,0),VLOOKUP(N620,PARAM!H:I,2,0),VLOOKUP(O620,PARAM!P:Q,2,0),VLOOKUP(P620,PARAM!S:T,2,0)),"")</f>
        <v/>
      </c>
      <c r="T620" s="111">
        <f t="shared" si="4"/>
        <v>0</v>
      </c>
      <c r="U620" s="111" t="str">
        <f t="shared" si="5"/>
        <v>   </v>
      </c>
    </row>
    <row r="621" hidden="1">
      <c r="A621" s="1"/>
      <c r="B621" s="1"/>
      <c r="C621" s="1"/>
      <c r="D621" s="1"/>
      <c r="E621" s="2"/>
      <c r="F621" s="1"/>
      <c r="G621" s="109">
        <f t="shared" si="8"/>
        <v>0</v>
      </c>
      <c r="H621" s="1"/>
      <c r="I621" s="1"/>
      <c r="J621" s="1"/>
      <c r="K621" s="111"/>
      <c r="L621" s="111"/>
      <c r="M621" s="111"/>
      <c r="N621" s="111"/>
      <c r="O621" s="111"/>
      <c r="P621" s="112" t="s">
        <v>1601</v>
      </c>
      <c r="Q621" s="111" t="s">
        <v>1737</v>
      </c>
      <c r="R621" s="113" t="str">
        <f>IFERROR(CONCATENATE("*",VLOOKUP(L621,PARAM!E:F,2,0),VLOOKUP(M621,PARAM!K:L,2,0),VLOOKUP(N621,PARAM!H:I,2,0),VLOOKUP(P621,PARAM!S:T,2,0),"*"),"")</f>
        <v/>
      </c>
      <c r="S621" s="111" t="str">
        <f>IFERROR(CONCATENATE(VLOOKUP(L621,PARAM!E:F,2,0),VLOOKUP(M621,PARAM!K:L,2,0),VLOOKUP(N621,PARAM!H:I,2,0),VLOOKUP(O621,PARAM!P:Q,2,0),VLOOKUP(P621,PARAM!S:T,2,0)),"")</f>
        <v/>
      </c>
      <c r="T621" s="111">
        <f t="shared" si="4"/>
        <v>0</v>
      </c>
      <c r="U621" s="111" t="str">
        <f t="shared" si="5"/>
        <v>   </v>
      </c>
    </row>
    <row r="622" hidden="1">
      <c r="A622" s="1"/>
      <c r="B622" s="1"/>
      <c r="C622" s="1"/>
      <c r="D622" s="1"/>
      <c r="E622" s="2"/>
      <c r="F622" s="1"/>
      <c r="G622" s="109">
        <f t="shared" si="8"/>
        <v>0</v>
      </c>
      <c r="H622" s="1"/>
      <c r="I622" s="1"/>
      <c r="J622" s="1"/>
      <c r="K622" s="111"/>
      <c r="L622" s="111"/>
      <c r="M622" s="111"/>
      <c r="N622" s="111"/>
      <c r="O622" s="111"/>
      <c r="P622" s="112" t="s">
        <v>1601</v>
      </c>
      <c r="Q622" s="111" t="s">
        <v>1737</v>
      </c>
      <c r="R622" s="113" t="str">
        <f>IFERROR(CONCATENATE("*",VLOOKUP(L622,PARAM!E:F,2,0),VLOOKUP(M622,PARAM!K:L,2,0),VLOOKUP(N622,PARAM!H:I,2,0),VLOOKUP(P622,PARAM!S:T,2,0),"*"),"")</f>
        <v/>
      </c>
      <c r="S622" s="111" t="str">
        <f>IFERROR(CONCATENATE(VLOOKUP(L622,PARAM!E:F,2,0),VLOOKUP(M622,PARAM!K:L,2,0),VLOOKUP(N622,PARAM!H:I,2,0),VLOOKUP(O622,PARAM!P:Q,2,0),VLOOKUP(P622,PARAM!S:T,2,0)),"")</f>
        <v/>
      </c>
      <c r="T622" s="111">
        <f t="shared" si="4"/>
        <v>0</v>
      </c>
      <c r="U622" s="111" t="str">
        <f t="shared" si="5"/>
        <v>   </v>
      </c>
    </row>
    <row r="623" hidden="1">
      <c r="A623" s="1"/>
      <c r="B623" s="1"/>
      <c r="C623" s="1"/>
      <c r="D623" s="1"/>
      <c r="E623" s="2"/>
      <c r="F623" s="1"/>
      <c r="G623" s="109">
        <f t="shared" si="8"/>
        <v>0</v>
      </c>
      <c r="H623" s="1"/>
      <c r="I623" s="1"/>
      <c r="J623" s="1"/>
      <c r="K623" s="111"/>
      <c r="L623" s="111"/>
      <c r="M623" s="111"/>
      <c r="N623" s="111"/>
      <c r="O623" s="111"/>
      <c r="P623" s="112" t="s">
        <v>1601</v>
      </c>
      <c r="Q623" s="111" t="s">
        <v>1737</v>
      </c>
      <c r="R623" s="113" t="str">
        <f>IFERROR(CONCATENATE("*",VLOOKUP(L623,PARAM!E:F,2,0),VLOOKUP(M623,PARAM!K:L,2,0),VLOOKUP(N623,PARAM!H:I,2,0),VLOOKUP(P623,PARAM!S:T,2,0),"*"),"")</f>
        <v/>
      </c>
      <c r="S623" s="111" t="str">
        <f>IFERROR(CONCATENATE(VLOOKUP(L623,PARAM!E:F,2,0),VLOOKUP(M623,PARAM!K:L,2,0),VLOOKUP(N623,PARAM!H:I,2,0),VLOOKUP(O623,PARAM!P:Q,2,0),VLOOKUP(P623,PARAM!S:T,2,0)),"")</f>
        <v/>
      </c>
      <c r="T623" s="111">
        <f t="shared" si="4"/>
        <v>0</v>
      </c>
      <c r="U623" s="111" t="str">
        <f t="shared" si="5"/>
        <v>   </v>
      </c>
    </row>
    <row r="624" hidden="1">
      <c r="A624" s="1"/>
      <c r="B624" s="1"/>
      <c r="C624" s="1"/>
      <c r="D624" s="1"/>
      <c r="E624" s="2"/>
      <c r="F624" s="1"/>
      <c r="G624" s="109">
        <f t="shared" si="8"/>
        <v>0</v>
      </c>
      <c r="H624" s="1"/>
      <c r="I624" s="1"/>
      <c r="J624" s="1"/>
      <c r="K624" s="111"/>
      <c r="L624" s="111"/>
      <c r="M624" s="111"/>
      <c r="N624" s="111"/>
      <c r="O624" s="111"/>
      <c r="P624" s="112" t="s">
        <v>1601</v>
      </c>
      <c r="Q624" s="111" t="s">
        <v>1737</v>
      </c>
      <c r="R624" s="113" t="str">
        <f>IFERROR(CONCATENATE("*",VLOOKUP(L624,PARAM!E:F,2,0),VLOOKUP(M624,PARAM!K:L,2,0),VLOOKUP(N624,PARAM!H:I,2,0),VLOOKUP(P624,PARAM!S:T,2,0),"*"),"")</f>
        <v/>
      </c>
      <c r="S624" s="111" t="str">
        <f>IFERROR(CONCATENATE(VLOOKUP(L624,PARAM!E:F,2,0),VLOOKUP(M624,PARAM!K:L,2,0),VLOOKUP(N624,PARAM!H:I,2,0),VLOOKUP(O624,PARAM!P:Q,2,0),VLOOKUP(P624,PARAM!S:T,2,0)),"")</f>
        <v/>
      </c>
      <c r="T624" s="111">
        <f t="shared" si="4"/>
        <v>0</v>
      </c>
      <c r="U624" s="111" t="str">
        <f t="shared" si="5"/>
        <v>   </v>
      </c>
    </row>
    <row r="625" hidden="1">
      <c r="A625" s="1"/>
      <c r="B625" s="1"/>
      <c r="C625" s="1"/>
      <c r="D625" s="1"/>
      <c r="E625" s="2"/>
      <c r="F625" s="1"/>
      <c r="G625" s="109">
        <f t="shared" si="8"/>
        <v>0</v>
      </c>
      <c r="H625" s="1"/>
      <c r="I625" s="1"/>
      <c r="J625" s="1"/>
      <c r="K625" s="111"/>
      <c r="L625" s="111"/>
      <c r="M625" s="111"/>
      <c r="N625" s="111"/>
      <c r="O625" s="111"/>
      <c r="P625" s="112" t="s">
        <v>1601</v>
      </c>
      <c r="Q625" s="111" t="s">
        <v>1737</v>
      </c>
      <c r="R625" s="113" t="str">
        <f>IFERROR(CONCATENATE("*",VLOOKUP(L625,PARAM!E:F,2,0),VLOOKUP(M625,PARAM!K:L,2,0),VLOOKUP(N625,PARAM!H:I,2,0),VLOOKUP(P625,PARAM!S:T,2,0),"*"),"")</f>
        <v/>
      </c>
      <c r="S625" s="111" t="str">
        <f>IFERROR(CONCATENATE(VLOOKUP(L625,PARAM!E:F,2,0),VLOOKUP(M625,PARAM!K:L,2,0),VLOOKUP(N625,PARAM!H:I,2,0),VLOOKUP(O625,PARAM!P:Q,2,0),VLOOKUP(P625,PARAM!S:T,2,0)),"")</f>
        <v/>
      </c>
      <c r="T625" s="111">
        <f t="shared" si="4"/>
        <v>0</v>
      </c>
      <c r="U625" s="111" t="str">
        <f t="shared" si="5"/>
        <v>   </v>
      </c>
    </row>
    <row r="626" hidden="1">
      <c r="A626" s="1"/>
      <c r="B626" s="1"/>
      <c r="C626" s="1"/>
      <c r="D626" s="1"/>
      <c r="E626" s="2"/>
      <c r="F626" s="1"/>
      <c r="G626" s="109">
        <f t="shared" si="8"/>
        <v>0</v>
      </c>
      <c r="H626" s="1"/>
      <c r="I626" s="1"/>
      <c r="J626" s="1"/>
      <c r="K626" s="111"/>
      <c r="L626" s="111"/>
      <c r="M626" s="111"/>
      <c r="N626" s="111"/>
      <c r="O626" s="111"/>
      <c r="P626" s="112" t="s">
        <v>1601</v>
      </c>
      <c r="Q626" s="111" t="s">
        <v>1737</v>
      </c>
      <c r="R626" s="113" t="str">
        <f>IFERROR(CONCATENATE("*",VLOOKUP(L626,PARAM!E:F,2,0),VLOOKUP(M626,PARAM!K:L,2,0),VLOOKUP(N626,PARAM!H:I,2,0),VLOOKUP(P626,PARAM!S:T,2,0),"*"),"")</f>
        <v/>
      </c>
      <c r="S626" s="111" t="str">
        <f>IFERROR(CONCATENATE(VLOOKUP(L626,PARAM!E:F,2,0),VLOOKUP(M626,PARAM!K:L,2,0),VLOOKUP(N626,PARAM!H:I,2,0),VLOOKUP(O626,PARAM!P:Q,2,0),VLOOKUP(P626,PARAM!S:T,2,0)),"")</f>
        <v/>
      </c>
      <c r="T626" s="111">
        <f t="shared" si="4"/>
        <v>0</v>
      </c>
      <c r="U626" s="111" t="str">
        <f t="shared" si="5"/>
        <v>   </v>
      </c>
    </row>
    <row r="627" hidden="1">
      <c r="A627" s="1"/>
      <c r="B627" s="1"/>
      <c r="C627" s="1"/>
      <c r="D627" s="1"/>
      <c r="E627" s="2"/>
      <c r="F627" s="1"/>
      <c r="G627" s="109">
        <f t="shared" si="8"/>
        <v>0</v>
      </c>
      <c r="H627" s="1"/>
      <c r="I627" s="1"/>
      <c r="J627" s="1"/>
      <c r="K627" s="111"/>
      <c r="L627" s="111"/>
      <c r="M627" s="111"/>
      <c r="N627" s="111"/>
      <c r="O627" s="111"/>
      <c r="P627" s="112" t="s">
        <v>1601</v>
      </c>
      <c r="Q627" s="111" t="s">
        <v>1737</v>
      </c>
      <c r="R627" s="113" t="str">
        <f>IFERROR(CONCATENATE("*",VLOOKUP(L627,PARAM!E:F,2,0),VLOOKUP(M627,PARAM!K:L,2,0),VLOOKUP(N627,PARAM!H:I,2,0),VLOOKUP(P627,PARAM!S:T,2,0),"*"),"")</f>
        <v/>
      </c>
      <c r="S627" s="111" t="str">
        <f>IFERROR(CONCATENATE(VLOOKUP(L627,PARAM!E:F,2,0),VLOOKUP(M627,PARAM!K:L,2,0),VLOOKUP(N627,PARAM!H:I,2,0),VLOOKUP(O627,PARAM!P:Q,2,0),VLOOKUP(P627,PARAM!S:T,2,0)),"")</f>
        <v/>
      </c>
      <c r="T627" s="111">
        <f t="shared" si="4"/>
        <v>0</v>
      </c>
      <c r="U627" s="111" t="str">
        <f t="shared" si="5"/>
        <v>   </v>
      </c>
    </row>
    <row r="628" hidden="1">
      <c r="A628" s="1"/>
      <c r="B628" s="1"/>
      <c r="C628" s="1"/>
      <c r="D628" s="1"/>
      <c r="E628" s="2"/>
      <c r="F628" s="1"/>
      <c r="G628" s="109">
        <f t="shared" si="8"/>
        <v>0</v>
      </c>
      <c r="H628" s="1"/>
      <c r="I628" s="1"/>
      <c r="J628" s="1"/>
      <c r="K628" s="111"/>
      <c r="L628" s="111"/>
      <c r="M628" s="111"/>
      <c r="N628" s="111"/>
      <c r="O628" s="111"/>
      <c r="P628" s="112" t="s">
        <v>1601</v>
      </c>
      <c r="Q628" s="111" t="s">
        <v>1737</v>
      </c>
      <c r="R628" s="113" t="str">
        <f>IFERROR(CONCATENATE("*",VLOOKUP(L628,PARAM!E:F,2,0),VLOOKUP(M628,PARAM!K:L,2,0),VLOOKUP(N628,PARAM!H:I,2,0),VLOOKUP(P628,PARAM!S:T,2,0),"*"),"")</f>
        <v/>
      </c>
      <c r="S628" s="111" t="str">
        <f>IFERROR(CONCATENATE(VLOOKUP(L628,PARAM!E:F,2,0),VLOOKUP(M628,PARAM!K:L,2,0),VLOOKUP(N628,PARAM!H:I,2,0),VLOOKUP(O628,PARAM!P:Q,2,0),VLOOKUP(P628,PARAM!S:T,2,0)),"")</f>
        <v/>
      </c>
      <c r="T628" s="111">
        <f t="shared" si="4"/>
        <v>0</v>
      </c>
      <c r="U628" s="111" t="str">
        <f t="shared" si="5"/>
        <v>   </v>
      </c>
    </row>
    <row r="629" hidden="1">
      <c r="A629" s="1"/>
      <c r="B629" s="1"/>
      <c r="C629" s="1"/>
      <c r="D629" s="1"/>
      <c r="E629" s="2"/>
      <c r="F629" s="1"/>
      <c r="G629" s="109">
        <f t="shared" si="8"/>
        <v>0</v>
      </c>
      <c r="H629" s="1"/>
      <c r="I629" s="1"/>
      <c r="J629" s="1"/>
      <c r="K629" s="111"/>
      <c r="L629" s="111"/>
      <c r="M629" s="111"/>
      <c r="N629" s="111"/>
      <c r="O629" s="111"/>
      <c r="P629" s="112" t="s">
        <v>1601</v>
      </c>
      <c r="Q629" s="111" t="s">
        <v>1737</v>
      </c>
      <c r="R629" s="113" t="str">
        <f>IFERROR(CONCATENATE("*",VLOOKUP(L629,PARAM!E:F,2,0),VLOOKUP(M629,PARAM!K:L,2,0),VLOOKUP(N629,PARAM!H:I,2,0),VLOOKUP(P629,PARAM!S:T,2,0),"*"),"")</f>
        <v/>
      </c>
      <c r="S629" s="111" t="str">
        <f>IFERROR(CONCATENATE(VLOOKUP(L629,PARAM!E:F,2,0),VLOOKUP(M629,PARAM!K:L,2,0),VLOOKUP(N629,PARAM!H:I,2,0),VLOOKUP(O629,PARAM!P:Q,2,0),VLOOKUP(P629,PARAM!S:T,2,0)),"")</f>
        <v/>
      </c>
      <c r="T629" s="111">
        <f t="shared" si="4"/>
        <v>0</v>
      </c>
      <c r="U629" s="111" t="str">
        <f t="shared" si="5"/>
        <v>   </v>
      </c>
    </row>
    <row r="630" hidden="1">
      <c r="A630" s="1"/>
      <c r="B630" s="1"/>
      <c r="C630" s="1"/>
      <c r="D630" s="1"/>
      <c r="E630" s="2"/>
      <c r="F630" s="1"/>
      <c r="G630" s="109">
        <f t="shared" si="8"/>
        <v>0</v>
      </c>
      <c r="H630" s="1"/>
      <c r="I630" s="1"/>
      <c r="J630" s="1"/>
      <c r="K630" s="111"/>
      <c r="L630" s="111"/>
      <c r="M630" s="111"/>
      <c r="N630" s="111"/>
      <c r="O630" s="111"/>
      <c r="P630" s="112" t="s">
        <v>1601</v>
      </c>
      <c r="Q630" s="111" t="s">
        <v>1737</v>
      </c>
      <c r="R630" s="113" t="str">
        <f>IFERROR(CONCATENATE("*",VLOOKUP(L630,PARAM!E:F,2,0),VLOOKUP(M630,PARAM!K:L,2,0),VLOOKUP(N630,PARAM!H:I,2,0),VLOOKUP(P630,PARAM!S:T,2,0),"*"),"")</f>
        <v/>
      </c>
      <c r="S630" s="111" t="str">
        <f>IFERROR(CONCATENATE(VLOOKUP(L630,PARAM!E:F,2,0),VLOOKUP(M630,PARAM!K:L,2,0),VLOOKUP(N630,PARAM!H:I,2,0),VLOOKUP(O630,PARAM!P:Q,2,0),VLOOKUP(P630,PARAM!S:T,2,0)),"")</f>
        <v/>
      </c>
      <c r="T630" s="111">
        <f t="shared" si="4"/>
        <v>0</v>
      </c>
      <c r="U630" s="111" t="str">
        <f t="shared" si="5"/>
        <v>   </v>
      </c>
    </row>
    <row r="631" hidden="1">
      <c r="A631" s="1"/>
      <c r="B631" s="1"/>
      <c r="C631" s="1"/>
      <c r="D631" s="1"/>
      <c r="E631" s="2"/>
      <c r="F631" s="1"/>
      <c r="G631" s="109">
        <f t="shared" si="8"/>
        <v>0</v>
      </c>
      <c r="H631" s="1"/>
      <c r="I631" s="1"/>
      <c r="J631" s="1"/>
      <c r="K631" s="111"/>
      <c r="L631" s="111"/>
      <c r="M631" s="111"/>
      <c r="N631" s="111"/>
      <c r="O631" s="111"/>
      <c r="P631" s="112" t="s">
        <v>1601</v>
      </c>
      <c r="Q631" s="111" t="s">
        <v>1737</v>
      </c>
      <c r="R631" s="113" t="str">
        <f>IFERROR(CONCATENATE("*",VLOOKUP(L631,PARAM!E:F,2,0),VLOOKUP(M631,PARAM!K:L,2,0),VLOOKUP(N631,PARAM!H:I,2,0),VLOOKUP(P631,PARAM!S:T,2,0),"*"),"")</f>
        <v/>
      </c>
      <c r="S631" s="111" t="str">
        <f>IFERROR(CONCATENATE(VLOOKUP(L631,PARAM!E:F,2,0),VLOOKUP(M631,PARAM!K:L,2,0),VLOOKUP(N631,PARAM!H:I,2,0),VLOOKUP(O631,PARAM!P:Q,2,0),VLOOKUP(P631,PARAM!S:T,2,0)),"")</f>
        <v/>
      </c>
      <c r="T631" s="111">
        <f t="shared" si="4"/>
        <v>0</v>
      </c>
      <c r="U631" s="111" t="str">
        <f t="shared" si="5"/>
        <v>   </v>
      </c>
    </row>
    <row r="632" hidden="1">
      <c r="A632" s="1"/>
      <c r="B632" s="1"/>
      <c r="C632" s="1"/>
      <c r="D632" s="1"/>
      <c r="E632" s="2"/>
      <c r="F632" s="1"/>
      <c r="G632" s="109">
        <f t="shared" si="8"/>
        <v>0</v>
      </c>
      <c r="H632" s="1"/>
      <c r="I632" s="1"/>
      <c r="J632" s="1"/>
      <c r="K632" s="111"/>
      <c r="L632" s="111"/>
      <c r="M632" s="111"/>
      <c r="N632" s="111"/>
      <c r="O632" s="111"/>
      <c r="P632" s="112" t="s">
        <v>1601</v>
      </c>
      <c r="Q632" s="111" t="s">
        <v>1737</v>
      </c>
      <c r="R632" s="113" t="str">
        <f>IFERROR(CONCATENATE("*",VLOOKUP(L632,PARAM!E:F,2,0),VLOOKUP(M632,PARAM!K:L,2,0),VLOOKUP(N632,PARAM!H:I,2,0),VLOOKUP(P632,PARAM!S:T,2,0),"*"),"")</f>
        <v/>
      </c>
      <c r="S632" s="111" t="str">
        <f>IFERROR(CONCATENATE(VLOOKUP(L632,PARAM!E:F,2,0),VLOOKUP(M632,PARAM!K:L,2,0),VLOOKUP(N632,PARAM!H:I,2,0),VLOOKUP(O632,PARAM!P:Q,2,0),VLOOKUP(P632,PARAM!S:T,2,0)),"")</f>
        <v/>
      </c>
      <c r="T632" s="111">
        <f t="shared" si="4"/>
        <v>0</v>
      </c>
      <c r="U632" s="111" t="str">
        <f t="shared" si="5"/>
        <v>   </v>
      </c>
    </row>
    <row r="633" hidden="1">
      <c r="A633" s="1"/>
      <c r="B633" s="1"/>
      <c r="C633" s="1"/>
      <c r="D633" s="1"/>
      <c r="E633" s="2"/>
      <c r="F633" s="1"/>
      <c r="G633" s="109">
        <f t="shared" si="8"/>
        <v>0</v>
      </c>
      <c r="H633" s="1"/>
      <c r="I633" s="1"/>
      <c r="J633" s="1"/>
      <c r="K633" s="111"/>
      <c r="L633" s="111"/>
      <c r="M633" s="111"/>
      <c r="N633" s="111"/>
      <c r="O633" s="111"/>
      <c r="P633" s="112" t="s">
        <v>1601</v>
      </c>
      <c r="Q633" s="111" t="s">
        <v>1737</v>
      </c>
      <c r="R633" s="113" t="str">
        <f>IFERROR(CONCATENATE("*",VLOOKUP(L633,PARAM!E:F,2,0),VLOOKUP(M633,PARAM!K:L,2,0),VLOOKUP(N633,PARAM!H:I,2,0),VLOOKUP(P633,PARAM!S:T,2,0),"*"),"")</f>
        <v/>
      </c>
      <c r="S633" s="111" t="str">
        <f>IFERROR(CONCATENATE(VLOOKUP(L633,PARAM!E:F,2,0),VLOOKUP(M633,PARAM!K:L,2,0),VLOOKUP(N633,PARAM!H:I,2,0),VLOOKUP(O633,PARAM!P:Q,2,0),VLOOKUP(P633,PARAM!S:T,2,0)),"")</f>
        <v/>
      </c>
      <c r="T633" s="111">
        <f t="shared" si="4"/>
        <v>0</v>
      </c>
      <c r="U633" s="111" t="str">
        <f t="shared" si="5"/>
        <v>   </v>
      </c>
    </row>
    <row r="634" hidden="1">
      <c r="A634" s="1"/>
      <c r="B634" s="1"/>
      <c r="C634" s="1"/>
      <c r="D634" s="1"/>
      <c r="E634" s="2"/>
      <c r="F634" s="1"/>
      <c r="G634" s="109">
        <f t="shared" si="8"/>
        <v>0</v>
      </c>
      <c r="H634" s="1"/>
      <c r="I634" s="1"/>
      <c r="J634" s="1"/>
      <c r="K634" s="111"/>
      <c r="L634" s="111"/>
      <c r="M634" s="111"/>
      <c r="N634" s="111"/>
      <c r="O634" s="111"/>
      <c r="P634" s="112" t="s">
        <v>1601</v>
      </c>
      <c r="Q634" s="111" t="s">
        <v>1737</v>
      </c>
      <c r="R634" s="113" t="str">
        <f>IFERROR(CONCATENATE("*",VLOOKUP(L634,PARAM!E:F,2,0),VLOOKUP(M634,PARAM!K:L,2,0),VLOOKUP(N634,PARAM!H:I,2,0),VLOOKUP(P634,PARAM!S:T,2,0),"*"),"")</f>
        <v/>
      </c>
      <c r="S634" s="111" t="str">
        <f>IFERROR(CONCATENATE(VLOOKUP(L634,PARAM!E:F,2,0),VLOOKUP(M634,PARAM!K:L,2,0),VLOOKUP(N634,PARAM!H:I,2,0),VLOOKUP(O634,PARAM!P:Q,2,0),VLOOKUP(P634,PARAM!S:T,2,0)),"")</f>
        <v/>
      </c>
      <c r="T634" s="111">
        <f t="shared" si="4"/>
        <v>0</v>
      </c>
      <c r="U634" s="111" t="str">
        <f t="shared" si="5"/>
        <v>   </v>
      </c>
    </row>
    <row r="635" hidden="1">
      <c r="A635" s="1"/>
      <c r="B635" s="1"/>
      <c r="C635" s="1"/>
      <c r="D635" s="1"/>
      <c r="E635" s="2"/>
      <c r="F635" s="1"/>
      <c r="G635" s="109">
        <f t="shared" si="8"/>
        <v>0</v>
      </c>
      <c r="H635" s="1"/>
      <c r="I635" s="1"/>
      <c r="J635" s="1"/>
      <c r="K635" s="111"/>
      <c r="L635" s="111"/>
      <c r="M635" s="111"/>
      <c r="N635" s="111"/>
      <c r="O635" s="111"/>
      <c r="P635" s="112" t="s">
        <v>1601</v>
      </c>
      <c r="Q635" s="111" t="s">
        <v>1737</v>
      </c>
      <c r="R635" s="113" t="str">
        <f>IFERROR(CONCATENATE("*",VLOOKUP(L635,PARAM!E:F,2,0),VLOOKUP(M635,PARAM!K:L,2,0),VLOOKUP(N635,PARAM!H:I,2,0),VLOOKUP(P635,PARAM!S:T,2,0),"*"),"")</f>
        <v/>
      </c>
      <c r="S635" s="111" t="str">
        <f>IFERROR(CONCATENATE(VLOOKUP(L635,PARAM!E:F,2,0),VLOOKUP(M635,PARAM!K:L,2,0),VLOOKUP(N635,PARAM!H:I,2,0),VLOOKUP(O635,PARAM!P:Q,2,0),VLOOKUP(P635,PARAM!S:T,2,0)),"")</f>
        <v/>
      </c>
      <c r="T635" s="111">
        <f t="shared" si="4"/>
        <v>0</v>
      </c>
      <c r="U635" s="111" t="str">
        <f t="shared" si="5"/>
        <v>   </v>
      </c>
    </row>
    <row r="636" hidden="1">
      <c r="A636" s="1"/>
      <c r="B636" s="1"/>
      <c r="C636" s="1"/>
      <c r="D636" s="1"/>
      <c r="E636" s="2"/>
      <c r="F636" s="1"/>
      <c r="G636" s="109">
        <f t="shared" si="8"/>
        <v>0</v>
      </c>
      <c r="H636" s="1"/>
      <c r="I636" s="1"/>
      <c r="J636" s="1"/>
      <c r="K636" s="111"/>
      <c r="L636" s="111"/>
      <c r="M636" s="111"/>
      <c r="N636" s="111"/>
      <c r="O636" s="111"/>
      <c r="P636" s="112" t="s">
        <v>1601</v>
      </c>
      <c r="Q636" s="111" t="s">
        <v>1737</v>
      </c>
      <c r="R636" s="113" t="str">
        <f>IFERROR(CONCATENATE("*",VLOOKUP(L636,PARAM!E:F,2,0),VLOOKUP(M636,PARAM!K:L,2,0),VLOOKUP(N636,PARAM!H:I,2,0),VLOOKUP(P636,PARAM!S:T,2,0),"*"),"")</f>
        <v/>
      </c>
      <c r="S636" s="111" t="str">
        <f>IFERROR(CONCATENATE(VLOOKUP(L636,PARAM!E:F,2,0),VLOOKUP(M636,PARAM!K:L,2,0),VLOOKUP(N636,PARAM!H:I,2,0),VLOOKUP(O636,PARAM!P:Q,2,0),VLOOKUP(P636,PARAM!S:T,2,0)),"")</f>
        <v/>
      </c>
      <c r="T636" s="111">
        <f t="shared" si="4"/>
        <v>0</v>
      </c>
      <c r="U636" s="111" t="str">
        <f t="shared" si="5"/>
        <v>   </v>
      </c>
    </row>
    <row r="637" hidden="1">
      <c r="A637" s="1"/>
      <c r="B637" s="1"/>
      <c r="C637" s="1"/>
      <c r="D637" s="1"/>
      <c r="E637" s="2"/>
      <c r="F637" s="1"/>
      <c r="G637" s="109">
        <f t="shared" si="8"/>
        <v>0</v>
      </c>
      <c r="H637" s="1"/>
      <c r="I637" s="1"/>
      <c r="J637" s="1"/>
      <c r="K637" s="111"/>
      <c r="L637" s="111"/>
      <c r="M637" s="111"/>
      <c r="N637" s="111"/>
      <c r="O637" s="111"/>
      <c r="P637" s="112" t="s">
        <v>1601</v>
      </c>
      <c r="Q637" s="111" t="s">
        <v>1737</v>
      </c>
      <c r="R637" s="113" t="str">
        <f>IFERROR(CONCATENATE("*",VLOOKUP(L637,PARAM!E:F,2,0),VLOOKUP(M637,PARAM!K:L,2,0),VLOOKUP(N637,PARAM!H:I,2,0),VLOOKUP(P637,PARAM!S:T,2,0),"*"),"")</f>
        <v/>
      </c>
      <c r="S637" s="111" t="str">
        <f>IFERROR(CONCATENATE(VLOOKUP(L637,PARAM!E:F,2,0),VLOOKUP(M637,PARAM!K:L,2,0),VLOOKUP(N637,PARAM!H:I,2,0),VLOOKUP(O637,PARAM!P:Q,2,0),VLOOKUP(P637,PARAM!S:T,2,0)),"")</f>
        <v/>
      </c>
      <c r="T637" s="111">
        <f t="shared" si="4"/>
        <v>0</v>
      </c>
      <c r="U637" s="111" t="str">
        <f t="shared" si="5"/>
        <v>   </v>
      </c>
    </row>
    <row r="638" hidden="1">
      <c r="A638" s="1"/>
      <c r="B638" s="1"/>
      <c r="C638" s="1"/>
      <c r="D638" s="1"/>
      <c r="E638" s="2"/>
      <c r="F638" s="1"/>
      <c r="G638" s="109">
        <f t="shared" si="8"/>
        <v>0</v>
      </c>
      <c r="H638" s="1"/>
      <c r="I638" s="1"/>
      <c r="J638" s="1"/>
      <c r="K638" s="111"/>
      <c r="L638" s="111"/>
      <c r="M638" s="111"/>
      <c r="N638" s="111"/>
      <c r="O638" s="111"/>
      <c r="P638" s="112" t="s">
        <v>1601</v>
      </c>
      <c r="Q638" s="111" t="s">
        <v>1737</v>
      </c>
      <c r="R638" s="113" t="str">
        <f>IFERROR(CONCATENATE("*",VLOOKUP(L638,PARAM!E:F,2,0),VLOOKUP(M638,PARAM!K:L,2,0),VLOOKUP(N638,PARAM!H:I,2,0),VLOOKUP(P638,PARAM!S:T,2,0),"*"),"")</f>
        <v/>
      </c>
      <c r="S638" s="111" t="str">
        <f>IFERROR(CONCATENATE(VLOOKUP(L638,PARAM!E:F,2,0),VLOOKUP(M638,PARAM!K:L,2,0),VLOOKUP(N638,PARAM!H:I,2,0),VLOOKUP(O638,PARAM!P:Q,2,0),VLOOKUP(P638,PARAM!S:T,2,0)),"")</f>
        <v/>
      </c>
      <c r="T638" s="111">
        <f t="shared" si="4"/>
        <v>0</v>
      </c>
      <c r="U638" s="111" t="str">
        <f t="shared" si="5"/>
        <v>   </v>
      </c>
    </row>
    <row r="639" hidden="1">
      <c r="A639" s="1"/>
      <c r="B639" s="1"/>
      <c r="C639" s="1"/>
      <c r="D639" s="1"/>
      <c r="E639" s="2"/>
      <c r="F639" s="1"/>
      <c r="G639" s="109">
        <f t="shared" si="8"/>
        <v>0</v>
      </c>
      <c r="H639" s="1"/>
      <c r="I639" s="1"/>
      <c r="J639" s="1"/>
      <c r="K639" s="111"/>
      <c r="L639" s="111"/>
      <c r="M639" s="111"/>
      <c r="N639" s="111"/>
      <c r="O639" s="111"/>
      <c r="P639" s="112" t="s">
        <v>1601</v>
      </c>
      <c r="Q639" s="111" t="s">
        <v>1737</v>
      </c>
      <c r="R639" s="113" t="str">
        <f>IFERROR(CONCATENATE("*",VLOOKUP(L639,PARAM!E:F,2,0),VLOOKUP(M639,PARAM!K:L,2,0),VLOOKUP(N639,PARAM!H:I,2,0),VLOOKUP(P639,PARAM!S:T,2,0),"*"),"")</f>
        <v/>
      </c>
      <c r="S639" s="111" t="str">
        <f>IFERROR(CONCATENATE(VLOOKUP(L639,PARAM!E:F,2,0),VLOOKUP(M639,PARAM!K:L,2,0),VLOOKUP(N639,PARAM!H:I,2,0),VLOOKUP(O639,PARAM!P:Q,2,0),VLOOKUP(P639,PARAM!S:T,2,0)),"")</f>
        <v/>
      </c>
      <c r="T639" s="111">
        <f t="shared" si="4"/>
        <v>0</v>
      </c>
      <c r="U639" s="111" t="str">
        <f t="shared" si="5"/>
        <v>   </v>
      </c>
    </row>
    <row r="640" hidden="1">
      <c r="A640" s="1"/>
      <c r="B640" s="1"/>
      <c r="C640" s="1"/>
      <c r="D640" s="1"/>
      <c r="E640" s="2"/>
      <c r="F640" s="1"/>
      <c r="G640" s="109">
        <f t="shared" si="8"/>
        <v>0</v>
      </c>
      <c r="H640" s="1"/>
      <c r="I640" s="1"/>
      <c r="J640" s="1"/>
      <c r="K640" s="111"/>
      <c r="L640" s="111"/>
      <c r="M640" s="111"/>
      <c r="N640" s="111"/>
      <c r="O640" s="111"/>
      <c r="P640" s="112" t="s">
        <v>1601</v>
      </c>
      <c r="Q640" s="111" t="s">
        <v>1737</v>
      </c>
      <c r="R640" s="113" t="str">
        <f>IFERROR(CONCATENATE("*",VLOOKUP(L640,PARAM!E:F,2,0),VLOOKUP(M640,PARAM!K:L,2,0),VLOOKUP(N640,PARAM!H:I,2,0),VLOOKUP(P640,PARAM!S:T,2,0),"*"),"")</f>
        <v/>
      </c>
      <c r="S640" s="111" t="str">
        <f>IFERROR(CONCATENATE(VLOOKUP(L640,PARAM!E:F,2,0),VLOOKUP(M640,PARAM!K:L,2,0),VLOOKUP(N640,PARAM!H:I,2,0),VLOOKUP(O640,PARAM!P:Q,2,0),VLOOKUP(P640,PARAM!S:T,2,0)),"")</f>
        <v/>
      </c>
      <c r="T640" s="111">
        <f t="shared" si="4"/>
        <v>0</v>
      </c>
      <c r="U640" s="111" t="str">
        <f t="shared" si="5"/>
        <v>   </v>
      </c>
    </row>
    <row r="641" hidden="1">
      <c r="A641" s="1"/>
      <c r="B641" s="1"/>
      <c r="C641" s="1"/>
      <c r="D641" s="1"/>
      <c r="E641" s="2"/>
      <c r="F641" s="1"/>
      <c r="G641" s="109">
        <f t="shared" si="8"/>
        <v>0</v>
      </c>
      <c r="H641" s="1"/>
      <c r="I641" s="1"/>
      <c r="J641" s="1"/>
      <c r="K641" s="111"/>
      <c r="L641" s="111"/>
      <c r="M641" s="111"/>
      <c r="N641" s="111"/>
      <c r="O641" s="111"/>
      <c r="P641" s="112" t="s">
        <v>1601</v>
      </c>
      <c r="Q641" s="111" t="s">
        <v>1737</v>
      </c>
      <c r="R641" s="113" t="str">
        <f>IFERROR(CONCATENATE("*",VLOOKUP(L641,PARAM!E:F,2,0),VLOOKUP(M641,PARAM!K:L,2,0),VLOOKUP(N641,PARAM!H:I,2,0),VLOOKUP(P641,PARAM!S:T,2,0),"*"),"")</f>
        <v/>
      </c>
      <c r="S641" s="111" t="str">
        <f>IFERROR(CONCATENATE(VLOOKUP(L641,PARAM!E:F,2,0),VLOOKUP(M641,PARAM!K:L,2,0),VLOOKUP(N641,PARAM!H:I,2,0),VLOOKUP(O641,PARAM!P:Q,2,0),VLOOKUP(P641,PARAM!S:T,2,0)),"")</f>
        <v/>
      </c>
      <c r="T641" s="111">
        <f t="shared" si="4"/>
        <v>0</v>
      </c>
      <c r="U641" s="111" t="str">
        <f t="shared" si="5"/>
        <v>   </v>
      </c>
    </row>
    <row r="642" hidden="1">
      <c r="A642" s="1"/>
      <c r="B642" s="1"/>
      <c r="C642" s="1"/>
      <c r="D642" s="1"/>
      <c r="E642" s="2"/>
      <c r="F642" s="1"/>
      <c r="G642" s="109">
        <f t="shared" si="8"/>
        <v>0</v>
      </c>
      <c r="H642" s="1"/>
      <c r="I642" s="1"/>
      <c r="J642" s="1"/>
      <c r="K642" s="111"/>
      <c r="L642" s="111"/>
      <c r="M642" s="111"/>
      <c r="N642" s="111"/>
      <c r="O642" s="111"/>
      <c r="P642" s="112" t="s">
        <v>1601</v>
      </c>
      <c r="Q642" s="111" t="s">
        <v>1737</v>
      </c>
      <c r="R642" s="113" t="str">
        <f>IFERROR(CONCATENATE("*",VLOOKUP(L642,PARAM!E:F,2,0),VLOOKUP(M642,PARAM!K:L,2,0),VLOOKUP(N642,PARAM!H:I,2,0),VLOOKUP(P642,PARAM!S:T,2,0),"*"),"")</f>
        <v/>
      </c>
      <c r="S642" s="111" t="str">
        <f>IFERROR(CONCATENATE(VLOOKUP(L642,PARAM!E:F,2,0),VLOOKUP(M642,PARAM!K:L,2,0),VLOOKUP(N642,PARAM!H:I,2,0),VLOOKUP(O642,PARAM!P:Q,2,0),VLOOKUP(P642,PARAM!S:T,2,0)),"")</f>
        <v/>
      </c>
      <c r="T642" s="111">
        <f t="shared" si="4"/>
        <v>0</v>
      </c>
      <c r="U642" s="111" t="str">
        <f t="shared" si="5"/>
        <v>   </v>
      </c>
    </row>
    <row r="643" hidden="1">
      <c r="A643" s="1"/>
      <c r="B643" s="1"/>
      <c r="C643" s="1"/>
      <c r="D643" s="1"/>
      <c r="E643" s="2"/>
      <c r="F643" s="1"/>
      <c r="G643" s="109">
        <f t="shared" si="8"/>
        <v>0</v>
      </c>
      <c r="H643" s="1"/>
      <c r="I643" s="1"/>
      <c r="J643" s="1"/>
      <c r="K643" s="111"/>
      <c r="L643" s="111"/>
      <c r="M643" s="111"/>
      <c r="N643" s="111"/>
      <c r="O643" s="111"/>
      <c r="P643" s="112" t="s">
        <v>1601</v>
      </c>
      <c r="Q643" s="111" t="s">
        <v>1737</v>
      </c>
      <c r="R643" s="113" t="str">
        <f>IFERROR(CONCATENATE("*",VLOOKUP(L643,PARAM!E:F,2,0),VLOOKUP(M643,PARAM!K:L,2,0),VLOOKUP(N643,PARAM!H:I,2,0),VLOOKUP(P643,PARAM!S:T,2,0),"*"),"")</f>
        <v/>
      </c>
      <c r="S643" s="111" t="str">
        <f>IFERROR(CONCATENATE(VLOOKUP(L643,PARAM!E:F,2,0),VLOOKUP(M643,PARAM!K:L,2,0),VLOOKUP(N643,PARAM!H:I,2,0),VLOOKUP(O643,PARAM!P:Q,2,0),VLOOKUP(P643,PARAM!S:T,2,0)),"")</f>
        <v/>
      </c>
      <c r="T643" s="111">
        <f t="shared" si="4"/>
        <v>0</v>
      </c>
      <c r="U643" s="111" t="str">
        <f t="shared" si="5"/>
        <v>   </v>
      </c>
    </row>
    <row r="644" hidden="1">
      <c r="A644" s="1"/>
      <c r="B644" s="1"/>
      <c r="C644" s="1"/>
      <c r="D644" s="1"/>
      <c r="E644" s="2"/>
      <c r="F644" s="1"/>
      <c r="G644" s="109">
        <f t="shared" si="8"/>
        <v>0</v>
      </c>
      <c r="H644" s="1"/>
      <c r="I644" s="1"/>
      <c r="J644" s="1"/>
      <c r="K644" s="111"/>
      <c r="L644" s="111"/>
      <c r="M644" s="111"/>
      <c r="N644" s="111"/>
      <c r="O644" s="111"/>
      <c r="P644" s="112" t="s">
        <v>1601</v>
      </c>
      <c r="Q644" s="111" t="s">
        <v>1737</v>
      </c>
      <c r="R644" s="113" t="str">
        <f>IFERROR(CONCATENATE("*",VLOOKUP(L644,PARAM!E:F,2,0),VLOOKUP(M644,PARAM!K:L,2,0),VLOOKUP(N644,PARAM!H:I,2,0),VLOOKUP(P644,PARAM!S:T,2,0),"*"),"")</f>
        <v/>
      </c>
      <c r="S644" s="111" t="str">
        <f>IFERROR(CONCATENATE(VLOOKUP(L644,PARAM!E:F,2,0),VLOOKUP(M644,PARAM!K:L,2,0),VLOOKUP(N644,PARAM!H:I,2,0),VLOOKUP(O644,PARAM!P:Q,2,0),VLOOKUP(P644,PARAM!S:T,2,0)),"")</f>
        <v/>
      </c>
      <c r="T644" s="111">
        <f t="shared" si="4"/>
        <v>0</v>
      </c>
      <c r="U644" s="111" t="str">
        <f t="shared" si="5"/>
        <v>   </v>
      </c>
    </row>
    <row r="645" hidden="1">
      <c r="A645" s="1"/>
      <c r="B645" s="1"/>
      <c r="C645" s="1"/>
      <c r="D645" s="1"/>
      <c r="E645" s="2"/>
      <c r="F645" s="1"/>
      <c r="G645" s="109">
        <f t="shared" si="8"/>
        <v>0</v>
      </c>
      <c r="H645" s="1"/>
      <c r="I645" s="1"/>
      <c r="J645" s="1"/>
      <c r="K645" s="111"/>
      <c r="L645" s="111"/>
      <c r="M645" s="111"/>
      <c r="N645" s="111"/>
      <c r="O645" s="111"/>
      <c r="P645" s="112" t="s">
        <v>1601</v>
      </c>
      <c r="Q645" s="111" t="s">
        <v>1737</v>
      </c>
      <c r="R645" s="113" t="str">
        <f>IFERROR(CONCATENATE("*",VLOOKUP(L645,PARAM!E:F,2,0),VLOOKUP(M645,PARAM!K:L,2,0),VLOOKUP(N645,PARAM!H:I,2,0),VLOOKUP(P645,PARAM!S:T,2,0),"*"),"")</f>
        <v/>
      </c>
      <c r="S645" s="111" t="str">
        <f>IFERROR(CONCATENATE(VLOOKUP(L645,PARAM!E:F,2,0),VLOOKUP(M645,PARAM!K:L,2,0),VLOOKUP(N645,PARAM!H:I,2,0),VLOOKUP(O645,PARAM!P:Q,2,0),VLOOKUP(P645,PARAM!S:T,2,0)),"")</f>
        <v/>
      </c>
      <c r="T645" s="111">
        <f t="shared" si="4"/>
        <v>0</v>
      </c>
      <c r="U645" s="111" t="str">
        <f t="shared" si="5"/>
        <v>   </v>
      </c>
    </row>
    <row r="646" hidden="1">
      <c r="A646" s="1"/>
      <c r="B646" s="1"/>
      <c r="C646" s="1"/>
      <c r="D646" s="1"/>
      <c r="E646" s="2"/>
      <c r="F646" s="1"/>
      <c r="G646" s="109">
        <f t="shared" si="8"/>
        <v>0</v>
      </c>
      <c r="H646" s="1"/>
      <c r="I646" s="1"/>
      <c r="J646" s="1"/>
      <c r="K646" s="111"/>
      <c r="L646" s="111"/>
      <c r="M646" s="111"/>
      <c r="N646" s="111"/>
      <c r="O646" s="111"/>
      <c r="P646" s="112" t="s">
        <v>1601</v>
      </c>
      <c r="Q646" s="111" t="s">
        <v>1737</v>
      </c>
      <c r="R646" s="113" t="str">
        <f>IFERROR(CONCATENATE("*",VLOOKUP(L646,PARAM!E:F,2,0),VLOOKUP(M646,PARAM!K:L,2,0),VLOOKUP(N646,PARAM!H:I,2,0),VLOOKUP(P646,PARAM!S:T,2,0),"*"),"")</f>
        <v/>
      </c>
      <c r="S646" s="111" t="str">
        <f>IFERROR(CONCATENATE(VLOOKUP(L646,PARAM!E:F,2,0),VLOOKUP(M646,PARAM!K:L,2,0),VLOOKUP(N646,PARAM!H:I,2,0),VLOOKUP(O646,PARAM!P:Q,2,0),VLOOKUP(P646,PARAM!S:T,2,0)),"")</f>
        <v/>
      </c>
      <c r="T646" s="111">
        <f t="shared" si="4"/>
        <v>0</v>
      </c>
      <c r="U646" s="111" t="str">
        <f t="shared" si="5"/>
        <v>   </v>
      </c>
    </row>
    <row r="647" hidden="1">
      <c r="A647" s="1"/>
      <c r="B647" s="1"/>
      <c r="C647" s="1"/>
      <c r="D647" s="1"/>
      <c r="E647" s="2"/>
      <c r="F647" s="1"/>
      <c r="G647" s="109">
        <f t="shared" si="8"/>
        <v>0</v>
      </c>
      <c r="H647" s="1"/>
      <c r="I647" s="1"/>
      <c r="J647" s="1"/>
      <c r="K647" s="111"/>
      <c r="L647" s="111"/>
      <c r="M647" s="111"/>
      <c r="N647" s="111"/>
      <c r="O647" s="111"/>
      <c r="P647" s="112" t="s">
        <v>1601</v>
      </c>
      <c r="Q647" s="111" t="s">
        <v>1737</v>
      </c>
      <c r="R647" s="113" t="str">
        <f>IFERROR(CONCATENATE("*",VLOOKUP(L647,PARAM!E:F,2,0),VLOOKUP(M647,PARAM!K:L,2,0),VLOOKUP(N647,PARAM!H:I,2,0),VLOOKUP(P647,PARAM!S:T,2,0),"*"),"")</f>
        <v/>
      </c>
      <c r="S647" s="111" t="str">
        <f>IFERROR(CONCATENATE(VLOOKUP(L647,PARAM!E:F,2,0),VLOOKUP(M647,PARAM!K:L,2,0),VLOOKUP(N647,PARAM!H:I,2,0),VLOOKUP(O647,PARAM!P:Q,2,0),VLOOKUP(P647,PARAM!S:T,2,0)),"")</f>
        <v/>
      </c>
      <c r="T647" s="111">
        <f t="shared" si="4"/>
        <v>0</v>
      </c>
      <c r="U647" s="111" t="str">
        <f t="shared" si="5"/>
        <v>   </v>
      </c>
    </row>
    <row r="648" hidden="1">
      <c r="A648" s="1"/>
      <c r="B648" s="1"/>
      <c r="C648" s="1"/>
      <c r="D648" s="1"/>
      <c r="E648" s="2"/>
      <c r="F648" s="1"/>
      <c r="G648" s="109">
        <f t="shared" si="8"/>
        <v>0</v>
      </c>
      <c r="H648" s="1"/>
      <c r="I648" s="1"/>
      <c r="J648" s="1"/>
      <c r="K648" s="111"/>
      <c r="L648" s="111"/>
      <c r="M648" s="111"/>
      <c r="N648" s="111"/>
      <c r="O648" s="111"/>
      <c r="P648" s="112" t="s">
        <v>1601</v>
      </c>
      <c r="Q648" s="111" t="s">
        <v>1737</v>
      </c>
      <c r="R648" s="113" t="str">
        <f>IFERROR(CONCATENATE("*",VLOOKUP(L648,PARAM!E:F,2,0),VLOOKUP(M648,PARAM!K:L,2,0),VLOOKUP(N648,PARAM!H:I,2,0),VLOOKUP(P648,PARAM!S:T,2,0),"*"),"")</f>
        <v/>
      </c>
      <c r="S648" s="111" t="str">
        <f>IFERROR(CONCATENATE(VLOOKUP(L648,PARAM!E:F,2,0),VLOOKUP(M648,PARAM!K:L,2,0),VLOOKUP(N648,PARAM!H:I,2,0),VLOOKUP(O648,PARAM!P:Q,2,0),VLOOKUP(P648,PARAM!S:T,2,0)),"")</f>
        <v/>
      </c>
      <c r="T648" s="111">
        <f t="shared" si="4"/>
        <v>0</v>
      </c>
      <c r="U648" s="111" t="str">
        <f t="shared" si="5"/>
        <v>   </v>
      </c>
    </row>
    <row r="649" hidden="1">
      <c r="A649" s="1"/>
      <c r="B649" s="1"/>
      <c r="C649" s="1"/>
      <c r="D649" s="1"/>
      <c r="E649" s="2"/>
      <c r="F649" s="1"/>
      <c r="G649" s="109">
        <f t="shared" si="8"/>
        <v>0</v>
      </c>
      <c r="H649" s="1"/>
      <c r="I649" s="1"/>
      <c r="J649" s="1"/>
      <c r="K649" s="111"/>
      <c r="L649" s="111"/>
      <c r="M649" s="111"/>
      <c r="N649" s="111"/>
      <c r="O649" s="111"/>
      <c r="P649" s="112" t="s">
        <v>1601</v>
      </c>
      <c r="Q649" s="111" t="s">
        <v>1737</v>
      </c>
      <c r="R649" s="113" t="str">
        <f>IFERROR(CONCATENATE("*",VLOOKUP(L649,PARAM!E:F,2,0),VLOOKUP(M649,PARAM!K:L,2,0),VLOOKUP(N649,PARAM!H:I,2,0),VLOOKUP(P649,PARAM!S:T,2,0),"*"),"")</f>
        <v/>
      </c>
      <c r="S649" s="111" t="str">
        <f>IFERROR(CONCATENATE(VLOOKUP(L649,PARAM!E:F,2,0),VLOOKUP(M649,PARAM!K:L,2,0),VLOOKUP(N649,PARAM!H:I,2,0),VLOOKUP(O649,PARAM!P:Q,2,0),VLOOKUP(P649,PARAM!S:T,2,0)),"")</f>
        <v/>
      </c>
      <c r="T649" s="111">
        <f t="shared" si="4"/>
        <v>0</v>
      </c>
      <c r="U649" s="111" t="str">
        <f t="shared" si="5"/>
        <v>   </v>
      </c>
    </row>
    <row r="650" hidden="1">
      <c r="A650" s="1"/>
      <c r="B650" s="1"/>
      <c r="C650" s="1"/>
      <c r="D650" s="1"/>
      <c r="E650" s="2"/>
      <c r="F650" s="1"/>
      <c r="G650" s="109">
        <f t="shared" si="8"/>
        <v>0</v>
      </c>
      <c r="H650" s="1"/>
      <c r="I650" s="1"/>
      <c r="J650" s="1"/>
      <c r="K650" s="111"/>
      <c r="L650" s="111"/>
      <c r="M650" s="111"/>
      <c r="N650" s="111"/>
      <c r="O650" s="111"/>
      <c r="P650" s="112" t="s">
        <v>1601</v>
      </c>
      <c r="Q650" s="111" t="s">
        <v>1737</v>
      </c>
      <c r="R650" s="113" t="str">
        <f>IFERROR(CONCATENATE("*",VLOOKUP(L650,PARAM!E:F,2,0),VLOOKUP(M650,PARAM!K:L,2,0),VLOOKUP(N650,PARAM!H:I,2,0),VLOOKUP(P650,PARAM!S:T,2,0),"*"),"")</f>
        <v/>
      </c>
      <c r="S650" s="111" t="str">
        <f>IFERROR(CONCATENATE(VLOOKUP(L650,PARAM!E:F,2,0),VLOOKUP(M650,PARAM!K:L,2,0),VLOOKUP(N650,PARAM!H:I,2,0),VLOOKUP(O650,PARAM!P:Q,2,0),VLOOKUP(P650,PARAM!S:T,2,0)),"")</f>
        <v/>
      </c>
      <c r="T650" s="111">
        <f t="shared" si="4"/>
        <v>0</v>
      </c>
      <c r="U650" s="111" t="str">
        <f t="shared" si="5"/>
        <v>   </v>
      </c>
    </row>
    <row r="651" hidden="1">
      <c r="A651" s="1"/>
      <c r="B651" s="1"/>
      <c r="C651" s="1"/>
      <c r="D651" s="1"/>
      <c r="E651" s="2"/>
      <c r="F651" s="1"/>
      <c r="G651" s="109">
        <f t="shared" si="8"/>
        <v>0</v>
      </c>
      <c r="H651" s="1"/>
      <c r="I651" s="1"/>
      <c r="J651" s="1"/>
      <c r="K651" s="111"/>
      <c r="L651" s="111"/>
      <c r="M651" s="111"/>
      <c r="N651" s="111"/>
      <c r="O651" s="111"/>
      <c r="P651" s="112" t="s">
        <v>1601</v>
      </c>
      <c r="Q651" s="111" t="s">
        <v>1737</v>
      </c>
      <c r="R651" s="113" t="str">
        <f>IFERROR(CONCATENATE("*",VLOOKUP(L651,PARAM!E:F,2,0),VLOOKUP(M651,PARAM!K:L,2,0),VLOOKUP(N651,PARAM!H:I,2,0),VLOOKUP(P651,PARAM!S:T,2,0),"*"),"")</f>
        <v/>
      </c>
      <c r="S651" s="111" t="str">
        <f>IFERROR(CONCATENATE(VLOOKUP(L651,PARAM!E:F,2,0),VLOOKUP(M651,PARAM!K:L,2,0),VLOOKUP(N651,PARAM!H:I,2,0),VLOOKUP(O651,PARAM!P:Q,2,0),VLOOKUP(P651,PARAM!S:T,2,0)),"")</f>
        <v/>
      </c>
      <c r="T651" s="111">
        <f t="shared" si="4"/>
        <v>0</v>
      </c>
      <c r="U651" s="111" t="str">
        <f t="shared" si="5"/>
        <v>   </v>
      </c>
    </row>
    <row r="652" hidden="1">
      <c r="A652" s="1"/>
      <c r="B652" s="1"/>
      <c r="C652" s="1"/>
      <c r="D652" s="1"/>
      <c r="E652" s="2"/>
      <c r="F652" s="1"/>
      <c r="G652" s="109">
        <f t="shared" si="8"/>
        <v>0</v>
      </c>
      <c r="H652" s="1"/>
      <c r="I652" s="1"/>
      <c r="J652" s="1"/>
      <c r="K652" s="111"/>
      <c r="L652" s="111"/>
      <c r="M652" s="111"/>
      <c r="N652" s="111"/>
      <c r="O652" s="111"/>
      <c r="P652" s="112" t="s">
        <v>1601</v>
      </c>
      <c r="Q652" s="111" t="s">
        <v>1737</v>
      </c>
      <c r="R652" s="113" t="str">
        <f>IFERROR(CONCATENATE("*",VLOOKUP(L652,PARAM!E:F,2,0),VLOOKUP(M652,PARAM!K:L,2,0),VLOOKUP(N652,PARAM!H:I,2,0),VLOOKUP(P652,PARAM!S:T,2,0),"*"),"")</f>
        <v/>
      </c>
      <c r="S652" s="111" t="str">
        <f>IFERROR(CONCATENATE(VLOOKUP(L652,PARAM!E:F,2,0),VLOOKUP(M652,PARAM!K:L,2,0),VLOOKUP(N652,PARAM!H:I,2,0),VLOOKUP(O652,PARAM!P:Q,2,0),VLOOKUP(P652,PARAM!S:T,2,0)),"")</f>
        <v/>
      </c>
      <c r="T652" s="111">
        <f t="shared" si="4"/>
        <v>0</v>
      </c>
      <c r="U652" s="111" t="str">
        <f t="shared" si="5"/>
        <v>   </v>
      </c>
    </row>
    <row r="653" hidden="1">
      <c r="A653" s="1"/>
      <c r="B653" s="1"/>
      <c r="C653" s="1"/>
      <c r="D653" s="1"/>
      <c r="E653" s="2"/>
      <c r="F653" s="1"/>
      <c r="G653" s="109">
        <f t="shared" si="8"/>
        <v>0</v>
      </c>
      <c r="H653" s="1"/>
      <c r="I653" s="1"/>
      <c r="J653" s="1"/>
      <c r="K653" s="111"/>
      <c r="L653" s="111"/>
      <c r="M653" s="111"/>
      <c r="N653" s="111"/>
      <c r="O653" s="111"/>
      <c r="P653" s="112" t="s">
        <v>1601</v>
      </c>
      <c r="Q653" s="111" t="s">
        <v>1737</v>
      </c>
      <c r="R653" s="113" t="str">
        <f>IFERROR(CONCATENATE("*",VLOOKUP(L653,PARAM!E:F,2,0),VLOOKUP(M653,PARAM!K:L,2,0),VLOOKUP(N653,PARAM!H:I,2,0),VLOOKUP(P653,PARAM!S:T,2,0),"*"),"")</f>
        <v/>
      </c>
      <c r="S653" s="111" t="str">
        <f>IFERROR(CONCATENATE(VLOOKUP(L653,PARAM!E:F,2,0),VLOOKUP(M653,PARAM!K:L,2,0),VLOOKUP(N653,PARAM!H:I,2,0),VLOOKUP(O653,PARAM!P:Q,2,0),VLOOKUP(P653,PARAM!S:T,2,0)),"")</f>
        <v/>
      </c>
      <c r="T653" s="111">
        <f t="shared" si="4"/>
        <v>0</v>
      </c>
      <c r="U653" s="111" t="str">
        <f t="shared" si="5"/>
        <v>   </v>
      </c>
    </row>
    <row r="654" hidden="1">
      <c r="A654" s="1"/>
      <c r="B654" s="1"/>
      <c r="C654" s="1"/>
      <c r="D654" s="1"/>
      <c r="E654" s="2"/>
      <c r="F654" s="1"/>
      <c r="G654" s="109">
        <f t="shared" si="8"/>
        <v>0</v>
      </c>
      <c r="H654" s="1"/>
      <c r="I654" s="1"/>
      <c r="J654" s="1"/>
      <c r="K654" s="111"/>
      <c r="L654" s="111"/>
      <c r="M654" s="111"/>
      <c r="N654" s="111"/>
      <c r="O654" s="111"/>
      <c r="P654" s="112" t="s">
        <v>1601</v>
      </c>
      <c r="Q654" s="111" t="s">
        <v>1737</v>
      </c>
      <c r="R654" s="113" t="str">
        <f>IFERROR(CONCATENATE("*",VLOOKUP(L654,PARAM!E:F,2,0),VLOOKUP(M654,PARAM!K:L,2,0),VLOOKUP(N654,PARAM!H:I,2,0),VLOOKUP(P654,PARAM!S:T,2,0),"*"),"")</f>
        <v/>
      </c>
      <c r="S654" s="111" t="str">
        <f>IFERROR(CONCATENATE(VLOOKUP(L654,PARAM!E:F,2,0),VLOOKUP(M654,PARAM!K:L,2,0),VLOOKUP(N654,PARAM!H:I,2,0),VLOOKUP(O654,PARAM!P:Q,2,0),VLOOKUP(P654,PARAM!S:T,2,0)),"")</f>
        <v/>
      </c>
      <c r="T654" s="111">
        <f t="shared" si="4"/>
        <v>0</v>
      </c>
      <c r="U654" s="111" t="str">
        <f t="shared" si="5"/>
        <v>   </v>
      </c>
    </row>
    <row r="655" hidden="1">
      <c r="A655" s="1"/>
      <c r="B655" s="1"/>
      <c r="C655" s="1"/>
      <c r="D655" s="1"/>
      <c r="E655" s="2"/>
      <c r="F655" s="1"/>
      <c r="G655" s="109">
        <f t="shared" si="8"/>
        <v>0</v>
      </c>
      <c r="H655" s="1"/>
      <c r="I655" s="1"/>
      <c r="J655" s="1"/>
      <c r="K655" s="111"/>
      <c r="L655" s="111"/>
      <c r="M655" s="111"/>
      <c r="N655" s="111"/>
      <c r="O655" s="111"/>
      <c r="P655" s="112" t="s">
        <v>1601</v>
      </c>
      <c r="Q655" s="111" t="s">
        <v>1737</v>
      </c>
      <c r="R655" s="113" t="str">
        <f>IFERROR(CONCATENATE("*",VLOOKUP(L655,PARAM!E:F,2,0),VLOOKUP(M655,PARAM!K:L,2,0),VLOOKUP(N655,PARAM!H:I,2,0),VLOOKUP(P655,PARAM!S:T,2,0),"*"),"")</f>
        <v/>
      </c>
      <c r="S655" s="111" t="str">
        <f>IFERROR(CONCATENATE(VLOOKUP(L655,PARAM!E:F,2,0),VLOOKUP(M655,PARAM!K:L,2,0),VLOOKUP(N655,PARAM!H:I,2,0),VLOOKUP(O655,PARAM!P:Q,2,0),VLOOKUP(P655,PARAM!S:T,2,0)),"")</f>
        <v/>
      </c>
      <c r="T655" s="111">
        <f t="shared" si="4"/>
        <v>0</v>
      </c>
      <c r="U655" s="111" t="str">
        <f t="shared" si="5"/>
        <v>   </v>
      </c>
    </row>
    <row r="656" hidden="1">
      <c r="A656" s="1"/>
      <c r="B656" s="1"/>
      <c r="C656" s="1"/>
      <c r="D656" s="1"/>
      <c r="E656" s="2"/>
      <c r="F656" s="1"/>
      <c r="G656" s="109">
        <f t="shared" si="8"/>
        <v>0</v>
      </c>
      <c r="H656" s="1"/>
      <c r="I656" s="1"/>
      <c r="J656" s="1"/>
      <c r="K656" s="111"/>
      <c r="L656" s="111"/>
      <c r="M656" s="111"/>
      <c r="N656" s="111"/>
      <c r="O656" s="111"/>
      <c r="P656" s="112" t="s">
        <v>1601</v>
      </c>
      <c r="Q656" s="111" t="s">
        <v>1737</v>
      </c>
      <c r="R656" s="113" t="str">
        <f>IFERROR(CONCATENATE("*",VLOOKUP(L656,PARAM!E:F,2,0),VLOOKUP(M656,PARAM!K:L,2,0),VLOOKUP(N656,PARAM!H:I,2,0),VLOOKUP(P656,PARAM!S:T,2,0),"*"),"")</f>
        <v/>
      </c>
      <c r="S656" s="111" t="str">
        <f>IFERROR(CONCATENATE(VLOOKUP(L656,PARAM!E:F,2,0),VLOOKUP(M656,PARAM!K:L,2,0),VLOOKUP(N656,PARAM!H:I,2,0),VLOOKUP(O656,PARAM!P:Q,2,0),VLOOKUP(P656,PARAM!S:T,2,0)),"")</f>
        <v/>
      </c>
      <c r="T656" s="111">
        <f t="shared" si="4"/>
        <v>0</v>
      </c>
      <c r="U656" s="111" t="str">
        <f t="shared" si="5"/>
        <v>   </v>
      </c>
    </row>
    <row r="657" hidden="1">
      <c r="A657" s="1"/>
      <c r="B657" s="1"/>
      <c r="C657" s="1"/>
      <c r="D657" s="1"/>
      <c r="E657" s="2"/>
      <c r="F657" s="1"/>
      <c r="G657" s="109">
        <f t="shared" si="8"/>
        <v>0</v>
      </c>
      <c r="H657" s="1"/>
      <c r="I657" s="1"/>
      <c r="J657" s="1"/>
      <c r="K657" s="111"/>
      <c r="L657" s="111"/>
      <c r="M657" s="111"/>
      <c r="N657" s="111"/>
      <c r="O657" s="111"/>
      <c r="P657" s="112" t="s">
        <v>1601</v>
      </c>
      <c r="Q657" s="111" t="s">
        <v>1737</v>
      </c>
      <c r="R657" s="113" t="str">
        <f>IFERROR(CONCATENATE("*",VLOOKUP(L657,PARAM!E:F,2,0),VLOOKUP(M657,PARAM!K:L,2,0),VLOOKUP(N657,PARAM!H:I,2,0),VLOOKUP(P657,PARAM!S:T,2,0),"*"),"")</f>
        <v/>
      </c>
      <c r="S657" s="111" t="str">
        <f>IFERROR(CONCATENATE(VLOOKUP(L657,PARAM!E:F,2,0),VLOOKUP(M657,PARAM!K:L,2,0),VLOOKUP(N657,PARAM!H:I,2,0),VLOOKUP(O657,PARAM!P:Q,2,0),VLOOKUP(P657,PARAM!S:T,2,0)),"")</f>
        <v/>
      </c>
      <c r="T657" s="111">
        <f t="shared" si="4"/>
        <v>0</v>
      </c>
      <c r="U657" s="111" t="str">
        <f t="shared" si="5"/>
        <v>   </v>
      </c>
    </row>
    <row r="658" hidden="1">
      <c r="A658" s="1"/>
      <c r="B658" s="1"/>
      <c r="C658" s="1"/>
      <c r="D658" s="1"/>
      <c r="E658" s="2"/>
      <c r="F658" s="1"/>
      <c r="G658" s="109">
        <f t="shared" si="8"/>
        <v>0</v>
      </c>
      <c r="H658" s="1"/>
      <c r="I658" s="1"/>
      <c r="J658" s="1"/>
      <c r="K658" s="111"/>
      <c r="L658" s="111"/>
      <c r="M658" s="111"/>
      <c r="N658" s="111"/>
      <c r="O658" s="111"/>
      <c r="P658" s="112" t="s">
        <v>1601</v>
      </c>
      <c r="Q658" s="111" t="s">
        <v>1737</v>
      </c>
      <c r="R658" s="113" t="str">
        <f>IFERROR(CONCATENATE("*",VLOOKUP(L658,PARAM!E:F,2,0),VLOOKUP(M658,PARAM!K:L,2,0),VLOOKUP(N658,PARAM!H:I,2,0),VLOOKUP(P658,PARAM!S:T,2,0),"*"),"")</f>
        <v/>
      </c>
      <c r="S658" s="111" t="str">
        <f>IFERROR(CONCATENATE(VLOOKUP(L658,PARAM!E:F,2,0),VLOOKUP(M658,PARAM!K:L,2,0),VLOOKUP(N658,PARAM!H:I,2,0),VLOOKUP(O658,PARAM!P:Q,2,0),VLOOKUP(P658,PARAM!S:T,2,0)),"")</f>
        <v/>
      </c>
      <c r="T658" s="111">
        <f t="shared" si="4"/>
        <v>0</v>
      </c>
      <c r="U658" s="111" t="str">
        <f t="shared" si="5"/>
        <v>   </v>
      </c>
    </row>
    <row r="659" hidden="1">
      <c r="A659" s="1"/>
      <c r="B659" s="1"/>
      <c r="C659" s="1"/>
      <c r="D659" s="1"/>
      <c r="E659" s="2"/>
      <c r="F659" s="1"/>
      <c r="G659" s="109">
        <f t="shared" si="8"/>
        <v>0</v>
      </c>
      <c r="H659" s="1"/>
      <c r="I659" s="1"/>
      <c r="J659" s="1"/>
      <c r="K659" s="111"/>
      <c r="L659" s="111"/>
      <c r="M659" s="111"/>
      <c r="N659" s="111"/>
      <c r="O659" s="111"/>
      <c r="P659" s="112" t="s">
        <v>1601</v>
      </c>
      <c r="Q659" s="111" t="s">
        <v>1737</v>
      </c>
      <c r="R659" s="113" t="str">
        <f>IFERROR(CONCATENATE("*",VLOOKUP(L659,PARAM!E:F,2,0),VLOOKUP(M659,PARAM!K:L,2,0),VLOOKUP(N659,PARAM!H:I,2,0),VLOOKUP(P659,PARAM!S:T,2,0),"*"),"")</f>
        <v/>
      </c>
      <c r="S659" s="111" t="str">
        <f>IFERROR(CONCATENATE(VLOOKUP(L659,PARAM!E:F,2,0),VLOOKUP(M659,PARAM!K:L,2,0),VLOOKUP(N659,PARAM!H:I,2,0),VLOOKUP(O659,PARAM!P:Q,2,0),VLOOKUP(P659,PARAM!S:T,2,0)),"")</f>
        <v/>
      </c>
      <c r="T659" s="111">
        <f t="shared" si="4"/>
        <v>0</v>
      </c>
      <c r="U659" s="111" t="str">
        <f t="shared" si="5"/>
        <v>   </v>
      </c>
    </row>
    <row r="660" hidden="1">
      <c r="A660" s="1"/>
      <c r="B660" s="1"/>
      <c r="C660" s="1"/>
      <c r="D660" s="1"/>
      <c r="E660" s="2"/>
      <c r="F660" s="1"/>
      <c r="G660" s="109">
        <f t="shared" si="8"/>
        <v>0</v>
      </c>
      <c r="H660" s="1"/>
      <c r="I660" s="1"/>
      <c r="J660" s="1"/>
      <c r="K660" s="111"/>
      <c r="L660" s="111"/>
      <c r="M660" s="111"/>
      <c r="N660" s="111"/>
      <c r="O660" s="111"/>
      <c r="P660" s="112" t="s">
        <v>1601</v>
      </c>
      <c r="Q660" s="111" t="s">
        <v>1737</v>
      </c>
      <c r="R660" s="113" t="str">
        <f>IFERROR(CONCATENATE("*",VLOOKUP(L660,PARAM!E:F,2,0),VLOOKUP(M660,PARAM!K:L,2,0),VLOOKUP(N660,PARAM!H:I,2,0),VLOOKUP(P660,PARAM!S:T,2,0),"*"),"")</f>
        <v/>
      </c>
      <c r="S660" s="111" t="str">
        <f>IFERROR(CONCATENATE(VLOOKUP(L660,PARAM!E:F,2,0),VLOOKUP(M660,PARAM!K:L,2,0),VLOOKUP(N660,PARAM!H:I,2,0),VLOOKUP(O660,PARAM!P:Q,2,0),VLOOKUP(P660,PARAM!S:T,2,0)),"")</f>
        <v/>
      </c>
      <c r="T660" s="111">
        <f t="shared" si="4"/>
        <v>0</v>
      </c>
      <c r="U660" s="111" t="str">
        <f t="shared" si="5"/>
        <v>   </v>
      </c>
    </row>
    <row r="661" hidden="1">
      <c r="A661" s="1"/>
      <c r="B661" s="1"/>
      <c r="C661" s="1"/>
      <c r="D661" s="1"/>
      <c r="E661" s="2"/>
      <c r="F661" s="1"/>
      <c r="G661" s="109">
        <f t="shared" si="8"/>
        <v>0</v>
      </c>
      <c r="H661" s="1"/>
      <c r="I661" s="1"/>
      <c r="J661" s="1"/>
      <c r="K661" s="111"/>
      <c r="L661" s="111"/>
      <c r="M661" s="111"/>
      <c r="N661" s="111"/>
      <c r="O661" s="111"/>
      <c r="P661" s="112" t="s">
        <v>1601</v>
      </c>
      <c r="Q661" s="111" t="s">
        <v>1737</v>
      </c>
      <c r="R661" s="113" t="str">
        <f>IFERROR(CONCATENATE("*",VLOOKUP(L661,PARAM!E:F,2,0),VLOOKUP(M661,PARAM!K:L,2,0),VLOOKUP(N661,PARAM!H:I,2,0),VLOOKUP(P661,PARAM!S:T,2,0),"*"),"")</f>
        <v/>
      </c>
      <c r="S661" s="111" t="str">
        <f>IFERROR(CONCATENATE(VLOOKUP(L661,PARAM!E:F,2,0),VLOOKUP(M661,PARAM!K:L,2,0),VLOOKUP(N661,PARAM!H:I,2,0),VLOOKUP(O661,PARAM!P:Q,2,0),VLOOKUP(P661,PARAM!S:T,2,0)),"")</f>
        <v/>
      </c>
      <c r="T661" s="111">
        <f t="shared" si="4"/>
        <v>0</v>
      </c>
      <c r="U661" s="111" t="str">
        <f t="shared" si="5"/>
        <v>   </v>
      </c>
    </row>
    <row r="662" hidden="1">
      <c r="A662" s="1"/>
      <c r="B662" s="1"/>
      <c r="C662" s="1"/>
      <c r="D662" s="1"/>
      <c r="E662" s="2"/>
      <c r="F662" s="1"/>
      <c r="G662" s="109">
        <f t="shared" si="8"/>
        <v>0</v>
      </c>
      <c r="H662" s="1"/>
      <c r="I662" s="1"/>
      <c r="J662" s="1"/>
      <c r="K662" s="111"/>
      <c r="L662" s="111"/>
      <c r="M662" s="111"/>
      <c r="N662" s="111"/>
      <c r="O662" s="111"/>
      <c r="P662" s="112" t="s">
        <v>1601</v>
      </c>
      <c r="Q662" s="111" t="s">
        <v>1737</v>
      </c>
      <c r="R662" s="113" t="str">
        <f>IFERROR(CONCATENATE("*",VLOOKUP(L662,PARAM!E:F,2,0),VLOOKUP(M662,PARAM!K:L,2,0),VLOOKUP(N662,PARAM!H:I,2,0),VLOOKUP(P662,PARAM!S:T,2,0),"*"),"")</f>
        <v/>
      </c>
      <c r="S662" s="111" t="str">
        <f>IFERROR(CONCATENATE(VLOOKUP(L662,PARAM!E:F,2,0),VLOOKUP(M662,PARAM!K:L,2,0),VLOOKUP(N662,PARAM!H:I,2,0),VLOOKUP(O662,PARAM!P:Q,2,0),VLOOKUP(P662,PARAM!S:T,2,0)),"")</f>
        <v/>
      </c>
      <c r="T662" s="111">
        <f t="shared" si="4"/>
        <v>0</v>
      </c>
      <c r="U662" s="111" t="str">
        <f t="shared" si="5"/>
        <v>   </v>
      </c>
    </row>
    <row r="663" hidden="1">
      <c r="A663" s="1"/>
      <c r="B663" s="1"/>
      <c r="C663" s="1"/>
      <c r="D663" s="1"/>
      <c r="E663" s="2"/>
      <c r="F663" s="1"/>
      <c r="G663" s="109">
        <f t="shared" si="8"/>
        <v>0</v>
      </c>
      <c r="H663" s="1"/>
      <c r="I663" s="1"/>
      <c r="J663" s="1"/>
      <c r="K663" s="111"/>
      <c r="L663" s="111"/>
      <c r="M663" s="111"/>
      <c r="N663" s="111"/>
      <c r="O663" s="111"/>
      <c r="P663" s="112" t="s">
        <v>1601</v>
      </c>
      <c r="Q663" s="111" t="s">
        <v>1737</v>
      </c>
      <c r="R663" s="113" t="str">
        <f>IFERROR(CONCATENATE("*",VLOOKUP(L663,PARAM!E:F,2,0),VLOOKUP(M663,PARAM!K:L,2,0),VLOOKUP(N663,PARAM!H:I,2,0),VLOOKUP(P663,PARAM!S:T,2,0),"*"),"")</f>
        <v/>
      </c>
      <c r="S663" s="111" t="str">
        <f>IFERROR(CONCATENATE(VLOOKUP(L663,PARAM!E:F,2,0),VLOOKUP(M663,PARAM!K:L,2,0),VLOOKUP(N663,PARAM!H:I,2,0),VLOOKUP(O663,PARAM!P:Q,2,0),VLOOKUP(P663,PARAM!S:T,2,0)),"")</f>
        <v/>
      </c>
      <c r="T663" s="111">
        <f t="shared" si="4"/>
        <v>0</v>
      </c>
      <c r="U663" s="111" t="str">
        <f t="shared" si="5"/>
        <v>   </v>
      </c>
    </row>
    <row r="664" hidden="1">
      <c r="A664" s="1"/>
      <c r="B664" s="1"/>
      <c r="C664" s="1"/>
      <c r="D664" s="1"/>
      <c r="E664" s="2"/>
      <c r="F664" s="1"/>
      <c r="G664" s="109">
        <f t="shared" si="8"/>
        <v>0</v>
      </c>
      <c r="H664" s="1"/>
      <c r="I664" s="1"/>
      <c r="J664" s="1"/>
      <c r="K664" s="111"/>
      <c r="L664" s="111"/>
      <c r="M664" s="111"/>
      <c r="N664" s="111"/>
      <c r="O664" s="111"/>
      <c r="P664" s="112" t="s">
        <v>1601</v>
      </c>
      <c r="Q664" s="111" t="s">
        <v>1737</v>
      </c>
      <c r="R664" s="113" t="str">
        <f>IFERROR(CONCATENATE("*",VLOOKUP(L664,PARAM!E:F,2,0),VLOOKUP(M664,PARAM!K:L,2,0),VLOOKUP(N664,PARAM!H:I,2,0),VLOOKUP(P664,PARAM!S:T,2,0),"*"),"")</f>
        <v/>
      </c>
      <c r="S664" s="111" t="str">
        <f>IFERROR(CONCATENATE(VLOOKUP(L664,PARAM!E:F,2,0),VLOOKUP(M664,PARAM!K:L,2,0),VLOOKUP(N664,PARAM!H:I,2,0),VLOOKUP(O664,PARAM!P:Q,2,0),VLOOKUP(P664,PARAM!S:T,2,0)),"")</f>
        <v/>
      </c>
      <c r="T664" s="111">
        <f t="shared" si="4"/>
        <v>0</v>
      </c>
      <c r="U664" s="111" t="str">
        <f t="shared" si="5"/>
        <v>   </v>
      </c>
    </row>
    <row r="665" hidden="1">
      <c r="A665" s="1"/>
      <c r="B665" s="1"/>
      <c r="C665" s="1"/>
      <c r="D665" s="1"/>
      <c r="E665" s="2"/>
      <c r="F665" s="1"/>
      <c r="G665" s="109">
        <f t="shared" si="8"/>
        <v>0</v>
      </c>
      <c r="H665" s="1"/>
      <c r="I665" s="1"/>
      <c r="J665" s="1"/>
      <c r="K665" s="111"/>
      <c r="L665" s="111"/>
      <c r="M665" s="111"/>
      <c r="N665" s="111"/>
      <c r="O665" s="111"/>
      <c r="P665" s="112" t="s">
        <v>1601</v>
      </c>
      <c r="Q665" s="111" t="s">
        <v>1737</v>
      </c>
      <c r="R665" s="113" t="str">
        <f>IFERROR(CONCATENATE("*",VLOOKUP(L665,PARAM!E:F,2,0),VLOOKUP(M665,PARAM!K:L,2,0),VLOOKUP(N665,PARAM!H:I,2,0),VLOOKUP(P665,PARAM!S:T,2,0),"*"),"")</f>
        <v/>
      </c>
      <c r="S665" s="111" t="str">
        <f>IFERROR(CONCATENATE(VLOOKUP(L665,PARAM!E:F,2,0),VLOOKUP(M665,PARAM!K:L,2,0),VLOOKUP(N665,PARAM!H:I,2,0),VLOOKUP(O665,PARAM!P:Q,2,0),VLOOKUP(P665,PARAM!S:T,2,0)),"")</f>
        <v/>
      </c>
      <c r="T665" s="111">
        <f t="shared" si="4"/>
        <v>0</v>
      </c>
      <c r="U665" s="111" t="str">
        <f t="shared" si="5"/>
        <v>   </v>
      </c>
    </row>
    <row r="666" hidden="1">
      <c r="A666" s="1"/>
      <c r="B666" s="1"/>
      <c r="C666" s="1"/>
      <c r="D666" s="1"/>
      <c r="E666" s="2"/>
      <c r="F666" s="1"/>
      <c r="G666" s="109">
        <f t="shared" si="8"/>
        <v>0</v>
      </c>
      <c r="H666" s="1"/>
      <c r="I666" s="1"/>
      <c r="J666" s="1"/>
      <c r="K666" s="111"/>
      <c r="L666" s="111"/>
      <c r="M666" s="111"/>
      <c r="N666" s="111"/>
      <c r="O666" s="111"/>
      <c r="P666" s="112" t="s">
        <v>1601</v>
      </c>
      <c r="Q666" s="111" t="s">
        <v>1737</v>
      </c>
      <c r="R666" s="113" t="str">
        <f>IFERROR(CONCATENATE("*",VLOOKUP(L666,PARAM!E:F,2,0),VLOOKUP(M666,PARAM!K:L,2,0),VLOOKUP(N666,PARAM!H:I,2,0),VLOOKUP(P666,PARAM!S:T,2,0),"*"),"")</f>
        <v/>
      </c>
      <c r="S666" s="111" t="str">
        <f>IFERROR(CONCATENATE(VLOOKUP(L666,PARAM!E:F,2,0),VLOOKUP(M666,PARAM!K:L,2,0),VLOOKUP(N666,PARAM!H:I,2,0),VLOOKUP(O666,PARAM!P:Q,2,0),VLOOKUP(P666,PARAM!S:T,2,0)),"")</f>
        <v/>
      </c>
      <c r="T666" s="111">
        <f t="shared" si="4"/>
        <v>0</v>
      </c>
      <c r="U666" s="111" t="str">
        <f t="shared" si="5"/>
        <v>   </v>
      </c>
    </row>
    <row r="667" hidden="1">
      <c r="A667" s="1"/>
      <c r="B667" s="1"/>
      <c r="C667" s="1"/>
      <c r="D667" s="1"/>
      <c r="E667" s="2"/>
      <c r="F667" s="1"/>
      <c r="G667" s="109">
        <f t="shared" si="8"/>
        <v>0</v>
      </c>
      <c r="H667" s="1"/>
      <c r="I667" s="1"/>
      <c r="J667" s="1"/>
      <c r="K667" s="111"/>
      <c r="L667" s="111"/>
      <c r="M667" s="111"/>
      <c r="N667" s="111"/>
      <c r="O667" s="111"/>
      <c r="P667" s="112" t="s">
        <v>1601</v>
      </c>
      <c r="Q667" s="111" t="s">
        <v>1737</v>
      </c>
      <c r="R667" s="113" t="str">
        <f>IFERROR(CONCATENATE("*",VLOOKUP(L667,PARAM!E:F,2,0),VLOOKUP(M667,PARAM!K:L,2,0),VLOOKUP(N667,PARAM!H:I,2,0),VLOOKUP(P667,PARAM!S:T,2,0),"*"),"")</f>
        <v/>
      </c>
      <c r="S667" s="111" t="str">
        <f>IFERROR(CONCATENATE(VLOOKUP(L667,PARAM!E:F,2,0),VLOOKUP(M667,PARAM!K:L,2,0),VLOOKUP(N667,PARAM!H:I,2,0),VLOOKUP(O667,PARAM!P:Q,2,0),VLOOKUP(P667,PARAM!S:T,2,0)),"")</f>
        <v/>
      </c>
      <c r="T667" s="111">
        <f t="shared" si="4"/>
        <v>0</v>
      </c>
      <c r="U667" s="111" t="str">
        <f t="shared" si="5"/>
        <v>   </v>
      </c>
    </row>
    <row r="668" hidden="1">
      <c r="A668" s="1"/>
      <c r="B668" s="1"/>
      <c r="C668" s="1"/>
      <c r="D668" s="1"/>
      <c r="E668" s="2"/>
      <c r="F668" s="1"/>
      <c r="G668" s="109">
        <f t="shared" si="8"/>
        <v>0</v>
      </c>
      <c r="H668" s="1"/>
      <c r="I668" s="1"/>
      <c r="J668" s="1"/>
      <c r="K668" s="111"/>
      <c r="L668" s="111"/>
      <c r="M668" s="111"/>
      <c r="N668" s="111"/>
      <c r="O668" s="111"/>
      <c r="P668" s="112" t="s">
        <v>1601</v>
      </c>
      <c r="Q668" s="111" t="s">
        <v>1737</v>
      </c>
      <c r="R668" s="113" t="str">
        <f>IFERROR(CONCATENATE("*",VLOOKUP(L668,PARAM!E:F,2,0),VLOOKUP(M668,PARAM!K:L,2,0),VLOOKUP(N668,PARAM!H:I,2,0),VLOOKUP(P668,PARAM!S:T,2,0),"*"),"")</f>
        <v/>
      </c>
      <c r="S668" s="111" t="str">
        <f>IFERROR(CONCATENATE(VLOOKUP(L668,PARAM!E:F,2,0),VLOOKUP(M668,PARAM!K:L,2,0),VLOOKUP(N668,PARAM!H:I,2,0),VLOOKUP(O668,PARAM!P:Q,2,0),VLOOKUP(P668,PARAM!S:T,2,0)),"")</f>
        <v/>
      </c>
      <c r="T668" s="111">
        <f t="shared" si="4"/>
        <v>0</v>
      </c>
      <c r="U668" s="111" t="str">
        <f t="shared" si="5"/>
        <v>   </v>
      </c>
    </row>
    <row r="669" hidden="1">
      <c r="A669" s="1"/>
      <c r="B669" s="1"/>
      <c r="C669" s="1"/>
      <c r="D669" s="1"/>
      <c r="E669" s="2"/>
      <c r="F669" s="1"/>
      <c r="G669" s="109">
        <f t="shared" si="8"/>
        <v>0</v>
      </c>
      <c r="H669" s="1"/>
      <c r="I669" s="1"/>
      <c r="J669" s="1"/>
      <c r="K669" s="111"/>
      <c r="L669" s="111"/>
      <c r="M669" s="111"/>
      <c r="N669" s="111"/>
      <c r="O669" s="111"/>
      <c r="P669" s="112" t="s">
        <v>1601</v>
      </c>
      <c r="Q669" s="111" t="s">
        <v>1737</v>
      </c>
      <c r="R669" s="113" t="str">
        <f>IFERROR(CONCATENATE("*",VLOOKUP(L669,PARAM!E:F,2,0),VLOOKUP(M669,PARAM!K:L,2,0),VLOOKUP(N669,PARAM!H:I,2,0),VLOOKUP(P669,PARAM!S:T,2,0),"*"),"")</f>
        <v/>
      </c>
      <c r="S669" s="111" t="str">
        <f>IFERROR(CONCATENATE(VLOOKUP(L669,PARAM!E:F,2,0),VLOOKUP(M669,PARAM!K:L,2,0),VLOOKUP(N669,PARAM!H:I,2,0),VLOOKUP(O669,PARAM!P:Q,2,0),VLOOKUP(P669,PARAM!S:T,2,0)),"")</f>
        <v/>
      </c>
      <c r="T669" s="111">
        <f t="shared" si="4"/>
        <v>0</v>
      </c>
      <c r="U669" s="111" t="str">
        <f t="shared" si="5"/>
        <v>   </v>
      </c>
    </row>
    <row r="670" hidden="1">
      <c r="A670" s="1"/>
      <c r="B670" s="1"/>
      <c r="C670" s="1"/>
      <c r="D670" s="1"/>
      <c r="E670" s="2"/>
      <c r="F670" s="1"/>
      <c r="G670" s="109">
        <f t="shared" si="8"/>
        <v>0</v>
      </c>
      <c r="H670" s="1"/>
      <c r="I670" s="1"/>
      <c r="J670" s="1"/>
      <c r="K670" s="111"/>
      <c r="L670" s="111"/>
      <c r="M670" s="111"/>
      <c r="N670" s="111"/>
      <c r="O670" s="111"/>
      <c r="P670" s="112" t="s">
        <v>1601</v>
      </c>
      <c r="Q670" s="111" t="s">
        <v>1737</v>
      </c>
      <c r="R670" s="113" t="str">
        <f>IFERROR(CONCATENATE("*",VLOOKUP(L670,PARAM!E:F,2,0),VLOOKUP(M670,PARAM!K:L,2,0),VLOOKUP(N670,PARAM!H:I,2,0),VLOOKUP(P670,PARAM!S:T,2,0),"*"),"")</f>
        <v/>
      </c>
      <c r="S670" s="111" t="str">
        <f>IFERROR(CONCATENATE(VLOOKUP(L670,PARAM!E:F,2,0),VLOOKUP(M670,PARAM!K:L,2,0),VLOOKUP(N670,PARAM!H:I,2,0),VLOOKUP(O670,PARAM!P:Q,2,0),VLOOKUP(P670,PARAM!S:T,2,0)),"")</f>
        <v/>
      </c>
      <c r="T670" s="111">
        <f t="shared" si="4"/>
        <v>0</v>
      </c>
      <c r="U670" s="111" t="str">
        <f t="shared" si="5"/>
        <v>   </v>
      </c>
    </row>
    <row r="671" hidden="1">
      <c r="A671" s="1"/>
      <c r="B671" s="1"/>
      <c r="C671" s="1"/>
      <c r="D671" s="1"/>
      <c r="E671" s="2"/>
      <c r="F671" s="1"/>
      <c r="G671" s="109">
        <f t="shared" si="8"/>
        <v>0</v>
      </c>
      <c r="H671" s="1"/>
      <c r="I671" s="1"/>
      <c r="J671" s="1"/>
      <c r="K671" s="111"/>
      <c r="L671" s="111"/>
      <c r="M671" s="111"/>
      <c r="N671" s="111"/>
      <c r="O671" s="111"/>
      <c r="P671" s="112" t="s">
        <v>1601</v>
      </c>
      <c r="Q671" s="111" t="s">
        <v>1737</v>
      </c>
      <c r="R671" s="113" t="str">
        <f>IFERROR(CONCATENATE("*",VLOOKUP(L671,PARAM!E:F,2,0),VLOOKUP(M671,PARAM!K:L,2,0),VLOOKUP(N671,PARAM!H:I,2,0),VLOOKUP(P671,PARAM!S:T,2,0),"*"),"")</f>
        <v/>
      </c>
      <c r="S671" s="111" t="str">
        <f>IFERROR(CONCATENATE(VLOOKUP(L671,PARAM!E:F,2,0),VLOOKUP(M671,PARAM!K:L,2,0),VLOOKUP(N671,PARAM!H:I,2,0),VLOOKUP(O671,PARAM!P:Q,2,0),VLOOKUP(P671,PARAM!S:T,2,0)),"")</f>
        <v/>
      </c>
      <c r="T671" s="111">
        <f t="shared" si="4"/>
        <v>0</v>
      </c>
      <c r="U671" s="111" t="str">
        <f t="shared" si="5"/>
        <v>   </v>
      </c>
    </row>
    <row r="672" hidden="1">
      <c r="A672" s="1"/>
      <c r="B672" s="1"/>
      <c r="C672" s="1"/>
      <c r="D672" s="1"/>
      <c r="E672" s="2"/>
      <c r="F672" s="1"/>
      <c r="G672" s="109">
        <f t="shared" si="8"/>
        <v>0</v>
      </c>
      <c r="H672" s="1"/>
      <c r="I672" s="1"/>
      <c r="J672" s="1"/>
      <c r="K672" s="111"/>
      <c r="L672" s="111"/>
      <c r="M672" s="111"/>
      <c r="N672" s="111"/>
      <c r="O672" s="111"/>
      <c r="P672" s="112" t="s">
        <v>1601</v>
      </c>
      <c r="Q672" s="111" t="s">
        <v>1737</v>
      </c>
      <c r="R672" s="113" t="str">
        <f>IFERROR(CONCATENATE("*",VLOOKUP(L672,PARAM!E:F,2,0),VLOOKUP(M672,PARAM!K:L,2,0),VLOOKUP(N672,PARAM!H:I,2,0),VLOOKUP(P672,PARAM!S:T,2,0),"*"),"")</f>
        <v/>
      </c>
      <c r="S672" s="111" t="str">
        <f>IFERROR(CONCATENATE(VLOOKUP(L672,PARAM!E:F,2,0),VLOOKUP(M672,PARAM!K:L,2,0),VLOOKUP(N672,PARAM!H:I,2,0),VLOOKUP(O672,PARAM!P:Q,2,0),VLOOKUP(P672,PARAM!S:T,2,0)),"")</f>
        <v/>
      </c>
      <c r="T672" s="111">
        <f t="shared" si="4"/>
        <v>0</v>
      </c>
      <c r="U672" s="111" t="str">
        <f t="shared" si="5"/>
        <v>   </v>
      </c>
    </row>
    <row r="673" hidden="1">
      <c r="A673" s="1"/>
      <c r="B673" s="1"/>
      <c r="C673" s="1"/>
      <c r="D673" s="1"/>
      <c r="E673" s="2"/>
      <c r="F673" s="1"/>
      <c r="G673" s="109">
        <f t="shared" si="8"/>
        <v>0</v>
      </c>
      <c r="H673" s="1"/>
      <c r="I673" s="1"/>
      <c r="J673" s="1"/>
      <c r="K673" s="111"/>
      <c r="L673" s="111"/>
      <c r="M673" s="111"/>
      <c r="N673" s="111"/>
      <c r="O673" s="111"/>
      <c r="P673" s="112" t="s">
        <v>1601</v>
      </c>
      <c r="Q673" s="111" t="s">
        <v>1737</v>
      </c>
      <c r="R673" s="113" t="str">
        <f>IFERROR(CONCATENATE("*",VLOOKUP(L673,PARAM!E:F,2,0),VLOOKUP(M673,PARAM!K:L,2,0),VLOOKUP(N673,PARAM!H:I,2,0),VLOOKUP(P673,PARAM!S:T,2,0),"*"),"")</f>
        <v/>
      </c>
      <c r="S673" s="111" t="str">
        <f>IFERROR(CONCATENATE(VLOOKUP(L673,PARAM!E:F,2,0),VLOOKUP(M673,PARAM!K:L,2,0),VLOOKUP(N673,PARAM!H:I,2,0),VLOOKUP(O673,PARAM!P:Q,2,0),VLOOKUP(P673,PARAM!S:T,2,0)),"")</f>
        <v/>
      </c>
      <c r="T673" s="111">
        <f t="shared" si="4"/>
        <v>0</v>
      </c>
      <c r="U673" s="111" t="str">
        <f t="shared" si="5"/>
        <v>   </v>
      </c>
    </row>
    <row r="674" hidden="1">
      <c r="A674" s="1"/>
      <c r="B674" s="1"/>
      <c r="C674" s="1"/>
      <c r="D674" s="1"/>
      <c r="E674" s="2"/>
      <c r="F674" s="1"/>
      <c r="G674" s="109">
        <f t="shared" si="8"/>
        <v>0</v>
      </c>
      <c r="H674" s="1"/>
      <c r="I674" s="1"/>
      <c r="J674" s="1"/>
      <c r="K674" s="111"/>
      <c r="L674" s="111"/>
      <c r="M674" s="111"/>
      <c r="N674" s="111"/>
      <c r="O674" s="111"/>
      <c r="P674" s="112" t="s">
        <v>1601</v>
      </c>
      <c r="Q674" s="111" t="s">
        <v>1737</v>
      </c>
      <c r="R674" s="113" t="str">
        <f>IFERROR(CONCATENATE("*",VLOOKUP(L674,PARAM!E:F,2,0),VLOOKUP(M674,PARAM!K:L,2,0),VLOOKUP(N674,PARAM!H:I,2,0),VLOOKUP(P674,PARAM!S:T,2,0),"*"),"")</f>
        <v/>
      </c>
      <c r="S674" s="111" t="str">
        <f>IFERROR(CONCATENATE(VLOOKUP(L674,PARAM!E:F,2,0),VLOOKUP(M674,PARAM!K:L,2,0),VLOOKUP(N674,PARAM!H:I,2,0),VLOOKUP(O674,PARAM!P:Q,2,0),VLOOKUP(P674,PARAM!S:T,2,0)),"")</f>
        <v/>
      </c>
      <c r="T674" s="111">
        <f t="shared" si="4"/>
        <v>0</v>
      </c>
      <c r="U674" s="111" t="str">
        <f t="shared" si="5"/>
        <v>   </v>
      </c>
    </row>
    <row r="675" hidden="1">
      <c r="A675" s="1"/>
      <c r="B675" s="1"/>
      <c r="C675" s="1"/>
      <c r="D675" s="1"/>
      <c r="E675" s="2"/>
      <c r="F675" s="1"/>
      <c r="G675" s="109">
        <f t="shared" si="8"/>
        <v>0</v>
      </c>
      <c r="H675" s="1"/>
      <c r="I675" s="1"/>
      <c r="J675" s="1"/>
      <c r="K675" s="111"/>
      <c r="L675" s="111"/>
      <c r="M675" s="111"/>
      <c r="N675" s="111"/>
      <c r="O675" s="111"/>
      <c r="P675" s="112" t="s">
        <v>1601</v>
      </c>
      <c r="Q675" s="111" t="s">
        <v>1737</v>
      </c>
      <c r="R675" s="113" t="str">
        <f>IFERROR(CONCATENATE("*",VLOOKUP(L675,PARAM!E:F,2,0),VLOOKUP(M675,PARAM!K:L,2,0),VLOOKUP(N675,PARAM!H:I,2,0),VLOOKUP(P675,PARAM!S:T,2,0),"*"),"")</f>
        <v/>
      </c>
      <c r="S675" s="111" t="str">
        <f>IFERROR(CONCATENATE(VLOOKUP(L675,PARAM!E:F,2,0),VLOOKUP(M675,PARAM!K:L,2,0),VLOOKUP(N675,PARAM!H:I,2,0),VLOOKUP(O675,PARAM!P:Q,2,0),VLOOKUP(P675,PARAM!S:T,2,0)),"")</f>
        <v/>
      </c>
      <c r="T675" s="111">
        <f t="shared" si="4"/>
        <v>0</v>
      </c>
      <c r="U675" s="111" t="str">
        <f t="shared" si="5"/>
        <v>   </v>
      </c>
    </row>
    <row r="676" hidden="1">
      <c r="A676" s="1"/>
      <c r="B676" s="1"/>
      <c r="C676" s="1"/>
      <c r="D676" s="1"/>
      <c r="E676" s="2"/>
      <c r="F676" s="1"/>
      <c r="G676" s="109">
        <f t="shared" si="8"/>
        <v>0</v>
      </c>
      <c r="H676" s="1"/>
      <c r="I676" s="1"/>
      <c r="J676" s="1"/>
      <c r="K676" s="111"/>
      <c r="L676" s="111"/>
      <c r="M676" s="111"/>
      <c r="N676" s="111"/>
      <c r="O676" s="111"/>
      <c r="P676" s="112" t="s">
        <v>1601</v>
      </c>
      <c r="Q676" s="111" t="s">
        <v>1737</v>
      </c>
      <c r="R676" s="113" t="str">
        <f>IFERROR(CONCATENATE("*",VLOOKUP(L676,PARAM!E:F,2,0),VLOOKUP(M676,PARAM!K:L,2,0),VLOOKUP(N676,PARAM!H:I,2,0),VLOOKUP(P676,PARAM!S:T,2,0),"*"),"")</f>
        <v/>
      </c>
      <c r="S676" s="111" t="str">
        <f>IFERROR(CONCATENATE(VLOOKUP(L676,PARAM!E:F,2,0),VLOOKUP(M676,PARAM!K:L,2,0),VLOOKUP(N676,PARAM!H:I,2,0),VLOOKUP(O676,PARAM!P:Q,2,0),VLOOKUP(P676,PARAM!S:T,2,0)),"")</f>
        <v/>
      </c>
      <c r="T676" s="111">
        <f t="shared" si="4"/>
        <v>0</v>
      </c>
      <c r="U676" s="111" t="str">
        <f t="shared" si="5"/>
        <v>   </v>
      </c>
    </row>
    <row r="677" hidden="1">
      <c r="A677" s="1"/>
      <c r="B677" s="1"/>
      <c r="C677" s="1"/>
      <c r="D677" s="1"/>
      <c r="E677" s="2"/>
      <c r="F677" s="1"/>
      <c r="G677" s="109">
        <f t="shared" si="8"/>
        <v>0</v>
      </c>
      <c r="H677" s="1"/>
      <c r="I677" s="1"/>
      <c r="J677" s="1"/>
      <c r="K677" s="111"/>
      <c r="L677" s="111"/>
      <c r="M677" s="111"/>
      <c r="N677" s="111"/>
      <c r="O677" s="111"/>
      <c r="P677" s="112" t="s">
        <v>1601</v>
      </c>
      <c r="Q677" s="111" t="s">
        <v>1737</v>
      </c>
      <c r="R677" s="113" t="str">
        <f>IFERROR(CONCATENATE("*",VLOOKUP(L677,PARAM!E:F,2,0),VLOOKUP(M677,PARAM!K:L,2,0),VLOOKUP(N677,PARAM!H:I,2,0),VLOOKUP(P677,PARAM!S:T,2,0),"*"),"")</f>
        <v/>
      </c>
      <c r="S677" s="111" t="str">
        <f>IFERROR(CONCATENATE(VLOOKUP(L677,PARAM!E:F,2,0),VLOOKUP(M677,PARAM!K:L,2,0),VLOOKUP(N677,PARAM!H:I,2,0),VLOOKUP(O677,PARAM!P:Q,2,0),VLOOKUP(P677,PARAM!S:T,2,0)),"")</f>
        <v/>
      </c>
      <c r="T677" s="111">
        <f t="shared" si="4"/>
        <v>0</v>
      </c>
      <c r="U677" s="111" t="str">
        <f t="shared" si="5"/>
        <v>   </v>
      </c>
    </row>
    <row r="678" hidden="1">
      <c r="A678" s="1"/>
      <c r="B678" s="1"/>
      <c r="C678" s="1"/>
      <c r="D678" s="1"/>
      <c r="E678" s="2"/>
      <c r="F678" s="1"/>
      <c r="G678" s="109">
        <f t="shared" si="8"/>
        <v>0</v>
      </c>
      <c r="H678" s="1"/>
      <c r="I678" s="1"/>
      <c r="J678" s="1"/>
      <c r="K678" s="111"/>
      <c r="L678" s="111"/>
      <c r="M678" s="111"/>
      <c r="N678" s="111"/>
      <c r="O678" s="111"/>
      <c r="P678" s="112" t="s">
        <v>1601</v>
      </c>
      <c r="Q678" s="111" t="s">
        <v>1737</v>
      </c>
      <c r="R678" s="113" t="str">
        <f>IFERROR(CONCATENATE("*",VLOOKUP(L678,PARAM!E:F,2,0),VLOOKUP(M678,PARAM!K:L,2,0),VLOOKUP(N678,PARAM!H:I,2,0),VLOOKUP(P678,PARAM!S:T,2,0),"*"),"")</f>
        <v/>
      </c>
      <c r="S678" s="111" t="str">
        <f>IFERROR(CONCATENATE(VLOOKUP(L678,PARAM!E:F,2,0),VLOOKUP(M678,PARAM!K:L,2,0),VLOOKUP(N678,PARAM!H:I,2,0),VLOOKUP(O678,PARAM!P:Q,2,0),VLOOKUP(P678,PARAM!S:T,2,0)),"")</f>
        <v/>
      </c>
      <c r="T678" s="111">
        <f t="shared" si="4"/>
        <v>0</v>
      </c>
      <c r="U678" s="111" t="str">
        <f t="shared" si="5"/>
        <v>   </v>
      </c>
    </row>
    <row r="679" hidden="1">
      <c r="A679" s="1"/>
      <c r="B679" s="1"/>
      <c r="C679" s="1"/>
      <c r="D679" s="1"/>
      <c r="E679" s="2"/>
      <c r="F679" s="1"/>
      <c r="G679" s="109">
        <f t="shared" si="8"/>
        <v>0</v>
      </c>
      <c r="H679" s="1"/>
      <c r="I679" s="1"/>
      <c r="J679" s="1"/>
      <c r="K679" s="111"/>
      <c r="L679" s="111"/>
      <c r="M679" s="111"/>
      <c r="N679" s="111"/>
      <c r="O679" s="111"/>
      <c r="P679" s="112" t="s">
        <v>1601</v>
      </c>
      <c r="Q679" s="111" t="s">
        <v>1737</v>
      </c>
      <c r="R679" s="113" t="str">
        <f>IFERROR(CONCATENATE("*",VLOOKUP(L679,PARAM!E:F,2,0),VLOOKUP(M679,PARAM!K:L,2,0),VLOOKUP(N679,PARAM!H:I,2,0),VLOOKUP(P679,PARAM!S:T,2,0),"*"),"")</f>
        <v/>
      </c>
      <c r="S679" s="111" t="str">
        <f>IFERROR(CONCATENATE(VLOOKUP(L679,PARAM!E:F,2,0),VLOOKUP(M679,PARAM!K:L,2,0),VLOOKUP(N679,PARAM!H:I,2,0),VLOOKUP(O679,PARAM!P:Q,2,0),VLOOKUP(P679,PARAM!S:T,2,0)),"")</f>
        <v/>
      </c>
      <c r="T679" s="111">
        <f t="shared" si="4"/>
        <v>0</v>
      </c>
      <c r="U679" s="111" t="str">
        <f t="shared" si="5"/>
        <v>   </v>
      </c>
    </row>
    <row r="680" hidden="1">
      <c r="A680" s="1"/>
      <c r="B680" s="1"/>
      <c r="C680" s="1"/>
      <c r="D680" s="1"/>
      <c r="E680" s="2"/>
      <c r="F680" s="1"/>
      <c r="G680" s="109">
        <f t="shared" si="8"/>
        <v>0</v>
      </c>
      <c r="H680" s="1"/>
      <c r="I680" s="1"/>
      <c r="J680" s="1"/>
      <c r="K680" s="111"/>
      <c r="L680" s="111"/>
      <c r="M680" s="111"/>
      <c r="N680" s="111"/>
      <c r="O680" s="111"/>
      <c r="P680" s="112" t="s">
        <v>1601</v>
      </c>
      <c r="Q680" s="111" t="s">
        <v>1737</v>
      </c>
      <c r="R680" s="113" t="str">
        <f>IFERROR(CONCATENATE("*",VLOOKUP(L680,PARAM!E:F,2,0),VLOOKUP(M680,PARAM!K:L,2,0),VLOOKUP(N680,PARAM!H:I,2,0),VLOOKUP(P680,PARAM!S:T,2,0),"*"),"")</f>
        <v/>
      </c>
      <c r="S680" s="111" t="str">
        <f>IFERROR(CONCATENATE(VLOOKUP(L680,PARAM!E:F,2,0),VLOOKUP(M680,PARAM!K:L,2,0),VLOOKUP(N680,PARAM!H:I,2,0),VLOOKUP(O680,PARAM!P:Q,2,0),VLOOKUP(P680,PARAM!S:T,2,0)),"")</f>
        <v/>
      </c>
      <c r="T680" s="111">
        <f t="shared" si="4"/>
        <v>0</v>
      </c>
      <c r="U680" s="111" t="str">
        <f t="shared" si="5"/>
        <v>   </v>
      </c>
    </row>
    <row r="681" hidden="1">
      <c r="A681" s="1"/>
      <c r="B681" s="1"/>
      <c r="C681" s="1"/>
      <c r="D681" s="1"/>
      <c r="E681" s="2"/>
      <c r="F681" s="1"/>
      <c r="G681" s="109">
        <f t="shared" si="8"/>
        <v>0</v>
      </c>
      <c r="H681" s="1"/>
      <c r="I681" s="1"/>
      <c r="J681" s="1"/>
      <c r="K681" s="111"/>
      <c r="L681" s="111"/>
      <c r="M681" s="111"/>
      <c r="N681" s="111"/>
      <c r="O681" s="111"/>
      <c r="P681" s="112" t="s">
        <v>1601</v>
      </c>
      <c r="Q681" s="111" t="s">
        <v>1737</v>
      </c>
      <c r="R681" s="113" t="str">
        <f>IFERROR(CONCATENATE("*",VLOOKUP(L681,PARAM!E:F,2,0),VLOOKUP(M681,PARAM!K:L,2,0),VLOOKUP(N681,PARAM!H:I,2,0),VLOOKUP(P681,PARAM!S:T,2,0),"*"),"")</f>
        <v/>
      </c>
      <c r="S681" s="111" t="str">
        <f>IFERROR(CONCATENATE(VLOOKUP(L681,PARAM!E:F,2,0),VLOOKUP(M681,PARAM!K:L,2,0),VLOOKUP(N681,PARAM!H:I,2,0),VLOOKUP(O681,PARAM!P:Q,2,0),VLOOKUP(P681,PARAM!S:T,2,0)),"")</f>
        <v/>
      </c>
      <c r="T681" s="111">
        <f t="shared" si="4"/>
        <v>0</v>
      </c>
      <c r="U681" s="111" t="str">
        <f t="shared" si="5"/>
        <v>   </v>
      </c>
    </row>
    <row r="682" hidden="1">
      <c r="A682" s="1"/>
      <c r="B682" s="1"/>
      <c r="C682" s="1"/>
      <c r="D682" s="1"/>
      <c r="E682" s="2"/>
      <c r="F682" s="1"/>
      <c r="G682" s="109">
        <f t="shared" si="8"/>
        <v>0</v>
      </c>
      <c r="H682" s="1"/>
      <c r="I682" s="1"/>
      <c r="J682" s="1"/>
      <c r="K682" s="111"/>
      <c r="L682" s="111"/>
      <c r="M682" s="111"/>
      <c r="N682" s="111"/>
      <c r="O682" s="111"/>
      <c r="P682" s="112" t="s">
        <v>1601</v>
      </c>
      <c r="Q682" s="111" t="s">
        <v>1737</v>
      </c>
      <c r="R682" s="113" t="str">
        <f>IFERROR(CONCATENATE("*",VLOOKUP(L682,PARAM!E:F,2,0),VLOOKUP(M682,PARAM!K:L,2,0),VLOOKUP(N682,PARAM!H:I,2,0),VLOOKUP(P682,PARAM!S:T,2,0),"*"),"")</f>
        <v/>
      </c>
      <c r="S682" s="111" t="str">
        <f>IFERROR(CONCATENATE(VLOOKUP(L682,PARAM!E:F,2,0),VLOOKUP(M682,PARAM!K:L,2,0),VLOOKUP(N682,PARAM!H:I,2,0),VLOOKUP(O682,PARAM!P:Q,2,0),VLOOKUP(P682,PARAM!S:T,2,0)),"")</f>
        <v/>
      </c>
      <c r="T682" s="111">
        <f t="shared" si="4"/>
        <v>0</v>
      </c>
      <c r="U682" s="111" t="str">
        <f t="shared" si="5"/>
        <v>   </v>
      </c>
    </row>
    <row r="683" hidden="1">
      <c r="A683" s="1"/>
      <c r="B683" s="1"/>
      <c r="C683" s="1"/>
      <c r="D683" s="1"/>
      <c r="E683" s="2"/>
      <c r="F683" s="1"/>
      <c r="G683" s="109">
        <f t="shared" si="8"/>
        <v>0</v>
      </c>
      <c r="H683" s="1"/>
      <c r="I683" s="1"/>
      <c r="J683" s="1"/>
      <c r="K683" s="111"/>
      <c r="L683" s="111"/>
      <c r="M683" s="111"/>
      <c r="N683" s="111"/>
      <c r="O683" s="111"/>
      <c r="P683" s="112" t="s">
        <v>1601</v>
      </c>
      <c r="Q683" s="111" t="s">
        <v>1737</v>
      </c>
      <c r="R683" s="113" t="str">
        <f>IFERROR(CONCATENATE("*",VLOOKUP(L683,PARAM!E:F,2,0),VLOOKUP(M683,PARAM!K:L,2,0),VLOOKUP(N683,PARAM!H:I,2,0),VLOOKUP(P683,PARAM!S:T,2,0),"*"),"")</f>
        <v/>
      </c>
      <c r="S683" s="111" t="str">
        <f>IFERROR(CONCATENATE(VLOOKUP(L683,PARAM!E:F,2,0),VLOOKUP(M683,PARAM!K:L,2,0),VLOOKUP(N683,PARAM!H:I,2,0),VLOOKUP(O683,PARAM!P:Q,2,0),VLOOKUP(P683,PARAM!S:T,2,0)),"")</f>
        <v/>
      </c>
      <c r="T683" s="111">
        <f t="shared" si="4"/>
        <v>0</v>
      </c>
      <c r="U683" s="111" t="str">
        <f t="shared" si="5"/>
        <v>   </v>
      </c>
    </row>
    <row r="684" hidden="1">
      <c r="A684" s="1"/>
      <c r="B684" s="1"/>
      <c r="C684" s="1"/>
      <c r="D684" s="1"/>
      <c r="E684" s="2"/>
      <c r="F684" s="1"/>
      <c r="G684" s="109">
        <f t="shared" si="8"/>
        <v>0</v>
      </c>
      <c r="H684" s="1"/>
      <c r="I684" s="1"/>
      <c r="J684" s="1"/>
      <c r="K684" s="111"/>
      <c r="L684" s="111"/>
      <c r="M684" s="111"/>
      <c r="N684" s="111"/>
      <c r="O684" s="111"/>
      <c r="P684" s="112" t="s">
        <v>1601</v>
      </c>
      <c r="Q684" s="111" t="s">
        <v>1737</v>
      </c>
      <c r="R684" s="113" t="str">
        <f>IFERROR(CONCATENATE("*",VLOOKUP(L684,PARAM!E:F,2,0),VLOOKUP(M684,PARAM!K:L,2,0),VLOOKUP(N684,PARAM!H:I,2,0),VLOOKUP(P684,PARAM!S:T,2,0),"*"),"")</f>
        <v/>
      </c>
      <c r="S684" s="111" t="str">
        <f>IFERROR(CONCATENATE(VLOOKUP(L684,PARAM!E:F,2,0),VLOOKUP(M684,PARAM!K:L,2,0),VLOOKUP(N684,PARAM!H:I,2,0),VLOOKUP(O684,PARAM!P:Q,2,0),VLOOKUP(P684,PARAM!S:T,2,0)),"")</f>
        <v/>
      </c>
      <c r="T684" s="111">
        <f t="shared" si="4"/>
        <v>0</v>
      </c>
      <c r="U684" s="111" t="str">
        <f t="shared" si="5"/>
        <v>   </v>
      </c>
    </row>
    <row r="685" hidden="1">
      <c r="A685" s="1"/>
      <c r="B685" s="1"/>
      <c r="C685" s="1"/>
      <c r="D685" s="1"/>
      <c r="E685" s="2"/>
      <c r="F685" s="1"/>
      <c r="G685" s="109">
        <f t="shared" si="8"/>
        <v>0</v>
      </c>
      <c r="H685" s="1"/>
      <c r="I685" s="1"/>
      <c r="J685" s="1"/>
      <c r="K685" s="111"/>
      <c r="L685" s="111"/>
      <c r="M685" s="111"/>
      <c r="N685" s="111"/>
      <c r="O685" s="111"/>
      <c r="P685" s="112" t="s">
        <v>1601</v>
      </c>
      <c r="Q685" s="111" t="s">
        <v>1737</v>
      </c>
      <c r="R685" s="113" t="str">
        <f>IFERROR(CONCATENATE("*",VLOOKUP(L685,PARAM!E:F,2,0),VLOOKUP(M685,PARAM!K:L,2,0),VLOOKUP(N685,PARAM!H:I,2,0),VLOOKUP(P685,PARAM!S:T,2,0),"*"),"")</f>
        <v/>
      </c>
      <c r="S685" s="111" t="str">
        <f>IFERROR(CONCATENATE(VLOOKUP(L685,PARAM!E:F,2,0),VLOOKUP(M685,PARAM!K:L,2,0),VLOOKUP(N685,PARAM!H:I,2,0),VLOOKUP(O685,PARAM!P:Q,2,0),VLOOKUP(P685,PARAM!S:T,2,0)),"")</f>
        <v/>
      </c>
      <c r="T685" s="111">
        <f t="shared" si="4"/>
        <v>0</v>
      </c>
      <c r="U685" s="111" t="str">
        <f t="shared" si="5"/>
        <v>   </v>
      </c>
    </row>
    <row r="686" hidden="1">
      <c r="A686" s="1"/>
      <c r="B686" s="1"/>
      <c r="C686" s="1"/>
      <c r="D686" s="1"/>
      <c r="E686" s="2"/>
      <c r="F686" s="1"/>
      <c r="G686" s="109">
        <f t="shared" si="8"/>
        <v>0</v>
      </c>
      <c r="H686" s="1"/>
      <c r="I686" s="1"/>
      <c r="J686" s="1"/>
      <c r="K686" s="111"/>
      <c r="L686" s="111"/>
      <c r="M686" s="111"/>
      <c r="N686" s="111"/>
      <c r="O686" s="111"/>
      <c r="P686" s="112" t="s">
        <v>1601</v>
      </c>
      <c r="Q686" s="111" t="s">
        <v>1737</v>
      </c>
      <c r="R686" s="113" t="str">
        <f>IFERROR(CONCATENATE("*",VLOOKUP(L686,PARAM!E:F,2,0),VLOOKUP(M686,PARAM!K:L,2,0),VLOOKUP(N686,PARAM!H:I,2,0),VLOOKUP(P686,PARAM!S:T,2,0),"*"),"")</f>
        <v/>
      </c>
      <c r="S686" s="111" t="str">
        <f>IFERROR(CONCATENATE(VLOOKUP(L686,PARAM!E:F,2,0),VLOOKUP(M686,PARAM!K:L,2,0),VLOOKUP(N686,PARAM!H:I,2,0),VLOOKUP(O686,PARAM!P:Q,2,0),VLOOKUP(P686,PARAM!S:T,2,0)),"")</f>
        <v/>
      </c>
      <c r="T686" s="111">
        <f t="shared" si="4"/>
        <v>0</v>
      </c>
      <c r="U686" s="111" t="str">
        <f t="shared" si="5"/>
        <v>   </v>
      </c>
    </row>
    <row r="687" hidden="1">
      <c r="A687" s="1"/>
      <c r="B687" s="1"/>
      <c r="C687" s="1"/>
      <c r="D687" s="1"/>
      <c r="E687" s="2"/>
      <c r="F687" s="1"/>
      <c r="G687" s="109">
        <f t="shared" si="8"/>
        <v>0</v>
      </c>
      <c r="H687" s="1"/>
      <c r="I687" s="1"/>
      <c r="J687" s="1"/>
      <c r="K687" s="111"/>
      <c r="L687" s="111"/>
      <c r="M687" s="111"/>
      <c r="N687" s="111"/>
      <c r="O687" s="111"/>
      <c r="P687" s="112" t="s">
        <v>1601</v>
      </c>
      <c r="Q687" s="111" t="s">
        <v>1737</v>
      </c>
      <c r="R687" s="113" t="str">
        <f>IFERROR(CONCATENATE("*",VLOOKUP(L687,PARAM!E:F,2,0),VLOOKUP(M687,PARAM!K:L,2,0),VLOOKUP(N687,PARAM!H:I,2,0),VLOOKUP(P687,PARAM!S:T,2,0),"*"),"")</f>
        <v/>
      </c>
      <c r="S687" s="111" t="str">
        <f>IFERROR(CONCATENATE(VLOOKUP(L687,PARAM!E:F,2,0),VLOOKUP(M687,PARAM!K:L,2,0),VLOOKUP(N687,PARAM!H:I,2,0),VLOOKUP(O687,PARAM!P:Q,2,0),VLOOKUP(P687,PARAM!S:T,2,0)),"")</f>
        <v/>
      </c>
      <c r="T687" s="111">
        <f t="shared" si="4"/>
        <v>0</v>
      </c>
      <c r="U687" s="111" t="str">
        <f t="shared" si="5"/>
        <v>   </v>
      </c>
    </row>
    <row r="688" hidden="1">
      <c r="A688" s="1"/>
      <c r="B688" s="1"/>
      <c r="C688" s="1"/>
      <c r="D688" s="1"/>
      <c r="E688" s="2"/>
      <c r="F688" s="1"/>
      <c r="G688" s="109">
        <f t="shared" si="8"/>
        <v>0</v>
      </c>
      <c r="H688" s="1"/>
      <c r="I688" s="1"/>
      <c r="J688" s="1"/>
      <c r="K688" s="111"/>
      <c r="L688" s="111"/>
      <c r="M688" s="111"/>
      <c r="N688" s="111"/>
      <c r="O688" s="111"/>
      <c r="P688" s="112" t="s">
        <v>1601</v>
      </c>
      <c r="Q688" s="111" t="s">
        <v>1737</v>
      </c>
      <c r="R688" s="113" t="str">
        <f>IFERROR(CONCATENATE("*",VLOOKUP(L688,PARAM!E:F,2,0),VLOOKUP(M688,PARAM!K:L,2,0),VLOOKUP(N688,PARAM!H:I,2,0),VLOOKUP(P688,PARAM!S:T,2,0),"*"),"")</f>
        <v/>
      </c>
      <c r="S688" s="111" t="str">
        <f>IFERROR(CONCATENATE(VLOOKUP(L688,PARAM!E:F,2,0),VLOOKUP(M688,PARAM!K:L,2,0),VLOOKUP(N688,PARAM!H:I,2,0),VLOOKUP(O688,PARAM!P:Q,2,0),VLOOKUP(P688,PARAM!S:T,2,0)),"")</f>
        <v/>
      </c>
      <c r="T688" s="111">
        <f t="shared" si="4"/>
        <v>0</v>
      </c>
      <c r="U688" s="111" t="str">
        <f t="shared" si="5"/>
        <v>   </v>
      </c>
    </row>
    <row r="689" hidden="1">
      <c r="A689" s="1"/>
      <c r="B689" s="1"/>
      <c r="C689" s="1"/>
      <c r="D689" s="1"/>
      <c r="E689" s="2"/>
      <c r="F689" s="1"/>
      <c r="G689" s="109">
        <f t="shared" si="8"/>
        <v>0</v>
      </c>
      <c r="H689" s="1"/>
      <c r="I689" s="1"/>
      <c r="J689" s="1"/>
      <c r="K689" s="111"/>
      <c r="L689" s="111"/>
      <c r="M689" s="111"/>
      <c r="N689" s="111"/>
      <c r="O689" s="111"/>
      <c r="P689" s="112" t="s">
        <v>1601</v>
      </c>
      <c r="Q689" s="111" t="s">
        <v>1737</v>
      </c>
      <c r="R689" s="113" t="str">
        <f>IFERROR(CONCATENATE("*",VLOOKUP(L689,PARAM!E:F,2,0),VLOOKUP(M689,PARAM!K:L,2,0),VLOOKUP(N689,PARAM!H:I,2,0),VLOOKUP(P689,PARAM!S:T,2,0),"*"),"")</f>
        <v/>
      </c>
      <c r="S689" s="111" t="str">
        <f>IFERROR(CONCATENATE(VLOOKUP(L689,PARAM!E:F,2,0),VLOOKUP(M689,PARAM!K:L,2,0),VLOOKUP(N689,PARAM!H:I,2,0),VLOOKUP(O689,PARAM!P:Q,2,0),VLOOKUP(P689,PARAM!S:T,2,0)),"")</f>
        <v/>
      </c>
      <c r="T689" s="111">
        <f t="shared" si="4"/>
        <v>0</v>
      </c>
      <c r="U689" s="111" t="str">
        <f t="shared" si="5"/>
        <v>   </v>
      </c>
    </row>
    <row r="690" hidden="1">
      <c r="A690" s="1"/>
      <c r="B690" s="1"/>
      <c r="C690" s="1"/>
      <c r="D690" s="1"/>
      <c r="E690" s="2"/>
      <c r="F690" s="1"/>
      <c r="G690" s="109">
        <f t="shared" si="8"/>
        <v>0</v>
      </c>
      <c r="H690" s="1"/>
      <c r="I690" s="1"/>
      <c r="J690" s="1"/>
      <c r="K690" s="111"/>
      <c r="L690" s="111"/>
      <c r="M690" s="111"/>
      <c r="N690" s="111"/>
      <c r="O690" s="111"/>
      <c r="P690" s="112" t="s">
        <v>1601</v>
      </c>
      <c r="Q690" s="111" t="s">
        <v>1737</v>
      </c>
      <c r="R690" s="113" t="str">
        <f>IFERROR(CONCATENATE("*",VLOOKUP(L690,PARAM!E:F,2,0),VLOOKUP(M690,PARAM!K:L,2,0),VLOOKUP(N690,PARAM!H:I,2,0),VLOOKUP(P690,PARAM!S:T,2,0),"*"),"")</f>
        <v/>
      </c>
      <c r="S690" s="111" t="str">
        <f>IFERROR(CONCATENATE(VLOOKUP(L690,PARAM!E:F,2,0),VLOOKUP(M690,PARAM!K:L,2,0),VLOOKUP(N690,PARAM!H:I,2,0),VLOOKUP(O690,PARAM!P:Q,2,0),VLOOKUP(P690,PARAM!S:T,2,0)),"")</f>
        <v/>
      </c>
      <c r="T690" s="111">
        <f t="shared" si="4"/>
        <v>0</v>
      </c>
      <c r="U690" s="111" t="str">
        <f t="shared" si="5"/>
        <v>   </v>
      </c>
    </row>
    <row r="691" hidden="1">
      <c r="A691" s="1"/>
      <c r="B691" s="1"/>
      <c r="C691" s="1"/>
      <c r="D691" s="1"/>
      <c r="E691" s="2"/>
      <c r="F691" s="1"/>
      <c r="G691" s="109">
        <f t="shared" si="8"/>
        <v>0</v>
      </c>
      <c r="H691" s="1"/>
      <c r="I691" s="1"/>
      <c r="J691" s="1"/>
      <c r="K691" s="111"/>
      <c r="L691" s="111"/>
      <c r="M691" s="111"/>
      <c r="N691" s="111"/>
      <c r="O691" s="111"/>
      <c r="P691" s="112" t="s">
        <v>1601</v>
      </c>
      <c r="Q691" s="111" t="s">
        <v>1737</v>
      </c>
      <c r="R691" s="113" t="str">
        <f>IFERROR(CONCATENATE("*",VLOOKUP(L691,PARAM!E:F,2,0),VLOOKUP(M691,PARAM!K:L,2,0),VLOOKUP(N691,PARAM!H:I,2,0),VLOOKUP(P691,PARAM!S:T,2,0),"*"),"")</f>
        <v/>
      </c>
      <c r="S691" s="111" t="str">
        <f>IFERROR(CONCATENATE(VLOOKUP(L691,PARAM!E:F,2,0),VLOOKUP(M691,PARAM!K:L,2,0),VLOOKUP(N691,PARAM!H:I,2,0),VLOOKUP(O691,PARAM!P:Q,2,0),VLOOKUP(P691,PARAM!S:T,2,0)),"")</f>
        <v/>
      </c>
      <c r="T691" s="111">
        <f t="shared" si="4"/>
        <v>0</v>
      </c>
      <c r="U691" s="111" t="str">
        <f t="shared" si="5"/>
        <v>   </v>
      </c>
    </row>
    <row r="692" hidden="1">
      <c r="A692" s="1"/>
      <c r="B692" s="1"/>
      <c r="C692" s="1"/>
      <c r="D692" s="1"/>
      <c r="E692" s="2"/>
      <c r="F692" s="1"/>
      <c r="G692" s="109">
        <f t="shared" si="8"/>
        <v>0</v>
      </c>
      <c r="H692" s="1"/>
      <c r="I692" s="1"/>
      <c r="J692" s="1"/>
      <c r="K692" s="111"/>
      <c r="L692" s="111"/>
      <c r="M692" s="111"/>
      <c r="N692" s="111"/>
      <c r="O692" s="111"/>
      <c r="P692" s="112" t="s">
        <v>1601</v>
      </c>
      <c r="Q692" s="111" t="s">
        <v>1737</v>
      </c>
      <c r="R692" s="113" t="str">
        <f>IFERROR(CONCATENATE("*",VLOOKUP(L692,PARAM!E:F,2,0),VLOOKUP(M692,PARAM!K:L,2,0),VLOOKUP(N692,PARAM!H:I,2,0),VLOOKUP(P692,PARAM!S:T,2,0),"*"),"")</f>
        <v/>
      </c>
      <c r="S692" s="111" t="str">
        <f>IFERROR(CONCATENATE(VLOOKUP(L692,PARAM!E:F,2,0),VLOOKUP(M692,PARAM!K:L,2,0),VLOOKUP(N692,PARAM!H:I,2,0),VLOOKUP(O692,PARAM!P:Q,2,0),VLOOKUP(P692,PARAM!S:T,2,0)),"")</f>
        <v/>
      </c>
      <c r="T692" s="111">
        <f t="shared" si="4"/>
        <v>0</v>
      </c>
      <c r="U692" s="111" t="str">
        <f t="shared" si="5"/>
        <v>   </v>
      </c>
    </row>
    <row r="693" hidden="1">
      <c r="A693" s="1"/>
      <c r="B693" s="1"/>
      <c r="C693" s="1"/>
      <c r="D693" s="1"/>
      <c r="E693" s="2"/>
      <c r="F693" s="1"/>
      <c r="G693" s="109">
        <f t="shared" si="8"/>
        <v>0</v>
      </c>
      <c r="H693" s="1"/>
      <c r="I693" s="1"/>
      <c r="J693" s="1"/>
      <c r="K693" s="111"/>
      <c r="L693" s="111"/>
      <c r="M693" s="111"/>
      <c r="N693" s="111"/>
      <c r="O693" s="111"/>
      <c r="P693" s="112" t="s">
        <v>1601</v>
      </c>
      <c r="Q693" s="111" t="s">
        <v>1737</v>
      </c>
      <c r="R693" s="113" t="str">
        <f>IFERROR(CONCATENATE("*",VLOOKUP(L693,PARAM!E:F,2,0),VLOOKUP(M693,PARAM!K:L,2,0),VLOOKUP(N693,PARAM!H:I,2,0),VLOOKUP(P693,PARAM!S:T,2,0),"*"),"")</f>
        <v/>
      </c>
      <c r="S693" s="111" t="str">
        <f>IFERROR(CONCATENATE(VLOOKUP(L693,PARAM!E:F,2,0),VLOOKUP(M693,PARAM!K:L,2,0),VLOOKUP(N693,PARAM!H:I,2,0),VLOOKUP(O693,PARAM!P:Q,2,0),VLOOKUP(P693,PARAM!S:T,2,0)),"")</f>
        <v/>
      </c>
      <c r="T693" s="111">
        <f t="shared" si="4"/>
        <v>0</v>
      </c>
      <c r="U693" s="111" t="str">
        <f t="shared" si="5"/>
        <v>   </v>
      </c>
    </row>
    <row r="694" hidden="1">
      <c r="A694" s="1"/>
      <c r="B694" s="1"/>
      <c r="C694" s="1"/>
      <c r="D694" s="1"/>
      <c r="E694" s="2"/>
      <c r="F694" s="1"/>
      <c r="G694" s="109">
        <f t="shared" si="8"/>
        <v>0</v>
      </c>
      <c r="H694" s="1"/>
      <c r="I694" s="1"/>
      <c r="J694" s="1"/>
      <c r="K694" s="111"/>
      <c r="L694" s="111"/>
      <c r="M694" s="111"/>
      <c r="N694" s="111"/>
      <c r="O694" s="111"/>
      <c r="P694" s="112" t="s">
        <v>1601</v>
      </c>
      <c r="Q694" s="111" t="s">
        <v>1737</v>
      </c>
      <c r="R694" s="113" t="str">
        <f>IFERROR(CONCATENATE("*",VLOOKUP(L694,PARAM!E:F,2,0),VLOOKUP(M694,PARAM!K:L,2,0),VLOOKUP(N694,PARAM!H:I,2,0),VLOOKUP(P694,PARAM!S:T,2,0),"*"),"")</f>
        <v/>
      </c>
      <c r="S694" s="111" t="str">
        <f>IFERROR(CONCATENATE(VLOOKUP(L694,PARAM!E:F,2,0),VLOOKUP(M694,PARAM!K:L,2,0),VLOOKUP(N694,PARAM!H:I,2,0),VLOOKUP(O694,PARAM!P:Q,2,0),VLOOKUP(P694,PARAM!S:T,2,0)),"")</f>
        <v/>
      </c>
      <c r="T694" s="111">
        <f t="shared" si="4"/>
        <v>0</v>
      </c>
      <c r="U694" s="111" t="str">
        <f t="shared" si="5"/>
        <v>   </v>
      </c>
    </row>
    <row r="695" hidden="1">
      <c r="A695" s="1"/>
      <c r="B695" s="1"/>
      <c r="C695" s="1"/>
      <c r="D695" s="1"/>
      <c r="E695" s="2"/>
      <c r="F695" s="1"/>
      <c r="G695" s="109">
        <f t="shared" si="8"/>
        <v>0</v>
      </c>
      <c r="H695" s="1"/>
      <c r="I695" s="1"/>
      <c r="J695" s="1"/>
      <c r="K695" s="111"/>
      <c r="L695" s="111"/>
      <c r="M695" s="111"/>
      <c r="N695" s="111"/>
      <c r="O695" s="111"/>
      <c r="P695" s="112" t="s">
        <v>1601</v>
      </c>
      <c r="Q695" s="111" t="s">
        <v>1737</v>
      </c>
      <c r="R695" s="113" t="str">
        <f>IFERROR(CONCATENATE("*",VLOOKUP(L695,PARAM!E:F,2,0),VLOOKUP(M695,PARAM!K:L,2,0),VLOOKUP(N695,PARAM!H:I,2,0),VLOOKUP(P695,PARAM!S:T,2,0),"*"),"")</f>
        <v/>
      </c>
      <c r="S695" s="111" t="str">
        <f>IFERROR(CONCATENATE(VLOOKUP(L695,PARAM!E:F,2,0),VLOOKUP(M695,PARAM!K:L,2,0),VLOOKUP(N695,PARAM!H:I,2,0),VLOOKUP(O695,PARAM!P:Q,2,0),VLOOKUP(P695,PARAM!S:T,2,0)),"")</f>
        <v/>
      </c>
      <c r="T695" s="111">
        <f t="shared" si="4"/>
        <v>0</v>
      </c>
      <c r="U695" s="111" t="str">
        <f t="shared" si="5"/>
        <v>   </v>
      </c>
    </row>
    <row r="696" hidden="1">
      <c r="A696" s="1"/>
      <c r="B696" s="1"/>
      <c r="C696" s="1"/>
      <c r="D696" s="1"/>
      <c r="E696" s="2"/>
      <c r="F696" s="1"/>
      <c r="G696" s="109">
        <f t="shared" si="8"/>
        <v>0</v>
      </c>
      <c r="H696" s="1"/>
      <c r="I696" s="1"/>
      <c r="J696" s="1"/>
      <c r="K696" s="111"/>
      <c r="L696" s="111"/>
      <c r="M696" s="111"/>
      <c r="N696" s="111"/>
      <c r="O696" s="111"/>
      <c r="P696" s="112" t="s">
        <v>1601</v>
      </c>
      <c r="Q696" s="111" t="s">
        <v>1737</v>
      </c>
      <c r="R696" s="113" t="str">
        <f>IFERROR(CONCATENATE("*",VLOOKUP(L696,PARAM!E:F,2,0),VLOOKUP(M696,PARAM!K:L,2,0),VLOOKUP(N696,PARAM!H:I,2,0),VLOOKUP(P696,PARAM!S:T,2,0),"*"),"")</f>
        <v/>
      </c>
      <c r="S696" s="111" t="str">
        <f>IFERROR(CONCATENATE(VLOOKUP(L696,PARAM!E:F,2,0),VLOOKUP(M696,PARAM!K:L,2,0),VLOOKUP(N696,PARAM!H:I,2,0),VLOOKUP(O696,PARAM!P:Q,2,0),VLOOKUP(P696,PARAM!S:T,2,0)),"")</f>
        <v/>
      </c>
      <c r="T696" s="111">
        <f t="shared" si="4"/>
        <v>0</v>
      </c>
      <c r="U696" s="111" t="str">
        <f t="shared" si="5"/>
        <v>   </v>
      </c>
    </row>
    <row r="697" hidden="1">
      <c r="A697" s="1"/>
      <c r="B697" s="1"/>
      <c r="C697" s="1"/>
      <c r="D697" s="1"/>
      <c r="E697" s="2"/>
      <c r="F697" s="1"/>
      <c r="G697" s="109">
        <f t="shared" si="8"/>
        <v>0</v>
      </c>
      <c r="H697" s="1"/>
      <c r="I697" s="1"/>
      <c r="J697" s="1"/>
      <c r="K697" s="111"/>
      <c r="L697" s="111"/>
      <c r="M697" s="111"/>
      <c r="N697" s="111"/>
      <c r="O697" s="111"/>
      <c r="P697" s="112" t="s">
        <v>1601</v>
      </c>
      <c r="Q697" s="111" t="s">
        <v>1737</v>
      </c>
      <c r="R697" s="113" t="str">
        <f>IFERROR(CONCATENATE("*",VLOOKUP(L697,PARAM!E:F,2,0),VLOOKUP(M697,PARAM!K:L,2,0),VLOOKUP(N697,PARAM!H:I,2,0),VLOOKUP(P697,PARAM!S:T,2,0),"*"),"")</f>
        <v/>
      </c>
      <c r="S697" s="111" t="str">
        <f>IFERROR(CONCATENATE(VLOOKUP(L697,PARAM!E:F,2,0),VLOOKUP(M697,PARAM!K:L,2,0),VLOOKUP(N697,PARAM!H:I,2,0),VLOOKUP(O697,PARAM!P:Q,2,0),VLOOKUP(P697,PARAM!S:T,2,0)),"")</f>
        <v/>
      </c>
      <c r="T697" s="111">
        <f t="shared" si="4"/>
        <v>0</v>
      </c>
      <c r="U697" s="111" t="str">
        <f t="shared" si="5"/>
        <v>   </v>
      </c>
    </row>
    <row r="698" hidden="1">
      <c r="A698" s="1"/>
      <c r="B698" s="1"/>
      <c r="C698" s="1"/>
      <c r="D698" s="1"/>
      <c r="E698" s="2"/>
      <c r="F698" s="1"/>
      <c r="G698" s="109">
        <f t="shared" si="8"/>
        <v>0</v>
      </c>
      <c r="H698" s="1"/>
      <c r="I698" s="1"/>
      <c r="J698" s="1"/>
      <c r="K698" s="111"/>
      <c r="L698" s="111"/>
      <c r="M698" s="111"/>
      <c r="N698" s="111"/>
      <c r="O698" s="111"/>
      <c r="P698" s="112" t="s">
        <v>1601</v>
      </c>
      <c r="Q698" s="111" t="s">
        <v>1737</v>
      </c>
      <c r="R698" s="113" t="str">
        <f>IFERROR(CONCATENATE("*",VLOOKUP(L698,PARAM!E:F,2,0),VLOOKUP(M698,PARAM!K:L,2,0),VLOOKUP(N698,PARAM!H:I,2,0),VLOOKUP(P698,PARAM!S:T,2,0),"*"),"")</f>
        <v/>
      </c>
      <c r="S698" s="111" t="str">
        <f>IFERROR(CONCATENATE(VLOOKUP(L698,PARAM!E:F,2,0),VLOOKUP(M698,PARAM!K:L,2,0),VLOOKUP(N698,PARAM!H:I,2,0),VLOOKUP(O698,PARAM!P:Q,2,0),VLOOKUP(P698,PARAM!S:T,2,0)),"")</f>
        <v/>
      </c>
      <c r="T698" s="111">
        <f t="shared" si="4"/>
        <v>0</v>
      </c>
      <c r="U698" s="111" t="str">
        <f t="shared" si="5"/>
        <v>   </v>
      </c>
    </row>
    <row r="699" hidden="1">
      <c r="A699" s="1"/>
      <c r="B699" s="1"/>
      <c r="C699" s="1"/>
      <c r="D699" s="1"/>
      <c r="E699" s="2"/>
      <c r="F699" s="1"/>
      <c r="G699" s="109">
        <f t="shared" si="8"/>
        <v>0</v>
      </c>
      <c r="H699" s="1"/>
      <c r="I699" s="1"/>
      <c r="J699" s="1"/>
      <c r="K699" s="111"/>
      <c r="L699" s="111"/>
      <c r="M699" s="111"/>
      <c r="N699" s="111"/>
      <c r="O699" s="111"/>
      <c r="P699" s="112" t="s">
        <v>1601</v>
      </c>
      <c r="Q699" s="111" t="s">
        <v>1737</v>
      </c>
      <c r="R699" s="113" t="str">
        <f>IFERROR(CONCATENATE("*",VLOOKUP(L699,PARAM!E:F,2,0),VLOOKUP(M699,PARAM!K:L,2,0),VLOOKUP(N699,PARAM!H:I,2,0),VLOOKUP(P699,PARAM!S:T,2,0),"*"),"")</f>
        <v/>
      </c>
      <c r="S699" s="111" t="str">
        <f>IFERROR(CONCATENATE(VLOOKUP(L699,PARAM!E:F,2,0),VLOOKUP(M699,PARAM!K:L,2,0),VLOOKUP(N699,PARAM!H:I,2,0),VLOOKUP(O699,PARAM!P:Q,2,0),VLOOKUP(P699,PARAM!S:T,2,0)),"")</f>
        <v/>
      </c>
      <c r="T699" s="111">
        <f t="shared" si="4"/>
        <v>0</v>
      </c>
      <c r="U699" s="111" t="str">
        <f t="shared" si="5"/>
        <v>   </v>
      </c>
    </row>
    <row r="700" hidden="1">
      <c r="A700" s="1"/>
      <c r="B700" s="1"/>
      <c r="C700" s="1"/>
      <c r="D700" s="1"/>
      <c r="E700" s="2"/>
      <c r="F700" s="1"/>
      <c r="G700" s="109">
        <f t="shared" si="8"/>
        <v>0</v>
      </c>
      <c r="H700" s="1"/>
      <c r="I700" s="1"/>
      <c r="J700" s="1"/>
      <c r="K700" s="111"/>
      <c r="L700" s="111"/>
      <c r="M700" s="111"/>
      <c r="N700" s="111"/>
      <c r="O700" s="111"/>
      <c r="P700" s="112" t="s">
        <v>1601</v>
      </c>
      <c r="Q700" s="111" t="s">
        <v>1737</v>
      </c>
      <c r="R700" s="113" t="str">
        <f>IFERROR(CONCATENATE("*",VLOOKUP(L700,PARAM!E:F,2,0),VLOOKUP(M700,PARAM!K:L,2,0),VLOOKUP(N700,PARAM!H:I,2,0),VLOOKUP(P700,PARAM!S:T,2,0),"*"),"")</f>
        <v/>
      </c>
      <c r="S700" s="111" t="str">
        <f>IFERROR(CONCATENATE(VLOOKUP(L700,PARAM!E:F,2,0),VLOOKUP(M700,PARAM!K:L,2,0),VLOOKUP(N700,PARAM!H:I,2,0),VLOOKUP(O700,PARAM!P:Q,2,0),VLOOKUP(P700,PARAM!S:T,2,0)),"")</f>
        <v/>
      </c>
      <c r="T700" s="111">
        <f t="shared" si="4"/>
        <v>0</v>
      </c>
      <c r="U700" s="111" t="str">
        <f t="shared" si="5"/>
        <v>   </v>
      </c>
    </row>
    <row r="701" hidden="1">
      <c r="A701" s="1"/>
      <c r="B701" s="1"/>
      <c r="C701" s="1"/>
      <c r="D701" s="1"/>
      <c r="E701" s="2"/>
      <c r="F701" s="1"/>
      <c r="G701" s="109">
        <f t="shared" si="8"/>
        <v>0</v>
      </c>
      <c r="H701" s="1"/>
      <c r="I701" s="1"/>
      <c r="J701" s="1"/>
      <c r="K701" s="111"/>
      <c r="L701" s="111"/>
      <c r="M701" s="111"/>
      <c r="N701" s="111"/>
      <c r="O701" s="111"/>
      <c r="P701" s="112" t="s">
        <v>1601</v>
      </c>
      <c r="Q701" s="111" t="s">
        <v>1737</v>
      </c>
      <c r="R701" s="113" t="str">
        <f>IFERROR(CONCATENATE("*",VLOOKUP(L701,PARAM!E:F,2,0),VLOOKUP(M701,PARAM!K:L,2,0),VLOOKUP(N701,PARAM!H:I,2,0),VLOOKUP(P701,PARAM!S:T,2,0),"*"),"")</f>
        <v/>
      </c>
      <c r="S701" s="111" t="str">
        <f>IFERROR(CONCATENATE(VLOOKUP(L701,PARAM!E:F,2,0),VLOOKUP(M701,PARAM!K:L,2,0),VLOOKUP(N701,PARAM!H:I,2,0),VLOOKUP(O701,PARAM!P:Q,2,0),VLOOKUP(P701,PARAM!S:T,2,0)),"")</f>
        <v/>
      </c>
      <c r="T701" s="111">
        <f t="shared" si="4"/>
        <v>0</v>
      </c>
      <c r="U701" s="111" t="str">
        <f t="shared" si="5"/>
        <v>   </v>
      </c>
    </row>
    <row r="702" hidden="1">
      <c r="A702" s="1"/>
      <c r="B702" s="1"/>
      <c r="C702" s="1"/>
      <c r="D702" s="1"/>
      <c r="E702" s="2"/>
      <c r="F702" s="1"/>
      <c r="G702" s="109">
        <f t="shared" si="8"/>
        <v>0</v>
      </c>
      <c r="H702" s="1"/>
      <c r="I702" s="1"/>
      <c r="J702" s="1"/>
      <c r="K702" s="111"/>
      <c r="L702" s="111"/>
      <c r="M702" s="111"/>
      <c r="N702" s="111"/>
      <c r="O702" s="111"/>
      <c r="P702" s="112" t="s">
        <v>1601</v>
      </c>
      <c r="Q702" s="111" t="s">
        <v>1737</v>
      </c>
      <c r="R702" s="113" t="str">
        <f>IFERROR(CONCATENATE("*",VLOOKUP(L702,PARAM!E:F,2,0),VLOOKUP(M702,PARAM!K:L,2,0),VLOOKUP(N702,PARAM!H:I,2,0),VLOOKUP(P702,PARAM!S:T,2,0),"*"),"")</f>
        <v/>
      </c>
      <c r="S702" s="111" t="str">
        <f>IFERROR(CONCATENATE(VLOOKUP(L702,PARAM!E:F,2,0),VLOOKUP(M702,PARAM!K:L,2,0),VLOOKUP(N702,PARAM!H:I,2,0),VLOOKUP(O702,PARAM!P:Q,2,0),VLOOKUP(P702,PARAM!S:T,2,0)),"")</f>
        <v/>
      </c>
      <c r="T702" s="111">
        <f t="shared" si="4"/>
        <v>0</v>
      </c>
      <c r="U702" s="111" t="str">
        <f t="shared" si="5"/>
        <v>   </v>
      </c>
    </row>
    <row r="703" hidden="1">
      <c r="A703" s="1"/>
      <c r="B703" s="1"/>
      <c r="C703" s="1"/>
      <c r="D703" s="1"/>
      <c r="E703" s="2"/>
      <c r="F703" s="1"/>
      <c r="G703" s="109">
        <f t="shared" si="8"/>
        <v>0</v>
      </c>
      <c r="H703" s="1"/>
      <c r="I703" s="1"/>
      <c r="J703" s="1"/>
      <c r="K703" s="111"/>
      <c r="L703" s="111"/>
      <c r="M703" s="111"/>
      <c r="N703" s="111"/>
      <c r="O703" s="111"/>
      <c r="P703" s="112" t="s">
        <v>1601</v>
      </c>
      <c r="Q703" s="111" t="s">
        <v>1737</v>
      </c>
      <c r="R703" s="113" t="str">
        <f>IFERROR(CONCATENATE("*",VLOOKUP(L703,PARAM!E:F,2,0),VLOOKUP(M703,PARAM!K:L,2,0),VLOOKUP(N703,PARAM!H:I,2,0),VLOOKUP(P703,PARAM!S:T,2,0),"*"),"")</f>
        <v/>
      </c>
      <c r="S703" s="111" t="str">
        <f>IFERROR(CONCATENATE(VLOOKUP(L703,PARAM!E:F,2,0),VLOOKUP(M703,PARAM!K:L,2,0),VLOOKUP(N703,PARAM!H:I,2,0),VLOOKUP(O703,PARAM!P:Q,2,0),VLOOKUP(P703,PARAM!S:T,2,0)),"")</f>
        <v/>
      </c>
      <c r="T703" s="111">
        <f t="shared" si="4"/>
        <v>0</v>
      </c>
      <c r="U703" s="111" t="str">
        <f t="shared" si="5"/>
        <v>   </v>
      </c>
    </row>
    <row r="704" hidden="1">
      <c r="A704" s="1"/>
      <c r="B704" s="1"/>
      <c r="C704" s="1"/>
      <c r="D704" s="1"/>
      <c r="E704" s="2"/>
      <c r="F704" s="1"/>
      <c r="G704" s="109">
        <f t="shared" si="8"/>
        <v>0</v>
      </c>
      <c r="H704" s="1"/>
      <c r="I704" s="1"/>
      <c r="J704" s="1"/>
      <c r="K704" s="111"/>
      <c r="L704" s="111"/>
      <c r="M704" s="111"/>
      <c r="N704" s="111"/>
      <c r="O704" s="111"/>
      <c r="P704" s="112" t="s">
        <v>1601</v>
      </c>
      <c r="Q704" s="111" t="s">
        <v>1737</v>
      </c>
      <c r="R704" s="113" t="str">
        <f>IFERROR(CONCATENATE("*",VLOOKUP(L704,PARAM!E:F,2,0),VLOOKUP(M704,PARAM!K:L,2,0),VLOOKUP(N704,PARAM!H:I,2,0),VLOOKUP(P704,PARAM!S:T,2,0),"*"),"")</f>
        <v/>
      </c>
      <c r="S704" s="111" t="str">
        <f>IFERROR(CONCATENATE(VLOOKUP(L704,PARAM!E:F,2,0),VLOOKUP(M704,PARAM!K:L,2,0),VLOOKUP(N704,PARAM!H:I,2,0),VLOOKUP(O704,PARAM!P:Q,2,0),VLOOKUP(P704,PARAM!S:T,2,0)),"")</f>
        <v/>
      </c>
      <c r="T704" s="111">
        <f t="shared" si="4"/>
        <v>0</v>
      </c>
      <c r="U704" s="111" t="str">
        <f t="shared" si="5"/>
        <v>   </v>
      </c>
    </row>
    <row r="705" hidden="1">
      <c r="A705" s="1"/>
      <c r="B705" s="1"/>
      <c r="C705" s="1"/>
      <c r="D705" s="1"/>
      <c r="E705" s="2"/>
      <c r="F705" s="1"/>
      <c r="G705" s="109">
        <f t="shared" si="8"/>
        <v>0</v>
      </c>
      <c r="H705" s="1"/>
      <c r="I705" s="1"/>
      <c r="J705" s="1"/>
      <c r="K705" s="111"/>
      <c r="L705" s="111"/>
      <c r="M705" s="111"/>
      <c r="N705" s="111"/>
      <c r="O705" s="111"/>
      <c r="P705" s="112" t="s">
        <v>1601</v>
      </c>
      <c r="Q705" s="111" t="s">
        <v>1737</v>
      </c>
      <c r="R705" s="113" t="str">
        <f>IFERROR(CONCATENATE("*",VLOOKUP(L705,PARAM!E:F,2,0),VLOOKUP(M705,PARAM!K:L,2,0),VLOOKUP(N705,PARAM!H:I,2,0),VLOOKUP(P705,PARAM!S:T,2,0),"*"),"")</f>
        <v/>
      </c>
      <c r="S705" s="111" t="str">
        <f>IFERROR(CONCATENATE(VLOOKUP(L705,PARAM!E:F,2,0),VLOOKUP(M705,PARAM!K:L,2,0),VLOOKUP(N705,PARAM!H:I,2,0),VLOOKUP(O705,PARAM!P:Q,2,0),VLOOKUP(P705,PARAM!S:T,2,0)),"")</f>
        <v/>
      </c>
      <c r="T705" s="111">
        <f t="shared" si="4"/>
        <v>0</v>
      </c>
      <c r="U705" s="111" t="str">
        <f t="shared" si="5"/>
        <v>   </v>
      </c>
    </row>
    <row r="706" hidden="1">
      <c r="A706" s="1"/>
      <c r="B706" s="1"/>
      <c r="C706" s="1"/>
      <c r="D706" s="1"/>
      <c r="E706" s="2"/>
      <c r="F706" s="1"/>
      <c r="G706" s="109">
        <f t="shared" si="8"/>
        <v>0</v>
      </c>
      <c r="H706" s="1"/>
      <c r="I706" s="1"/>
      <c r="J706" s="1"/>
      <c r="K706" s="111"/>
      <c r="L706" s="111"/>
      <c r="M706" s="111"/>
      <c r="N706" s="111"/>
      <c r="O706" s="111"/>
      <c r="P706" s="112" t="s">
        <v>1601</v>
      </c>
      <c r="Q706" s="111" t="s">
        <v>1737</v>
      </c>
      <c r="R706" s="113" t="str">
        <f>IFERROR(CONCATENATE("*",VLOOKUP(L706,PARAM!E:F,2,0),VLOOKUP(M706,PARAM!K:L,2,0),VLOOKUP(N706,PARAM!H:I,2,0),VLOOKUP(P706,PARAM!S:T,2,0),"*"),"")</f>
        <v/>
      </c>
      <c r="S706" s="111" t="str">
        <f>IFERROR(CONCATENATE(VLOOKUP(L706,PARAM!E:F,2,0),VLOOKUP(M706,PARAM!K:L,2,0),VLOOKUP(N706,PARAM!H:I,2,0),VLOOKUP(O706,PARAM!P:Q,2,0),VLOOKUP(P706,PARAM!S:T,2,0)),"")</f>
        <v/>
      </c>
      <c r="T706" s="111">
        <f t="shared" si="4"/>
        <v>0</v>
      </c>
      <c r="U706" s="111" t="str">
        <f t="shared" si="5"/>
        <v>   </v>
      </c>
    </row>
    <row r="707" hidden="1">
      <c r="A707" s="1"/>
      <c r="B707" s="1"/>
      <c r="C707" s="1"/>
      <c r="D707" s="1"/>
      <c r="E707" s="2"/>
      <c r="F707" s="1"/>
      <c r="G707" s="109">
        <f t="shared" si="8"/>
        <v>0</v>
      </c>
      <c r="H707" s="1"/>
      <c r="I707" s="1"/>
      <c r="J707" s="1"/>
      <c r="K707" s="111"/>
      <c r="L707" s="111"/>
      <c r="M707" s="111"/>
      <c r="N707" s="111"/>
      <c r="O707" s="111"/>
      <c r="P707" s="112" t="s">
        <v>1601</v>
      </c>
      <c r="Q707" s="111" t="s">
        <v>1737</v>
      </c>
      <c r="R707" s="113" t="str">
        <f>IFERROR(CONCATENATE("*",VLOOKUP(L707,PARAM!E:F,2,0),VLOOKUP(M707,PARAM!K:L,2,0),VLOOKUP(N707,PARAM!H:I,2,0),VLOOKUP(P707,PARAM!S:T,2,0),"*"),"")</f>
        <v/>
      </c>
      <c r="S707" s="111" t="str">
        <f>IFERROR(CONCATENATE(VLOOKUP(L707,PARAM!E:F,2,0),VLOOKUP(M707,PARAM!K:L,2,0),VLOOKUP(N707,PARAM!H:I,2,0),VLOOKUP(O707,PARAM!P:Q,2,0),VLOOKUP(P707,PARAM!S:T,2,0)),"")</f>
        <v/>
      </c>
      <c r="T707" s="111">
        <f t="shared" si="4"/>
        <v>0</v>
      </c>
      <c r="U707" s="111" t="str">
        <f t="shared" si="5"/>
        <v>   </v>
      </c>
    </row>
    <row r="708" hidden="1">
      <c r="A708" s="1"/>
      <c r="B708" s="1"/>
      <c r="C708" s="1"/>
      <c r="D708" s="1"/>
      <c r="E708" s="2"/>
      <c r="F708" s="1"/>
      <c r="G708" s="109">
        <f t="shared" si="8"/>
        <v>0</v>
      </c>
      <c r="H708" s="1"/>
      <c r="I708" s="1"/>
      <c r="J708" s="1"/>
      <c r="K708" s="111"/>
      <c r="L708" s="111"/>
      <c r="M708" s="111"/>
      <c r="N708" s="111"/>
      <c r="O708" s="111"/>
      <c r="P708" s="112" t="s">
        <v>1601</v>
      </c>
      <c r="Q708" s="111" t="s">
        <v>1737</v>
      </c>
      <c r="R708" s="113" t="str">
        <f>IFERROR(CONCATENATE("*",VLOOKUP(L708,PARAM!E:F,2,0),VLOOKUP(M708,PARAM!K:L,2,0),VLOOKUP(N708,PARAM!H:I,2,0),VLOOKUP(P708,PARAM!S:T,2,0),"*"),"")</f>
        <v/>
      </c>
      <c r="S708" s="111" t="str">
        <f>IFERROR(CONCATENATE(VLOOKUP(L708,PARAM!E:F,2,0),VLOOKUP(M708,PARAM!K:L,2,0),VLOOKUP(N708,PARAM!H:I,2,0),VLOOKUP(O708,PARAM!P:Q,2,0),VLOOKUP(P708,PARAM!S:T,2,0)),"")</f>
        <v/>
      </c>
      <c r="T708" s="111">
        <f t="shared" si="4"/>
        <v>0</v>
      </c>
      <c r="U708" s="111" t="str">
        <f t="shared" si="5"/>
        <v>   </v>
      </c>
    </row>
    <row r="709" hidden="1">
      <c r="A709" s="1"/>
      <c r="B709" s="1"/>
      <c r="C709" s="1"/>
      <c r="D709" s="1"/>
      <c r="E709" s="2"/>
      <c r="F709" s="1"/>
      <c r="G709" s="109">
        <f t="shared" si="8"/>
        <v>0</v>
      </c>
      <c r="H709" s="1"/>
      <c r="I709" s="1"/>
      <c r="J709" s="1"/>
      <c r="K709" s="111"/>
      <c r="L709" s="111"/>
      <c r="M709" s="111"/>
      <c r="N709" s="111"/>
      <c r="O709" s="111"/>
      <c r="P709" s="112" t="s">
        <v>1601</v>
      </c>
      <c r="Q709" s="111" t="s">
        <v>1737</v>
      </c>
      <c r="R709" s="113" t="str">
        <f>IFERROR(CONCATENATE("*",VLOOKUP(L709,PARAM!E:F,2,0),VLOOKUP(M709,PARAM!K:L,2,0),VLOOKUP(N709,PARAM!H:I,2,0),VLOOKUP(P709,PARAM!S:T,2,0),"*"),"")</f>
        <v/>
      </c>
      <c r="S709" s="111" t="str">
        <f>IFERROR(CONCATENATE(VLOOKUP(L709,PARAM!E:F,2,0),VLOOKUP(M709,PARAM!K:L,2,0),VLOOKUP(N709,PARAM!H:I,2,0),VLOOKUP(O709,PARAM!P:Q,2,0),VLOOKUP(P709,PARAM!S:T,2,0)),"")</f>
        <v/>
      </c>
      <c r="T709" s="111">
        <f t="shared" si="4"/>
        <v>0</v>
      </c>
      <c r="U709" s="111" t="str">
        <f t="shared" si="5"/>
        <v>   </v>
      </c>
    </row>
    <row r="710" hidden="1">
      <c r="A710" s="1"/>
      <c r="B710" s="1"/>
      <c r="C710" s="1"/>
      <c r="D710" s="1"/>
      <c r="E710" s="2"/>
      <c r="F710" s="1"/>
      <c r="G710" s="109">
        <f t="shared" si="8"/>
        <v>0</v>
      </c>
      <c r="H710" s="1"/>
      <c r="I710" s="1"/>
      <c r="J710" s="1"/>
      <c r="K710" s="111"/>
      <c r="L710" s="111"/>
      <c r="M710" s="111"/>
      <c r="N710" s="111"/>
      <c r="O710" s="111"/>
      <c r="P710" s="112" t="s">
        <v>1601</v>
      </c>
      <c r="Q710" s="111" t="s">
        <v>1737</v>
      </c>
      <c r="R710" s="113" t="str">
        <f>IFERROR(CONCATENATE("*",VLOOKUP(L710,PARAM!E:F,2,0),VLOOKUP(M710,PARAM!K:L,2,0),VLOOKUP(N710,PARAM!H:I,2,0),VLOOKUP(P710,PARAM!S:T,2,0),"*"),"")</f>
        <v/>
      </c>
      <c r="S710" s="111" t="str">
        <f>IFERROR(CONCATENATE(VLOOKUP(L710,PARAM!E:F,2,0),VLOOKUP(M710,PARAM!K:L,2,0),VLOOKUP(N710,PARAM!H:I,2,0),VLOOKUP(O710,PARAM!P:Q,2,0),VLOOKUP(P710,PARAM!S:T,2,0)),"")</f>
        <v/>
      </c>
      <c r="T710" s="111">
        <f t="shared" si="4"/>
        <v>0</v>
      </c>
      <c r="U710" s="111" t="str">
        <f t="shared" si="5"/>
        <v>   </v>
      </c>
    </row>
    <row r="711" hidden="1">
      <c r="A711" s="1"/>
      <c r="B711" s="1"/>
      <c r="C711" s="1"/>
      <c r="D711" s="1"/>
      <c r="E711" s="2"/>
      <c r="F711" s="1"/>
      <c r="G711" s="109">
        <f t="shared" si="8"/>
        <v>0</v>
      </c>
      <c r="H711" s="1"/>
      <c r="I711" s="1"/>
      <c r="J711" s="1"/>
      <c r="K711" s="111"/>
      <c r="L711" s="111"/>
      <c r="M711" s="111"/>
      <c r="N711" s="111"/>
      <c r="O711" s="111"/>
      <c r="P711" s="112" t="s">
        <v>1601</v>
      </c>
      <c r="Q711" s="111" t="s">
        <v>1737</v>
      </c>
      <c r="R711" s="113" t="str">
        <f>IFERROR(CONCATENATE("*",VLOOKUP(L711,PARAM!E:F,2,0),VLOOKUP(M711,PARAM!K:L,2,0),VLOOKUP(N711,PARAM!H:I,2,0),VLOOKUP(P711,PARAM!S:T,2,0),"*"),"")</f>
        <v/>
      </c>
      <c r="S711" s="111" t="str">
        <f>IFERROR(CONCATENATE(VLOOKUP(L711,PARAM!E:F,2,0),VLOOKUP(M711,PARAM!K:L,2,0),VLOOKUP(N711,PARAM!H:I,2,0),VLOOKUP(O711,PARAM!P:Q,2,0),VLOOKUP(P711,PARAM!S:T,2,0)),"")</f>
        <v/>
      </c>
      <c r="T711" s="111">
        <f t="shared" si="4"/>
        <v>0</v>
      </c>
      <c r="U711" s="111" t="str">
        <f t="shared" si="5"/>
        <v>   </v>
      </c>
    </row>
    <row r="712" hidden="1">
      <c r="A712" s="1"/>
      <c r="B712" s="1"/>
      <c r="C712" s="1"/>
      <c r="D712" s="1"/>
      <c r="E712" s="2"/>
      <c r="F712" s="1"/>
      <c r="G712" s="109">
        <f t="shared" si="8"/>
        <v>0</v>
      </c>
      <c r="H712" s="1"/>
      <c r="I712" s="1"/>
      <c r="J712" s="1"/>
      <c r="K712" s="111"/>
      <c r="L712" s="111"/>
      <c r="M712" s="111"/>
      <c r="N712" s="111"/>
      <c r="O712" s="111"/>
      <c r="P712" s="112" t="s">
        <v>1601</v>
      </c>
      <c r="Q712" s="111" t="s">
        <v>1737</v>
      </c>
      <c r="R712" s="113" t="str">
        <f>IFERROR(CONCATENATE("*",VLOOKUP(L712,PARAM!E:F,2,0),VLOOKUP(M712,PARAM!K:L,2,0),VLOOKUP(N712,PARAM!H:I,2,0),VLOOKUP(P712,PARAM!S:T,2,0),"*"),"")</f>
        <v/>
      </c>
      <c r="S712" s="111" t="str">
        <f>IFERROR(CONCATENATE(VLOOKUP(L712,PARAM!E:F,2,0),VLOOKUP(M712,PARAM!K:L,2,0),VLOOKUP(N712,PARAM!H:I,2,0),VLOOKUP(O712,PARAM!P:Q,2,0),VLOOKUP(P712,PARAM!S:T,2,0)),"")</f>
        <v/>
      </c>
      <c r="T712" s="111">
        <f t="shared" si="4"/>
        <v>0</v>
      </c>
      <c r="U712" s="111" t="str">
        <f t="shared" si="5"/>
        <v>   </v>
      </c>
    </row>
    <row r="713" hidden="1">
      <c r="A713" s="1"/>
      <c r="B713" s="1"/>
      <c r="C713" s="1"/>
      <c r="D713" s="1"/>
      <c r="E713" s="2"/>
      <c r="F713" s="1"/>
      <c r="G713" s="109">
        <f t="shared" si="8"/>
        <v>0</v>
      </c>
      <c r="H713" s="1"/>
      <c r="I713" s="1"/>
      <c r="J713" s="1"/>
      <c r="K713" s="111"/>
      <c r="L713" s="111"/>
      <c r="M713" s="111"/>
      <c r="N713" s="111"/>
      <c r="O713" s="111"/>
      <c r="P713" s="112" t="s">
        <v>1601</v>
      </c>
      <c r="Q713" s="111" t="s">
        <v>1737</v>
      </c>
      <c r="R713" s="113" t="str">
        <f>IFERROR(CONCATENATE("*",VLOOKUP(L713,PARAM!E:F,2,0),VLOOKUP(M713,PARAM!K:L,2,0),VLOOKUP(N713,PARAM!H:I,2,0),VLOOKUP(P713,PARAM!S:T,2,0),"*"),"")</f>
        <v/>
      </c>
      <c r="S713" s="111" t="str">
        <f>IFERROR(CONCATENATE(VLOOKUP(L713,PARAM!E:F,2,0),VLOOKUP(M713,PARAM!K:L,2,0),VLOOKUP(N713,PARAM!H:I,2,0),VLOOKUP(O713,PARAM!P:Q,2,0),VLOOKUP(P713,PARAM!S:T,2,0)),"")</f>
        <v/>
      </c>
      <c r="T713" s="111">
        <f t="shared" si="4"/>
        <v>0</v>
      </c>
      <c r="U713" s="111" t="str">
        <f t="shared" si="5"/>
        <v>   </v>
      </c>
    </row>
    <row r="714" hidden="1">
      <c r="A714" s="1"/>
      <c r="B714" s="1"/>
      <c r="C714" s="1"/>
      <c r="D714" s="1"/>
      <c r="E714" s="2"/>
      <c r="F714" s="1"/>
      <c r="G714" s="109">
        <f t="shared" si="8"/>
        <v>0</v>
      </c>
      <c r="H714" s="1"/>
      <c r="I714" s="1"/>
      <c r="J714" s="1"/>
      <c r="K714" s="111"/>
      <c r="L714" s="111"/>
      <c r="M714" s="111"/>
      <c r="N714" s="111"/>
      <c r="O714" s="111"/>
      <c r="P714" s="112" t="s">
        <v>1601</v>
      </c>
      <c r="Q714" s="111" t="s">
        <v>1737</v>
      </c>
      <c r="R714" s="113" t="str">
        <f>IFERROR(CONCATENATE("*",VLOOKUP(L714,PARAM!E:F,2,0),VLOOKUP(M714,PARAM!K:L,2,0),VLOOKUP(N714,PARAM!H:I,2,0),VLOOKUP(P714,PARAM!S:T,2,0),"*"),"")</f>
        <v/>
      </c>
      <c r="S714" s="111" t="str">
        <f>IFERROR(CONCATENATE(VLOOKUP(L714,PARAM!E:F,2,0),VLOOKUP(M714,PARAM!K:L,2,0),VLOOKUP(N714,PARAM!H:I,2,0),VLOOKUP(O714,PARAM!P:Q,2,0),VLOOKUP(P714,PARAM!S:T,2,0)),"")</f>
        <v/>
      </c>
      <c r="T714" s="111">
        <f t="shared" si="4"/>
        <v>0</v>
      </c>
      <c r="U714" s="111" t="str">
        <f t="shared" si="5"/>
        <v>   </v>
      </c>
    </row>
    <row r="715" hidden="1">
      <c r="A715" s="1"/>
      <c r="B715" s="1"/>
      <c r="C715" s="1"/>
      <c r="D715" s="1"/>
      <c r="E715" s="2"/>
      <c r="F715" s="1"/>
      <c r="G715" s="109">
        <f t="shared" si="8"/>
        <v>0</v>
      </c>
      <c r="H715" s="1"/>
      <c r="I715" s="1"/>
      <c r="J715" s="1"/>
      <c r="K715" s="111"/>
      <c r="L715" s="111"/>
      <c r="M715" s="111"/>
      <c r="N715" s="111"/>
      <c r="O715" s="111"/>
      <c r="P715" s="112" t="s">
        <v>1601</v>
      </c>
      <c r="Q715" s="111" t="s">
        <v>1737</v>
      </c>
      <c r="R715" s="113" t="str">
        <f>IFERROR(CONCATENATE("*",VLOOKUP(L715,PARAM!E:F,2,0),VLOOKUP(M715,PARAM!K:L,2,0),VLOOKUP(N715,PARAM!H:I,2,0),VLOOKUP(P715,PARAM!S:T,2,0),"*"),"")</f>
        <v/>
      </c>
      <c r="S715" s="111" t="str">
        <f>IFERROR(CONCATENATE(VLOOKUP(L715,PARAM!E:F,2,0),VLOOKUP(M715,PARAM!K:L,2,0),VLOOKUP(N715,PARAM!H:I,2,0),VLOOKUP(O715,PARAM!P:Q,2,0),VLOOKUP(P715,PARAM!S:T,2,0)),"")</f>
        <v/>
      </c>
      <c r="T715" s="111">
        <f t="shared" si="4"/>
        <v>0</v>
      </c>
      <c r="U715" s="111" t="str">
        <f t="shared" si="5"/>
        <v>   </v>
      </c>
    </row>
    <row r="716" hidden="1">
      <c r="A716" s="1"/>
      <c r="B716" s="1"/>
      <c r="C716" s="1"/>
      <c r="D716" s="1"/>
      <c r="E716" s="2"/>
      <c r="F716" s="1"/>
      <c r="G716" s="109">
        <f t="shared" si="8"/>
        <v>0</v>
      </c>
      <c r="H716" s="1"/>
      <c r="I716" s="1"/>
      <c r="J716" s="1"/>
      <c r="K716" s="111"/>
      <c r="L716" s="111"/>
      <c r="M716" s="111"/>
      <c r="N716" s="111"/>
      <c r="O716" s="111"/>
      <c r="P716" s="112" t="s">
        <v>1601</v>
      </c>
      <c r="Q716" s="111" t="s">
        <v>1737</v>
      </c>
      <c r="R716" s="113" t="str">
        <f>IFERROR(CONCATENATE("*",VLOOKUP(L716,PARAM!E:F,2,0),VLOOKUP(M716,PARAM!K:L,2,0),VLOOKUP(N716,PARAM!H:I,2,0),VLOOKUP(P716,PARAM!S:T,2,0),"*"),"")</f>
        <v/>
      </c>
      <c r="S716" s="111" t="str">
        <f>IFERROR(CONCATENATE(VLOOKUP(L716,PARAM!E:F,2,0),VLOOKUP(M716,PARAM!K:L,2,0),VLOOKUP(N716,PARAM!H:I,2,0),VLOOKUP(O716,PARAM!P:Q,2,0),VLOOKUP(P716,PARAM!S:T,2,0)),"")</f>
        <v/>
      </c>
      <c r="T716" s="111">
        <f t="shared" si="4"/>
        <v>0</v>
      </c>
      <c r="U716" s="111" t="str">
        <f t="shared" si="5"/>
        <v>   </v>
      </c>
    </row>
    <row r="717" hidden="1">
      <c r="A717" s="1"/>
      <c r="B717" s="1"/>
      <c r="C717" s="1"/>
      <c r="D717" s="1"/>
      <c r="E717" s="2"/>
      <c r="F717" s="1"/>
      <c r="G717" s="109">
        <f t="shared" si="8"/>
        <v>0</v>
      </c>
      <c r="H717" s="1"/>
      <c r="I717" s="1"/>
      <c r="J717" s="1"/>
      <c r="K717" s="111"/>
      <c r="L717" s="111"/>
      <c r="M717" s="111"/>
      <c r="N717" s="111"/>
      <c r="O717" s="111"/>
      <c r="P717" s="112" t="s">
        <v>1601</v>
      </c>
      <c r="Q717" s="111" t="s">
        <v>1737</v>
      </c>
      <c r="R717" s="113" t="str">
        <f>IFERROR(CONCATENATE("*",VLOOKUP(L717,PARAM!E:F,2,0),VLOOKUP(M717,PARAM!K:L,2,0),VLOOKUP(N717,PARAM!H:I,2,0),VLOOKUP(P717,PARAM!S:T,2,0),"*"),"")</f>
        <v/>
      </c>
      <c r="S717" s="111" t="str">
        <f>IFERROR(CONCATENATE(VLOOKUP(L717,PARAM!E:F,2,0),VLOOKUP(M717,PARAM!K:L,2,0),VLOOKUP(N717,PARAM!H:I,2,0),VLOOKUP(O717,PARAM!P:Q,2,0),VLOOKUP(P717,PARAM!S:T,2,0)),"")</f>
        <v/>
      </c>
      <c r="T717" s="111">
        <f t="shared" si="4"/>
        <v>0</v>
      </c>
      <c r="U717" s="111" t="str">
        <f t="shared" si="5"/>
        <v>   </v>
      </c>
    </row>
    <row r="718" hidden="1">
      <c r="A718" s="1"/>
      <c r="B718" s="1"/>
      <c r="C718" s="1"/>
      <c r="D718" s="1"/>
      <c r="E718" s="2"/>
      <c r="F718" s="1"/>
      <c r="G718" s="109">
        <f t="shared" si="8"/>
        <v>0</v>
      </c>
      <c r="H718" s="1"/>
      <c r="I718" s="1"/>
      <c r="J718" s="1"/>
      <c r="K718" s="111"/>
      <c r="L718" s="111"/>
      <c r="M718" s="111"/>
      <c r="N718" s="111"/>
      <c r="O718" s="111"/>
      <c r="P718" s="112" t="s">
        <v>1601</v>
      </c>
      <c r="Q718" s="111" t="s">
        <v>1737</v>
      </c>
      <c r="R718" s="113" t="str">
        <f>IFERROR(CONCATENATE("*",VLOOKUP(L718,PARAM!E:F,2,0),VLOOKUP(M718,PARAM!K:L,2,0),VLOOKUP(N718,PARAM!H:I,2,0),VLOOKUP(P718,PARAM!S:T,2,0),"*"),"")</f>
        <v/>
      </c>
      <c r="S718" s="111" t="str">
        <f>IFERROR(CONCATENATE(VLOOKUP(L718,PARAM!E:F,2,0),VLOOKUP(M718,PARAM!K:L,2,0),VLOOKUP(N718,PARAM!H:I,2,0),VLOOKUP(O718,PARAM!P:Q,2,0),VLOOKUP(P718,PARAM!S:T,2,0)),"")</f>
        <v/>
      </c>
      <c r="T718" s="111">
        <f t="shared" si="4"/>
        <v>0</v>
      </c>
      <c r="U718" s="111" t="str">
        <f t="shared" si="5"/>
        <v>   </v>
      </c>
    </row>
    <row r="719" hidden="1">
      <c r="A719" s="1"/>
      <c r="B719" s="1"/>
      <c r="C719" s="1"/>
      <c r="D719" s="1"/>
      <c r="E719" s="2"/>
      <c r="F719" s="1"/>
      <c r="G719" s="109">
        <f t="shared" si="8"/>
        <v>0</v>
      </c>
      <c r="H719" s="1"/>
      <c r="I719" s="1"/>
      <c r="J719" s="1"/>
      <c r="K719" s="111"/>
      <c r="L719" s="111"/>
      <c r="M719" s="111"/>
      <c r="N719" s="111"/>
      <c r="O719" s="111"/>
      <c r="P719" s="112" t="s">
        <v>1601</v>
      </c>
      <c r="Q719" s="111" t="s">
        <v>1737</v>
      </c>
      <c r="R719" s="113" t="str">
        <f>IFERROR(CONCATENATE("*",VLOOKUP(L719,PARAM!E:F,2,0),VLOOKUP(M719,PARAM!K:L,2,0),VLOOKUP(N719,PARAM!H:I,2,0),VLOOKUP(P719,PARAM!S:T,2,0),"*"),"")</f>
        <v/>
      </c>
      <c r="S719" s="111" t="str">
        <f>IFERROR(CONCATENATE(VLOOKUP(L719,PARAM!E:F,2,0),VLOOKUP(M719,PARAM!K:L,2,0),VLOOKUP(N719,PARAM!H:I,2,0),VLOOKUP(O719,PARAM!P:Q,2,0),VLOOKUP(P719,PARAM!S:T,2,0)),"")</f>
        <v/>
      </c>
      <c r="T719" s="111">
        <f t="shared" si="4"/>
        <v>0</v>
      </c>
      <c r="U719" s="111" t="str">
        <f t="shared" si="5"/>
        <v>   </v>
      </c>
    </row>
    <row r="720" hidden="1">
      <c r="A720" s="1"/>
      <c r="B720" s="1"/>
      <c r="C720" s="1"/>
      <c r="D720" s="1"/>
      <c r="E720" s="2"/>
      <c r="F720" s="1"/>
      <c r="G720" s="109">
        <f t="shared" si="8"/>
        <v>0</v>
      </c>
      <c r="H720" s="1"/>
      <c r="I720" s="1"/>
      <c r="J720" s="1"/>
      <c r="K720" s="111"/>
      <c r="L720" s="111"/>
      <c r="M720" s="111"/>
      <c r="N720" s="111"/>
      <c r="O720" s="111"/>
      <c r="P720" s="112" t="s">
        <v>1601</v>
      </c>
      <c r="Q720" s="111" t="s">
        <v>1737</v>
      </c>
      <c r="R720" s="113" t="str">
        <f>IFERROR(CONCATENATE("*",VLOOKUP(L720,PARAM!E:F,2,0),VLOOKUP(M720,PARAM!K:L,2,0),VLOOKUP(N720,PARAM!H:I,2,0),VLOOKUP(P720,PARAM!S:T,2,0),"*"),"")</f>
        <v/>
      </c>
      <c r="S720" s="111" t="str">
        <f>IFERROR(CONCATENATE(VLOOKUP(L720,PARAM!E:F,2,0),VLOOKUP(M720,PARAM!K:L,2,0),VLOOKUP(N720,PARAM!H:I,2,0),VLOOKUP(O720,PARAM!P:Q,2,0),VLOOKUP(P720,PARAM!S:T,2,0)),"")</f>
        <v/>
      </c>
      <c r="T720" s="111">
        <f t="shared" si="4"/>
        <v>0</v>
      </c>
      <c r="U720" s="111" t="str">
        <f t="shared" si="5"/>
        <v>   </v>
      </c>
    </row>
    <row r="721" hidden="1">
      <c r="A721" s="1"/>
      <c r="B721" s="1"/>
      <c r="C721" s="1"/>
      <c r="D721" s="1"/>
      <c r="E721" s="2"/>
      <c r="F721" s="1"/>
      <c r="G721" s="109">
        <f t="shared" si="8"/>
        <v>0</v>
      </c>
      <c r="H721" s="1"/>
      <c r="I721" s="1"/>
      <c r="J721" s="1"/>
      <c r="K721" s="111"/>
      <c r="L721" s="111"/>
      <c r="M721" s="111"/>
      <c r="N721" s="111"/>
      <c r="O721" s="111"/>
      <c r="P721" s="112" t="s">
        <v>1601</v>
      </c>
      <c r="Q721" s="111" t="s">
        <v>1737</v>
      </c>
      <c r="R721" s="113" t="str">
        <f>IFERROR(CONCATENATE("*",VLOOKUP(L721,PARAM!E:F,2,0),VLOOKUP(M721,PARAM!K:L,2,0),VLOOKUP(N721,PARAM!H:I,2,0),VLOOKUP(P721,PARAM!S:T,2,0),"*"),"")</f>
        <v/>
      </c>
      <c r="S721" s="111" t="str">
        <f>IFERROR(CONCATENATE(VLOOKUP(L721,PARAM!E:F,2,0),VLOOKUP(M721,PARAM!K:L,2,0),VLOOKUP(N721,PARAM!H:I,2,0),VLOOKUP(O721,PARAM!P:Q,2,0),VLOOKUP(P721,PARAM!S:T,2,0)),"")</f>
        <v/>
      </c>
      <c r="T721" s="111">
        <f t="shared" si="4"/>
        <v>0</v>
      </c>
      <c r="U721" s="111" t="str">
        <f t="shared" si="5"/>
        <v>   </v>
      </c>
    </row>
    <row r="722" hidden="1">
      <c r="A722" s="1"/>
      <c r="B722" s="1"/>
      <c r="C722" s="1"/>
      <c r="D722" s="1"/>
      <c r="E722" s="2"/>
      <c r="F722" s="1"/>
      <c r="G722" s="109">
        <f t="shared" si="8"/>
        <v>0</v>
      </c>
      <c r="H722" s="1"/>
      <c r="I722" s="1"/>
      <c r="J722" s="1"/>
      <c r="K722" s="111"/>
      <c r="L722" s="111"/>
      <c r="M722" s="111"/>
      <c r="N722" s="111"/>
      <c r="O722" s="111"/>
      <c r="P722" s="112" t="s">
        <v>1601</v>
      </c>
      <c r="Q722" s="111" t="s">
        <v>1737</v>
      </c>
      <c r="R722" s="113" t="str">
        <f>IFERROR(CONCATENATE("*",VLOOKUP(L722,PARAM!E:F,2,0),VLOOKUP(M722,PARAM!K:L,2,0),VLOOKUP(N722,PARAM!H:I,2,0),VLOOKUP(P722,PARAM!S:T,2,0),"*"),"")</f>
        <v/>
      </c>
      <c r="S722" s="111" t="str">
        <f>IFERROR(CONCATENATE(VLOOKUP(L722,PARAM!E:F,2,0),VLOOKUP(M722,PARAM!K:L,2,0),VLOOKUP(N722,PARAM!H:I,2,0),VLOOKUP(O722,PARAM!P:Q,2,0),VLOOKUP(P722,PARAM!S:T,2,0)),"")</f>
        <v/>
      </c>
      <c r="T722" s="111">
        <f t="shared" si="4"/>
        <v>0</v>
      </c>
      <c r="U722" s="111" t="str">
        <f t="shared" si="5"/>
        <v>   </v>
      </c>
    </row>
    <row r="723" hidden="1">
      <c r="A723" s="1"/>
      <c r="B723" s="1"/>
      <c r="C723" s="1"/>
      <c r="D723" s="1"/>
      <c r="E723" s="2"/>
      <c r="F723" s="1"/>
      <c r="G723" s="109">
        <f t="shared" si="8"/>
        <v>0</v>
      </c>
      <c r="H723" s="1"/>
      <c r="I723" s="1"/>
      <c r="J723" s="1"/>
      <c r="K723" s="111"/>
      <c r="L723" s="111"/>
      <c r="M723" s="111"/>
      <c r="N723" s="111"/>
      <c r="O723" s="111"/>
      <c r="P723" s="112" t="s">
        <v>1601</v>
      </c>
      <c r="Q723" s="111" t="s">
        <v>1737</v>
      </c>
      <c r="R723" s="113" t="str">
        <f>IFERROR(CONCATENATE("*",VLOOKUP(L723,PARAM!E:F,2,0),VLOOKUP(M723,PARAM!K:L,2,0),VLOOKUP(N723,PARAM!H:I,2,0),VLOOKUP(P723,PARAM!S:T,2,0),"*"),"")</f>
        <v/>
      </c>
      <c r="S723" s="111" t="str">
        <f>IFERROR(CONCATENATE(VLOOKUP(L723,PARAM!E:F,2,0),VLOOKUP(M723,PARAM!K:L,2,0),VLOOKUP(N723,PARAM!H:I,2,0),VLOOKUP(O723,PARAM!P:Q,2,0),VLOOKUP(P723,PARAM!S:T,2,0)),"")</f>
        <v/>
      </c>
      <c r="T723" s="111">
        <f t="shared" si="4"/>
        <v>0</v>
      </c>
      <c r="U723" s="111" t="str">
        <f t="shared" si="5"/>
        <v>   </v>
      </c>
    </row>
    <row r="724" hidden="1">
      <c r="A724" s="1"/>
      <c r="B724" s="1"/>
      <c r="C724" s="1"/>
      <c r="D724" s="1"/>
      <c r="E724" s="2"/>
      <c r="F724" s="1"/>
      <c r="G724" s="109">
        <f t="shared" si="8"/>
        <v>0</v>
      </c>
      <c r="H724" s="1"/>
      <c r="I724" s="1"/>
      <c r="J724" s="1"/>
      <c r="K724" s="111"/>
      <c r="L724" s="111"/>
      <c r="M724" s="111"/>
      <c r="N724" s="111"/>
      <c r="O724" s="111"/>
      <c r="P724" s="112" t="s">
        <v>1601</v>
      </c>
      <c r="Q724" s="111" t="s">
        <v>1737</v>
      </c>
      <c r="R724" s="113" t="str">
        <f>IFERROR(CONCATENATE("*",VLOOKUP(L724,PARAM!E:F,2,0),VLOOKUP(M724,PARAM!K:L,2,0),VLOOKUP(N724,PARAM!H:I,2,0),VLOOKUP(P724,PARAM!S:T,2,0),"*"),"")</f>
        <v/>
      </c>
      <c r="S724" s="111" t="str">
        <f>IFERROR(CONCATENATE(VLOOKUP(L724,PARAM!E:F,2,0),VLOOKUP(M724,PARAM!K:L,2,0),VLOOKUP(N724,PARAM!H:I,2,0),VLOOKUP(O724,PARAM!P:Q,2,0),VLOOKUP(P724,PARAM!S:T,2,0)),"")</f>
        <v/>
      </c>
      <c r="T724" s="111">
        <f t="shared" si="4"/>
        <v>0</v>
      </c>
      <c r="U724" s="111" t="str">
        <f t="shared" si="5"/>
        <v>   </v>
      </c>
    </row>
    <row r="725" hidden="1">
      <c r="A725" s="1"/>
      <c r="B725" s="1"/>
      <c r="C725" s="1"/>
      <c r="D725" s="1"/>
      <c r="E725" s="2"/>
      <c r="F725" s="1"/>
      <c r="G725" s="109">
        <f t="shared" si="8"/>
        <v>0</v>
      </c>
      <c r="H725" s="1"/>
      <c r="I725" s="1"/>
      <c r="J725" s="1"/>
      <c r="K725" s="111"/>
      <c r="L725" s="111"/>
      <c r="M725" s="111"/>
      <c r="N725" s="111"/>
      <c r="O725" s="111"/>
      <c r="P725" s="112" t="s">
        <v>1601</v>
      </c>
      <c r="Q725" s="111" t="s">
        <v>1737</v>
      </c>
      <c r="R725" s="113" t="str">
        <f>IFERROR(CONCATENATE("*",VLOOKUP(L725,PARAM!E:F,2,0),VLOOKUP(M725,PARAM!K:L,2,0),VLOOKUP(N725,PARAM!H:I,2,0),VLOOKUP(P725,PARAM!S:T,2,0),"*"),"")</f>
        <v/>
      </c>
      <c r="S725" s="111" t="str">
        <f>IFERROR(CONCATENATE(VLOOKUP(L725,PARAM!E:F,2,0),VLOOKUP(M725,PARAM!K:L,2,0),VLOOKUP(N725,PARAM!H:I,2,0),VLOOKUP(O725,PARAM!P:Q,2,0),VLOOKUP(P725,PARAM!S:T,2,0)),"")</f>
        <v/>
      </c>
      <c r="T725" s="111">
        <f t="shared" si="4"/>
        <v>0</v>
      </c>
      <c r="U725" s="111" t="str">
        <f t="shared" si="5"/>
        <v>   </v>
      </c>
    </row>
    <row r="726" hidden="1">
      <c r="A726" s="1"/>
      <c r="B726" s="1"/>
      <c r="C726" s="1"/>
      <c r="D726" s="1"/>
      <c r="E726" s="2"/>
      <c r="F726" s="1"/>
      <c r="G726" s="109">
        <f t="shared" si="8"/>
        <v>0</v>
      </c>
      <c r="H726" s="1"/>
      <c r="I726" s="1"/>
      <c r="J726" s="1"/>
      <c r="K726" s="111"/>
      <c r="L726" s="111"/>
      <c r="M726" s="111"/>
      <c r="N726" s="111"/>
      <c r="O726" s="111"/>
      <c r="P726" s="112" t="s">
        <v>1601</v>
      </c>
      <c r="Q726" s="111" t="s">
        <v>1737</v>
      </c>
      <c r="R726" s="113" t="str">
        <f>IFERROR(CONCATENATE("*",VLOOKUP(L726,PARAM!E:F,2,0),VLOOKUP(M726,PARAM!K:L,2,0),VLOOKUP(N726,PARAM!H:I,2,0),VLOOKUP(P726,PARAM!S:T,2,0),"*"),"")</f>
        <v/>
      </c>
      <c r="S726" s="111" t="str">
        <f>IFERROR(CONCATENATE(VLOOKUP(L726,PARAM!E:F,2,0),VLOOKUP(M726,PARAM!K:L,2,0),VLOOKUP(N726,PARAM!H:I,2,0),VLOOKUP(O726,PARAM!P:Q,2,0),VLOOKUP(P726,PARAM!S:T,2,0)),"")</f>
        <v/>
      </c>
      <c r="T726" s="111">
        <f t="shared" si="4"/>
        <v>0</v>
      </c>
      <c r="U726" s="111" t="str">
        <f t="shared" si="5"/>
        <v>   </v>
      </c>
    </row>
    <row r="727" hidden="1">
      <c r="A727" s="1"/>
      <c r="B727" s="1"/>
      <c r="C727" s="1"/>
      <c r="D727" s="1"/>
      <c r="E727" s="2"/>
      <c r="F727" s="1"/>
      <c r="G727" s="109">
        <f t="shared" si="8"/>
        <v>0</v>
      </c>
      <c r="H727" s="1"/>
      <c r="I727" s="1"/>
      <c r="J727" s="1"/>
      <c r="K727" s="111"/>
      <c r="L727" s="111"/>
      <c r="M727" s="111"/>
      <c r="N727" s="111"/>
      <c r="O727" s="111"/>
      <c r="P727" s="112" t="s">
        <v>1601</v>
      </c>
      <c r="Q727" s="111" t="s">
        <v>1737</v>
      </c>
      <c r="R727" s="113" t="str">
        <f>IFERROR(CONCATENATE("*",VLOOKUP(L727,PARAM!E:F,2,0),VLOOKUP(M727,PARAM!K:L,2,0),VLOOKUP(N727,PARAM!H:I,2,0),VLOOKUP(P727,PARAM!S:T,2,0),"*"),"")</f>
        <v/>
      </c>
      <c r="S727" s="111" t="str">
        <f>IFERROR(CONCATENATE(VLOOKUP(L727,PARAM!E:F,2,0),VLOOKUP(M727,PARAM!K:L,2,0),VLOOKUP(N727,PARAM!H:I,2,0),VLOOKUP(O727,PARAM!P:Q,2,0),VLOOKUP(P727,PARAM!S:T,2,0)),"")</f>
        <v/>
      </c>
      <c r="T727" s="111">
        <f t="shared" si="4"/>
        <v>0</v>
      </c>
      <c r="U727" s="111" t="str">
        <f t="shared" si="5"/>
        <v>   </v>
      </c>
    </row>
    <row r="728" hidden="1">
      <c r="A728" s="1"/>
      <c r="B728" s="1"/>
      <c r="C728" s="1"/>
      <c r="D728" s="1"/>
      <c r="E728" s="2"/>
      <c r="F728" s="1"/>
      <c r="G728" s="109">
        <f t="shared" si="8"/>
        <v>0</v>
      </c>
      <c r="H728" s="1"/>
      <c r="I728" s="1"/>
      <c r="J728" s="1"/>
      <c r="K728" s="111"/>
      <c r="L728" s="111"/>
      <c r="M728" s="111"/>
      <c r="N728" s="111"/>
      <c r="O728" s="111"/>
      <c r="P728" s="112" t="s">
        <v>1601</v>
      </c>
      <c r="Q728" s="111" t="s">
        <v>1737</v>
      </c>
      <c r="R728" s="113" t="str">
        <f>IFERROR(CONCATENATE("*",VLOOKUP(L728,PARAM!E:F,2,0),VLOOKUP(M728,PARAM!K:L,2,0),VLOOKUP(N728,PARAM!H:I,2,0),VLOOKUP(P728,PARAM!S:T,2,0),"*"),"")</f>
        <v/>
      </c>
      <c r="S728" s="111" t="str">
        <f>IFERROR(CONCATENATE(VLOOKUP(L728,PARAM!E:F,2,0),VLOOKUP(M728,PARAM!K:L,2,0),VLOOKUP(N728,PARAM!H:I,2,0),VLOOKUP(O728,PARAM!P:Q,2,0),VLOOKUP(P728,PARAM!S:T,2,0)),"")</f>
        <v/>
      </c>
      <c r="T728" s="111">
        <f t="shared" si="4"/>
        <v>0</v>
      </c>
      <c r="U728" s="111" t="str">
        <f t="shared" si="5"/>
        <v>   </v>
      </c>
    </row>
    <row r="729" hidden="1">
      <c r="A729" s="1"/>
      <c r="B729" s="1"/>
      <c r="C729" s="1"/>
      <c r="D729" s="1"/>
      <c r="E729" s="2"/>
      <c r="F729" s="1"/>
      <c r="G729" s="109">
        <f t="shared" si="8"/>
        <v>0</v>
      </c>
      <c r="H729" s="1"/>
      <c r="I729" s="1"/>
      <c r="J729" s="1"/>
      <c r="K729" s="111"/>
      <c r="L729" s="111"/>
      <c r="M729" s="111"/>
      <c r="N729" s="111"/>
      <c r="O729" s="111"/>
      <c r="P729" s="112" t="s">
        <v>1601</v>
      </c>
      <c r="Q729" s="111" t="s">
        <v>1737</v>
      </c>
      <c r="R729" s="113" t="str">
        <f>IFERROR(CONCATENATE("*",VLOOKUP(L729,PARAM!E:F,2,0),VLOOKUP(M729,PARAM!K:L,2,0),VLOOKUP(N729,PARAM!H:I,2,0),VLOOKUP(P729,PARAM!S:T,2,0),"*"),"")</f>
        <v/>
      </c>
      <c r="S729" s="111" t="str">
        <f>IFERROR(CONCATENATE(VLOOKUP(L729,PARAM!E:F,2,0),VLOOKUP(M729,PARAM!K:L,2,0),VLOOKUP(N729,PARAM!H:I,2,0),VLOOKUP(O729,PARAM!P:Q,2,0),VLOOKUP(P729,PARAM!S:T,2,0)),"")</f>
        <v/>
      </c>
      <c r="T729" s="111">
        <f t="shared" si="4"/>
        <v>0</v>
      </c>
      <c r="U729" s="111" t="str">
        <f t="shared" si="5"/>
        <v>   </v>
      </c>
    </row>
    <row r="730" hidden="1">
      <c r="A730" s="1"/>
      <c r="B730" s="1"/>
      <c r="C730" s="1"/>
      <c r="D730" s="1"/>
      <c r="E730" s="2"/>
      <c r="F730" s="1"/>
      <c r="G730" s="109">
        <f t="shared" si="8"/>
        <v>0</v>
      </c>
      <c r="H730" s="1"/>
      <c r="I730" s="1"/>
      <c r="J730" s="1"/>
      <c r="K730" s="111"/>
      <c r="L730" s="111"/>
      <c r="M730" s="111"/>
      <c r="N730" s="111"/>
      <c r="O730" s="111"/>
      <c r="P730" s="112" t="s">
        <v>1601</v>
      </c>
      <c r="Q730" s="111" t="s">
        <v>1737</v>
      </c>
      <c r="R730" s="113" t="str">
        <f>IFERROR(CONCATENATE("*",VLOOKUP(L730,PARAM!E:F,2,0),VLOOKUP(M730,PARAM!K:L,2,0),VLOOKUP(N730,PARAM!H:I,2,0),VLOOKUP(P730,PARAM!S:T,2,0),"*"),"")</f>
        <v/>
      </c>
      <c r="S730" s="111" t="str">
        <f>IFERROR(CONCATENATE(VLOOKUP(L730,PARAM!E:F,2,0),VLOOKUP(M730,PARAM!K:L,2,0),VLOOKUP(N730,PARAM!H:I,2,0),VLOOKUP(O730,PARAM!P:Q,2,0),VLOOKUP(P730,PARAM!S:T,2,0)),"")</f>
        <v/>
      </c>
      <c r="T730" s="111">
        <f t="shared" si="4"/>
        <v>0</v>
      </c>
      <c r="U730" s="111" t="str">
        <f t="shared" si="5"/>
        <v>   </v>
      </c>
    </row>
    <row r="731" hidden="1">
      <c r="A731" s="1"/>
      <c r="B731" s="1"/>
      <c r="C731" s="1"/>
      <c r="D731" s="1"/>
      <c r="E731" s="2"/>
      <c r="F731" s="1"/>
      <c r="G731" s="109">
        <f t="shared" si="8"/>
        <v>0</v>
      </c>
      <c r="H731" s="1"/>
      <c r="I731" s="1"/>
      <c r="J731" s="1"/>
      <c r="K731" s="111"/>
      <c r="L731" s="111"/>
      <c r="M731" s="111"/>
      <c r="N731" s="111"/>
      <c r="O731" s="111"/>
      <c r="P731" s="112" t="s">
        <v>1601</v>
      </c>
      <c r="Q731" s="111" t="s">
        <v>1737</v>
      </c>
      <c r="R731" s="113" t="str">
        <f>IFERROR(CONCATENATE("*",VLOOKUP(L731,PARAM!E:F,2,0),VLOOKUP(M731,PARAM!K:L,2,0),VLOOKUP(N731,PARAM!H:I,2,0),VLOOKUP(P731,PARAM!S:T,2,0),"*"),"")</f>
        <v/>
      </c>
      <c r="S731" s="111" t="str">
        <f>IFERROR(CONCATENATE(VLOOKUP(L731,PARAM!E:F,2,0),VLOOKUP(M731,PARAM!K:L,2,0),VLOOKUP(N731,PARAM!H:I,2,0),VLOOKUP(O731,PARAM!P:Q,2,0),VLOOKUP(P731,PARAM!S:T,2,0)),"")</f>
        <v/>
      </c>
      <c r="T731" s="111">
        <f t="shared" si="4"/>
        <v>0</v>
      </c>
      <c r="U731" s="111" t="str">
        <f t="shared" si="5"/>
        <v>   </v>
      </c>
    </row>
    <row r="732" hidden="1">
      <c r="A732" s="1"/>
      <c r="B732" s="1"/>
      <c r="C732" s="1"/>
      <c r="D732" s="1"/>
      <c r="E732" s="2"/>
      <c r="F732" s="1"/>
      <c r="G732" s="109">
        <f t="shared" si="8"/>
        <v>0</v>
      </c>
      <c r="H732" s="1"/>
      <c r="I732" s="1"/>
      <c r="J732" s="1"/>
      <c r="K732" s="111"/>
      <c r="L732" s="111"/>
      <c r="M732" s="111"/>
      <c r="N732" s="111"/>
      <c r="O732" s="111"/>
      <c r="P732" s="112" t="s">
        <v>1601</v>
      </c>
      <c r="Q732" s="111" t="s">
        <v>1737</v>
      </c>
      <c r="R732" s="113" t="str">
        <f>IFERROR(CONCATENATE("*",VLOOKUP(L732,PARAM!E:F,2,0),VLOOKUP(M732,PARAM!K:L,2,0),VLOOKUP(N732,PARAM!H:I,2,0),VLOOKUP(P732,PARAM!S:T,2,0),"*"),"")</f>
        <v/>
      </c>
      <c r="S732" s="111" t="str">
        <f>IFERROR(CONCATENATE(VLOOKUP(L732,PARAM!E:F,2,0),VLOOKUP(M732,PARAM!K:L,2,0),VLOOKUP(N732,PARAM!H:I,2,0),VLOOKUP(O732,PARAM!P:Q,2,0),VLOOKUP(P732,PARAM!S:T,2,0)),"")</f>
        <v/>
      </c>
      <c r="T732" s="111">
        <f t="shared" si="4"/>
        <v>0</v>
      </c>
      <c r="U732" s="111" t="str">
        <f t="shared" si="5"/>
        <v>   </v>
      </c>
    </row>
    <row r="733" hidden="1">
      <c r="A733" s="1"/>
      <c r="B733" s="1"/>
      <c r="C733" s="1"/>
      <c r="D733" s="1"/>
      <c r="E733" s="2"/>
      <c r="F733" s="1"/>
      <c r="G733" s="109">
        <f t="shared" si="8"/>
        <v>0</v>
      </c>
      <c r="H733" s="1"/>
      <c r="I733" s="1"/>
      <c r="J733" s="1"/>
      <c r="K733" s="111"/>
      <c r="L733" s="111"/>
      <c r="M733" s="111"/>
      <c r="N733" s="111"/>
      <c r="O733" s="111"/>
      <c r="P733" s="112" t="s">
        <v>1601</v>
      </c>
      <c r="Q733" s="111" t="s">
        <v>1737</v>
      </c>
      <c r="R733" s="113" t="str">
        <f>IFERROR(CONCATENATE("*",VLOOKUP(L733,PARAM!E:F,2,0),VLOOKUP(M733,PARAM!K:L,2,0),VLOOKUP(N733,PARAM!H:I,2,0),VLOOKUP(P733,PARAM!S:T,2,0),"*"),"")</f>
        <v/>
      </c>
      <c r="S733" s="111" t="str">
        <f>IFERROR(CONCATENATE(VLOOKUP(L733,PARAM!E:F,2,0),VLOOKUP(M733,PARAM!K:L,2,0),VLOOKUP(N733,PARAM!H:I,2,0),VLOOKUP(O733,PARAM!P:Q,2,0),VLOOKUP(P733,PARAM!S:T,2,0)),"")</f>
        <v/>
      </c>
      <c r="T733" s="111">
        <f t="shared" si="4"/>
        <v>0</v>
      </c>
      <c r="U733" s="111" t="str">
        <f t="shared" si="5"/>
        <v>   </v>
      </c>
    </row>
    <row r="734" hidden="1">
      <c r="A734" s="1"/>
      <c r="B734" s="1"/>
      <c r="C734" s="1"/>
      <c r="D734" s="1"/>
      <c r="E734" s="2"/>
      <c r="F734" s="1"/>
      <c r="G734" s="109">
        <f t="shared" si="8"/>
        <v>0</v>
      </c>
      <c r="H734" s="1"/>
      <c r="I734" s="1"/>
      <c r="J734" s="1"/>
      <c r="K734" s="111"/>
      <c r="L734" s="111"/>
      <c r="M734" s="111"/>
      <c r="N734" s="111"/>
      <c r="O734" s="111"/>
      <c r="P734" s="112" t="s">
        <v>1601</v>
      </c>
      <c r="Q734" s="111" t="s">
        <v>1737</v>
      </c>
      <c r="R734" s="113" t="str">
        <f>IFERROR(CONCATENATE("*",VLOOKUP(L734,PARAM!E:F,2,0),VLOOKUP(M734,PARAM!K:L,2,0),VLOOKUP(N734,PARAM!H:I,2,0),VLOOKUP(P734,PARAM!S:T,2,0),"*"),"")</f>
        <v/>
      </c>
      <c r="S734" s="111" t="str">
        <f>IFERROR(CONCATENATE(VLOOKUP(L734,PARAM!E:F,2,0),VLOOKUP(M734,PARAM!K:L,2,0),VLOOKUP(N734,PARAM!H:I,2,0),VLOOKUP(O734,PARAM!P:Q,2,0),VLOOKUP(P734,PARAM!S:T,2,0)),"")</f>
        <v/>
      </c>
      <c r="T734" s="111">
        <f t="shared" si="4"/>
        <v>0</v>
      </c>
      <c r="U734" s="111" t="str">
        <f t="shared" si="5"/>
        <v>   </v>
      </c>
    </row>
    <row r="735" hidden="1">
      <c r="A735" s="1"/>
      <c r="B735" s="1"/>
      <c r="C735" s="1"/>
      <c r="D735" s="1"/>
      <c r="E735" s="2"/>
      <c r="F735" s="1"/>
      <c r="G735" s="109">
        <f t="shared" si="8"/>
        <v>0</v>
      </c>
      <c r="H735" s="1"/>
      <c r="I735" s="1"/>
      <c r="J735" s="1"/>
      <c r="K735" s="111"/>
      <c r="L735" s="111"/>
      <c r="M735" s="111"/>
      <c r="N735" s="111"/>
      <c r="O735" s="111"/>
      <c r="P735" s="112" t="s">
        <v>1601</v>
      </c>
      <c r="Q735" s="111" t="s">
        <v>1737</v>
      </c>
      <c r="R735" s="113" t="str">
        <f>IFERROR(CONCATENATE("*",VLOOKUP(L735,PARAM!E:F,2,0),VLOOKUP(M735,PARAM!K:L,2,0),VLOOKUP(N735,PARAM!H:I,2,0),VLOOKUP(P735,PARAM!S:T,2,0),"*"),"")</f>
        <v/>
      </c>
      <c r="S735" s="111" t="str">
        <f>IFERROR(CONCATENATE(VLOOKUP(L735,PARAM!E:F,2,0),VLOOKUP(M735,PARAM!K:L,2,0),VLOOKUP(N735,PARAM!H:I,2,0),VLOOKUP(O735,PARAM!P:Q,2,0),VLOOKUP(P735,PARAM!S:T,2,0)),"")</f>
        <v/>
      </c>
      <c r="T735" s="111">
        <f t="shared" si="4"/>
        <v>0</v>
      </c>
      <c r="U735" s="111" t="str">
        <f t="shared" si="5"/>
        <v>   </v>
      </c>
    </row>
    <row r="736" hidden="1">
      <c r="A736" s="1"/>
      <c r="B736" s="1"/>
      <c r="C736" s="1"/>
      <c r="D736" s="1"/>
      <c r="E736" s="2"/>
      <c r="F736" s="1"/>
      <c r="G736" s="109">
        <f t="shared" si="8"/>
        <v>0</v>
      </c>
      <c r="H736" s="1"/>
      <c r="I736" s="1"/>
      <c r="J736" s="1"/>
      <c r="K736" s="111"/>
      <c r="L736" s="111"/>
      <c r="M736" s="111"/>
      <c r="N736" s="111"/>
      <c r="O736" s="111"/>
      <c r="P736" s="112" t="s">
        <v>1601</v>
      </c>
      <c r="Q736" s="111" t="s">
        <v>1737</v>
      </c>
      <c r="R736" s="113" t="str">
        <f>IFERROR(CONCATENATE("*",VLOOKUP(L736,PARAM!E:F,2,0),VLOOKUP(M736,PARAM!K:L,2,0),VLOOKUP(N736,PARAM!H:I,2,0),VLOOKUP(P736,PARAM!S:T,2,0),"*"),"")</f>
        <v/>
      </c>
      <c r="S736" s="111" t="str">
        <f>IFERROR(CONCATENATE(VLOOKUP(L736,PARAM!E:F,2,0),VLOOKUP(M736,PARAM!K:L,2,0),VLOOKUP(N736,PARAM!H:I,2,0),VLOOKUP(O736,PARAM!P:Q,2,0),VLOOKUP(P736,PARAM!S:T,2,0)),"")</f>
        <v/>
      </c>
      <c r="T736" s="111">
        <f t="shared" si="4"/>
        <v>0</v>
      </c>
      <c r="U736" s="111" t="str">
        <f t="shared" si="5"/>
        <v>   </v>
      </c>
    </row>
    <row r="737" hidden="1">
      <c r="A737" s="1"/>
      <c r="B737" s="1"/>
      <c r="C737" s="1"/>
      <c r="D737" s="1"/>
      <c r="E737" s="2"/>
      <c r="F737" s="1"/>
      <c r="G737" s="109">
        <f t="shared" si="8"/>
        <v>0</v>
      </c>
      <c r="H737" s="1"/>
      <c r="I737" s="1"/>
      <c r="J737" s="1"/>
      <c r="K737" s="111"/>
      <c r="L737" s="111"/>
      <c r="M737" s="111"/>
      <c r="N737" s="111"/>
      <c r="O737" s="111"/>
      <c r="P737" s="112" t="s">
        <v>1601</v>
      </c>
      <c r="Q737" s="111" t="s">
        <v>1737</v>
      </c>
      <c r="R737" s="113" t="str">
        <f>IFERROR(CONCATENATE("*",VLOOKUP(L737,PARAM!E:F,2,0),VLOOKUP(M737,PARAM!K:L,2,0),VLOOKUP(N737,PARAM!H:I,2,0),VLOOKUP(P737,PARAM!S:T,2,0),"*"),"")</f>
        <v/>
      </c>
      <c r="S737" s="111" t="str">
        <f>IFERROR(CONCATENATE(VLOOKUP(L737,PARAM!E:F,2,0),VLOOKUP(M737,PARAM!K:L,2,0),VLOOKUP(N737,PARAM!H:I,2,0),VLOOKUP(O737,PARAM!P:Q,2,0),VLOOKUP(P737,PARAM!S:T,2,0)),"")</f>
        <v/>
      </c>
      <c r="T737" s="111">
        <f t="shared" si="4"/>
        <v>0</v>
      </c>
      <c r="U737" s="111" t="str">
        <f t="shared" si="5"/>
        <v>   </v>
      </c>
    </row>
    <row r="738" hidden="1">
      <c r="A738" s="1"/>
      <c r="B738" s="1"/>
      <c r="C738" s="1"/>
      <c r="D738" s="1"/>
      <c r="E738" s="2"/>
      <c r="F738" s="1"/>
      <c r="G738" s="109">
        <f t="shared" si="8"/>
        <v>0</v>
      </c>
      <c r="H738" s="1"/>
      <c r="I738" s="1"/>
      <c r="J738" s="1"/>
      <c r="K738" s="111"/>
      <c r="L738" s="111"/>
      <c r="M738" s="111"/>
      <c r="N738" s="111"/>
      <c r="O738" s="111"/>
      <c r="P738" s="112" t="s">
        <v>1601</v>
      </c>
      <c r="Q738" s="111" t="s">
        <v>1737</v>
      </c>
      <c r="R738" s="113" t="str">
        <f>IFERROR(CONCATENATE("*",VLOOKUP(L738,PARAM!E:F,2,0),VLOOKUP(M738,PARAM!K:L,2,0),VLOOKUP(N738,PARAM!H:I,2,0),VLOOKUP(P738,PARAM!S:T,2,0),"*"),"")</f>
        <v/>
      </c>
      <c r="S738" s="111" t="str">
        <f>IFERROR(CONCATENATE(VLOOKUP(L738,PARAM!E:F,2,0),VLOOKUP(M738,PARAM!K:L,2,0),VLOOKUP(N738,PARAM!H:I,2,0),VLOOKUP(O738,PARAM!P:Q,2,0),VLOOKUP(P738,PARAM!S:T,2,0)),"")</f>
        <v/>
      </c>
      <c r="T738" s="111">
        <f t="shared" si="4"/>
        <v>0</v>
      </c>
      <c r="U738" s="111" t="str">
        <f t="shared" si="5"/>
        <v>   </v>
      </c>
    </row>
    <row r="739" hidden="1">
      <c r="A739" s="1"/>
      <c r="B739" s="1"/>
      <c r="C739" s="1"/>
      <c r="D739" s="1"/>
      <c r="E739" s="2"/>
      <c r="F739" s="1"/>
      <c r="G739" s="109">
        <f t="shared" si="8"/>
        <v>0</v>
      </c>
      <c r="H739" s="1"/>
      <c r="I739" s="1"/>
      <c r="J739" s="1"/>
      <c r="K739" s="111"/>
      <c r="L739" s="111"/>
      <c r="M739" s="111"/>
      <c r="N739" s="111"/>
      <c r="O739" s="111"/>
      <c r="P739" s="112" t="s">
        <v>1601</v>
      </c>
      <c r="Q739" s="111" t="s">
        <v>1737</v>
      </c>
      <c r="R739" s="113" t="str">
        <f>IFERROR(CONCATENATE("*",VLOOKUP(L739,PARAM!E:F,2,0),VLOOKUP(M739,PARAM!K:L,2,0),VLOOKUP(N739,PARAM!H:I,2,0),VLOOKUP(P739,PARAM!S:T,2,0),"*"),"")</f>
        <v/>
      </c>
      <c r="S739" s="111" t="str">
        <f>IFERROR(CONCATENATE(VLOOKUP(L739,PARAM!E:F,2,0),VLOOKUP(M739,PARAM!K:L,2,0),VLOOKUP(N739,PARAM!H:I,2,0),VLOOKUP(O739,PARAM!P:Q,2,0),VLOOKUP(P739,PARAM!S:T,2,0)),"")</f>
        <v/>
      </c>
      <c r="T739" s="111">
        <f t="shared" si="4"/>
        <v>0</v>
      </c>
      <c r="U739" s="111" t="str">
        <f t="shared" si="5"/>
        <v>   </v>
      </c>
    </row>
    <row r="740" hidden="1">
      <c r="A740" s="1"/>
      <c r="B740" s="1"/>
      <c r="C740" s="1"/>
      <c r="D740" s="1"/>
      <c r="E740" s="2"/>
      <c r="F740" s="1"/>
      <c r="G740" s="109">
        <f t="shared" si="8"/>
        <v>0</v>
      </c>
      <c r="H740" s="1"/>
      <c r="I740" s="1"/>
      <c r="J740" s="1"/>
      <c r="K740" s="111"/>
      <c r="L740" s="111"/>
      <c r="M740" s="111"/>
      <c r="N740" s="111"/>
      <c r="O740" s="111"/>
      <c r="P740" s="112" t="s">
        <v>1601</v>
      </c>
      <c r="Q740" s="111" t="s">
        <v>1737</v>
      </c>
      <c r="R740" s="113" t="str">
        <f>IFERROR(CONCATENATE("*",VLOOKUP(L740,PARAM!E:F,2,0),VLOOKUP(M740,PARAM!K:L,2,0),VLOOKUP(N740,PARAM!H:I,2,0),VLOOKUP(P740,PARAM!S:T,2,0),"*"),"")</f>
        <v/>
      </c>
      <c r="S740" s="111" t="str">
        <f>IFERROR(CONCATENATE(VLOOKUP(L740,PARAM!E:F,2,0),VLOOKUP(M740,PARAM!K:L,2,0),VLOOKUP(N740,PARAM!H:I,2,0),VLOOKUP(O740,PARAM!P:Q,2,0),VLOOKUP(P740,PARAM!S:T,2,0)),"")</f>
        <v/>
      </c>
      <c r="T740" s="111">
        <f t="shared" si="4"/>
        <v>0</v>
      </c>
      <c r="U740" s="111" t="str">
        <f t="shared" si="5"/>
        <v>   </v>
      </c>
    </row>
    <row r="741" hidden="1">
      <c r="A741" s="1"/>
      <c r="B741" s="1"/>
      <c r="C741" s="1"/>
      <c r="D741" s="1"/>
      <c r="E741" s="2"/>
      <c r="F741" s="1"/>
      <c r="G741" s="109">
        <f t="shared" si="8"/>
        <v>0</v>
      </c>
      <c r="H741" s="1"/>
      <c r="I741" s="1"/>
      <c r="J741" s="1"/>
      <c r="K741" s="111"/>
      <c r="L741" s="111"/>
      <c r="M741" s="111"/>
      <c r="N741" s="111"/>
      <c r="O741" s="111"/>
      <c r="P741" s="112" t="s">
        <v>1601</v>
      </c>
      <c r="Q741" s="111" t="s">
        <v>1737</v>
      </c>
      <c r="R741" s="113" t="str">
        <f>IFERROR(CONCATENATE("*",VLOOKUP(L741,PARAM!E:F,2,0),VLOOKUP(M741,PARAM!K:L,2,0),VLOOKUP(N741,PARAM!H:I,2,0),VLOOKUP(P741,PARAM!S:T,2,0),"*"),"")</f>
        <v/>
      </c>
      <c r="S741" s="111" t="str">
        <f>IFERROR(CONCATENATE(VLOOKUP(L741,PARAM!E:F,2,0),VLOOKUP(M741,PARAM!K:L,2,0),VLOOKUP(N741,PARAM!H:I,2,0),VLOOKUP(O741,PARAM!P:Q,2,0),VLOOKUP(P741,PARAM!S:T,2,0)),"")</f>
        <v/>
      </c>
      <c r="T741" s="111">
        <f t="shared" si="4"/>
        <v>0</v>
      </c>
      <c r="U741" s="111" t="str">
        <f t="shared" si="5"/>
        <v>   </v>
      </c>
    </row>
    <row r="742" hidden="1">
      <c r="A742" s="1"/>
      <c r="B742" s="1"/>
      <c r="C742" s="1"/>
      <c r="D742" s="1"/>
      <c r="E742" s="2"/>
      <c r="F742" s="1"/>
      <c r="G742" s="109">
        <f t="shared" si="8"/>
        <v>0</v>
      </c>
      <c r="H742" s="1"/>
      <c r="I742" s="1"/>
      <c r="J742" s="1"/>
      <c r="K742" s="111"/>
      <c r="L742" s="111"/>
      <c r="M742" s="111"/>
      <c r="N742" s="111"/>
      <c r="O742" s="111"/>
      <c r="P742" s="112" t="s">
        <v>1601</v>
      </c>
      <c r="Q742" s="111" t="s">
        <v>1737</v>
      </c>
      <c r="R742" s="113" t="str">
        <f>IFERROR(CONCATENATE("*",VLOOKUP(L742,PARAM!E:F,2,0),VLOOKUP(M742,PARAM!K:L,2,0),VLOOKUP(N742,PARAM!H:I,2,0),VLOOKUP(P742,PARAM!S:T,2,0),"*"),"")</f>
        <v/>
      </c>
      <c r="S742" s="111" t="str">
        <f>IFERROR(CONCATENATE(VLOOKUP(L742,PARAM!E:F,2,0),VLOOKUP(M742,PARAM!K:L,2,0),VLOOKUP(N742,PARAM!H:I,2,0),VLOOKUP(O742,PARAM!P:Q,2,0),VLOOKUP(P742,PARAM!S:T,2,0)),"")</f>
        <v/>
      </c>
      <c r="T742" s="111">
        <f t="shared" si="4"/>
        <v>0</v>
      </c>
      <c r="U742" s="111" t="str">
        <f t="shared" si="5"/>
        <v>   </v>
      </c>
    </row>
    <row r="743" hidden="1">
      <c r="A743" s="1"/>
      <c r="B743" s="1"/>
      <c r="C743" s="1"/>
      <c r="D743" s="1"/>
      <c r="E743" s="2"/>
      <c r="F743" s="1"/>
      <c r="G743" s="109">
        <f t="shared" si="8"/>
        <v>0</v>
      </c>
      <c r="H743" s="1"/>
      <c r="I743" s="1"/>
      <c r="J743" s="1"/>
      <c r="K743" s="111"/>
      <c r="L743" s="111"/>
      <c r="M743" s="111"/>
      <c r="N743" s="111"/>
      <c r="O743" s="111"/>
      <c r="P743" s="112" t="s">
        <v>1601</v>
      </c>
      <c r="Q743" s="111" t="s">
        <v>1737</v>
      </c>
      <c r="R743" s="113" t="str">
        <f>IFERROR(CONCATENATE("*",VLOOKUP(L743,PARAM!E:F,2,0),VLOOKUP(M743,PARAM!K:L,2,0),VLOOKUP(N743,PARAM!H:I,2,0),VLOOKUP(P743,PARAM!S:T,2,0),"*"),"")</f>
        <v/>
      </c>
      <c r="S743" s="111" t="str">
        <f>IFERROR(CONCATENATE(VLOOKUP(L743,PARAM!E:F,2,0),VLOOKUP(M743,PARAM!K:L,2,0),VLOOKUP(N743,PARAM!H:I,2,0),VLOOKUP(O743,PARAM!P:Q,2,0),VLOOKUP(P743,PARAM!S:T,2,0)),"")</f>
        <v/>
      </c>
      <c r="T743" s="111">
        <f t="shared" si="4"/>
        <v>0</v>
      </c>
      <c r="U743" s="111" t="str">
        <f t="shared" si="5"/>
        <v>   </v>
      </c>
    </row>
    <row r="744" hidden="1">
      <c r="A744" s="1"/>
      <c r="B744" s="1"/>
      <c r="C744" s="1"/>
      <c r="D744" s="1"/>
      <c r="E744" s="2"/>
      <c r="F744" s="1"/>
      <c r="G744" s="109">
        <f t="shared" si="8"/>
        <v>0</v>
      </c>
      <c r="H744" s="1"/>
      <c r="I744" s="1"/>
      <c r="J744" s="1"/>
      <c r="K744" s="111"/>
      <c r="L744" s="111"/>
      <c r="M744" s="111"/>
      <c r="N744" s="111"/>
      <c r="O744" s="111"/>
      <c r="P744" s="112" t="s">
        <v>1601</v>
      </c>
      <c r="Q744" s="111" t="s">
        <v>1737</v>
      </c>
      <c r="R744" s="113" t="str">
        <f>IFERROR(CONCATENATE("*",VLOOKUP(L744,PARAM!E:F,2,0),VLOOKUP(M744,PARAM!K:L,2,0),VLOOKUP(N744,PARAM!H:I,2,0),VLOOKUP(P744,PARAM!S:T,2,0),"*"),"")</f>
        <v/>
      </c>
      <c r="S744" s="111" t="str">
        <f>IFERROR(CONCATENATE(VLOOKUP(L744,PARAM!E:F,2,0),VLOOKUP(M744,PARAM!K:L,2,0),VLOOKUP(N744,PARAM!H:I,2,0),VLOOKUP(O744,PARAM!P:Q,2,0),VLOOKUP(P744,PARAM!S:T,2,0)),"")</f>
        <v/>
      </c>
      <c r="T744" s="111">
        <f t="shared" si="4"/>
        <v>0</v>
      </c>
      <c r="U744" s="111" t="str">
        <f t="shared" si="5"/>
        <v>   </v>
      </c>
    </row>
    <row r="745" hidden="1">
      <c r="A745" s="1"/>
      <c r="B745" s="1"/>
      <c r="C745" s="1"/>
      <c r="D745" s="1"/>
      <c r="E745" s="2"/>
      <c r="F745" s="1"/>
      <c r="G745" s="109">
        <f t="shared" si="8"/>
        <v>0</v>
      </c>
      <c r="H745" s="1"/>
      <c r="I745" s="1"/>
      <c r="J745" s="1"/>
      <c r="K745" s="111"/>
      <c r="L745" s="111"/>
      <c r="M745" s="111"/>
      <c r="N745" s="111"/>
      <c r="O745" s="111"/>
      <c r="P745" s="112" t="s">
        <v>1601</v>
      </c>
      <c r="Q745" s="111" t="s">
        <v>1737</v>
      </c>
      <c r="R745" s="113" t="str">
        <f>IFERROR(CONCATENATE("*",VLOOKUP(L745,PARAM!E:F,2,0),VLOOKUP(M745,PARAM!K:L,2,0),VLOOKUP(N745,PARAM!H:I,2,0),VLOOKUP(P745,PARAM!S:T,2,0),"*"),"")</f>
        <v/>
      </c>
      <c r="S745" s="111" t="str">
        <f>IFERROR(CONCATENATE(VLOOKUP(L745,PARAM!E:F,2,0),VLOOKUP(M745,PARAM!K:L,2,0),VLOOKUP(N745,PARAM!H:I,2,0),VLOOKUP(O745,PARAM!P:Q,2,0),VLOOKUP(P745,PARAM!S:T,2,0)),"")</f>
        <v/>
      </c>
      <c r="T745" s="111">
        <f t="shared" si="4"/>
        <v>0</v>
      </c>
      <c r="U745" s="111" t="str">
        <f t="shared" si="5"/>
        <v>   </v>
      </c>
    </row>
    <row r="746" hidden="1">
      <c r="A746" s="1"/>
      <c r="B746" s="1"/>
      <c r="C746" s="1"/>
      <c r="D746" s="1"/>
      <c r="E746" s="2"/>
      <c r="F746" s="1"/>
      <c r="G746" s="109">
        <f t="shared" si="8"/>
        <v>0</v>
      </c>
      <c r="H746" s="1"/>
      <c r="I746" s="1"/>
      <c r="J746" s="1"/>
      <c r="K746" s="111"/>
      <c r="L746" s="111"/>
      <c r="M746" s="111"/>
      <c r="N746" s="111"/>
      <c r="O746" s="111"/>
      <c r="P746" s="112" t="s">
        <v>1601</v>
      </c>
      <c r="Q746" s="111" t="s">
        <v>1737</v>
      </c>
      <c r="R746" s="113" t="str">
        <f>IFERROR(CONCATENATE("*",VLOOKUP(L746,PARAM!E:F,2,0),VLOOKUP(M746,PARAM!K:L,2,0),VLOOKUP(N746,PARAM!H:I,2,0),VLOOKUP(P746,PARAM!S:T,2,0),"*"),"")</f>
        <v/>
      </c>
      <c r="S746" s="111" t="str">
        <f>IFERROR(CONCATENATE(VLOOKUP(L746,PARAM!E:F,2,0),VLOOKUP(M746,PARAM!K:L,2,0),VLOOKUP(N746,PARAM!H:I,2,0),VLOOKUP(O746,PARAM!P:Q,2,0),VLOOKUP(P746,PARAM!S:T,2,0)),"")</f>
        <v/>
      </c>
      <c r="T746" s="111">
        <f t="shared" si="4"/>
        <v>0</v>
      </c>
      <c r="U746" s="111" t="str">
        <f t="shared" si="5"/>
        <v>   </v>
      </c>
    </row>
    <row r="747" hidden="1">
      <c r="A747" s="1"/>
      <c r="B747" s="1"/>
      <c r="C747" s="1"/>
      <c r="D747" s="1"/>
      <c r="E747" s="2"/>
      <c r="F747" s="1"/>
      <c r="G747" s="109">
        <f t="shared" si="8"/>
        <v>0</v>
      </c>
      <c r="H747" s="1"/>
      <c r="I747" s="1"/>
      <c r="J747" s="1"/>
      <c r="K747" s="111"/>
      <c r="L747" s="111"/>
      <c r="M747" s="111"/>
      <c r="N747" s="111"/>
      <c r="O747" s="111"/>
      <c r="P747" s="112" t="s">
        <v>1601</v>
      </c>
      <c r="Q747" s="111" t="s">
        <v>1737</v>
      </c>
      <c r="R747" s="113" t="str">
        <f>IFERROR(CONCATENATE("*",VLOOKUP(L747,PARAM!E:F,2,0),VLOOKUP(M747,PARAM!K:L,2,0),VLOOKUP(N747,PARAM!H:I,2,0),VLOOKUP(P747,PARAM!S:T,2,0),"*"),"")</f>
        <v/>
      </c>
      <c r="S747" s="111" t="str">
        <f>IFERROR(CONCATENATE(VLOOKUP(L747,PARAM!E:F,2,0),VLOOKUP(M747,PARAM!K:L,2,0),VLOOKUP(N747,PARAM!H:I,2,0),VLOOKUP(O747,PARAM!P:Q,2,0),VLOOKUP(P747,PARAM!S:T,2,0)),"")</f>
        <v/>
      </c>
      <c r="T747" s="111">
        <f t="shared" si="4"/>
        <v>0</v>
      </c>
      <c r="U747" s="111" t="str">
        <f t="shared" si="5"/>
        <v>   </v>
      </c>
    </row>
    <row r="748" hidden="1">
      <c r="A748" s="1"/>
      <c r="B748" s="1"/>
      <c r="C748" s="1"/>
      <c r="D748" s="1"/>
      <c r="E748" s="2"/>
      <c r="F748" s="1"/>
      <c r="G748" s="109">
        <f t="shared" si="8"/>
        <v>0</v>
      </c>
      <c r="H748" s="1"/>
      <c r="I748" s="1"/>
      <c r="J748" s="1"/>
      <c r="K748" s="111"/>
      <c r="L748" s="111"/>
      <c r="M748" s="111"/>
      <c r="N748" s="111"/>
      <c r="O748" s="111"/>
      <c r="P748" s="112" t="s">
        <v>1601</v>
      </c>
      <c r="Q748" s="111" t="s">
        <v>1737</v>
      </c>
      <c r="R748" s="113" t="str">
        <f>IFERROR(CONCATENATE("*",VLOOKUP(L748,PARAM!E:F,2,0),VLOOKUP(M748,PARAM!K:L,2,0),VLOOKUP(N748,PARAM!H:I,2,0),VLOOKUP(P748,PARAM!S:T,2,0),"*"),"")</f>
        <v/>
      </c>
      <c r="S748" s="111" t="str">
        <f>IFERROR(CONCATENATE(VLOOKUP(L748,PARAM!E:F,2,0),VLOOKUP(M748,PARAM!K:L,2,0),VLOOKUP(N748,PARAM!H:I,2,0),VLOOKUP(O748,PARAM!P:Q,2,0),VLOOKUP(P748,PARAM!S:T,2,0)),"")</f>
        <v/>
      </c>
      <c r="T748" s="111">
        <f t="shared" si="4"/>
        <v>0</v>
      </c>
      <c r="U748" s="111" t="str">
        <f t="shared" si="5"/>
        <v>   </v>
      </c>
    </row>
    <row r="749" hidden="1">
      <c r="A749" s="1"/>
      <c r="B749" s="1"/>
      <c r="C749" s="1"/>
      <c r="D749" s="1"/>
      <c r="E749" s="2"/>
      <c r="F749" s="1"/>
      <c r="G749" s="109">
        <f t="shared" si="8"/>
        <v>0</v>
      </c>
      <c r="H749" s="1"/>
      <c r="I749" s="1"/>
      <c r="J749" s="1"/>
      <c r="K749" s="111"/>
      <c r="L749" s="111"/>
      <c r="M749" s="111"/>
      <c r="N749" s="111"/>
      <c r="O749" s="111"/>
      <c r="P749" s="112" t="s">
        <v>1601</v>
      </c>
      <c r="Q749" s="111" t="s">
        <v>1737</v>
      </c>
      <c r="R749" s="113" t="str">
        <f>IFERROR(CONCATENATE("*",VLOOKUP(L749,PARAM!E:F,2,0),VLOOKUP(M749,PARAM!K:L,2,0),VLOOKUP(N749,PARAM!H:I,2,0),VLOOKUP(P749,PARAM!S:T,2,0),"*"),"")</f>
        <v/>
      </c>
      <c r="S749" s="111" t="str">
        <f>IFERROR(CONCATENATE(VLOOKUP(L749,PARAM!E:F,2,0),VLOOKUP(M749,PARAM!K:L,2,0),VLOOKUP(N749,PARAM!H:I,2,0),VLOOKUP(O749,PARAM!P:Q,2,0),VLOOKUP(P749,PARAM!S:T,2,0)),"")</f>
        <v/>
      </c>
      <c r="T749" s="111">
        <f t="shared" si="4"/>
        <v>0</v>
      </c>
      <c r="U749" s="111" t="str">
        <f t="shared" si="5"/>
        <v>   </v>
      </c>
    </row>
    <row r="750" hidden="1">
      <c r="A750" s="1"/>
      <c r="B750" s="1"/>
      <c r="C750" s="1"/>
      <c r="D750" s="1"/>
      <c r="E750" s="2"/>
      <c r="F750" s="1"/>
      <c r="G750" s="109">
        <f t="shared" si="8"/>
        <v>0</v>
      </c>
      <c r="H750" s="1"/>
      <c r="I750" s="1"/>
      <c r="J750" s="1"/>
      <c r="K750" s="111"/>
      <c r="L750" s="111"/>
      <c r="M750" s="111"/>
      <c r="N750" s="111"/>
      <c r="O750" s="111"/>
      <c r="P750" s="112" t="s">
        <v>1601</v>
      </c>
      <c r="Q750" s="111" t="s">
        <v>1737</v>
      </c>
      <c r="R750" s="113" t="str">
        <f>IFERROR(CONCATENATE("*",VLOOKUP(L750,PARAM!E:F,2,0),VLOOKUP(M750,PARAM!K:L,2,0),VLOOKUP(N750,PARAM!H:I,2,0),VLOOKUP(P750,PARAM!S:T,2,0),"*"),"")</f>
        <v/>
      </c>
      <c r="S750" s="111" t="str">
        <f>IFERROR(CONCATENATE(VLOOKUP(L750,PARAM!E:F,2,0),VLOOKUP(M750,PARAM!K:L,2,0),VLOOKUP(N750,PARAM!H:I,2,0),VLOOKUP(O750,PARAM!P:Q,2,0),VLOOKUP(P750,PARAM!S:T,2,0)),"")</f>
        <v/>
      </c>
      <c r="T750" s="111">
        <f t="shared" si="4"/>
        <v>0</v>
      </c>
      <c r="U750" s="111" t="str">
        <f t="shared" si="5"/>
        <v>   </v>
      </c>
    </row>
    <row r="751" hidden="1">
      <c r="A751" s="1"/>
      <c r="B751" s="1"/>
      <c r="C751" s="1"/>
      <c r="D751" s="1"/>
      <c r="E751" s="2"/>
      <c r="F751" s="1"/>
      <c r="G751" s="109">
        <f t="shared" si="8"/>
        <v>0</v>
      </c>
      <c r="H751" s="1"/>
      <c r="I751" s="1"/>
      <c r="J751" s="1"/>
      <c r="K751" s="111"/>
      <c r="L751" s="111"/>
      <c r="M751" s="111"/>
      <c r="N751" s="111"/>
      <c r="O751" s="111"/>
      <c r="P751" s="112" t="s">
        <v>1601</v>
      </c>
      <c r="Q751" s="111" t="s">
        <v>1737</v>
      </c>
      <c r="R751" s="113" t="str">
        <f>IFERROR(CONCATENATE("*",VLOOKUP(L751,PARAM!E:F,2,0),VLOOKUP(M751,PARAM!K:L,2,0),VLOOKUP(N751,PARAM!H:I,2,0),VLOOKUP(P751,PARAM!S:T,2,0),"*"),"")</f>
        <v/>
      </c>
      <c r="S751" s="111" t="str">
        <f>IFERROR(CONCATENATE(VLOOKUP(L751,PARAM!E:F,2,0),VLOOKUP(M751,PARAM!K:L,2,0),VLOOKUP(N751,PARAM!H:I,2,0),VLOOKUP(O751,PARAM!P:Q,2,0),VLOOKUP(P751,PARAM!S:T,2,0)),"")</f>
        <v/>
      </c>
      <c r="T751" s="111">
        <f t="shared" si="4"/>
        <v>0</v>
      </c>
      <c r="U751" s="111" t="str">
        <f t="shared" si="5"/>
        <v>   </v>
      </c>
    </row>
    <row r="752" hidden="1">
      <c r="A752" s="1"/>
      <c r="B752" s="1"/>
      <c r="C752" s="1"/>
      <c r="D752" s="1"/>
      <c r="E752" s="2"/>
      <c r="F752" s="1"/>
      <c r="G752" s="109">
        <f t="shared" si="8"/>
        <v>0</v>
      </c>
      <c r="H752" s="1"/>
      <c r="I752" s="1"/>
      <c r="J752" s="1"/>
      <c r="K752" s="111"/>
      <c r="L752" s="111"/>
      <c r="M752" s="111"/>
      <c r="N752" s="111"/>
      <c r="O752" s="111"/>
      <c r="P752" s="112" t="s">
        <v>1601</v>
      </c>
      <c r="Q752" s="111" t="s">
        <v>1737</v>
      </c>
      <c r="R752" s="113" t="str">
        <f>IFERROR(CONCATENATE("*",VLOOKUP(L752,PARAM!E:F,2,0),VLOOKUP(M752,PARAM!K:L,2,0),VLOOKUP(N752,PARAM!H:I,2,0),VLOOKUP(P752,PARAM!S:T,2,0),"*"),"")</f>
        <v/>
      </c>
      <c r="S752" s="111" t="str">
        <f>IFERROR(CONCATENATE(VLOOKUP(L752,PARAM!E:F,2,0),VLOOKUP(M752,PARAM!K:L,2,0),VLOOKUP(N752,PARAM!H:I,2,0),VLOOKUP(O752,PARAM!P:Q,2,0),VLOOKUP(P752,PARAM!S:T,2,0)),"")</f>
        <v/>
      </c>
      <c r="T752" s="111">
        <f t="shared" si="4"/>
        <v>0</v>
      </c>
      <c r="U752" s="111" t="str">
        <f t="shared" si="5"/>
        <v>   </v>
      </c>
    </row>
    <row r="753" hidden="1">
      <c r="A753" s="1"/>
      <c r="B753" s="1"/>
      <c r="C753" s="1"/>
      <c r="D753" s="1"/>
      <c r="E753" s="2"/>
      <c r="F753" s="1"/>
      <c r="G753" s="109">
        <f t="shared" si="8"/>
        <v>0</v>
      </c>
      <c r="H753" s="1"/>
      <c r="I753" s="1"/>
      <c r="J753" s="1"/>
      <c r="K753" s="111"/>
      <c r="L753" s="111"/>
      <c r="M753" s="111"/>
      <c r="N753" s="111"/>
      <c r="O753" s="111"/>
      <c r="P753" s="112" t="s">
        <v>1601</v>
      </c>
      <c r="Q753" s="111" t="s">
        <v>1737</v>
      </c>
      <c r="R753" s="113" t="str">
        <f>IFERROR(CONCATENATE("*",VLOOKUP(L753,PARAM!E:F,2,0),VLOOKUP(M753,PARAM!K:L,2,0),VLOOKUP(N753,PARAM!H:I,2,0),VLOOKUP(P753,PARAM!S:T,2,0),"*"),"")</f>
        <v/>
      </c>
      <c r="S753" s="111" t="str">
        <f>IFERROR(CONCATENATE(VLOOKUP(L753,PARAM!E:F,2,0),VLOOKUP(M753,PARAM!K:L,2,0),VLOOKUP(N753,PARAM!H:I,2,0),VLOOKUP(O753,PARAM!P:Q,2,0),VLOOKUP(P753,PARAM!S:T,2,0)),"")</f>
        <v/>
      </c>
      <c r="T753" s="111">
        <f t="shared" si="4"/>
        <v>0</v>
      </c>
      <c r="U753" s="111" t="str">
        <f t="shared" si="5"/>
        <v>   </v>
      </c>
    </row>
    <row r="754" hidden="1">
      <c r="A754" s="1"/>
      <c r="B754" s="1"/>
      <c r="C754" s="1"/>
      <c r="D754" s="1"/>
      <c r="E754" s="2"/>
      <c r="F754" s="1"/>
      <c r="G754" s="109">
        <f t="shared" si="8"/>
        <v>0</v>
      </c>
      <c r="H754" s="1"/>
      <c r="I754" s="1"/>
      <c r="J754" s="1"/>
      <c r="K754" s="111"/>
      <c r="L754" s="111"/>
      <c r="M754" s="111"/>
      <c r="N754" s="111"/>
      <c r="O754" s="111"/>
      <c r="P754" s="112" t="s">
        <v>1601</v>
      </c>
      <c r="Q754" s="111" t="s">
        <v>1737</v>
      </c>
      <c r="R754" s="113" t="str">
        <f>IFERROR(CONCATENATE("*",VLOOKUP(L754,PARAM!E:F,2,0),VLOOKUP(M754,PARAM!K:L,2,0),VLOOKUP(N754,PARAM!H:I,2,0),VLOOKUP(P754,PARAM!S:T,2,0),"*"),"")</f>
        <v/>
      </c>
      <c r="S754" s="111" t="str">
        <f>IFERROR(CONCATENATE(VLOOKUP(L754,PARAM!E:F,2,0),VLOOKUP(M754,PARAM!K:L,2,0),VLOOKUP(N754,PARAM!H:I,2,0),VLOOKUP(O754,PARAM!P:Q,2,0),VLOOKUP(P754,PARAM!S:T,2,0)),"")</f>
        <v/>
      </c>
      <c r="T754" s="111">
        <f t="shared" si="4"/>
        <v>0</v>
      </c>
      <c r="U754" s="111" t="str">
        <f t="shared" si="5"/>
        <v>   </v>
      </c>
    </row>
    <row r="755" hidden="1">
      <c r="A755" s="1"/>
      <c r="B755" s="1"/>
      <c r="C755" s="1"/>
      <c r="D755" s="1"/>
      <c r="E755" s="2"/>
      <c r="F755" s="1"/>
      <c r="G755" s="109">
        <f t="shared" si="8"/>
        <v>0</v>
      </c>
      <c r="H755" s="1"/>
      <c r="I755" s="1"/>
      <c r="J755" s="1"/>
      <c r="K755" s="111"/>
      <c r="L755" s="111"/>
      <c r="M755" s="111"/>
      <c r="N755" s="111"/>
      <c r="O755" s="111"/>
      <c r="P755" s="112" t="s">
        <v>1601</v>
      </c>
      <c r="Q755" s="111" t="s">
        <v>1737</v>
      </c>
      <c r="R755" s="113" t="str">
        <f>IFERROR(CONCATENATE("*",VLOOKUP(L755,PARAM!E:F,2,0),VLOOKUP(M755,PARAM!K:L,2,0),VLOOKUP(N755,PARAM!H:I,2,0),VLOOKUP(P755,PARAM!S:T,2,0),"*"),"")</f>
        <v/>
      </c>
      <c r="S755" s="111" t="str">
        <f>IFERROR(CONCATENATE(VLOOKUP(L755,PARAM!E:F,2,0),VLOOKUP(M755,PARAM!K:L,2,0),VLOOKUP(N755,PARAM!H:I,2,0),VLOOKUP(O755,PARAM!P:Q,2,0),VLOOKUP(P755,PARAM!S:T,2,0)),"")</f>
        <v/>
      </c>
      <c r="T755" s="111">
        <f t="shared" si="4"/>
        <v>0</v>
      </c>
      <c r="U755" s="111" t="str">
        <f t="shared" si="5"/>
        <v>   </v>
      </c>
    </row>
    <row r="756" hidden="1">
      <c r="A756" s="1"/>
      <c r="B756" s="1"/>
      <c r="C756" s="1"/>
      <c r="D756" s="1"/>
      <c r="E756" s="2"/>
      <c r="F756" s="1"/>
      <c r="G756" s="109">
        <f t="shared" si="8"/>
        <v>0</v>
      </c>
      <c r="H756" s="1"/>
      <c r="I756" s="1"/>
      <c r="J756" s="1"/>
      <c r="K756" s="111"/>
      <c r="L756" s="111"/>
      <c r="M756" s="111"/>
      <c r="N756" s="111"/>
      <c r="O756" s="111"/>
      <c r="P756" s="112" t="s">
        <v>1601</v>
      </c>
      <c r="Q756" s="111" t="s">
        <v>1737</v>
      </c>
      <c r="R756" s="113" t="str">
        <f>IFERROR(CONCATENATE("*",VLOOKUP(L756,PARAM!E:F,2,0),VLOOKUP(M756,PARAM!K:L,2,0),VLOOKUP(N756,PARAM!H:I,2,0),VLOOKUP(P756,PARAM!S:T,2,0),"*"),"")</f>
        <v/>
      </c>
      <c r="S756" s="111" t="str">
        <f>IFERROR(CONCATENATE(VLOOKUP(L756,PARAM!E:F,2,0),VLOOKUP(M756,PARAM!K:L,2,0),VLOOKUP(N756,PARAM!H:I,2,0),VLOOKUP(O756,PARAM!P:Q,2,0),VLOOKUP(P756,PARAM!S:T,2,0)),"")</f>
        <v/>
      </c>
      <c r="T756" s="111">
        <f t="shared" si="4"/>
        <v>0</v>
      </c>
      <c r="U756" s="111" t="str">
        <f t="shared" si="5"/>
        <v>   </v>
      </c>
    </row>
    <row r="757" hidden="1">
      <c r="A757" s="1"/>
      <c r="B757" s="1"/>
      <c r="C757" s="1"/>
      <c r="D757" s="1"/>
      <c r="E757" s="2"/>
      <c r="F757" s="1"/>
      <c r="G757" s="109">
        <f t="shared" si="8"/>
        <v>0</v>
      </c>
      <c r="H757" s="1"/>
      <c r="I757" s="1"/>
      <c r="J757" s="1"/>
      <c r="K757" s="111"/>
      <c r="L757" s="111"/>
      <c r="M757" s="111"/>
      <c r="N757" s="111"/>
      <c r="O757" s="111"/>
      <c r="P757" s="112" t="s">
        <v>1601</v>
      </c>
      <c r="Q757" s="111" t="s">
        <v>1737</v>
      </c>
      <c r="R757" s="113" t="str">
        <f>IFERROR(CONCATENATE("*",VLOOKUP(L757,PARAM!E:F,2,0),VLOOKUP(M757,PARAM!K:L,2,0),VLOOKUP(N757,PARAM!H:I,2,0),VLOOKUP(P757,PARAM!S:T,2,0),"*"),"")</f>
        <v/>
      </c>
      <c r="S757" s="111" t="str">
        <f>IFERROR(CONCATENATE(VLOOKUP(L757,PARAM!E:F,2,0),VLOOKUP(M757,PARAM!K:L,2,0),VLOOKUP(N757,PARAM!H:I,2,0),VLOOKUP(O757,PARAM!P:Q,2,0),VLOOKUP(P757,PARAM!S:T,2,0)),"")</f>
        <v/>
      </c>
      <c r="T757" s="111">
        <f t="shared" si="4"/>
        <v>0</v>
      </c>
      <c r="U757" s="111" t="str">
        <f t="shared" si="5"/>
        <v>   </v>
      </c>
    </row>
    <row r="758" hidden="1">
      <c r="A758" s="1"/>
      <c r="B758" s="1"/>
      <c r="C758" s="1"/>
      <c r="D758" s="1"/>
      <c r="E758" s="2"/>
      <c r="F758" s="1"/>
      <c r="G758" s="109">
        <f t="shared" si="8"/>
        <v>0</v>
      </c>
      <c r="H758" s="1"/>
      <c r="I758" s="1"/>
      <c r="J758" s="1"/>
      <c r="K758" s="111"/>
      <c r="L758" s="111"/>
      <c r="M758" s="111"/>
      <c r="N758" s="111"/>
      <c r="O758" s="111"/>
      <c r="P758" s="112" t="s">
        <v>1601</v>
      </c>
      <c r="Q758" s="111" t="s">
        <v>1737</v>
      </c>
      <c r="R758" s="113" t="str">
        <f>IFERROR(CONCATENATE("*",VLOOKUP(L758,PARAM!E:F,2,0),VLOOKUP(M758,PARAM!K:L,2,0),VLOOKUP(N758,PARAM!H:I,2,0),VLOOKUP(P758,PARAM!S:T,2,0),"*"),"")</f>
        <v/>
      </c>
      <c r="S758" s="111" t="str">
        <f>IFERROR(CONCATENATE(VLOOKUP(L758,PARAM!E:F,2,0),VLOOKUP(M758,PARAM!K:L,2,0),VLOOKUP(N758,PARAM!H:I,2,0),VLOOKUP(O758,PARAM!P:Q,2,0),VLOOKUP(P758,PARAM!S:T,2,0)),"")</f>
        <v/>
      </c>
      <c r="T758" s="111">
        <f t="shared" si="4"/>
        <v>0</v>
      </c>
      <c r="U758" s="111" t="str">
        <f t="shared" si="5"/>
        <v>   </v>
      </c>
    </row>
    <row r="759" hidden="1">
      <c r="A759" s="1"/>
      <c r="B759" s="1"/>
      <c r="C759" s="1"/>
      <c r="D759" s="1"/>
      <c r="E759" s="2"/>
      <c r="F759" s="1"/>
      <c r="G759" s="109">
        <f t="shared" si="8"/>
        <v>0</v>
      </c>
      <c r="H759" s="1"/>
      <c r="I759" s="1"/>
      <c r="J759" s="1"/>
      <c r="K759" s="111"/>
      <c r="L759" s="111"/>
      <c r="M759" s="111"/>
      <c r="N759" s="111"/>
      <c r="O759" s="111"/>
      <c r="P759" s="112" t="s">
        <v>1601</v>
      </c>
      <c r="Q759" s="111" t="s">
        <v>1737</v>
      </c>
      <c r="R759" s="113" t="str">
        <f>IFERROR(CONCATENATE("*",VLOOKUP(L759,PARAM!E:F,2,0),VLOOKUP(M759,PARAM!K:L,2,0),VLOOKUP(N759,PARAM!H:I,2,0),VLOOKUP(P759,PARAM!S:T,2,0),"*"),"")</f>
        <v/>
      </c>
      <c r="S759" s="111" t="str">
        <f>IFERROR(CONCATENATE(VLOOKUP(L759,PARAM!E:F,2,0),VLOOKUP(M759,PARAM!K:L,2,0),VLOOKUP(N759,PARAM!H:I,2,0),VLOOKUP(O759,PARAM!P:Q,2,0),VLOOKUP(P759,PARAM!S:T,2,0)),"")</f>
        <v/>
      </c>
      <c r="T759" s="111">
        <f t="shared" si="4"/>
        <v>0</v>
      </c>
      <c r="U759" s="111" t="str">
        <f t="shared" si="5"/>
        <v>   </v>
      </c>
    </row>
    <row r="760" hidden="1">
      <c r="A760" s="1"/>
      <c r="B760" s="1"/>
      <c r="C760" s="1"/>
      <c r="D760" s="1"/>
      <c r="E760" s="2"/>
      <c r="F760" s="1"/>
      <c r="G760" s="109">
        <f t="shared" si="8"/>
        <v>0</v>
      </c>
      <c r="H760" s="1"/>
      <c r="I760" s="1"/>
      <c r="J760" s="1"/>
      <c r="K760" s="111"/>
      <c r="L760" s="111"/>
      <c r="M760" s="111"/>
      <c r="N760" s="111"/>
      <c r="O760" s="111"/>
      <c r="P760" s="112" t="s">
        <v>1601</v>
      </c>
      <c r="Q760" s="111" t="s">
        <v>1737</v>
      </c>
      <c r="R760" s="113" t="str">
        <f>IFERROR(CONCATENATE("*",VLOOKUP(L760,PARAM!E:F,2,0),VLOOKUP(M760,PARAM!K:L,2,0),VLOOKUP(N760,PARAM!H:I,2,0),VLOOKUP(P760,PARAM!S:T,2,0),"*"),"")</f>
        <v/>
      </c>
      <c r="S760" s="111" t="str">
        <f>IFERROR(CONCATENATE(VLOOKUP(L760,PARAM!E:F,2,0),VLOOKUP(M760,PARAM!K:L,2,0),VLOOKUP(N760,PARAM!H:I,2,0),VLOOKUP(O760,PARAM!P:Q,2,0),VLOOKUP(P760,PARAM!S:T,2,0)),"")</f>
        <v/>
      </c>
      <c r="T760" s="111">
        <f t="shared" si="4"/>
        <v>0</v>
      </c>
      <c r="U760" s="111" t="str">
        <f t="shared" si="5"/>
        <v>   </v>
      </c>
    </row>
    <row r="761" hidden="1">
      <c r="A761" s="1"/>
      <c r="B761" s="1"/>
      <c r="C761" s="1"/>
      <c r="D761" s="1"/>
      <c r="E761" s="2"/>
      <c r="F761" s="1"/>
      <c r="G761" s="109">
        <f t="shared" si="8"/>
        <v>0</v>
      </c>
      <c r="H761" s="1"/>
      <c r="I761" s="1"/>
      <c r="J761" s="1"/>
      <c r="K761" s="111"/>
      <c r="L761" s="111"/>
      <c r="M761" s="111"/>
      <c r="N761" s="111"/>
      <c r="O761" s="111"/>
      <c r="P761" s="112" t="s">
        <v>1601</v>
      </c>
      <c r="Q761" s="111" t="s">
        <v>1737</v>
      </c>
      <c r="R761" s="113" t="str">
        <f>IFERROR(CONCATENATE("*",VLOOKUP(L761,PARAM!E:F,2,0),VLOOKUP(M761,PARAM!K:L,2,0),VLOOKUP(N761,PARAM!H:I,2,0),VLOOKUP(P761,PARAM!S:T,2,0),"*"),"")</f>
        <v/>
      </c>
      <c r="S761" s="111" t="str">
        <f>IFERROR(CONCATENATE(VLOOKUP(L761,PARAM!E:F,2,0),VLOOKUP(M761,PARAM!K:L,2,0),VLOOKUP(N761,PARAM!H:I,2,0),VLOOKUP(O761,PARAM!P:Q,2,0),VLOOKUP(P761,PARAM!S:T,2,0)),"")</f>
        <v/>
      </c>
      <c r="T761" s="111">
        <f t="shared" si="4"/>
        <v>0</v>
      </c>
      <c r="U761" s="111" t="str">
        <f t="shared" si="5"/>
        <v>   </v>
      </c>
    </row>
    <row r="762" hidden="1">
      <c r="A762" s="1"/>
      <c r="B762" s="1"/>
      <c r="C762" s="1"/>
      <c r="D762" s="1"/>
      <c r="E762" s="2"/>
      <c r="F762" s="1"/>
      <c r="G762" s="109">
        <f t="shared" si="8"/>
        <v>0</v>
      </c>
      <c r="H762" s="1"/>
      <c r="I762" s="1"/>
      <c r="J762" s="1"/>
      <c r="K762" s="111"/>
      <c r="L762" s="111"/>
      <c r="M762" s="111"/>
      <c r="N762" s="111"/>
      <c r="O762" s="111"/>
      <c r="P762" s="112" t="s">
        <v>1601</v>
      </c>
      <c r="Q762" s="111" t="s">
        <v>1737</v>
      </c>
      <c r="R762" s="113" t="str">
        <f>IFERROR(CONCATENATE("*",VLOOKUP(L762,PARAM!E:F,2,0),VLOOKUP(M762,PARAM!K:L,2,0),VLOOKUP(N762,PARAM!H:I,2,0),VLOOKUP(P762,PARAM!S:T,2,0),"*"),"")</f>
        <v/>
      </c>
      <c r="S762" s="111" t="str">
        <f>IFERROR(CONCATENATE(VLOOKUP(L762,PARAM!E:F,2,0),VLOOKUP(M762,PARAM!K:L,2,0),VLOOKUP(N762,PARAM!H:I,2,0),VLOOKUP(O762,PARAM!P:Q,2,0),VLOOKUP(P762,PARAM!S:T,2,0)),"")</f>
        <v/>
      </c>
      <c r="T762" s="111">
        <f t="shared" si="4"/>
        <v>0</v>
      </c>
      <c r="U762" s="111" t="str">
        <f t="shared" si="5"/>
        <v>   </v>
      </c>
    </row>
    <row r="763" hidden="1">
      <c r="A763" s="1"/>
      <c r="B763" s="1"/>
      <c r="C763" s="1"/>
      <c r="D763" s="1"/>
      <c r="E763" s="2"/>
      <c r="F763" s="1"/>
      <c r="G763" s="109">
        <f t="shared" si="8"/>
        <v>0</v>
      </c>
      <c r="H763" s="1"/>
      <c r="I763" s="1"/>
      <c r="J763" s="1"/>
      <c r="K763" s="111"/>
      <c r="L763" s="111"/>
      <c r="M763" s="111"/>
      <c r="N763" s="111"/>
      <c r="O763" s="111"/>
      <c r="P763" s="112" t="s">
        <v>1601</v>
      </c>
      <c r="Q763" s="111" t="s">
        <v>1737</v>
      </c>
      <c r="R763" s="113" t="str">
        <f>IFERROR(CONCATENATE("*",VLOOKUP(L763,PARAM!E:F,2,0),VLOOKUP(M763,PARAM!K:L,2,0),VLOOKUP(N763,PARAM!H:I,2,0),VLOOKUP(P763,PARAM!S:T,2,0),"*"),"")</f>
        <v/>
      </c>
      <c r="S763" s="111" t="str">
        <f>IFERROR(CONCATENATE(VLOOKUP(L763,PARAM!E:F,2,0),VLOOKUP(M763,PARAM!K:L,2,0),VLOOKUP(N763,PARAM!H:I,2,0),VLOOKUP(O763,PARAM!P:Q,2,0),VLOOKUP(P763,PARAM!S:T,2,0)),"")</f>
        <v/>
      </c>
      <c r="T763" s="111">
        <f t="shared" si="4"/>
        <v>0</v>
      </c>
      <c r="U763" s="111" t="str">
        <f t="shared" si="5"/>
        <v>   </v>
      </c>
    </row>
    <row r="764" hidden="1">
      <c r="A764" s="1"/>
      <c r="B764" s="1"/>
      <c r="C764" s="1"/>
      <c r="D764" s="1"/>
      <c r="E764" s="2"/>
      <c r="F764" s="1"/>
      <c r="G764" s="109">
        <f t="shared" si="8"/>
        <v>0</v>
      </c>
      <c r="H764" s="1"/>
      <c r="I764" s="1"/>
      <c r="J764" s="1"/>
      <c r="K764" s="111"/>
      <c r="L764" s="111"/>
      <c r="M764" s="111"/>
      <c r="N764" s="111"/>
      <c r="O764" s="111"/>
      <c r="P764" s="112" t="s">
        <v>1601</v>
      </c>
      <c r="Q764" s="111" t="s">
        <v>1737</v>
      </c>
      <c r="R764" s="113" t="str">
        <f>IFERROR(CONCATENATE("*",VLOOKUP(L764,PARAM!E:F,2,0),VLOOKUP(M764,PARAM!K:L,2,0),VLOOKUP(N764,PARAM!H:I,2,0),VLOOKUP(P764,PARAM!S:T,2,0),"*"),"")</f>
        <v/>
      </c>
      <c r="S764" s="111" t="str">
        <f>IFERROR(CONCATENATE(VLOOKUP(L764,PARAM!E:F,2,0),VLOOKUP(M764,PARAM!K:L,2,0),VLOOKUP(N764,PARAM!H:I,2,0),VLOOKUP(O764,PARAM!P:Q,2,0),VLOOKUP(P764,PARAM!S:T,2,0)),"")</f>
        <v/>
      </c>
      <c r="T764" s="111">
        <f t="shared" si="4"/>
        <v>0</v>
      </c>
      <c r="U764" s="111" t="str">
        <f t="shared" si="5"/>
        <v>   </v>
      </c>
    </row>
    <row r="765" hidden="1">
      <c r="A765" s="1"/>
      <c r="B765" s="1"/>
      <c r="C765" s="1"/>
      <c r="D765" s="1"/>
      <c r="E765" s="2"/>
      <c r="F765" s="1"/>
      <c r="G765" s="109">
        <f t="shared" si="8"/>
        <v>0</v>
      </c>
      <c r="H765" s="1"/>
      <c r="I765" s="1"/>
      <c r="J765" s="1"/>
      <c r="K765" s="111"/>
      <c r="L765" s="111"/>
      <c r="M765" s="111"/>
      <c r="N765" s="111"/>
      <c r="O765" s="111"/>
      <c r="P765" s="112" t="s">
        <v>1601</v>
      </c>
      <c r="Q765" s="111" t="s">
        <v>1737</v>
      </c>
      <c r="R765" s="113" t="str">
        <f>IFERROR(CONCATENATE("*",VLOOKUP(L765,PARAM!E:F,2,0),VLOOKUP(M765,PARAM!K:L,2,0),VLOOKUP(N765,PARAM!H:I,2,0),VLOOKUP(P765,PARAM!S:T,2,0),"*"),"")</f>
        <v/>
      </c>
      <c r="S765" s="111" t="str">
        <f>IFERROR(CONCATENATE(VLOOKUP(L765,PARAM!E:F,2,0),VLOOKUP(M765,PARAM!K:L,2,0),VLOOKUP(N765,PARAM!H:I,2,0),VLOOKUP(O765,PARAM!P:Q,2,0),VLOOKUP(P765,PARAM!S:T,2,0)),"")</f>
        <v/>
      </c>
      <c r="T765" s="111">
        <f t="shared" si="4"/>
        <v>0</v>
      </c>
      <c r="U765" s="111" t="str">
        <f t="shared" si="5"/>
        <v>   </v>
      </c>
    </row>
    <row r="766" hidden="1">
      <c r="A766" s="1"/>
      <c r="B766" s="1"/>
      <c r="C766" s="1"/>
      <c r="D766" s="1"/>
      <c r="E766" s="2"/>
      <c r="F766" s="1"/>
      <c r="G766" s="109">
        <f t="shared" si="8"/>
        <v>0</v>
      </c>
      <c r="H766" s="1"/>
      <c r="I766" s="1"/>
      <c r="J766" s="1"/>
      <c r="K766" s="111"/>
      <c r="L766" s="111"/>
      <c r="M766" s="111"/>
      <c r="N766" s="111"/>
      <c r="O766" s="111"/>
      <c r="P766" s="112" t="s">
        <v>1601</v>
      </c>
      <c r="Q766" s="111" t="s">
        <v>1737</v>
      </c>
      <c r="R766" s="113" t="str">
        <f>IFERROR(CONCATENATE("*",VLOOKUP(L766,PARAM!E:F,2,0),VLOOKUP(M766,PARAM!K:L,2,0),VLOOKUP(N766,PARAM!H:I,2,0),VLOOKUP(P766,PARAM!S:T,2,0),"*"),"")</f>
        <v/>
      </c>
      <c r="S766" s="111" t="str">
        <f>IFERROR(CONCATENATE(VLOOKUP(L766,PARAM!E:F,2,0),VLOOKUP(M766,PARAM!K:L,2,0),VLOOKUP(N766,PARAM!H:I,2,0),VLOOKUP(O766,PARAM!P:Q,2,0),VLOOKUP(P766,PARAM!S:T,2,0)),"")</f>
        <v/>
      </c>
      <c r="T766" s="111">
        <f t="shared" si="4"/>
        <v>0</v>
      </c>
      <c r="U766" s="111" t="str">
        <f t="shared" si="5"/>
        <v>   </v>
      </c>
    </row>
    <row r="767" hidden="1">
      <c r="A767" s="1"/>
      <c r="B767" s="1"/>
      <c r="C767" s="1"/>
      <c r="D767" s="1"/>
      <c r="E767" s="2"/>
      <c r="F767" s="1"/>
      <c r="G767" s="109">
        <f t="shared" si="8"/>
        <v>0</v>
      </c>
      <c r="H767" s="1"/>
      <c r="I767" s="1"/>
      <c r="J767" s="1"/>
      <c r="K767" s="111"/>
      <c r="L767" s="111"/>
      <c r="M767" s="111"/>
      <c r="N767" s="111"/>
      <c r="O767" s="111"/>
      <c r="P767" s="112" t="s">
        <v>1601</v>
      </c>
      <c r="Q767" s="111" t="s">
        <v>1737</v>
      </c>
      <c r="R767" s="113" t="str">
        <f>IFERROR(CONCATENATE("*",VLOOKUP(L767,PARAM!E:F,2,0),VLOOKUP(M767,PARAM!K:L,2,0),VLOOKUP(N767,PARAM!H:I,2,0),VLOOKUP(P767,PARAM!S:T,2,0),"*"),"")</f>
        <v/>
      </c>
      <c r="S767" s="111" t="str">
        <f>IFERROR(CONCATENATE(VLOOKUP(L767,PARAM!E:F,2,0),VLOOKUP(M767,PARAM!K:L,2,0),VLOOKUP(N767,PARAM!H:I,2,0),VLOOKUP(O767,PARAM!P:Q,2,0),VLOOKUP(P767,PARAM!S:T,2,0)),"")</f>
        <v/>
      </c>
      <c r="T767" s="111">
        <f t="shared" si="4"/>
        <v>0</v>
      </c>
      <c r="U767" s="111" t="str">
        <f t="shared" si="5"/>
        <v>   </v>
      </c>
    </row>
    <row r="768" hidden="1">
      <c r="A768" s="1"/>
      <c r="B768" s="1"/>
      <c r="C768" s="1"/>
      <c r="D768" s="1"/>
      <c r="E768" s="2"/>
      <c r="F768" s="1"/>
      <c r="G768" s="109">
        <f t="shared" si="8"/>
        <v>0</v>
      </c>
      <c r="H768" s="1"/>
      <c r="I768" s="1"/>
      <c r="J768" s="1"/>
      <c r="K768" s="111"/>
      <c r="L768" s="111"/>
      <c r="M768" s="111"/>
      <c r="N768" s="111"/>
      <c r="O768" s="111"/>
      <c r="P768" s="112" t="s">
        <v>1601</v>
      </c>
      <c r="Q768" s="111" t="s">
        <v>1737</v>
      </c>
      <c r="R768" s="113" t="str">
        <f>IFERROR(CONCATENATE("*",VLOOKUP(L768,PARAM!E:F,2,0),VLOOKUP(M768,PARAM!K:L,2,0),VLOOKUP(N768,PARAM!H:I,2,0),VLOOKUP(P768,PARAM!S:T,2,0),"*"),"")</f>
        <v/>
      </c>
      <c r="S768" s="111" t="str">
        <f>IFERROR(CONCATENATE(VLOOKUP(L768,PARAM!E:F,2,0),VLOOKUP(M768,PARAM!K:L,2,0),VLOOKUP(N768,PARAM!H:I,2,0),VLOOKUP(O768,PARAM!P:Q,2,0),VLOOKUP(P768,PARAM!S:T,2,0)),"")</f>
        <v/>
      </c>
      <c r="T768" s="111">
        <f t="shared" si="4"/>
        <v>0</v>
      </c>
      <c r="U768" s="111" t="str">
        <f t="shared" si="5"/>
        <v>   </v>
      </c>
    </row>
    <row r="769" hidden="1">
      <c r="A769" s="1"/>
      <c r="B769" s="1"/>
      <c r="C769" s="1"/>
      <c r="D769" s="1"/>
      <c r="E769" s="2"/>
      <c r="F769" s="1"/>
      <c r="G769" s="109">
        <f t="shared" si="8"/>
        <v>0</v>
      </c>
      <c r="H769" s="1"/>
      <c r="I769" s="1"/>
      <c r="J769" s="1"/>
      <c r="K769" s="111"/>
      <c r="L769" s="111"/>
      <c r="M769" s="111"/>
      <c r="N769" s="111"/>
      <c r="O769" s="111"/>
      <c r="P769" s="112" t="s">
        <v>1601</v>
      </c>
      <c r="Q769" s="111" t="s">
        <v>1737</v>
      </c>
      <c r="R769" s="113" t="str">
        <f>IFERROR(CONCATENATE("*",VLOOKUP(L769,PARAM!E:F,2,0),VLOOKUP(M769,PARAM!K:L,2,0),VLOOKUP(N769,PARAM!H:I,2,0),VLOOKUP(P769,PARAM!S:T,2,0),"*"),"")</f>
        <v/>
      </c>
      <c r="S769" s="111" t="str">
        <f>IFERROR(CONCATENATE(VLOOKUP(L769,PARAM!E:F,2,0),VLOOKUP(M769,PARAM!K:L,2,0),VLOOKUP(N769,PARAM!H:I,2,0),VLOOKUP(O769,PARAM!P:Q,2,0),VLOOKUP(P769,PARAM!S:T,2,0)),"")</f>
        <v/>
      </c>
      <c r="T769" s="111">
        <f t="shared" si="4"/>
        <v>0</v>
      </c>
      <c r="U769" s="111" t="str">
        <f t="shared" si="5"/>
        <v>   </v>
      </c>
    </row>
    <row r="770" hidden="1">
      <c r="A770" s="1"/>
      <c r="B770" s="1"/>
      <c r="C770" s="1"/>
      <c r="D770" s="1"/>
      <c r="E770" s="2"/>
      <c r="F770" s="1"/>
      <c r="G770" s="109">
        <f t="shared" si="8"/>
        <v>0</v>
      </c>
      <c r="H770" s="1"/>
      <c r="I770" s="1"/>
      <c r="J770" s="1"/>
      <c r="K770" s="111"/>
      <c r="L770" s="111"/>
      <c r="M770" s="111"/>
      <c r="N770" s="111"/>
      <c r="O770" s="111"/>
      <c r="P770" s="112" t="s">
        <v>1601</v>
      </c>
      <c r="Q770" s="111" t="s">
        <v>1737</v>
      </c>
      <c r="R770" s="113" t="str">
        <f>IFERROR(CONCATENATE("*",VLOOKUP(L770,PARAM!E:F,2,0),VLOOKUP(M770,PARAM!K:L,2,0),VLOOKUP(N770,PARAM!H:I,2,0),VLOOKUP(P770,PARAM!S:T,2,0),"*"),"")</f>
        <v/>
      </c>
      <c r="S770" s="111" t="str">
        <f>IFERROR(CONCATENATE(VLOOKUP(L770,PARAM!E:F,2,0),VLOOKUP(M770,PARAM!K:L,2,0),VLOOKUP(N770,PARAM!H:I,2,0),VLOOKUP(O770,PARAM!P:Q,2,0),VLOOKUP(P770,PARAM!S:T,2,0)),"")</f>
        <v/>
      </c>
      <c r="T770" s="111">
        <f t="shared" si="4"/>
        <v>0</v>
      </c>
      <c r="U770" s="111" t="str">
        <f t="shared" si="5"/>
        <v>   </v>
      </c>
    </row>
    <row r="771" hidden="1">
      <c r="A771" s="1"/>
      <c r="B771" s="1"/>
      <c r="C771" s="1"/>
      <c r="D771" s="1"/>
      <c r="E771" s="2"/>
      <c r="F771" s="1"/>
      <c r="G771" s="109">
        <f t="shared" si="8"/>
        <v>0</v>
      </c>
      <c r="H771" s="1"/>
      <c r="I771" s="1"/>
      <c r="J771" s="1"/>
      <c r="K771" s="111"/>
      <c r="L771" s="111"/>
      <c r="M771" s="111"/>
      <c r="N771" s="111"/>
      <c r="O771" s="111"/>
      <c r="P771" s="112" t="s">
        <v>1601</v>
      </c>
      <c r="Q771" s="111" t="s">
        <v>1737</v>
      </c>
      <c r="R771" s="113" t="str">
        <f>IFERROR(CONCATENATE("*",VLOOKUP(L771,PARAM!E:F,2,0),VLOOKUP(M771,PARAM!K:L,2,0),VLOOKUP(N771,PARAM!H:I,2,0),VLOOKUP(P771,PARAM!S:T,2,0),"*"),"")</f>
        <v/>
      </c>
      <c r="S771" s="111" t="str">
        <f>IFERROR(CONCATENATE(VLOOKUP(L771,PARAM!E:F,2,0),VLOOKUP(M771,PARAM!K:L,2,0),VLOOKUP(N771,PARAM!H:I,2,0),VLOOKUP(O771,PARAM!P:Q,2,0),VLOOKUP(P771,PARAM!S:T,2,0)),"")</f>
        <v/>
      </c>
      <c r="T771" s="111">
        <f t="shared" si="4"/>
        <v>0</v>
      </c>
      <c r="U771" s="111" t="str">
        <f t="shared" si="5"/>
        <v>   </v>
      </c>
    </row>
    <row r="772" hidden="1">
      <c r="A772" s="1"/>
      <c r="B772" s="1"/>
      <c r="C772" s="1"/>
      <c r="D772" s="1"/>
      <c r="E772" s="2"/>
      <c r="F772" s="1"/>
      <c r="G772" s="109">
        <f t="shared" si="8"/>
        <v>0</v>
      </c>
      <c r="H772" s="1"/>
      <c r="I772" s="1"/>
      <c r="J772" s="1"/>
      <c r="K772" s="111"/>
      <c r="L772" s="111"/>
      <c r="M772" s="111"/>
      <c r="N772" s="111"/>
      <c r="O772" s="111"/>
      <c r="P772" s="112" t="s">
        <v>1601</v>
      </c>
      <c r="Q772" s="111" t="s">
        <v>1737</v>
      </c>
      <c r="R772" s="113" t="str">
        <f>IFERROR(CONCATENATE("*",VLOOKUP(L772,PARAM!E:F,2,0),VLOOKUP(M772,PARAM!K:L,2,0),VLOOKUP(N772,PARAM!H:I,2,0),VLOOKUP(P772,PARAM!S:T,2,0),"*"),"")</f>
        <v/>
      </c>
      <c r="S772" s="111" t="str">
        <f>IFERROR(CONCATENATE(VLOOKUP(L772,PARAM!E:F,2,0),VLOOKUP(M772,PARAM!K:L,2,0),VLOOKUP(N772,PARAM!H:I,2,0),VLOOKUP(O772,PARAM!P:Q,2,0),VLOOKUP(P772,PARAM!S:T,2,0)),"")</f>
        <v/>
      </c>
      <c r="T772" s="111">
        <f t="shared" si="4"/>
        <v>0</v>
      </c>
      <c r="U772" s="111" t="str">
        <f t="shared" si="5"/>
        <v>   </v>
      </c>
    </row>
    <row r="773" hidden="1">
      <c r="A773" s="1"/>
      <c r="B773" s="1"/>
      <c r="C773" s="1"/>
      <c r="D773" s="1"/>
      <c r="E773" s="2"/>
      <c r="F773" s="1"/>
      <c r="G773" s="109">
        <f t="shared" si="8"/>
        <v>0</v>
      </c>
      <c r="H773" s="1"/>
      <c r="I773" s="1"/>
      <c r="J773" s="1"/>
      <c r="K773" s="111"/>
      <c r="L773" s="111"/>
      <c r="M773" s="111"/>
      <c r="N773" s="111"/>
      <c r="O773" s="111"/>
      <c r="P773" s="112" t="s">
        <v>1601</v>
      </c>
      <c r="Q773" s="111" t="s">
        <v>1737</v>
      </c>
      <c r="R773" s="113" t="str">
        <f>IFERROR(CONCATENATE("*",VLOOKUP(L773,PARAM!E:F,2,0),VLOOKUP(M773,PARAM!K:L,2,0),VLOOKUP(N773,PARAM!H:I,2,0),VLOOKUP(P773,PARAM!S:T,2,0),"*"),"")</f>
        <v/>
      </c>
      <c r="S773" s="111" t="str">
        <f>IFERROR(CONCATENATE(VLOOKUP(L773,PARAM!E:F,2,0),VLOOKUP(M773,PARAM!K:L,2,0),VLOOKUP(N773,PARAM!H:I,2,0),VLOOKUP(O773,PARAM!P:Q,2,0),VLOOKUP(P773,PARAM!S:T,2,0)),"")</f>
        <v/>
      </c>
      <c r="T773" s="111">
        <f t="shared" si="4"/>
        <v>0</v>
      </c>
      <c r="U773" s="111" t="str">
        <f t="shared" si="5"/>
        <v>   </v>
      </c>
    </row>
    <row r="774" hidden="1">
      <c r="A774" s="1"/>
      <c r="B774" s="1"/>
      <c r="C774" s="1"/>
      <c r="D774" s="1"/>
      <c r="E774" s="2"/>
      <c r="F774" s="1"/>
      <c r="G774" s="109">
        <f t="shared" si="8"/>
        <v>0</v>
      </c>
      <c r="H774" s="1"/>
      <c r="I774" s="1"/>
      <c r="J774" s="1"/>
      <c r="K774" s="111"/>
      <c r="L774" s="111"/>
      <c r="M774" s="111"/>
      <c r="N774" s="111"/>
      <c r="O774" s="111"/>
      <c r="P774" s="112" t="s">
        <v>1601</v>
      </c>
      <c r="Q774" s="111" t="s">
        <v>1737</v>
      </c>
      <c r="R774" s="113" t="str">
        <f>IFERROR(CONCATENATE("*",VLOOKUP(L774,PARAM!E:F,2,0),VLOOKUP(M774,PARAM!K:L,2,0),VLOOKUP(N774,PARAM!H:I,2,0),VLOOKUP(P774,PARAM!S:T,2,0),"*"),"")</f>
        <v/>
      </c>
      <c r="S774" s="111" t="str">
        <f>IFERROR(CONCATENATE(VLOOKUP(L774,PARAM!E:F,2,0),VLOOKUP(M774,PARAM!K:L,2,0),VLOOKUP(N774,PARAM!H:I,2,0),VLOOKUP(O774,PARAM!P:Q,2,0),VLOOKUP(P774,PARAM!S:T,2,0)),"")</f>
        <v/>
      </c>
      <c r="T774" s="111">
        <f t="shared" si="4"/>
        <v>0</v>
      </c>
      <c r="U774" s="111" t="str">
        <f t="shared" si="5"/>
        <v>   </v>
      </c>
    </row>
    <row r="775" hidden="1">
      <c r="A775" s="1"/>
      <c r="B775" s="1"/>
      <c r="C775" s="1"/>
      <c r="D775" s="1"/>
      <c r="E775" s="2"/>
      <c r="F775" s="1"/>
      <c r="G775" s="109">
        <f t="shared" si="8"/>
        <v>0</v>
      </c>
      <c r="H775" s="1"/>
      <c r="I775" s="1"/>
      <c r="J775" s="1"/>
      <c r="K775" s="111"/>
      <c r="L775" s="111"/>
      <c r="M775" s="111"/>
      <c r="N775" s="111"/>
      <c r="O775" s="111"/>
      <c r="P775" s="112" t="s">
        <v>1601</v>
      </c>
      <c r="Q775" s="111" t="s">
        <v>1737</v>
      </c>
      <c r="R775" s="113" t="str">
        <f>IFERROR(CONCATENATE("*",VLOOKUP(L775,PARAM!E:F,2,0),VLOOKUP(M775,PARAM!K:L,2,0),VLOOKUP(N775,PARAM!H:I,2,0),VLOOKUP(P775,PARAM!S:T,2,0),"*"),"")</f>
        <v/>
      </c>
      <c r="S775" s="111" t="str">
        <f>IFERROR(CONCATENATE(VLOOKUP(L775,PARAM!E:F,2,0),VLOOKUP(M775,PARAM!K:L,2,0),VLOOKUP(N775,PARAM!H:I,2,0),VLOOKUP(O775,PARAM!P:Q,2,0),VLOOKUP(P775,PARAM!S:T,2,0)),"")</f>
        <v/>
      </c>
      <c r="T775" s="111">
        <f t="shared" si="4"/>
        <v>0</v>
      </c>
      <c r="U775" s="111" t="str">
        <f t="shared" si="5"/>
        <v>   </v>
      </c>
    </row>
    <row r="776" hidden="1">
      <c r="A776" s="1"/>
      <c r="B776" s="1"/>
      <c r="C776" s="1"/>
      <c r="D776" s="1"/>
      <c r="E776" s="2"/>
      <c r="F776" s="1"/>
      <c r="G776" s="109">
        <f t="shared" si="8"/>
        <v>0</v>
      </c>
      <c r="H776" s="1"/>
      <c r="I776" s="1"/>
      <c r="J776" s="1"/>
      <c r="K776" s="111"/>
      <c r="L776" s="111"/>
      <c r="M776" s="111"/>
      <c r="N776" s="111"/>
      <c r="O776" s="111"/>
      <c r="P776" s="112" t="s">
        <v>1601</v>
      </c>
      <c r="Q776" s="111" t="s">
        <v>1737</v>
      </c>
      <c r="R776" s="113" t="str">
        <f>IFERROR(CONCATENATE("*",VLOOKUP(L776,PARAM!E:F,2,0),VLOOKUP(M776,PARAM!K:L,2,0),VLOOKUP(N776,PARAM!H:I,2,0),VLOOKUP(P776,PARAM!S:T,2,0),"*"),"")</f>
        <v/>
      </c>
      <c r="S776" s="111" t="str">
        <f>IFERROR(CONCATENATE(VLOOKUP(L776,PARAM!E:F,2,0),VLOOKUP(M776,PARAM!K:L,2,0),VLOOKUP(N776,PARAM!H:I,2,0),VLOOKUP(O776,PARAM!P:Q,2,0),VLOOKUP(P776,PARAM!S:T,2,0)),"")</f>
        <v/>
      </c>
      <c r="T776" s="111">
        <f t="shared" si="4"/>
        <v>0</v>
      </c>
      <c r="U776" s="111" t="str">
        <f t="shared" si="5"/>
        <v>   </v>
      </c>
    </row>
    <row r="777" hidden="1">
      <c r="A777" s="1"/>
      <c r="B777" s="1"/>
      <c r="C777" s="1"/>
      <c r="D777" s="1"/>
      <c r="E777" s="2"/>
      <c r="F777" s="1"/>
      <c r="G777" s="109">
        <f t="shared" si="8"/>
        <v>0</v>
      </c>
      <c r="H777" s="1"/>
      <c r="I777" s="1"/>
      <c r="J777" s="1"/>
      <c r="K777" s="111"/>
      <c r="L777" s="111"/>
      <c r="M777" s="111"/>
      <c r="N777" s="111"/>
      <c r="O777" s="111"/>
      <c r="P777" s="112" t="s">
        <v>1601</v>
      </c>
      <c r="Q777" s="111" t="s">
        <v>1737</v>
      </c>
      <c r="R777" s="113" t="str">
        <f>IFERROR(CONCATENATE("*",VLOOKUP(L777,PARAM!E:F,2,0),VLOOKUP(M777,PARAM!K:L,2,0),VLOOKUP(N777,PARAM!H:I,2,0),VLOOKUP(P777,PARAM!S:T,2,0),"*"),"")</f>
        <v/>
      </c>
      <c r="S777" s="111" t="str">
        <f>IFERROR(CONCATENATE(VLOOKUP(L777,PARAM!E:F,2,0),VLOOKUP(M777,PARAM!K:L,2,0),VLOOKUP(N777,PARAM!H:I,2,0),VLOOKUP(O777,PARAM!P:Q,2,0),VLOOKUP(P777,PARAM!S:T,2,0)),"")</f>
        <v/>
      </c>
      <c r="T777" s="111">
        <f t="shared" si="4"/>
        <v>0</v>
      </c>
      <c r="U777" s="111" t="str">
        <f t="shared" si="5"/>
        <v>   </v>
      </c>
    </row>
    <row r="778" hidden="1">
      <c r="A778" s="1"/>
      <c r="B778" s="1"/>
      <c r="C778" s="1"/>
      <c r="D778" s="1"/>
      <c r="E778" s="2"/>
      <c r="F778" s="1"/>
      <c r="G778" s="109">
        <f t="shared" si="8"/>
        <v>0</v>
      </c>
      <c r="H778" s="1"/>
      <c r="I778" s="1"/>
      <c r="J778" s="1"/>
      <c r="K778" s="111"/>
      <c r="L778" s="111"/>
      <c r="M778" s="111"/>
      <c r="N778" s="111"/>
      <c r="O778" s="111"/>
      <c r="P778" s="112" t="s">
        <v>1601</v>
      </c>
      <c r="Q778" s="111" t="s">
        <v>1737</v>
      </c>
      <c r="R778" s="113" t="str">
        <f>IFERROR(CONCATENATE("*",VLOOKUP(L778,PARAM!E:F,2,0),VLOOKUP(M778,PARAM!K:L,2,0),VLOOKUP(N778,PARAM!H:I,2,0),VLOOKUP(P778,PARAM!S:T,2,0),"*"),"")</f>
        <v/>
      </c>
      <c r="S778" s="111" t="str">
        <f>IFERROR(CONCATENATE(VLOOKUP(L778,PARAM!E:F,2,0),VLOOKUP(M778,PARAM!K:L,2,0),VLOOKUP(N778,PARAM!H:I,2,0),VLOOKUP(O778,PARAM!P:Q,2,0),VLOOKUP(P778,PARAM!S:T,2,0)),"")</f>
        <v/>
      </c>
      <c r="T778" s="111">
        <f t="shared" si="4"/>
        <v>0</v>
      </c>
      <c r="U778" s="111" t="str">
        <f t="shared" si="5"/>
        <v>   </v>
      </c>
    </row>
    <row r="779" hidden="1">
      <c r="A779" s="1"/>
      <c r="B779" s="1"/>
      <c r="C779" s="1"/>
      <c r="D779" s="1"/>
      <c r="E779" s="2"/>
      <c r="F779" s="1"/>
      <c r="G779" s="109">
        <f t="shared" si="8"/>
        <v>0</v>
      </c>
      <c r="H779" s="1"/>
      <c r="I779" s="1"/>
      <c r="J779" s="1"/>
      <c r="K779" s="111"/>
      <c r="L779" s="111"/>
      <c r="M779" s="111"/>
      <c r="N779" s="111"/>
      <c r="O779" s="111"/>
      <c r="P779" s="112" t="s">
        <v>1601</v>
      </c>
      <c r="Q779" s="111" t="s">
        <v>1737</v>
      </c>
      <c r="R779" s="113" t="str">
        <f>IFERROR(CONCATENATE("*",VLOOKUP(L779,PARAM!E:F,2,0),VLOOKUP(M779,PARAM!K:L,2,0),VLOOKUP(N779,PARAM!H:I,2,0),VLOOKUP(P779,PARAM!S:T,2,0),"*"),"")</f>
        <v/>
      </c>
      <c r="S779" s="111" t="str">
        <f>IFERROR(CONCATENATE(VLOOKUP(L779,PARAM!E:F,2,0),VLOOKUP(M779,PARAM!K:L,2,0),VLOOKUP(N779,PARAM!H:I,2,0),VLOOKUP(O779,PARAM!P:Q,2,0),VLOOKUP(P779,PARAM!S:T,2,0)),"")</f>
        <v/>
      </c>
      <c r="T779" s="111">
        <f t="shared" si="4"/>
        <v>0</v>
      </c>
      <c r="U779" s="111" t="str">
        <f t="shared" si="5"/>
        <v>   </v>
      </c>
    </row>
    <row r="780" hidden="1">
      <c r="A780" s="1"/>
      <c r="B780" s="1"/>
      <c r="C780" s="1"/>
      <c r="D780" s="1"/>
      <c r="E780" s="2"/>
      <c r="F780" s="1"/>
      <c r="G780" s="109">
        <f t="shared" si="8"/>
        <v>0</v>
      </c>
      <c r="H780" s="1"/>
      <c r="I780" s="1"/>
      <c r="J780" s="1"/>
      <c r="K780" s="111"/>
      <c r="L780" s="111"/>
      <c r="M780" s="111"/>
      <c r="N780" s="111"/>
      <c r="O780" s="111"/>
      <c r="P780" s="112" t="s">
        <v>1601</v>
      </c>
      <c r="Q780" s="111" t="s">
        <v>1737</v>
      </c>
      <c r="R780" s="113" t="str">
        <f>IFERROR(CONCATENATE("*",VLOOKUP(L780,PARAM!E:F,2,0),VLOOKUP(M780,PARAM!K:L,2,0),VLOOKUP(N780,PARAM!H:I,2,0),VLOOKUP(P780,PARAM!S:T,2,0),"*"),"")</f>
        <v/>
      </c>
      <c r="S780" s="111" t="str">
        <f>IFERROR(CONCATENATE(VLOOKUP(L780,PARAM!E:F,2,0),VLOOKUP(M780,PARAM!K:L,2,0),VLOOKUP(N780,PARAM!H:I,2,0),VLOOKUP(O780,PARAM!P:Q,2,0),VLOOKUP(P780,PARAM!S:T,2,0)),"")</f>
        <v/>
      </c>
      <c r="T780" s="111">
        <f t="shared" si="4"/>
        <v>0</v>
      </c>
      <c r="U780" s="111" t="str">
        <f t="shared" si="5"/>
        <v>   </v>
      </c>
    </row>
    <row r="781" hidden="1">
      <c r="A781" s="1"/>
      <c r="B781" s="1"/>
      <c r="C781" s="1"/>
      <c r="D781" s="1"/>
      <c r="E781" s="2"/>
      <c r="F781" s="1"/>
      <c r="G781" s="109">
        <f t="shared" si="8"/>
        <v>0</v>
      </c>
      <c r="H781" s="1"/>
      <c r="I781" s="1"/>
      <c r="J781" s="1"/>
      <c r="K781" s="111"/>
      <c r="L781" s="111"/>
      <c r="M781" s="111"/>
      <c r="N781" s="111"/>
      <c r="O781" s="111"/>
      <c r="P781" s="112" t="s">
        <v>1601</v>
      </c>
      <c r="Q781" s="111" t="s">
        <v>1737</v>
      </c>
      <c r="R781" s="113" t="str">
        <f>IFERROR(CONCATENATE("*",VLOOKUP(L781,PARAM!E:F,2,0),VLOOKUP(M781,PARAM!K:L,2,0),VLOOKUP(N781,PARAM!H:I,2,0),VLOOKUP(P781,PARAM!S:T,2,0),"*"),"")</f>
        <v/>
      </c>
      <c r="S781" s="111" t="str">
        <f>IFERROR(CONCATENATE(VLOOKUP(L781,PARAM!E:F,2,0),VLOOKUP(M781,PARAM!K:L,2,0),VLOOKUP(N781,PARAM!H:I,2,0),VLOOKUP(O781,PARAM!P:Q,2,0),VLOOKUP(P781,PARAM!S:T,2,0)),"")</f>
        <v/>
      </c>
      <c r="T781" s="111">
        <f t="shared" si="4"/>
        <v>0</v>
      </c>
      <c r="U781" s="111" t="str">
        <f t="shared" si="5"/>
        <v>   </v>
      </c>
    </row>
    <row r="782" hidden="1">
      <c r="A782" s="1"/>
      <c r="B782" s="1"/>
      <c r="C782" s="1"/>
      <c r="D782" s="1"/>
      <c r="E782" s="2"/>
      <c r="F782" s="1"/>
      <c r="G782" s="109">
        <f t="shared" si="8"/>
        <v>0</v>
      </c>
      <c r="H782" s="1"/>
      <c r="I782" s="1"/>
      <c r="J782" s="1"/>
      <c r="K782" s="111"/>
      <c r="L782" s="111"/>
      <c r="M782" s="111"/>
      <c r="N782" s="111"/>
      <c r="O782" s="111"/>
      <c r="P782" s="112" t="s">
        <v>1601</v>
      </c>
      <c r="Q782" s="111" t="s">
        <v>1737</v>
      </c>
      <c r="R782" s="113" t="str">
        <f>IFERROR(CONCATENATE("*",VLOOKUP(L782,PARAM!E:F,2,0),VLOOKUP(M782,PARAM!K:L,2,0),VLOOKUP(N782,PARAM!H:I,2,0),VLOOKUP(P782,PARAM!S:T,2,0),"*"),"")</f>
        <v/>
      </c>
      <c r="S782" s="111" t="str">
        <f>IFERROR(CONCATENATE(VLOOKUP(L782,PARAM!E:F,2,0),VLOOKUP(M782,PARAM!K:L,2,0),VLOOKUP(N782,PARAM!H:I,2,0),VLOOKUP(O782,PARAM!P:Q,2,0),VLOOKUP(P782,PARAM!S:T,2,0)),"")</f>
        <v/>
      </c>
      <c r="T782" s="111">
        <f t="shared" si="4"/>
        <v>0</v>
      </c>
      <c r="U782" s="111" t="str">
        <f t="shared" si="5"/>
        <v>   </v>
      </c>
    </row>
    <row r="783" hidden="1">
      <c r="A783" s="1"/>
      <c r="B783" s="1"/>
      <c r="C783" s="1"/>
      <c r="D783" s="1"/>
      <c r="E783" s="2"/>
      <c r="F783" s="1"/>
      <c r="G783" s="109">
        <f t="shared" si="8"/>
        <v>0</v>
      </c>
      <c r="H783" s="1"/>
      <c r="I783" s="1"/>
      <c r="J783" s="1"/>
      <c r="K783" s="111"/>
      <c r="L783" s="111"/>
      <c r="M783" s="111"/>
      <c r="N783" s="111"/>
      <c r="O783" s="111"/>
      <c r="P783" s="112" t="s">
        <v>1601</v>
      </c>
      <c r="Q783" s="111" t="s">
        <v>1737</v>
      </c>
      <c r="R783" s="113" t="str">
        <f>IFERROR(CONCATENATE("*",VLOOKUP(L783,PARAM!E:F,2,0),VLOOKUP(M783,PARAM!K:L,2,0),VLOOKUP(N783,PARAM!H:I,2,0),VLOOKUP(P783,PARAM!S:T,2,0),"*"),"")</f>
        <v/>
      </c>
      <c r="S783" s="111" t="str">
        <f>IFERROR(CONCATENATE(VLOOKUP(L783,PARAM!E:F,2,0),VLOOKUP(M783,PARAM!K:L,2,0),VLOOKUP(N783,PARAM!H:I,2,0),VLOOKUP(O783,PARAM!P:Q,2,0),VLOOKUP(P783,PARAM!S:T,2,0)),"")</f>
        <v/>
      </c>
      <c r="T783" s="111">
        <f t="shared" si="4"/>
        <v>0</v>
      </c>
      <c r="U783" s="111" t="str">
        <f t="shared" si="5"/>
        <v>   </v>
      </c>
    </row>
    <row r="784" hidden="1">
      <c r="A784" s="1"/>
      <c r="B784" s="1"/>
      <c r="C784" s="1"/>
      <c r="D784" s="1"/>
      <c r="E784" s="2"/>
      <c r="F784" s="1"/>
      <c r="G784" s="109">
        <f t="shared" si="8"/>
        <v>0</v>
      </c>
      <c r="H784" s="1"/>
      <c r="I784" s="1"/>
      <c r="J784" s="1"/>
      <c r="K784" s="111"/>
      <c r="L784" s="111"/>
      <c r="M784" s="111"/>
      <c r="N784" s="111"/>
      <c r="O784" s="111"/>
      <c r="P784" s="112" t="s">
        <v>1601</v>
      </c>
      <c r="Q784" s="111" t="s">
        <v>1737</v>
      </c>
      <c r="R784" s="113" t="str">
        <f>IFERROR(CONCATENATE("*",VLOOKUP(L784,PARAM!E:F,2,0),VLOOKUP(M784,PARAM!K:L,2,0),VLOOKUP(N784,PARAM!H:I,2,0),VLOOKUP(P784,PARAM!S:T,2,0),"*"),"")</f>
        <v/>
      </c>
      <c r="S784" s="111" t="str">
        <f>IFERROR(CONCATENATE(VLOOKUP(L784,PARAM!E:F,2,0),VLOOKUP(M784,PARAM!K:L,2,0),VLOOKUP(N784,PARAM!H:I,2,0),VLOOKUP(O784,PARAM!P:Q,2,0),VLOOKUP(P784,PARAM!S:T,2,0)),"")</f>
        <v/>
      </c>
      <c r="T784" s="111">
        <f t="shared" si="4"/>
        <v>0</v>
      </c>
      <c r="U784" s="111" t="str">
        <f t="shared" si="5"/>
        <v>   </v>
      </c>
    </row>
    <row r="785" hidden="1">
      <c r="A785" s="1"/>
      <c r="B785" s="1"/>
      <c r="C785" s="1"/>
      <c r="D785" s="1"/>
      <c r="E785" s="2"/>
      <c r="F785" s="1"/>
      <c r="G785" s="109">
        <f t="shared" si="8"/>
        <v>0</v>
      </c>
      <c r="H785" s="1"/>
      <c r="I785" s="1"/>
      <c r="J785" s="1"/>
      <c r="K785" s="111"/>
      <c r="L785" s="111"/>
      <c r="M785" s="111"/>
      <c r="N785" s="111"/>
      <c r="O785" s="111"/>
      <c r="P785" s="112" t="s">
        <v>1601</v>
      </c>
      <c r="Q785" s="111" t="s">
        <v>1737</v>
      </c>
      <c r="R785" s="113" t="str">
        <f>IFERROR(CONCATENATE("*",VLOOKUP(L785,PARAM!E:F,2,0),VLOOKUP(M785,PARAM!K:L,2,0),VLOOKUP(N785,PARAM!H:I,2,0),VLOOKUP(P785,PARAM!S:T,2,0),"*"),"")</f>
        <v/>
      </c>
      <c r="S785" s="111" t="str">
        <f>IFERROR(CONCATENATE(VLOOKUP(L785,PARAM!E:F,2,0),VLOOKUP(M785,PARAM!K:L,2,0),VLOOKUP(N785,PARAM!H:I,2,0),VLOOKUP(O785,PARAM!P:Q,2,0),VLOOKUP(P785,PARAM!S:T,2,0)),"")</f>
        <v/>
      </c>
      <c r="T785" s="111">
        <f t="shared" si="4"/>
        <v>0</v>
      </c>
      <c r="U785" s="111" t="str">
        <f t="shared" si="5"/>
        <v>   </v>
      </c>
    </row>
    <row r="786" hidden="1">
      <c r="A786" s="1"/>
      <c r="B786" s="1"/>
      <c r="C786" s="1"/>
      <c r="D786" s="1"/>
      <c r="E786" s="2"/>
      <c r="F786" s="1"/>
      <c r="G786" s="109">
        <f t="shared" si="8"/>
        <v>0</v>
      </c>
      <c r="H786" s="1"/>
      <c r="I786" s="1"/>
      <c r="J786" s="1"/>
      <c r="K786" s="111"/>
      <c r="L786" s="111"/>
      <c r="M786" s="111"/>
      <c r="N786" s="111"/>
      <c r="O786" s="111"/>
      <c r="P786" s="112" t="s">
        <v>1601</v>
      </c>
      <c r="Q786" s="111" t="s">
        <v>1737</v>
      </c>
      <c r="R786" s="113" t="str">
        <f>IFERROR(CONCATENATE("*",VLOOKUP(L786,PARAM!E:F,2,0),VLOOKUP(M786,PARAM!K:L,2,0),VLOOKUP(N786,PARAM!H:I,2,0),VLOOKUP(P786,PARAM!S:T,2,0),"*"),"")</f>
        <v/>
      </c>
      <c r="S786" s="111" t="str">
        <f>IFERROR(CONCATENATE(VLOOKUP(L786,PARAM!E:F,2,0),VLOOKUP(M786,PARAM!K:L,2,0),VLOOKUP(N786,PARAM!H:I,2,0),VLOOKUP(O786,PARAM!P:Q,2,0),VLOOKUP(P786,PARAM!S:T,2,0)),"")</f>
        <v/>
      </c>
      <c r="T786" s="111">
        <f t="shared" si="4"/>
        <v>0</v>
      </c>
      <c r="U786" s="111" t="str">
        <f t="shared" si="5"/>
        <v>   </v>
      </c>
    </row>
    <row r="787" hidden="1">
      <c r="A787" s="1"/>
      <c r="B787" s="1"/>
      <c r="C787" s="1"/>
      <c r="D787" s="1"/>
      <c r="E787" s="2"/>
      <c r="F787" s="1"/>
      <c r="G787" s="109">
        <f t="shared" si="8"/>
        <v>0</v>
      </c>
      <c r="H787" s="1"/>
      <c r="I787" s="1"/>
      <c r="J787" s="1"/>
      <c r="K787" s="111"/>
      <c r="L787" s="111"/>
      <c r="M787" s="111"/>
      <c r="N787" s="111"/>
      <c r="O787" s="111"/>
      <c r="P787" s="112" t="s">
        <v>1601</v>
      </c>
      <c r="Q787" s="111" t="s">
        <v>1737</v>
      </c>
      <c r="R787" s="113" t="str">
        <f>IFERROR(CONCATENATE("*",VLOOKUP(L787,PARAM!E:F,2,0),VLOOKUP(M787,PARAM!K:L,2,0),VLOOKUP(N787,PARAM!H:I,2,0),VLOOKUP(P787,PARAM!S:T,2,0),"*"),"")</f>
        <v/>
      </c>
      <c r="S787" s="111" t="str">
        <f>IFERROR(CONCATENATE(VLOOKUP(L787,PARAM!E:F,2,0),VLOOKUP(M787,PARAM!K:L,2,0),VLOOKUP(N787,PARAM!H:I,2,0),VLOOKUP(O787,PARAM!P:Q,2,0),VLOOKUP(P787,PARAM!S:T,2,0)),"")</f>
        <v/>
      </c>
      <c r="T787" s="111">
        <f t="shared" si="4"/>
        <v>0</v>
      </c>
      <c r="U787" s="111" t="str">
        <f t="shared" si="5"/>
        <v>   </v>
      </c>
    </row>
    <row r="788" hidden="1">
      <c r="A788" s="1"/>
      <c r="B788" s="1"/>
      <c r="C788" s="1"/>
      <c r="D788" s="1"/>
      <c r="E788" s="2"/>
      <c r="F788" s="1"/>
      <c r="G788" s="109">
        <f t="shared" si="8"/>
        <v>0</v>
      </c>
      <c r="H788" s="1"/>
      <c r="I788" s="1"/>
      <c r="J788" s="1"/>
      <c r="K788" s="111"/>
      <c r="L788" s="111"/>
      <c r="M788" s="111"/>
      <c r="N788" s="111"/>
      <c r="O788" s="111"/>
      <c r="P788" s="112" t="s">
        <v>1601</v>
      </c>
      <c r="Q788" s="111" t="s">
        <v>1737</v>
      </c>
      <c r="R788" s="113" t="str">
        <f>IFERROR(CONCATENATE("*",VLOOKUP(L788,PARAM!E:F,2,0),VLOOKUP(M788,PARAM!K:L,2,0),VLOOKUP(N788,PARAM!H:I,2,0),VLOOKUP(P788,PARAM!S:T,2,0),"*"),"")</f>
        <v/>
      </c>
      <c r="S788" s="111" t="str">
        <f>IFERROR(CONCATENATE(VLOOKUP(L788,PARAM!E:F,2,0),VLOOKUP(M788,PARAM!K:L,2,0),VLOOKUP(N788,PARAM!H:I,2,0),VLOOKUP(O788,PARAM!P:Q,2,0),VLOOKUP(P788,PARAM!S:T,2,0)),"")</f>
        <v/>
      </c>
      <c r="T788" s="111">
        <f t="shared" si="4"/>
        <v>0</v>
      </c>
      <c r="U788" s="111" t="str">
        <f t="shared" si="5"/>
        <v>   </v>
      </c>
    </row>
    <row r="789" hidden="1">
      <c r="A789" s="1"/>
      <c r="B789" s="1"/>
      <c r="C789" s="1"/>
      <c r="D789" s="1"/>
      <c r="E789" s="2"/>
      <c r="F789" s="1"/>
      <c r="G789" s="109">
        <f t="shared" si="8"/>
        <v>0</v>
      </c>
      <c r="H789" s="1"/>
      <c r="I789" s="1"/>
      <c r="J789" s="1"/>
      <c r="K789" s="111"/>
      <c r="L789" s="111"/>
      <c r="M789" s="111"/>
      <c r="N789" s="111"/>
      <c r="O789" s="111"/>
      <c r="P789" s="112" t="s">
        <v>1601</v>
      </c>
      <c r="Q789" s="111" t="s">
        <v>1737</v>
      </c>
      <c r="R789" s="113" t="str">
        <f>IFERROR(CONCATENATE("*",VLOOKUP(L789,PARAM!E:F,2,0),VLOOKUP(M789,PARAM!K:L,2,0),VLOOKUP(N789,PARAM!H:I,2,0),VLOOKUP(P789,PARAM!S:T,2,0),"*"),"")</f>
        <v/>
      </c>
      <c r="S789" s="111" t="str">
        <f>IFERROR(CONCATENATE(VLOOKUP(L789,PARAM!E:F,2,0),VLOOKUP(M789,PARAM!K:L,2,0),VLOOKUP(N789,PARAM!H:I,2,0),VLOOKUP(O789,PARAM!P:Q,2,0),VLOOKUP(P789,PARAM!S:T,2,0)),"")</f>
        <v/>
      </c>
      <c r="T789" s="111">
        <f t="shared" si="4"/>
        <v>0</v>
      </c>
      <c r="U789" s="111" t="str">
        <f t="shared" si="5"/>
        <v>   </v>
      </c>
    </row>
    <row r="790" hidden="1">
      <c r="A790" s="1"/>
      <c r="B790" s="1"/>
      <c r="C790" s="1"/>
      <c r="D790" s="1"/>
      <c r="E790" s="2"/>
      <c r="F790" s="1"/>
      <c r="G790" s="109">
        <f t="shared" si="8"/>
        <v>0</v>
      </c>
      <c r="H790" s="1"/>
      <c r="I790" s="1"/>
      <c r="J790" s="1"/>
      <c r="K790" s="111"/>
      <c r="L790" s="111"/>
      <c r="M790" s="111"/>
      <c r="N790" s="111"/>
      <c r="O790" s="111"/>
      <c r="P790" s="112" t="s">
        <v>1601</v>
      </c>
      <c r="Q790" s="111" t="s">
        <v>1737</v>
      </c>
      <c r="R790" s="113" t="str">
        <f>IFERROR(CONCATENATE("*",VLOOKUP(L790,PARAM!E:F,2,0),VLOOKUP(M790,PARAM!K:L,2,0),VLOOKUP(N790,PARAM!H:I,2,0),VLOOKUP(P790,PARAM!S:T,2,0),"*"),"")</f>
        <v/>
      </c>
      <c r="S790" s="111" t="str">
        <f>IFERROR(CONCATENATE(VLOOKUP(L790,PARAM!E:F,2,0),VLOOKUP(M790,PARAM!K:L,2,0),VLOOKUP(N790,PARAM!H:I,2,0),VLOOKUP(O790,PARAM!P:Q,2,0),VLOOKUP(P790,PARAM!S:T,2,0)),"")</f>
        <v/>
      </c>
      <c r="T790" s="111">
        <f t="shared" si="4"/>
        <v>0</v>
      </c>
      <c r="U790" s="111" t="str">
        <f t="shared" si="5"/>
        <v>   </v>
      </c>
    </row>
    <row r="791" hidden="1">
      <c r="A791" s="1"/>
      <c r="B791" s="1"/>
      <c r="C791" s="1"/>
      <c r="D791" s="1"/>
      <c r="E791" s="2"/>
      <c r="F791" s="1"/>
      <c r="G791" s="109">
        <f t="shared" si="8"/>
        <v>0</v>
      </c>
      <c r="H791" s="1"/>
      <c r="I791" s="1"/>
      <c r="J791" s="1"/>
      <c r="K791" s="111"/>
      <c r="L791" s="111"/>
      <c r="M791" s="111"/>
      <c r="N791" s="111"/>
      <c r="O791" s="111"/>
      <c r="P791" s="112" t="s">
        <v>1601</v>
      </c>
      <c r="Q791" s="111" t="s">
        <v>1737</v>
      </c>
      <c r="R791" s="113" t="str">
        <f>IFERROR(CONCATENATE("*",VLOOKUP(L791,PARAM!E:F,2,0),VLOOKUP(M791,PARAM!K:L,2,0),VLOOKUP(N791,PARAM!H:I,2,0),VLOOKUP(P791,PARAM!S:T,2,0),"*"),"")</f>
        <v/>
      </c>
      <c r="S791" s="111" t="str">
        <f>IFERROR(CONCATENATE(VLOOKUP(L791,PARAM!E:F,2,0),VLOOKUP(M791,PARAM!K:L,2,0),VLOOKUP(N791,PARAM!H:I,2,0),VLOOKUP(O791,PARAM!P:Q,2,0),VLOOKUP(P791,PARAM!S:T,2,0)),"")</f>
        <v/>
      </c>
      <c r="T791" s="111">
        <f t="shared" si="4"/>
        <v>0</v>
      </c>
      <c r="U791" s="111" t="str">
        <f t="shared" si="5"/>
        <v>   </v>
      </c>
    </row>
    <row r="792" hidden="1">
      <c r="A792" s="1"/>
      <c r="B792" s="1"/>
      <c r="C792" s="1"/>
      <c r="D792" s="1"/>
      <c r="E792" s="2"/>
      <c r="F792" s="1"/>
      <c r="G792" s="109">
        <f t="shared" si="8"/>
        <v>0</v>
      </c>
      <c r="H792" s="1"/>
      <c r="I792" s="1"/>
      <c r="J792" s="1"/>
      <c r="K792" s="111"/>
      <c r="L792" s="111"/>
      <c r="M792" s="111"/>
      <c r="N792" s="111"/>
      <c r="O792" s="111"/>
      <c r="P792" s="112" t="s">
        <v>1601</v>
      </c>
      <c r="Q792" s="111" t="s">
        <v>1737</v>
      </c>
      <c r="R792" s="113" t="str">
        <f>IFERROR(CONCATENATE("*",VLOOKUP(L792,PARAM!E:F,2,0),VLOOKUP(M792,PARAM!K:L,2,0),VLOOKUP(N792,PARAM!H:I,2,0),VLOOKUP(P792,PARAM!S:T,2,0),"*"),"")</f>
        <v/>
      </c>
      <c r="S792" s="111" t="str">
        <f>IFERROR(CONCATENATE(VLOOKUP(L792,PARAM!E:F,2,0),VLOOKUP(M792,PARAM!K:L,2,0),VLOOKUP(N792,PARAM!H:I,2,0),VLOOKUP(O792,PARAM!P:Q,2,0),VLOOKUP(P792,PARAM!S:T,2,0)),"")</f>
        <v/>
      </c>
      <c r="T792" s="111">
        <f t="shared" si="4"/>
        <v>0</v>
      </c>
      <c r="U792" s="111" t="str">
        <f t="shared" si="5"/>
        <v>   </v>
      </c>
    </row>
    <row r="793" hidden="1">
      <c r="A793" s="1"/>
      <c r="B793" s="1"/>
      <c r="C793" s="1"/>
      <c r="D793" s="1"/>
      <c r="E793" s="2"/>
      <c r="F793" s="1"/>
      <c r="G793" s="109">
        <f t="shared" si="8"/>
        <v>0</v>
      </c>
      <c r="H793" s="1"/>
      <c r="I793" s="1"/>
      <c r="J793" s="1"/>
      <c r="K793" s="111"/>
      <c r="L793" s="111"/>
      <c r="M793" s="111"/>
      <c r="N793" s="111"/>
      <c r="O793" s="111"/>
      <c r="P793" s="112" t="s">
        <v>1601</v>
      </c>
      <c r="Q793" s="111" t="s">
        <v>1737</v>
      </c>
      <c r="R793" s="113" t="str">
        <f>IFERROR(CONCATENATE("*",VLOOKUP(L793,PARAM!E:F,2,0),VLOOKUP(M793,PARAM!K:L,2,0),VLOOKUP(N793,PARAM!H:I,2,0),VLOOKUP(P793,PARAM!S:T,2,0),"*"),"")</f>
        <v/>
      </c>
      <c r="S793" s="111" t="str">
        <f>IFERROR(CONCATENATE(VLOOKUP(L793,PARAM!E:F,2,0),VLOOKUP(M793,PARAM!K:L,2,0),VLOOKUP(N793,PARAM!H:I,2,0),VLOOKUP(O793,PARAM!P:Q,2,0),VLOOKUP(P793,PARAM!S:T,2,0)),"")</f>
        <v/>
      </c>
      <c r="T793" s="111">
        <f t="shared" si="4"/>
        <v>0</v>
      </c>
      <c r="U793" s="111" t="str">
        <f t="shared" si="5"/>
        <v>   </v>
      </c>
    </row>
    <row r="794" hidden="1">
      <c r="A794" s="1"/>
      <c r="B794" s="1"/>
      <c r="C794" s="1"/>
      <c r="D794" s="1"/>
      <c r="E794" s="2"/>
      <c r="F794" s="1"/>
      <c r="G794" s="109">
        <f t="shared" si="8"/>
        <v>0</v>
      </c>
      <c r="H794" s="1"/>
      <c r="I794" s="1"/>
      <c r="J794" s="1"/>
      <c r="K794" s="111"/>
      <c r="L794" s="111"/>
      <c r="M794" s="111"/>
      <c r="N794" s="111"/>
      <c r="O794" s="111"/>
      <c r="P794" s="112" t="s">
        <v>1601</v>
      </c>
      <c r="Q794" s="111" t="s">
        <v>1737</v>
      </c>
      <c r="R794" s="113" t="str">
        <f>IFERROR(CONCATENATE("*",VLOOKUP(L794,PARAM!E:F,2,0),VLOOKUP(M794,PARAM!K:L,2,0),VLOOKUP(N794,PARAM!H:I,2,0),VLOOKUP(P794,PARAM!S:T,2,0),"*"),"")</f>
        <v/>
      </c>
      <c r="S794" s="111" t="str">
        <f>IFERROR(CONCATENATE(VLOOKUP(L794,PARAM!E:F,2,0),VLOOKUP(M794,PARAM!K:L,2,0),VLOOKUP(N794,PARAM!H:I,2,0),VLOOKUP(O794,PARAM!P:Q,2,0),VLOOKUP(P794,PARAM!S:T,2,0)),"")</f>
        <v/>
      </c>
      <c r="T794" s="111">
        <f t="shared" si="4"/>
        <v>0</v>
      </c>
      <c r="U794" s="111" t="str">
        <f t="shared" si="5"/>
        <v>   </v>
      </c>
    </row>
    <row r="795" hidden="1">
      <c r="A795" s="1"/>
      <c r="B795" s="1"/>
      <c r="C795" s="1"/>
      <c r="D795" s="1"/>
      <c r="E795" s="2"/>
      <c r="F795" s="1"/>
      <c r="G795" s="109">
        <f t="shared" si="8"/>
        <v>0</v>
      </c>
      <c r="H795" s="1"/>
      <c r="I795" s="1"/>
      <c r="J795" s="1"/>
      <c r="K795" s="111"/>
      <c r="L795" s="111"/>
      <c r="M795" s="111"/>
      <c r="N795" s="111"/>
      <c r="O795" s="111"/>
      <c r="P795" s="112" t="s">
        <v>1601</v>
      </c>
      <c r="Q795" s="111" t="s">
        <v>1737</v>
      </c>
      <c r="R795" s="113" t="str">
        <f>IFERROR(CONCATENATE("*",VLOOKUP(L795,PARAM!E:F,2,0),VLOOKUP(M795,PARAM!K:L,2,0),VLOOKUP(N795,PARAM!H:I,2,0),VLOOKUP(P795,PARAM!S:T,2,0),"*"),"")</f>
        <v/>
      </c>
      <c r="S795" s="111" t="str">
        <f>IFERROR(CONCATENATE(VLOOKUP(L795,PARAM!E:F,2,0),VLOOKUP(M795,PARAM!K:L,2,0),VLOOKUP(N795,PARAM!H:I,2,0),VLOOKUP(O795,PARAM!P:Q,2,0),VLOOKUP(P795,PARAM!S:T,2,0)),"")</f>
        <v/>
      </c>
      <c r="T795" s="111">
        <f t="shared" si="4"/>
        <v>0</v>
      </c>
      <c r="U795" s="111" t="str">
        <f t="shared" si="5"/>
        <v>   </v>
      </c>
    </row>
    <row r="796" hidden="1">
      <c r="A796" s="1"/>
      <c r="B796" s="1"/>
      <c r="C796" s="1"/>
      <c r="D796" s="1"/>
      <c r="E796" s="2"/>
      <c r="F796" s="1"/>
      <c r="G796" s="109">
        <f t="shared" si="8"/>
        <v>0</v>
      </c>
      <c r="H796" s="1"/>
      <c r="I796" s="1"/>
      <c r="J796" s="1"/>
      <c r="K796" s="111"/>
      <c r="L796" s="111"/>
      <c r="M796" s="111"/>
      <c r="N796" s="111"/>
      <c r="O796" s="111"/>
      <c r="P796" s="112" t="s">
        <v>1601</v>
      </c>
      <c r="Q796" s="111" t="s">
        <v>1737</v>
      </c>
      <c r="R796" s="113" t="str">
        <f>IFERROR(CONCATENATE("*",VLOOKUP(L796,PARAM!E:F,2,0),VLOOKUP(M796,PARAM!K:L,2,0),VLOOKUP(N796,PARAM!H:I,2,0),VLOOKUP(P796,PARAM!S:T,2,0),"*"),"")</f>
        <v/>
      </c>
      <c r="S796" s="111" t="str">
        <f>IFERROR(CONCATENATE(VLOOKUP(L796,PARAM!E:F,2,0),VLOOKUP(M796,PARAM!K:L,2,0),VLOOKUP(N796,PARAM!H:I,2,0),VLOOKUP(O796,PARAM!P:Q,2,0),VLOOKUP(P796,PARAM!S:T,2,0)),"")</f>
        <v/>
      </c>
      <c r="T796" s="111">
        <f t="shared" si="4"/>
        <v>0</v>
      </c>
      <c r="U796" s="111" t="str">
        <f t="shared" si="5"/>
        <v>   </v>
      </c>
    </row>
    <row r="797" hidden="1">
      <c r="A797" s="1"/>
      <c r="B797" s="1"/>
      <c r="C797" s="1"/>
      <c r="D797" s="1"/>
      <c r="E797" s="2"/>
      <c r="F797" s="1"/>
      <c r="G797" s="109">
        <f t="shared" si="8"/>
        <v>0</v>
      </c>
      <c r="H797" s="1"/>
      <c r="I797" s="1"/>
      <c r="J797" s="1"/>
      <c r="K797" s="111"/>
      <c r="L797" s="111"/>
      <c r="M797" s="111"/>
      <c r="N797" s="111"/>
      <c r="O797" s="111"/>
      <c r="P797" s="112" t="s">
        <v>1601</v>
      </c>
      <c r="Q797" s="111" t="s">
        <v>1737</v>
      </c>
      <c r="R797" s="113" t="str">
        <f>IFERROR(CONCATENATE("*",VLOOKUP(L797,PARAM!E:F,2,0),VLOOKUP(M797,PARAM!K:L,2,0),VLOOKUP(N797,PARAM!H:I,2,0),VLOOKUP(P797,PARAM!S:T,2,0),"*"),"")</f>
        <v/>
      </c>
      <c r="S797" s="111" t="str">
        <f>IFERROR(CONCATENATE(VLOOKUP(L797,PARAM!E:F,2,0),VLOOKUP(M797,PARAM!K:L,2,0),VLOOKUP(N797,PARAM!H:I,2,0),VLOOKUP(O797,PARAM!P:Q,2,0),VLOOKUP(P797,PARAM!S:T,2,0)),"")</f>
        <v/>
      </c>
      <c r="T797" s="111">
        <f t="shared" si="4"/>
        <v>0</v>
      </c>
      <c r="U797" s="111" t="str">
        <f t="shared" si="5"/>
        <v>   </v>
      </c>
    </row>
    <row r="798" hidden="1">
      <c r="A798" s="1"/>
      <c r="B798" s="1"/>
      <c r="C798" s="1"/>
      <c r="D798" s="1"/>
      <c r="E798" s="2"/>
      <c r="F798" s="1"/>
      <c r="G798" s="109">
        <f t="shared" si="8"/>
        <v>0</v>
      </c>
      <c r="H798" s="1"/>
      <c r="I798" s="1"/>
      <c r="J798" s="1"/>
      <c r="K798" s="111"/>
      <c r="L798" s="111"/>
      <c r="M798" s="111"/>
      <c r="N798" s="111"/>
      <c r="O798" s="111"/>
      <c r="P798" s="112" t="s">
        <v>1601</v>
      </c>
      <c r="Q798" s="111" t="s">
        <v>1737</v>
      </c>
      <c r="R798" s="113" t="str">
        <f>IFERROR(CONCATENATE("*",VLOOKUP(L798,PARAM!E:F,2,0),VLOOKUP(M798,PARAM!K:L,2,0),VLOOKUP(N798,PARAM!H:I,2,0),VLOOKUP(P798,PARAM!S:T,2,0),"*"),"")</f>
        <v/>
      </c>
      <c r="S798" s="111" t="str">
        <f>IFERROR(CONCATENATE(VLOOKUP(L798,PARAM!E:F,2,0),VLOOKUP(M798,PARAM!K:L,2,0),VLOOKUP(N798,PARAM!H:I,2,0),VLOOKUP(O798,PARAM!P:Q,2,0),VLOOKUP(P798,PARAM!S:T,2,0)),"")</f>
        <v/>
      </c>
      <c r="T798" s="111">
        <f t="shared" si="4"/>
        <v>0</v>
      </c>
      <c r="U798" s="111" t="str">
        <f t="shared" si="5"/>
        <v>   </v>
      </c>
    </row>
    <row r="799" hidden="1">
      <c r="A799" s="1"/>
      <c r="B799" s="1"/>
      <c r="C799" s="1"/>
      <c r="D799" s="1"/>
      <c r="E799" s="2"/>
      <c r="F799" s="1"/>
      <c r="G799" s="109">
        <f t="shared" si="8"/>
        <v>0</v>
      </c>
      <c r="H799" s="1"/>
      <c r="I799" s="1"/>
      <c r="J799" s="1"/>
      <c r="K799" s="111"/>
      <c r="L799" s="111"/>
      <c r="M799" s="111"/>
      <c r="N799" s="111"/>
      <c r="O799" s="111"/>
      <c r="P799" s="112" t="s">
        <v>1601</v>
      </c>
      <c r="Q799" s="111" t="s">
        <v>1737</v>
      </c>
      <c r="R799" s="113" t="str">
        <f>IFERROR(CONCATENATE("*",VLOOKUP(L799,PARAM!E:F,2,0),VLOOKUP(M799,PARAM!K:L,2,0),VLOOKUP(N799,PARAM!H:I,2,0),VLOOKUP(P799,PARAM!S:T,2,0),"*"),"")</f>
        <v/>
      </c>
      <c r="S799" s="111" t="str">
        <f>IFERROR(CONCATENATE(VLOOKUP(L799,PARAM!E:F,2,0),VLOOKUP(M799,PARAM!K:L,2,0),VLOOKUP(N799,PARAM!H:I,2,0),VLOOKUP(O799,PARAM!P:Q,2,0),VLOOKUP(P799,PARAM!S:T,2,0)),"")</f>
        <v/>
      </c>
      <c r="T799" s="111">
        <f t="shared" si="4"/>
        <v>0</v>
      </c>
      <c r="U799" s="111" t="str">
        <f t="shared" si="5"/>
        <v>   </v>
      </c>
    </row>
    <row r="800" hidden="1">
      <c r="A800" s="1"/>
      <c r="B800" s="1"/>
      <c r="C800" s="1"/>
      <c r="D800" s="1"/>
      <c r="E800" s="2"/>
      <c r="F800" s="1"/>
      <c r="G800" s="109">
        <f t="shared" si="8"/>
        <v>0</v>
      </c>
      <c r="H800" s="1"/>
      <c r="I800" s="1"/>
      <c r="J800" s="1"/>
      <c r="K800" s="111"/>
      <c r="L800" s="111"/>
      <c r="M800" s="111"/>
      <c r="N800" s="111"/>
      <c r="O800" s="111"/>
      <c r="P800" s="112" t="s">
        <v>1601</v>
      </c>
      <c r="Q800" s="111" t="s">
        <v>1737</v>
      </c>
      <c r="R800" s="113" t="str">
        <f>IFERROR(CONCATENATE("*",VLOOKUP(L800,PARAM!E:F,2,0),VLOOKUP(M800,PARAM!K:L,2,0),VLOOKUP(N800,PARAM!H:I,2,0),VLOOKUP(P800,PARAM!S:T,2,0),"*"),"")</f>
        <v/>
      </c>
      <c r="S800" s="111" t="str">
        <f>IFERROR(CONCATENATE(VLOOKUP(L800,PARAM!E:F,2,0),VLOOKUP(M800,PARAM!K:L,2,0),VLOOKUP(N800,PARAM!H:I,2,0),VLOOKUP(O800,PARAM!P:Q,2,0),VLOOKUP(P800,PARAM!S:T,2,0)),"")</f>
        <v/>
      </c>
      <c r="T800" s="111">
        <f t="shared" si="4"/>
        <v>0</v>
      </c>
      <c r="U800" s="111" t="str">
        <f t="shared" si="5"/>
        <v>   </v>
      </c>
    </row>
    <row r="801" hidden="1">
      <c r="A801" s="1"/>
      <c r="B801" s="1"/>
      <c r="C801" s="1"/>
      <c r="D801" s="1"/>
      <c r="E801" s="2"/>
      <c r="F801" s="1"/>
      <c r="G801" s="109">
        <f t="shared" si="8"/>
        <v>0</v>
      </c>
      <c r="H801" s="1"/>
      <c r="I801" s="1"/>
      <c r="J801" s="1"/>
      <c r="K801" s="111"/>
      <c r="L801" s="111"/>
      <c r="M801" s="111"/>
      <c r="N801" s="111"/>
      <c r="O801" s="111"/>
      <c r="P801" s="112" t="s">
        <v>1601</v>
      </c>
      <c r="Q801" s="111" t="s">
        <v>1737</v>
      </c>
      <c r="R801" s="113" t="str">
        <f>IFERROR(CONCATENATE("*",VLOOKUP(L801,PARAM!E:F,2,0),VLOOKUP(M801,PARAM!K:L,2,0),VLOOKUP(N801,PARAM!H:I,2,0),VLOOKUP(P801,PARAM!S:T,2,0),"*"),"")</f>
        <v/>
      </c>
      <c r="S801" s="111" t="str">
        <f>IFERROR(CONCATENATE(VLOOKUP(L801,PARAM!E:F,2,0),VLOOKUP(M801,PARAM!K:L,2,0),VLOOKUP(N801,PARAM!H:I,2,0),VLOOKUP(O801,PARAM!P:Q,2,0),VLOOKUP(P801,PARAM!S:T,2,0)),"")</f>
        <v/>
      </c>
      <c r="T801" s="111">
        <f t="shared" si="4"/>
        <v>0</v>
      </c>
      <c r="U801" s="111" t="str">
        <f t="shared" si="5"/>
        <v>   </v>
      </c>
    </row>
    <row r="802" hidden="1">
      <c r="A802" s="1"/>
      <c r="B802" s="1"/>
      <c r="C802" s="1"/>
      <c r="D802" s="1"/>
      <c r="E802" s="2"/>
      <c r="F802" s="1"/>
      <c r="G802" s="109">
        <f t="shared" si="8"/>
        <v>0</v>
      </c>
      <c r="H802" s="1"/>
      <c r="I802" s="1"/>
      <c r="J802" s="1"/>
      <c r="K802" s="111"/>
      <c r="L802" s="111"/>
      <c r="M802" s="111"/>
      <c r="N802" s="111"/>
      <c r="O802" s="111"/>
      <c r="P802" s="112" t="s">
        <v>1601</v>
      </c>
      <c r="Q802" s="111" t="s">
        <v>1737</v>
      </c>
      <c r="R802" s="113" t="str">
        <f>IFERROR(CONCATENATE("*",VLOOKUP(L802,PARAM!E:F,2,0),VLOOKUP(M802,PARAM!K:L,2,0),VLOOKUP(N802,PARAM!H:I,2,0),VLOOKUP(P802,PARAM!S:T,2,0),"*"),"")</f>
        <v/>
      </c>
      <c r="S802" s="111" t="str">
        <f>IFERROR(CONCATENATE(VLOOKUP(L802,PARAM!E:F,2,0),VLOOKUP(M802,PARAM!K:L,2,0),VLOOKUP(N802,PARAM!H:I,2,0),VLOOKUP(O802,PARAM!P:Q,2,0),VLOOKUP(P802,PARAM!S:T,2,0)),"")</f>
        <v/>
      </c>
      <c r="T802" s="111">
        <f t="shared" si="4"/>
        <v>0</v>
      </c>
      <c r="U802" s="111" t="str">
        <f t="shared" si="5"/>
        <v>   </v>
      </c>
    </row>
    <row r="803" hidden="1">
      <c r="A803" s="1"/>
      <c r="B803" s="1"/>
      <c r="C803" s="1"/>
      <c r="D803" s="1"/>
      <c r="E803" s="2"/>
      <c r="F803" s="1"/>
      <c r="G803" s="109">
        <f t="shared" si="8"/>
        <v>0</v>
      </c>
      <c r="H803" s="1"/>
      <c r="I803" s="1"/>
      <c r="J803" s="1"/>
      <c r="K803" s="111"/>
      <c r="L803" s="111"/>
      <c r="M803" s="111"/>
      <c r="N803" s="111"/>
      <c r="O803" s="111"/>
      <c r="P803" s="112" t="s">
        <v>1601</v>
      </c>
      <c r="Q803" s="111" t="s">
        <v>1737</v>
      </c>
      <c r="R803" s="113" t="str">
        <f>IFERROR(CONCATENATE("*",VLOOKUP(L803,PARAM!E:F,2,0),VLOOKUP(M803,PARAM!K:L,2,0),VLOOKUP(N803,PARAM!H:I,2,0),VLOOKUP(P803,PARAM!S:T,2,0),"*"),"")</f>
        <v/>
      </c>
      <c r="S803" s="111" t="str">
        <f>IFERROR(CONCATENATE(VLOOKUP(L803,PARAM!E:F,2,0),VLOOKUP(M803,PARAM!K:L,2,0),VLOOKUP(N803,PARAM!H:I,2,0),VLOOKUP(O803,PARAM!P:Q,2,0),VLOOKUP(P803,PARAM!S:T,2,0)),"")</f>
        <v/>
      </c>
      <c r="T803" s="111">
        <f t="shared" si="4"/>
        <v>0</v>
      </c>
      <c r="U803" s="111" t="str">
        <f t="shared" si="5"/>
        <v>   </v>
      </c>
    </row>
    <row r="804" hidden="1">
      <c r="A804" s="1"/>
      <c r="B804" s="1"/>
      <c r="C804" s="1"/>
      <c r="D804" s="1"/>
      <c r="E804" s="2"/>
      <c r="F804" s="1"/>
      <c r="G804" s="109">
        <f t="shared" si="8"/>
        <v>0</v>
      </c>
      <c r="H804" s="1"/>
      <c r="I804" s="1"/>
      <c r="J804" s="1"/>
      <c r="K804" s="111"/>
      <c r="L804" s="111"/>
      <c r="M804" s="111"/>
      <c r="N804" s="111"/>
      <c r="O804" s="111"/>
      <c r="P804" s="112" t="s">
        <v>1601</v>
      </c>
      <c r="Q804" s="111" t="s">
        <v>1737</v>
      </c>
      <c r="R804" s="113" t="str">
        <f>IFERROR(CONCATENATE("*",VLOOKUP(L804,PARAM!E:F,2,0),VLOOKUP(M804,PARAM!K:L,2,0),VLOOKUP(N804,PARAM!H:I,2,0),VLOOKUP(P804,PARAM!S:T,2,0),"*"),"")</f>
        <v/>
      </c>
      <c r="S804" s="111" t="str">
        <f>IFERROR(CONCATENATE(VLOOKUP(L804,PARAM!E:F,2,0),VLOOKUP(M804,PARAM!K:L,2,0),VLOOKUP(N804,PARAM!H:I,2,0),VLOOKUP(O804,PARAM!P:Q,2,0),VLOOKUP(P804,PARAM!S:T,2,0)),"")</f>
        <v/>
      </c>
      <c r="T804" s="111">
        <f t="shared" si="4"/>
        <v>0</v>
      </c>
      <c r="U804" s="111" t="str">
        <f t="shared" si="5"/>
        <v>   </v>
      </c>
    </row>
    <row r="805" hidden="1">
      <c r="A805" s="1"/>
      <c r="B805" s="1"/>
      <c r="C805" s="1"/>
      <c r="D805" s="1"/>
      <c r="E805" s="2"/>
      <c r="F805" s="1"/>
      <c r="G805" s="109">
        <f t="shared" si="8"/>
        <v>0</v>
      </c>
      <c r="H805" s="1"/>
      <c r="I805" s="1"/>
      <c r="J805" s="1"/>
      <c r="K805" s="111"/>
      <c r="L805" s="111"/>
      <c r="M805" s="111"/>
      <c r="N805" s="111"/>
      <c r="O805" s="111"/>
      <c r="P805" s="112" t="s">
        <v>1601</v>
      </c>
      <c r="Q805" s="111" t="s">
        <v>1737</v>
      </c>
      <c r="R805" s="113" t="str">
        <f>IFERROR(CONCATENATE("*",VLOOKUP(L805,PARAM!E:F,2,0),VLOOKUP(M805,PARAM!K:L,2,0),VLOOKUP(N805,PARAM!H:I,2,0),VLOOKUP(P805,PARAM!S:T,2,0),"*"),"")</f>
        <v/>
      </c>
      <c r="S805" s="111" t="str">
        <f>IFERROR(CONCATENATE(VLOOKUP(L805,PARAM!E:F,2,0),VLOOKUP(M805,PARAM!K:L,2,0),VLOOKUP(N805,PARAM!H:I,2,0),VLOOKUP(O805,PARAM!P:Q,2,0),VLOOKUP(P805,PARAM!S:T,2,0)),"")</f>
        <v/>
      </c>
      <c r="T805" s="111">
        <f t="shared" si="4"/>
        <v>0</v>
      </c>
      <c r="U805" s="111" t="str">
        <f t="shared" si="5"/>
        <v>   </v>
      </c>
    </row>
    <row r="806" hidden="1">
      <c r="A806" s="1"/>
      <c r="B806" s="1"/>
      <c r="C806" s="1"/>
      <c r="D806" s="1"/>
      <c r="E806" s="2"/>
      <c r="F806" s="1"/>
      <c r="G806" s="109">
        <f t="shared" si="8"/>
        <v>0</v>
      </c>
      <c r="H806" s="1"/>
      <c r="I806" s="1"/>
      <c r="J806" s="1"/>
      <c r="K806" s="111"/>
      <c r="L806" s="111"/>
      <c r="M806" s="111"/>
      <c r="N806" s="111"/>
      <c r="O806" s="111"/>
      <c r="P806" s="112" t="s">
        <v>1601</v>
      </c>
      <c r="Q806" s="111" t="s">
        <v>1737</v>
      </c>
      <c r="R806" s="113" t="str">
        <f>IFERROR(CONCATENATE("*",VLOOKUP(L806,PARAM!E:F,2,0),VLOOKUP(M806,PARAM!K:L,2,0),VLOOKUP(N806,PARAM!H:I,2,0),VLOOKUP(P806,PARAM!S:T,2,0),"*"),"")</f>
        <v/>
      </c>
      <c r="S806" s="111" t="str">
        <f>IFERROR(CONCATENATE(VLOOKUP(L806,PARAM!E:F,2,0),VLOOKUP(M806,PARAM!K:L,2,0),VLOOKUP(N806,PARAM!H:I,2,0),VLOOKUP(O806,PARAM!P:Q,2,0),VLOOKUP(P806,PARAM!S:T,2,0)),"")</f>
        <v/>
      </c>
      <c r="T806" s="111">
        <f t="shared" si="4"/>
        <v>0</v>
      </c>
      <c r="U806" s="111" t="str">
        <f t="shared" si="5"/>
        <v>   </v>
      </c>
    </row>
    <row r="807" hidden="1">
      <c r="A807" s="1"/>
      <c r="B807" s="1"/>
      <c r="C807" s="1"/>
      <c r="D807" s="1"/>
      <c r="E807" s="2"/>
      <c r="F807" s="1"/>
      <c r="G807" s="109">
        <f t="shared" si="8"/>
        <v>0</v>
      </c>
      <c r="H807" s="1"/>
      <c r="I807" s="1"/>
      <c r="J807" s="1"/>
      <c r="K807" s="111"/>
      <c r="L807" s="111"/>
      <c r="M807" s="111"/>
      <c r="N807" s="111"/>
      <c r="O807" s="111"/>
      <c r="P807" s="112" t="s">
        <v>1601</v>
      </c>
      <c r="Q807" s="111" t="s">
        <v>1737</v>
      </c>
      <c r="R807" s="113" t="str">
        <f>IFERROR(CONCATENATE("*",VLOOKUP(L807,PARAM!E:F,2,0),VLOOKUP(M807,PARAM!K:L,2,0),VLOOKUP(N807,PARAM!H:I,2,0),VLOOKUP(P807,PARAM!S:T,2,0),"*"),"")</f>
        <v/>
      </c>
      <c r="S807" s="111" t="str">
        <f>IFERROR(CONCATENATE(VLOOKUP(L807,PARAM!E:F,2,0),VLOOKUP(M807,PARAM!K:L,2,0),VLOOKUP(N807,PARAM!H:I,2,0),VLOOKUP(O807,PARAM!P:Q,2,0),VLOOKUP(P807,PARAM!S:T,2,0)),"")</f>
        <v/>
      </c>
      <c r="T807" s="111">
        <f t="shared" si="4"/>
        <v>0</v>
      </c>
      <c r="U807" s="111" t="str">
        <f t="shared" si="5"/>
        <v>   </v>
      </c>
    </row>
    <row r="808" hidden="1">
      <c r="A808" s="1"/>
      <c r="B808" s="1"/>
      <c r="C808" s="1"/>
      <c r="D808" s="1"/>
      <c r="E808" s="2"/>
      <c r="F808" s="1"/>
      <c r="G808" s="109">
        <f t="shared" si="8"/>
        <v>0</v>
      </c>
      <c r="H808" s="1"/>
      <c r="I808" s="1"/>
      <c r="J808" s="1"/>
      <c r="K808" s="111"/>
      <c r="L808" s="111"/>
      <c r="M808" s="111"/>
      <c r="N808" s="111"/>
      <c r="O808" s="111"/>
      <c r="P808" s="112" t="s">
        <v>1601</v>
      </c>
      <c r="Q808" s="111" t="s">
        <v>1737</v>
      </c>
      <c r="R808" s="113" t="str">
        <f>IFERROR(CONCATENATE("*",VLOOKUP(L808,PARAM!E:F,2,0),VLOOKUP(M808,PARAM!K:L,2,0),VLOOKUP(N808,PARAM!H:I,2,0),VLOOKUP(P808,PARAM!S:T,2,0),"*"),"")</f>
        <v/>
      </c>
      <c r="S808" s="111" t="str">
        <f>IFERROR(CONCATENATE(VLOOKUP(L808,PARAM!E:F,2,0),VLOOKUP(M808,PARAM!K:L,2,0),VLOOKUP(N808,PARAM!H:I,2,0),VLOOKUP(O808,PARAM!P:Q,2,0),VLOOKUP(P808,PARAM!S:T,2,0)),"")</f>
        <v/>
      </c>
      <c r="T808" s="111">
        <f t="shared" si="4"/>
        <v>0</v>
      </c>
      <c r="U808" s="111" t="str">
        <f t="shared" si="5"/>
        <v>   </v>
      </c>
    </row>
    <row r="809" hidden="1">
      <c r="A809" s="1"/>
      <c r="B809" s="1"/>
      <c r="C809" s="1"/>
      <c r="D809" s="1"/>
      <c r="E809" s="2"/>
      <c r="F809" s="1"/>
      <c r="G809" s="109">
        <f t="shared" si="8"/>
        <v>0</v>
      </c>
      <c r="H809" s="1"/>
      <c r="I809" s="1"/>
      <c r="J809" s="1"/>
      <c r="K809" s="111"/>
      <c r="L809" s="111"/>
      <c r="M809" s="111"/>
      <c r="N809" s="111"/>
      <c r="O809" s="111"/>
      <c r="P809" s="112" t="s">
        <v>1601</v>
      </c>
      <c r="Q809" s="111" t="s">
        <v>1737</v>
      </c>
      <c r="R809" s="113" t="str">
        <f>IFERROR(CONCATENATE("*",VLOOKUP(L809,PARAM!E:F,2,0),VLOOKUP(M809,PARAM!K:L,2,0),VLOOKUP(N809,PARAM!H:I,2,0),VLOOKUP(P809,PARAM!S:T,2,0),"*"),"")</f>
        <v/>
      </c>
      <c r="S809" s="111" t="str">
        <f>IFERROR(CONCATENATE(VLOOKUP(L809,PARAM!E:F,2,0),VLOOKUP(M809,PARAM!K:L,2,0),VLOOKUP(N809,PARAM!H:I,2,0),VLOOKUP(O809,PARAM!P:Q,2,0),VLOOKUP(P809,PARAM!S:T,2,0)),"")</f>
        <v/>
      </c>
      <c r="T809" s="111">
        <f t="shared" si="4"/>
        <v>0</v>
      </c>
      <c r="U809" s="111" t="str">
        <f t="shared" si="5"/>
        <v>   </v>
      </c>
    </row>
    <row r="810" hidden="1">
      <c r="A810" s="1"/>
      <c r="B810" s="1"/>
      <c r="C810" s="1"/>
      <c r="D810" s="1"/>
      <c r="E810" s="2"/>
      <c r="F810" s="1"/>
      <c r="G810" s="109">
        <f t="shared" si="8"/>
        <v>0</v>
      </c>
      <c r="H810" s="1"/>
      <c r="I810" s="1"/>
      <c r="J810" s="1"/>
      <c r="K810" s="111"/>
      <c r="L810" s="111"/>
      <c r="M810" s="111"/>
      <c r="N810" s="111"/>
      <c r="O810" s="111"/>
      <c r="P810" s="112" t="s">
        <v>1601</v>
      </c>
      <c r="Q810" s="111" t="s">
        <v>1737</v>
      </c>
      <c r="R810" s="113" t="str">
        <f>IFERROR(CONCATENATE("*",VLOOKUP(L810,PARAM!E:F,2,0),VLOOKUP(M810,PARAM!K:L,2,0),VLOOKUP(N810,PARAM!H:I,2,0),VLOOKUP(P810,PARAM!S:T,2,0),"*"),"")</f>
        <v/>
      </c>
      <c r="S810" s="111" t="str">
        <f>IFERROR(CONCATENATE(VLOOKUP(L810,PARAM!E:F,2,0),VLOOKUP(M810,PARAM!K:L,2,0),VLOOKUP(N810,PARAM!H:I,2,0),VLOOKUP(O810,PARAM!P:Q,2,0),VLOOKUP(P810,PARAM!S:T,2,0)),"")</f>
        <v/>
      </c>
      <c r="T810" s="111">
        <f t="shared" si="4"/>
        <v>0</v>
      </c>
      <c r="U810" s="111" t="str">
        <f t="shared" si="5"/>
        <v>   </v>
      </c>
    </row>
    <row r="811" hidden="1">
      <c r="A811" s="1"/>
      <c r="B811" s="1"/>
      <c r="C811" s="1"/>
      <c r="D811" s="1"/>
      <c r="E811" s="2"/>
      <c r="F811" s="1"/>
      <c r="G811" s="109">
        <f t="shared" si="8"/>
        <v>0</v>
      </c>
      <c r="H811" s="1"/>
      <c r="I811" s="1"/>
      <c r="J811" s="1"/>
      <c r="K811" s="111"/>
      <c r="L811" s="111"/>
      <c r="M811" s="111"/>
      <c r="N811" s="111"/>
      <c r="O811" s="111"/>
      <c r="P811" s="112" t="s">
        <v>1601</v>
      </c>
      <c r="Q811" s="111" t="s">
        <v>1737</v>
      </c>
      <c r="R811" s="113" t="str">
        <f>IFERROR(CONCATENATE("*",VLOOKUP(L811,PARAM!E:F,2,0),VLOOKUP(M811,PARAM!K:L,2,0),VLOOKUP(N811,PARAM!H:I,2,0),VLOOKUP(P811,PARAM!S:T,2,0),"*"),"")</f>
        <v/>
      </c>
      <c r="S811" s="111" t="str">
        <f>IFERROR(CONCATENATE(VLOOKUP(L811,PARAM!E:F,2,0),VLOOKUP(M811,PARAM!K:L,2,0),VLOOKUP(N811,PARAM!H:I,2,0),VLOOKUP(O811,PARAM!P:Q,2,0),VLOOKUP(P811,PARAM!S:T,2,0)),"")</f>
        <v/>
      </c>
      <c r="T811" s="111">
        <f t="shared" si="4"/>
        <v>0</v>
      </c>
      <c r="U811" s="111" t="str">
        <f t="shared" si="5"/>
        <v>   </v>
      </c>
    </row>
    <row r="812" hidden="1">
      <c r="A812" s="1"/>
      <c r="B812" s="1"/>
      <c r="C812" s="1"/>
      <c r="D812" s="1"/>
      <c r="E812" s="2"/>
      <c r="F812" s="1"/>
      <c r="G812" s="109">
        <f t="shared" si="8"/>
        <v>0</v>
      </c>
      <c r="H812" s="1"/>
      <c r="I812" s="1"/>
      <c r="J812" s="1"/>
      <c r="K812" s="111"/>
      <c r="L812" s="111"/>
      <c r="M812" s="111"/>
      <c r="N812" s="111"/>
      <c r="O812" s="111"/>
      <c r="P812" s="112" t="s">
        <v>1601</v>
      </c>
      <c r="Q812" s="111" t="s">
        <v>1737</v>
      </c>
      <c r="R812" s="113" t="str">
        <f>IFERROR(CONCATENATE("*",VLOOKUP(L812,PARAM!E:F,2,0),VLOOKUP(M812,PARAM!K:L,2,0),VLOOKUP(N812,PARAM!H:I,2,0),VLOOKUP(P812,PARAM!S:T,2,0),"*"),"")</f>
        <v/>
      </c>
      <c r="S812" s="111" t="str">
        <f>IFERROR(CONCATENATE(VLOOKUP(L812,PARAM!E:F,2,0),VLOOKUP(M812,PARAM!K:L,2,0),VLOOKUP(N812,PARAM!H:I,2,0),VLOOKUP(O812,PARAM!P:Q,2,0),VLOOKUP(P812,PARAM!S:T,2,0)),"")</f>
        <v/>
      </c>
      <c r="T812" s="111">
        <f t="shared" si="4"/>
        <v>0</v>
      </c>
      <c r="U812" s="111" t="str">
        <f t="shared" si="5"/>
        <v>   </v>
      </c>
    </row>
    <row r="813" hidden="1">
      <c r="A813" s="1"/>
      <c r="B813" s="1"/>
      <c r="C813" s="1"/>
      <c r="D813" s="1"/>
      <c r="E813" s="2"/>
      <c r="F813" s="1"/>
      <c r="G813" s="109">
        <f t="shared" si="8"/>
        <v>0</v>
      </c>
      <c r="H813" s="1"/>
      <c r="I813" s="1"/>
      <c r="J813" s="1"/>
      <c r="K813" s="111"/>
      <c r="L813" s="111"/>
      <c r="M813" s="111"/>
      <c r="N813" s="111"/>
      <c r="O813" s="111"/>
      <c r="P813" s="112" t="s">
        <v>1601</v>
      </c>
      <c r="Q813" s="111" t="s">
        <v>1737</v>
      </c>
      <c r="R813" s="113" t="str">
        <f>IFERROR(CONCATENATE("*",VLOOKUP(L813,PARAM!E:F,2,0),VLOOKUP(M813,PARAM!K:L,2,0),VLOOKUP(N813,PARAM!H:I,2,0),VLOOKUP(P813,PARAM!S:T,2,0),"*"),"")</f>
        <v/>
      </c>
      <c r="S813" s="111" t="str">
        <f>IFERROR(CONCATENATE(VLOOKUP(L813,PARAM!E:F,2,0),VLOOKUP(M813,PARAM!K:L,2,0),VLOOKUP(N813,PARAM!H:I,2,0),VLOOKUP(O813,PARAM!P:Q,2,0),VLOOKUP(P813,PARAM!S:T,2,0)),"")</f>
        <v/>
      </c>
      <c r="T813" s="111">
        <f t="shared" si="4"/>
        <v>0</v>
      </c>
      <c r="U813" s="111" t="str">
        <f t="shared" si="5"/>
        <v>   </v>
      </c>
    </row>
    <row r="814" hidden="1">
      <c r="A814" s="1"/>
      <c r="B814" s="1"/>
      <c r="C814" s="1"/>
      <c r="D814" s="1"/>
      <c r="E814" s="2"/>
      <c r="F814" s="1"/>
      <c r="G814" s="109">
        <f t="shared" si="8"/>
        <v>0</v>
      </c>
      <c r="H814" s="1"/>
      <c r="I814" s="1"/>
      <c r="J814" s="1"/>
      <c r="K814" s="111"/>
      <c r="L814" s="111"/>
      <c r="M814" s="111"/>
      <c r="N814" s="111"/>
      <c r="O814" s="111"/>
      <c r="P814" s="112" t="s">
        <v>1601</v>
      </c>
      <c r="Q814" s="111" t="s">
        <v>1737</v>
      </c>
      <c r="R814" s="113" t="str">
        <f>IFERROR(CONCATENATE("*",VLOOKUP(L814,PARAM!E:F,2,0),VLOOKUP(M814,PARAM!K:L,2,0),VLOOKUP(N814,PARAM!H:I,2,0),VLOOKUP(P814,PARAM!S:T,2,0),"*"),"")</f>
        <v/>
      </c>
      <c r="S814" s="111" t="str">
        <f>IFERROR(CONCATENATE(VLOOKUP(L814,PARAM!E:F,2,0),VLOOKUP(M814,PARAM!K:L,2,0),VLOOKUP(N814,PARAM!H:I,2,0),VLOOKUP(O814,PARAM!P:Q,2,0),VLOOKUP(P814,PARAM!S:T,2,0)),"")</f>
        <v/>
      </c>
      <c r="T814" s="111">
        <f t="shared" si="4"/>
        <v>0</v>
      </c>
      <c r="U814" s="111" t="str">
        <f t="shared" si="5"/>
        <v>   </v>
      </c>
    </row>
    <row r="815" hidden="1">
      <c r="A815" s="1"/>
      <c r="B815" s="1"/>
      <c r="C815" s="1"/>
      <c r="D815" s="1"/>
      <c r="E815" s="2"/>
      <c r="F815" s="1"/>
      <c r="G815" s="109">
        <f t="shared" si="8"/>
        <v>0</v>
      </c>
      <c r="H815" s="1"/>
      <c r="I815" s="1"/>
      <c r="J815" s="1"/>
      <c r="K815" s="111"/>
      <c r="L815" s="111"/>
      <c r="M815" s="111"/>
      <c r="N815" s="111"/>
      <c r="O815" s="111"/>
      <c r="P815" s="112" t="s">
        <v>1601</v>
      </c>
      <c r="Q815" s="111" t="s">
        <v>1737</v>
      </c>
      <c r="R815" s="113" t="str">
        <f>IFERROR(CONCATENATE("*",VLOOKUP(L815,PARAM!E:F,2,0),VLOOKUP(M815,PARAM!K:L,2,0),VLOOKUP(N815,PARAM!H:I,2,0),VLOOKUP(P815,PARAM!S:T,2,0),"*"),"")</f>
        <v/>
      </c>
      <c r="S815" s="111" t="str">
        <f>IFERROR(CONCATENATE(VLOOKUP(L815,PARAM!E:F,2,0),VLOOKUP(M815,PARAM!K:L,2,0),VLOOKUP(N815,PARAM!H:I,2,0),VLOOKUP(O815,PARAM!P:Q,2,0),VLOOKUP(P815,PARAM!S:T,2,0)),"")</f>
        <v/>
      </c>
      <c r="T815" s="111">
        <f t="shared" si="4"/>
        <v>0</v>
      </c>
      <c r="U815" s="111" t="str">
        <f t="shared" si="5"/>
        <v>   </v>
      </c>
    </row>
    <row r="816" hidden="1">
      <c r="A816" s="1"/>
      <c r="B816" s="1"/>
      <c r="C816" s="1"/>
      <c r="D816" s="1"/>
      <c r="E816" s="2"/>
      <c r="F816" s="1"/>
      <c r="G816" s="109">
        <f t="shared" si="8"/>
        <v>0</v>
      </c>
      <c r="H816" s="1"/>
      <c r="I816" s="1"/>
      <c r="J816" s="1"/>
      <c r="K816" s="111"/>
      <c r="L816" s="111"/>
      <c r="M816" s="111"/>
      <c r="N816" s="111"/>
      <c r="O816" s="111"/>
      <c r="P816" s="112" t="s">
        <v>1601</v>
      </c>
      <c r="Q816" s="111" t="s">
        <v>1737</v>
      </c>
      <c r="R816" s="113" t="str">
        <f>IFERROR(CONCATENATE("*",VLOOKUP(L816,PARAM!E:F,2,0),VLOOKUP(M816,PARAM!K:L,2,0),VLOOKUP(N816,PARAM!H:I,2,0),VLOOKUP(P816,PARAM!S:T,2,0),"*"),"")</f>
        <v/>
      </c>
      <c r="S816" s="111" t="str">
        <f>IFERROR(CONCATENATE(VLOOKUP(L816,PARAM!E:F,2,0),VLOOKUP(M816,PARAM!K:L,2,0),VLOOKUP(N816,PARAM!H:I,2,0),VLOOKUP(O816,PARAM!P:Q,2,0),VLOOKUP(P816,PARAM!S:T,2,0)),"")</f>
        <v/>
      </c>
      <c r="T816" s="111">
        <f t="shared" si="4"/>
        <v>0</v>
      </c>
      <c r="U816" s="111" t="str">
        <f t="shared" si="5"/>
        <v>   </v>
      </c>
    </row>
    <row r="817" hidden="1">
      <c r="A817" s="1"/>
      <c r="B817" s="1"/>
      <c r="C817" s="1"/>
      <c r="D817" s="1"/>
      <c r="E817" s="2"/>
      <c r="F817" s="1"/>
      <c r="G817" s="109">
        <f t="shared" si="8"/>
        <v>0</v>
      </c>
      <c r="H817" s="1"/>
      <c r="I817" s="1"/>
      <c r="J817" s="1"/>
      <c r="K817" s="111"/>
      <c r="L817" s="111"/>
      <c r="M817" s="111"/>
      <c r="N817" s="111"/>
      <c r="O817" s="111"/>
      <c r="P817" s="112" t="s">
        <v>1601</v>
      </c>
      <c r="Q817" s="111" t="s">
        <v>1737</v>
      </c>
      <c r="R817" s="113" t="str">
        <f>IFERROR(CONCATENATE("*",VLOOKUP(L817,PARAM!E:F,2,0),VLOOKUP(M817,PARAM!K:L,2,0),VLOOKUP(N817,PARAM!H:I,2,0),VLOOKUP(P817,PARAM!S:T,2,0),"*"),"")</f>
        <v/>
      </c>
      <c r="S817" s="111" t="str">
        <f>IFERROR(CONCATENATE(VLOOKUP(L817,PARAM!E:F,2,0),VLOOKUP(M817,PARAM!K:L,2,0),VLOOKUP(N817,PARAM!H:I,2,0),VLOOKUP(O817,PARAM!P:Q,2,0),VLOOKUP(P817,PARAM!S:T,2,0)),"")</f>
        <v/>
      </c>
      <c r="T817" s="111">
        <f t="shared" si="4"/>
        <v>0</v>
      </c>
      <c r="U817" s="111" t="str">
        <f t="shared" si="5"/>
        <v>   </v>
      </c>
    </row>
    <row r="818" hidden="1">
      <c r="A818" s="1"/>
      <c r="B818" s="1"/>
      <c r="C818" s="1"/>
      <c r="D818" s="1"/>
      <c r="E818" s="2"/>
      <c r="F818" s="1"/>
      <c r="G818" s="109">
        <f t="shared" si="8"/>
        <v>0</v>
      </c>
      <c r="H818" s="1"/>
      <c r="I818" s="1"/>
      <c r="J818" s="1"/>
      <c r="K818" s="111"/>
      <c r="L818" s="111"/>
      <c r="M818" s="111"/>
      <c r="N818" s="111"/>
      <c r="O818" s="111"/>
      <c r="P818" s="112" t="s">
        <v>1601</v>
      </c>
      <c r="Q818" s="111" t="s">
        <v>1737</v>
      </c>
      <c r="R818" s="113" t="str">
        <f>IFERROR(CONCATENATE("*",VLOOKUP(L818,PARAM!E:F,2,0),VLOOKUP(M818,PARAM!K:L,2,0),VLOOKUP(N818,PARAM!H:I,2,0),VLOOKUP(P818,PARAM!S:T,2,0),"*"),"")</f>
        <v/>
      </c>
      <c r="S818" s="111" t="str">
        <f>IFERROR(CONCATENATE(VLOOKUP(L818,PARAM!E:F,2,0),VLOOKUP(M818,PARAM!K:L,2,0),VLOOKUP(N818,PARAM!H:I,2,0),VLOOKUP(O818,PARAM!P:Q,2,0),VLOOKUP(P818,PARAM!S:T,2,0)),"")</f>
        <v/>
      </c>
      <c r="T818" s="111">
        <f t="shared" si="4"/>
        <v>0</v>
      </c>
      <c r="U818" s="111" t="str">
        <f t="shared" si="5"/>
        <v>   </v>
      </c>
    </row>
    <row r="819" hidden="1">
      <c r="A819" s="1"/>
      <c r="B819" s="1"/>
      <c r="C819" s="1"/>
      <c r="D819" s="1"/>
      <c r="E819" s="2"/>
      <c r="F819" s="1"/>
      <c r="G819" s="109">
        <f t="shared" si="8"/>
        <v>0</v>
      </c>
      <c r="H819" s="1"/>
      <c r="I819" s="1"/>
      <c r="J819" s="1"/>
      <c r="K819" s="111"/>
      <c r="L819" s="111"/>
      <c r="M819" s="111"/>
      <c r="N819" s="111"/>
      <c r="O819" s="111"/>
      <c r="P819" s="112" t="s">
        <v>1601</v>
      </c>
      <c r="Q819" s="111" t="s">
        <v>1737</v>
      </c>
      <c r="R819" s="113" t="str">
        <f>IFERROR(CONCATENATE("*",VLOOKUP(L819,PARAM!E:F,2,0),VLOOKUP(M819,PARAM!K:L,2,0),VLOOKUP(N819,PARAM!H:I,2,0),VLOOKUP(P819,PARAM!S:T,2,0),"*"),"")</f>
        <v/>
      </c>
      <c r="S819" s="111" t="str">
        <f>IFERROR(CONCATENATE(VLOOKUP(L819,PARAM!E:F,2,0),VLOOKUP(M819,PARAM!K:L,2,0),VLOOKUP(N819,PARAM!H:I,2,0),VLOOKUP(O819,PARAM!P:Q,2,0),VLOOKUP(P819,PARAM!S:T,2,0)),"")</f>
        <v/>
      </c>
      <c r="T819" s="111">
        <f t="shared" si="4"/>
        <v>0</v>
      </c>
      <c r="U819" s="111" t="str">
        <f t="shared" si="5"/>
        <v>   </v>
      </c>
    </row>
    <row r="820" hidden="1">
      <c r="A820" s="1"/>
      <c r="B820" s="1"/>
      <c r="C820" s="1"/>
      <c r="D820" s="1"/>
      <c r="E820" s="2"/>
      <c r="F820" s="1"/>
      <c r="G820" s="109">
        <f t="shared" si="8"/>
        <v>0</v>
      </c>
      <c r="H820" s="1"/>
      <c r="I820" s="1"/>
      <c r="J820" s="1"/>
      <c r="K820" s="111"/>
      <c r="L820" s="111"/>
      <c r="M820" s="111"/>
      <c r="N820" s="111"/>
      <c r="O820" s="111"/>
      <c r="P820" s="112" t="s">
        <v>1601</v>
      </c>
      <c r="Q820" s="111" t="s">
        <v>1737</v>
      </c>
      <c r="R820" s="113" t="str">
        <f>IFERROR(CONCATENATE("*",VLOOKUP(L820,PARAM!E:F,2,0),VLOOKUP(M820,PARAM!K:L,2,0),VLOOKUP(N820,PARAM!H:I,2,0),VLOOKUP(P820,PARAM!S:T,2,0),"*"),"")</f>
        <v/>
      </c>
      <c r="S820" s="111" t="str">
        <f>IFERROR(CONCATENATE(VLOOKUP(L820,PARAM!E:F,2,0),VLOOKUP(M820,PARAM!K:L,2,0),VLOOKUP(N820,PARAM!H:I,2,0),VLOOKUP(O820,PARAM!P:Q,2,0),VLOOKUP(P820,PARAM!S:T,2,0)),"")</f>
        <v/>
      </c>
      <c r="T820" s="111">
        <f t="shared" si="4"/>
        <v>0</v>
      </c>
      <c r="U820" s="111" t="str">
        <f t="shared" si="5"/>
        <v>   </v>
      </c>
    </row>
    <row r="821" hidden="1">
      <c r="A821" s="1"/>
      <c r="B821" s="1"/>
      <c r="C821" s="1"/>
      <c r="D821" s="1"/>
      <c r="E821" s="2"/>
      <c r="F821" s="1"/>
      <c r="G821" s="109">
        <f t="shared" si="8"/>
        <v>0</v>
      </c>
      <c r="H821" s="1"/>
      <c r="I821" s="1"/>
      <c r="J821" s="1"/>
      <c r="K821" s="111"/>
      <c r="L821" s="111"/>
      <c r="M821" s="111"/>
      <c r="N821" s="111"/>
      <c r="O821" s="111"/>
      <c r="P821" s="112" t="s">
        <v>1601</v>
      </c>
      <c r="Q821" s="111" t="s">
        <v>1737</v>
      </c>
      <c r="R821" s="113" t="str">
        <f>IFERROR(CONCATENATE("*",VLOOKUP(L821,PARAM!E:F,2,0),VLOOKUP(M821,PARAM!K:L,2,0),VLOOKUP(N821,PARAM!H:I,2,0),VLOOKUP(P821,PARAM!S:T,2,0),"*"),"")</f>
        <v/>
      </c>
      <c r="S821" s="111" t="str">
        <f>IFERROR(CONCATENATE(VLOOKUP(L821,PARAM!E:F,2,0),VLOOKUP(M821,PARAM!K:L,2,0),VLOOKUP(N821,PARAM!H:I,2,0),VLOOKUP(O821,PARAM!P:Q,2,0),VLOOKUP(P821,PARAM!S:T,2,0)),"")</f>
        <v/>
      </c>
      <c r="T821" s="111">
        <f t="shared" si="4"/>
        <v>0</v>
      </c>
      <c r="U821" s="111" t="str">
        <f t="shared" si="5"/>
        <v>   </v>
      </c>
    </row>
    <row r="822" hidden="1">
      <c r="A822" s="1"/>
      <c r="B822" s="1"/>
      <c r="C822" s="1"/>
      <c r="D822" s="1"/>
      <c r="E822" s="2"/>
      <c r="F822" s="1"/>
      <c r="G822" s="109">
        <f t="shared" si="8"/>
        <v>0</v>
      </c>
      <c r="H822" s="1"/>
      <c r="I822" s="1"/>
      <c r="J822" s="1"/>
      <c r="K822" s="111"/>
      <c r="L822" s="111"/>
      <c r="M822" s="111"/>
      <c r="N822" s="111"/>
      <c r="O822" s="111"/>
      <c r="P822" s="112" t="s">
        <v>1601</v>
      </c>
      <c r="Q822" s="111" t="s">
        <v>1737</v>
      </c>
      <c r="R822" s="113" t="str">
        <f>IFERROR(CONCATENATE("*",VLOOKUP(L822,PARAM!E:F,2,0),VLOOKUP(M822,PARAM!K:L,2,0),VLOOKUP(N822,PARAM!H:I,2,0),VLOOKUP(P822,PARAM!S:T,2,0),"*"),"")</f>
        <v/>
      </c>
      <c r="S822" s="111" t="str">
        <f>IFERROR(CONCATENATE(VLOOKUP(L822,PARAM!E:F,2,0),VLOOKUP(M822,PARAM!K:L,2,0),VLOOKUP(N822,PARAM!H:I,2,0),VLOOKUP(O822,PARAM!P:Q,2,0),VLOOKUP(P822,PARAM!S:T,2,0)),"")</f>
        <v/>
      </c>
      <c r="T822" s="111">
        <f t="shared" si="4"/>
        <v>0</v>
      </c>
      <c r="U822" s="111" t="str">
        <f t="shared" si="5"/>
        <v>   </v>
      </c>
    </row>
    <row r="823" hidden="1">
      <c r="A823" s="1"/>
      <c r="B823" s="1"/>
      <c r="C823" s="1"/>
      <c r="D823" s="1"/>
      <c r="E823" s="2"/>
      <c r="F823" s="1"/>
      <c r="G823" s="109">
        <f t="shared" si="8"/>
        <v>0</v>
      </c>
      <c r="H823" s="1"/>
      <c r="I823" s="1"/>
      <c r="J823" s="1"/>
      <c r="K823" s="111"/>
      <c r="L823" s="111"/>
      <c r="M823" s="111"/>
      <c r="N823" s="111"/>
      <c r="O823" s="111"/>
      <c r="P823" s="112" t="s">
        <v>1601</v>
      </c>
      <c r="Q823" s="111" t="s">
        <v>1737</v>
      </c>
      <c r="R823" s="113" t="str">
        <f>IFERROR(CONCATENATE("*",VLOOKUP(L823,PARAM!E:F,2,0),VLOOKUP(M823,PARAM!K:L,2,0),VLOOKUP(N823,PARAM!H:I,2,0),VLOOKUP(P823,PARAM!S:T,2,0),"*"),"")</f>
        <v/>
      </c>
      <c r="S823" s="111" t="str">
        <f>IFERROR(CONCATENATE(VLOOKUP(L823,PARAM!E:F,2,0),VLOOKUP(M823,PARAM!K:L,2,0),VLOOKUP(N823,PARAM!H:I,2,0),VLOOKUP(O823,PARAM!P:Q,2,0),VLOOKUP(P823,PARAM!S:T,2,0)),"")</f>
        <v/>
      </c>
      <c r="T823" s="111">
        <f t="shared" si="4"/>
        <v>0</v>
      </c>
      <c r="U823" s="111" t="str">
        <f t="shared" si="5"/>
        <v>   </v>
      </c>
    </row>
    <row r="824" hidden="1">
      <c r="A824" s="1"/>
      <c r="B824" s="1"/>
      <c r="C824" s="1"/>
      <c r="D824" s="1"/>
      <c r="E824" s="2"/>
      <c r="F824" s="1"/>
      <c r="G824" s="109">
        <f t="shared" si="8"/>
        <v>0</v>
      </c>
      <c r="H824" s="1"/>
      <c r="I824" s="1"/>
      <c r="J824" s="1"/>
      <c r="K824" s="111"/>
      <c r="L824" s="111"/>
      <c r="M824" s="111"/>
      <c r="N824" s="111"/>
      <c r="O824" s="111"/>
      <c r="P824" s="112" t="s">
        <v>1601</v>
      </c>
      <c r="Q824" s="111" t="s">
        <v>1737</v>
      </c>
      <c r="R824" s="113" t="str">
        <f>IFERROR(CONCATENATE("*",VLOOKUP(L824,PARAM!E:F,2,0),VLOOKUP(M824,PARAM!K:L,2,0),VLOOKUP(N824,PARAM!H:I,2,0),VLOOKUP(P824,PARAM!S:T,2,0),"*"),"")</f>
        <v/>
      </c>
      <c r="S824" s="111" t="str">
        <f>IFERROR(CONCATENATE(VLOOKUP(L824,PARAM!E:F,2,0),VLOOKUP(M824,PARAM!K:L,2,0),VLOOKUP(N824,PARAM!H:I,2,0),VLOOKUP(O824,PARAM!P:Q,2,0),VLOOKUP(P824,PARAM!S:T,2,0)),"")</f>
        <v/>
      </c>
      <c r="T824" s="111">
        <f t="shared" si="4"/>
        <v>0</v>
      </c>
      <c r="U824" s="111" t="str">
        <f t="shared" si="5"/>
        <v>   </v>
      </c>
    </row>
    <row r="825" hidden="1">
      <c r="A825" s="1"/>
      <c r="B825" s="1"/>
      <c r="C825" s="1"/>
      <c r="D825" s="1"/>
      <c r="E825" s="2"/>
      <c r="F825" s="1"/>
      <c r="G825" s="109">
        <f t="shared" si="8"/>
        <v>0</v>
      </c>
      <c r="H825" s="1"/>
      <c r="I825" s="1"/>
      <c r="J825" s="1"/>
      <c r="K825" s="111"/>
      <c r="L825" s="111"/>
      <c r="M825" s="111"/>
      <c r="N825" s="111"/>
      <c r="O825" s="111"/>
      <c r="P825" s="112" t="s">
        <v>1601</v>
      </c>
      <c r="Q825" s="111" t="s">
        <v>1737</v>
      </c>
      <c r="R825" s="113" t="str">
        <f>IFERROR(CONCATENATE("*",VLOOKUP(L825,PARAM!E:F,2,0),VLOOKUP(M825,PARAM!K:L,2,0),VLOOKUP(N825,PARAM!H:I,2,0),VLOOKUP(P825,PARAM!S:T,2,0),"*"),"")</f>
        <v/>
      </c>
      <c r="S825" s="111" t="str">
        <f>IFERROR(CONCATENATE(VLOOKUP(L825,PARAM!E:F,2,0),VLOOKUP(M825,PARAM!K:L,2,0),VLOOKUP(N825,PARAM!H:I,2,0),VLOOKUP(O825,PARAM!P:Q,2,0),VLOOKUP(P825,PARAM!S:T,2,0)),"")</f>
        <v/>
      </c>
      <c r="T825" s="111">
        <f t="shared" si="4"/>
        <v>0</v>
      </c>
      <c r="U825" s="111" t="str">
        <f t="shared" si="5"/>
        <v>   </v>
      </c>
    </row>
    <row r="826" hidden="1">
      <c r="A826" s="1"/>
      <c r="B826" s="1"/>
      <c r="C826" s="1"/>
      <c r="D826" s="1"/>
      <c r="E826" s="2"/>
      <c r="F826" s="1"/>
      <c r="G826" s="109">
        <f t="shared" si="8"/>
        <v>0</v>
      </c>
      <c r="H826" s="1"/>
      <c r="I826" s="1"/>
      <c r="J826" s="1"/>
      <c r="K826" s="111"/>
      <c r="L826" s="111"/>
      <c r="M826" s="111"/>
      <c r="N826" s="111"/>
      <c r="O826" s="111"/>
      <c r="P826" s="112" t="s">
        <v>1601</v>
      </c>
      <c r="Q826" s="111" t="s">
        <v>1737</v>
      </c>
      <c r="R826" s="113" t="str">
        <f>IFERROR(CONCATENATE("*",VLOOKUP(L826,PARAM!E:F,2,0),VLOOKUP(M826,PARAM!K:L,2,0),VLOOKUP(N826,PARAM!H:I,2,0),VLOOKUP(P826,PARAM!S:T,2,0),"*"),"")</f>
        <v/>
      </c>
      <c r="S826" s="111" t="str">
        <f>IFERROR(CONCATENATE(VLOOKUP(L826,PARAM!E:F,2,0),VLOOKUP(M826,PARAM!K:L,2,0),VLOOKUP(N826,PARAM!H:I,2,0),VLOOKUP(O826,PARAM!P:Q,2,0),VLOOKUP(P826,PARAM!S:T,2,0)),"")</f>
        <v/>
      </c>
      <c r="T826" s="111">
        <f t="shared" si="4"/>
        <v>0</v>
      </c>
      <c r="U826" s="111" t="str">
        <f t="shared" si="5"/>
        <v>   </v>
      </c>
    </row>
    <row r="827" hidden="1">
      <c r="A827" s="1"/>
      <c r="B827" s="1"/>
      <c r="C827" s="1"/>
      <c r="D827" s="1"/>
      <c r="E827" s="2"/>
      <c r="F827" s="1"/>
      <c r="G827" s="109">
        <f t="shared" si="8"/>
        <v>0</v>
      </c>
      <c r="H827" s="1"/>
      <c r="I827" s="1"/>
      <c r="J827" s="1"/>
      <c r="K827" s="111"/>
      <c r="L827" s="111"/>
      <c r="M827" s="111"/>
      <c r="N827" s="111"/>
      <c r="O827" s="111"/>
      <c r="P827" s="112" t="s">
        <v>1601</v>
      </c>
      <c r="Q827" s="111" t="s">
        <v>1737</v>
      </c>
      <c r="R827" s="113" t="str">
        <f>IFERROR(CONCATENATE("*",VLOOKUP(L827,PARAM!E:F,2,0),VLOOKUP(M827,PARAM!K:L,2,0),VLOOKUP(N827,PARAM!H:I,2,0),VLOOKUP(P827,PARAM!S:T,2,0),"*"),"")</f>
        <v/>
      </c>
      <c r="S827" s="111" t="str">
        <f>IFERROR(CONCATENATE(VLOOKUP(L827,PARAM!E:F,2,0),VLOOKUP(M827,PARAM!K:L,2,0),VLOOKUP(N827,PARAM!H:I,2,0),VLOOKUP(O827,PARAM!P:Q,2,0),VLOOKUP(P827,PARAM!S:T,2,0)),"")</f>
        <v/>
      </c>
      <c r="T827" s="111">
        <f t="shared" si="4"/>
        <v>0</v>
      </c>
      <c r="U827" s="111" t="str">
        <f t="shared" si="5"/>
        <v>   </v>
      </c>
    </row>
    <row r="828" hidden="1">
      <c r="A828" s="1"/>
      <c r="B828" s="1"/>
      <c r="C828" s="1"/>
      <c r="D828" s="1"/>
      <c r="E828" s="2"/>
      <c r="F828" s="1"/>
      <c r="G828" s="109">
        <f t="shared" si="8"/>
        <v>0</v>
      </c>
      <c r="H828" s="1"/>
      <c r="I828" s="1"/>
      <c r="J828" s="1"/>
      <c r="K828" s="111"/>
      <c r="L828" s="111"/>
      <c r="M828" s="111"/>
      <c r="N828" s="111"/>
      <c r="O828" s="111"/>
      <c r="P828" s="112" t="s">
        <v>1601</v>
      </c>
      <c r="Q828" s="111" t="s">
        <v>1737</v>
      </c>
      <c r="R828" s="113" t="str">
        <f>IFERROR(CONCATENATE("*",VLOOKUP(L828,PARAM!E:F,2,0),VLOOKUP(M828,PARAM!K:L,2,0),VLOOKUP(N828,PARAM!H:I,2,0),VLOOKUP(P828,PARAM!S:T,2,0),"*"),"")</f>
        <v/>
      </c>
      <c r="S828" s="111" t="str">
        <f>IFERROR(CONCATENATE(VLOOKUP(L828,PARAM!E:F,2,0),VLOOKUP(M828,PARAM!K:L,2,0),VLOOKUP(N828,PARAM!H:I,2,0),VLOOKUP(O828,PARAM!P:Q,2,0),VLOOKUP(P828,PARAM!S:T,2,0)),"")</f>
        <v/>
      </c>
      <c r="T828" s="111">
        <f t="shared" si="4"/>
        <v>0</v>
      </c>
      <c r="U828" s="111" t="str">
        <f t="shared" si="5"/>
        <v>   </v>
      </c>
    </row>
    <row r="829" hidden="1">
      <c r="A829" s="1"/>
      <c r="B829" s="1"/>
      <c r="C829" s="1"/>
      <c r="D829" s="1"/>
      <c r="E829" s="2"/>
      <c r="F829" s="1"/>
      <c r="G829" s="109">
        <f t="shared" si="8"/>
        <v>0</v>
      </c>
      <c r="H829" s="1"/>
      <c r="I829" s="1"/>
      <c r="J829" s="1"/>
      <c r="K829" s="111"/>
      <c r="L829" s="111"/>
      <c r="M829" s="111"/>
      <c r="N829" s="111"/>
      <c r="O829" s="111"/>
      <c r="P829" s="112" t="s">
        <v>1601</v>
      </c>
      <c r="Q829" s="111" t="s">
        <v>1737</v>
      </c>
      <c r="R829" s="113" t="str">
        <f>IFERROR(CONCATENATE("*",VLOOKUP(L829,PARAM!E:F,2,0),VLOOKUP(M829,PARAM!K:L,2,0),VLOOKUP(N829,PARAM!H:I,2,0),VLOOKUP(P829,PARAM!S:T,2,0),"*"),"")</f>
        <v/>
      </c>
      <c r="S829" s="111" t="str">
        <f>IFERROR(CONCATENATE(VLOOKUP(L829,PARAM!E:F,2,0),VLOOKUP(M829,PARAM!K:L,2,0),VLOOKUP(N829,PARAM!H:I,2,0),VLOOKUP(O829,PARAM!P:Q,2,0),VLOOKUP(P829,PARAM!S:T,2,0)),"")</f>
        <v/>
      </c>
      <c r="T829" s="111">
        <f t="shared" si="4"/>
        <v>0</v>
      </c>
      <c r="U829" s="111" t="str">
        <f t="shared" si="5"/>
        <v>   </v>
      </c>
    </row>
    <row r="830" hidden="1">
      <c r="A830" s="1"/>
      <c r="B830" s="1"/>
      <c r="C830" s="1"/>
      <c r="D830" s="1"/>
      <c r="E830" s="2"/>
      <c r="F830" s="1"/>
      <c r="G830" s="109">
        <f t="shared" si="8"/>
        <v>0</v>
      </c>
      <c r="H830" s="1"/>
      <c r="I830" s="1"/>
      <c r="J830" s="1"/>
      <c r="K830" s="111"/>
      <c r="L830" s="111"/>
      <c r="M830" s="111"/>
      <c r="N830" s="111"/>
      <c r="O830" s="111"/>
      <c r="P830" s="112" t="s">
        <v>1601</v>
      </c>
      <c r="Q830" s="111" t="s">
        <v>1737</v>
      </c>
      <c r="R830" s="113" t="str">
        <f>IFERROR(CONCATENATE("*",VLOOKUP(L830,PARAM!E:F,2,0),VLOOKUP(M830,PARAM!K:L,2,0),VLOOKUP(N830,PARAM!H:I,2,0),VLOOKUP(P830,PARAM!S:T,2,0),"*"),"")</f>
        <v/>
      </c>
      <c r="S830" s="111" t="str">
        <f>IFERROR(CONCATENATE(VLOOKUP(L830,PARAM!E:F,2,0),VLOOKUP(M830,PARAM!K:L,2,0),VLOOKUP(N830,PARAM!H:I,2,0),VLOOKUP(O830,PARAM!P:Q,2,0),VLOOKUP(P830,PARAM!S:T,2,0)),"")</f>
        <v/>
      </c>
      <c r="T830" s="111">
        <f t="shared" si="4"/>
        <v>0</v>
      </c>
      <c r="U830" s="111" t="str">
        <f t="shared" si="5"/>
        <v>   </v>
      </c>
    </row>
    <row r="831" hidden="1">
      <c r="A831" s="1"/>
      <c r="B831" s="1"/>
      <c r="C831" s="1"/>
      <c r="D831" s="1"/>
      <c r="E831" s="2"/>
      <c r="F831" s="1"/>
      <c r="G831" s="109">
        <f t="shared" si="8"/>
        <v>0</v>
      </c>
      <c r="H831" s="1"/>
      <c r="I831" s="1"/>
      <c r="J831" s="1"/>
      <c r="K831" s="111"/>
      <c r="L831" s="111"/>
      <c r="M831" s="111"/>
      <c r="N831" s="111"/>
      <c r="O831" s="111"/>
      <c r="P831" s="112" t="s">
        <v>1601</v>
      </c>
      <c r="Q831" s="111" t="s">
        <v>1737</v>
      </c>
      <c r="R831" s="113" t="str">
        <f>IFERROR(CONCATENATE("*",VLOOKUP(L831,PARAM!E:F,2,0),VLOOKUP(M831,PARAM!K:L,2,0),VLOOKUP(N831,PARAM!H:I,2,0),VLOOKUP(P831,PARAM!S:T,2,0),"*"),"")</f>
        <v/>
      </c>
      <c r="S831" s="111" t="str">
        <f>IFERROR(CONCATENATE(VLOOKUP(L831,PARAM!E:F,2,0),VLOOKUP(M831,PARAM!K:L,2,0),VLOOKUP(N831,PARAM!H:I,2,0),VLOOKUP(O831,PARAM!P:Q,2,0),VLOOKUP(P831,PARAM!S:T,2,0)),"")</f>
        <v/>
      </c>
      <c r="T831" s="111">
        <f t="shared" si="4"/>
        <v>0</v>
      </c>
      <c r="U831" s="111" t="str">
        <f t="shared" si="5"/>
        <v>   </v>
      </c>
    </row>
    <row r="832" hidden="1">
      <c r="A832" s="1"/>
      <c r="B832" s="1"/>
      <c r="C832" s="1"/>
      <c r="D832" s="1"/>
      <c r="E832" s="2"/>
      <c r="F832" s="1"/>
      <c r="G832" s="109">
        <f t="shared" si="8"/>
        <v>0</v>
      </c>
      <c r="H832" s="1"/>
      <c r="I832" s="1"/>
      <c r="J832" s="1"/>
      <c r="K832" s="111"/>
      <c r="L832" s="111"/>
      <c r="M832" s="111"/>
      <c r="N832" s="111"/>
      <c r="O832" s="111"/>
      <c r="P832" s="112" t="s">
        <v>1601</v>
      </c>
      <c r="Q832" s="111" t="s">
        <v>1737</v>
      </c>
      <c r="R832" s="113" t="str">
        <f>IFERROR(CONCATENATE("*",VLOOKUP(L832,PARAM!E:F,2,0),VLOOKUP(M832,PARAM!K:L,2,0),VLOOKUP(N832,PARAM!H:I,2,0),VLOOKUP(P832,PARAM!S:T,2,0),"*"),"")</f>
        <v/>
      </c>
      <c r="S832" s="111" t="str">
        <f>IFERROR(CONCATENATE(VLOOKUP(L832,PARAM!E:F,2,0),VLOOKUP(M832,PARAM!K:L,2,0),VLOOKUP(N832,PARAM!H:I,2,0),VLOOKUP(O832,PARAM!P:Q,2,0),VLOOKUP(P832,PARAM!S:T,2,0)),"")</f>
        <v/>
      </c>
      <c r="T832" s="111">
        <f t="shared" si="4"/>
        <v>0</v>
      </c>
      <c r="U832" s="111" t="str">
        <f t="shared" si="5"/>
        <v>   </v>
      </c>
    </row>
    <row r="833" hidden="1">
      <c r="A833" s="1"/>
      <c r="B833" s="1"/>
      <c r="C833" s="1"/>
      <c r="D833" s="1"/>
      <c r="E833" s="2"/>
      <c r="F833" s="1"/>
      <c r="G833" s="109">
        <f t="shared" si="8"/>
        <v>0</v>
      </c>
      <c r="H833" s="1"/>
      <c r="I833" s="1"/>
      <c r="J833" s="1"/>
      <c r="K833" s="111"/>
      <c r="L833" s="111"/>
      <c r="M833" s="111"/>
      <c r="N833" s="111"/>
      <c r="O833" s="111"/>
      <c r="P833" s="112" t="s">
        <v>1601</v>
      </c>
      <c r="Q833" s="111" t="s">
        <v>1737</v>
      </c>
      <c r="R833" s="113" t="str">
        <f>IFERROR(CONCATENATE("*",VLOOKUP(L833,PARAM!E:F,2,0),VLOOKUP(M833,PARAM!K:L,2,0),VLOOKUP(N833,PARAM!H:I,2,0),VLOOKUP(P833,PARAM!S:T,2,0),"*"),"")</f>
        <v/>
      </c>
      <c r="S833" s="111" t="str">
        <f>IFERROR(CONCATENATE(VLOOKUP(L833,PARAM!E:F,2,0),VLOOKUP(M833,PARAM!K:L,2,0),VLOOKUP(N833,PARAM!H:I,2,0),VLOOKUP(O833,PARAM!P:Q,2,0),VLOOKUP(P833,PARAM!S:T,2,0)),"")</f>
        <v/>
      </c>
      <c r="T833" s="111">
        <f t="shared" si="4"/>
        <v>0</v>
      </c>
      <c r="U833" s="111" t="str">
        <f t="shared" si="5"/>
        <v>   </v>
      </c>
    </row>
    <row r="834" hidden="1">
      <c r="A834" s="1"/>
      <c r="B834" s="1"/>
      <c r="C834" s="1"/>
      <c r="D834" s="1"/>
      <c r="E834" s="2"/>
      <c r="F834" s="1"/>
      <c r="G834" s="109">
        <f t="shared" si="8"/>
        <v>0</v>
      </c>
      <c r="H834" s="1"/>
      <c r="I834" s="1"/>
      <c r="J834" s="1"/>
      <c r="K834" s="111"/>
      <c r="L834" s="111"/>
      <c r="M834" s="111"/>
      <c r="N834" s="111"/>
      <c r="O834" s="111"/>
      <c r="P834" s="112" t="s">
        <v>1601</v>
      </c>
      <c r="Q834" s="111" t="s">
        <v>1737</v>
      </c>
      <c r="R834" s="113" t="str">
        <f>IFERROR(CONCATENATE("*",VLOOKUP(L834,PARAM!E:F,2,0),VLOOKUP(M834,PARAM!K:L,2,0),VLOOKUP(N834,PARAM!H:I,2,0),VLOOKUP(P834,PARAM!S:T,2,0),"*"),"")</f>
        <v/>
      </c>
      <c r="S834" s="111" t="str">
        <f>IFERROR(CONCATENATE(VLOOKUP(L834,PARAM!E:F,2,0),VLOOKUP(M834,PARAM!K:L,2,0),VLOOKUP(N834,PARAM!H:I,2,0),VLOOKUP(O834,PARAM!P:Q,2,0),VLOOKUP(P834,PARAM!S:T,2,0)),"")</f>
        <v/>
      </c>
      <c r="T834" s="111">
        <f t="shared" si="4"/>
        <v>0</v>
      </c>
      <c r="U834" s="111" t="str">
        <f t="shared" si="5"/>
        <v>   </v>
      </c>
    </row>
    <row r="835" hidden="1">
      <c r="A835" s="1"/>
      <c r="B835" s="1"/>
      <c r="C835" s="1"/>
      <c r="D835" s="1"/>
      <c r="E835" s="2"/>
      <c r="F835" s="1"/>
      <c r="G835" s="109">
        <f t="shared" si="8"/>
        <v>0</v>
      </c>
      <c r="H835" s="1"/>
      <c r="I835" s="1"/>
      <c r="J835" s="1"/>
      <c r="K835" s="111"/>
      <c r="L835" s="111"/>
      <c r="M835" s="111"/>
      <c r="N835" s="111"/>
      <c r="O835" s="111"/>
      <c r="P835" s="112" t="s">
        <v>1601</v>
      </c>
      <c r="Q835" s="111" t="s">
        <v>1737</v>
      </c>
      <c r="R835" s="113" t="str">
        <f>IFERROR(CONCATENATE("*",VLOOKUP(L835,PARAM!E:F,2,0),VLOOKUP(M835,PARAM!K:L,2,0),VLOOKUP(N835,PARAM!H:I,2,0),VLOOKUP(P835,PARAM!S:T,2,0),"*"),"")</f>
        <v/>
      </c>
      <c r="S835" s="111" t="str">
        <f>IFERROR(CONCATENATE(VLOOKUP(L835,PARAM!E:F,2,0),VLOOKUP(M835,PARAM!K:L,2,0),VLOOKUP(N835,PARAM!H:I,2,0),VLOOKUP(O835,PARAM!P:Q,2,0),VLOOKUP(P835,PARAM!S:T,2,0)),"")</f>
        <v/>
      </c>
      <c r="T835" s="111">
        <f t="shared" si="4"/>
        <v>0</v>
      </c>
      <c r="U835" s="111" t="str">
        <f t="shared" si="5"/>
        <v>   </v>
      </c>
    </row>
    <row r="836" hidden="1">
      <c r="A836" s="1"/>
      <c r="B836" s="1"/>
      <c r="C836" s="1"/>
      <c r="D836" s="1"/>
      <c r="E836" s="2"/>
      <c r="F836" s="1"/>
      <c r="G836" s="109">
        <f t="shared" si="8"/>
        <v>0</v>
      </c>
      <c r="H836" s="1"/>
      <c r="I836" s="1"/>
      <c r="J836" s="1"/>
      <c r="K836" s="111"/>
      <c r="L836" s="111"/>
      <c r="M836" s="111"/>
      <c r="N836" s="111"/>
      <c r="O836" s="111"/>
      <c r="P836" s="112" t="s">
        <v>1601</v>
      </c>
      <c r="Q836" s="111" t="s">
        <v>1737</v>
      </c>
      <c r="R836" s="113" t="str">
        <f>IFERROR(CONCATENATE("*",VLOOKUP(L836,PARAM!E:F,2,0),VLOOKUP(M836,PARAM!K:L,2,0),VLOOKUP(N836,PARAM!H:I,2,0),VLOOKUP(P836,PARAM!S:T,2,0),"*"),"")</f>
        <v/>
      </c>
      <c r="S836" s="111" t="str">
        <f>IFERROR(CONCATENATE(VLOOKUP(L836,PARAM!E:F,2,0),VLOOKUP(M836,PARAM!K:L,2,0),VLOOKUP(N836,PARAM!H:I,2,0),VLOOKUP(O836,PARAM!P:Q,2,0),VLOOKUP(P836,PARAM!S:T,2,0)),"")</f>
        <v/>
      </c>
      <c r="T836" s="111">
        <f t="shared" si="4"/>
        <v>0</v>
      </c>
      <c r="U836" s="111" t="str">
        <f t="shared" si="5"/>
        <v>   </v>
      </c>
    </row>
    <row r="837" hidden="1">
      <c r="A837" s="1"/>
      <c r="B837" s="1"/>
      <c r="C837" s="1"/>
      <c r="D837" s="1"/>
      <c r="E837" s="2"/>
      <c r="F837" s="1"/>
      <c r="G837" s="109">
        <f t="shared" si="8"/>
        <v>0</v>
      </c>
      <c r="H837" s="1"/>
      <c r="I837" s="1"/>
      <c r="J837" s="1"/>
      <c r="K837" s="111"/>
      <c r="L837" s="111"/>
      <c r="M837" s="111"/>
      <c r="N837" s="111"/>
      <c r="O837" s="111"/>
      <c r="P837" s="112" t="s">
        <v>1601</v>
      </c>
      <c r="Q837" s="111" t="s">
        <v>1737</v>
      </c>
      <c r="R837" s="113" t="str">
        <f>IFERROR(CONCATENATE("*",VLOOKUP(L837,PARAM!E:F,2,0),VLOOKUP(M837,PARAM!K:L,2,0),VLOOKUP(N837,PARAM!H:I,2,0),VLOOKUP(P837,PARAM!S:T,2,0),"*"),"")</f>
        <v/>
      </c>
      <c r="S837" s="111" t="str">
        <f>IFERROR(CONCATENATE(VLOOKUP(L837,PARAM!E:F,2,0),VLOOKUP(M837,PARAM!K:L,2,0),VLOOKUP(N837,PARAM!H:I,2,0),VLOOKUP(O837,PARAM!P:Q,2,0),VLOOKUP(P837,PARAM!S:T,2,0)),"")</f>
        <v/>
      </c>
      <c r="T837" s="111">
        <f t="shared" si="4"/>
        <v>0</v>
      </c>
      <c r="U837" s="111" t="str">
        <f t="shared" si="5"/>
        <v>   </v>
      </c>
    </row>
    <row r="838" hidden="1">
      <c r="A838" s="1"/>
      <c r="B838" s="1"/>
      <c r="C838" s="1"/>
      <c r="D838" s="1"/>
      <c r="E838" s="2"/>
      <c r="F838" s="1"/>
      <c r="G838" s="109">
        <f t="shared" si="8"/>
        <v>0</v>
      </c>
      <c r="H838" s="1"/>
      <c r="I838" s="1"/>
      <c r="J838" s="1"/>
      <c r="K838" s="111"/>
      <c r="L838" s="111"/>
      <c r="M838" s="111"/>
      <c r="N838" s="111"/>
      <c r="O838" s="111"/>
      <c r="P838" s="112" t="s">
        <v>1601</v>
      </c>
      <c r="Q838" s="111" t="s">
        <v>1737</v>
      </c>
      <c r="R838" s="113" t="str">
        <f>IFERROR(CONCATENATE("*",VLOOKUP(L838,PARAM!E:F,2,0),VLOOKUP(M838,PARAM!K:L,2,0),VLOOKUP(N838,PARAM!H:I,2,0),VLOOKUP(P838,PARAM!S:T,2,0),"*"),"")</f>
        <v/>
      </c>
      <c r="S838" s="111" t="str">
        <f>IFERROR(CONCATENATE(VLOOKUP(L838,PARAM!E:F,2,0),VLOOKUP(M838,PARAM!K:L,2,0),VLOOKUP(N838,PARAM!H:I,2,0),VLOOKUP(O838,PARAM!P:Q,2,0),VLOOKUP(P838,PARAM!S:T,2,0)),"")</f>
        <v/>
      </c>
      <c r="T838" s="111">
        <f t="shared" si="4"/>
        <v>0</v>
      </c>
      <c r="U838" s="111" t="str">
        <f t="shared" si="5"/>
        <v>   </v>
      </c>
    </row>
    <row r="839" hidden="1">
      <c r="A839" s="1"/>
      <c r="B839" s="1"/>
      <c r="C839" s="1"/>
      <c r="D839" s="1"/>
      <c r="E839" s="2"/>
      <c r="F839" s="1"/>
      <c r="G839" s="109">
        <f t="shared" si="8"/>
        <v>0</v>
      </c>
      <c r="H839" s="1"/>
      <c r="I839" s="1"/>
      <c r="J839" s="1"/>
      <c r="K839" s="111"/>
      <c r="L839" s="111"/>
      <c r="M839" s="111"/>
      <c r="N839" s="111"/>
      <c r="O839" s="111"/>
      <c r="P839" s="112" t="s">
        <v>1601</v>
      </c>
      <c r="Q839" s="111" t="s">
        <v>1737</v>
      </c>
      <c r="R839" s="113" t="str">
        <f>IFERROR(CONCATENATE("*",VLOOKUP(L839,PARAM!E:F,2,0),VLOOKUP(M839,PARAM!K:L,2,0),VLOOKUP(N839,PARAM!H:I,2,0),VLOOKUP(P839,PARAM!S:T,2,0),"*"),"")</f>
        <v/>
      </c>
      <c r="S839" s="111" t="str">
        <f>IFERROR(CONCATENATE(VLOOKUP(L839,PARAM!E:F,2,0),VLOOKUP(M839,PARAM!K:L,2,0),VLOOKUP(N839,PARAM!H:I,2,0),VLOOKUP(O839,PARAM!P:Q,2,0),VLOOKUP(P839,PARAM!S:T,2,0)),"")</f>
        <v/>
      </c>
      <c r="T839" s="111">
        <f t="shared" si="4"/>
        <v>0</v>
      </c>
      <c r="U839" s="111" t="str">
        <f t="shared" si="5"/>
        <v>   </v>
      </c>
    </row>
    <row r="840" hidden="1">
      <c r="A840" s="1"/>
      <c r="B840" s="1"/>
      <c r="C840" s="1"/>
      <c r="D840" s="1"/>
      <c r="E840" s="2"/>
      <c r="F840" s="1"/>
      <c r="G840" s="109">
        <f t="shared" si="8"/>
        <v>0</v>
      </c>
      <c r="H840" s="1"/>
      <c r="I840" s="1"/>
      <c r="J840" s="1"/>
      <c r="K840" s="111"/>
      <c r="L840" s="111"/>
      <c r="M840" s="111"/>
      <c r="N840" s="111"/>
      <c r="O840" s="111"/>
      <c r="P840" s="112" t="s">
        <v>1601</v>
      </c>
      <c r="Q840" s="111" t="s">
        <v>1737</v>
      </c>
      <c r="R840" s="113" t="str">
        <f>IFERROR(CONCATENATE("*",VLOOKUP(L840,PARAM!E:F,2,0),VLOOKUP(M840,PARAM!K:L,2,0),VLOOKUP(N840,PARAM!H:I,2,0),VLOOKUP(P840,PARAM!S:T,2,0),"*"),"")</f>
        <v/>
      </c>
      <c r="S840" s="111" t="str">
        <f>IFERROR(CONCATENATE(VLOOKUP(L840,PARAM!E:F,2,0),VLOOKUP(M840,PARAM!K:L,2,0),VLOOKUP(N840,PARAM!H:I,2,0),VLOOKUP(O840,PARAM!P:Q,2,0),VLOOKUP(P840,PARAM!S:T,2,0)),"")</f>
        <v/>
      </c>
      <c r="T840" s="111">
        <f t="shared" si="4"/>
        <v>0</v>
      </c>
      <c r="U840" s="111" t="str">
        <f t="shared" si="5"/>
        <v>   </v>
      </c>
    </row>
    <row r="841" hidden="1">
      <c r="A841" s="1"/>
      <c r="B841" s="1"/>
      <c r="C841" s="1"/>
      <c r="D841" s="1"/>
      <c r="E841" s="2"/>
      <c r="F841" s="1"/>
      <c r="G841" s="109">
        <f t="shared" si="8"/>
        <v>0</v>
      </c>
      <c r="H841" s="1"/>
      <c r="I841" s="1"/>
      <c r="J841" s="1"/>
      <c r="K841" s="111"/>
      <c r="L841" s="111"/>
      <c r="M841" s="111"/>
      <c r="N841" s="111"/>
      <c r="O841" s="111"/>
      <c r="P841" s="112" t="s">
        <v>1601</v>
      </c>
      <c r="Q841" s="111" t="s">
        <v>1737</v>
      </c>
      <c r="R841" s="113" t="str">
        <f>IFERROR(CONCATENATE("*",VLOOKUP(L841,PARAM!E:F,2,0),VLOOKUP(M841,PARAM!K:L,2,0),VLOOKUP(N841,PARAM!H:I,2,0),VLOOKUP(P841,PARAM!S:T,2,0),"*"),"")</f>
        <v/>
      </c>
      <c r="S841" s="111" t="str">
        <f>IFERROR(CONCATENATE(VLOOKUP(L841,PARAM!E:F,2,0),VLOOKUP(M841,PARAM!K:L,2,0),VLOOKUP(N841,PARAM!H:I,2,0),VLOOKUP(O841,PARAM!P:Q,2,0),VLOOKUP(P841,PARAM!S:T,2,0)),"")</f>
        <v/>
      </c>
      <c r="T841" s="111">
        <f t="shared" si="4"/>
        <v>0</v>
      </c>
      <c r="U841" s="111" t="str">
        <f t="shared" si="5"/>
        <v>   </v>
      </c>
    </row>
    <row r="842" hidden="1">
      <c r="A842" s="1"/>
      <c r="B842" s="1"/>
      <c r="C842" s="1"/>
      <c r="D842" s="1"/>
      <c r="E842" s="2"/>
      <c r="F842" s="1"/>
      <c r="G842" s="109">
        <f t="shared" si="8"/>
        <v>0</v>
      </c>
      <c r="H842" s="1"/>
      <c r="I842" s="1"/>
      <c r="J842" s="1"/>
      <c r="K842" s="111"/>
      <c r="L842" s="111"/>
      <c r="M842" s="111"/>
      <c r="N842" s="111"/>
      <c r="O842" s="111"/>
      <c r="P842" s="112" t="s">
        <v>1601</v>
      </c>
      <c r="Q842" s="111" t="s">
        <v>1737</v>
      </c>
      <c r="R842" s="113" t="str">
        <f>IFERROR(CONCATENATE("*",VLOOKUP(L842,PARAM!E:F,2,0),VLOOKUP(M842,PARAM!K:L,2,0),VLOOKUP(N842,PARAM!H:I,2,0),VLOOKUP(P842,PARAM!S:T,2,0),"*"),"")</f>
        <v/>
      </c>
      <c r="S842" s="111" t="str">
        <f>IFERROR(CONCATENATE(VLOOKUP(L842,PARAM!E:F,2,0),VLOOKUP(M842,PARAM!K:L,2,0),VLOOKUP(N842,PARAM!H:I,2,0),VLOOKUP(O842,PARAM!P:Q,2,0),VLOOKUP(P842,PARAM!S:T,2,0)),"")</f>
        <v/>
      </c>
      <c r="T842" s="111">
        <f t="shared" si="4"/>
        <v>0</v>
      </c>
      <c r="U842" s="111" t="str">
        <f t="shared" si="5"/>
        <v>   </v>
      </c>
    </row>
    <row r="843" hidden="1">
      <c r="A843" s="1"/>
      <c r="B843" s="1"/>
      <c r="C843" s="1"/>
      <c r="D843" s="1"/>
      <c r="E843" s="2"/>
      <c r="F843" s="1"/>
      <c r="G843" s="109">
        <f t="shared" si="8"/>
        <v>0</v>
      </c>
      <c r="H843" s="1"/>
      <c r="I843" s="1"/>
      <c r="J843" s="1"/>
      <c r="K843" s="111"/>
      <c r="L843" s="111"/>
      <c r="M843" s="111"/>
      <c r="N843" s="111"/>
      <c r="O843" s="111"/>
      <c r="P843" s="112" t="s">
        <v>1601</v>
      </c>
      <c r="Q843" s="111" t="s">
        <v>1737</v>
      </c>
      <c r="R843" s="113" t="str">
        <f>IFERROR(CONCATENATE("*",VLOOKUP(L843,PARAM!E:F,2,0),VLOOKUP(M843,PARAM!K:L,2,0),VLOOKUP(N843,PARAM!H:I,2,0),VLOOKUP(P843,PARAM!S:T,2,0),"*"),"")</f>
        <v/>
      </c>
      <c r="S843" s="111" t="str">
        <f>IFERROR(CONCATENATE(VLOOKUP(L843,PARAM!E:F,2,0),VLOOKUP(M843,PARAM!K:L,2,0),VLOOKUP(N843,PARAM!H:I,2,0),VLOOKUP(O843,PARAM!P:Q,2,0),VLOOKUP(P843,PARAM!S:T,2,0)),"")</f>
        <v/>
      </c>
      <c r="T843" s="111">
        <f t="shared" si="4"/>
        <v>0</v>
      </c>
      <c r="U843" s="111" t="str">
        <f t="shared" si="5"/>
        <v>   </v>
      </c>
    </row>
    <row r="844" hidden="1">
      <c r="A844" s="1"/>
      <c r="B844" s="1"/>
      <c r="C844" s="1"/>
      <c r="D844" s="1"/>
      <c r="E844" s="2"/>
      <c r="F844" s="1"/>
      <c r="G844" s="109">
        <f t="shared" si="8"/>
        <v>0</v>
      </c>
      <c r="H844" s="1"/>
      <c r="I844" s="1"/>
      <c r="J844" s="1"/>
      <c r="K844" s="111"/>
      <c r="L844" s="111"/>
      <c r="M844" s="111"/>
      <c r="N844" s="111"/>
      <c r="O844" s="111"/>
      <c r="P844" s="112" t="s">
        <v>1601</v>
      </c>
      <c r="Q844" s="111" t="s">
        <v>1737</v>
      </c>
      <c r="R844" s="113" t="str">
        <f>IFERROR(CONCATENATE("*",VLOOKUP(L844,PARAM!E:F,2,0),VLOOKUP(M844,PARAM!K:L,2,0),VLOOKUP(N844,PARAM!H:I,2,0),VLOOKUP(P844,PARAM!S:T,2,0),"*"),"")</f>
        <v/>
      </c>
      <c r="S844" s="111" t="str">
        <f>IFERROR(CONCATENATE(VLOOKUP(L844,PARAM!E:F,2,0),VLOOKUP(M844,PARAM!K:L,2,0),VLOOKUP(N844,PARAM!H:I,2,0),VLOOKUP(O844,PARAM!P:Q,2,0),VLOOKUP(P844,PARAM!S:T,2,0)),"")</f>
        <v/>
      </c>
      <c r="T844" s="111">
        <f t="shared" si="4"/>
        <v>0</v>
      </c>
      <c r="U844" s="111" t="str">
        <f t="shared" si="5"/>
        <v>   </v>
      </c>
    </row>
    <row r="845" hidden="1">
      <c r="A845" s="1"/>
      <c r="B845" s="1"/>
      <c r="C845" s="1"/>
      <c r="D845" s="1"/>
      <c r="E845" s="2"/>
      <c r="F845" s="1"/>
      <c r="G845" s="109">
        <f t="shared" si="8"/>
        <v>0</v>
      </c>
      <c r="H845" s="1"/>
      <c r="I845" s="1"/>
      <c r="J845" s="1"/>
      <c r="K845" s="111"/>
      <c r="L845" s="111"/>
      <c r="M845" s="111"/>
      <c r="N845" s="111"/>
      <c r="O845" s="111"/>
      <c r="P845" s="112" t="s">
        <v>1601</v>
      </c>
      <c r="Q845" s="111" t="s">
        <v>1737</v>
      </c>
      <c r="R845" s="113" t="str">
        <f>IFERROR(CONCATENATE("*",VLOOKUP(L845,PARAM!E:F,2,0),VLOOKUP(M845,PARAM!K:L,2,0),VLOOKUP(N845,PARAM!H:I,2,0),VLOOKUP(P845,PARAM!S:T,2,0),"*"),"")</f>
        <v/>
      </c>
      <c r="S845" s="111" t="str">
        <f>IFERROR(CONCATENATE(VLOOKUP(L845,PARAM!E:F,2,0),VLOOKUP(M845,PARAM!K:L,2,0),VLOOKUP(N845,PARAM!H:I,2,0),VLOOKUP(O845,PARAM!P:Q,2,0),VLOOKUP(P845,PARAM!S:T,2,0)),"")</f>
        <v/>
      </c>
      <c r="T845" s="111">
        <f t="shared" si="4"/>
        <v>0</v>
      </c>
      <c r="U845" s="111" t="str">
        <f t="shared" si="5"/>
        <v>   </v>
      </c>
    </row>
    <row r="846" hidden="1">
      <c r="A846" s="1"/>
      <c r="B846" s="1"/>
      <c r="C846" s="1"/>
      <c r="D846" s="1"/>
      <c r="E846" s="2"/>
      <c r="F846" s="1"/>
      <c r="G846" s="109">
        <f t="shared" si="8"/>
        <v>0</v>
      </c>
      <c r="H846" s="1"/>
      <c r="I846" s="1"/>
      <c r="J846" s="1"/>
      <c r="K846" s="111"/>
      <c r="L846" s="111"/>
      <c r="M846" s="111"/>
      <c r="N846" s="111"/>
      <c r="O846" s="111"/>
      <c r="P846" s="112" t="s">
        <v>1601</v>
      </c>
      <c r="Q846" s="111" t="s">
        <v>1737</v>
      </c>
      <c r="R846" s="113" t="str">
        <f>IFERROR(CONCATENATE("*",VLOOKUP(L846,PARAM!E:F,2,0),VLOOKUP(M846,PARAM!K:L,2,0),VLOOKUP(N846,PARAM!H:I,2,0),VLOOKUP(P846,PARAM!S:T,2,0),"*"),"")</f>
        <v/>
      </c>
      <c r="S846" s="111" t="str">
        <f>IFERROR(CONCATENATE(VLOOKUP(L846,PARAM!E:F,2,0),VLOOKUP(M846,PARAM!K:L,2,0),VLOOKUP(N846,PARAM!H:I,2,0),VLOOKUP(O846,PARAM!P:Q,2,0),VLOOKUP(P846,PARAM!S:T,2,0)),"")</f>
        <v/>
      </c>
      <c r="T846" s="111">
        <f t="shared" si="4"/>
        <v>0</v>
      </c>
      <c r="U846" s="111" t="str">
        <f t="shared" si="5"/>
        <v>   </v>
      </c>
    </row>
    <row r="847" hidden="1">
      <c r="A847" s="1"/>
      <c r="B847" s="1"/>
      <c r="C847" s="1"/>
      <c r="D847" s="1"/>
      <c r="E847" s="2"/>
      <c r="F847" s="1"/>
      <c r="G847" s="109">
        <f t="shared" si="8"/>
        <v>0</v>
      </c>
      <c r="H847" s="1"/>
      <c r="I847" s="1"/>
      <c r="J847" s="1"/>
      <c r="K847" s="111"/>
      <c r="L847" s="111"/>
      <c r="M847" s="111"/>
      <c r="N847" s="111"/>
      <c r="O847" s="111"/>
      <c r="P847" s="112" t="s">
        <v>1601</v>
      </c>
      <c r="Q847" s="111" t="s">
        <v>1737</v>
      </c>
      <c r="R847" s="113" t="str">
        <f>IFERROR(CONCATENATE("*",VLOOKUP(L847,PARAM!E:F,2,0),VLOOKUP(M847,PARAM!K:L,2,0),VLOOKUP(N847,PARAM!H:I,2,0),VLOOKUP(P847,PARAM!S:T,2,0),"*"),"")</f>
        <v/>
      </c>
      <c r="S847" s="111" t="str">
        <f>IFERROR(CONCATENATE(VLOOKUP(L847,PARAM!E:F,2,0),VLOOKUP(M847,PARAM!K:L,2,0),VLOOKUP(N847,PARAM!H:I,2,0),VLOOKUP(O847,PARAM!P:Q,2,0),VLOOKUP(P847,PARAM!S:T,2,0)),"")</f>
        <v/>
      </c>
      <c r="T847" s="111">
        <f t="shared" si="4"/>
        <v>0</v>
      </c>
      <c r="U847" s="111" t="str">
        <f t="shared" si="5"/>
        <v>   </v>
      </c>
    </row>
    <row r="848" hidden="1">
      <c r="A848" s="1"/>
      <c r="B848" s="1"/>
      <c r="C848" s="1"/>
      <c r="D848" s="1"/>
      <c r="E848" s="2"/>
      <c r="F848" s="1"/>
      <c r="G848" s="109">
        <f t="shared" si="8"/>
        <v>0</v>
      </c>
      <c r="H848" s="1"/>
      <c r="I848" s="1"/>
      <c r="J848" s="1"/>
      <c r="K848" s="111"/>
      <c r="L848" s="111"/>
      <c r="M848" s="111"/>
      <c r="N848" s="111"/>
      <c r="O848" s="111"/>
      <c r="P848" s="112" t="s">
        <v>1601</v>
      </c>
      <c r="Q848" s="111" t="s">
        <v>1737</v>
      </c>
      <c r="R848" s="113" t="str">
        <f>IFERROR(CONCATENATE("*",VLOOKUP(L848,PARAM!E:F,2,0),VLOOKUP(M848,PARAM!K:L,2,0),VLOOKUP(N848,PARAM!H:I,2,0),VLOOKUP(P848,PARAM!S:T,2,0),"*"),"")</f>
        <v/>
      </c>
      <c r="S848" s="111" t="str">
        <f>IFERROR(CONCATENATE(VLOOKUP(L848,PARAM!E:F,2,0),VLOOKUP(M848,PARAM!K:L,2,0),VLOOKUP(N848,PARAM!H:I,2,0),VLOOKUP(O848,PARAM!P:Q,2,0),VLOOKUP(P848,PARAM!S:T,2,0)),"")</f>
        <v/>
      </c>
      <c r="T848" s="111">
        <f t="shared" si="4"/>
        <v>0</v>
      </c>
      <c r="U848" s="111" t="str">
        <f t="shared" si="5"/>
        <v>   </v>
      </c>
    </row>
    <row r="849" hidden="1">
      <c r="A849" s="1"/>
      <c r="B849" s="1"/>
      <c r="C849" s="1"/>
      <c r="D849" s="1"/>
      <c r="E849" s="2"/>
      <c r="F849" s="1"/>
      <c r="G849" s="109">
        <f t="shared" si="8"/>
        <v>0</v>
      </c>
      <c r="H849" s="1"/>
      <c r="I849" s="1"/>
      <c r="J849" s="1"/>
      <c r="K849" s="111"/>
      <c r="L849" s="111"/>
      <c r="M849" s="111"/>
      <c r="N849" s="111"/>
      <c r="O849" s="111"/>
      <c r="P849" s="112" t="s">
        <v>1601</v>
      </c>
      <c r="Q849" s="111" t="s">
        <v>1737</v>
      </c>
      <c r="R849" s="113" t="str">
        <f>IFERROR(CONCATENATE("*",VLOOKUP(L849,PARAM!E:F,2,0),VLOOKUP(M849,PARAM!K:L,2,0),VLOOKUP(N849,PARAM!H:I,2,0),VLOOKUP(P849,PARAM!S:T,2,0),"*"),"")</f>
        <v/>
      </c>
      <c r="S849" s="111" t="str">
        <f>IFERROR(CONCATENATE(VLOOKUP(L849,PARAM!E:F,2,0),VLOOKUP(M849,PARAM!K:L,2,0),VLOOKUP(N849,PARAM!H:I,2,0),VLOOKUP(O849,PARAM!P:Q,2,0),VLOOKUP(P849,PARAM!S:T,2,0)),"")</f>
        <v/>
      </c>
      <c r="T849" s="111">
        <f t="shared" si="4"/>
        <v>0</v>
      </c>
      <c r="U849" s="111" t="str">
        <f t="shared" si="5"/>
        <v>   </v>
      </c>
    </row>
    <row r="850" hidden="1">
      <c r="A850" s="1"/>
      <c r="B850" s="1"/>
      <c r="C850" s="1"/>
      <c r="D850" s="1"/>
      <c r="E850" s="2"/>
      <c r="F850" s="1"/>
      <c r="G850" s="109">
        <f t="shared" si="8"/>
        <v>0</v>
      </c>
      <c r="H850" s="1"/>
      <c r="I850" s="1"/>
      <c r="J850" s="1"/>
      <c r="K850" s="111"/>
      <c r="L850" s="111"/>
      <c r="M850" s="111"/>
      <c r="N850" s="111"/>
      <c r="O850" s="111"/>
      <c r="P850" s="112" t="s">
        <v>1601</v>
      </c>
      <c r="Q850" s="111" t="s">
        <v>1737</v>
      </c>
      <c r="R850" s="113" t="str">
        <f>IFERROR(CONCATENATE("*",VLOOKUP(L850,PARAM!E:F,2,0),VLOOKUP(M850,PARAM!K:L,2,0),VLOOKUP(N850,PARAM!H:I,2,0),VLOOKUP(P850,PARAM!S:T,2,0),"*"),"")</f>
        <v/>
      </c>
      <c r="S850" s="111" t="str">
        <f>IFERROR(CONCATENATE(VLOOKUP(L850,PARAM!E:F,2,0),VLOOKUP(M850,PARAM!K:L,2,0),VLOOKUP(N850,PARAM!H:I,2,0),VLOOKUP(O850,PARAM!P:Q,2,0),VLOOKUP(P850,PARAM!S:T,2,0)),"")</f>
        <v/>
      </c>
      <c r="T850" s="111">
        <f t="shared" si="4"/>
        <v>0</v>
      </c>
      <c r="U850" s="111" t="str">
        <f t="shared" si="5"/>
        <v>   </v>
      </c>
    </row>
    <row r="851" hidden="1">
      <c r="A851" s="1"/>
      <c r="B851" s="1"/>
      <c r="C851" s="1"/>
      <c r="D851" s="1"/>
      <c r="E851" s="2"/>
      <c r="F851" s="1"/>
      <c r="G851" s="109">
        <f t="shared" si="8"/>
        <v>0</v>
      </c>
      <c r="H851" s="1"/>
      <c r="I851" s="1"/>
      <c r="J851" s="1"/>
      <c r="K851" s="111"/>
      <c r="L851" s="111"/>
      <c r="M851" s="111"/>
      <c r="N851" s="111"/>
      <c r="O851" s="111"/>
      <c r="P851" s="112" t="s">
        <v>1601</v>
      </c>
      <c r="Q851" s="111" t="s">
        <v>1737</v>
      </c>
      <c r="R851" s="113" t="str">
        <f>IFERROR(CONCATENATE("*",VLOOKUP(L851,PARAM!E:F,2,0),VLOOKUP(M851,PARAM!K:L,2,0),VLOOKUP(N851,PARAM!H:I,2,0),VLOOKUP(P851,PARAM!S:T,2,0),"*"),"")</f>
        <v/>
      </c>
      <c r="S851" s="111" t="str">
        <f>IFERROR(CONCATENATE(VLOOKUP(L851,PARAM!E:F,2,0),VLOOKUP(M851,PARAM!K:L,2,0),VLOOKUP(N851,PARAM!H:I,2,0),VLOOKUP(O851,PARAM!P:Q,2,0),VLOOKUP(P851,PARAM!S:T,2,0)),"")</f>
        <v/>
      </c>
      <c r="T851" s="111">
        <f t="shared" si="4"/>
        <v>0</v>
      </c>
      <c r="U851" s="111" t="str">
        <f t="shared" si="5"/>
        <v>   </v>
      </c>
    </row>
    <row r="852" hidden="1">
      <c r="A852" s="1"/>
      <c r="B852" s="1"/>
      <c r="C852" s="1"/>
      <c r="D852" s="1"/>
      <c r="E852" s="2"/>
      <c r="F852" s="1"/>
      <c r="G852" s="109">
        <f t="shared" si="8"/>
        <v>0</v>
      </c>
      <c r="H852" s="1"/>
      <c r="I852" s="1"/>
      <c r="J852" s="1"/>
      <c r="K852" s="111"/>
      <c r="L852" s="111"/>
      <c r="M852" s="111"/>
      <c r="N852" s="111"/>
      <c r="O852" s="111"/>
      <c r="P852" s="112" t="s">
        <v>1601</v>
      </c>
      <c r="Q852" s="111" t="s">
        <v>1737</v>
      </c>
      <c r="R852" s="113" t="str">
        <f>IFERROR(CONCATENATE("*",VLOOKUP(L852,PARAM!E:F,2,0),VLOOKUP(M852,PARAM!K:L,2,0),VLOOKUP(N852,PARAM!H:I,2,0),VLOOKUP(P852,PARAM!S:T,2,0),"*"),"")</f>
        <v/>
      </c>
      <c r="S852" s="111" t="str">
        <f>IFERROR(CONCATENATE(VLOOKUP(L852,PARAM!E:F,2,0),VLOOKUP(M852,PARAM!K:L,2,0),VLOOKUP(N852,PARAM!H:I,2,0),VLOOKUP(O852,PARAM!P:Q,2,0),VLOOKUP(P852,PARAM!S:T,2,0)),"")</f>
        <v/>
      </c>
      <c r="T852" s="111">
        <f t="shared" si="4"/>
        <v>0</v>
      </c>
      <c r="U852" s="111" t="str">
        <f t="shared" si="5"/>
        <v>   </v>
      </c>
    </row>
    <row r="853" hidden="1">
      <c r="A853" s="1"/>
      <c r="B853" s="1"/>
      <c r="C853" s="1"/>
      <c r="D853" s="1"/>
      <c r="E853" s="2"/>
      <c r="F853" s="1"/>
      <c r="G853" s="109">
        <f t="shared" si="8"/>
        <v>0</v>
      </c>
      <c r="H853" s="1"/>
      <c r="I853" s="1"/>
      <c r="J853" s="1"/>
      <c r="K853" s="111"/>
      <c r="L853" s="111"/>
      <c r="M853" s="111"/>
      <c r="N853" s="111"/>
      <c r="O853" s="111"/>
      <c r="P853" s="112" t="s">
        <v>1601</v>
      </c>
      <c r="Q853" s="111" t="s">
        <v>1737</v>
      </c>
      <c r="R853" s="113" t="str">
        <f>IFERROR(CONCATENATE("*",VLOOKUP(L853,PARAM!E:F,2,0),VLOOKUP(M853,PARAM!K:L,2,0),VLOOKUP(N853,PARAM!H:I,2,0),VLOOKUP(P853,PARAM!S:T,2,0),"*"),"")</f>
        <v/>
      </c>
      <c r="S853" s="111" t="str">
        <f>IFERROR(CONCATENATE(VLOOKUP(L853,PARAM!E:F,2,0),VLOOKUP(M853,PARAM!K:L,2,0),VLOOKUP(N853,PARAM!H:I,2,0),VLOOKUP(O853,PARAM!P:Q,2,0),VLOOKUP(P853,PARAM!S:T,2,0)),"")</f>
        <v/>
      </c>
      <c r="T853" s="111">
        <f t="shared" si="4"/>
        <v>0</v>
      </c>
      <c r="U853" s="111" t="str">
        <f t="shared" si="5"/>
        <v>   </v>
      </c>
    </row>
    <row r="854" hidden="1">
      <c r="A854" s="1"/>
      <c r="B854" s="1"/>
      <c r="C854" s="1"/>
      <c r="D854" s="1"/>
      <c r="E854" s="2"/>
      <c r="F854" s="1"/>
      <c r="G854" s="109">
        <f t="shared" si="8"/>
        <v>0</v>
      </c>
      <c r="H854" s="1"/>
      <c r="I854" s="1"/>
      <c r="J854" s="1"/>
      <c r="K854" s="111"/>
      <c r="L854" s="111"/>
      <c r="M854" s="111"/>
      <c r="N854" s="111"/>
      <c r="O854" s="111"/>
      <c r="P854" s="112" t="s">
        <v>1601</v>
      </c>
      <c r="Q854" s="111" t="s">
        <v>1737</v>
      </c>
      <c r="R854" s="113" t="str">
        <f>IFERROR(CONCATENATE("*",VLOOKUP(L854,PARAM!E:F,2,0),VLOOKUP(M854,PARAM!K:L,2,0),VLOOKUP(N854,PARAM!H:I,2,0),VLOOKUP(P854,PARAM!S:T,2,0),"*"),"")</f>
        <v/>
      </c>
      <c r="S854" s="111" t="str">
        <f>IFERROR(CONCATENATE(VLOOKUP(L854,PARAM!E:F,2,0),VLOOKUP(M854,PARAM!K:L,2,0),VLOOKUP(N854,PARAM!H:I,2,0),VLOOKUP(O854,PARAM!P:Q,2,0),VLOOKUP(P854,PARAM!S:T,2,0)),"")</f>
        <v/>
      </c>
      <c r="T854" s="111">
        <f t="shared" si="4"/>
        <v>0</v>
      </c>
      <c r="U854" s="111" t="str">
        <f t="shared" si="5"/>
        <v>   </v>
      </c>
    </row>
    <row r="855" hidden="1">
      <c r="A855" s="1"/>
      <c r="B855" s="1"/>
      <c r="C855" s="1"/>
      <c r="D855" s="1"/>
      <c r="E855" s="2"/>
      <c r="F855" s="1"/>
      <c r="G855" s="109">
        <f t="shared" si="8"/>
        <v>0</v>
      </c>
      <c r="H855" s="1"/>
      <c r="I855" s="1"/>
      <c r="J855" s="1"/>
      <c r="K855" s="111"/>
      <c r="L855" s="111"/>
      <c r="M855" s="111"/>
      <c r="N855" s="111"/>
      <c r="O855" s="111"/>
      <c r="P855" s="112" t="s">
        <v>1601</v>
      </c>
      <c r="Q855" s="111" t="s">
        <v>1737</v>
      </c>
      <c r="R855" s="113" t="str">
        <f>IFERROR(CONCATENATE("*",VLOOKUP(L855,PARAM!E:F,2,0),VLOOKUP(M855,PARAM!K:L,2,0),VLOOKUP(N855,PARAM!H:I,2,0),VLOOKUP(P855,PARAM!S:T,2,0),"*"),"")</f>
        <v/>
      </c>
      <c r="S855" s="111" t="str">
        <f>IFERROR(CONCATENATE(VLOOKUP(L855,PARAM!E:F,2,0),VLOOKUP(M855,PARAM!K:L,2,0),VLOOKUP(N855,PARAM!H:I,2,0),VLOOKUP(O855,PARAM!P:Q,2,0),VLOOKUP(P855,PARAM!S:T,2,0)),"")</f>
        <v/>
      </c>
      <c r="T855" s="111">
        <f t="shared" si="4"/>
        <v>0</v>
      </c>
      <c r="U855" s="111" t="str">
        <f t="shared" si="5"/>
        <v>   </v>
      </c>
    </row>
    <row r="856" hidden="1">
      <c r="A856" s="1"/>
      <c r="B856" s="1"/>
      <c r="C856" s="1"/>
      <c r="D856" s="1"/>
      <c r="E856" s="2"/>
      <c r="F856" s="1"/>
      <c r="G856" s="109">
        <f t="shared" si="8"/>
        <v>0</v>
      </c>
      <c r="H856" s="1"/>
      <c r="I856" s="1"/>
      <c r="J856" s="1"/>
      <c r="K856" s="111"/>
      <c r="L856" s="111"/>
      <c r="M856" s="111"/>
      <c r="N856" s="111"/>
      <c r="O856" s="111"/>
      <c r="P856" s="112" t="s">
        <v>1601</v>
      </c>
      <c r="Q856" s="111" t="s">
        <v>1737</v>
      </c>
      <c r="R856" s="113" t="str">
        <f>IFERROR(CONCATENATE("*",VLOOKUP(L856,PARAM!E:F,2,0),VLOOKUP(M856,PARAM!K:L,2,0),VLOOKUP(N856,PARAM!H:I,2,0),VLOOKUP(P856,PARAM!S:T,2,0),"*"),"")</f>
        <v/>
      </c>
      <c r="S856" s="111" t="str">
        <f>IFERROR(CONCATENATE(VLOOKUP(L856,PARAM!E:F,2,0),VLOOKUP(M856,PARAM!K:L,2,0),VLOOKUP(N856,PARAM!H:I,2,0),VLOOKUP(O856,PARAM!P:Q,2,0),VLOOKUP(P856,PARAM!S:T,2,0)),"")</f>
        <v/>
      </c>
      <c r="T856" s="111">
        <f t="shared" si="4"/>
        <v>0</v>
      </c>
      <c r="U856" s="111" t="str">
        <f t="shared" si="5"/>
        <v>   </v>
      </c>
    </row>
    <row r="857" hidden="1">
      <c r="A857" s="1"/>
      <c r="B857" s="1"/>
      <c r="C857" s="1"/>
      <c r="D857" s="1"/>
      <c r="E857" s="2"/>
      <c r="F857" s="1"/>
      <c r="G857" s="109">
        <f t="shared" si="8"/>
        <v>0</v>
      </c>
      <c r="H857" s="1"/>
      <c r="I857" s="1"/>
      <c r="J857" s="1"/>
      <c r="K857" s="111"/>
      <c r="L857" s="111"/>
      <c r="M857" s="111"/>
      <c r="N857" s="111"/>
      <c r="O857" s="111"/>
      <c r="P857" s="112" t="s">
        <v>1601</v>
      </c>
      <c r="Q857" s="111" t="s">
        <v>1737</v>
      </c>
      <c r="R857" s="113" t="str">
        <f>IFERROR(CONCATENATE("*",VLOOKUP(L857,PARAM!E:F,2,0),VLOOKUP(M857,PARAM!K:L,2,0),VLOOKUP(N857,PARAM!H:I,2,0),VLOOKUP(P857,PARAM!S:T,2,0),"*"),"")</f>
        <v/>
      </c>
      <c r="S857" s="111" t="str">
        <f>IFERROR(CONCATENATE(VLOOKUP(L857,PARAM!E:F,2,0),VLOOKUP(M857,PARAM!K:L,2,0),VLOOKUP(N857,PARAM!H:I,2,0),VLOOKUP(O857,PARAM!P:Q,2,0),VLOOKUP(P857,PARAM!S:T,2,0)),"")</f>
        <v/>
      </c>
      <c r="T857" s="111">
        <f t="shared" si="4"/>
        <v>0</v>
      </c>
      <c r="U857" s="111" t="str">
        <f t="shared" si="5"/>
        <v>   </v>
      </c>
    </row>
    <row r="858" hidden="1">
      <c r="A858" s="1"/>
      <c r="B858" s="1"/>
      <c r="C858" s="1"/>
      <c r="D858" s="1"/>
      <c r="E858" s="2"/>
      <c r="F858" s="1"/>
      <c r="G858" s="109">
        <f t="shared" si="8"/>
        <v>0</v>
      </c>
      <c r="H858" s="1"/>
      <c r="I858" s="1"/>
      <c r="J858" s="1"/>
      <c r="K858" s="111"/>
      <c r="L858" s="111"/>
      <c r="M858" s="111"/>
      <c r="N858" s="111"/>
      <c r="O858" s="111"/>
      <c r="P858" s="112" t="s">
        <v>1601</v>
      </c>
      <c r="Q858" s="111" t="s">
        <v>1737</v>
      </c>
      <c r="R858" s="113" t="str">
        <f>IFERROR(CONCATENATE("*",VLOOKUP(L858,PARAM!E:F,2,0),VLOOKUP(M858,PARAM!K:L,2,0),VLOOKUP(N858,PARAM!H:I,2,0),VLOOKUP(P858,PARAM!S:T,2,0),"*"),"")</f>
        <v/>
      </c>
      <c r="S858" s="111" t="str">
        <f>IFERROR(CONCATENATE(VLOOKUP(L858,PARAM!E:F,2,0),VLOOKUP(M858,PARAM!K:L,2,0),VLOOKUP(N858,PARAM!H:I,2,0),VLOOKUP(O858,PARAM!P:Q,2,0),VLOOKUP(P858,PARAM!S:T,2,0)),"")</f>
        <v/>
      </c>
      <c r="T858" s="111">
        <f t="shared" si="4"/>
        <v>0</v>
      </c>
      <c r="U858" s="111" t="str">
        <f t="shared" si="5"/>
        <v>   </v>
      </c>
    </row>
    <row r="859" hidden="1">
      <c r="A859" s="1"/>
      <c r="B859" s="1"/>
      <c r="C859" s="1"/>
      <c r="D859" s="1"/>
      <c r="E859" s="2"/>
      <c r="F859" s="1"/>
      <c r="G859" s="109">
        <f t="shared" si="8"/>
        <v>0</v>
      </c>
      <c r="H859" s="1"/>
      <c r="I859" s="1"/>
      <c r="J859" s="1"/>
      <c r="K859" s="111"/>
      <c r="L859" s="111"/>
      <c r="M859" s="111"/>
      <c r="N859" s="111"/>
      <c r="O859" s="111"/>
      <c r="P859" s="112" t="s">
        <v>1601</v>
      </c>
      <c r="Q859" s="111" t="s">
        <v>1737</v>
      </c>
      <c r="R859" s="113" t="str">
        <f>IFERROR(CONCATENATE("*",VLOOKUP(L859,PARAM!E:F,2,0),VLOOKUP(M859,PARAM!K:L,2,0),VLOOKUP(N859,PARAM!H:I,2,0),VLOOKUP(P859,PARAM!S:T,2,0),"*"),"")</f>
        <v/>
      </c>
      <c r="S859" s="111" t="str">
        <f>IFERROR(CONCATENATE(VLOOKUP(L859,PARAM!E:F,2,0),VLOOKUP(M859,PARAM!K:L,2,0),VLOOKUP(N859,PARAM!H:I,2,0),VLOOKUP(O859,PARAM!P:Q,2,0),VLOOKUP(P859,PARAM!S:T,2,0)),"")</f>
        <v/>
      </c>
      <c r="T859" s="111">
        <f t="shared" si="4"/>
        <v>0</v>
      </c>
      <c r="U859" s="111" t="str">
        <f t="shared" si="5"/>
        <v>   </v>
      </c>
    </row>
    <row r="860" hidden="1">
      <c r="A860" s="1"/>
      <c r="B860" s="1"/>
      <c r="C860" s="1"/>
      <c r="D860" s="1"/>
      <c r="E860" s="2"/>
      <c r="F860" s="1"/>
      <c r="G860" s="109">
        <f t="shared" si="8"/>
        <v>0</v>
      </c>
      <c r="H860" s="1"/>
      <c r="I860" s="1"/>
      <c r="J860" s="1"/>
      <c r="K860" s="111"/>
      <c r="L860" s="111"/>
      <c r="M860" s="111"/>
      <c r="N860" s="111"/>
      <c r="O860" s="111"/>
      <c r="P860" s="112" t="s">
        <v>1601</v>
      </c>
      <c r="Q860" s="111" t="s">
        <v>1737</v>
      </c>
      <c r="R860" s="113" t="str">
        <f>IFERROR(CONCATENATE("*",VLOOKUP(L860,PARAM!E:F,2,0),VLOOKUP(M860,PARAM!K:L,2,0),VLOOKUP(N860,PARAM!H:I,2,0),VLOOKUP(P860,PARAM!S:T,2,0),"*"),"")</f>
        <v/>
      </c>
      <c r="S860" s="111" t="str">
        <f>IFERROR(CONCATENATE(VLOOKUP(L860,PARAM!E:F,2,0),VLOOKUP(M860,PARAM!K:L,2,0),VLOOKUP(N860,PARAM!H:I,2,0),VLOOKUP(O860,PARAM!P:Q,2,0),VLOOKUP(P860,PARAM!S:T,2,0)),"")</f>
        <v/>
      </c>
      <c r="T860" s="111">
        <f t="shared" si="4"/>
        <v>0</v>
      </c>
      <c r="U860" s="111" t="str">
        <f t="shared" si="5"/>
        <v>   </v>
      </c>
    </row>
    <row r="861" hidden="1">
      <c r="A861" s="1"/>
      <c r="B861" s="1"/>
      <c r="C861" s="1"/>
      <c r="D861" s="1"/>
      <c r="E861" s="2"/>
      <c r="F861" s="1"/>
      <c r="G861" s="109">
        <f t="shared" si="8"/>
        <v>0</v>
      </c>
      <c r="H861" s="1"/>
      <c r="I861" s="1"/>
      <c r="J861" s="1"/>
      <c r="K861" s="111"/>
      <c r="L861" s="111"/>
      <c r="M861" s="111"/>
      <c r="N861" s="111"/>
      <c r="O861" s="111"/>
      <c r="P861" s="112" t="s">
        <v>1601</v>
      </c>
      <c r="Q861" s="111" t="s">
        <v>1737</v>
      </c>
      <c r="R861" s="113" t="str">
        <f>IFERROR(CONCATENATE("*",VLOOKUP(L861,PARAM!E:F,2,0),VLOOKUP(M861,PARAM!K:L,2,0),VLOOKUP(N861,PARAM!H:I,2,0),VLOOKUP(P861,PARAM!S:T,2,0),"*"),"")</f>
        <v/>
      </c>
      <c r="S861" s="111" t="str">
        <f>IFERROR(CONCATENATE(VLOOKUP(L861,PARAM!E:F,2,0),VLOOKUP(M861,PARAM!K:L,2,0),VLOOKUP(N861,PARAM!H:I,2,0),VLOOKUP(O861,PARAM!P:Q,2,0),VLOOKUP(P861,PARAM!S:T,2,0)),"")</f>
        <v/>
      </c>
      <c r="T861" s="111">
        <f t="shared" si="4"/>
        <v>0</v>
      </c>
      <c r="U861" s="111" t="str">
        <f t="shared" si="5"/>
        <v>   </v>
      </c>
    </row>
    <row r="862" hidden="1">
      <c r="A862" s="1"/>
      <c r="B862" s="1"/>
      <c r="C862" s="1"/>
      <c r="D862" s="1"/>
      <c r="E862" s="2"/>
      <c r="F862" s="1"/>
      <c r="G862" s="109">
        <f t="shared" si="8"/>
        <v>0</v>
      </c>
      <c r="H862" s="1"/>
      <c r="I862" s="1"/>
      <c r="J862" s="1"/>
      <c r="K862" s="111"/>
      <c r="L862" s="111"/>
      <c r="M862" s="111"/>
      <c r="N862" s="111"/>
      <c r="O862" s="111"/>
      <c r="P862" s="112" t="s">
        <v>1601</v>
      </c>
      <c r="Q862" s="111" t="s">
        <v>1737</v>
      </c>
      <c r="R862" s="113" t="str">
        <f>IFERROR(CONCATENATE("*",VLOOKUP(L862,PARAM!E:F,2,0),VLOOKUP(M862,PARAM!K:L,2,0),VLOOKUP(N862,PARAM!H:I,2,0),VLOOKUP(P862,PARAM!S:T,2,0),"*"),"")</f>
        <v/>
      </c>
      <c r="S862" s="111" t="str">
        <f>IFERROR(CONCATENATE(VLOOKUP(L862,PARAM!E:F,2,0),VLOOKUP(M862,PARAM!K:L,2,0),VLOOKUP(N862,PARAM!H:I,2,0),VLOOKUP(O862,PARAM!P:Q,2,0),VLOOKUP(P862,PARAM!S:T,2,0)),"")</f>
        <v/>
      </c>
      <c r="T862" s="111">
        <f t="shared" si="4"/>
        <v>0</v>
      </c>
      <c r="U862" s="111" t="str">
        <f t="shared" si="5"/>
        <v>   </v>
      </c>
    </row>
    <row r="863" hidden="1">
      <c r="A863" s="1"/>
      <c r="B863" s="1"/>
      <c r="C863" s="1"/>
      <c r="D863" s="1"/>
      <c r="E863" s="2"/>
      <c r="F863" s="1"/>
      <c r="G863" s="109">
        <f t="shared" si="8"/>
        <v>0</v>
      </c>
      <c r="H863" s="1"/>
      <c r="I863" s="1"/>
      <c r="J863" s="1"/>
      <c r="K863" s="111"/>
      <c r="L863" s="111"/>
      <c r="M863" s="111"/>
      <c r="N863" s="111"/>
      <c r="O863" s="111"/>
      <c r="P863" s="112" t="s">
        <v>1601</v>
      </c>
      <c r="Q863" s="111" t="s">
        <v>1737</v>
      </c>
      <c r="R863" s="113" t="str">
        <f>IFERROR(CONCATENATE("*",VLOOKUP(L863,PARAM!E:F,2,0),VLOOKUP(M863,PARAM!K:L,2,0),VLOOKUP(N863,PARAM!H:I,2,0),VLOOKUP(P863,PARAM!S:T,2,0),"*"),"")</f>
        <v/>
      </c>
      <c r="S863" s="111" t="str">
        <f>IFERROR(CONCATENATE(VLOOKUP(L863,PARAM!E:F,2,0),VLOOKUP(M863,PARAM!K:L,2,0),VLOOKUP(N863,PARAM!H:I,2,0),VLOOKUP(O863,PARAM!P:Q,2,0),VLOOKUP(P863,PARAM!S:T,2,0)),"")</f>
        <v/>
      </c>
      <c r="T863" s="111">
        <f t="shared" si="4"/>
        <v>0</v>
      </c>
      <c r="U863" s="111" t="str">
        <f t="shared" si="5"/>
        <v>   </v>
      </c>
    </row>
    <row r="864" hidden="1">
      <c r="A864" s="1"/>
      <c r="B864" s="1"/>
      <c r="C864" s="1"/>
      <c r="D864" s="1"/>
      <c r="E864" s="2"/>
      <c r="F864" s="1"/>
      <c r="G864" s="109">
        <f t="shared" si="8"/>
        <v>0</v>
      </c>
      <c r="H864" s="1"/>
      <c r="I864" s="1"/>
      <c r="J864" s="1"/>
      <c r="K864" s="111"/>
      <c r="L864" s="111"/>
      <c r="M864" s="111"/>
      <c r="N864" s="111"/>
      <c r="O864" s="111"/>
      <c r="P864" s="112" t="s">
        <v>1601</v>
      </c>
      <c r="Q864" s="111" t="s">
        <v>1737</v>
      </c>
      <c r="R864" s="113" t="str">
        <f>IFERROR(CONCATENATE("*",VLOOKUP(L864,PARAM!E:F,2,0),VLOOKUP(M864,PARAM!K:L,2,0),VLOOKUP(N864,PARAM!H:I,2,0),VLOOKUP(P864,PARAM!S:T,2,0),"*"),"")</f>
        <v/>
      </c>
      <c r="S864" s="111" t="str">
        <f>IFERROR(CONCATENATE(VLOOKUP(L864,PARAM!E:F,2,0),VLOOKUP(M864,PARAM!K:L,2,0),VLOOKUP(N864,PARAM!H:I,2,0),VLOOKUP(O864,PARAM!P:Q,2,0),VLOOKUP(P864,PARAM!S:T,2,0)),"")</f>
        <v/>
      </c>
      <c r="T864" s="111">
        <f t="shared" si="4"/>
        <v>0</v>
      </c>
      <c r="U864" s="111" t="str">
        <f t="shared" si="5"/>
        <v>   </v>
      </c>
    </row>
    <row r="865" hidden="1">
      <c r="A865" s="1"/>
      <c r="B865" s="1"/>
      <c r="C865" s="1"/>
      <c r="D865" s="1"/>
      <c r="E865" s="2"/>
      <c r="F865" s="1"/>
      <c r="G865" s="109">
        <f t="shared" si="8"/>
        <v>0</v>
      </c>
      <c r="H865" s="1"/>
      <c r="I865" s="1"/>
      <c r="J865" s="1"/>
      <c r="K865" s="111"/>
      <c r="L865" s="111"/>
      <c r="M865" s="111"/>
      <c r="N865" s="111"/>
      <c r="O865" s="111"/>
      <c r="P865" s="112" t="s">
        <v>1601</v>
      </c>
      <c r="Q865" s="111" t="s">
        <v>1737</v>
      </c>
      <c r="R865" s="113" t="str">
        <f>IFERROR(CONCATENATE("*",VLOOKUP(L865,PARAM!E:F,2,0),VLOOKUP(M865,PARAM!K:L,2,0),VLOOKUP(N865,PARAM!H:I,2,0),VLOOKUP(P865,PARAM!S:T,2,0),"*"),"")</f>
        <v/>
      </c>
      <c r="S865" s="111" t="str">
        <f>IFERROR(CONCATENATE(VLOOKUP(L865,PARAM!E:F,2,0),VLOOKUP(M865,PARAM!K:L,2,0),VLOOKUP(N865,PARAM!H:I,2,0),VLOOKUP(O865,PARAM!P:Q,2,0),VLOOKUP(P865,PARAM!S:T,2,0)),"")</f>
        <v/>
      </c>
      <c r="T865" s="111">
        <f t="shared" si="4"/>
        <v>0</v>
      </c>
      <c r="U865" s="111" t="str">
        <f t="shared" si="5"/>
        <v>   </v>
      </c>
    </row>
    <row r="866" hidden="1">
      <c r="A866" s="1"/>
      <c r="B866" s="1"/>
      <c r="C866" s="1"/>
      <c r="D866" s="1"/>
      <c r="E866" s="2"/>
      <c r="F866" s="1"/>
      <c r="G866" s="109">
        <f t="shared" si="8"/>
        <v>0</v>
      </c>
      <c r="H866" s="1"/>
      <c r="I866" s="1"/>
      <c r="J866" s="1"/>
      <c r="K866" s="111"/>
      <c r="L866" s="111"/>
      <c r="M866" s="111"/>
      <c r="N866" s="111"/>
      <c r="O866" s="111"/>
      <c r="P866" s="112" t="s">
        <v>1601</v>
      </c>
      <c r="Q866" s="111" t="s">
        <v>1737</v>
      </c>
      <c r="R866" s="113" t="str">
        <f>IFERROR(CONCATENATE("*",VLOOKUP(L866,PARAM!E:F,2,0),VLOOKUP(M866,PARAM!K:L,2,0),VLOOKUP(N866,PARAM!H:I,2,0),VLOOKUP(P866,PARAM!S:T,2,0),"*"),"")</f>
        <v/>
      </c>
      <c r="S866" s="111" t="str">
        <f>IFERROR(CONCATENATE(VLOOKUP(L866,PARAM!E:F,2,0),VLOOKUP(M866,PARAM!K:L,2,0),VLOOKUP(N866,PARAM!H:I,2,0),VLOOKUP(O866,PARAM!P:Q,2,0),VLOOKUP(P866,PARAM!S:T,2,0)),"")</f>
        <v/>
      </c>
      <c r="T866" s="111">
        <f t="shared" si="4"/>
        <v>0</v>
      </c>
      <c r="U866" s="111" t="str">
        <f t="shared" si="5"/>
        <v>   </v>
      </c>
    </row>
    <row r="867" hidden="1">
      <c r="A867" s="1"/>
      <c r="B867" s="1"/>
      <c r="C867" s="1"/>
      <c r="D867" s="1"/>
      <c r="E867" s="2"/>
      <c r="F867" s="1"/>
      <c r="G867" s="109">
        <f t="shared" si="8"/>
        <v>0</v>
      </c>
      <c r="H867" s="1"/>
      <c r="I867" s="1"/>
      <c r="J867" s="1"/>
      <c r="K867" s="111"/>
      <c r="L867" s="111"/>
      <c r="M867" s="111"/>
      <c r="N867" s="111"/>
      <c r="O867" s="111"/>
      <c r="P867" s="112" t="s">
        <v>1601</v>
      </c>
      <c r="Q867" s="111" t="s">
        <v>1737</v>
      </c>
      <c r="R867" s="113" t="str">
        <f>IFERROR(CONCATENATE("*",VLOOKUP(L867,PARAM!E:F,2,0),VLOOKUP(M867,PARAM!K:L,2,0),VLOOKUP(N867,PARAM!H:I,2,0),VLOOKUP(P867,PARAM!S:T,2,0),"*"),"")</f>
        <v/>
      </c>
      <c r="S867" s="111" t="str">
        <f>IFERROR(CONCATENATE(VLOOKUP(L867,PARAM!E:F,2,0),VLOOKUP(M867,PARAM!K:L,2,0),VLOOKUP(N867,PARAM!H:I,2,0),VLOOKUP(O867,PARAM!P:Q,2,0),VLOOKUP(P867,PARAM!S:T,2,0)),"")</f>
        <v/>
      </c>
      <c r="T867" s="111">
        <f t="shared" si="4"/>
        <v>0</v>
      </c>
      <c r="U867" s="111" t="str">
        <f t="shared" si="5"/>
        <v>   </v>
      </c>
    </row>
    <row r="868" hidden="1">
      <c r="A868" s="1"/>
      <c r="B868" s="1"/>
      <c r="C868" s="1"/>
      <c r="D868" s="1"/>
      <c r="E868" s="2"/>
      <c r="F868" s="1"/>
      <c r="G868" s="109">
        <f t="shared" si="8"/>
        <v>0</v>
      </c>
      <c r="H868" s="1"/>
      <c r="I868" s="1"/>
      <c r="J868" s="1"/>
      <c r="K868" s="111"/>
      <c r="L868" s="111"/>
      <c r="M868" s="111"/>
      <c r="N868" s="111"/>
      <c r="O868" s="111"/>
      <c r="P868" s="112" t="s">
        <v>1601</v>
      </c>
      <c r="Q868" s="111" t="s">
        <v>1737</v>
      </c>
      <c r="R868" s="113" t="str">
        <f>IFERROR(CONCATENATE("*",VLOOKUP(L868,PARAM!E:F,2,0),VLOOKUP(M868,PARAM!K:L,2,0),VLOOKUP(N868,PARAM!H:I,2,0),VLOOKUP(P868,PARAM!S:T,2,0),"*"),"")</f>
        <v/>
      </c>
      <c r="S868" s="111" t="str">
        <f>IFERROR(CONCATENATE(VLOOKUP(L868,PARAM!E:F,2,0),VLOOKUP(M868,PARAM!K:L,2,0),VLOOKUP(N868,PARAM!H:I,2,0),VLOOKUP(O868,PARAM!P:Q,2,0),VLOOKUP(P868,PARAM!S:T,2,0)),"")</f>
        <v/>
      </c>
      <c r="T868" s="111">
        <f t="shared" si="4"/>
        <v>0</v>
      </c>
      <c r="U868" s="111" t="str">
        <f t="shared" si="5"/>
        <v>   </v>
      </c>
    </row>
    <row r="869" hidden="1">
      <c r="A869" s="1"/>
      <c r="B869" s="1"/>
      <c r="C869" s="1"/>
      <c r="D869" s="1"/>
      <c r="E869" s="2"/>
      <c r="F869" s="1"/>
      <c r="G869" s="109">
        <f t="shared" si="8"/>
        <v>0</v>
      </c>
      <c r="H869" s="1"/>
      <c r="I869" s="1"/>
      <c r="J869" s="1"/>
      <c r="K869" s="111"/>
      <c r="L869" s="111"/>
      <c r="M869" s="111"/>
      <c r="N869" s="111"/>
      <c r="O869" s="111"/>
      <c r="P869" s="112" t="s">
        <v>1601</v>
      </c>
      <c r="Q869" s="111" t="s">
        <v>1737</v>
      </c>
      <c r="R869" s="113" t="str">
        <f>IFERROR(CONCATENATE("*",VLOOKUP(L869,PARAM!E:F,2,0),VLOOKUP(M869,PARAM!K:L,2,0),VLOOKUP(N869,PARAM!H:I,2,0),VLOOKUP(P869,PARAM!S:T,2,0),"*"),"")</f>
        <v/>
      </c>
      <c r="S869" s="111" t="str">
        <f>IFERROR(CONCATENATE(VLOOKUP(L869,PARAM!E:F,2,0),VLOOKUP(M869,PARAM!K:L,2,0),VLOOKUP(N869,PARAM!H:I,2,0),VLOOKUP(O869,PARAM!P:Q,2,0),VLOOKUP(P869,PARAM!S:T,2,0)),"")</f>
        <v/>
      </c>
      <c r="T869" s="111">
        <f t="shared" si="4"/>
        <v>0</v>
      </c>
      <c r="U869" s="111" t="str">
        <f t="shared" si="5"/>
        <v>   </v>
      </c>
    </row>
    <row r="870" hidden="1">
      <c r="A870" s="1"/>
      <c r="B870" s="1"/>
      <c r="C870" s="1"/>
      <c r="D870" s="1"/>
      <c r="E870" s="2"/>
      <c r="F870" s="1"/>
      <c r="G870" s="109">
        <f t="shared" si="8"/>
        <v>0</v>
      </c>
      <c r="H870" s="1"/>
      <c r="I870" s="1"/>
      <c r="J870" s="1"/>
      <c r="K870" s="111"/>
      <c r="L870" s="111"/>
      <c r="M870" s="111"/>
      <c r="N870" s="111"/>
      <c r="O870" s="111"/>
      <c r="P870" s="112" t="s">
        <v>1601</v>
      </c>
      <c r="Q870" s="111" t="s">
        <v>1737</v>
      </c>
      <c r="R870" s="113" t="str">
        <f>IFERROR(CONCATENATE("*",VLOOKUP(L870,PARAM!E:F,2,0),VLOOKUP(M870,PARAM!K:L,2,0),VLOOKUP(N870,PARAM!H:I,2,0),VLOOKUP(P870,PARAM!S:T,2,0),"*"),"")</f>
        <v/>
      </c>
      <c r="S870" s="111" t="str">
        <f>IFERROR(CONCATENATE(VLOOKUP(L870,PARAM!E:F,2,0),VLOOKUP(M870,PARAM!K:L,2,0),VLOOKUP(N870,PARAM!H:I,2,0),VLOOKUP(O870,PARAM!P:Q,2,0),VLOOKUP(P870,PARAM!S:T,2,0)),"")</f>
        <v/>
      </c>
      <c r="T870" s="111">
        <f t="shared" si="4"/>
        <v>0</v>
      </c>
      <c r="U870" s="111" t="str">
        <f t="shared" si="5"/>
        <v>   </v>
      </c>
    </row>
    <row r="871" hidden="1">
      <c r="A871" s="1"/>
      <c r="B871" s="1"/>
      <c r="C871" s="1"/>
      <c r="D871" s="1"/>
      <c r="E871" s="2"/>
      <c r="F871" s="1"/>
      <c r="G871" s="109">
        <f t="shared" si="8"/>
        <v>0</v>
      </c>
      <c r="H871" s="1"/>
      <c r="I871" s="1"/>
      <c r="J871" s="1"/>
      <c r="K871" s="111"/>
      <c r="L871" s="111"/>
      <c r="M871" s="111"/>
      <c r="N871" s="111"/>
      <c r="O871" s="111"/>
      <c r="P871" s="112" t="s">
        <v>1601</v>
      </c>
      <c r="Q871" s="111" t="s">
        <v>1737</v>
      </c>
      <c r="R871" s="113" t="str">
        <f>IFERROR(CONCATENATE("*",VLOOKUP(L871,PARAM!E:F,2,0),VLOOKUP(M871,PARAM!K:L,2,0),VLOOKUP(N871,PARAM!H:I,2,0),VLOOKUP(P871,PARAM!S:T,2,0),"*"),"")</f>
        <v/>
      </c>
      <c r="S871" s="111" t="str">
        <f>IFERROR(CONCATENATE(VLOOKUP(L871,PARAM!E:F,2,0),VLOOKUP(M871,PARAM!K:L,2,0),VLOOKUP(N871,PARAM!H:I,2,0),VLOOKUP(O871,PARAM!P:Q,2,0),VLOOKUP(P871,PARAM!S:T,2,0)),"")</f>
        <v/>
      </c>
      <c r="T871" s="111">
        <f t="shared" si="4"/>
        <v>0</v>
      </c>
      <c r="U871" s="111" t="str">
        <f t="shared" si="5"/>
        <v>   </v>
      </c>
    </row>
    <row r="872" hidden="1">
      <c r="A872" s="1"/>
      <c r="B872" s="1"/>
      <c r="C872" s="1"/>
      <c r="D872" s="1"/>
      <c r="E872" s="2"/>
      <c r="F872" s="1"/>
      <c r="G872" s="109">
        <f t="shared" si="8"/>
        <v>0</v>
      </c>
      <c r="H872" s="1"/>
      <c r="I872" s="1"/>
      <c r="J872" s="1"/>
      <c r="K872" s="111"/>
      <c r="L872" s="111"/>
      <c r="M872" s="111"/>
      <c r="N872" s="111"/>
      <c r="O872" s="111"/>
      <c r="P872" s="112" t="s">
        <v>1601</v>
      </c>
      <c r="Q872" s="111" t="s">
        <v>1737</v>
      </c>
      <c r="R872" s="113" t="str">
        <f>IFERROR(CONCATENATE("*",VLOOKUP(L872,PARAM!E:F,2,0),VLOOKUP(M872,PARAM!K:L,2,0),VLOOKUP(N872,PARAM!H:I,2,0),VLOOKUP(P872,PARAM!S:T,2,0),"*"),"")</f>
        <v/>
      </c>
      <c r="S872" s="111" t="str">
        <f>IFERROR(CONCATENATE(VLOOKUP(L872,PARAM!E:F,2,0),VLOOKUP(M872,PARAM!K:L,2,0),VLOOKUP(N872,PARAM!H:I,2,0),VLOOKUP(O872,PARAM!P:Q,2,0),VLOOKUP(P872,PARAM!S:T,2,0)),"")</f>
        <v/>
      </c>
      <c r="T872" s="111">
        <f t="shared" si="4"/>
        <v>0</v>
      </c>
      <c r="U872" s="111" t="str">
        <f t="shared" si="5"/>
        <v>   </v>
      </c>
    </row>
    <row r="873" hidden="1">
      <c r="A873" s="1"/>
      <c r="B873" s="1"/>
      <c r="C873" s="1"/>
      <c r="D873" s="1"/>
      <c r="E873" s="2"/>
      <c r="F873" s="1"/>
      <c r="G873" s="109">
        <f t="shared" si="8"/>
        <v>0</v>
      </c>
      <c r="H873" s="1"/>
      <c r="I873" s="1"/>
      <c r="J873" s="1"/>
      <c r="K873" s="111"/>
      <c r="L873" s="111"/>
      <c r="M873" s="111"/>
      <c r="N873" s="111"/>
      <c r="O873" s="111"/>
      <c r="P873" s="112" t="s">
        <v>1601</v>
      </c>
      <c r="Q873" s="111" t="s">
        <v>1737</v>
      </c>
      <c r="R873" s="113" t="str">
        <f>IFERROR(CONCATENATE("*",VLOOKUP(L873,PARAM!E:F,2,0),VLOOKUP(M873,PARAM!K:L,2,0),VLOOKUP(N873,PARAM!H:I,2,0),VLOOKUP(P873,PARAM!S:T,2,0),"*"),"")</f>
        <v/>
      </c>
      <c r="S873" s="111" t="str">
        <f>IFERROR(CONCATENATE(VLOOKUP(L873,PARAM!E:F,2,0),VLOOKUP(M873,PARAM!K:L,2,0),VLOOKUP(N873,PARAM!H:I,2,0),VLOOKUP(O873,PARAM!P:Q,2,0),VLOOKUP(P873,PARAM!S:T,2,0)),"")</f>
        <v/>
      </c>
      <c r="T873" s="111">
        <f t="shared" si="4"/>
        <v>0</v>
      </c>
      <c r="U873" s="111" t="str">
        <f t="shared" si="5"/>
        <v>   </v>
      </c>
    </row>
    <row r="874" hidden="1">
      <c r="A874" s="1"/>
      <c r="B874" s="1"/>
      <c r="C874" s="1"/>
      <c r="D874" s="1"/>
      <c r="E874" s="2"/>
      <c r="F874" s="1"/>
      <c r="G874" s="109">
        <f t="shared" si="8"/>
        <v>0</v>
      </c>
      <c r="H874" s="1"/>
      <c r="I874" s="1"/>
      <c r="J874" s="1"/>
      <c r="K874" s="111"/>
      <c r="L874" s="111"/>
      <c r="M874" s="111"/>
      <c r="N874" s="111"/>
      <c r="O874" s="111"/>
      <c r="P874" s="112" t="s">
        <v>1601</v>
      </c>
      <c r="Q874" s="111" t="s">
        <v>1737</v>
      </c>
      <c r="R874" s="113" t="str">
        <f>IFERROR(CONCATENATE("*",VLOOKUP(L874,PARAM!E:F,2,0),VLOOKUP(M874,PARAM!K:L,2,0),VLOOKUP(N874,PARAM!H:I,2,0),VLOOKUP(P874,PARAM!S:T,2,0),"*"),"")</f>
        <v/>
      </c>
      <c r="S874" s="111" t="str">
        <f>IFERROR(CONCATENATE(VLOOKUP(L874,PARAM!E:F,2,0),VLOOKUP(M874,PARAM!K:L,2,0),VLOOKUP(N874,PARAM!H:I,2,0),VLOOKUP(O874,PARAM!P:Q,2,0),VLOOKUP(P874,PARAM!S:T,2,0)),"")</f>
        <v/>
      </c>
      <c r="T874" s="111">
        <f t="shared" si="4"/>
        <v>0</v>
      </c>
      <c r="U874" s="111" t="str">
        <f t="shared" si="5"/>
        <v>   </v>
      </c>
    </row>
    <row r="875" hidden="1">
      <c r="A875" s="1"/>
      <c r="B875" s="1"/>
      <c r="C875" s="1"/>
      <c r="D875" s="1"/>
      <c r="E875" s="2"/>
      <c r="F875" s="1"/>
      <c r="G875" s="109">
        <f t="shared" si="8"/>
        <v>0</v>
      </c>
      <c r="H875" s="1"/>
      <c r="I875" s="1"/>
      <c r="J875" s="1"/>
      <c r="K875" s="111"/>
      <c r="L875" s="111"/>
      <c r="M875" s="111"/>
      <c r="N875" s="111"/>
      <c r="O875" s="111"/>
      <c r="P875" s="112" t="s">
        <v>1601</v>
      </c>
      <c r="Q875" s="111" t="s">
        <v>1737</v>
      </c>
      <c r="R875" s="113" t="str">
        <f>IFERROR(CONCATENATE("*",VLOOKUP(L875,PARAM!E:F,2,0),VLOOKUP(M875,PARAM!K:L,2,0),VLOOKUP(N875,PARAM!H:I,2,0),VLOOKUP(P875,PARAM!S:T,2,0),"*"),"")</f>
        <v/>
      </c>
      <c r="S875" s="111" t="str">
        <f>IFERROR(CONCATENATE(VLOOKUP(L875,PARAM!E:F,2,0),VLOOKUP(M875,PARAM!K:L,2,0),VLOOKUP(N875,PARAM!H:I,2,0),VLOOKUP(O875,PARAM!P:Q,2,0),VLOOKUP(P875,PARAM!S:T,2,0)),"")</f>
        <v/>
      </c>
      <c r="T875" s="111">
        <f t="shared" si="4"/>
        <v>0</v>
      </c>
      <c r="U875" s="111" t="str">
        <f t="shared" si="5"/>
        <v>   </v>
      </c>
    </row>
    <row r="876" hidden="1">
      <c r="A876" s="1"/>
      <c r="B876" s="1"/>
      <c r="C876" s="1"/>
      <c r="D876" s="1"/>
      <c r="E876" s="2"/>
      <c r="F876" s="1"/>
      <c r="G876" s="109">
        <f t="shared" si="8"/>
        <v>0</v>
      </c>
      <c r="H876" s="1"/>
      <c r="I876" s="1"/>
      <c r="J876" s="1"/>
      <c r="K876" s="111"/>
      <c r="L876" s="111"/>
      <c r="M876" s="111"/>
      <c r="N876" s="111"/>
      <c r="O876" s="111"/>
      <c r="P876" s="112" t="s">
        <v>1601</v>
      </c>
      <c r="Q876" s="111" t="s">
        <v>1737</v>
      </c>
      <c r="R876" s="113" t="str">
        <f>IFERROR(CONCATENATE("*",VLOOKUP(L876,PARAM!E:F,2,0),VLOOKUP(M876,PARAM!K:L,2,0),VLOOKUP(N876,PARAM!H:I,2,0),VLOOKUP(P876,PARAM!S:T,2,0),"*"),"")</f>
        <v/>
      </c>
      <c r="S876" s="111" t="str">
        <f>IFERROR(CONCATENATE(VLOOKUP(L876,PARAM!E:F,2,0),VLOOKUP(M876,PARAM!K:L,2,0),VLOOKUP(N876,PARAM!H:I,2,0),VLOOKUP(O876,PARAM!P:Q,2,0),VLOOKUP(P876,PARAM!S:T,2,0)),"")</f>
        <v/>
      </c>
      <c r="T876" s="111">
        <f t="shared" si="4"/>
        <v>0</v>
      </c>
      <c r="U876" s="111" t="str">
        <f t="shared" si="5"/>
        <v>   </v>
      </c>
    </row>
    <row r="877" hidden="1">
      <c r="A877" s="1"/>
      <c r="B877" s="1"/>
      <c r="C877" s="1"/>
      <c r="D877" s="1"/>
      <c r="E877" s="2"/>
      <c r="F877" s="1"/>
      <c r="G877" s="109">
        <f t="shared" si="8"/>
        <v>0</v>
      </c>
      <c r="H877" s="1"/>
      <c r="I877" s="1"/>
      <c r="J877" s="1"/>
      <c r="K877" s="111"/>
      <c r="L877" s="111"/>
      <c r="M877" s="111"/>
      <c r="N877" s="111"/>
      <c r="O877" s="111"/>
      <c r="P877" s="112" t="s">
        <v>1601</v>
      </c>
      <c r="Q877" s="111" t="s">
        <v>1737</v>
      </c>
      <c r="R877" s="113" t="str">
        <f>IFERROR(CONCATENATE("*",VLOOKUP(L877,PARAM!E:F,2,0),VLOOKUP(M877,PARAM!K:L,2,0),VLOOKUP(N877,PARAM!H:I,2,0),VLOOKUP(P877,PARAM!S:T,2,0),"*"),"")</f>
        <v/>
      </c>
      <c r="S877" s="111" t="str">
        <f>IFERROR(CONCATENATE(VLOOKUP(L877,PARAM!E:F,2,0),VLOOKUP(M877,PARAM!K:L,2,0),VLOOKUP(N877,PARAM!H:I,2,0),VLOOKUP(O877,PARAM!P:Q,2,0),VLOOKUP(P877,PARAM!S:T,2,0)),"")</f>
        <v/>
      </c>
      <c r="T877" s="111">
        <f t="shared" si="4"/>
        <v>0</v>
      </c>
      <c r="U877" s="111" t="str">
        <f t="shared" si="5"/>
        <v>   </v>
      </c>
    </row>
    <row r="878" hidden="1">
      <c r="A878" s="1"/>
      <c r="B878" s="1"/>
      <c r="C878" s="1"/>
      <c r="D878" s="1"/>
      <c r="E878" s="2"/>
      <c r="F878" s="1"/>
      <c r="G878" s="109">
        <f t="shared" si="8"/>
        <v>0</v>
      </c>
      <c r="H878" s="1"/>
      <c r="I878" s="1"/>
      <c r="J878" s="1"/>
      <c r="K878" s="111"/>
      <c r="L878" s="111"/>
      <c r="M878" s="111"/>
      <c r="N878" s="111"/>
      <c r="O878" s="111"/>
      <c r="P878" s="112" t="s">
        <v>1601</v>
      </c>
      <c r="Q878" s="111" t="s">
        <v>1737</v>
      </c>
      <c r="R878" s="113" t="str">
        <f>IFERROR(CONCATENATE("*",VLOOKUP(L878,PARAM!E:F,2,0),VLOOKUP(M878,PARAM!K:L,2,0),VLOOKUP(N878,PARAM!H:I,2,0),VLOOKUP(P878,PARAM!S:T,2,0),"*"),"")</f>
        <v/>
      </c>
      <c r="S878" s="111" t="str">
        <f>IFERROR(CONCATENATE(VLOOKUP(L878,PARAM!E:F,2,0),VLOOKUP(M878,PARAM!K:L,2,0),VLOOKUP(N878,PARAM!H:I,2,0),VLOOKUP(O878,PARAM!P:Q,2,0),VLOOKUP(P878,PARAM!S:T,2,0)),"")</f>
        <v/>
      </c>
      <c r="T878" s="111">
        <f t="shared" si="4"/>
        <v>0</v>
      </c>
      <c r="U878" s="111" t="str">
        <f t="shared" si="5"/>
        <v>   </v>
      </c>
    </row>
    <row r="879" hidden="1">
      <c r="A879" s="1"/>
      <c r="B879" s="1"/>
      <c r="C879" s="1"/>
      <c r="D879" s="1"/>
      <c r="E879" s="2"/>
      <c r="F879" s="1"/>
      <c r="G879" s="109">
        <f t="shared" si="8"/>
        <v>0</v>
      </c>
      <c r="H879" s="1"/>
      <c r="I879" s="1"/>
      <c r="J879" s="1"/>
      <c r="K879" s="111"/>
      <c r="L879" s="111"/>
      <c r="M879" s="111"/>
      <c r="N879" s="111"/>
      <c r="O879" s="111"/>
      <c r="P879" s="112" t="s">
        <v>1601</v>
      </c>
      <c r="Q879" s="111" t="s">
        <v>1737</v>
      </c>
      <c r="R879" s="113" t="str">
        <f>IFERROR(CONCATENATE("*",VLOOKUP(L879,PARAM!E:F,2,0),VLOOKUP(M879,PARAM!K:L,2,0),VLOOKUP(N879,PARAM!H:I,2,0),VLOOKUP(P879,PARAM!S:T,2,0),"*"),"")</f>
        <v/>
      </c>
      <c r="S879" s="111" t="str">
        <f>IFERROR(CONCATENATE(VLOOKUP(L879,PARAM!E:F,2,0),VLOOKUP(M879,PARAM!K:L,2,0),VLOOKUP(N879,PARAM!H:I,2,0),VLOOKUP(O879,PARAM!P:Q,2,0),VLOOKUP(P879,PARAM!S:T,2,0)),"")</f>
        <v/>
      </c>
      <c r="T879" s="111">
        <f t="shared" si="4"/>
        <v>0</v>
      </c>
      <c r="U879" s="111" t="str">
        <f t="shared" si="5"/>
        <v>   </v>
      </c>
    </row>
    <row r="880" hidden="1">
      <c r="A880" s="1"/>
      <c r="B880" s="1"/>
      <c r="C880" s="1"/>
      <c r="D880" s="1"/>
      <c r="E880" s="2"/>
      <c r="F880" s="1"/>
      <c r="G880" s="109">
        <f t="shared" si="8"/>
        <v>0</v>
      </c>
      <c r="H880" s="1"/>
      <c r="I880" s="1"/>
      <c r="J880" s="1"/>
      <c r="K880" s="111"/>
      <c r="L880" s="111"/>
      <c r="M880" s="111"/>
      <c r="N880" s="111"/>
      <c r="O880" s="111"/>
      <c r="P880" s="112" t="s">
        <v>1601</v>
      </c>
      <c r="Q880" s="111" t="s">
        <v>1737</v>
      </c>
      <c r="R880" s="113" t="str">
        <f>IFERROR(CONCATENATE("*",VLOOKUP(L880,PARAM!E:F,2,0),VLOOKUP(M880,PARAM!K:L,2,0),VLOOKUP(N880,PARAM!H:I,2,0),VLOOKUP(P880,PARAM!S:T,2,0),"*"),"")</f>
        <v/>
      </c>
      <c r="S880" s="111" t="str">
        <f>IFERROR(CONCATENATE(VLOOKUP(L880,PARAM!E:F,2,0),VLOOKUP(M880,PARAM!K:L,2,0),VLOOKUP(N880,PARAM!H:I,2,0),VLOOKUP(O880,PARAM!P:Q,2,0),VLOOKUP(P880,PARAM!S:T,2,0)),"")</f>
        <v/>
      </c>
      <c r="T880" s="111">
        <f t="shared" si="4"/>
        <v>0</v>
      </c>
      <c r="U880" s="111" t="str">
        <f t="shared" si="5"/>
        <v>   </v>
      </c>
    </row>
    <row r="881" hidden="1">
      <c r="A881" s="1"/>
      <c r="B881" s="1"/>
      <c r="C881" s="1"/>
      <c r="D881" s="1"/>
      <c r="E881" s="2"/>
      <c r="F881" s="1"/>
      <c r="G881" s="109">
        <f t="shared" si="8"/>
        <v>0</v>
      </c>
      <c r="H881" s="1"/>
      <c r="I881" s="1"/>
      <c r="J881" s="1"/>
      <c r="K881" s="111"/>
      <c r="L881" s="111"/>
      <c r="M881" s="111"/>
      <c r="N881" s="111"/>
      <c r="O881" s="111"/>
      <c r="P881" s="112" t="s">
        <v>1601</v>
      </c>
      <c r="Q881" s="111" t="s">
        <v>1737</v>
      </c>
      <c r="R881" s="113" t="str">
        <f>IFERROR(CONCATENATE("*",VLOOKUP(L881,PARAM!E:F,2,0),VLOOKUP(M881,PARAM!K:L,2,0),VLOOKUP(N881,PARAM!H:I,2,0),VLOOKUP(P881,PARAM!S:T,2,0),"*"),"")</f>
        <v/>
      </c>
      <c r="S881" s="111" t="str">
        <f>IFERROR(CONCATENATE(VLOOKUP(L881,PARAM!E:F,2,0),VLOOKUP(M881,PARAM!K:L,2,0),VLOOKUP(N881,PARAM!H:I,2,0),VLOOKUP(O881,PARAM!P:Q,2,0),VLOOKUP(P881,PARAM!S:T,2,0)),"")</f>
        <v/>
      </c>
      <c r="T881" s="111">
        <f t="shared" si="4"/>
        <v>0</v>
      </c>
      <c r="U881" s="111" t="str">
        <f t="shared" si="5"/>
        <v>   </v>
      </c>
    </row>
    <row r="882" hidden="1">
      <c r="A882" s="1"/>
      <c r="B882" s="1"/>
      <c r="C882" s="1"/>
      <c r="D882" s="1"/>
      <c r="E882" s="2"/>
      <c r="F882" s="1"/>
      <c r="G882" s="109">
        <f t="shared" si="8"/>
        <v>0</v>
      </c>
      <c r="H882" s="1"/>
      <c r="I882" s="1"/>
      <c r="J882" s="1"/>
      <c r="K882" s="111"/>
      <c r="L882" s="111"/>
      <c r="M882" s="111"/>
      <c r="N882" s="111"/>
      <c r="O882" s="111"/>
      <c r="P882" s="112" t="s">
        <v>1601</v>
      </c>
      <c r="Q882" s="111" t="s">
        <v>1737</v>
      </c>
      <c r="R882" s="113" t="str">
        <f>IFERROR(CONCATENATE("*",VLOOKUP(L882,PARAM!E:F,2,0),VLOOKUP(M882,PARAM!K:L,2,0),VLOOKUP(N882,PARAM!H:I,2,0),VLOOKUP(P882,PARAM!S:T,2,0),"*"),"")</f>
        <v/>
      </c>
      <c r="S882" s="111" t="str">
        <f>IFERROR(CONCATENATE(VLOOKUP(L882,PARAM!E:F,2,0),VLOOKUP(M882,PARAM!K:L,2,0),VLOOKUP(N882,PARAM!H:I,2,0),VLOOKUP(O882,PARAM!P:Q,2,0),VLOOKUP(P882,PARAM!S:T,2,0)),"")</f>
        <v/>
      </c>
      <c r="T882" s="111">
        <f t="shared" si="4"/>
        <v>0</v>
      </c>
      <c r="U882" s="111" t="str">
        <f t="shared" si="5"/>
        <v>   </v>
      </c>
    </row>
    <row r="883" hidden="1">
      <c r="A883" s="1"/>
      <c r="B883" s="1"/>
      <c r="C883" s="1"/>
      <c r="D883" s="1"/>
      <c r="E883" s="2"/>
      <c r="F883" s="1"/>
      <c r="G883" s="109">
        <f t="shared" si="8"/>
        <v>0</v>
      </c>
      <c r="H883" s="1"/>
      <c r="I883" s="1"/>
      <c r="J883" s="1"/>
      <c r="K883" s="111"/>
      <c r="L883" s="111"/>
      <c r="M883" s="111"/>
      <c r="N883" s="111"/>
      <c r="O883" s="111"/>
      <c r="P883" s="112" t="s">
        <v>1601</v>
      </c>
      <c r="Q883" s="111" t="s">
        <v>1737</v>
      </c>
      <c r="R883" s="113" t="str">
        <f>IFERROR(CONCATENATE("*",VLOOKUP(L883,PARAM!E:F,2,0),VLOOKUP(M883,PARAM!K:L,2,0),VLOOKUP(N883,PARAM!H:I,2,0),VLOOKUP(P883,PARAM!S:T,2,0),"*"),"")</f>
        <v/>
      </c>
      <c r="S883" s="111" t="str">
        <f>IFERROR(CONCATENATE(VLOOKUP(L883,PARAM!E:F,2,0),VLOOKUP(M883,PARAM!K:L,2,0),VLOOKUP(N883,PARAM!H:I,2,0),VLOOKUP(O883,PARAM!P:Q,2,0),VLOOKUP(P883,PARAM!S:T,2,0)),"")</f>
        <v/>
      </c>
      <c r="T883" s="111">
        <f t="shared" si="4"/>
        <v>0</v>
      </c>
      <c r="U883" s="111" t="str">
        <f t="shared" si="5"/>
        <v>   </v>
      </c>
    </row>
    <row r="884" hidden="1">
      <c r="A884" s="1"/>
      <c r="B884" s="1"/>
      <c r="C884" s="1"/>
      <c r="D884" s="1"/>
      <c r="E884" s="2"/>
      <c r="F884" s="1"/>
      <c r="G884" s="109">
        <f t="shared" si="8"/>
        <v>0</v>
      </c>
      <c r="H884" s="1"/>
      <c r="I884" s="1"/>
      <c r="J884" s="1"/>
      <c r="K884" s="111"/>
      <c r="L884" s="111"/>
      <c r="M884" s="111"/>
      <c r="N884" s="111"/>
      <c r="O884" s="111"/>
      <c r="P884" s="112" t="s">
        <v>1601</v>
      </c>
      <c r="Q884" s="111" t="s">
        <v>1737</v>
      </c>
      <c r="R884" s="113" t="str">
        <f>IFERROR(CONCATENATE("*",VLOOKUP(L884,PARAM!E:F,2,0),VLOOKUP(M884,PARAM!K:L,2,0),VLOOKUP(N884,PARAM!H:I,2,0),VLOOKUP(P884,PARAM!S:T,2,0),"*"),"")</f>
        <v/>
      </c>
      <c r="S884" s="111" t="str">
        <f>IFERROR(CONCATENATE(VLOOKUP(L884,PARAM!E:F,2,0),VLOOKUP(M884,PARAM!K:L,2,0),VLOOKUP(N884,PARAM!H:I,2,0),VLOOKUP(O884,PARAM!P:Q,2,0),VLOOKUP(P884,PARAM!S:T,2,0)),"")</f>
        <v/>
      </c>
      <c r="T884" s="111">
        <f t="shared" si="4"/>
        <v>0</v>
      </c>
      <c r="U884" s="111" t="str">
        <f t="shared" si="5"/>
        <v>   </v>
      </c>
    </row>
    <row r="885" hidden="1">
      <c r="A885" s="1"/>
      <c r="B885" s="1"/>
      <c r="C885" s="1"/>
      <c r="D885" s="1"/>
      <c r="E885" s="2"/>
      <c r="F885" s="1"/>
      <c r="G885" s="109">
        <f t="shared" si="8"/>
        <v>0</v>
      </c>
      <c r="H885" s="1"/>
      <c r="I885" s="1"/>
      <c r="J885" s="1"/>
      <c r="K885" s="111"/>
      <c r="L885" s="111"/>
      <c r="M885" s="111"/>
      <c r="N885" s="111"/>
      <c r="O885" s="111"/>
      <c r="P885" s="112" t="s">
        <v>1601</v>
      </c>
      <c r="Q885" s="111" t="s">
        <v>1737</v>
      </c>
      <c r="R885" s="113" t="str">
        <f>IFERROR(CONCATENATE("*",VLOOKUP(L885,PARAM!E:F,2,0),VLOOKUP(M885,PARAM!K:L,2,0),VLOOKUP(N885,PARAM!H:I,2,0),VLOOKUP(P885,PARAM!S:T,2,0),"*"),"")</f>
        <v/>
      </c>
      <c r="S885" s="111" t="str">
        <f>IFERROR(CONCATENATE(VLOOKUP(L885,PARAM!E:F,2,0),VLOOKUP(M885,PARAM!K:L,2,0),VLOOKUP(N885,PARAM!H:I,2,0),VLOOKUP(O885,PARAM!P:Q,2,0),VLOOKUP(P885,PARAM!S:T,2,0)),"")</f>
        <v/>
      </c>
      <c r="T885" s="111">
        <f t="shared" si="4"/>
        <v>0</v>
      </c>
      <c r="U885" s="111" t="str">
        <f t="shared" si="5"/>
        <v>   </v>
      </c>
    </row>
    <row r="886" hidden="1">
      <c r="A886" s="1"/>
      <c r="B886" s="1"/>
      <c r="C886" s="1"/>
      <c r="D886" s="1"/>
      <c r="E886" s="2"/>
      <c r="F886" s="1"/>
      <c r="G886" s="109">
        <f t="shared" si="8"/>
        <v>0</v>
      </c>
      <c r="H886" s="1"/>
      <c r="I886" s="1"/>
      <c r="J886" s="1"/>
      <c r="K886" s="111"/>
      <c r="L886" s="111"/>
      <c r="M886" s="111"/>
      <c r="N886" s="111"/>
      <c r="O886" s="111"/>
      <c r="P886" s="112" t="s">
        <v>1601</v>
      </c>
      <c r="Q886" s="111" t="s">
        <v>1737</v>
      </c>
      <c r="R886" s="113" t="str">
        <f>IFERROR(CONCATENATE("*",VLOOKUP(L886,PARAM!E:F,2,0),VLOOKUP(M886,PARAM!K:L,2,0),VLOOKUP(N886,PARAM!H:I,2,0),VLOOKUP(P886,PARAM!S:T,2,0),"*"),"")</f>
        <v/>
      </c>
      <c r="S886" s="111" t="str">
        <f>IFERROR(CONCATENATE(VLOOKUP(L886,PARAM!E:F,2,0),VLOOKUP(M886,PARAM!K:L,2,0),VLOOKUP(N886,PARAM!H:I,2,0),VLOOKUP(O886,PARAM!P:Q,2,0),VLOOKUP(P886,PARAM!S:T,2,0)),"")</f>
        <v/>
      </c>
      <c r="T886" s="111">
        <f t="shared" si="4"/>
        <v>0</v>
      </c>
      <c r="U886" s="111" t="str">
        <f t="shared" si="5"/>
        <v>   </v>
      </c>
    </row>
    <row r="887" hidden="1">
      <c r="A887" s="1"/>
      <c r="B887" s="1"/>
      <c r="C887" s="1"/>
      <c r="D887" s="1"/>
      <c r="E887" s="2"/>
      <c r="F887" s="1"/>
      <c r="G887" s="109">
        <f t="shared" si="8"/>
        <v>0</v>
      </c>
      <c r="H887" s="1"/>
      <c r="I887" s="1"/>
      <c r="J887" s="1"/>
      <c r="K887" s="111"/>
      <c r="L887" s="111"/>
      <c r="M887" s="111"/>
      <c r="N887" s="111"/>
      <c r="O887" s="111"/>
      <c r="P887" s="112" t="s">
        <v>1601</v>
      </c>
      <c r="Q887" s="111" t="s">
        <v>1737</v>
      </c>
      <c r="R887" s="113" t="str">
        <f>IFERROR(CONCATENATE("*",VLOOKUP(L887,PARAM!E:F,2,0),VLOOKUP(M887,PARAM!K:L,2,0),VLOOKUP(N887,PARAM!H:I,2,0),VLOOKUP(P887,PARAM!S:T,2,0),"*"),"")</f>
        <v/>
      </c>
      <c r="S887" s="111" t="str">
        <f>IFERROR(CONCATENATE(VLOOKUP(L887,PARAM!E:F,2,0),VLOOKUP(M887,PARAM!K:L,2,0),VLOOKUP(N887,PARAM!H:I,2,0),VLOOKUP(O887,PARAM!P:Q,2,0),VLOOKUP(P887,PARAM!S:T,2,0)),"")</f>
        <v/>
      </c>
      <c r="T887" s="111">
        <f t="shared" si="4"/>
        <v>0</v>
      </c>
      <c r="U887" s="111" t="str">
        <f t="shared" si="5"/>
        <v>   </v>
      </c>
    </row>
    <row r="888" hidden="1">
      <c r="A888" s="1"/>
      <c r="B888" s="1"/>
      <c r="C888" s="1"/>
      <c r="D888" s="1"/>
      <c r="E888" s="2"/>
      <c r="F888" s="1"/>
      <c r="G888" s="109">
        <f t="shared" si="8"/>
        <v>0</v>
      </c>
      <c r="H888" s="1"/>
      <c r="I888" s="1"/>
      <c r="J888" s="1"/>
      <c r="K888" s="111"/>
      <c r="L888" s="111"/>
      <c r="M888" s="111"/>
      <c r="N888" s="111"/>
      <c r="O888" s="111"/>
      <c r="P888" s="112" t="s">
        <v>1601</v>
      </c>
      <c r="Q888" s="111" t="s">
        <v>1737</v>
      </c>
      <c r="R888" s="113" t="str">
        <f>IFERROR(CONCATENATE("*",VLOOKUP(L888,PARAM!E:F,2,0),VLOOKUP(M888,PARAM!K:L,2,0),VLOOKUP(N888,PARAM!H:I,2,0),VLOOKUP(P888,PARAM!S:T,2,0),"*"),"")</f>
        <v/>
      </c>
      <c r="S888" s="111" t="str">
        <f>IFERROR(CONCATENATE(VLOOKUP(L888,PARAM!E:F,2,0),VLOOKUP(M888,PARAM!K:L,2,0),VLOOKUP(N888,PARAM!H:I,2,0),VLOOKUP(O888,PARAM!P:Q,2,0),VLOOKUP(P888,PARAM!S:T,2,0)),"")</f>
        <v/>
      </c>
      <c r="T888" s="111">
        <f t="shared" si="4"/>
        <v>0</v>
      </c>
      <c r="U888" s="111" t="str">
        <f t="shared" si="5"/>
        <v>   </v>
      </c>
    </row>
    <row r="889" hidden="1">
      <c r="A889" s="1"/>
      <c r="B889" s="1"/>
      <c r="C889" s="1"/>
      <c r="D889" s="1"/>
      <c r="E889" s="2"/>
      <c r="F889" s="1"/>
      <c r="G889" s="109">
        <f t="shared" si="8"/>
        <v>0</v>
      </c>
      <c r="H889" s="1"/>
      <c r="I889" s="1"/>
      <c r="J889" s="1"/>
      <c r="K889" s="111"/>
      <c r="L889" s="111"/>
      <c r="M889" s="111"/>
      <c r="N889" s="111"/>
      <c r="O889" s="111"/>
      <c r="P889" s="112" t="s">
        <v>1601</v>
      </c>
      <c r="Q889" s="111" t="s">
        <v>1737</v>
      </c>
      <c r="R889" s="113" t="str">
        <f>IFERROR(CONCATENATE("*",VLOOKUP(L889,PARAM!E:F,2,0),VLOOKUP(M889,PARAM!K:L,2,0),VLOOKUP(N889,PARAM!H:I,2,0),VLOOKUP(P889,PARAM!S:T,2,0),"*"),"")</f>
        <v/>
      </c>
      <c r="S889" s="111" t="str">
        <f>IFERROR(CONCATENATE(VLOOKUP(L889,PARAM!E:F,2,0),VLOOKUP(M889,PARAM!K:L,2,0),VLOOKUP(N889,PARAM!H:I,2,0),VLOOKUP(O889,PARAM!P:Q,2,0),VLOOKUP(P889,PARAM!S:T,2,0)),"")</f>
        <v/>
      </c>
      <c r="T889" s="111">
        <f t="shared" si="4"/>
        <v>0</v>
      </c>
      <c r="U889" s="111" t="str">
        <f t="shared" si="5"/>
        <v>   </v>
      </c>
    </row>
    <row r="890" hidden="1">
      <c r="A890" s="1"/>
      <c r="B890" s="1"/>
      <c r="C890" s="1"/>
      <c r="D890" s="1"/>
      <c r="E890" s="2"/>
      <c r="F890" s="1"/>
      <c r="G890" s="109">
        <f t="shared" si="8"/>
        <v>0</v>
      </c>
      <c r="H890" s="1"/>
      <c r="I890" s="1"/>
      <c r="J890" s="1"/>
      <c r="K890" s="111"/>
      <c r="L890" s="111"/>
      <c r="M890" s="111"/>
      <c r="N890" s="111"/>
      <c r="O890" s="111"/>
      <c r="P890" s="112" t="s">
        <v>1601</v>
      </c>
      <c r="Q890" s="111" t="s">
        <v>1737</v>
      </c>
      <c r="R890" s="113" t="str">
        <f>IFERROR(CONCATENATE("*",VLOOKUP(L890,PARAM!E:F,2,0),VLOOKUP(M890,PARAM!K:L,2,0),VLOOKUP(N890,PARAM!H:I,2,0),VLOOKUP(P890,PARAM!S:T,2,0),"*"),"")</f>
        <v/>
      </c>
      <c r="S890" s="111" t="str">
        <f>IFERROR(CONCATENATE(VLOOKUP(L890,PARAM!E:F,2,0),VLOOKUP(M890,PARAM!K:L,2,0),VLOOKUP(N890,PARAM!H:I,2,0),VLOOKUP(O890,PARAM!P:Q,2,0),VLOOKUP(P890,PARAM!S:T,2,0)),"")</f>
        <v/>
      </c>
      <c r="T890" s="111">
        <f t="shared" si="4"/>
        <v>0</v>
      </c>
      <c r="U890" s="111" t="str">
        <f t="shared" si="5"/>
        <v>   </v>
      </c>
    </row>
    <row r="891" hidden="1">
      <c r="A891" s="1"/>
      <c r="B891" s="1"/>
      <c r="C891" s="1"/>
      <c r="D891" s="1"/>
      <c r="E891" s="2"/>
      <c r="F891" s="1"/>
      <c r="G891" s="109">
        <f t="shared" si="8"/>
        <v>0</v>
      </c>
      <c r="H891" s="1"/>
      <c r="I891" s="1"/>
      <c r="J891" s="1"/>
      <c r="K891" s="111"/>
      <c r="L891" s="111"/>
      <c r="M891" s="111"/>
      <c r="N891" s="111"/>
      <c r="O891" s="111"/>
      <c r="P891" s="112" t="s">
        <v>1601</v>
      </c>
      <c r="Q891" s="111" t="s">
        <v>1737</v>
      </c>
      <c r="R891" s="113" t="str">
        <f>IFERROR(CONCATENATE("*",VLOOKUP(L891,PARAM!E:F,2,0),VLOOKUP(M891,PARAM!K:L,2,0),VLOOKUP(N891,PARAM!H:I,2,0),VLOOKUP(P891,PARAM!S:T,2,0),"*"),"")</f>
        <v/>
      </c>
      <c r="S891" s="111" t="str">
        <f>IFERROR(CONCATENATE(VLOOKUP(L891,PARAM!E:F,2,0),VLOOKUP(M891,PARAM!K:L,2,0),VLOOKUP(N891,PARAM!H:I,2,0),VLOOKUP(O891,PARAM!P:Q,2,0),VLOOKUP(P891,PARAM!S:T,2,0)),"")</f>
        <v/>
      </c>
      <c r="T891" s="111">
        <f t="shared" si="4"/>
        <v>0</v>
      </c>
      <c r="U891" s="111" t="str">
        <f t="shared" si="5"/>
        <v>   </v>
      </c>
    </row>
    <row r="892" hidden="1">
      <c r="A892" s="1"/>
      <c r="B892" s="1"/>
      <c r="C892" s="1"/>
      <c r="D892" s="1"/>
      <c r="E892" s="2"/>
      <c r="F892" s="1"/>
      <c r="G892" s="109">
        <f t="shared" si="8"/>
        <v>0</v>
      </c>
      <c r="H892" s="1"/>
      <c r="I892" s="1"/>
      <c r="J892" s="1"/>
      <c r="K892" s="111"/>
      <c r="L892" s="111"/>
      <c r="M892" s="111"/>
      <c r="N892" s="111"/>
      <c r="O892" s="111"/>
      <c r="P892" s="112" t="s">
        <v>1601</v>
      </c>
      <c r="Q892" s="111" t="s">
        <v>1737</v>
      </c>
      <c r="R892" s="113" t="str">
        <f>IFERROR(CONCATENATE("*",VLOOKUP(L892,PARAM!E:F,2,0),VLOOKUP(M892,PARAM!K:L,2,0),VLOOKUP(N892,PARAM!H:I,2,0),VLOOKUP(P892,PARAM!S:T,2,0),"*"),"")</f>
        <v/>
      </c>
      <c r="S892" s="111" t="str">
        <f>IFERROR(CONCATENATE(VLOOKUP(L892,PARAM!E:F,2,0),VLOOKUP(M892,PARAM!K:L,2,0),VLOOKUP(N892,PARAM!H:I,2,0),VLOOKUP(O892,PARAM!P:Q,2,0),VLOOKUP(P892,PARAM!S:T,2,0)),"")</f>
        <v/>
      </c>
      <c r="T892" s="111">
        <f t="shared" si="4"/>
        <v>0</v>
      </c>
      <c r="U892" s="111" t="str">
        <f t="shared" si="5"/>
        <v>   </v>
      </c>
    </row>
    <row r="893" hidden="1">
      <c r="A893" s="1"/>
      <c r="B893" s="1"/>
      <c r="C893" s="1"/>
      <c r="D893" s="1"/>
      <c r="E893" s="2"/>
      <c r="F893" s="1"/>
      <c r="G893" s="109">
        <f t="shared" si="8"/>
        <v>0</v>
      </c>
      <c r="H893" s="1"/>
      <c r="I893" s="1"/>
      <c r="J893" s="1"/>
      <c r="K893" s="111"/>
      <c r="L893" s="111"/>
      <c r="M893" s="111"/>
      <c r="N893" s="111"/>
      <c r="O893" s="111"/>
      <c r="P893" s="112" t="s">
        <v>1601</v>
      </c>
      <c r="Q893" s="111" t="s">
        <v>1737</v>
      </c>
      <c r="R893" s="113" t="str">
        <f>IFERROR(CONCATENATE("*",VLOOKUP(L893,PARAM!E:F,2,0),VLOOKUP(M893,PARAM!K:L,2,0),VLOOKUP(N893,PARAM!H:I,2,0),VLOOKUP(P893,PARAM!S:T,2,0),"*"),"")</f>
        <v/>
      </c>
      <c r="S893" s="111" t="str">
        <f>IFERROR(CONCATENATE(VLOOKUP(L893,PARAM!E:F,2,0),VLOOKUP(M893,PARAM!K:L,2,0),VLOOKUP(N893,PARAM!H:I,2,0),VLOOKUP(O893,PARAM!P:Q,2,0),VLOOKUP(P893,PARAM!S:T,2,0)),"")</f>
        <v/>
      </c>
      <c r="T893" s="111">
        <f t="shared" si="4"/>
        <v>0</v>
      </c>
      <c r="U893" s="111" t="str">
        <f t="shared" si="5"/>
        <v>   </v>
      </c>
    </row>
    <row r="894" hidden="1">
      <c r="A894" s="1"/>
      <c r="B894" s="1"/>
      <c r="C894" s="1"/>
      <c r="D894" s="1"/>
      <c r="E894" s="2"/>
      <c r="F894" s="1"/>
      <c r="G894" s="109">
        <f t="shared" si="8"/>
        <v>0</v>
      </c>
      <c r="H894" s="1"/>
      <c r="I894" s="1"/>
      <c r="J894" s="1"/>
      <c r="K894" s="111"/>
      <c r="L894" s="111"/>
      <c r="M894" s="111"/>
      <c r="N894" s="111"/>
      <c r="O894" s="111"/>
      <c r="P894" s="112" t="s">
        <v>1601</v>
      </c>
      <c r="Q894" s="111" t="s">
        <v>1737</v>
      </c>
      <c r="R894" s="113" t="str">
        <f>IFERROR(CONCATENATE("*",VLOOKUP(L894,PARAM!E:F,2,0),VLOOKUP(M894,PARAM!K:L,2,0),VLOOKUP(N894,PARAM!H:I,2,0),VLOOKUP(P894,PARAM!S:T,2,0),"*"),"")</f>
        <v/>
      </c>
      <c r="S894" s="111" t="str">
        <f>IFERROR(CONCATENATE(VLOOKUP(L894,PARAM!E:F,2,0),VLOOKUP(M894,PARAM!K:L,2,0),VLOOKUP(N894,PARAM!H:I,2,0),VLOOKUP(O894,PARAM!P:Q,2,0),VLOOKUP(P894,PARAM!S:T,2,0)),"")</f>
        <v/>
      </c>
      <c r="T894" s="111">
        <f t="shared" si="4"/>
        <v>0</v>
      </c>
      <c r="U894" s="111" t="str">
        <f t="shared" si="5"/>
        <v>   </v>
      </c>
    </row>
    <row r="895" hidden="1">
      <c r="A895" s="1"/>
      <c r="B895" s="1"/>
      <c r="C895" s="1"/>
      <c r="D895" s="1"/>
      <c r="E895" s="2"/>
      <c r="F895" s="1"/>
      <c r="G895" s="109">
        <f t="shared" si="8"/>
        <v>0</v>
      </c>
      <c r="H895" s="1"/>
      <c r="I895" s="1"/>
      <c r="J895" s="1"/>
      <c r="K895" s="111"/>
      <c r="L895" s="111"/>
      <c r="M895" s="111"/>
      <c r="N895" s="111"/>
      <c r="O895" s="111"/>
      <c r="P895" s="112" t="s">
        <v>1601</v>
      </c>
      <c r="Q895" s="111" t="s">
        <v>1737</v>
      </c>
      <c r="R895" s="113" t="str">
        <f>IFERROR(CONCATENATE("*",VLOOKUP(L895,PARAM!E:F,2,0),VLOOKUP(M895,PARAM!K:L,2,0),VLOOKUP(N895,PARAM!H:I,2,0),VLOOKUP(P895,PARAM!S:T,2,0),"*"),"")</f>
        <v/>
      </c>
      <c r="S895" s="111" t="str">
        <f>IFERROR(CONCATENATE(VLOOKUP(L895,PARAM!E:F,2,0),VLOOKUP(M895,PARAM!K:L,2,0),VLOOKUP(N895,PARAM!H:I,2,0),VLOOKUP(O895,PARAM!P:Q,2,0),VLOOKUP(P895,PARAM!S:T,2,0)),"")</f>
        <v/>
      </c>
      <c r="T895" s="111">
        <f t="shared" si="4"/>
        <v>0</v>
      </c>
      <c r="U895" s="111" t="str">
        <f t="shared" si="5"/>
        <v>   </v>
      </c>
    </row>
    <row r="896" hidden="1">
      <c r="A896" s="1"/>
      <c r="B896" s="1"/>
      <c r="C896" s="1"/>
      <c r="D896" s="1"/>
      <c r="E896" s="2"/>
      <c r="F896" s="1"/>
      <c r="G896" s="109">
        <f t="shared" si="8"/>
        <v>0</v>
      </c>
      <c r="H896" s="1"/>
      <c r="I896" s="1"/>
      <c r="J896" s="1"/>
      <c r="K896" s="111"/>
      <c r="L896" s="111"/>
      <c r="M896" s="111"/>
      <c r="N896" s="111"/>
      <c r="O896" s="111"/>
      <c r="P896" s="112" t="s">
        <v>1601</v>
      </c>
      <c r="Q896" s="111" t="s">
        <v>1737</v>
      </c>
      <c r="R896" s="113" t="str">
        <f>IFERROR(CONCATENATE("*",VLOOKUP(L896,PARAM!E:F,2,0),VLOOKUP(M896,PARAM!K:L,2,0),VLOOKUP(N896,PARAM!H:I,2,0),VLOOKUP(P896,PARAM!S:T,2,0),"*"),"")</f>
        <v/>
      </c>
      <c r="S896" s="111" t="str">
        <f>IFERROR(CONCATENATE(VLOOKUP(L896,PARAM!E:F,2,0),VLOOKUP(M896,PARAM!K:L,2,0),VLOOKUP(N896,PARAM!H:I,2,0),VLOOKUP(O896,PARAM!P:Q,2,0),VLOOKUP(P896,PARAM!S:T,2,0)),"")</f>
        <v/>
      </c>
      <c r="T896" s="111">
        <f t="shared" si="4"/>
        <v>0</v>
      </c>
      <c r="U896" s="111" t="str">
        <f t="shared" si="5"/>
        <v>   </v>
      </c>
    </row>
    <row r="897" hidden="1">
      <c r="A897" s="1"/>
      <c r="B897" s="1"/>
      <c r="C897" s="1"/>
      <c r="D897" s="1"/>
      <c r="E897" s="2"/>
      <c r="F897" s="1"/>
      <c r="G897" s="109">
        <f t="shared" si="8"/>
        <v>0</v>
      </c>
      <c r="H897" s="1"/>
      <c r="I897" s="1"/>
      <c r="J897" s="1"/>
      <c r="K897" s="111"/>
      <c r="L897" s="111"/>
      <c r="M897" s="111"/>
      <c r="N897" s="111"/>
      <c r="O897" s="111"/>
      <c r="P897" s="112" t="s">
        <v>1601</v>
      </c>
      <c r="Q897" s="111" t="s">
        <v>1737</v>
      </c>
      <c r="R897" s="113" t="str">
        <f>IFERROR(CONCATENATE("*",VLOOKUP(L897,PARAM!E:F,2,0),VLOOKUP(M897,PARAM!K:L,2,0),VLOOKUP(N897,PARAM!H:I,2,0),VLOOKUP(P897,PARAM!S:T,2,0),"*"),"")</f>
        <v/>
      </c>
      <c r="S897" s="111" t="str">
        <f>IFERROR(CONCATENATE(VLOOKUP(L897,PARAM!E:F,2,0),VLOOKUP(M897,PARAM!K:L,2,0),VLOOKUP(N897,PARAM!H:I,2,0),VLOOKUP(O897,PARAM!P:Q,2,0),VLOOKUP(P897,PARAM!S:T,2,0)),"")</f>
        <v/>
      </c>
      <c r="T897" s="111">
        <f t="shared" si="4"/>
        <v>0</v>
      </c>
      <c r="U897" s="111" t="str">
        <f t="shared" si="5"/>
        <v>   </v>
      </c>
    </row>
    <row r="898" hidden="1">
      <c r="A898" s="1"/>
      <c r="B898" s="1"/>
      <c r="C898" s="1"/>
      <c r="D898" s="1"/>
      <c r="E898" s="2"/>
      <c r="F898" s="1"/>
      <c r="G898" s="109">
        <f t="shared" si="8"/>
        <v>0</v>
      </c>
      <c r="H898" s="1"/>
      <c r="I898" s="1"/>
      <c r="J898" s="1"/>
      <c r="K898" s="111"/>
      <c r="L898" s="111"/>
      <c r="M898" s="111"/>
      <c r="N898" s="111"/>
      <c r="O898" s="111"/>
      <c r="P898" s="112" t="s">
        <v>1601</v>
      </c>
      <c r="Q898" s="111" t="s">
        <v>1737</v>
      </c>
      <c r="R898" s="113" t="str">
        <f>IFERROR(CONCATENATE("*",VLOOKUP(L898,PARAM!E:F,2,0),VLOOKUP(M898,PARAM!K:L,2,0),VLOOKUP(N898,PARAM!H:I,2,0),VLOOKUP(P898,PARAM!S:T,2,0),"*"),"")</f>
        <v/>
      </c>
      <c r="S898" s="111" t="str">
        <f>IFERROR(CONCATENATE(VLOOKUP(L898,PARAM!E:F,2,0),VLOOKUP(M898,PARAM!K:L,2,0),VLOOKUP(N898,PARAM!H:I,2,0),VLOOKUP(O898,PARAM!P:Q,2,0),VLOOKUP(P898,PARAM!S:T,2,0)),"")</f>
        <v/>
      </c>
      <c r="T898" s="111">
        <f t="shared" si="4"/>
        <v>0</v>
      </c>
      <c r="U898" s="111" t="str">
        <f t="shared" si="5"/>
        <v>   </v>
      </c>
    </row>
    <row r="899" hidden="1">
      <c r="A899" s="1"/>
      <c r="B899" s="1"/>
      <c r="C899" s="1"/>
      <c r="D899" s="1"/>
      <c r="E899" s="2"/>
      <c r="F899" s="1"/>
      <c r="G899" s="109">
        <f t="shared" si="8"/>
        <v>0</v>
      </c>
      <c r="H899" s="1"/>
      <c r="I899" s="1"/>
      <c r="J899" s="1"/>
      <c r="K899" s="111"/>
      <c r="L899" s="111"/>
      <c r="M899" s="111"/>
      <c r="N899" s="111"/>
      <c r="O899" s="111"/>
      <c r="P899" s="112" t="s">
        <v>1601</v>
      </c>
      <c r="Q899" s="111" t="s">
        <v>1737</v>
      </c>
      <c r="R899" s="113" t="str">
        <f>IFERROR(CONCATENATE("*",VLOOKUP(L899,PARAM!E:F,2,0),VLOOKUP(M899,PARAM!K:L,2,0),VLOOKUP(N899,PARAM!H:I,2,0),VLOOKUP(P899,PARAM!S:T,2,0),"*"),"")</f>
        <v/>
      </c>
      <c r="S899" s="111" t="str">
        <f>IFERROR(CONCATENATE(VLOOKUP(L899,PARAM!E:F,2,0),VLOOKUP(M899,PARAM!K:L,2,0),VLOOKUP(N899,PARAM!H:I,2,0),VLOOKUP(O899,PARAM!P:Q,2,0),VLOOKUP(P899,PARAM!S:T,2,0)),"")</f>
        <v/>
      </c>
      <c r="T899" s="111">
        <f t="shared" si="4"/>
        <v>0</v>
      </c>
      <c r="U899" s="111" t="str">
        <f t="shared" si="5"/>
        <v>   </v>
      </c>
    </row>
    <row r="900" hidden="1">
      <c r="A900" s="1"/>
      <c r="B900" s="1"/>
      <c r="C900" s="1"/>
      <c r="D900" s="1"/>
      <c r="E900" s="2"/>
      <c r="F900" s="1"/>
      <c r="G900" s="109">
        <f t="shared" si="8"/>
        <v>0</v>
      </c>
      <c r="H900" s="1"/>
      <c r="I900" s="1"/>
      <c r="J900" s="1"/>
      <c r="K900" s="111"/>
      <c r="L900" s="111"/>
      <c r="M900" s="111"/>
      <c r="N900" s="111"/>
      <c r="O900" s="111"/>
      <c r="P900" s="112" t="s">
        <v>1601</v>
      </c>
      <c r="Q900" s="111" t="s">
        <v>1737</v>
      </c>
      <c r="R900" s="113" t="str">
        <f>IFERROR(CONCATENATE("*",VLOOKUP(L900,PARAM!E:F,2,0),VLOOKUP(M900,PARAM!K:L,2,0),VLOOKUP(N900,PARAM!H:I,2,0),VLOOKUP(P900,PARAM!S:T,2,0),"*"),"")</f>
        <v/>
      </c>
      <c r="S900" s="111" t="str">
        <f>IFERROR(CONCATENATE(VLOOKUP(L900,PARAM!E:F,2,0),VLOOKUP(M900,PARAM!K:L,2,0),VLOOKUP(N900,PARAM!H:I,2,0),VLOOKUP(O900,PARAM!P:Q,2,0),VLOOKUP(P900,PARAM!S:T,2,0)),"")</f>
        <v/>
      </c>
      <c r="T900" s="111">
        <f t="shared" si="4"/>
        <v>0</v>
      </c>
      <c r="U900" s="111" t="str">
        <f t="shared" si="5"/>
        <v>   </v>
      </c>
    </row>
    <row r="901" hidden="1">
      <c r="A901" s="1"/>
      <c r="B901" s="1"/>
      <c r="C901" s="1"/>
      <c r="D901" s="1"/>
      <c r="E901" s="2"/>
      <c r="F901" s="1"/>
      <c r="G901" s="109">
        <f t="shared" si="8"/>
        <v>0</v>
      </c>
      <c r="H901" s="1"/>
      <c r="I901" s="1"/>
      <c r="J901" s="1"/>
      <c r="K901" s="111"/>
      <c r="L901" s="111"/>
      <c r="M901" s="111"/>
      <c r="N901" s="111"/>
      <c r="O901" s="111"/>
      <c r="P901" s="112" t="s">
        <v>1601</v>
      </c>
      <c r="Q901" s="111" t="s">
        <v>1737</v>
      </c>
      <c r="R901" s="113" t="str">
        <f>IFERROR(CONCATENATE("*",VLOOKUP(L901,PARAM!E:F,2,0),VLOOKUP(M901,PARAM!K:L,2,0),VLOOKUP(N901,PARAM!H:I,2,0),VLOOKUP(P901,PARAM!S:T,2,0),"*"),"")</f>
        <v/>
      </c>
      <c r="S901" s="111" t="str">
        <f>IFERROR(CONCATENATE(VLOOKUP(L901,PARAM!E:F,2,0),VLOOKUP(M901,PARAM!K:L,2,0),VLOOKUP(N901,PARAM!H:I,2,0),VLOOKUP(O901,PARAM!P:Q,2,0),VLOOKUP(P901,PARAM!S:T,2,0)),"")</f>
        <v/>
      </c>
      <c r="T901" s="111">
        <f t="shared" si="4"/>
        <v>0</v>
      </c>
      <c r="U901" s="111" t="str">
        <f t="shared" si="5"/>
        <v>   </v>
      </c>
    </row>
    <row r="902" hidden="1">
      <c r="A902" s="1"/>
      <c r="B902" s="1"/>
      <c r="C902" s="1"/>
      <c r="D902" s="1"/>
      <c r="E902" s="2"/>
      <c r="F902" s="1"/>
      <c r="G902" s="109">
        <f t="shared" si="8"/>
        <v>0</v>
      </c>
      <c r="H902" s="1"/>
      <c r="I902" s="1"/>
      <c r="J902" s="1"/>
      <c r="K902" s="111"/>
      <c r="L902" s="111"/>
      <c r="M902" s="111"/>
      <c r="N902" s="111"/>
      <c r="O902" s="111"/>
      <c r="P902" s="112" t="s">
        <v>1601</v>
      </c>
      <c r="Q902" s="111" t="s">
        <v>1737</v>
      </c>
      <c r="R902" s="113" t="str">
        <f>IFERROR(CONCATENATE("*",VLOOKUP(L902,PARAM!E:F,2,0),VLOOKUP(M902,PARAM!K:L,2,0),VLOOKUP(N902,PARAM!H:I,2,0),VLOOKUP(P902,PARAM!S:T,2,0),"*"),"")</f>
        <v/>
      </c>
      <c r="S902" s="111" t="str">
        <f>IFERROR(CONCATENATE(VLOOKUP(L902,PARAM!E:F,2,0),VLOOKUP(M902,PARAM!K:L,2,0),VLOOKUP(N902,PARAM!H:I,2,0),VLOOKUP(O902,PARAM!P:Q,2,0),VLOOKUP(P902,PARAM!S:T,2,0)),"")</f>
        <v/>
      </c>
      <c r="T902" s="111">
        <f t="shared" si="4"/>
        <v>0</v>
      </c>
      <c r="U902" s="111" t="str">
        <f t="shared" si="5"/>
        <v>   </v>
      </c>
    </row>
    <row r="903" hidden="1">
      <c r="A903" s="1"/>
      <c r="B903" s="1"/>
      <c r="C903" s="1"/>
      <c r="D903" s="1"/>
      <c r="E903" s="2"/>
      <c r="F903" s="1"/>
      <c r="G903" s="109">
        <f t="shared" si="8"/>
        <v>0</v>
      </c>
      <c r="H903" s="1"/>
      <c r="I903" s="1"/>
      <c r="J903" s="1"/>
      <c r="K903" s="111"/>
      <c r="L903" s="111"/>
      <c r="M903" s="111"/>
      <c r="N903" s="111"/>
      <c r="O903" s="111"/>
      <c r="P903" s="112" t="s">
        <v>1601</v>
      </c>
      <c r="Q903" s="111" t="s">
        <v>1737</v>
      </c>
      <c r="R903" s="113" t="str">
        <f>IFERROR(CONCATENATE("*",VLOOKUP(L903,PARAM!E:F,2,0),VLOOKUP(M903,PARAM!K:L,2,0),VLOOKUP(N903,PARAM!H:I,2,0),VLOOKUP(P903,PARAM!S:T,2,0),"*"),"")</f>
        <v/>
      </c>
      <c r="S903" s="111" t="str">
        <f>IFERROR(CONCATENATE(VLOOKUP(L903,PARAM!E:F,2,0),VLOOKUP(M903,PARAM!K:L,2,0),VLOOKUP(N903,PARAM!H:I,2,0),VLOOKUP(O903,PARAM!P:Q,2,0),VLOOKUP(P903,PARAM!S:T,2,0)),"")</f>
        <v/>
      </c>
      <c r="T903" s="111">
        <f t="shared" si="4"/>
        <v>0</v>
      </c>
      <c r="U903" s="111" t="str">
        <f t="shared" si="5"/>
        <v>   </v>
      </c>
    </row>
    <row r="904" hidden="1">
      <c r="A904" s="1"/>
      <c r="B904" s="1"/>
      <c r="C904" s="1"/>
      <c r="D904" s="1"/>
      <c r="E904" s="2"/>
      <c r="F904" s="1"/>
      <c r="G904" s="109">
        <f t="shared" si="8"/>
        <v>0</v>
      </c>
      <c r="H904" s="1"/>
      <c r="I904" s="1"/>
      <c r="J904" s="1"/>
      <c r="K904" s="111"/>
      <c r="L904" s="111"/>
      <c r="M904" s="111"/>
      <c r="N904" s="111"/>
      <c r="O904" s="111"/>
      <c r="P904" s="112" t="s">
        <v>1601</v>
      </c>
      <c r="Q904" s="111" t="s">
        <v>1737</v>
      </c>
      <c r="R904" s="113" t="str">
        <f>IFERROR(CONCATENATE("*",VLOOKUP(L904,PARAM!E:F,2,0),VLOOKUP(M904,PARAM!K:L,2,0),VLOOKUP(N904,PARAM!H:I,2,0),VLOOKUP(P904,PARAM!S:T,2,0),"*"),"")</f>
        <v/>
      </c>
      <c r="S904" s="111" t="str">
        <f>IFERROR(CONCATENATE(VLOOKUP(L904,PARAM!E:F,2,0),VLOOKUP(M904,PARAM!K:L,2,0),VLOOKUP(N904,PARAM!H:I,2,0),VLOOKUP(O904,PARAM!P:Q,2,0),VLOOKUP(P904,PARAM!S:T,2,0)),"")</f>
        <v/>
      </c>
      <c r="T904" s="111">
        <f t="shared" si="4"/>
        <v>0</v>
      </c>
      <c r="U904" s="111" t="str">
        <f t="shared" si="5"/>
        <v>   </v>
      </c>
    </row>
    <row r="905" hidden="1">
      <c r="A905" s="1"/>
      <c r="B905" s="1"/>
      <c r="C905" s="1"/>
      <c r="D905" s="1"/>
      <c r="E905" s="2"/>
      <c r="F905" s="1"/>
      <c r="G905" s="109">
        <f t="shared" si="8"/>
        <v>0</v>
      </c>
      <c r="H905" s="1"/>
      <c r="I905" s="1"/>
      <c r="J905" s="1"/>
      <c r="K905" s="111"/>
      <c r="L905" s="111"/>
      <c r="M905" s="111"/>
      <c r="N905" s="111"/>
      <c r="O905" s="111"/>
      <c r="P905" s="112" t="s">
        <v>1601</v>
      </c>
      <c r="Q905" s="111" t="s">
        <v>1737</v>
      </c>
      <c r="R905" s="113" t="str">
        <f>IFERROR(CONCATENATE("*",VLOOKUP(L905,PARAM!E:F,2,0),VLOOKUP(M905,PARAM!K:L,2,0),VLOOKUP(N905,PARAM!H:I,2,0),VLOOKUP(P905,PARAM!S:T,2,0),"*"),"")</f>
        <v/>
      </c>
      <c r="S905" s="111" t="str">
        <f>IFERROR(CONCATENATE(VLOOKUP(L905,PARAM!E:F,2,0),VLOOKUP(M905,PARAM!K:L,2,0),VLOOKUP(N905,PARAM!H:I,2,0),VLOOKUP(O905,PARAM!P:Q,2,0),VLOOKUP(P905,PARAM!S:T,2,0)),"")</f>
        <v/>
      </c>
      <c r="T905" s="111">
        <f t="shared" si="4"/>
        <v>0</v>
      </c>
      <c r="U905" s="111" t="str">
        <f t="shared" si="5"/>
        <v>   </v>
      </c>
    </row>
    <row r="906" hidden="1">
      <c r="A906" s="1"/>
      <c r="B906" s="1"/>
      <c r="C906" s="1"/>
      <c r="D906" s="1"/>
      <c r="E906" s="2"/>
      <c r="F906" s="1"/>
      <c r="G906" s="109">
        <f t="shared" si="8"/>
        <v>0</v>
      </c>
      <c r="H906" s="1"/>
      <c r="I906" s="1"/>
      <c r="J906" s="1"/>
      <c r="K906" s="111"/>
      <c r="L906" s="111"/>
      <c r="M906" s="111"/>
      <c r="N906" s="111"/>
      <c r="O906" s="111"/>
      <c r="P906" s="112" t="s">
        <v>1601</v>
      </c>
      <c r="Q906" s="111" t="s">
        <v>1737</v>
      </c>
      <c r="R906" s="113" t="str">
        <f>IFERROR(CONCATENATE("*",VLOOKUP(L906,PARAM!E:F,2,0),VLOOKUP(M906,PARAM!K:L,2,0),VLOOKUP(N906,PARAM!H:I,2,0),VLOOKUP(P906,PARAM!S:T,2,0),"*"),"")</f>
        <v/>
      </c>
      <c r="S906" s="111" t="str">
        <f>IFERROR(CONCATENATE(VLOOKUP(L906,PARAM!E:F,2,0),VLOOKUP(M906,PARAM!K:L,2,0),VLOOKUP(N906,PARAM!H:I,2,0),VLOOKUP(O906,PARAM!P:Q,2,0),VLOOKUP(P906,PARAM!S:T,2,0)),"")</f>
        <v/>
      </c>
      <c r="T906" s="111">
        <f t="shared" si="4"/>
        <v>0</v>
      </c>
      <c r="U906" s="111" t="str">
        <f t="shared" si="5"/>
        <v>   </v>
      </c>
    </row>
    <row r="907" hidden="1">
      <c r="A907" s="1"/>
      <c r="B907" s="1"/>
      <c r="C907" s="1"/>
      <c r="D907" s="1"/>
      <c r="E907" s="2"/>
      <c r="F907" s="1"/>
      <c r="G907" s="109">
        <f t="shared" si="8"/>
        <v>0</v>
      </c>
      <c r="H907" s="1"/>
      <c r="I907" s="1"/>
      <c r="J907" s="1"/>
      <c r="K907" s="111"/>
      <c r="L907" s="111"/>
      <c r="M907" s="111"/>
      <c r="N907" s="111"/>
      <c r="O907" s="111"/>
      <c r="P907" s="112" t="s">
        <v>1601</v>
      </c>
      <c r="Q907" s="111" t="s">
        <v>1737</v>
      </c>
      <c r="R907" s="113" t="str">
        <f>IFERROR(CONCATENATE("*",VLOOKUP(L907,PARAM!E:F,2,0),VLOOKUP(M907,PARAM!K:L,2,0),VLOOKUP(N907,PARAM!H:I,2,0),VLOOKUP(P907,PARAM!S:T,2,0),"*"),"")</f>
        <v/>
      </c>
      <c r="S907" s="111" t="str">
        <f>IFERROR(CONCATENATE(VLOOKUP(L907,PARAM!E:F,2,0),VLOOKUP(M907,PARAM!K:L,2,0),VLOOKUP(N907,PARAM!H:I,2,0),VLOOKUP(O907,PARAM!P:Q,2,0),VLOOKUP(P907,PARAM!S:T,2,0)),"")</f>
        <v/>
      </c>
      <c r="T907" s="111">
        <f t="shared" si="4"/>
        <v>0</v>
      </c>
      <c r="U907" s="111" t="str">
        <f t="shared" si="5"/>
        <v>   </v>
      </c>
    </row>
    <row r="908" hidden="1">
      <c r="A908" s="1"/>
      <c r="B908" s="1"/>
      <c r="C908" s="1"/>
      <c r="D908" s="1"/>
      <c r="E908" s="2"/>
      <c r="F908" s="1"/>
      <c r="G908" s="109">
        <f t="shared" si="8"/>
        <v>0</v>
      </c>
      <c r="H908" s="1"/>
      <c r="I908" s="1"/>
      <c r="J908" s="1"/>
      <c r="K908" s="111"/>
      <c r="L908" s="111"/>
      <c r="M908" s="111"/>
      <c r="N908" s="111"/>
      <c r="O908" s="111"/>
      <c r="P908" s="112" t="s">
        <v>1601</v>
      </c>
      <c r="Q908" s="111" t="s">
        <v>1737</v>
      </c>
      <c r="R908" s="113" t="str">
        <f>IFERROR(CONCATENATE("*",VLOOKUP(L908,PARAM!E:F,2,0),VLOOKUP(M908,PARAM!K:L,2,0),VLOOKUP(N908,PARAM!H:I,2,0),VLOOKUP(P908,PARAM!S:T,2,0),"*"),"")</f>
        <v/>
      </c>
      <c r="S908" s="111" t="str">
        <f>IFERROR(CONCATENATE(VLOOKUP(L908,PARAM!E:F,2,0),VLOOKUP(M908,PARAM!K:L,2,0),VLOOKUP(N908,PARAM!H:I,2,0),VLOOKUP(O908,PARAM!P:Q,2,0),VLOOKUP(P908,PARAM!S:T,2,0)),"")</f>
        <v/>
      </c>
      <c r="T908" s="111">
        <f t="shared" si="4"/>
        <v>0</v>
      </c>
      <c r="U908" s="111" t="str">
        <f t="shared" si="5"/>
        <v>   </v>
      </c>
    </row>
    <row r="909" hidden="1">
      <c r="A909" s="1"/>
      <c r="B909" s="1"/>
      <c r="C909" s="1"/>
      <c r="D909" s="1"/>
      <c r="E909" s="2"/>
      <c r="F909" s="1"/>
      <c r="G909" s="109">
        <f t="shared" si="8"/>
        <v>0</v>
      </c>
      <c r="H909" s="1"/>
      <c r="I909" s="1"/>
      <c r="J909" s="1"/>
      <c r="K909" s="111"/>
      <c r="L909" s="111"/>
      <c r="M909" s="111"/>
      <c r="N909" s="111"/>
      <c r="O909" s="111"/>
      <c r="P909" s="112" t="s">
        <v>1601</v>
      </c>
      <c r="Q909" s="111" t="s">
        <v>1737</v>
      </c>
      <c r="R909" s="113" t="str">
        <f>IFERROR(CONCATENATE("*",VLOOKUP(L909,PARAM!E:F,2,0),VLOOKUP(M909,PARAM!K:L,2,0),VLOOKUP(N909,PARAM!H:I,2,0),VLOOKUP(P909,PARAM!S:T,2,0),"*"),"")</f>
        <v/>
      </c>
      <c r="S909" s="111" t="str">
        <f>IFERROR(CONCATENATE(VLOOKUP(L909,PARAM!E:F,2,0),VLOOKUP(M909,PARAM!K:L,2,0),VLOOKUP(N909,PARAM!H:I,2,0),VLOOKUP(O909,PARAM!P:Q,2,0),VLOOKUP(P909,PARAM!S:T,2,0)),"")</f>
        <v/>
      </c>
      <c r="T909" s="111">
        <f t="shared" si="4"/>
        <v>0</v>
      </c>
      <c r="U909" s="111" t="str">
        <f t="shared" si="5"/>
        <v>   </v>
      </c>
    </row>
    <row r="910" hidden="1">
      <c r="A910" s="1"/>
      <c r="B910" s="1"/>
      <c r="C910" s="1"/>
      <c r="D910" s="1"/>
      <c r="E910" s="2"/>
      <c r="F910" s="1"/>
      <c r="G910" s="109">
        <f t="shared" si="8"/>
        <v>0</v>
      </c>
      <c r="H910" s="1"/>
      <c r="I910" s="1"/>
      <c r="J910" s="1"/>
      <c r="K910" s="111"/>
      <c r="L910" s="111"/>
      <c r="M910" s="111"/>
      <c r="N910" s="111"/>
      <c r="O910" s="111"/>
      <c r="P910" s="112" t="s">
        <v>1601</v>
      </c>
      <c r="Q910" s="111" t="s">
        <v>1737</v>
      </c>
      <c r="R910" s="113" t="str">
        <f>IFERROR(CONCATENATE("*",VLOOKUP(L910,PARAM!E:F,2,0),VLOOKUP(M910,PARAM!K:L,2,0),VLOOKUP(N910,PARAM!H:I,2,0),VLOOKUP(P910,PARAM!S:T,2,0),"*"),"")</f>
        <v/>
      </c>
      <c r="S910" s="111" t="str">
        <f>IFERROR(CONCATENATE(VLOOKUP(L910,PARAM!E:F,2,0),VLOOKUP(M910,PARAM!K:L,2,0),VLOOKUP(N910,PARAM!H:I,2,0),VLOOKUP(O910,PARAM!P:Q,2,0),VLOOKUP(P910,PARAM!S:T,2,0)),"")</f>
        <v/>
      </c>
      <c r="T910" s="111">
        <f t="shared" si="4"/>
        <v>0</v>
      </c>
      <c r="U910" s="111" t="str">
        <f t="shared" si="5"/>
        <v>   </v>
      </c>
    </row>
    <row r="911" hidden="1">
      <c r="A911" s="1"/>
      <c r="B911" s="1"/>
      <c r="C911" s="1"/>
      <c r="D911" s="1"/>
      <c r="E911" s="2"/>
      <c r="F911" s="1"/>
      <c r="G911" s="109">
        <f t="shared" si="8"/>
        <v>0</v>
      </c>
      <c r="H911" s="1"/>
      <c r="I911" s="1"/>
      <c r="J911" s="1"/>
      <c r="K911" s="111"/>
      <c r="L911" s="111"/>
      <c r="M911" s="111"/>
      <c r="N911" s="111"/>
      <c r="O911" s="111"/>
      <c r="P911" s="112" t="s">
        <v>1601</v>
      </c>
      <c r="Q911" s="111" t="s">
        <v>1737</v>
      </c>
      <c r="R911" s="113" t="str">
        <f>IFERROR(CONCATENATE("*",VLOOKUP(L911,PARAM!E:F,2,0),VLOOKUP(M911,PARAM!K:L,2,0),VLOOKUP(N911,PARAM!H:I,2,0),VLOOKUP(P911,PARAM!S:T,2,0),"*"),"")</f>
        <v/>
      </c>
      <c r="S911" s="111" t="str">
        <f>IFERROR(CONCATENATE(VLOOKUP(L911,PARAM!E:F,2,0),VLOOKUP(M911,PARAM!K:L,2,0),VLOOKUP(N911,PARAM!H:I,2,0),VLOOKUP(O911,PARAM!P:Q,2,0),VLOOKUP(P911,PARAM!S:T,2,0)),"")</f>
        <v/>
      </c>
      <c r="T911" s="111">
        <f t="shared" si="4"/>
        <v>0</v>
      </c>
      <c r="U911" s="111" t="str">
        <f t="shared" si="5"/>
        <v>   </v>
      </c>
    </row>
    <row r="912" hidden="1">
      <c r="A912" s="1"/>
      <c r="B912" s="1"/>
      <c r="C912" s="1"/>
      <c r="D912" s="1"/>
      <c r="E912" s="2"/>
      <c r="F912" s="1"/>
      <c r="G912" s="109">
        <f t="shared" si="8"/>
        <v>0</v>
      </c>
      <c r="H912" s="1"/>
      <c r="I912" s="1"/>
      <c r="J912" s="1"/>
      <c r="K912" s="111"/>
      <c r="L912" s="111"/>
      <c r="M912" s="111"/>
      <c r="N912" s="111"/>
      <c r="O912" s="111"/>
      <c r="P912" s="112" t="s">
        <v>1601</v>
      </c>
      <c r="Q912" s="111" t="s">
        <v>1737</v>
      </c>
      <c r="R912" s="113" t="str">
        <f>IFERROR(CONCATENATE("*",VLOOKUP(L912,PARAM!E:F,2,0),VLOOKUP(M912,PARAM!K:L,2,0),VLOOKUP(N912,PARAM!H:I,2,0),VLOOKUP(P912,PARAM!S:T,2,0),"*"),"")</f>
        <v/>
      </c>
      <c r="S912" s="111" t="str">
        <f>IFERROR(CONCATENATE(VLOOKUP(L912,PARAM!E:F,2,0),VLOOKUP(M912,PARAM!K:L,2,0),VLOOKUP(N912,PARAM!H:I,2,0),VLOOKUP(O912,PARAM!P:Q,2,0),VLOOKUP(P912,PARAM!S:T,2,0)),"")</f>
        <v/>
      </c>
      <c r="T912" s="111">
        <f t="shared" si="4"/>
        <v>0</v>
      </c>
      <c r="U912" s="111" t="str">
        <f t="shared" si="5"/>
        <v>   </v>
      </c>
    </row>
    <row r="913" hidden="1">
      <c r="A913" s="1"/>
      <c r="B913" s="1"/>
      <c r="C913" s="1"/>
      <c r="D913" s="1"/>
      <c r="E913" s="2"/>
      <c r="F913" s="1"/>
      <c r="G913" s="109">
        <f t="shared" si="8"/>
        <v>0</v>
      </c>
      <c r="H913" s="1"/>
      <c r="I913" s="1"/>
      <c r="J913" s="1"/>
      <c r="K913" s="111"/>
      <c r="L913" s="111"/>
      <c r="M913" s="111"/>
      <c r="N913" s="111"/>
      <c r="O913" s="111"/>
      <c r="P913" s="112" t="s">
        <v>1601</v>
      </c>
      <c r="Q913" s="111" t="s">
        <v>1737</v>
      </c>
      <c r="R913" s="113" t="str">
        <f>IFERROR(CONCATENATE("*",VLOOKUP(L913,PARAM!E:F,2,0),VLOOKUP(M913,PARAM!K:L,2,0),VLOOKUP(N913,PARAM!H:I,2,0),VLOOKUP(P913,PARAM!S:T,2,0),"*"),"")</f>
        <v/>
      </c>
      <c r="S913" s="111" t="str">
        <f>IFERROR(CONCATENATE(VLOOKUP(L913,PARAM!E:F,2,0),VLOOKUP(M913,PARAM!K:L,2,0),VLOOKUP(N913,PARAM!H:I,2,0),VLOOKUP(O913,PARAM!P:Q,2,0),VLOOKUP(P913,PARAM!S:T,2,0)),"")</f>
        <v/>
      </c>
      <c r="T913" s="111">
        <f t="shared" si="4"/>
        <v>0</v>
      </c>
      <c r="U913" s="111" t="str">
        <f t="shared" si="5"/>
        <v>   </v>
      </c>
    </row>
    <row r="914" hidden="1">
      <c r="A914" s="1"/>
      <c r="B914" s="1"/>
      <c r="C914" s="1"/>
      <c r="D914" s="1"/>
      <c r="E914" s="2"/>
      <c r="F914" s="1"/>
      <c r="G914" s="109">
        <f t="shared" si="8"/>
        <v>0</v>
      </c>
      <c r="H914" s="1"/>
      <c r="I914" s="1"/>
      <c r="J914" s="1"/>
      <c r="K914" s="111"/>
      <c r="L914" s="111"/>
      <c r="M914" s="111"/>
      <c r="N914" s="111"/>
      <c r="O914" s="111"/>
      <c r="P914" s="112" t="s">
        <v>1601</v>
      </c>
      <c r="Q914" s="111" t="s">
        <v>1737</v>
      </c>
      <c r="R914" s="113" t="str">
        <f>IFERROR(CONCATENATE("*",VLOOKUP(L914,PARAM!E:F,2,0),VLOOKUP(M914,PARAM!K:L,2,0),VLOOKUP(N914,PARAM!H:I,2,0),VLOOKUP(P914,PARAM!S:T,2,0),"*"),"")</f>
        <v/>
      </c>
      <c r="S914" s="111" t="str">
        <f>IFERROR(CONCATENATE(VLOOKUP(L914,PARAM!E:F,2,0),VLOOKUP(M914,PARAM!K:L,2,0),VLOOKUP(N914,PARAM!H:I,2,0),VLOOKUP(O914,PARAM!P:Q,2,0),VLOOKUP(P914,PARAM!S:T,2,0)),"")</f>
        <v/>
      </c>
      <c r="T914" s="111">
        <f t="shared" si="4"/>
        <v>0</v>
      </c>
      <c r="U914" s="111" t="str">
        <f t="shared" si="5"/>
        <v>   </v>
      </c>
    </row>
    <row r="915" hidden="1">
      <c r="A915" s="1"/>
      <c r="B915" s="1"/>
      <c r="C915" s="1"/>
      <c r="D915" s="1"/>
      <c r="E915" s="2"/>
      <c r="F915" s="1"/>
      <c r="G915" s="109">
        <f t="shared" si="8"/>
        <v>0</v>
      </c>
      <c r="H915" s="1"/>
      <c r="I915" s="1"/>
      <c r="J915" s="1"/>
      <c r="K915" s="111"/>
      <c r="L915" s="111"/>
      <c r="M915" s="111"/>
      <c r="N915" s="111"/>
      <c r="O915" s="111"/>
      <c r="P915" s="112" t="s">
        <v>1601</v>
      </c>
      <c r="Q915" s="111" t="s">
        <v>1737</v>
      </c>
      <c r="R915" s="113" t="str">
        <f>IFERROR(CONCATENATE("*",VLOOKUP(L915,PARAM!E:F,2,0),VLOOKUP(M915,PARAM!K:L,2,0),VLOOKUP(N915,PARAM!H:I,2,0),VLOOKUP(P915,PARAM!S:T,2,0),"*"),"")</f>
        <v/>
      </c>
      <c r="S915" s="111" t="str">
        <f>IFERROR(CONCATENATE(VLOOKUP(L915,PARAM!E:F,2,0),VLOOKUP(M915,PARAM!K:L,2,0),VLOOKUP(N915,PARAM!H:I,2,0),VLOOKUP(O915,PARAM!P:Q,2,0),VLOOKUP(P915,PARAM!S:T,2,0)),"")</f>
        <v/>
      </c>
      <c r="T915" s="111">
        <f t="shared" si="4"/>
        <v>0</v>
      </c>
      <c r="U915" s="111" t="str">
        <f t="shared" si="5"/>
        <v>   </v>
      </c>
    </row>
    <row r="916" hidden="1">
      <c r="A916" s="1"/>
      <c r="B916" s="1"/>
      <c r="C916" s="1"/>
      <c r="D916" s="1"/>
      <c r="E916" s="2"/>
      <c r="F916" s="1"/>
      <c r="G916" s="109">
        <f t="shared" si="8"/>
        <v>0</v>
      </c>
      <c r="H916" s="1"/>
      <c r="I916" s="1"/>
      <c r="J916" s="1"/>
      <c r="K916" s="111"/>
      <c r="L916" s="111"/>
      <c r="M916" s="111"/>
      <c r="N916" s="111"/>
      <c r="O916" s="111"/>
      <c r="P916" s="112" t="s">
        <v>1601</v>
      </c>
      <c r="Q916" s="111" t="s">
        <v>1737</v>
      </c>
      <c r="R916" s="113" t="str">
        <f>IFERROR(CONCATENATE("*",VLOOKUP(L916,PARAM!E:F,2,0),VLOOKUP(M916,PARAM!K:L,2,0),VLOOKUP(N916,PARAM!H:I,2,0),VLOOKUP(P916,PARAM!S:T,2,0),"*"),"")</f>
        <v/>
      </c>
      <c r="S916" s="111" t="str">
        <f>IFERROR(CONCATENATE(VLOOKUP(L916,PARAM!E:F,2,0),VLOOKUP(M916,PARAM!K:L,2,0),VLOOKUP(N916,PARAM!H:I,2,0),VLOOKUP(O916,PARAM!P:Q,2,0),VLOOKUP(P916,PARAM!S:T,2,0)),"")</f>
        <v/>
      </c>
      <c r="T916" s="111">
        <f t="shared" si="4"/>
        <v>0</v>
      </c>
      <c r="U916" s="111" t="str">
        <f t="shared" si="5"/>
        <v>   </v>
      </c>
    </row>
    <row r="917" hidden="1">
      <c r="A917" s="1"/>
      <c r="B917" s="1"/>
      <c r="C917" s="1"/>
      <c r="D917" s="1"/>
      <c r="E917" s="2"/>
      <c r="F917" s="1"/>
      <c r="G917" s="109">
        <f t="shared" si="8"/>
        <v>0</v>
      </c>
      <c r="H917" s="1"/>
      <c r="I917" s="1"/>
      <c r="J917" s="1"/>
      <c r="K917" s="111"/>
      <c r="L917" s="111"/>
      <c r="M917" s="111"/>
      <c r="N917" s="111"/>
      <c r="O917" s="111"/>
      <c r="P917" s="112" t="s">
        <v>1601</v>
      </c>
      <c r="Q917" s="111" t="s">
        <v>1737</v>
      </c>
      <c r="R917" s="113" t="str">
        <f>IFERROR(CONCATENATE("*",VLOOKUP(L917,PARAM!E:F,2,0),VLOOKUP(M917,PARAM!K:L,2,0),VLOOKUP(N917,PARAM!H:I,2,0),VLOOKUP(P917,PARAM!S:T,2,0),"*"),"")</f>
        <v/>
      </c>
      <c r="S917" s="111" t="str">
        <f>IFERROR(CONCATENATE(VLOOKUP(L917,PARAM!E:F,2,0),VLOOKUP(M917,PARAM!K:L,2,0),VLOOKUP(N917,PARAM!H:I,2,0),VLOOKUP(O917,PARAM!P:Q,2,0),VLOOKUP(P917,PARAM!S:T,2,0)),"")</f>
        <v/>
      </c>
      <c r="T917" s="111">
        <f t="shared" si="4"/>
        <v>0</v>
      </c>
      <c r="U917" s="111" t="str">
        <f t="shared" si="5"/>
        <v>   </v>
      </c>
    </row>
    <row r="918" hidden="1">
      <c r="A918" s="1"/>
      <c r="B918" s="1"/>
      <c r="C918" s="1"/>
      <c r="D918" s="1"/>
      <c r="E918" s="2"/>
      <c r="F918" s="1"/>
      <c r="G918" s="109">
        <f t="shared" si="8"/>
        <v>0</v>
      </c>
      <c r="H918" s="1"/>
      <c r="I918" s="1"/>
      <c r="J918" s="1"/>
      <c r="K918" s="111"/>
      <c r="L918" s="111"/>
      <c r="M918" s="111"/>
      <c r="N918" s="111"/>
      <c r="O918" s="111"/>
      <c r="P918" s="112" t="s">
        <v>1601</v>
      </c>
      <c r="Q918" s="111" t="s">
        <v>1737</v>
      </c>
      <c r="R918" s="113" t="str">
        <f>IFERROR(CONCATENATE("*",VLOOKUP(L918,PARAM!E:F,2,0),VLOOKUP(M918,PARAM!K:L,2,0),VLOOKUP(N918,PARAM!H:I,2,0),VLOOKUP(P918,PARAM!S:T,2,0),"*"),"")</f>
        <v/>
      </c>
      <c r="S918" s="111" t="str">
        <f>IFERROR(CONCATENATE(VLOOKUP(L918,PARAM!E:F,2,0),VLOOKUP(M918,PARAM!K:L,2,0),VLOOKUP(N918,PARAM!H:I,2,0),VLOOKUP(O918,PARAM!P:Q,2,0),VLOOKUP(P918,PARAM!S:T,2,0)),"")</f>
        <v/>
      </c>
      <c r="T918" s="111">
        <f t="shared" si="4"/>
        <v>0</v>
      </c>
      <c r="U918" s="111" t="str">
        <f t="shared" si="5"/>
        <v>   </v>
      </c>
    </row>
    <row r="919" hidden="1">
      <c r="A919" s="1"/>
      <c r="B919" s="1"/>
      <c r="C919" s="1"/>
      <c r="D919" s="1"/>
      <c r="E919" s="2"/>
      <c r="F919" s="1"/>
      <c r="G919" s="109">
        <f t="shared" si="8"/>
        <v>0</v>
      </c>
      <c r="H919" s="1"/>
      <c r="I919" s="1"/>
      <c r="J919" s="1"/>
      <c r="K919" s="111"/>
      <c r="L919" s="111"/>
      <c r="M919" s="111"/>
      <c r="N919" s="111"/>
      <c r="O919" s="111"/>
      <c r="P919" s="112" t="s">
        <v>1601</v>
      </c>
      <c r="Q919" s="111" t="s">
        <v>1737</v>
      </c>
      <c r="R919" s="113" t="str">
        <f>IFERROR(CONCATENATE("*",VLOOKUP(L919,PARAM!E:F,2,0),VLOOKUP(M919,PARAM!K:L,2,0),VLOOKUP(N919,PARAM!H:I,2,0),VLOOKUP(P919,PARAM!S:T,2,0),"*"),"")</f>
        <v/>
      </c>
      <c r="S919" s="111" t="str">
        <f>IFERROR(CONCATENATE(VLOOKUP(L919,PARAM!E:F,2,0),VLOOKUP(M919,PARAM!K:L,2,0),VLOOKUP(N919,PARAM!H:I,2,0),VLOOKUP(O919,PARAM!P:Q,2,0),VLOOKUP(P919,PARAM!S:T,2,0)),"")</f>
        <v/>
      </c>
      <c r="T919" s="111">
        <f t="shared" si="4"/>
        <v>0</v>
      </c>
      <c r="U919" s="111" t="str">
        <f t="shared" si="5"/>
        <v>   </v>
      </c>
    </row>
    <row r="920" hidden="1">
      <c r="A920" s="1"/>
      <c r="B920" s="1"/>
      <c r="C920" s="1"/>
      <c r="D920" s="1"/>
      <c r="E920" s="2"/>
      <c r="F920" s="1"/>
      <c r="G920" s="109">
        <f t="shared" si="8"/>
        <v>0</v>
      </c>
      <c r="H920" s="1"/>
      <c r="I920" s="1"/>
      <c r="J920" s="1"/>
      <c r="K920" s="111"/>
      <c r="L920" s="111"/>
      <c r="M920" s="111"/>
      <c r="N920" s="111"/>
      <c r="O920" s="111"/>
      <c r="P920" s="112" t="s">
        <v>1601</v>
      </c>
      <c r="Q920" s="111" t="s">
        <v>1737</v>
      </c>
      <c r="R920" s="113" t="str">
        <f>IFERROR(CONCATENATE("*",VLOOKUP(L920,PARAM!E:F,2,0),VLOOKUP(M920,PARAM!K:L,2,0),VLOOKUP(N920,PARAM!H:I,2,0),VLOOKUP(P920,PARAM!S:T,2,0),"*"),"")</f>
        <v/>
      </c>
      <c r="S920" s="111" t="str">
        <f>IFERROR(CONCATENATE(VLOOKUP(L920,PARAM!E:F,2,0),VLOOKUP(M920,PARAM!K:L,2,0),VLOOKUP(N920,PARAM!H:I,2,0),VLOOKUP(O920,PARAM!P:Q,2,0),VLOOKUP(P920,PARAM!S:T,2,0)),"")</f>
        <v/>
      </c>
      <c r="T920" s="111">
        <f t="shared" si="4"/>
        <v>0</v>
      </c>
      <c r="U920" s="111" t="str">
        <f t="shared" si="5"/>
        <v>   </v>
      </c>
    </row>
    <row r="921" hidden="1">
      <c r="A921" s="1"/>
      <c r="B921" s="1"/>
      <c r="C921" s="1"/>
      <c r="D921" s="1"/>
      <c r="E921" s="2"/>
      <c r="F921" s="1"/>
      <c r="G921" s="109">
        <f t="shared" si="8"/>
        <v>0</v>
      </c>
      <c r="H921" s="1"/>
      <c r="I921" s="1"/>
      <c r="J921" s="1"/>
      <c r="K921" s="111"/>
      <c r="L921" s="111"/>
      <c r="M921" s="111"/>
      <c r="N921" s="111"/>
      <c r="O921" s="111"/>
      <c r="P921" s="112" t="s">
        <v>1601</v>
      </c>
      <c r="Q921" s="111" t="s">
        <v>1737</v>
      </c>
      <c r="R921" s="113" t="str">
        <f>IFERROR(CONCATENATE("*",VLOOKUP(L921,PARAM!E:F,2,0),VLOOKUP(M921,PARAM!K:L,2,0),VLOOKUP(N921,PARAM!H:I,2,0),VLOOKUP(P921,PARAM!S:T,2,0),"*"),"")</f>
        <v/>
      </c>
      <c r="S921" s="111" t="str">
        <f>IFERROR(CONCATENATE(VLOOKUP(L921,PARAM!E:F,2,0),VLOOKUP(M921,PARAM!K:L,2,0),VLOOKUP(N921,PARAM!H:I,2,0),VLOOKUP(O921,PARAM!P:Q,2,0),VLOOKUP(P921,PARAM!S:T,2,0)),"")</f>
        <v/>
      </c>
      <c r="T921" s="111">
        <f t="shared" si="4"/>
        <v>0</v>
      </c>
      <c r="U921" s="111" t="str">
        <f t="shared" si="5"/>
        <v>   </v>
      </c>
    </row>
    <row r="922" hidden="1">
      <c r="A922" s="1"/>
      <c r="B922" s="1"/>
      <c r="C922" s="1"/>
      <c r="D922" s="1"/>
      <c r="E922" s="2"/>
      <c r="F922" s="1"/>
      <c r="G922" s="109">
        <f t="shared" si="8"/>
        <v>0</v>
      </c>
      <c r="H922" s="1"/>
      <c r="I922" s="1"/>
      <c r="J922" s="1"/>
      <c r="K922" s="111"/>
      <c r="L922" s="111"/>
      <c r="M922" s="111"/>
      <c r="N922" s="111"/>
      <c r="O922" s="111"/>
      <c r="P922" s="112" t="s">
        <v>1601</v>
      </c>
      <c r="Q922" s="111" t="s">
        <v>1737</v>
      </c>
      <c r="R922" s="113" t="str">
        <f>IFERROR(CONCATENATE("*",VLOOKUP(L922,PARAM!E:F,2,0),VLOOKUP(M922,PARAM!K:L,2,0),VLOOKUP(N922,PARAM!H:I,2,0),VLOOKUP(P922,PARAM!S:T,2,0),"*"),"")</f>
        <v/>
      </c>
      <c r="S922" s="111" t="str">
        <f>IFERROR(CONCATENATE(VLOOKUP(L922,PARAM!E:F,2,0),VLOOKUP(M922,PARAM!K:L,2,0),VLOOKUP(N922,PARAM!H:I,2,0),VLOOKUP(O922,PARAM!P:Q,2,0),VLOOKUP(P922,PARAM!S:T,2,0)),"")</f>
        <v/>
      </c>
      <c r="T922" s="111">
        <f t="shared" si="4"/>
        <v>0</v>
      </c>
      <c r="U922" s="111" t="str">
        <f t="shared" si="5"/>
        <v>   </v>
      </c>
    </row>
    <row r="923" hidden="1">
      <c r="A923" s="1"/>
      <c r="B923" s="1"/>
      <c r="C923" s="1"/>
      <c r="D923" s="1"/>
      <c r="E923" s="2"/>
      <c r="F923" s="1"/>
      <c r="G923" s="109">
        <f t="shared" si="8"/>
        <v>0</v>
      </c>
      <c r="H923" s="1"/>
      <c r="I923" s="1"/>
      <c r="J923" s="1"/>
      <c r="K923" s="111"/>
      <c r="L923" s="111"/>
      <c r="M923" s="111"/>
      <c r="N923" s="111"/>
      <c r="O923" s="111"/>
      <c r="P923" s="112" t="s">
        <v>1601</v>
      </c>
      <c r="Q923" s="111" t="s">
        <v>1737</v>
      </c>
      <c r="R923" s="113" t="str">
        <f>IFERROR(CONCATENATE("*",VLOOKUP(L923,PARAM!E:F,2,0),VLOOKUP(M923,PARAM!K:L,2,0),VLOOKUP(N923,PARAM!H:I,2,0),VLOOKUP(P923,PARAM!S:T,2,0),"*"),"")</f>
        <v/>
      </c>
      <c r="S923" s="111" t="str">
        <f>IFERROR(CONCATENATE(VLOOKUP(L923,PARAM!E:F,2,0),VLOOKUP(M923,PARAM!K:L,2,0),VLOOKUP(N923,PARAM!H:I,2,0),VLOOKUP(O923,PARAM!P:Q,2,0),VLOOKUP(P923,PARAM!S:T,2,0)),"")</f>
        <v/>
      </c>
      <c r="T923" s="111">
        <f t="shared" si="4"/>
        <v>0</v>
      </c>
      <c r="U923" s="111" t="str">
        <f t="shared" si="5"/>
        <v>   </v>
      </c>
    </row>
    <row r="924" hidden="1">
      <c r="A924" s="1"/>
      <c r="B924" s="1"/>
      <c r="C924" s="1"/>
      <c r="D924" s="1"/>
      <c r="E924" s="2"/>
      <c r="F924" s="1"/>
      <c r="G924" s="109">
        <f t="shared" si="8"/>
        <v>0</v>
      </c>
      <c r="H924" s="1"/>
      <c r="I924" s="1"/>
      <c r="J924" s="1"/>
      <c r="K924" s="111"/>
      <c r="L924" s="111"/>
      <c r="M924" s="111"/>
      <c r="N924" s="111"/>
      <c r="O924" s="111"/>
      <c r="P924" s="112" t="s">
        <v>1601</v>
      </c>
      <c r="Q924" s="111" t="s">
        <v>1737</v>
      </c>
      <c r="R924" s="113" t="str">
        <f>IFERROR(CONCATENATE("*",VLOOKUP(L924,PARAM!E:F,2,0),VLOOKUP(M924,PARAM!K:L,2,0),VLOOKUP(N924,PARAM!H:I,2,0),VLOOKUP(P924,PARAM!S:T,2,0),"*"),"")</f>
        <v/>
      </c>
      <c r="S924" s="111" t="str">
        <f>IFERROR(CONCATENATE(VLOOKUP(L924,PARAM!E:F,2,0),VLOOKUP(M924,PARAM!K:L,2,0),VLOOKUP(N924,PARAM!H:I,2,0),VLOOKUP(O924,PARAM!P:Q,2,0),VLOOKUP(P924,PARAM!S:T,2,0)),"")</f>
        <v/>
      </c>
      <c r="T924" s="111">
        <f t="shared" si="4"/>
        <v>0</v>
      </c>
      <c r="U924" s="111" t="str">
        <f t="shared" si="5"/>
        <v>   </v>
      </c>
    </row>
    <row r="925" hidden="1">
      <c r="A925" s="1"/>
      <c r="B925" s="1"/>
      <c r="C925" s="1"/>
      <c r="D925" s="1"/>
      <c r="E925" s="2"/>
      <c r="F925" s="1"/>
      <c r="G925" s="109">
        <f t="shared" si="8"/>
        <v>0</v>
      </c>
      <c r="H925" s="1"/>
      <c r="I925" s="1"/>
      <c r="J925" s="1"/>
      <c r="K925" s="111"/>
      <c r="L925" s="111"/>
      <c r="M925" s="111"/>
      <c r="N925" s="111"/>
      <c r="O925" s="111"/>
      <c r="P925" s="112" t="s">
        <v>1601</v>
      </c>
      <c r="Q925" s="111" t="s">
        <v>1737</v>
      </c>
      <c r="R925" s="113" t="str">
        <f>IFERROR(CONCATENATE("*",VLOOKUP(L925,PARAM!E:F,2,0),VLOOKUP(M925,PARAM!K:L,2,0),VLOOKUP(N925,PARAM!H:I,2,0),VLOOKUP(P925,PARAM!S:T,2,0),"*"),"")</f>
        <v/>
      </c>
      <c r="S925" s="111" t="str">
        <f>IFERROR(CONCATENATE(VLOOKUP(L925,PARAM!E:F,2,0),VLOOKUP(M925,PARAM!K:L,2,0),VLOOKUP(N925,PARAM!H:I,2,0),VLOOKUP(O925,PARAM!P:Q,2,0),VLOOKUP(P925,PARAM!S:T,2,0)),"")</f>
        <v/>
      </c>
      <c r="T925" s="111">
        <f t="shared" si="4"/>
        <v>0</v>
      </c>
      <c r="U925" s="111" t="str">
        <f t="shared" si="5"/>
        <v>   </v>
      </c>
    </row>
    <row r="926" hidden="1">
      <c r="A926" s="1"/>
      <c r="B926" s="1"/>
      <c r="C926" s="1"/>
      <c r="D926" s="1"/>
      <c r="E926" s="2"/>
      <c r="F926" s="1"/>
      <c r="G926" s="109">
        <f t="shared" si="8"/>
        <v>0</v>
      </c>
      <c r="H926" s="1"/>
      <c r="I926" s="1"/>
      <c r="J926" s="1"/>
      <c r="K926" s="111"/>
      <c r="L926" s="111"/>
      <c r="M926" s="111"/>
      <c r="N926" s="111"/>
      <c r="O926" s="111"/>
      <c r="P926" s="112" t="s">
        <v>1601</v>
      </c>
      <c r="Q926" s="111" t="s">
        <v>1737</v>
      </c>
      <c r="R926" s="113" t="str">
        <f>IFERROR(CONCATENATE("*",VLOOKUP(L926,PARAM!E:F,2,0),VLOOKUP(M926,PARAM!K:L,2,0),VLOOKUP(N926,PARAM!H:I,2,0),VLOOKUP(P926,PARAM!S:T,2,0),"*"),"")</f>
        <v/>
      </c>
      <c r="S926" s="111" t="str">
        <f>IFERROR(CONCATENATE(VLOOKUP(L926,PARAM!E:F,2,0),VLOOKUP(M926,PARAM!K:L,2,0),VLOOKUP(N926,PARAM!H:I,2,0),VLOOKUP(O926,PARAM!P:Q,2,0),VLOOKUP(P926,PARAM!S:T,2,0)),"")</f>
        <v/>
      </c>
      <c r="T926" s="111">
        <f t="shared" si="4"/>
        <v>0</v>
      </c>
      <c r="U926" s="111" t="str">
        <f t="shared" si="5"/>
        <v>   </v>
      </c>
    </row>
    <row r="927" hidden="1">
      <c r="A927" s="1"/>
      <c r="B927" s="1"/>
      <c r="C927" s="1"/>
      <c r="D927" s="1"/>
      <c r="E927" s="2"/>
      <c r="F927" s="1"/>
      <c r="G927" s="109">
        <f t="shared" si="8"/>
        <v>0</v>
      </c>
      <c r="H927" s="1"/>
      <c r="I927" s="1"/>
      <c r="J927" s="1"/>
      <c r="K927" s="111"/>
      <c r="L927" s="111"/>
      <c r="M927" s="111"/>
      <c r="N927" s="111"/>
      <c r="O927" s="111"/>
      <c r="P927" s="112" t="s">
        <v>1601</v>
      </c>
      <c r="Q927" s="111" t="s">
        <v>1737</v>
      </c>
      <c r="R927" s="113" t="str">
        <f>IFERROR(CONCATENATE("*",VLOOKUP(L927,PARAM!E:F,2,0),VLOOKUP(M927,PARAM!K:L,2,0),VLOOKUP(N927,PARAM!H:I,2,0),VLOOKUP(P927,PARAM!S:T,2,0),"*"),"")</f>
        <v/>
      </c>
      <c r="S927" s="111" t="str">
        <f>IFERROR(CONCATENATE(VLOOKUP(L927,PARAM!E:F,2,0),VLOOKUP(M927,PARAM!K:L,2,0),VLOOKUP(N927,PARAM!H:I,2,0),VLOOKUP(O927,PARAM!P:Q,2,0),VLOOKUP(P927,PARAM!S:T,2,0)),"")</f>
        <v/>
      </c>
      <c r="T927" s="111">
        <f t="shared" si="4"/>
        <v>0</v>
      </c>
      <c r="U927" s="111" t="str">
        <f t="shared" si="5"/>
        <v>   </v>
      </c>
    </row>
    <row r="928" hidden="1">
      <c r="A928" s="1"/>
      <c r="B928" s="1"/>
      <c r="C928" s="1"/>
      <c r="D928" s="1"/>
      <c r="E928" s="2"/>
      <c r="F928" s="1"/>
      <c r="G928" s="109">
        <f t="shared" si="8"/>
        <v>0</v>
      </c>
      <c r="H928" s="1"/>
      <c r="I928" s="1"/>
      <c r="J928" s="1"/>
      <c r="K928" s="111"/>
      <c r="L928" s="111"/>
      <c r="M928" s="111"/>
      <c r="N928" s="111"/>
      <c r="O928" s="111"/>
      <c r="P928" s="112" t="s">
        <v>1601</v>
      </c>
      <c r="Q928" s="111" t="s">
        <v>1737</v>
      </c>
      <c r="R928" s="113" t="str">
        <f>IFERROR(CONCATENATE("*",VLOOKUP(L928,PARAM!E:F,2,0),VLOOKUP(M928,PARAM!K:L,2,0),VLOOKUP(N928,PARAM!H:I,2,0),VLOOKUP(P928,PARAM!S:T,2,0),"*"),"")</f>
        <v/>
      </c>
      <c r="S928" s="111" t="str">
        <f>IFERROR(CONCATENATE(VLOOKUP(L928,PARAM!E:F,2,0),VLOOKUP(M928,PARAM!K:L,2,0),VLOOKUP(N928,PARAM!H:I,2,0),VLOOKUP(O928,PARAM!P:Q,2,0),VLOOKUP(P928,PARAM!S:T,2,0)),"")</f>
        <v/>
      </c>
      <c r="T928" s="111">
        <f t="shared" si="4"/>
        <v>0</v>
      </c>
      <c r="U928" s="111" t="str">
        <f t="shared" si="5"/>
        <v>   </v>
      </c>
    </row>
    <row r="929" hidden="1">
      <c r="A929" s="1"/>
      <c r="B929" s="1"/>
      <c r="C929" s="1"/>
      <c r="D929" s="1"/>
      <c r="E929" s="2"/>
      <c r="F929" s="1"/>
      <c r="G929" s="109">
        <f t="shared" si="8"/>
        <v>0</v>
      </c>
      <c r="H929" s="1"/>
      <c r="I929" s="1"/>
      <c r="J929" s="1"/>
      <c r="K929" s="111"/>
      <c r="L929" s="111"/>
      <c r="M929" s="111"/>
      <c r="N929" s="111"/>
      <c r="O929" s="111"/>
      <c r="P929" s="112" t="s">
        <v>1601</v>
      </c>
      <c r="Q929" s="111" t="s">
        <v>1737</v>
      </c>
      <c r="R929" s="113" t="str">
        <f>IFERROR(CONCATENATE("*",VLOOKUP(L929,PARAM!E:F,2,0),VLOOKUP(M929,PARAM!K:L,2,0),VLOOKUP(N929,PARAM!H:I,2,0),VLOOKUP(P929,PARAM!S:T,2,0),"*"),"")</f>
        <v/>
      </c>
      <c r="S929" s="111" t="str">
        <f>IFERROR(CONCATENATE(VLOOKUP(L929,PARAM!E:F,2,0),VLOOKUP(M929,PARAM!K:L,2,0),VLOOKUP(N929,PARAM!H:I,2,0),VLOOKUP(O929,PARAM!P:Q,2,0),VLOOKUP(P929,PARAM!S:T,2,0)),"")</f>
        <v/>
      </c>
      <c r="T929" s="111">
        <f t="shared" si="4"/>
        <v>0</v>
      </c>
      <c r="U929" s="111" t="str">
        <f t="shared" si="5"/>
        <v>   </v>
      </c>
    </row>
    <row r="930" hidden="1">
      <c r="A930" s="1"/>
      <c r="B930" s="1"/>
      <c r="C930" s="1"/>
      <c r="D930" s="1"/>
      <c r="E930" s="2"/>
      <c r="F930" s="1"/>
      <c r="G930" s="109">
        <f t="shared" si="8"/>
        <v>0</v>
      </c>
      <c r="H930" s="1"/>
      <c r="I930" s="1"/>
      <c r="J930" s="1"/>
      <c r="K930" s="111"/>
      <c r="L930" s="111"/>
      <c r="M930" s="111"/>
      <c r="N930" s="111"/>
      <c r="O930" s="111"/>
      <c r="P930" s="112" t="s">
        <v>1601</v>
      </c>
      <c r="Q930" s="111" t="s">
        <v>1737</v>
      </c>
      <c r="R930" s="113" t="str">
        <f>IFERROR(CONCATENATE("*",VLOOKUP(L930,PARAM!E:F,2,0),VLOOKUP(M930,PARAM!K:L,2,0),VLOOKUP(N930,PARAM!H:I,2,0),VLOOKUP(P930,PARAM!S:T,2,0),"*"),"")</f>
        <v/>
      </c>
      <c r="S930" s="111" t="str">
        <f>IFERROR(CONCATENATE(VLOOKUP(L930,PARAM!E:F,2,0),VLOOKUP(M930,PARAM!K:L,2,0),VLOOKUP(N930,PARAM!H:I,2,0),VLOOKUP(O930,PARAM!P:Q,2,0),VLOOKUP(P930,PARAM!S:T,2,0)),"")</f>
        <v/>
      </c>
      <c r="T930" s="111">
        <f t="shared" si="4"/>
        <v>0</v>
      </c>
      <c r="U930" s="111" t="str">
        <f t="shared" si="5"/>
        <v>   </v>
      </c>
    </row>
    <row r="931" hidden="1">
      <c r="A931" s="1"/>
      <c r="B931" s="1"/>
      <c r="C931" s="1"/>
      <c r="D931" s="1"/>
      <c r="E931" s="2"/>
      <c r="F931" s="1"/>
      <c r="G931" s="109">
        <f t="shared" si="8"/>
        <v>0</v>
      </c>
      <c r="H931" s="1"/>
      <c r="I931" s="1"/>
      <c r="J931" s="1"/>
      <c r="K931" s="111"/>
      <c r="L931" s="111"/>
      <c r="M931" s="111"/>
      <c r="N931" s="111"/>
      <c r="O931" s="111"/>
      <c r="P931" s="112" t="s">
        <v>1601</v>
      </c>
      <c r="Q931" s="111" t="s">
        <v>1737</v>
      </c>
      <c r="R931" s="113" t="str">
        <f>IFERROR(CONCATENATE("*",VLOOKUP(L931,PARAM!E:F,2,0),VLOOKUP(M931,PARAM!K:L,2,0),VLOOKUP(N931,PARAM!H:I,2,0),VLOOKUP(P931,PARAM!S:T,2,0),"*"),"")</f>
        <v/>
      </c>
      <c r="S931" s="111" t="str">
        <f>IFERROR(CONCATENATE(VLOOKUP(L931,PARAM!E:F,2,0),VLOOKUP(M931,PARAM!K:L,2,0),VLOOKUP(N931,PARAM!H:I,2,0),VLOOKUP(O931,PARAM!P:Q,2,0),VLOOKUP(P931,PARAM!S:T,2,0)),"")</f>
        <v/>
      </c>
      <c r="T931" s="111">
        <f t="shared" si="4"/>
        <v>0</v>
      </c>
      <c r="U931" s="111" t="str">
        <f t="shared" si="5"/>
        <v>   </v>
      </c>
    </row>
    <row r="932" hidden="1">
      <c r="A932" s="1"/>
      <c r="B932" s="1"/>
      <c r="C932" s="1"/>
      <c r="D932" s="1"/>
      <c r="E932" s="2"/>
      <c r="F932" s="1"/>
      <c r="G932" s="109">
        <f t="shared" si="8"/>
        <v>0</v>
      </c>
      <c r="H932" s="1"/>
      <c r="I932" s="1"/>
      <c r="J932" s="1"/>
      <c r="K932" s="111"/>
      <c r="L932" s="111"/>
      <c r="M932" s="111"/>
      <c r="N932" s="111"/>
      <c r="O932" s="111"/>
      <c r="P932" s="112" t="s">
        <v>1601</v>
      </c>
      <c r="Q932" s="111" t="s">
        <v>1737</v>
      </c>
      <c r="R932" s="113" t="str">
        <f>IFERROR(CONCATENATE("*",VLOOKUP(L932,PARAM!E:F,2,0),VLOOKUP(M932,PARAM!K:L,2,0),VLOOKUP(N932,PARAM!H:I,2,0),VLOOKUP(P932,PARAM!S:T,2,0),"*"),"")</f>
        <v/>
      </c>
      <c r="S932" s="111" t="str">
        <f>IFERROR(CONCATENATE(VLOOKUP(L932,PARAM!E:F,2,0),VLOOKUP(M932,PARAM!K:L,2,0),VLOOKUP(N932,PARAM!H:I,2,0),VLOOKUP(O932,PARAM!P:Q,2,0),VLOOKUP(P932,PARAM!S:T,2,0)),"")</f>
        <v/>
      </c>
      <c r="T932" s="111">
        <f t="shared" si="4"/>
        <v>0</v>
      </c>
      <c r="U932" s="111" t="str">
        <f t="shared" si="5"/>
        <v>   </v>
      </c>
    </row>
    <row r="933" hidden="1">
      <c r="A933" s="1"/>
      <c r="B933" s="1"/>
      <c r="C933" s="1"/>
      <c r="D933" s="1"/>
      <c r="E933" s="2"/>
      <c r="F933" s="1"/>
      <c r="G933" s="109">
        <f t="shared" si="8"/>
        <v>0</v>
      </c>
      <c r="H933" s="1"/>
      <c r="I933" s="1"/>
      <c r="J933" s="1"/>
      <c r="K933" s="111"/>
      <c r="L933" s="111"/>
      <c r="M933" s="111"/>
      <c r="N933" s="111"/>
      <c r="O933" s="111"/>
      <c r="P933" s="112" t="s">
        <v>1601</v>
      </c>
      <c r="Q933" s="111" t="s">
        <v>1737</v>
      </c>
      <c r="R933" s="113" t="str">
        <f>IFERROR(CONCATENATE("*",VLOOKUP(L933,PARAM!E:F,2,0),VLOOKUP(M933,PARAM!K:L,2,0),VLOOKUP(N933,PARAM!H:I,2,0),VLOOKUP(P933,PARAM!S:T,2,0),"*"),"")</f>
        <v/>
      </c>
      <c r="S933" s="111" t="str">
        <f>IFERROR(CONCATENATE(VLOOKUP(L933,PARAM!E:F,2,0),VLOOKUP(M933,PARAM!K:L,2,0),VLOOKUP(N933,PARAM!H:I,2,0),VLOOKUP(O933,PARAM!P:Q,2,0),VLOOKUP(P933,PARAM!S:T,2,0)),"")</f>
        <v/>
      </c>
      <c r="T933" s="111">
        <f t="shared" si="4"/>
        <v>0</v>
      </c>
      <c r="U933" s="111" t="str">
        <f t="shared" si="5"/>
        <v>   </v>
      </c>
    </row>
    <row r="934" hidden="1">
      <c r="A934" s="1"/>
      <c r="B934" s="1"/>
      <c r="C934" s="1"/>
      <c r="D934" s="1"/>
      <c r="E934" s="2"/>
      <c r="F934" s="1"/>
      <c r="G934" s="109">
        <f t="shared" si="8"/>
        <v>0</v>
      </c>
      <c r="H934" s="1"/>
      <c r="I934" s="1"/>
      <c r="J934" s="1"/>
      <c r="K934" s="111"/>
      <c r="L934" s="111"/>
      <c r="M934" s="111"/>
      <c r="N934" s="111"/>
      <c r="O934" s="111"/>
      <c r="P934" s="112" t="s">
        <v>1601</v>
      </c>
      <c r="Q934" s="111" t="s">
        <v>1737</v>
      </c>
      <c r="R934" s="113" t="str">
        <f>IFERROR(CONCATENATE("*",VLOOKUP(L934,PARAM!E:F,2,0),VLOOKUP(M934,PARAM!K:L,2,0),VLOOKUP(N934,PARAM!H:I,2,0),VLOOKUP(P934,PARAM!S:T,2,0),"*"),"")</f>
        <v/>
      </c>
      <c r="S934" s="111" t="str">
        <f>IFERROR(CONCATENATE(VLOOKUP(L934,PARAM!E:F,2,0),VLOOKUP(M934,PARAM!K:L,2,0),VLOOKUP(N934,PARAM!H:I,2,0),VLOOKUP(O934,PARAM!P:Q,2,0),VLOOKUP(P934,PARAM!S:T,2,0)),"")</f>
        <v/>
      </c>
      <c r="T934" s="111">
        <f t="shared" si="4"/>
        <v>0</v>
      </c>
      <c r="U934" s="111" t="str">
        <f t="shared" si="5"/>
        <v>   </v>
      </c>
    </row>
    <row r="935" hidden="1">
      <c r="A935" s="1"/>
      <c r="B935" s="1"/>
      <c r="C935" s="1"/>
      <c r="D935" s="1"/>
      <c r="E935" s="2"/>
      <c r="F935" s="1"/>
      <c r="G935" s="109">
        <f t="shared" si="8"/>
        <v>0</v>
      </c>
      <c r="H935" s="1"/>
      <c r="I935" s="1"/>
      <c r="J935" s="1"/>
      <c r="K935" s="111"/>
      <c r="L935" s="111"/>
      <c r="M935" s="111"/>
      <c r="N935" s="111"/>
      <c r="O935" s="111"/>
      <c r="P935" s="112" t="s">
        <v>1601</v>
      </c>
      <c r="Q935" s="111" t="s">
        <v>1737</v>
      </c>
      <c r="R935" s="113" t="str">
        <f>IFERROR(CONCATENATE("*",VLOOKUP(L935,PARAM!E:F,2,0),VLOOKUP(M935,PARAM!K:L,2,0),VLOOKUP(N935,PARAM!H:I,2,0),VLOOKUP(P935,PARAM!S:T,2,0),"*"),"")</f>
        <v/>
      </c>
      <c r="S935" s="111" t="str">
        <f>IFERROR(CONCATENATE(VLOOKUP(L935,PARAM!E:F,2,0),VLOOKUP(M935,PARAM!K:L,2,0),VLOOKUP(N935,PARAM!H:I,2,0),VLOOKUP(O935,PARAM!P:Q,2,0),VLOOKUP(P935,PARAM!S:T,2,0)),"")</f>
        <v/>
      </c>
      <c r="T935" s="111">
        <f t="shared" si="4"/>
        <v>0</v>
      </c>
      <c r="U935" s="111" t="str">
        <f t="shared" si="5"/>
        <v>   </v>
      </c>
    </row>
    <row r="936" hidden="1">
      <c r="A936" s="1"/>
      <c r="B936" s="1"/>
      <c r="C936" s="1"/>
      <c r="D936" s="1"/>
      <c r="E936" s="2"/>
      <c r="F936" s="1"/>
      <c r="G936" s="109">
        <f t="shared" si="8"/>
        <v>0</v>
      </c>
      <c r="H936" s="1"/>
      <c r="I936" s="1"/>
      <c r="J936" s="1"/>
      <c r="K936" s="111"/>
      <c r="L936" s="111"/>
      <c r="M936" s="111"/>
      <c r="N936" s="111"/>
      <c r="O936" s="111"/>
      <c r="P936" s="112" t="s">
        <v>1601</v>
      </c>
      <c r="Q936" s="111" t="s">
        <v>1737</v>
      </c>
      <c r="R936" s="113" t="str">
        <f>IFERROR(CONCATENATE("*",VLOOKUP(L936,PARAM!E:F,2,0),VLOOKUP(M936,PARAM!K:L,2,0),VLOOKUP(N936,PARAM!H:I,2,0),VLOOKUP(P936,PARAM!S:T,2,0),"*"),"")</f>
        <v/>
      </c>
      <c r="S936" s="111" t="str">
        <f>IFERROR(CONCATENATE(VLOOKUP(L936,PARAM!E:F,2,0),VLOOKUP(M936,PARAM!K:L,2,0),VLOOKUP(N936,PARAM!H:I,2,0),VLOOKUP(O936,PARAM!P:Q,2,0),VLOOKUP(P936,PARAM!S:T,2,0)),"")</f>
        <v/>
      </c>
      <c r="T936" s="111">
        <f t="shared" si="4"/>
        <v>0</v>
      </c>
      <c r="U936" s="111" t="str">
        <f t="shared" si="5"/>
        <v>   </v>
      </c>
    </row>
    <row r="937" hidden="1">
      <c r="A937" s="1"/>
      <c r="B937" s="1"/>
      <c r="C937" s="1"/>
      <c r="D937" s="1"/>
      <c r="E937" s="2"/>
      <c r="F937" s="1"/>
      <c r="G937" s="109">
        <f t="shared" si="8"/>
        <v>0</v>
      </c>
      <c r="H937" s="1"/>
      <c r="I937" s="1"/>
      <c r="J937" s="1"/>
      <c r="K937" s="111"/>
      <c r="L937" s="111"/>
      <c r="M937" s="111"/>
      <c r="N937" s="111"/>
      <c r="O937" s="111"/>
      <c r="P937" s="112" t="s">
        <v>1601</v>
      </c>
      <c r="Q937" s="111" t="s">
        <v>1737</v>
      </c>
      <c r="R937" s="113" t="str">
        <f>IFERROR(CONCATENATE("*",VLOOKUP(L937,PARAM!E:F,2,0),VLOOKUP(M937,PARAM!K:L,2,0),VLOOKUP(N937,PARAM!H:I,2,0),VLOOKUP(P937,PARAM!S:T,2,0),"*"),"")</f>
        <v/>
      </c>
      <c r="S937" s="111" t="str">
        <f>IFERROR(CONCATENATE(VLOOKUP(L937,PARAM!E:F,2,0),VLOOKUP(M937,PARAM!K:L,2,0),VLOOKUP(N937,PARAM!H:I,2,0),VLOOKUP(O937,PARAM!P:Q,2,0),VLOOKUP(P937,PARAM!S:T,2,0)),"")</f>
        <v/>
      </c>
      <c r="T937" s="111">
        <f t="shared" si="4"/>
        <v>0</v>
      </c>
      <c r="U937" s="111" t="str">
        <f t="shared" si="5"/>
        <v>   </v>
      </c>
    </row>
    <row r="938" hidden="1">
      <c r="A938" s="1"/>
      <c r="B938" s="1"/>
      <c r="C938" s="1"/>
      <c r="D938" s="1"/>
      <c r="E938" s="2"/>
      <c r="F938" s="1"/>
      <c r="G938" s="109">
        <f t="shared" si="8"/>
        <v>0</v>
      </c>
      <c r="H938" s="1"/>
      <c r="I938" s="1"/>
      <c r="J938" s="1"/>
      <c r="K938" s="111"/>
      <c r="L938" s="111"/>
      <c r="M938" s="111"/>
      <c r="N938" s="111"/>
      <c r="O938" s="111"/>
      <c r="P938" s="112" t="s">
        <v>1601</v>
      </c>
      <c r="Q938" s="111" t="s">
        <v>1737</v>
      </c>
      <c r="R938" s="113" t="str">
        <f>IFERROR(CONCATENATE("*",VLOOKUP(L938,PARAM!E:F,2,0),VLOOKUP(M938,PARAM!K:L,2,0),VLOOKUP(N938,PARAM!H:I,2,0),VLOOKUP(P938,PARAM!S:T,2,0),"*"),"")</f>
        <v/>
      </c>
      <c r="S938" s="111" t="str">
        <f>IFERROR(CONCATENATE(VLOOKUP(L938,PARAM!E:F,2,0),VLOOKUP(M938,PARAM!K:L,2,0),VLOOKUP(N938,PARAM!H:I,2,0),VLOOKUP(O938,PARAM!P:Q,2,0),VLOOKUP(P938,PARAM!S:T,2,0)),"")</f>
        <v/>
      </c>
      <c r="T938" s="111">
        <f t="shared" si="4"/>
        <v>0</v>
      </c>
      <c r="U938" s="111" t="str">
        <f t="shared" si="5"/>
        <v>   </v>
      </c>
    </row>
    <row r="939" hidden="1">
      <c r="A939" s="1"/>
      <c r="B939" s="1"/>
      <c r="C939" s="1"/>
      <c r="D939" s="1"/>
      <c r="E939" s="2"/>
      <c r="F939" s="1"/>
      <c r="G939" s="109">
        <f t="shared" si="8"/>
        <v>0</v>
      </c>
      <c r="H939" s="1"/>
      <c r="I939" s="1"/>
      <c r="J939" s="1"/>
      <c r="K939" s="111"/>
      <c r="L939" s="111"/>
      <c r="M939" s="111"/>
      <c r="N939" s="111"/>
      <c r="O939" s="111"/>
      <c r="P939" s="112" t="s">
        <v>1601</v>
      </c>
      <c r="Q939" s="111" t="s">
        <v>1737</v>
      </c>
      <c r="R939" s="113" t="str">
        <f>IFERROR(CONCATENATE("*",VLOOKUP(L939,PARAM!E:F,2,0),VLOOKUP(M939,PARAM!K:L,2,0),VLOOKUP(N939,PARAM!H:I,2,0),VLOOKUP(P939,PARAM!S:T,2,0),"*"),"")</f>
        <v/>
      </c>
      <c r="S939" s="111" t="str">
        <f>IFERROR(CONCATENATE(VLOOKUP(L939,PARAM!E:F,2,0),VLOOKUP(M939,PARAM!K:L,2,0),VLOOKUP(N939,PARAM!H:I,2,0),VLOOKUP(O939,PARAM!P:Q,2,0),VLOOKUP(P939,PARAM!S:T,2,0)),"")</f>
        <v/>
      </c>
      <c r="T939" s="111">
        <f t="shared" si="4"/>
        <v>0</v>
      </c>
      <c r="U939" s="111" t="str">
        <f t="shared" si="5"/>
        <v>   </v>
      </c>
    </row>
    <row r="940" hidden="1">
      <c r="A940" s="1"/>
      <c r="B940" s="1"/>
      <c r="C940" s="1"/>
      <c r="D940" s="1"/>
      <c r="E940" s="2"/>
      <c r="F940" s="1"/>
      <c r="G940" s="109">
        <f t="shared" si="8"/>
        <v>0</v>
      </c>
      <c r="H940" s="1"/>
      <c r="I940" s="1"/>
      <c r="J940" s="1"/>
      <c r="K940" s="111"/>
      <c r="L940" s="111"/>
      <c r="M940" s="111"/>
      <c r="N940" s="111"/>
      <c r="O940" s="111"/>
      <c r="P940" s="112" t="s">
        <v>1601</v>
      </c>
      <c r="Q940" s="111" t="s">
        <v>1737</v>
      </c>
      <c r="R940" s="113" t="str">
        <f>IFERROR(CONCATENATE("*",VLOOKUP(L940,PARAM!E:F,2,0),VLOOKUP(M940,PARAM!K:L,2,0),VLOOKUP(N940,PARAM!H:I,2,0),VLOOKUP(P940,PARAM!S:T,2,0),"*"),"")</f>
        <v/>
      </c>
      <c r="S940" s="111" t="str">
        <f>IFERROR(CONCATENATE(VLOOKUP(L940,PARAM!E:F,2,0),VLOOKUP(M940,PARAM!K:L,2,0),VLOOKUP(N940,PARAM!H:I,2,0),VLOOKUP(O940,PARAM!P:Q,2,0),VLOOKUP(P940,PARAM!S:T,2,0)),"")</f>
        <v/>
      </c>
      <c r="T940" s="111">
        <f t="shared" si="4"/>
        <v>0</v>
      </c>
      <c r="U940" s="111" t="str">
        <f t="shared" si="5"/>
        <v>   </v>
      </c>
    </row>
    <row r="941" hidden="1">
      <c r="A941" s="1"/>
      <c r="B941" s="1"/>
      <c r="C941" s="1"/>
      <c r="D941" s="1"/>
      <c r="E941" s="2"/>
      <c r="F941" s="1"/>
      <c r="G941" s="109">
        <f t="shared" si="8"/>
        <v>0</v>
      </c>
      <c r="H941" s="1"/>
      <c r="I941" s="1"/>
      <c r="J941" s="1"/>
      <c r="K941" s="111"/>
      <c r="L941" s="111"/>
      <c r="M941" s="111"/>
      <c r="N941" s="111"/>
      <c r="O941" s="111"/>
      <c r="P941" s="112" t="s">
        <v>1601</v>
      </c>
      <c r="Q941" s="111" t="s">
        <v>1737</v>
      </c>
      <c r="R941" s="113" t="str">
        <f>IFERROR(CONCATENATE("*",VLOOKUP(L941,PARAM!E:F,2,0),VLOOKUP(M941,PARAM!K:L,2,0),VLOOKUP(N941,PARAM!H:I,2,0),VLOOKUP(P941,PARAM!S:T,2,0),"*"),"")</f>
        <v/>
      </c>
      <c r="S941" s="111" t="str">
        <f>IFERROR(CONCATENATE(VLOOKUP(L941,PARAM!E:F,2,0),VLOOKUP(M941,PARAM!K:L,2,0),VLOOKUP(N941,PARAM!H:I,2,0),VLOOKUP(O941,PARAM!P:Q,2,0),VLOOKUP(P941,PARAM!S:T,2,0)),"")</f>
        <v/>
      </c>
      <c r="T941" s="111">
        <f t="shared" si="4"/>
        <v>0</v>
      </c>
      <c r="U941" s="111" t="str">
        <f t="shared" si="5"/>
        <v>   </v>
      </c>
    </row>
    <row r="942" hidden="1">
      <c r="A942" s="1"/>
      <c r="B942" s="1"/>
      <c r="C942" s="1"/>
      <c r="D942" s="1"/>
      <c r="E942" s="2"/>
      <c r="F942" s="1"/>
      <c r="G942" s="109">
        <f t="shared" si="8"/>
        <v>0</v>
      </c>
      <c r="H942" s="1"/>
      <c r="I942" s="1"/>
      <c r="J942" s="1"/>
      <c r="K942" s="111"/>
      <c r="L942" s="111"/>
      <c r="M942" s="111"/>
      <c r="N942" s="111"/>
      <c r="O942" s="111"/>
      <c r="P942" s="112" t="s">
        <v>1601</v>
      </c>
      <c r="Q942" s="111" t="s">
        <v>1737</v>
      </c>
      <c r="R942" s="113" t="str">
        <f>IFERROR(CONCATENATE("*",VLOOKUP(L942,PARAM!E:F,2,0),VLOOKUP(M942,PARAM!K:L,2,0),VLOOKUP(N942,PARAM!H:I,2,0),VLOOKUP(P942,PARAM!S:T,2,0),"*"),"")</f>
        <v/>
      </c>
      <c r="S942" s="111" t="str">
        <f>IFERROR(CONCATENATE(VLOOKUP(L942,PARAM!E:F,2,0),VLOOKUP(M942,PARAM!K:L,2,0),VLOOKUP(N942,PARAM!H:I,2,0),VLOOKUP(O942,PARAM!P:Q,2,0),VLOOKUP(P942,PARAM!S:T,2,0)),"")</f>
        <v/>
      </c>
      <c r="T942" s="111">
        <f t="shared" si="4"/>
        <v>0</v>
      </c>
      <c r="U942" s="111" t="str">
        <f t="shared" si="5"/>
        <v>   </v>
      </c>
    </row>
    <row r="943" hidden="1">
      <c r="A943" s="1"/>
      <c r="B943" s="1"/>
      <c r="C943" s="1"/>
      <c r="D943" s="1"/>
      <c r="E943" s="2"/>
      <c r="F943" s="1"/>
      <c r="G943" s="109">
        <f t="shared" si="8"/>
        <v>0</v>
      </c>
      <c r="H943" s="1"/>
      <c r="I943" s="1"/>
      <c r="J943" s="1"/>
      <c r="K943" s="111"/>
      <c r="L943" s="111"/>
      <c r="M943" s="111"/>
      <c r="N943" s="111"/>
      <c r="O943" s="111"/>
      <c r="P943" s="112" t="s">
        <v>1601</v>
      </c>
      <c r="Q943" s="111" t="s">
        <v>1737</v>
      </c>
      <c r="R943" s="113" t="str">
        <f>IFERROR(CONCATENATE("*",VLOOKUP(L943,PARAM!E:F,2,0),VLOOKUP(M943,PARAM!K:L,2,0),VLOOKUP(N943,PARAM!H:I,2,0),VLOOKUP(P943,PARAM!S:T,2,0),"*"),"")</f>
        <v/>
      </c>
      <c r="S943" s="111" t="str">
        <f>IFERROR(CONCATENATE(VLOOKUP(L943,PARAM!E:F,2,0),VLOOKUP(M943,PARAM!K:L,2,0),VLOOKUP(N943,PARAM!H:I,2,0),VLOOKUP(O943,PARAM!P:Q,2,0),VLOOKUP(P943,PARAM!S:T,2,0)),"")</f>
        <v/>
      </c>
      <c r="T943" s="111">
        <f t="shared" si="4"/>
        <v>0</v>
      </c>
      <c r="U943" s="111" t="str">
        <f t="shared" si="5"/>
        <v>   </v>
      </c>
    </row>
    <row r="944" hidden="1">
      <c r="A944" s="1"/>
      <c r="B944" s="1"/>
      <c r="C944" s="1"/>
      <c r="D944" s="1"/>
      <c r="E944" s="2"/>
      <c r="F944" s="1"/>
      <c r="G944" s="109">
        <f t="shared" si="8"/>
        <v>0</v>
      </c>
      <c r="H944" s="1"/>
      <c r="I944" s="1"/>
      <c r="J944" s="1"/>
      <c r="K944" s="111"/>
      <c r="L944" s="111"/>
      <c r="M944" s="111"/>
      <c r="N944" s="111"/>
      <c r="O944" s="111"/>
      <c r="P944" s="112" t="s">
        <v>1601</v>
      </c>
      <c r="Q944" s="111" t="s">
        <v>1737</v>
      </c>
      <c r="R944" s="113" t="str">
        <f>IFERROR(CONCATENATE("*",VLOOKUP(L944,PARAM!E:F,2,0),VLOOKUP(M944,PARAM!K:L,2,0),VLOOKUP(N944,PARAM!H:I,2,0),VLOOKUP(P944,PARAM!S:T,2,0),"*"),"")</f>
        <v/>
      </c>
      <c r="S944" s="111" t="str">
        <f>IFERROR(CONCATENATE(VLOOKUP(L944,PARAM!E:F,2,0),VLOOKUP(M944,PARAM!K:L,2,0),VLOOKUP(N944,PARAM!H:I,2,0),VLOOKUP(O944,PARAM!P:Q,2,0),VLOOKUP(P944,PARAM!S:T,2,0)),"")</f>
        <v/>
      </c>
      <c r="T944" s="111">
        <f t="shared" si="4"/>
        <v>0</v>
      </c>
      <c r="U944" s="111" t="str">
        <f t="shared" si="5"/>
        <v>   </v>
      </c>
    </row>
    <row r="945" hidden="1">
      <c r="A945" s="1"/>
      <c r="B945" s="1"/>
      <c r="C945" s="1"/>
      <c r="D945" s="1"/>
      <c r="E945" s="2"/>
      <c r="F945" s="1"/>
      <c r="G945" s="109">
        <f t="shared" si="8"/>
        <v>0</v>
      </c>
      <c r="H945" s="1"/>
      <c r="I945" s="1"/>
      <c r="J945" s="1"/>
      <c r="K945" s="111"/>
      <c r="L945" s="111"/>
      <c r="M945" s="111"/>
      <c r="N945" s="111"/>
      <c r="O945" s="111"/>
      <c r="P945" s="112" t="s">
        <v>1601</v>
      </c>
      <c r="Q945" s="111" t="s">
        <v>1737</v>
      </c>
      <c r="R945" s="113" t="str">
        <f>IFERROR(CONCATENATE("*",VLOOKUP(L945,PARAM!E:F,2,0),VLOOKUP(M945,PARAM!K:L,2,0),VLOOKUP(N945,PARAM!H:I,2,0),VLOOKUP(P945,PARAM!S:T,2,0),"*"),"")</f>
        <v/>
      </c>
      <c r="S945" s="111" t="str">
        <f>IFERROR(CONCATENATE(VLOOKUP(L945,PARAM!E:F,2,0),VLOOKUP(M945,PARAM!K:L,2,0),VLOOKUP(N945,PARAM!H:I,2,0),VLOOKUP(O945,PARAM!P:Q,2,0),VLOOKUP(P945,PARAM!S:T,2,0)),"")</f>
        <v/>
      </c>
      <c r="T945" s="111">
        <f t="shared" si="4"/>
        <v>0</v>
      </c>
      <c r="U945" s="111" t="str">
        <f t="shared" si="5"/>
        <v>   </v>
      </c>
    </row>
    <row r="946" hidden="1">
      <c r="A946" s="1"/>
      <c r="B946" s="1"/>
      <c r="C946" s="1"/>
      <c r="D946" s="1"/>
      <c r="E946" s="2"/>
      <c r="F946" s="1"/>
      <c r="G946" s="109">
        <f t="shared" si="8"/>
        <v>0</v>
      </c>
      <c r="H946" s="1"/>
      <c r="I946" s="1"/>
      <c r="J946" s="1"/>
      <c r="K946" s="111"/>
      <c r="L946" s="111"/>
      <c r="M946" s="111"/>
      <c r="N946" s="111"/>
      <c r="O946" s="111"/>
      <c r="P946" s="112" t="s">
        <v>1601</v>
      </c>
      <c r="Q946" s="111" t="s">
        <v>1737</v>
      </c>
      <c r="R946" s="113" t="str">
        <f>IFERROR(CONCATENATE("*",VLOOKUP(L946,PARAM!E:F,2,0),VLOOKUP(M946,PARAM!K:L,2,0),VLOOKUP(N946,PARAM!H:I,2,0),VLOOKUP(P946,PARAM!S:T,2,0),"*"),"")</f>
        <v/>
      </c>
      <c r="S946" s="111" t="str">
        <f>IFERROR(CONCATENATE(VLOOKUP(L946,PARAM!E:F,2,0),VLOOKUP(M946,PARAM!K:L,2,0),VLOOKUP(N946,PARAM!H:I,2,0),VLOOKUP(O946,PARAM!P:Q,2,0),VLOOKUP(P946,PARAM!S:T,2,0)),"")</f>
        <v/>
      </c>
      <c r="T946" s="111">
        <f t="shared" si="4"/>
        <v>0</v>
      </c>
      <c r="U946" s="111" t="str">
        <f t="shared" si="5"/>
        <v>   </v>
      </c>
    </row>
    <row r="947" hidden="1">
      <c r="A947" s="1"/>
      <c r="B947" s="1"/>
      <c r="C947" s="1"/>
      <c r="D947" s="1"/>
      <c r="E947" s="2"/>
      <c r="F947" s="1"/>
      <c r="G947" s="109">
        <f t="shared" si="8"/>
        <v>0</v>
      </c>
      <c r="H947" s="1"/>
      <c r="I947" s="1"/>
      <c r="J947" s="1"/>
      <c r="K947" s="111"/>
      <c r="L947" s="111"/>
      <c r="M947" s="111"/>
      <c r="N947" s="111"/>
      <c r="O947" s="111"/>
      <c r="P947" s="112" t="s">
        <v>1601</v>
      </c>
      <c r="Q947" s="111" t="s">
        <v>1737</v>
      </c>
      <c r="R947" s="113" t="str">
        <f>IFERROR(CONCATENATE("*",VLOOKUP(L947,PARAM!E:F,2,0),VLOOKUP(M947,PARAM!K:L,2,0),VLOOKUP(N947,PARAM!H:I,2,0),VLOOKUP(P947,PARAM!S:T,2,0),"*"),"")</f>
        <v/>
      </c>
      <c r="S947" s="111" t="str">
        <f>IFERROR(CONCATENATE(VLOOKUP(L947,PARAM!E:F,2,0),VLOOKUP(M947,PARAM!K:L,2,0),VLOOKUP(N947,PARAM!H:I,2,0),VLOOKUP(O947,PARAM!P:Q,2,0),VLOOKUP(P947,PARAM!S:T,2,0)),"")</f>
        <v/>
      </c>
      <c r="T947" s="111">
        <f t="shared" si="4"/>
        <v>0</v>
      </c>
      <c r="U947" s="111" t="str">
        <f t="shared" si="5"/>
        <v>   </v>
      </c>
    </row>
    <row r="948" hidden="1">
      <c r="A948" s="1"/>
      <c r="B948" s="1"/>
      <c r="C948" s="1"/>
      <c r="D948" s="1"/>
      <c r="E948" s="2"/>
      <c r="F948" s="1"/>
      <c r="G948" s="109">
        <f t="shared" si="8"/>
        <v>0</v>
      </c>
      <c r="H948" s="1"/>
      <c r="I948" s="1"/>
      <c r="J948" s="1"/>
      <c r="K948" s="111"/>
      <c r="L948" s="111"/>
      <c r="M948" s="111"/>
      <c r="N948" s="111"/>
      <c r="O948" s="111"/>
      <c r="P948" s="112" t="s">
        <v>1601</v>
      </c>
      <c r="Q948" s="111" t="s">
        <v>1737</v>
      </c>
      <c r="R948" s="113" t="str">
        <f>IFERROR(CONCATENATE("*",VLOOKUP(L948,PARAM!E:F,2,0),VLOOKUP(M948,PARAM!K:L,2,0),VLOOKUP(N948,PARAM!H:I,2,0),VLOOKUP(P948,PARAM!S:T,2,0),"*"),"")</f>
        <v/>
      </c>
      <c r="S948" s="111" t="str">
        <f>IFERROR(CONCATENATE(VLOOKUP(L948,PARAM!E:F,2,0),VLOOKUP(M948,PARAM!K:L,2,0),VLOOKUP(N948,PARAM!H:I,2,0),VLOOKUP(O948,PARAM!P:Q,2,0),VLOOKUP(P948,PARAM!S:T,2,0)),"")</f>
        <v/>
      </c>
      <c r="T948" s="111">
        <f t="shared" si="4"/>
        <v>0</v>
      </c>
      <c r="U948" s="111" t="str">
        <f t="shared" si="5"/>
        <v>   </v>
      </c>
    </row>
    <row r="949" hidden="1">
      <c r="A949" s="1"/>
      <c r="B949" s="1"/>
      <c r="C949" s="1"/>
      <c r="D949" s="1"/>
      <c r="E949" s="2"/>
      <c r="F949" s="1"/>
      <c r="G949" s="109">
        <f t="shared" si="8"/>
        <v>0</v>
      </c>
      <c r="H949" s="1"/>
      <c r="I949" s="1"/>
      <c r="J949" s="1"/>
      <c r="K949" s="111"/>
      <c r="L949" s="111"/>
      <c r="M949" s="111"/>
      <c r="N949" s="111"/>
      <c r="O949" s="111"/>
      <c r="P949" s="112" t="s">
        <v>1601</v>
      </c>
      <c r="Q949" s="111" t="s">
        <v>1737</v>
      </c>
      <c r="R949" s="113" t="str">
        <f>IFERROR(CONCATENATE("*",VLOOKUP(L949,PARAM!E:F,2,0),VLOOKUP(M949,PARAM!K:L,2,0),VLOOKUP(N949,PARAM!H:I,2,0),VLOOKUP(P949,PARAM!S:T,2,0),"*"),"")</f>
        <v/>
      </c>
      <c r="S949" s="111" t="str">
        <f>IFERROR(CONCATENATE(VLOOKUP(L949,PARAM!E:F,2,0),VLOOKUP(M949,PARAM!K:L,2,0),VLOOKUP(N949,PARAM!H:I,2,0),VLOOKUP(O949,PARAM!P:Q,2,0),VLOOKUP(P949,PARAM!S:T,2,0)),"")</f>
        <v/>
      </c>
      <c r="T949" s="111">
        <f t="shared" si="4"/>
        <v>0</v>
      </c>
      <c r="U949" s="111" t="str">
        <f t="shared" si="5"/>
        <v>   </v>
      </c>
    </row>
    <row r="950" hidden="1">
      <c r="A950" s="1"/>
      <c r="B950" s="1"/>
      <c r="C950" s="1"/>
      <c r="D950" s="1"/>
      <c r="E950" s="2"/>
      <c r="F950" s="1"/>
      <c r="G950" s="109">
        <f t="shared" si="8"/>
        <v>0</v>
      </c>
      <c r="H950" s="1"/>
      <c r="I950" s="1"/>
      <c r="J950" s="1"/>
      <c r="K950" s="111"/>
      <c r="L950" s="111"/>
      <c r="M950" s="111"/>
      <c r="N950" s="111"/>
      <c r="O950" s="111"/>
      <c r="P950" s="112" t="s">
        <v>1601</v>
      </c>
      <c r="Q950" s="111" t="s">
        <v>1737</v>
      </c>
      <c r="R950" s="113" t="str">
        <f>IFERROR(CONCATENATE("*",VLOOKUP(L950,PARAM!E:F,2,0),VLOOKUP(M950,PARAM!K:L,2,0),VLOOKUP(N950,PARAM!H:I,2,0),VLOOKUP(P950,PARAM!S:T,2,0),"*"),"")</f>
        <v/>
      </c>
      <c r="S950" s="111" t="str">
        <f>IFERROR(CONCATENATE(VLOOKUP(L950,PARAM!E:F,2,0),VLOOKUP(M950,PARAM!K:L,2,0),VLOOKUP(N950,PARAM!H:I,2,0),VLOOKUP(O950,PARAM!P:Q,2,0),VLOOKUP(P950,PARAM!S:T,2,0)),"")</f>
        <v/>
      </c>
      <c r="T950" s="111">
        <f t="shared" si="4"/>
        <v>0</v>
      </c>
      <c r="U950" s="111" t="str">
        <f t="shared" si="5"/>
        <v>   </v>
      </c>
    </row>
    <row r="951" hidden="1">
      <c r="A951" s="1"/>
      <c r="B951" s="1"/>
      <c r="C951" s="1"/>
      <c r="D951" s="1"/>
      <c r="E951" s="2"/>
      <c r="F951" s="1"/>
      <c r="G951" s="109">
        <f t="shared" si="8"/>
        <v>0</v>
      </c>
      <c r="H951" s="1"/>
      <c r="I951" s="1"/>
      <c r="J951" s="1"/>
      <c r="K951" s="111"/>
      <c r="L951" s="111"/>
      <c r="M951" s="111"/>
      <c r="N951" s="111"/>
      <c r="O951" s="111"/>
      <c r="P951" s="112" t="s">
        <v>1601</v>
      </c>
      <c r="Q951" s="111" t="s">
        <v>1737</v>
      </c>
      <c r="R951" s="113" t="str">
        <f>IFERROR(CONCATENATE("*",VLOOKUP(L951,PARAM!E:F,2,0),VLOOKUP(M951,PARAM!K:L,2,0),VLOOKUP(N951,PARAM!H:I,2,0),VLOOKUP(P951,PARAM!S:T,2,0),"*"),"")</f>
        <v/>
      </c>
      <c r="S951" s="111" t="str">
        <f>IFERROR(CONCATENATE(VLOOKUP(L951,PARAM!E:F,2,0),VLOOKUP(M951,PARAM!K:L,2,0),VLOOKUP(N951,PARAM!H:I,2,0),VLOOKUP(O951,PARAM!P:Q,2,0),VLOOKUP(P951,PARAM!S:T,2,0)),"")</f>
        <v/>
      </c>
      <c r="T951" s="111">
        <f t="shared" si="4"/>
        <v>0</v>
      </c>
      <c r="U951" s="111" t="str">
        <f t="shared" si="5"/>
        <v>   </v>
      </c>
    </row>
    <row r="952" hidden="1">
      <c r="A952" s="1"/>
      <c r="B952" s="1"/>
      <c r="C952" s="1"/>
      <c r="D952" s="1"/>
      <c r="E952" s="2"/>
      <c r="F952" s="1"/>
      <c r="G952" s="109">
        <f t="shared" si="8"/>
        <v>0</v>
      </c>
      <c r="H952" s="1"/>
      <c r="I952" s="1"/>
      <c r="J952" s="1"/>
      <c r="K952" s="111"/>
      <c r="L952" s="111"/>
      <c r="M952" s="111"/>
      <c r="N952" s="111"/>
      <c r="O952" s="111"/>
      <c r="P952" s="112" t="s">
        <v>1601</v>
      </c>
      <c r="Q952" s="111" t="s">
        <v>1737</v>
      </c>
      <c r="R952" s="113" t="str">
        <f>IFERROR(CONCATENATE("*",VLOOKUP(L952,PARAM!E:F,2,0),VLOOKUP(M952,PARAM!K:L,2,0),VLOOKUP(N952,PARAM!H:I,2,0),VLOOKUP(P952,PARAM!S:T,2,0),"*"),"")</f>
        <v/>
      </c>
      <c r="S952" s="111" t="str">
        <f>IFERROR(CONCATENATE(VLOOKUP(L952,PARAM!E:F,2,0),VLOOKUP(M952,PARAM!K:L,2,0),VLOOKUP(N952,PARAM!H:I,2,0),VLOOKUP(O952,PARAM!P:Q,2,0),VLOOKUP(P952,PARAM!S:T,2,0)),"")</f>
        <v/>
      </c>
      <c r="T952" s="111">
        <f t="shared" si="4"/>
        <v>0</v>
      </c>
      <c r="U952" s="111" t="str">
        <f t="shared" si="5"/>
        <v>   </v>
      </c>
    </row>
    <row r="953" hidden="1">
      <c r="A953" s="1"/>
      <c r="B953" s="1"/>
      <c r="C953" s="1"/>
      <c r="D953" s="1"/>
      <c r="E953" s="2"/>
      <c r="F953" s="1"/>
      <c r="G953" s="109">
        <f t="shared" si="8"/>
        <v>0</v>
      </c>
      <c r="H953" s="1"/>
      <c r="I953" s="1"/>
      <c r="J953" s="1"/>
      <c r="K953" s="111"/>
      <c r="L953" s="111"/>
      <c r="M953" s="111"/>
      <c r="N953" s="111"/>
      <c r="O953" s="111"/>
      <c r="P953" s="112" t="s">
        <v>1601</v>
      </c>
      <c r="Q953" s="111" t="s">
        <v>1737</v>
      </c>
      <c r="R953" s="113" t="str">
        <f>IFERROR(CONCATENATE("*",VLOOKUP(L953,PARAM!E:F,2,0),VLOOKUP(M953,PARAM!K:L,2,0),VLOOKUP(N953,PARAM!H:I,2,0),VLOOKUP(P953,PARAM!S:T,2,0),"*"),"")</f>
        <v/>
      </c>
      <c r="S953" s="111" t="str">
        <f>IFERROR(CONCATENATE(VLOOKUP(L953,PARAM!E:F,2,0),VLOOKUP(M953,PARAM!K:L,2,0),VLOOKUP(N953,PARAM!H:I,2,0),VLOOKUP(O953,PARAM!P:Q,2,0),VLOOKUP(P953,PARAM!S:T,2,0)),"")</f>
        <v/>
      </c>
      <c r="T953" s="111">
        <f t="shared" si="4"/>
        <v>0</v>
      </c>
      <c r="U953" s="111" t="str">
        <f t="shared" si="5"/>
        <v>   </v>
      </c>
    </row>
    <row r="954" hidden="1">
      <c r="A954" s="1"/>
      <c r="B954" s="1"/>
      <c r="C954" s="1"/>
      <c r="D954" s="1"/>
      <c r="E954" s="2"/>
      <c r="F954" s="1"/>
      <c r="G954" s="109">
        <f t="shared" si="8"/>
        <v>0</v>
      </c>
      <c r="H954" s="1"/>
      <c r="I954" s="1"/>
      <c r="J954" s="1"/>
      <c r="K954" s="111"/>
      <c r="L954" s="111"/>
      <c r="M954" s="111"/>
      <c r="N954" s="111"/>
      <c r="O954" s="111"/>
      <c r="P954" s="112" t="s">
        <v>1601</v>
      </c>
      <c r="Q954" s="111" t="s">
        <v>1737</v>
      </c>
      <c r="R954" s="113" t="str">
        <f>IFERROR(CONCATENATE("*",VLOOKUP(L954,PARAM!E:F,2,0),VLOOKUP(M954,PARAM!K:L,2,0),VLOOKUP(N954,PARAM!H:I,2,0),VLOOKUP(P954,PARAM!S:T,2,0),"*"),"")</f>
        <v/>
      </c>
      <c r="S954" s="111" t="str">
        <f>IFERROR(CONCATENATE(VLOOKUP(L954,PARAM!E:F,2,0),VLOOKUP(M954,PARAM!K:L,2,0),VLOOKUP(N954,PARAM!H:I,2,0),VLOOKUP(O954,PARAM!P:Q,2,0),VLOOKUP(P954,PARAM!S:T,2,0)),"")</f>
        <v/>
      </c>
      <c r="T954" s="111">
        <f t="shared" si="4"/>
        <v>0</v>
      </c>
      <c r="U954" s="111" t="str">
        <f t="shared" si="5"/>
        <v>   </v>
      </c>
    </row>
    <row r="955" hidden="1">
      <c r="A955" s="1"/>
      <c r="B955" s="1"/>
      <c r="C955" s="1"/>
      <c r="D955" s="1"/>
      <c r="E955" s="2"/>
      <c r="F955" s="1"/>
      <c r="G955" s="109">
        <f t="shared" si="8"/>
        <v>0</v>
      </c>
      <c r="H955" s="1"/>
      <c r="I955" s="1"/>
      <c r="J955" s="1"/>
      <c r="K955" s="111"/>
      <c r="L955" s="111"/>
      <c r="M955" s="111"/>
      <c r="N955" s="111"/>
      <c r="O955" s="111"/>
      <c r="P955" s="112" t="s">
        <v>1601</v>
      </c>
      <c r="Q955" s="111" t="s">
        <v>1737</v>
      </c>
      <c r="R955" s="113" t="str">
        <f>IFERROR(CONCATENATE("*",VLOOKUP(L955,PARAM!E:F,2,0),VLOOKUP(M955,PARAM!K:L,2,0),VLOOKUP(N955,PARAM!H:I,2,0),VLOOKUP(P955,PARAM!S:T,2,0),"*"),"")</f>
        <v/>
      </c>
      <c r="S955" s="111" t="str">
        <f>IFERROR(CONCATENATE(VLOOKUP(L955,PARAM!E:F,2,0),VLOOKUP(M955,PARAM!K:L,2,0),VLOOKUP(N955,PARAM!H:I,2,0),VLOOKUP(O955,PARAM!P:Q,2,0),VLOOKUP(P955,PARAM!S:T,2,0)),"")</f>
        <v/>
      </c>
      <c r="T955" s="111">
        <f t="shared" si="4"/>
        <v>0</v>
      </c>
      <c r="U955" s="111" t="str">
        <f t="shared" si="5"/>
        <v>   </v>
      </c>
    </row>
    <row r="956" hidden="1">
      <c r="A956" s="1"/>
      <c r="B956" s="1"/>
      <c r="C956" s="1"/>
      <c r="D956" s="1"/>
      <c r="E956" s="2"/>
      <c r="F956" s="1"/>
      <c r="G956" s="109">
        <f t="shared" si="8"/>
        <v>0</v>
      </c>
      <c r="H956" s="1"/>
      <c r="I956" s="1"/>
      <c r="J956" s="1"/>
      <c r="K956" s="111"/>
      <c r="L956" s="111"/>
      <c r="M956" s="111"/>
      <c r="N956" s="111"/>
      <c r="O956" s="111"/>
      <c r="P956" s="112" t="s">
        <v>1601</v>
      </c>
      <c r="Q956" s="111" t="s">
        <v>1737</v>
      </c>
      <c r="R956" s="113" t="str">
        <f>IFERROR(CONCATENATE("*",VLOOKUP(L956,PARAM!E:F,2,0),VLOOKUP(M956,PARAM!K:L,2,0),VLOOKUP(N956,PARAM!H:I,2,0),VLOOKUP(P956,PARAM!S:T,2,0),"*"),"")</f>
        <v/>
      </c>
      <c r="S956" s="111" t="str">
        <f>IFERROR(CONCATENATE(VLOOKUP(L956,PARAM!E:F,2,0),VLOOKUP(M956,PARAM!K:L,2,0),VLOOKUP(N956,PARAM!H:I,2,0),VLOOKUP(O956,PARAM!P:Q,2,0),VLOOKUP(P956,PARAM!S:T,2,0)),"")</f>
        <v/>
      </c>
      <c r="T956" s="111">
        <f t="shared" si="4"/>
        <v>0</v>
      </c>
      <c r="U956" s="111" t="str">
        <f t="shared" si="5"/>
        <v>   </v>
      </c>
    </row>
    <row r="957" hidden="1">
      <c r="A957" s="1"/>
      <c r="B957" s="1"/>
      <c r="C957" s="1"/>
      <c r="D957" s="1"/>
      <c r="E957" s="2"/>
      <c r="F957" s="1"/>
      <c r="G957" s="109">
        <f t="shared" si="8"/>
        <v>0</v>
      </c>
      <c r="H957" s="1"/>
      <c r="I957" s="1"/>
      <c r="J957" s="1"/>
      <c r="K957" s="111"/>
      <c r="L957" s="111"/>
      <c r="M957" s="111"/>
      <c r="N957" s="111"/>
      <c r="O957" s="111"/>
      <c r="P957" s="112" t="s">
        <v>1601</v>
      </c>
      <c r="Q957" s="111" t="s">
        <v>1737</v>
      </c>
      <c r="R957" s="113" t="str">
        <f>IFERROR(CONCATENATE("*",VLOOKUP(L957,PARAM!E:F,2,0),VLOOKUP(M957,PARAM!K:L,2,0),VLOOKUP(N957,PARAM!H:I,2,0),VLOOKUP(P957,PARAM!S:T,2,0),"*"),"")</f>
        <v/>
      </c>
      <c r="S957" s="111" t="str">
        <f>IFERROR(CONCATENATE(VLOOKUP(L957,PARAM!E:F,2,0),VLOOKUP(M957,PARAM!K:L,2,0),VLOOKUP(N957,PARAM!H:I,2,0),VLOOKUP(O957,PARAM!P:Q,2,0),VLOOKUP(P957,PARAM!S:T,2,0)),"")</f>
        <v/>
      </c>
      <c r="T957" s="111">
        <f t="shared" si="4"/>
        <v>0</v>
      </c>
      <c r="U957" s="111" t="str">
        <f t="shared" si="5"/>
        <v>   </v>
      </c>
    </row>
    <row r="958" hidden="1">
      <c r="A958" s="1"/>
      <c r="B958" s="1"/>
      <c r="C958" s="1"/>
      <c r="D958" s="1"/>
      <c r="E958" s="2"/>
      <c r="F958" s="1"/>
      <c r="G958" s="109">
        <f t="shared" si="8"/>
        <v>0</v>
      </c>
      <c r="H958" s="1"/>
      <c r="I958" s="1"/>
      <c r="J958" s="1"/>
      <c r="K958" s="111"/>
      <c r="L958" s="111"/>
      <c r="M958" s="111"/>
      <c r="N958" s="111"/>
      <c r="O958" s="111"/>
      <c r="P958" s="112" t="s">
        <v>1601</v>
      </c>
      <c r="Q958" s="111" t="s">
        <v>1737</v>
      </c>
      <c r="R958" s="113" t="str">
        <f>IFERROR(CONCATENATE("*",VLOOKUP(L958,PARAM!E:F,2,0),VLOOKUP(M958,PARAM!K:L,2,0),VLOOKUP(N958,PARAM!H:I,2,0),VLOOKUP(P958,PARAM!S:T,2,0),"*"),"")</f>
        <v/>
      </c>
      <c r="S958" s="111" t="str">
        <f>IFERROR(CONCATENATE(VLOOKUP(L958,PARAM!E:F,2,0),VLOOKUP(M958,PARAM!K:L,2,0),VLOOKUP(N958,PARAM!H:I,2,0),VLOOKUP(O958,PARAM!P:Q,2,0),VLOOKUP(P958,PARAM!S:T,2,0)),"")</f>
        <v/>
      </c>
      <c r="T958" s="111">
        <f t="shared" si="4"/>
        <v>0</v>
      </c>
      <c r="U958" s="111" t="str">
        <f t="shared" si="5"/>
        <v>   </v>
      </c>
    </row>
    <row r="959" hidden="1">
      <c r="A959" s="1"/>
      <c r="B959" s="1"/>
      <c r="C959" s="1"/>
      <c r="D959" s="1"/>
      <c r="E959" s="2"/>
      <c r="F959" s="1"/>
      <c r="G959" s="109">
        <f t="shared" si="8"/>
        <v>0</v>
      </c>
      <c r="H959" s="1"/>
      <c r="I959" s="1"/>
      <c r="J959" s="1"/>
      <c r="K959" s="111"/>
      <c r="L959" s="111"/>
      <c r="M959" s="111"/>
      <c r="N959" s="111"/>
      <c r="O959" s="111"/>
      <c r="P959" s="112" t="s">
        <v>1601</v>
      </c>
      <c r="Q959" s="111" t="s">
        <v>1737</v>
      </c>
      <c r="R959" s="113" t="str">
        <f>IFERROR(CONCATENATE("*",VLOOKUP(L959,PARAM!E:F,2,0),VLOOKUP(M959,PARAM!K:L,2,0),VLOOKUP(N959,PARAM!H:I,2,0),VLOOKUP(P959,PARAM!S:T,2,0),"*"),"")</f>
        <v/>
      </c>
      <c r="S959" s="111" t="str">
        <f>IFERROR(CONCATENATE(VLOOKUP(L959,PARAM!E:F,2,0),VLOOKUP(M959,PARAM!K:L,2,0),VLOOKUP(N959,PARAM!H:I,2,0),VLOOKUP(O959,PARAM!P:Q,2,0),VLOOKUP(P959,PARAM!S:T,2,0)),"")</f>
        <v/>
      </c>
      <c r="T959" s="111">
        <f t="shared" si="4"/>
        <v>0</v>
      </c>
      <c r="U959" s="111" t="str">
        <f t="shared" si="5"/>
        <v>   </v>
      </c>
    </row>
    <row r="960" hidden="1">
      <c r="A960" s="1"/>
      <c r="B960" s="1"/>
      <c r="C960" s="1"/>
      <c r="D960" s="1"/>
      <c r="E960" s="2"/>
      <c r="F960" s="1"/>
      <c r="G960" s="109">
        <f t="shared" si="8"/>
        <v>0</v>
      </c>
      <c r="H960" s="1"/>
      <c r="I960" s="1"/>
      <c r="J960" s="1"/>
      <c r="K960" s="111"/>
      <c r="L960" s="111"/>
      <c r="M960" s="111"/>
      <c r="N960" s="111"/>
      <c r="O960" s="111"/>
      <c r="P960" s="112" t="s">
        <v>1601</v>
      </c>
      <c r="Q960" s="111" t="s">
        <v>1737</v>
      </c>
      <c r="R960" s="113" t="str">
        <f>IFERROR(CONCATENATE("*",VLOOKUP(L960,PARAM!E:F,2,0),VLOOKUP(M960,PARAM!K:L,2,0),VLOOKUP(N960,PARAM!H:I,2,0),VLOOKUP(P960,PARAM!S:T,2,0),"*"),"")</f>
        <v/>
      </c>
      <c r="S960" s="111" t="str">
        <f>IFERROR(CONCATENATE(VLOOKUP(L960,PARAM!E:F,2,0),VLOOKUP(M960,PARAM!K:L,2,0),VLOOKUP(N960,PARAM!H:I,2,0),VLOOKUP(O960,PARAM!P:Q,2,0),VLOOKUP(P960,PARAM!S:T,2,0)),"")</f>
        <v/>
      </c>
      <c r="T960" s="111">
        <f t="shared" si="4"/>
        <v>0</v>
      </c>
      <c r="U960" s="111" t="str">
        <f t="shared" si="5"/>
        <v>   </v>
      </c>
    </row>
    <row r="961" hidden="1">
      <c r="A961" s="1"/>
      <c r="B961" s="1"/>
      <c r="C961" s="1"/>
      <c r="D961" s="1"/>
      <c r="E961" s="2"/>
      <c r="F961" s="1"/>
      <c r="G961" s="109">
        <f t="shared" si="8"/>
        <v>0</v>
      </c>
      <c r="H961" s="1"/>
      <c r="I961" s="1"/>
      <c r="J961" s="1"/>
      <c r="K961" s="111"/>
      <c r="L961" s="111"/>
      <c r="M961" s="111"/>
      <c r="N961" s="111"/>
      <c r="O961" s="111"/>
      <c r="P961" s="112" t="s">
        <v>1601</v>
      </c>
      <c r="Q961" s="111" t="s">
        <v>1737</v>
      </c>
      <c r="R961" s="113" t="str">
        <f>IFERROR(CONCATENATE("*",VLOOKUP(L961,PARAM!E:F,2,0),VLOOKUP(M961,PARAM!K:L,2,0),VLOOKUP(N961,PARAM!H:I,2,0),VLOOKUP(P961,PARAM!S:T,2,0),"*"),"")</f>
        <v/>
      </c>
      <c r="S961" s="111" t="str">
        <f>IFERROR(CONCATENATE(VLOOKUP(L961,PARAM!E:F,2,0),VLOOKUP(M961,PARAM!K:L,2,0),VLOOKUP(N961,PARAM!H:I,2,0),VLOOKUP(O961,PARAM!P:Q,2,0),VLOOKUP(P961,PARAM!S:T,2,0)),"")</f>
        <v/>
      </c>
      <c r="T961" s="111">
        <f t="shared" si="4"/>
        <v>0</v>
      </c>
      <c r="U961" s="111" t="str">
        <f t="shared" si="5"/>
        <v>   </v>
      </c>
    </row>
    <row r="962" hidden="1">
      <c r="A962" s="1"/>
      <c r="B962" s="1"/>
      <c r="C962" s="1"/>
      <c r="D962" s="1"/>
      <c r="E962" s="2"/>
      <c r="F962" s="1"/>
      <c r="G962" s="109">
        <f t="shared" si="8"/>
        <v>0</v>
      </c>
      <c r="H962" s="1"/>
      <c r="I962" s="1"/>
      <c r="J962" s="1"/>
      <c r="K962" s="111"/>
      <c r="L962" s="111"/>
      <c r="M962" s="111"/>
      <c r="N962" s="111"/>
      <c r="O962" s="111"/>
      <c r="P962" s="112" t="s">
        <v>1601</v>
      </c>
      <c r="Q962" s="111" t="s">
        <v>1737</v>
      </c>
      <c r="R962" s="113" t="str">
        <f>IFERROR(CONCATENATE("*",VLOOKUP(L962,PARAM!E:F,2,0),VLOOKUP(M962,PARAM!K:L,2,0),VLOOKUP(N962,PARAM!H:I,2,0),VLOOKUP(P962,PARAM!S:T,2,0),"*"),"")</f>
        <v/>
      </c>
      <c r="S962" s="111" t="str">
        <f>IFERROR(CONCATENATE(VLOOKUP(L962,PARAM!E:F,2,0),VLOOKUP(M962,PARAM!K:L,2,0),VLOOKUP(N962,PARAM!H:I,2,0),VLOOKUP(O962,PARAM!P:Q,2,0),VLOOKUP(P962,PARAM!S:T,2,0)),"")</f>
        <v/>
      </c>
      <c r="T962" s="111">
        <f t="shared" si="4"/>
        <v>0</v>
      </c>
      <c r="U962" s="111" t="str">
        <f t="shared" si="5"/>
        <v>   </v>
      </c>
    </row>
    <row r="963" hidden="1">
      <c r="A963" s="1"/>
      <c r="B963" s="1"/>
      <c r="C963" s="1"/>
      <c r="D963" s="1"/>
      <c r="E963" s="2"/>
      <c r="F963" s="1"/>
      <c r="G963" s="109">
        <f t="shared" si="8"/>
        <v>0</v>
      </c>
      <c r="H963" s="1"/>
      <c r="I963" s="1"/>
      <c r="J963" s="1"/>
      <c r="K963" s="111"/>
      <c r="L963" s="111"/>
      <c r="M963" s="111"/>
      <c r="N963" s="111"/>
      <c r="O963" s="111"/>
      <c r="P963" s="112" t="s">
        <v>1601</v>
      </c>
      <c r="Q963" s="111" t="s">
        <v>1737</v>
      </c>
      <c r="R963" s="113" t="str">
        <f>IFERROR(CONCATENATE("*",VLOOKUP(L963,PARAM!E:F,2,0),VLOOKUP(M963,PARAM!K:L,2,0),VLOOKUP(N963,PARAM!H:I,2,0),VLOOKUP(P963,PARAM!S:T,2,0),"*"),"")</f>
        <v/>
      </c>
      <c r="S963" s="111" t="str">
        <f>IFERROR(CONCATENATE(VLOOKUP(L963,PARAM!E:F,2,0),VLOOKUP(M963,PARAM!K:L,2,0),VLOOKUP(N963,PARAM!H:I,2,0),VLOOKUP(O963,PARAM!P:Q,2,0),VLOOKUP(P963,PARAM!S:T,2,0)),"")</f>
        <v/>
      </c>
      <c r="T963" s="111">
        <f t="shared" si="4"/>
        <v>0</v>
      </c>
      <c r="U963" s="111" t="str">
        <f t="shared" si="5"/>
        <v>   </v>
      </c>
    </row>
    <row r="964" hidden="1">
      <c r="A964" s="1"/>
      <c r="B964" s="1"/>
      <c r="C964" s="1"/>
      <c r="D964" s="1"/>
      <c r="E964" s="2"/>
      <c r="F964" s="1"/>
      <c r="G964" s="109">
        <f t="shared" si="8"/>
        <v>0</v>
      </c>
      <c r="H964" s="1"/>
      <c r="I964" s="1"/>
      <c r="J964" s="1"/>
      <c r="K964" s="111"/>
      <c r="L964" s="111"/>
      <c r="M964" s="111"/>
      <c r="N964" s="111"/>
      <c r="O964" s="111"/>
      <c r="P964" s="112" t="s">
        <v>1601</v>
      </c>
      <c r="Q964" s="111" t="s">
        <v>1737</v>
      </c>
      <c r="R964" s="113" t="str">
        <f>IFERROR(CONCATENATE("*",VLOOKUP(L964,PARAM!E:F,2,0),VLOOKUP(M964,PARAM!K:L,2,0),VLOOKUP(N964,PARAM!H:I,2,0),VLOOKUP(P964,PARAM!S:T,2,0),"*"),"")</f>
        <v/>
      </c>
      <c r="S964" s="111" t="str">
        <f>IFERROR(CONCATENATE(VLOOKUP(L964,PARAM!E:F,2,0),VLOOKUP(M964,PARAM!K:L,2,0),VLOOKUP(N964,PARAM!H:I,2,0),VLOOKUP(O964,PARAM!P:Q,2,0),VLOOKUP(P964,PARAM!S:T,2,0)),"")</f>
        <v/>
      </c>
      <c r="T964" s="111">
        <f t="shared" si="4"/>
        <v>0</v>
      </c>
      <c r="U964" s="111" t="str">
        <f t="shared" si="5"/>
        <v>   </v>
      </c>
    </row>
    <row r="965" hidden="1">
      <c r="A965" s="1"/>
      <c r="B965" s="1"/>
      <c r="C965" s="1"/>
      <c r="D965" s="1"/>
      <c r="E965" s="2"/>
      <c r="F965" s="1"/>
      <c r="G965" s="109">
        <f t="shared" si="8"/>
        <v>0</v>
      </c>
      <c r="H965" s="1"/>
      <c r="I965" s="1"/>
      <c r="J965" s="1"/>
      <c r="K965" s="111"/>
      <c r="L965" s="111"/>
      <c r="M965" s="111"/>
      <c r="N965" s="111"/>
      <c r="O965" s="111"/>
      <c r="P965" s="112" t="s">
        <v>1601</v>
      </c>
      <c r="Q965" s="111" t="s">
        <v>1737</v>
      </c>
      <c r="R965" s="113" t="str">
        <f>IFERROR(CONCATENATE("*",VLOOKUP(L965,PARAM!E:F,2,0),VLOOKUP(M965,PARAM!K:L,2,0),VLOOKUP(N965,PARAM!H:I,2,0),VLOOKUP(P965,PARAM!S:T,2,0),"*"),"")</f>
        <v/>
      </c>
      <c r="S965" s="111" t="str">
        <f>IFERROR(CONCATENATE(VLOOKUP(L965,PARAM!E:F,2,0),VLOOKUP(M965,PARAM!K:L,2,0),VLOOKUP(N965,PARAM!H:I,2,0),VLOOKUP(O965,PARAM!P:Q,2,0),VLOOKUP(P965,PARAM!S:T,2,0)),"")</f>
        <v/>
      </c>
      <c r="T965" s="111">
        <f t="shared" si="4"/>
        <v>0</v>
      </c>
      <c r="U965" s="111" t="str">
        <f t="shared" si="5"/>
        <v>   </v>
      </c>
    </row>
    <row r="966" hidden="1">
      <c r="A966" s="1"/>
      <c r="B966" s="1"/>
      <c r="C966" s="1"/>
      <c r="D966" s="1"/>
      <c r="E966" s="2"/>
      <c r="F966" s="1"/>
      <c r="G966" s="109">
        <f t="shared" si="8"/>
        <v>0</v>
      </c>
      <c r="H966" s="1"/>
      <c r="I966" s="1"/>
      <c r="J966" s="1"/>
      <c r="K966" s="111"/>
      <c r="L966" s="111"/>
      <c r="M966" s="111"/>
      <c r="N966" s="111"/>
      <c r="O966" s="111"/>
      <c r="P966" s="112" t="s">
        <v>1601</v>
      </c>
      <c r="Q966" s="111" t="s">
        <v>1737</v>
      </c>
      <c r="R966" s="113" t="str">
        <f>IFERROR(CONCATENATE("*",VLOOKUP(L966,PARAM!E:F,2,0),VLOOKUP(M966,PARAM!K:L,2,0),VLOOKUP(N966,PARAM!H:I,2,0),VLOOKUP(P966,PARAM!S:T,2,0),"*"),"")</f>
        <v/>
      </c>
      <c r="S966" s="111" t="str">
        <f>IFERROR(CONCATENATE(VLOOKUP(L966,PARAM!E:F,2,0),VLOOKUP(M966,PARAM!K:L,2,0),VLOOKUP(N966,PARAM!H:I,2,0),VLOOKUP(O966,PARAM!P:Q,2,0),VLOOKUP(P966,PARAM!S:T,2,0)),"")</f>
        <v/>
      </c>
      <c r="T966" s="111">
        <f t="shared" si="4"/>
        <v>0</v>
      </c>
      <c r="U966" s="111" t="str">
        <f t="shared" si="5"/>
        <v>   </v>
      </c>
    </row>
    <row r="967" hidden="1">
      <c r="A967" s="1"/>
      <c r="B967" s="1"/>
      <c r="C967" s="1"/>
      <c r="D967" s="1"/>
      <c r="E967" s="2"/>
      <c r="F967" s="1"/>
      <c r="G967" s="109">
        <f t="shared" si="8"/>
        <v>0</v>
      </c>
      <c r="H967" s="1"/>
      <c r="I967" s="1"/>
      <c r="J967" s="1"/>
      <c r="K967" s="111"/>
      <c r="L967" s="111"/>
      <c r="M967" s="111"/>
      <c r="N967" s="111"/>
      <c r="O967" s="111"/>
      <c r="P967" s="112" t="s">
        <v>1601</v>
      </c>
      <c r="Q967" s="111" t="s">
        <v>1737</v>
      </c>
      <c r="R967" s="113" t="str">
        <f>IFERROR(CONCATENATE("*",VLOOKUP(L967,PARAM!E:F,2,0),VLOOKUP(M967,PARAM!K:L,2,0),VLOOKUP(N967,PARAM!H:I,2,0),VLOOKUP(P967,PARAM!S:T,2,0),"*"),"")</f>
        <v/>
      </c>
      <c r="S967" s="111" t="str">
        <f>IFERROR(CONCATENATE(VLOOKUP(L967,PARAM!E:F,2,0),VLOOKUP(M967,PARAM!K:L,2,0),VLOOKUP(N967,PARAM!H:I,2,0),VLOOKUP(O967,PARAM!P:Q,2,0),VLOOKUP(P967,PARAM!S:T,2,0)),"")</f>
        <v/>
      </c>
      <c r="T967" s="111">
        <f t="shared" si="4"/>
        <v>0</v>
      </c>
      <c r="U967" s="111" t="str">
        <f t="shared" si="5"/>
        <v>   </v>
      </c>
    </row>
    <row r="968" hidden="1">
      <c r="A968" s="1"/>
      <c r="B968" s="1"/>
      <c r="C968" s="1"/>
      <c r="D968" s="1"/>
      <c r="E968" s="2"/>
      <c r="F968" s="1"/>
      <c r="G968" s="109">
        <f t="shared" si="8"/>
        <v>0</v>
      </c>
      <c r="H968" s="1"/>
      <c r="I968" s="1"/>
      <c r="J968" s="1"/>
      <c r="K968" s="111"/>
      <c r="L968" s="111"/>
      <c r="M968" s="111"/>
      <c r="N968" s="111"/>
      <c r="O968" s="111"/>
      <c r="P968" s="112" t="s">
        <v>1601</v>
      </c>
      <c r="Q968" s="111" t="s">
        <v>1737</v>
      </c>
      <c r="R968" s="113" t="str">
        <f>IFERROR(CONCATENATE("*",VLOOKUP(L968,PARAM!E:F,2,0),VLOOKUP(M968,PARAM!K:L,2,0),VLOOKUP(N968,PARAM!H:I,2,0),VLOOKUP(P968,PARAM!S:T,2,0),"*"),"")</f>
        <v/>
      </c>
      <c r="S968" s="111" t="str">
        <f>IFERROR(CONCATENATE(VLOOKUP(L968,PARAM!E:F,2,0),VLOOKUP(M968,PARAM!K:L,2,0),VLOOKUP(N968,PARAM!H:I,2,0),VLOOKUP(O968,PARAM!P:Q,2,0),VLOOKUP(P968,PARAM!S:T,2,0)),"")</f>
        <v/>
      </c>
      <c r="T968" s="111">
        <f t="shared" si="4"/>
        <v>0</v>
      </c>
      <c r="U968" s="111" t="str">
        <f t="shared" si="5"/>
        <v>   </v>
      </c>
    </row>
    <row r="969" hidden="1">
      <c r="A969" s="1"/>
      <c r="B969" s="1"/>
      <c r="C969" s="1"/>
      <c r="D969" s="1"/>
      <c r="E969" s="2"/>
      <c r="F969" s="1"/>
      <c r="G969" s="109">
        <f t="shared" si="8"/>
        <v>0</v>
      </c>
      <c r="H969" s="1"/>
      <c r="I969" s="1"/>
      <c r="J969" s="1"/>
      <c r="K969" s="111"/>
      <c r="L969" s="111"/>
      <c r="M969" s="111"/>
      <c r="N969" s="111"/>
      <c r="O969" s="111"/>
      <c r="P969" s="112" t="s">
        <v>1601</v>
      </c>
      <c r="Q969" s="111" t="s">
        <v>1737</v>
      </c>
      <c r="R969" s="113" t="str">
        <f>IFERROR(CONCATENATE("*",VLOOKUP(L969,PARAM!E:F,2,0),VLOOKUP(M969,PARAM!K:L,2,0),VLOOKUP(N969,PARAM!H:I,2,0),VLOOKUP(P969,PARAM!S:T,2,0),"*"),"")</f>
        <v/>
      </c>
      <c r="S969" s="111" t="str">
        <f>IFERROR(CONCATENATE(VLOOKUP(L969,PARAM!E:F,2,0),VLOOKUP(M969,PARAM!K:L,2,0),VLOOKUP(N969,PARAM!H:I,2,0),VLOOKUP(O969,PARAM!P:Q,2,0),VLOOKUP(P969,PARAM!S:T,2,0)),"")</f>
        <v/>
      </c>
      <c r="T969" s="111">
        <f t="shared" si="4"/>
        <v>0</v>
      </c>
      <c r="U969" s="111" t="str">
        <f t="shared" si="5"/>
        <v>   </v>
      </c>
    </row>
    <row r="970" hidden="1">
      <c r="A970" s="1"/>
      <c r="B970" s="1"/>
      <c r="C970" s="1"/>
      <c r="D970" s="1"/>
      <c r="E970" s="2"/>
      <c r="F970" s="1"/>
      <c r="G970" s="109">
        <f t="shared" si="8"/>
        <v>0</v>
      </c>
      <c r="H970" s="1"/>
      <c r="I970" s="1"/>
      <c r="J970" s="1"/>
      <c r="K970" s="111"/>
      <c r="L970" s="111"/>
      <c r="M970" s="111"/>
      <c r="N970" s="111"/>
      <c r="O970" s="111"/>
      <c r="P970" s="112" t="s">
        <v>1601</v>
      </c>
      <c r="Q970" s="111" t="s">
        <v>1737</v>
      </c>
      <c r="R970" s="113" t="str">
        <f>IFERROR(CONCATENATE("*",VLOOKUP(L970,PARAM!E:F,2,0),VLOOKUP(M970,PARAM!K:L,2,0),VLOOKUP(N970,PARAM!H:I,2,0),VLOOKUP(P970,PARAM!S:T,2,0),"*"),"")</f>
        <v/>
      </c>
      <c r="S970" s="111" t="str">
        <f>IFERROR(CONCATENATE(VLOOKUP(L970,PARAM!E:F,2,0),VLOOKUP(M970,PARAM!K:L,2,0),VLOOKUP(N970,PARAM!H:I,2,0),VLOOKUP(O970,PARAM!P:Q,2,0),VLOOKUP(P970,PARAM!S:T,2,0)),"")</f>
        <v/>
      </c>
      <c r="T970" s="111">
        <f t="shared" si="4"/>
        <v>0</v>
      </c>
      <c r="U970" s="111" t="str">
        <f t="shared" si="5"/>
        <v>   </v>
      </c>
    </row>
    <row r="971" hidden="1">
      <c r="A971" s="1"/>
      <c r="B971" s="1"/>
      <c r="C971" s="1"/>
      <c r="D971" s="1"/>
      <c r="E971" s="2"/>
      <c r="F971" s="1"/>
      <c r="G971" s="109">
        <f t="shared" si="8"/>
        <v>0</v>
      </c>
      <c r="H971" s="1"/>
      <c r="I971" s="1"/>
      <c r="J971" s="1"/>
      <c r="K971" s="111"/>
      <c r="L971" s="111"/>
      <c r="M971" s="111"/>
      <c r="N971" s="111"/>
      <c r="O971" s="111"/>
      <c r="P971" s="112" t="s">
        <v>1601</v>
      </c>
      <c r="Q971" s="111" t="s">
        <v>1737</v>
      </c>
      <c r="R971" s="113" t="str">
        <f>IFERROR(CONCATENATE("*",VLOOKUP(L971,PARAM!E:F,2,0),VLOOKUP(M971,PARAM!K:L,2,0),VLOOKUP(N971,PARAM!H:I,2,0),VLOOKUP(P971,PARAM!S:T,2,0),"*"),"")</f>
        <v/>
      </c>
      <c r="S971" s="111" t="str">
        <f>IFERROR(CONCATENATE(VLOOKUP(L971,PARAM!E:F,2,0),VLOOKUP(M971,PARAM!K:L,2,0),VLOOKUP(N971,PARAM!H:I,2,0),VLOOKUP(O971,PARAM!P:Q,2,0),VLOOKUP(P971,PARAM!S:T,2,0)),"")</f>
        <v/>
      </c>
      <c r="T971" s="111">
        <f t="shared" si="4"/>
        <v>0</v>
      </c>
      <c r="U971" s="111" t="str">
        <f t="shared" si="5"/>
        <v>   </v>
      </c>
    </row>
    <row r="972" hidden="1">
      <c r="A972" s="1"/>
      <c r="B972" s="1"/>
      <c r="C972" s="1"/>
      <c r="D972" s="1"/>
      <c r="E972" s="2"/>
      <c r="F972" s="1"/>
      <c r="G972" s="109">
        <f t="shared" si="8"/>
        <v>0</v>
      </c>
      <c r="H972" s="1"/>
      <c r="I972" s="1"/>
      <c r="J972" s="1"/>
      <c r="K972" s="111"/>
      <c r="L972" s="111"/>
      <c r="M972" s="111"/>
      <c r="N972" s="111"/>
      <c r="O972" s="111"/>
      <c r="P972" s="112" t="s">
        <v>1601</v>
      </c>
      <c r="Q972" s="111" t="s">
        <v>1737</v>
      </c>
      <c r="R972" s="113" t="str">
        <f>IFERROR(CONCATENATE("*",VLOOKUP(L972,PARAM!E:F,2,0),VLOOKUP(M972,PARAM!K:L,2,0),VLOOKUP(N972,PARAM!H:I,2,0),VLOOKUP(P972,PARAM!S:T,2,0),"*"),"")</f>
        <v/>
      </c>
      <c r="S972" s="111" t="str">
        <f>IFERROR(CONCATENATE(VLOOKUP(L972,PARAM!E:F,2,0),VLOOKUP(M972,PARAM!K:L,2,0),VLOOKUP(N972,PARAM!H:I,2,0),VLOOKUP(O972,PARAM!P:Q,2,0),VLOOKUP(P972,PARAM!S:T,2,0)),"")</f>
        <v/>
      </c>
      <c r="T972" s="111">
        <f t="shared" si="4"/>
        <v>0</v>
      </c>
      <c r="U972" s="111" t="str">
        <f t="shared" si="5"/>
        <v>   </v>
      </c>
    </row>
    <row r="973" hidden="1">
      <c r="A973" s="1"/>
      <c r="B973" s="1"/>
      <c r="C973" s="1"/>
      <c r="D973" s="1"/>
      <c r="E973" s="2"/>
      <c r="F973" s="1"/>
      <c r="G973" s="109">
        <f t="shared" si="8"/>
        <v>0</v>
      </c>
      <c r="H973" s="1"/>
      <c r="I973" s="1"/>
      <c r="J973" s="1"/>
      <c r="K973" s="111"/>
      <c r="L973" s="111"/>
      <c r="M973" s="111"/>
      <c r="N973" s="111"/>
      <c r="O973" s="111"/>
      <c r="P973" s="112" t="s">
        <v>1601</v>
      </c>
      <c r="Q973" s="111" t="s">
        <v>1737</v>
      </c>
      <c r="R973" s="113" t="str">
        <f>IFERROR(CONCATENATE("*",VLOOKUP(L973,PARAM!E:F,2,0),VLOOKUP(M973,PARAM!K:L,2,0),VLOOKUP(N973,PARAM!H:I,2,0),VLOOKUP(P973,PARAM!S:T,2,0),"*"),"")</f>
        <v/>
      </c>
      <c r="S973" s="111" t="str">
        <f>IFERROR(CONCATENATE(VLOOKUP(L973,PARAM!E:F,2,0),VLOOKUP(M973,PARAM!K:L,2,0),VLOOKUP(N973,PARAM!H:I,2,0),VLOOKUP(O973,PARAM!P:Q,2,0),VLOOKUP(P973,PARAM!S:T,2,0)),"")</f>
        <v/>
      </c>
      <c r="T973" s="111">
        <f t="shared" si="4"/>
        <v>0</v>
      </c>
      <c r="U973" s="111" t="str">
        <f t="shared" si="5"/>
        <v>   </v>
      </c>
    </row>
    <row r="974" hidden="1">
      <c r="A974" s="1"/>
      <c r="B974" s="1"/>
      <c r="C974" s="1"/>
      <c r="D974" s="1"/>
      <c r="E974" s="2"/>
      <c r="F974" s="1"/>
      <c r="G974" s="109">
        <f t="shared" si="8"/>
        <v>0</v>
      </c>
      <c r="H974" s="1"/>
      <c r="I974" s="1"/>
      <c r="J974" s="1"/>
      <c r="K974" s="111"/>
      <c r="L974" s="111"/>
      <c r="M974" s="111"/>
      <c r="N974" s="111"/>
      <c r="O974" s="111"/>
      <c r="P974" s="112" t="s">
        <v>1601</v>
      </c>
      <c r="Q974" s="111" t="s">
        <v>1737</v>
      </c>
      <c r="R974" s="113" t="str">
        <f>IFERROR(CONCATENATE("*",VLOOKUP(L974,PARAM!E:F,2,0),VLOOKUP(M974,PARAM!K:L,2,0),VLOOKUP(N974,PARAM!H:I,2,0),VLOOKUP(P974,PARAM!S:T,2,0),"*"),"")</f>
        <v/>
      </c>
      <c r="S974" s="111" t="str">
        <f>IFERROR(CONCATENATE(VLOOKUP(L974,PARAM!E:F,2,0),VLOOKUP(M974,PARAM!K:L,2,0),VLOOKUP(N974,PARAM!H:I,2,0),VLOOKUP(O974,PARAM!P:Q,2,0),VLOOKUP(P974,PARAM!S:T,2,0)),"")</f>
        <v/>
      </c>
      <c r="T974" s="111">
        <f t="shared" si="4"/>
        <v>0</v>
      </c>
      <c r="U974" s="111" t="str">
        <f t="shared" si="5"/>
        <v>   </v>
      </c>
    </row>
    <row r="975" hidden="1">
      <c r="A975" s="1"/>
      <c r="B975" s="1"/>
      <c r="C975" s="1"/>
      <c r="D975" s="1"/>
      <c r="E975" s="2"/>
      <c r="F975" s="1"/>
      <c r="G975" s="109">
        <f t="shared" si="8"/>
        <v>0</v>
      </c>
      <c r="H975" s="1"/>
      <c r="I975" s="1"/>
      <c r="J975" s="1"/>
      <c r="K975" s="111"/>
      <c r="L975" s="111"/>
      <c r="M975" s="111"/>
      <c r="N975" s="111"/>
      <c r="O975" s="111"/>
      <c r="P975" s="112" t="s">
        <v>1601</v>
      </c>
      <c r="Q975" s="111" t="s">
        <v>1737</v>
      </c>
      <c r="R975" s="113" t="str">
        <f>IFERROR(CONCATENATE("*",VLOOKUP(L975,PARAM!E:F,2,0),VLOOKUP(M975,PARAM!K:L,2,0),VLOOKUP(N975,PARAM!H:I,2,0),VLOOKUP(P975,PARAM!S:T,2,0),"*"),"")</f>
        <v/>
      </c>
      <c r="S975" s="111" t="str">
        <f>IFERROR(CONCATENATE(VLOOKUP(L975,PARAM!E:F,2,0),VLOOKUP(M975,PARAM!K:L,2,0),VLOOKUP(N975,PARAM!H:I,2,0),VLOOKUP(O975,PARAM!P:Q,2,0),VLOOKUP(P975,PARAM!S:T,2,0)),"")</f>
        <v/>
      </c>
      <c r="T975" s="111">
        <f t="shared" si="4"/>
        <v>0</v>
      </c>
      <c r="U975" s="111" t="str">
        <f t="shared" si="5"/>
        <v>   </v>
      </c>
    </row>
    <row r="976" hidden="1">
      <c r="A976" s="1"/>
      <c r="B976" s="1"/>
      <c r="C976" s="1"/>
      <c r="D976" s="1"/>
      <c r="E976" s="2"/>
      <c r="F976" s="1"/>
      <c r="G976" s="109">
        <f t="shared" si="8"/>
        <v>0</v>
      </c>
      <c r="H976" s="1"/>
      <c r="I976" s="1"/>
      <c r="J976" s="1"/>
      <c r="K976" s="111"/>
      <c r="L976" s="111"/>
      <c r="M976" s="111"/>
      <c r="N976" s="111"/>
      <c r="O976" s="111"/>
      <c r="P976" s="112" t="s">
        <v>1601</v>
      </c>
      <c r="Q976" s="111" t="s">
        <v>1737</v>
      </c>
      <c r="R976" s="113" t="str">
        <f>IFERROR(CONCATENATE("*",VLOOKUP(L976,PARAM!E:F,2,0),VLOOKUP(M976,PARAM!K:L,2,0),VLOOKUP(N976,PARAM!H:I,2,0),VLOOKUP(P976,PARAM!S:T,2,0),"*"),"")</f>
        <v/>
      </c>
      <c r="S976" s="111" t="str">
        <f>IFERROR(CONCATENATE(VLOOKUP(L976,PARAM!E:F,2,0),VLOOKUP(M976,PARAM!K:L,2,0),VLOOKUP(N976,PARAM!H:I,2,0),VLOOKUP(O976,PARAM!P:Q,2,0),VLOOKUP(P976,PARAM!S:T,2,0)),"")</f>
        <v/>
      </c>
      <c r="T976" s="111">
        <f t="shared" si="4"/>
        <v>0</v>
      </c>
      <c r="U976" s="111" t="str">
        <f t="shared" si="5"/>
        <v>   </v>
      </c>
    </row>
    <row r="977" hidden="1">
      <c r="A977" s="1"/>
      <c r="B977" s="1"/>
      <c r="C977" s="1"/>
      <c r="D977" s="1"/>
      <c r="E977" s="2"/>
      <c r="F977" s="1"/>
      <c r="G977" s="109">
        <f t="shared" si="8"/>
        <v>0</v>
      </c>
      <c r="H977" s="1"/>
      <c r="I977" s="1"/>
      <c r="J977" s="1"/>
      <c r="K977" s="111"/>
      <c r="L977" s="111"/>
      <c r="M977" s="111"/>
      <c r="N977" s="111"/>
      <c r="O977" s="111"/>
      <c r="P977" s="112" t="s">
        <v>1601</v>
      </c>
      <c r="Q977" s="111" t="s">
        <v>1737</v>
      </c>
      <c r="R977" s="113" t="str">
        <f>IFERROR(CONCATENATE("*",VLOOKUP(L977,PARAM!E:F,2,0),VLOOKUP(M977,PARAM!K:L,2,0),VLOOKUP(N977,PARAM!H:I,2,0),VLOOKUP(P977,PARAM!S:T,2,0),"*"),"")</f>
        <v/>
      </c>
      <c r="S977" s="111" t="str">
        <f>IFERROR(CONCATENATE(VLOOKUP(L977,PARAM!E:F,2,0),VLOOKUP(M977,PARAM!K:L,2,0),VLOOKUP(N977,PARAM!H:I,2,0),VLOOKUP(O977,PARAM!P:Q,2,0),VLOOKUP(P977,PARAM!S:T,2,0)),"")</f>
        <v/>
      </c>
      <c r="T977" s="111">
        <f t="shared" si="4"/>
        <v>0</v>
      </c>
      <c r="U977" s="111" t="str">
        <f t="shared" si="5"/>
        <v>   </v>
      </c>
    </row>
    <row r="978" hidden="1">
      <c r="A978" s="1"/>
      <c r="B978" s="1"/>
      <c r="C978" s="1"/>
      <c r="D978" s="1"/>
      <c r="E978" s="2"/>
      <c r="F978" s="1"/>
      <c r="G978" s="109">
        <f t="shared" si="8"/>
        <v>0</v>
      </c>
      <c r="H978" s="1"/>
      <c r="I978" s="1"/>
      <c r="J978" s="1"/>
      <c r="K978" s="111"/>
      <c r="L978" s="111"/>
      <c r="M978" s="111"/>
      <c r="N978" s="111"/>
      <c r="O978" s="111"/>
      <c r="P978" s="112" t="s">
        <v>1601</v>
      </c>
      <c r="Q978" s="111" t="s">
        <v>1737</v>
      </c>
      <c r="R978" s="113" t="str">
        <f>IFERROR(CONCATENATE("*",VLOOKUP(L978,PARAM!E:F,2,0),VLOOKUP(M978,PARAM!K:L,2,0),VLOOKUP(N978,PARAM!H:I,2,0),VLOOKUP(P978,PARAM!S:T,2,0),"*"),"")</f>
        <v/>
      </c>
      <c r="S978" s="111" t="str">
        <f>IFERROR(CONCATENATE(VLOOKUP(L978,PARAM!E:F,2,0),VLOOKUP(M978,PARAM!K:L,2,0),VLOOKUP(N978,PARAM!H:I,2,0),VLOOKUP(O978,PARAM!P:Q,2,0),VLOOKUP(P978,PARAM!S:T,2,0)),"")</f>
        <v/>
      </c>
      <c r="T978" s="111">
        <f t="shared" si="4"/>
        <v>0</v>
      </c>
      <c r="U978" s="111" t="str">
        <f t="shared" si="5"/>
        <v>   </v>
      </c>
    </row>
    <row r="979" hidden="1">
      <c r="A979" s="1"/>
      <c r="B979" s="1"/>
      <c r="C979" s="1"/>
      <c r="D979" s="1"/>
      <c r="E979" s="2"/>
      <c r="F979" s="1"/>
      <c r="G979" s="109">
        <f t="shared" si="8"/>
        <v>0</v>
      </c>
      <c r="H979" s="1"/>
      <c r="I979" s="1"/>
      <c r="J979" s="1"/>
      <c r="K979" s="111"/>
      <c r="L979" s="111"/>
      <c r="M979" s="111"/>
      <c r="N979" s="111"/>
      <c r="O979" s="111"/>
      <c r="P979" s="112" t="s">
        <v>1601</v>
      </c>
      <c r="Q979" s="111" t="s">
        <v>1737</v>
      </c>
      <c r="R979" s="113" t="str">
        <f>IFERROR(CONCATENATE("*",VLOOKUP(L979,PARAM!E:F,2,0),VLOOKUP(M979,PARAM!K:L,2,0),VLOOKUP(N979,PARAM!H:I,2,0),VLOOKUP(P979,PARAM!S:T,2,0),"*"),"")</f>
        <v/>
      </c>
      <c r="S979" s="111" t="str">
        <f>IFERROR(CONCATENATE(VLOOKUP(L979,PARAM!E:F,2,0),VLOOKUP(M979,PARAM!K:L,2,0),VLOOKUP(N979,PARAM!H:I,2,0),VLOOKUP(O979,PARAM!P:Q,2,0),VLOOKUP(P979,PARAM!S:T,2,0)),"")</f>
        <v/>
      </c>
      <c r="T979" s="111">
        <f t="shared" si="4"/>
        <v>0</v>
      </c>
      <c r="U979" s="111" t="str">
        <f t="shared" si="5"/>
        <v>   </v>
      </c>
    </row>
    <row r="980" hidden="1">
      <c r="A980" s="1"/>
      <c r="B980" s="1"/>
      <c r="C980" s="1"/>
      <c r="D980" s="1"/>
      <c r="E980" s="2"/>
      <c r="F980" s="1"/>
      <c r="G980" s="109">
        <f t="shared" si="8"/>
        <v>0</v>
      </c>
      <c r="H980" s="1"/>
      <c r="I980" s="1"/>
      <c r="J980" s="1"/>
      <c r="K980" s="111"/>
      <c r="L980" s="111"/>
      <c r="M980" s="111"/>
      <c r="N980" s="111"/>
      <c r="O980" s="111"/>
      <c r="P980" s="112" t="s">
        <v>1601</v>
      </c>
      <c r="Q980" s="111" t="s">
        <v>1737</v>
      </c>
      <c r="R980" s="113" t="str">
        <f>IFERROR(CONCATENATE("*",VLOOKUP(L980,PARAM!E:F,2,0),VLOOKUP(M980,PARAM!K:L,2,0),VLOOKUP(N980,PARAM!H:I,2,0),VLOOKUP(P980,PARAM!S:T,2,0),"*"),"")</f>
        <v/>
      </c>
      <c r="S980" s="111" t="str">
        <f>IFERROR(CONCATENATE(VLOOKUP(L980,PARAM!E:F,2,0),VLOOKUP(M980,PARAM!K:L,2,0),VLOOKUP(N980,PARAM!H:I,2,0),VLOOKUP(O980,PARAM!P:Q,2,0),VLOOKUP(P980,PARAM!S:T,2,0)),"")</f>
        <v/>
      </c>
      <c r="T980" s="111">
        <f t="shared" si="4"/>
        <v>0</v>
      </c>
      <c r="U980" s="111" t="str">
        <f t="shared" si="5"/>
        <v>   </v>
      </c>
    </row>
    <row r="981" hidden="1">
      <c r="A981" s="1"/>
      <c r="B981" s="1"/>
      <c r="C981" s="1"/>
      <c r="D981" s="1"/>
      <c r="E981" s="2"/>
      <c r="F981" s="1"/>
      <c r="G981" s="109">
        <f t="shared" si="8"/>
        <v>0</v>
      </c>
      <c r="H981" s="1"/>
      <c r="I981" s="1"/>
      <c r="J981" s="1"/>
      <c r="K981" s="111"/>
      <c r="L981" s="111"/>
      <c r="M981" s="111"/>
      <c r="N981" s="111"/>
      <c r="O981" s="111"/>
      <c r="P981" s="112" t="s">
        <v>1601</v>
      </c>
      <c r="Q981" s="111" t="s">
        <v>1737</v>
      </c>
      <c r="R981" s="113" t="str">
        <f>IFERROR(CONCATENATE("*",VLOOKUP(L981,PARAM!E:F,2,0),VLOOKUP(M981,PARAM!K:L,2,0),VLOOKUP(N981,PARAM!H:I,2,0),VLOOKUP(P981,PARAM!S:T,2,0),"*"),"")</f>
        <v/>
      </c>
      <c r="S981" s="111" t="str">
        <f>IFERROR(CONCATENATE(VLOOKUP(L981,PARAM!E:F,2,0),VLOOKUP(M981,PARAM!K:L,2,0),VLOOKUP(N981,PARAM!H:I,2,0),VLOOKUP(O981,PARAM!P:Q,2,0),VLOOKUP(P981,PARAM!S:T,2,0)),"")</f>
        <v/>
      </c>
      <c r="T981" s="111">
        <f t="shared" si="4"/>
        <v>0</v>
      </c>
      <c r="U981" s="111" t="str">
        <f t="shared" si="5"/>
        <v>   </v>
      </c>
    </row>
    <row r="982" hidden="1">
      <c r="A982" s="1"/>
      <c r="B982" s="1"/>
      <c r="C982" s="1"/>
      <c r="D982" s="1"/>
      <c r="E982" s="2"/>
      <c r="F982" s="1"/>
      <c r="G982" s="109">
        <f t="shared" si="8"/>
        <v>0</v>
      </c>
      <c r="H982" s="1"/>
      <c r="I982" s="1"/>
      <c r="J982" s="1"/>
      <c r="K982" s="111"/>
      <c r="L982" s="111"/>
      <c r="M982" s="111"/>
      <c r="N982" s="111"/>
      <c r="O982" s="111"/>
      <c r="P982" s="112" t="s">
        <v>1601</v>
      </c>
      <c r="Q982" s="111" t="s">
        <v>1737</v>
      </c>
      <c r="R982" s="113" t="str">
        <f>IFERROR(CONCATENATE("*",VLOOKUP(L982,PARAM!E:F,2,0),VLOOKUP(M982,PARAM!K:L,2,0),VLOOKUP(N982,PARAM!H:I,2,0),VLOOKUP(P982,PARAM!S:T,2,0),"*"),"")</f>
        <v/>
      </c>
      <c r="S982" s="111" t="str">
        <f>IFERROR(CONCATENATE(VLOOKUP(L982,PARAM!E:F,2,0),VLOOKUP(M982,PARAM!K:L,2,0),VLOOKUP(N982,PARAM!H:I,2,0),VLOOKUP(O982,PARAM!P:Q,2,0),VLOOKUP(P982,PARAM!S:T,2,0)),"")</f>
        <v/>
      </c>
      <c r="T982" s="111">
        <f t="shared" si="4"/>
        <v>0</v>
      </c>
      <c r="U982" s="111" t="str">
        <f t="shared" si="5"/>
        <v>   </v>
      </c>
    </row>
    <row r="983" hidden="1">
      <c r="A983" s="1"/>
      <c r="B983" s="1"/>
      <c r="C983" s="1"/>
      <c r="D983" s="1"/>
      <c r="E983" s="2"/>
      <c r="F983" s="1"/>
      <c r="G983" s="109">
        <f t="shared" si="8"/>
        <v>0</v>
      </c>
      <c r="H983" s="1"/>
      <c r="I983" s="1"/>
      <c r="J983" s="1"/>
      <c r="K983" s="111"/>
      <c r="L983" s="111"/>
      <c r="M983" s="111"/>
      <c r="N983" s="111"/>
      <c r="O983" s="111"/>
      <c r="P983" s="112" t="s">
        <v>1601</v>
      </c>
      <c r="Q983" s="111" t="s">
        <v>1737</v>
      </c>
      <c r="R983" s="113" t="str">
        <f>IFERROR(CONCATENATE("*",VLOOKUP(L983,PARAM!E:F,2,0),VLOOKUP(M983,PARAM!K:L,2,0),VLOOKUP(N983,PARAM!H:I,2,0),VLOOKUP(P983,PARAM!S:T,2,0),"*"),"")</f>
        <v/>
      </c>
      <c r="S983" s="111" t="str">
        <f>IFERROR(CONCATENATE(VLOOKUP(L983,PARAM!E:F,2,0),VLOOKUP(M983,PARAM!K:L,2,0),VLOOKUP(N983,PARAM!H:I,2,0),VLOOKUP(O983,PARAM!P:Q,2,0),VLOOKUP(P983,PARAM!S:T,2,0)),"")</f>
        <v/>
      </c>
      <c r="T983" s="111">
        <f t="shared" si="4"/>
        <v>0</v>
      </c>
      <c r="U983" s="111" t="str">
        <f t="shared" si="5"/>
        <v>   </v>
      </c>
    </row>
    <row r="984" hidden="1">
      <c r="A984" s="1"/>
      <c r="B984" s="1"/>
      <c r="C984" s="1"/>
      <c r="D984" s="1"/>
      <c r="E984" s="2"/>
      <c r="F984" s="1"/>
      <c r="G984" s="109">
        <f t="shared" si="8"/>
        <v>0</v>
      </c>
      <c r="H984" s="1"/>
      <c r="I984" s="1"/>
      <c r="J984" s="1"/>
      <c r="K984" s="111"/>
      <c r="L984" s="111"/>
      <c r="M984" s="111"/>
      <c r="N984" s="111"/>
      <c r="O984" s="111"/>
      <c r="P984" s="112" t="s">
        <v>1601</v>
      </c>
      <c r="Q984" s="111" t="s">
        <v>1737</v>
      </c>
      <c r="R984" s="113" t="str">
        <f>IFERROR(CONCATENATE("*",VLOOKUP(L984,PARAM!E:F,2,0),VLOOKUP(M984,PARAM!K:L,2,0),VLOOKUP(N984,PARAM!H:I,2,0),VLOOKUP(P984,PARAM!S:T,2,0),"*"),"")</f>
        <v/>
      </c>
      <c r="S984" s="111" t="str">
        <f>IFERROR(CONCATENATE(VLOOKUP(L984,PARAM!E:F,2,0),VLOOKUP(M984,PARAM!K:L,2,0),VLOOKUP(N984,PARAM!H:I,2,0),VLOOKUP(O984,PARAM!P:Q,2,0),VLOOKUP(P984,PARAM!S:T,2,0)),"")</f>
        <v/>
      </c>
      <c r="T984" s="111">
        <f t="shared" si="4"/>
        <v>0</v>
      </c>
      <c r="U984" s="111" t="str">
        <f t="shared" si="5"/>
        <v>   </v>
      </c>
    </row>
    <row r="985" hidden="1">
      <c r="A985" s="1"/>
      <c r="B985" s="1"/>
      <c r="C985" s="1"/>
      <c r="D985" s="1"/>
      <c r="E985" s="2"/>
      <c r="F985" s="1"/>
      <c r="G985" s="109">
        <f t="shared" si="8"/>
        <v>0</v>
      </c>
      <c r="H985" s="1"/>
      <c r="I985" s="1"/>
      <c r="J985" s="1"/>
      <c r="K985" s="111"/>
      <c r="L985" s="111"/>
      <c r="M985" s="111"/>
      <c r="N985" s="111"/>
      <c r="O985" s="111"/>
      <c r="P985" s="112" t="s">
        <v>1601</v>
      </c>
      <c r="Q985" s="111" t="s">
        <v>1737</v>
      </c>
      <c r="R985" s="113" t="str">
        <f>IFERROR(CONCATENATE("*",VLOOKUP(L985,PARAM!E:F,2,0),VLOOKUP(M985,PARAM!K:L,2,0),VLOOKUP(N985,PARAM!H:I,2,0),VLOOKUP(P985,PARAM!S:T,2,0),"*"),"")</f>
        <v/>
      </c>
      <c r="S985" s="111" t="str">
        <f>IFERROR(CONCATENATE(VLOOKUP(L985,PARAM!E:F,2,0),VLOOKUP(M985,PARAM!K:L,2,0),VLOOKUP(N985,PARAM!H:I,2,0),VLOOKUP(O985,PARAM!P:Q,2,0),VLOOKUP(P985,PARAM!S:T,2,0)),"")</f>
        <v/>
      </c>
      <c r="T985" s="111">
        <f t="shared" si="4"/>
        <v>0</v>
      </c>
      <c r="U985" s="111" t="str">
        <f t="shared" si="5"/>
        <v>   </v>
      </c>
    </row>
    <row r="986" hidden="1">
      <c r="A986" s="1"/>
      <c r="B986" s="1"/>
      <c r="C986" s="1"/>
      <c r="D986" s="1"/>
      <c r="E986" s="2"/>
      <c r="F986" s="1"/>
      <c r="G986" s="109">
        <f t="shared" si="8"/>
        <v>0</v>
      </c>
      <c r="H986" s="1"/>
      <c r="I986" s="1"/>
      <c r="J986" s="1"/>
      <c r="K986" s="111"/>
      <c r="L986" s="111"/>
      <c r="M986" s="111"/>
      <c r="N986" s="111"/>
      <c r="O986" s="111"/>
      <c r="P986" s="112" t="s">
        <v>1601</v>
      </c>
      <c r="Q986" s="111" t="s">
        <v>1737</v>
      </c>
      <c r="R986" s="113" t="str">
        <f>IFERROR(CONCATENATE("*",VLOOKUP(L986,PARAM!E:F,2,0),VLOOKUP(M986,PARAM!K:L,2,0),VLOOKUP(N986,PARAM!H:I,2,0),VLOOKUP(P986,PARAM!S:T,2,0),"*"),"")</f>
        <v/>
      </c>
      <c r="S986" s="111" t="str">
        <f>IFERROR(CONCATENATE(VLOOKUP(L986,PARAM!E:F,2,0),VLOOKUP(M986,PARAM!K:L,2,0),VLOOKUP(N986,PARAM!H:I,2,0),VLOOKUP(O986,PARAM!P:Q,2,0),VLOOKUP(P986,PARAM!S:T,2,0)),"")</f>
        <v/>
      </c>
      <c r="T986" s="111">
        <f t="shared" si="4"/>
        <v>0</v>
      </c>
      <c r="U986" s="111" t="str">
        <f t="shared" si="5"/>
        <v>   </v>
      </c>
    </row>
    <row r="987" hidden="1">
      <c r="A987" s="1"/>
      <c r="B987" s="1"/>
      <c r="C987" s="1"/>
      <c r="D987" s="1"/>
      <c r="E987" s="2"/>
      <c r="F987" s="1"/>
      <c r="G987" s="109">
        <f t="shared" si="8"/>
        <v>0</v>
      </c>
      <c r="H987" s="1"/>
      <c r="I987" s="1"/>
      <c r="J987" s="1"/>
      <c r="K987" s="111"/>
      <c r="L987" s="111"/>
      <c r="M987" s="111"/>
      <c r="N987" s="111"/>
      <c r="O987" s="111"/>
      <c r="P987" s="112" t="s">
        <v>1601</v>
      </c>
      <c r="Q987" s="111" t="s">
        <v>1737</v>
      </c>
      <c r="R987" s="113" t="str">
        <f>IFERROR(CONCATENATE("*",VLOOKUP(L987,PARAM!E:F,2,0),VLOOKUP(M987,PARAM!K:L,2,0),VLOOKUP(N987,PARAM!H:I,2,0),VLOOKUP(P987,PARAM!S:T,2,0),"*"),"")</f>
        <v/>
      </c>
      <c r="S987" s="111" t="str">
        <f>IFERROR(CONCATENATE(VLOOKUP(L987,PARAM!E:F,2,0),VLOOKUP(M987,PARAM!K:L,2,0),VLOOKUP(N987,PARAM!H:I,2,0),VLOOKUP(O987,PARAM!P:Q,2,0),VLOOKUP(P987,PARAM!S:T,2,0)),"")</f>
        <v/>
      </c>
      <c r="T987" s="111">
        <f t="shared" si="4"/>
        <v>0</v>
      </c>
      <c r="U987" s="111" t="str">
        <f t="shared" si="5"/>
        <v>   </v>
      </c>
    </row>
    <row r="988" hidden="1">
      <c r="A988" s="1"/>
      <c r="B988" s="1"/>
      <c r="C988" s="1"/>
      <c r="D988" s="1"/>
      <c r="E988" s="2"/>
      <c r="F988" s="1"/>
      <c r="G988" s="109">
        <f t="shared" si="8"/>
        <v>0</v>
      </c>
      <c r="H988" s="1"/>
      <c r="I988" s="1"/>
      <c r="J988" s="1"/>
      <c r="K988" s="111"/>
      <c r="L988" s="111"/>
      <c r="M988" s="111"/>
      <c r="N988" s="111"/>
      <c r="O988" s="111"/>
      <c r="P988" s="112" t="s">
        <v>1601</v>
      </c>
      <c r="Q988" s="111" t="s">
        <v>1737</v>
      </c>
      <c r="R988" s="113" t="str">
        <f>IFERROR(CONCATENATE("*",VLOOKUP(L988,PARAM!E:F,2,0),VLOOKUP(M988,PARAM!K:L,2,0),VLOOKUP(N988,PARAM!H:I,2,0),VLOOKUP(P988,PARAM!S:T,2,0),"*"),"")</f>
        <v/>
      </c>
      <c r="S988" s="111" t="str">
        <f>IFERROR(CONCATENATE(VLOOKUP(L988,PARAM!E:F,2,0),VLOOKUP(M988,PARAM!K:L,2,0),VLOOKUP(N988,PARAM!H:I,2,0),VLOOKUP(O988,PARAM!P:Q,2,0),VLOOKUP(P988,PARAM!S:T,2,0)),"")</f>
        <v/>
      </c>
      <c r="T988" s="111">
        <f t="shared" si="4"/>
        <v>0</v>
      </c>
      <c r="U988" s="111" t="str">
        <f t="shared" si="5"/>
        <v>   </v>
      </c>
    </row>
    <row r="989" hidden="1">
      <c r="A989" s="1"/>
      <c r="B989" s="1"/>
      <c r="C989" s="1"/>
      <c r="D989" s="1"/>
      <c r="E989" s="2"/>
      <c r="F989" s="1"/>
      <c r="G989" s="109">
        <f t="shared" si="8"/>
        <v>0</v>
      </c>
      <c r="H989" s="1"/>
      <c r="I989" s="1"/>
      <c r="J989" s="1"/>
      <c r="K989" s="111"/>
      <c r="L989" s="111"/>
      <c r="M989" s="111"/>
      <c r="N989" s="111"/>
      <c r="O989" s="111"/>
      <c r="P989" s="112" t="s">
        <v>1601</v>
      </c>
      <c r="Q989" s="111" t="s">
        <v>1737</v>
      </c>
      <c r="R989" s="113" t="str">
        <f>IFERROR(CONCATENATE("*",VLOOKUP(L989,PARAM!E:F,2,0),VLOOKUP(M989,PARAM!K:L,2,0),VLOOKUP(N989,PARAM!H:I,2,0),VLOOKUP(P989,PARAM!S:T,2,0),"*"),"")</f>
        <v/>
      </c>
      <c r="S989" s="111" t="str">
        <f>IFERROR(CONCATENATE(VLOOKUP(L989,PARAM!E:F,2,0),VLOOKUP(M989,PARAM!K:L,2,0),VLOOKUP(N989,PARAM!H:I,2,0),VLOOKUP(O989,PARAM!P:Q,2,0),VLOOKUP(P989,PARAM!S:T,2,0)),"")</f>
        <v/>
      </c>
      <c r="T989" s="111">
        <f t="shared" si="4"/>
        <v>0</v>
      </c>
      <c r="U989" s="111" t="str">
        <f t="shared" si="5"/>
        <v>   </v>
      </c>
    </row>
    <row r="990" hidden="1">
      <c r="A990" s="1"/>
      <c r="B990" s="1"/>
      <c r="C990" s="1"/>
      <c r="D990" s="1"/>
      <c r="E990" s="2"/>
      <c r="F990" s="1"/>
      <c r="G990" s="109">
        <f t="shared" si="8"/>
        <v>0</v>
      </c>
      <c r="H990" s="1"/>
      <c r="I990" s="1"/>
      <c r="J990" s="1"/>
      <c r="K990" s="111"/>
      <c r="L990" s="111"/>
      <c r="M990" s="111"/>
      <c r="N990" s="111"/>
      <c r="O990" s="111"/>
      <c r="P990" s="112" t="s">
        <v>1601</v>
      </c>
      <c r="Q990" s="111" t="s">
        <v>1737</v>
      </c>
      <c r="R990" s="113" t="str">
        <f>IFERROR(CONCATENATE("*",VLOOKUP(L990,PARAM!E:F,2,0),VLOOKUP(M990,PARAM!K:L,2,0),VLOOKUP(N990,PARAM!H:I,2,0),VLOOKUP(P990,PARAM!S:T,2,0),"*"),"")</f>
        <v/>
      </c>
      <c r="S990" s="111" t="str">
        <f>IFERROR(CONCATENATE(VLOOKUP(L990,PARAM!E:F,2,0),VLOOKUP(M990,PARAM!K:L,2,0),VLOOKUP(N990,PARAM!H:I,2,0),VLOOKUP(O990,PARAM!P:Q,2,0),VLOOKUP(P990,PARAM!S:T,2,0)),"")</f>
        <v/>
      </c>
      <c r="T990" s="111">
        <f t="shared" si="4"/>
        <v>0</v>
      </c>
      <c r="U990" s="111" t="str">
        <f t="shared" si="5"/>
        <v>   </v>
      </c>
    </row>
    <row r="991" hidden="1">
      <c r="A991" s="1"/>
      <c r="B991" s="1"/>
      <c r="C991" s="1"/>
      <c r="D991" s="1"/>
      <c r="E991" s="2"/>
      <c r="F991" s="1"/>
      <c r="G991" s="109">
        <f t="shared" si="8"/>
        <v>0</v>
      </c>
      <c r="H991" s="1"/>
      <c r="I991" s="1"/>
      <c r="J991" s="1"/>
      <c r="K991" s="111"/>
      <c r="L991" s="111"/>
      <c r="M991" s="111"/>
      <c r="N991" s="111"/>
      <c r="O991" s="111"/>
      <c r="P991" s="112" t="s">
        <v>1601</v>
      </c>
      <c r="Q991" s="111" t="s">
        <v>1737</v>
      </c>
      <c r="R991" s="113" t="str">
        <f>IFERROR(CONCATENATE("*",VLOOKUP(L991,PARAM!E:F,2,0),VLOOKUP(M991,PARAM!K:L,2,0),VLOOKUP(N991,PARAM!H:I,2,0),VLOOKUP(P991,PARAM!S:T,2,0),"*"),"")</f>
        <v/>
      </c>
      <c r="S991" s="111" t="str">
        <f>IFERROR(CONCATENATE(VLOOKUP(L991,PARAM!E:F,2,0),VLOOKUP(M991,PARAM!K:L,2,0),VLOOKUP(N991,PARAM!H:I,2,0),VLOOKUP(O991,PARAM!P:Q,2,0),VLOOKUP(P991,PARAM!S:T,2,0)),"")</f>
        <v/>
      </c>
      <c r="T991" s="111">
        <f t="shared" si="4"/>
        <v>0</v>
      </c>
      <c r="U991" s="111" t="str">
        <f t="shared" si="5"/>
        <v>   </v>
      </c>
    </row>
    <row r="992" hidden="1">
      <c r="A992" s="1"/>
      <c r="B992" s="1"/>
      <c r="C992" s="1"/>
      <c r="D992" s="1"/>
      <c r="E992" s="2"/>
      <c r="F992" s="1"/>
      <c r="G992" s="109">
        <f t="shared" si="8"/>
        <v>0</v>
      </c>
      <c r="H992" s="1"/>
      <c r="I992" s="1"/>
      <c r="J992" s="1"/>
      <c r="K992" s="111"/>
      <c r="L992" s="111"/>
      <c r="M992" s="111"/>
      <c r="N992" s="111"/>
      <c r="O992" s="111"/>
      <c r="P992" s="112" t="s">
        <v>1601</v>
      </c>
      <c r="Q992" s="111" t="s">
        <v>1737</v>
      </c>
      <c r="R992" s="113" t="str">
        <f>IFERROR(CONCATENATE("*",VLOOKUP(L992,PARAM!E:F,2,0),VLOOKUP(M992,PARAM!K:L,2,0),VLOOKUP(N992,PARAM!H:I,2,0),VLOOKUP(P992,PARAM!S:T,2,0),"*"),"")</f>
        <v/>
      </c>
      <c r="S992" s="111" t="str">
        <f>IFERROR(CONCATENATE(VLOOKUP(L992,PARAM!E:F,2,0),VLOOKUP(M992,PARAM!K:L,2,0),VLOOKUP(N992,PARAM!H:I,2,0),VLOOKUP(O992,PARAM!P:Q,2,0),VLOOKUP(P992,PARAM!S:T,2,0)),"")</f>
        <v/>
      </c>
      <c r="T992" s="111">
        <f t="shared" si="4"/>
        <v>0</v>
      </c>
      <c r="U992" s="111" t="str">
        <f t="shared" si="5"/>
        <v>   </v>
      </c>
    </row>
    <row r="993" hidden="1">
      <c r="A993" s="1"/>
      <c r="B993" s="1"/>
      <c r="C993" s="1"/>
      <c r="D993" s="1"/>
      <c r="E993" s="2"/>
      <c r="F993" s="1"/>
      <c r="G993" s="109">
        <f t="shared" si="8"/>
        <v>0</v>
      </c>
      <c r="H993" s="1"/>
      <c r="I993" s="1"/>
      <c r="J993" s="1"/>
      <c r="K993" s="111"/>
      <c r="L993" s="111"/>
      <c r="M993" s="111"/>
      <c r="N993" s="111"/>
      <c r="O993" s="111"/>
      <c r="P993" s="112" t="s">
        <v>1601</v>
      </c>
      <c r="Q993" s="111" t="s">
        <v>1737</v>
      </c>
      <c r="R993" s="113" t="str">
        <f>IFERROR(CONCATENATE("*",VLOOKUP(L993,PARAM!E:F,2,0),VLOOKUP(M993,PARAM!K:L,2,0),VLOOKUP(N993,PARAM!H:I,2,0),VLOOKUP(P993,PARAM!S:T,2,0),"*"),"")</f>
        <v/>
      </c>
      <c r="S993" s="111" t="str">
        <f>IFERROR(CONCATENATE(VLOOKUP(L993,PARAM!E:F,2,0),VLOOKUP(M993,PARAM!K:L,2,0),VLOOKUP(N993,PARAM!H:I,2,0),VLOOKUP(O993,PARAM!P:Q,2,0),VLOOKUP(P993,PARAM!S:T,2,0)),"")</f>
        <v/>
      </c>
      <c r="T993" s="111">
        <f t="shared" si="4"/>
        <v>0</v>
      </c>
      <c r="U993" s="111" t="str">
        <f t="shared" si="5"/>
        <v>   </v>
      </c>
    </row>
    <row r="994" hidden="1">
      <c r="A994" s="1"/>
      <c r="B994" s="1"/>
      <c r="C994" s="1"/>
      <c r="D994" s="1"/>
      <c r="E994" s="2"/>
      <c r="F994" s="1"/>
      <c r="G994" s="109">
        <f t="shared" si="8"/>
        <v>0</v>
      </c>
      <c r="H994" s="1"/>
      <c r="I994" s="1"/>
      <c r="J994" s="1"/>
      <c r="K994" s="111"/>
      <c r="L994" s="111"/>
      <c r="M994" s="111"/>
      <c r="N994" s="111"/>
      <c r="O994" s="111"/>
      <c r="P994" s="112" t="s">
        <v>1601</v>
      </c>
      <c r="Q994" s="111" t="s">
        <v>1737</v>
      </c>
      <c r="R994" s="113" t="str">
        <f>IFERROR(CONCATENATE("*",VLOOKUP(L994,PARAM!E:F,2,0),VLOOKUP(M994,PARAM!K:L,2,0),VLOOKUP(N994,PARAM!H:I,2,0),VLOOKUP(P994,PARAM!S:T,2,0),"*"),"")</f>
        <v/>
      </c>
      <c r="S994" s="111" t="str">
        <f>IFERROR(CONCATENATE(VLOOKUP(L994,PARAM!E:F,2,0),VLOOKUP(M994,PARAM!K:L,2,0),VLOOKUP(N994,PARAM!H:I,2,0),VLOOKUP(O994,PARAM!P:Q,2,0),VLOOKUP(P994,PARAM!S:T,2,0)),"")</f>
        <v/>
      </c>
      <c r="T994" s="111">
        <f t="shared" si="4"/>
        <v>0</v>
      </c>
      <c r="U994" s="111" t="str">
        <f t="shared" si="5"/>
        <v>   </v>
      </c>
    </row>
    <row r="995" hidden="1">
      <c r="A995" s="1"/>
      <c r="B995" s="1"/>
      <c r="C995" s="1"/>
      <c r="D995" s="1"/>
      <c r="E995" s="2"/>
      <c r="F995" s="1"/>
      <c r="G995" s="109">
        <f t="shared" si="8"/>
        <v>0</v>
      </c>
      <c r="H995" s="1"/>
      <c r="I995" s="1"/>
      <c r="J995" s="1"/>
      <c r="K995" s="111"/>
      <c r="L995" s="111"/>
      <c r="M995" s="111"/>
      <c r="N995" s="111"/>
      <c r="O995" s="111"/>
      <c r="P995" s="112" t="s">
        <v>1601</v>
      </c>
      <c r="Q995" s="111" t="s">
        <v>1737</v>
      </c>
      <c r="R995" s="113" t="str">
        <f>IFERROR(CONCATENATE("*",VLOOKUP(L995,PARAM!E:F,2,0),VLOOKUP(M995,PARAM!K:L,2,0),VLOOKUP(N995,PARAM!H:I,2,0),VLOOKUP(P995,PARAM!S:T,2,0),"*"),"")</f>
        <v/>
      </c>
      <c r="S995" s="111" t="str">
        <f>IFERROR(CONCATENATE(VLOOKUP(L995,PARAM!E:F,2,0),VLOOKUP(M995,PARAM!K:L,2,0),VLOOKUP(N995,PARAM!H:I,2,0),VLOOKUP(O995,PARAM!P:Q,2,0),VLOOKUP(P995,PARAM!S:T,2,0)),"")</f>
        <v/>
      </c>
      <c r="T995" s="111">
        <f t="shared" si="4"/>
        <v>0</v>
      </c>
      <c r="U995" s="111" t="str">
        <f t="shared" si="5"/>
        <v>   </v>
      </c>
    </row>
    <row r="996" hidden="1">
      <c r="A996" s="1"/>
      <c r="B996" s="1"/>
      <c r="C996" s="1"/>
      <c r="D996" s="1"/>
      <c r="E996" s="2"/>
      <c r="F996" s="1"/>
      <c r="G996" s="109">
        <f t="shared" si="8"/>
        <v>0</v>
      </c>
      <c r="H996" s="1"/>
      <c r="I996" s="1"/>
      <c r="J996" s="1"/>
      <c r="K996" s="111"/>
      <c r="L996" s="111"/>
      <c r="M996" s="111"/>
      <c r="N996" s="111"/>
      <c r="O996" s="111"/>
      <c r="P996" s="112" t="s">
        <v>1601</v>
      </c>
      <c r="Q996" s="111" t="s">
        <v>1737</v>
      </c>
      <c r="R996" s="113" t="str">
        <f>IFERROR(CONCATENATE("*",VLOOKUP(L996,PARAM!E:F,2,0),VLOOKUP(M996,PARAM!K:L,2,0),VLOOKUP(N996,PARAM!H:I,2,0),VLOOKUP(P996,PARAM!S:T,2,0),"*"),"")</f>
        <v/>
      </c>
      <c r="S996" s="111" t="str">
        <f>IFERROR(CONCATENATE(VLOOKUP(L996,PARAM!E:F,2,0),VLOOKUP(M996,PARAM!K:L,2,0),VLOOKUP(N996,PARAM!H:I,2,0),VLOOKUP(O996,PARAM!P:Q,2,0),VLOOKUP(P996,PARAM!S:T,2,0)),"")</f>
        <v/>
      </c>
      <c r="T996" s="111">
        <f t="shared" si="4"/>
        <v>0</v>
      </c>
      <c r="U996" s="111" t="str">
        <f t="shared" si="5"/>
        <v>   </v>
      </c>
    </row>
    <row r="997" hidden="1">
      <c r="A997" s="1"/>
      <c r="B997" s="1"/>
      <c r="C997" s="1"/>
      <c r="D997" s="1"/>
      <c r="E997" s="2"/>
      <c r="F997" s="1"/>
      <c r="G997" s="109">
        <f t="shared" si="8"/>
        <v>0</v>
      </c>
      <c r="H997" s="1"/>
      <c r="I997" s="1"/>
      <c r="J997" s="1"/>
      <c r="K997" s="111"/>
      <c r="L997" s="111"/>
      <c r="M997" s="111"/>
      <c r="N997" s="111"/>
      <c r="O997" s="111"/>
      <c r="P997" s="112" t="s">
        <v>1601</v>
      </c>
      <c r="Q997" s="111" t="s">
        <v>1737</v>
      </c>
      <c r="R997" s="113" t="str">
        <f>IFERROR(CONCATENATE("*",VLOOKUP(L997,PARAM!E:F,2,0),VLOOKUP(M997,PARAM!K:L,2,0),VLOOKUP(N997,PARAM!H:I,2,0),VLOOKUP(P997,PARAM!S:T,2,0),"*"),"")</f>
        <v/>
      </c>
      <c r="S997" s="111" t="str">
        <f>IFERROR(CONCATENATE(VLOOKUP(L997,PARAM!E:F,2,0),VLOOKUP(M997,PARAM!K:L,2,0),VLOOKUP(N997,PARAM!H:I,2,0),VLOOKUP(O997,PARAM!P:Q,2,0),VLOOKUP(P997,PARAM!S:T,2,0)),"")</f>
        <v/>
      </c>
      <c r="T997" s="111">
        <f t="shared" si="4"/>
        <v>0</v>
      </c>
      <c r="U997" s="111" t="str">
        <f t="shared" si="5"/>
        <v>   </v>
      </c>
    </row>
    <row r="998" hidden="1">
      <c r="A998" s="1"/>
      <c r="B998" s="1"/>
      <c r="C998" s="1"/>
      <c r="D998" s="1"/>
      <c r="E998" s="2"/>
      <c r="F998" s="1"/>
      <c r="G998" s="109">
        <f t="shared" si="8"/>
        <v>0</v>
      </c>
      <c r="H998" s="1"/>
      <c r="I998" s="1"/>
      <c r="J998" s="1"/>
      <c r="K998" s="111"/>
      <c r="L998" s="111"/>
      <c r="M998" s="111"/>
      <c r="N998" s="111"/>
      <c r="O998" s="111"/>
      <c r="P998" s="112" t="s">
        <v>1601</v>
      </c>
      <c r="Q998" s="111" t="s">
        <v>1737</v>
      </c>
      <c r="R998" s="113" t="str">
        <f>IFERROR(CONCATENATE("*",VLOOKUP(L998,PARAM!E:F,2,0),VLOOKUP(M998,PARAM!K:L,2,0),VLOOKUP(N998,PARAM!H:I,2,0),VLOOKUP(P998,PARAM!S:T,2,0),"*"),"")</f>
        <v/>
      </c>
      <c r="S998" s="111" t="str">
        <f>IFERROR(CONCATENATE(VLOOKUP(L998,PARAM!E:F,2,0),VLOOKUP(M998,PARAM!K:L,2,0),VLOOKUP(N998,PARAM!H:I,2,0),VLOOKUP(O998,PARAM!P:Q,2,0),VLOOKUP(P998,PARAM!S:T,2,0)),"")</f>
        <v/>
      </c>
      <c r="T998" s="111">
        <f t="shared" si="4"/>
        <v>0</v>
      </c>
      <c r="U998" s="111" t="str">
        <f t="shared" si="5"/>
        <v>   </v>
      </c>
    </row>
    <row r="999" hidden="1">
      <c r="A999" s="1"/>
      <c r="B999" s="1"/>
      <c r="C999" s="1"/>
      <c r="D999" s="1"/>
      <c r="E999" s="2"/>
      <c r="F999" s="1"/>
      <c r="G999" s="109">
        <f t="shared" si="8"/>
        <v>0</v>
      </c>
      <c r="H999" s="1"/>
      <c r="I999" s="1"/>
      <c r="J999" s="1"/>
      <c r="K999" s="111"/>
      <c r="L999" s="111"/>
      <c r="M999" s="111"/>
      <c r="N999" s="111"/>
      <c r="O999" s="111"/>
      <c r="P999" s="112" t="s">
        <v>1601</v>
      </c>
      <c r="Q999" s="111" t="s">
        <v>1737</v>
      </c>
      <c r="R999" s="113" t="str">
        <f>IFERROR(CONCATENATE("*",VLOOKUP(L999,PARAM!E:F,2,0),VLOOKUP(M999,PARAM!K:L,2,0),VLOOKUP(N999,PARAM!H:I,2,0),VLOOKUP(P999,PARAM!S:T,2,0),"*"),"")</f>
        <v/>
      </c>
      <c r="S999" s="111" t="str">
        <f>IFERROR(CONCATENATE(VLOOKUP(L999,PARAM!E:F,2,0),VLOOKUP(M999,PARAM!K:L,2,0),VLOOKUP(N999,PARAM!H:I,2,0),VLOOKUP(O999,PARAM!P:Q,2,0),VLOOKUP(P999,PARAM!S:T,2,0)),"")</f>
        <v/>
      </c>
      <c r="T999" s="111">
        <f t="shared" si="4"/>
        <v>0</v>
      </c>
      <c r="U999" s="111" t="str">
        <f t="shared" si="5"/>
        <v>   </v>
      </c>
    </row>
    <row r="1000" hidden="1">
      <c r="A1000" s="1"/>
      <c r="B1000" s="1"/>
      <c r="C1000" s="1"/>
      <c r="D1000" s="1"/>
      <c r="E1000" s="2"/>
      <c r="F1000" s="1"/>
      <c r="G1000" s="109">
        <f t="shared" si="8"/>
        <v>0</v>
      </c>
      <c r="H1000" s="1"/>
      <c r="I1000" s="1"/>
      <c r="J1000" s="1"/>
      <c r="K1000" s="111"/>
      <c r="L1000" s="111"/>
      <c r="M1000" s="111"/>
      <c r="N1000" s="111"/>
      <c r="O1000" s="111"/>
      <c r="P1000" s="112" t="s">
        <v>1601</v>
      </c>
      <c r="Q1000" s="111" t="s">
        <v>1737</v>
      </c>
      <c r="R1000" s="113" t="str">
        <f>IFERROR(CONCATENATE("*",VLOOKUP(L1000,PARAM!E:F,2,0),VLOOKUP(M1000,PARAM!K:L,2,0),VLOOKUP(N1000,PARAM!H:I,2,0),VLOOKUP(P1000,PARAM!S:T,2,0),"*"),"")</f>
        <v/>
      </c>
      <c r="S1000" s="111" t="str">
        <f>IFERROR(CONCATENATE(VLOOKUP(L1000,PARAM!E:F,2,0),VLOOKUP(M1000,PARAM!K:L,2,0),VLOOKUP(N1000,PARAM!H:I,2,0),VLOOKUP(O1000,PARAM!P:Q,2,0),VLOOKUP(P1000,PARAM!S:T,2,0)),"")</f>
        <v/>
      </c>
      <c r="T1000" s="111">
        <f t="shared" si="4"/>
        <v>0</v>
      </c>
      <c r="U1000" s="111" t="str">
        <f t="shared" si="5"/>
        <v>   </v>
      </c>
    </row>
    <row r="1001" hidden="1">
      <c r="A1001" s="1"/>
      <c r="B1001" s="1"/>
      <c r="C1001" s="1"/>
      <c r="D1001" s="1"/>
      <c r="E1001" s="2"/>
      <c r="F1001" s="1"/>
      <c r="G1001" s="109">
        <f t="shared" si="8"/>
        <v>0</v>
      </c>
      <c r="H1001" s="1"/>
      <c r="I1001" s="1"/>
      <c r="J1001" s="1"/>
      <c r="K1001" s="111"/>
      <c r="L1001" s="111"/>
      <c r="M1001" s="111"/>
      <c r="N1001" s="111"/>
      <c r="O1001" s="111"/>
      <c r="P1001" s="112" t="s">
        <v>1601</v>
      </c>
      <c r="Q1001" s="111" t="s">
        <v>1737</v>
      </c>
      <c r="R1001" s="113" t="str">
        <f>IFERROR(CONCATENATE("*",VLOOKUP(L1001,PARAM!E:F,2,0),VLOOKUP(M1001,PARAM!K:L,2,0),VLOOKUP(N1001,PARAM!H:I,2,0),VLOOKUP(P1001,PARAM!S:T,2,0),"*"),"")</f>
        <v/>
      </c>
      <c r="S1001" s="111" t="str">
        <f>IFERROR(CONCATENATE(VLOOKUP(L1001,PARAM!E:F,2,0),VLOOKUP(M1001,PARAM!K:L,2,0),VLOOKUP(N1001,PARAM!H:I,2,0),VLOOKUP(O1001,PARAM!P:Q,2,0),VLOOKUP(P1001,PARAM!S:T,2,0)),"")</f>
        <v/>
      </c>
      <c r="T1001" s="111">
        <f t="shared" si="4"/>
        <v>0</v>
      </c>
      <c r="U1001" s="111" t="str">
        <f t="shared" si="5"/>
        <v>   </v>
      </c>
    </row>
    <row r="1002" hidden="1">
      <c r="A1002" s="1"/>
      <c r="B1002" s="1"/>
      <c r="C1002" s="1"/>
      <c r="D1002" s="1"/>
      <c r="E1002" s="2"/>
      <c r="F1002" s="1"/>
      <c r="G1002" s="109">
        <f t="shared" si="8"/>
        <v>0</v>
      </c>
      <c r="H1002" s="1"/>
      <c r="I1002" s="1"/>
      <c r="J1002" s="1"/>
      <c r="K1002" s="111"/>
      <c r="L1002" s="111"/>
      <c r="M1002" s="111"/>
      <c r="N1002" s="111"/>
      <c r="O1002" s="111"/>
      <c r="P1002" s="112" t="s">
        <v>1601</v>
      </c>
      <c r="Q1002" s="111" t="s">
        <v>1737</v>
      </c>
      <c r="R1002" s="113" t="str">
        <f>IFERROR(CONCATENATE("*",VLOOKUP(L1002,PARAM!E:F,2,0),VLOOKUP(M1002,PARAM!K:L,2,0),VLOOKUP(N1002,PARAM!H:I,2,0),VLOOKUP(P1002,PARAM!S:T,2,0),"*"),"")</f>
        <v/>
      </c>
      <c r="S1002" s="111" t="str">
        <f>IFERROR(CONCATENATE(VLOOKUP(L1002,PARAM!E:F,2,0),VLOOKUP(M1002,PARAM!K:L,2,0),VLOOKUP(N1002,PARAM!H:I,2,0),VLOOKUP(O1002,PARAM!P:Q,2,0),VLOOKUP(P1002,PARAM!S:T,2,0)),"")</f>
        <v/>
      </c>
      <c r="T1002" s="111">
        <f t="shared" si="4"/>
        <v>0</v>
      </c>
      <c r="U1002" s="111" t="str">
        <f t="shared" si="5"/>
        <v>   </v>
      </c>
    </row>
    <row r="1003" hidden="1">
      <c r="A1003" s="1"/>
      <c r="B1003" s="1"/>
      <c r="C1003" s="1"/>
      <c r="D1003" s="1"/>
      <c r="E1003" s="2"/>
      <c r="F1003" s="1"/>
      <c r="G1003" s="109">
        <f t="shared" si="8"/>
        <v>0</v>
      </c>
      <c r="H1003" s="1"/>
      <c r="I1003" s="1"/>
      <c r="J1003" s="1"/>
      <c r="K1003" s="111"/>
      <c r="L1003" s="111"/>
      <c r="M1003" s="111"/>
      <c r="N1003" s="111"/>
      <c r="O1003" s="111"/>
      <c r="P1003" s="112" t="s">
        <v>1601</v>
      </c>
      <c r="Q1003" s="111" t="s">
        <v>1737</v>
      </c>
      <c r="R1003" s="113" t="str">
        <f>IFERROR(CONCATENATE("*",VLOOKUP(L1003,PARAM!E:F,2,0),VLOOKUP(M1003,PARAM!K:L,2,0),VLOOKUP(N1003,PARAM!H:I,2,0),VLOOKUP(P1003,PARAM!S:T,2,0),"*"),"")</f>
        <v/>
      </c>
      <c r="S1003" s="111" t="str">
        <f>IFERROR(CONCATENATE(VLOOKUP(L1003,PARAM!E:F,2,0),VLOOKUP(M1003,PARAM!K:L,2,0),VLOOKUP(N1003,PARAM!H:I,2,0),VLOOKUP(O1003,PARAM!P:Q,2,0),VLOOKUP(P1003,PARAM!S:T,2,0)),"")</f>
        <v/>
      </c>
      <c r="T1003" s="111">
        <f t="shared" si="4"/>
        <v>0</v>
      </c>
      <c r="U1003" s="111" t="str">
        <f t="shared" si="5"/>
        <v>   </v>
      </c>
    </row>
    <row r="1004" hidden="1">
      <c r="A1004" s="1"/>
      <c r="B1004" s="1"/>
      <c r="C1004" s="1"/>
      <c r="D1004" s="1"/>
      <c r="E1004" s="2"/>
      <c r="F1004" s="1"/>
      <c r="G1004" s="109">
        <f t="shared" si="8"/>
        <v>0</v>
      </c>
      <c r="H1004" s="1"/>
      <c r="I1004" s="1"/>
      <c r="J1004" s="1"/>
      <c r="K1004" s="111"/>
      <c r="L1004" s="111"/>
      <c r="M1004" s="111"/>
      <c r="N1004" s="111"/>
      <c r="O1004" s="111"/>
      <c r="P1004" s="112" t="s">
        <v>1601</v>
      </c>
      <c r="Q1004" s="111" t="s">
        <v>1737</v>
      </c>
      <c r="R1004" s="113" t="str">
        <f>IFERROR(CONCATENATE("*",VLOOKUP(L1004,PARAM!E:F,2,0),VLOOKUP(M1004,PARAM!K:L,2,0),VLOOKUP(N1004,PARAM!H:I,2,0),VLOOKUP(P1004,PARAM!S:T,2,0),"*"),"")</f>
        <v/>
      </c>
      <c r="S1004" s="111" t="str">
        <f>IFERROR(CONCATENATE(VLOOKUP(L1004,PARAM!E:F,2,0),VLOOKUP(M1004,PARAM!K:L,2,0),VLOOKUP(N1004,PARAM!H:I,2,0),VLOOKUP(O1004,PARAM!P:Q,2,0),VLOOKUP(P1004,PARAM!S:T,2,0)),"")</f>
        <v/>
      </c>
      <c r="T1004" s="111">
        <f t="shared" si="4"/>
        <v>0</v>
      </c>
      <c r="U1004" s="111" t="str">
        <f t="shared" si="5"/>
        <v>   </v>
      </c>
    </row>
    <row r="1005" hidden="1">
      <c r="A1005" s="1"/>
      <c r="B1005" s="1"/>
      <c r="C1005" s="1"/>
      <c r="D1005" s="1"/>
      <c r="E1005" s="2"/>
      <c r="F1005" s="1"/>
      <c r="G1005" s="109">
        <f t="shared" si="8"/>
        <v>0</v>
      </c>
      <c r="H1005" s="1"/>
      <c r="I1005" s="1"/>
      <c r="J1005" s="1"/>
      <c r="K1005" s="111"/>
      <c r="L1005" s="111"/>
      <c r="M1005" s="111"/>
      <c r="N1005" s="111"/>
      <c r="O1005" s="111"/>
      <c r="P1005" s="112" t="s">
        <v>1601</v>
      </c>
      <c r="Q1005" s="111" t="s">
        <v>1737</v>
      </c>
      <c r="R1005" s="113" t="str">
        <f>IFERROR(CONCATENATE("*",VLOOKUP(L1005,PARAM!E:F,2,0),VLOOKUP(M1005,PARAM!K:L,2,0),VLOOKUP(N1005,PARAM!H:I,2,0),VLOOKUP(P1005,PARAM!S:T,2,0),"*"),"")</f>
        <v/>
      </c>
      <c r="S1005" s="111" t="str">
        <f>IFERROR(CONCATENATE(VLOOKUP(L1005,PARAM!E:F,2,0),VLOOKUP(M1005,PARAM!K:L,2,0),VLOOKUP(N1005,PARAM!H:I,2,0),VLOOKUP(O1005,PARAM!P:Q,2,0),VLOOKUP(P1005,PARAM!S:T,2,0)),"")</f>
        <v/>
      </c>
      <c r="T1005" s="111">
        <f t="shared" si="4"/>
        <v>0</v>
      </c>
      <c r="U1005" s="111" t="str">
        <f t="shared" si="5"/>
        <v>   </v>
      </c>
    </row>
    <row r="1006" hidden="1">
      <c r="A1006" s="1"/>
      <c r="B1006" s="1"/>
      <c r="C1006" s="1"/>
      <c r="D1006" s="1"/>
      <c r="E1006" s="2"/>
      <c r="F1006" s="1"/>
      <c r="G1006" s="109">
        <f t="shared" si="8"/>
        <v>0</v>
      </c>
      <c r="H1006" s="1"/>
      <c r="I1006" s="1"/>
      <c r="J1006" s="1"/>
      <c r="K1006" s="111"/>
      <c r="L1006" s="111"/>
      <c r="M1006" s="111"/>
      <c r="N1006" s="111"/>
      <c r="O1006" s="111"/>
      <c r="P1006" s="112" t="s">
        <v>1601</v>
      </c>
      <c r="Q1006" s="111" t="s">
        <v>1737</v>
      </c>
      <c r="R1006" s="113" t="str">
        <f>IFERROR(CONCATENATE("*",VLOOKUP(L1006,PARAM!E:F,2,0),VLOOKUP(M1006,PARAM!K:L,2,0),VLOOKUP(N1006,PARAM!H:I,2,0),VLOOKUP(P1006,PARAM!S:T,2,0),"*"),"")</f>
        <v/>
      </c>
      <c r="S1006" s="111" t="str">
        <f>IFERROR(CONCATENATE(VLOOKUP(L1006,PARAM!E:F,2,0),VLOOKUP(M1006,PARAM!K:L,2,0),VLOOKUP(N1006,PARAM!H:I,2,0),VLOOKUP(O1006,PARAM!P:Q,2,0),VLOOKUP(P1006,PARAM!S:T,2,0)),"")</f>
        <v/>
      </c>
      <c r="T1006" s="111">
        <f t="shared" si="4"/>
        <v>0</v>
      </c>
      <c r="U1006" s="111" t="str">
        <f t="shared" si="5"/>
        <v>   </v>
      </c>
    </row>
    <row r="1007" hidden="1">
      <c r="A1007" s="1"/>
      <c r="B1007" s="1"/>
      <c r="C1007" s="1"/>
      <c r="D1007" s="1"/>
      <c r="E1007" s="2"/>
      <c r="F1007" s="1"/>
      <c r="G1007" s="109">
        <f t="shared" si="8"/>
        <v>0</v>
      </c>
      <c r="H1007" s="1"/>
      <c r="I1007" s="1"/>
      <c r="J1007" s="1"/>
      <c r="K1007" s="111"/>
      <c r="L1007" s="111"/>
      <c r="M1007" s="111"/>
      <c r="N1007" s="111"/>
      <c r="O1007" s="111"/>
      <c r="P1007" s="112" t="s">
        <v>1601</v>
      </c>
      <c r="Q1007" s="111" t="s">
        <v>1737</v>
      </c>
      <c r="R1007" s="113" t="str">
        <f>IFERROR(CONCATENATE("*",VLOOKUP(L1007,PARAM!E:F,2,0),VLOOKUP(M1007,PARAM!K:L,2,0),VLOOKUP(N1007,PARAM!H:I,2,0),VLOOKUP(P1007,PARAM!S:T,2,0),"*"),"")</f>
        <v/>
      </c>
      <c r="S1007" s="111" t="str">
        <f>IFERROR(CONCATENATE(VLOOKUP(L1007,PARAM!E:F,2,0),VLOOKUP(M1007,PARAM!K:L,2,0),VLOOKUP(N1007,PARAM!H:I,2,0),VLOOKUP(O1007,PARAM!P:Q,2,0),VLOOKUP(P1007,PARAM!S:T,2,0)),"")</f>
        <v/>
      </c>
      <c r="T1007" s="111">
        <f t="shared" si="4"/>
        <v>0</v>
      </c>
      <c r="U1007" s="111" t="str">
        <f t="shared" si="5"/>
        <v>   </v>
      </c>
    </row>
    <row r="1008" hidden="1">
      <c r="A1008" s="1"/>
      <c r="B1008" s="1"/>
      <c r="C1008" s="1"/>
      <c r="D1008" s="1"/>
      <c r="E1008" s="2"/>
      <c r="F1008" s="1"/>
      <c r="G1008" s="109">
        <f t="shared" si="8"/>
        <v>0</v>
      </c>
      <c r="H1008" s="1"/>
      <c r="I1008" s="1"/>
      <c r="J1008" s="1"/>
      <c r="K1008" s="111"/>
      <c r="L1008" s="111"/>
      <c r="M1008" s="111"/>
      <c r="N1008" s="111"/>
      <c r="O1008" s="111"/>
      <c r="P1008" s="112" t="s">
        <v>1601</v>
      </c>
      <c r="Q1008" s="111" t="s">
        <v>1737</v>
      </c>
      <c r="R1008" s="113" t="str">
        <f>IFERROR(CONCATENATE("*",VLOOKUP(L1008,PARAM!E:F,2,0),VLOOKUP(M1008,PARAM!K:L,2,0),VLOOKUP(N1008,PARAM!H:I,2,0),VLOOKUP(P1008,PARAM!S:T,2,0),"*"),"")</f>
        <v/>
      </c>
      <c r="S1008" s="111" t="str">
        <f>IFERROR(CONCATENATE(VLOOKUP(L1008,PARAM!E:F,2,0),VLOOKUP(M1008,PARAM!K:L,2,0),VLOOKUP(N1008,PARAM!H:I,2,0),VLOOKUP(O1008,PARAM!P:Q,2,0),VLOOKUP(P1008,PARAM!S:T,2,0)),"")</f>
        <v/>
      </c>
      <c r="T1008" s="111">
        <f t="shared" si="4"/>
        <v>0</v>
      </c>
      <c r="U1008" s="111" t="str">
        <f t="shared" si="5"/>
        <v>   </v>
      </c>
    </row>
    <row r="1009" hidden="1">
      <c r="A1009" s="1"/>
      <c r="B1009" s="1"/>
      <c r="C1009" s="1"/>
      <c r="D1009" s="1"/>
      <c r="E1009" s="2"/>
      <c r="F1009" s="1"/>
      <c r="G1009" s="109">
        <f t="shared" si="8"/>
        <v>0</v>
      </c>
      <c r="H1009" s="1"/>
      <c r="I1009" s="1"/>
      <c r="J1009" s="1"/>
      <c r="K1009" s="111"/>
      <c r="L1009" s="111"/>
      <c r="M1009" s="111"/>
      <c r="N1009" s="111"/>
      <c r="O1009" s="111"/>
      <c r="P1009" s="112" t="s">
        <v>1601</v>
      </c>
      <c r="Q1009" s="111" t="s">
        <v>1737</v>
      </c>
      <c r="R1009" s="113" t="str">
        <f>IFERROR(CONCATENATE("*",VLOOKUP(L1009,PARAM!E:F,2,0),VLOOKUP(M1009,PARAM!K:L,2,0),VLOOKUP(N1009,PARAM!H:I,2,0),VLOOKUP(P1009,PARAM!S:T,2,0),"*"),"")</f>
        <v/>
      </c>
      <c r="S1009" s="111" t="str">
        <f>IFERROR(CONCATENATE(VLOOKUP(L1009,PARAM!E:F,2,0),VLOOKUP(M1009,PARAM!K:L,2,0),VLOOKUP(N1009,PARAM!H:I,2,0),VLOOKUP(O1009,PARAM!P:Q,2,0),VLOOKUP(P1009,PARAM!S:T,2,0)),"")</f>
        <v/>
      </c>
      <c r="T1009" s="111">
        <f t="shared" si="4"/>
        <v>0</v>
      </c>
      <c r="U1009" s="111" t="str">
        <f t="shared" si="5"/>
        <v>   </v>
      </c>
    </row>
    <row r="1010" hidden="1">
      <c r="A1010" s="1"/>
      <c r="B1010" s="1"/>
      <c r="C1010" s="1"/>
      <c r="D1010" s="1"/>
      <c r="E1010" s="2"/>
      <c r="F1010" s="1"/>
      <c r="G1010" s="109">
        <f t="shared" si="8"/>
        <v>0</v>
      </c>
      <c r="H1010" s="1"/>
      <c r="I1010" s="1"/>
      <c r="J1010" s="1"/>
      <c r="K1010" s="111"/>
      <c r="L1010" s="111"/>
      <c r="M1010" s="111"/>
      <c r="N1010" s="111"/>
      <c r="O1010" s="111"/>
      <c r="P1010" s="112" t="s">
        <v>1601</v>
      </c>
      <c r="Q1010" s="111" t="s">
        <v>1737</v>
      </c>
      <c r="R1010" s="113" t="str">
        <f>IFERROR(CONCATENATE("*",VLOOKUP(L1010,PARAM!E:F,2,0),VLOOKUP(M1010,PARAM!K:L,2,0),VLOOKUP(N1010,PARAM!H:I,2,0),VLOOKUP(P1010,PARAM!S:T,2,0),"*"),"")</f>
        <v/>
      </c>
      <c r="S1010" s="111" t="str">
        <f>IFERROR(CONCATENATE(VLOOKUP(L1010,PARAM!E:F,2,0),VLOOKUP(M1010,PARAM!K:L,2,0),VLOOKUP(N1010,PARAM!H:I,2,0),VLOOKUP(O1010,PARAM!P:Q,2,0),VLOOKUP(P1010,PARAM!S:T,2,0)),"")</f>
        <v/>
      </c>
      <c r="T1010" s="111">
        <f t="shared" si="4"/>
        <v>0</v>
      </c>
      <c r="U1010" s="111" t="str">
        <f t="shared" si="5"/>
        <v>   </v>
      </c>
    </row>
    <row r="1011" hidden="1">
      <c r="A1011" s="1"/>
      <c r="B1011" s="1"/>
      <c r="C1011" s="1"/>
      <c r="D1011" s="1"/>
      <c r="E1011" s="2"/>
      <c r="F1011" s="1"/>
      <c r="G1011" s="109">
        <f t="shared" si="8"/>
        <v>0</v>
      </c>
      <c r="H1011" s="1"/>
      <c r="I1011" s="1"/>
      <c r="J1011" s="1"/>
      <c r="K1011" s="111"/>
      <c r="L1011" s="111"/>
      <c r="M1011" s="111"/>
      <c r="N1011" s="111"/>
      <c r="O1011" s="111"/>
      <c r="P1011" s="112" t="s">
        <v>1601</v>
      </c>
      <c r="Q1011" s="111" t="s">
        <v>1737</v>
      </c>
      <c r="R1011" s="113" t="str">
        <f>IFERROR(CONCATENATE("*",VLOOKUP(L1011,PARAM!E:F,2,0),VLOOKUP(M1011,PARAM!K:L,2,0),VLOOKUP(N1011,PARAM!H:I,2,0),VLOOKUP(P1011,PARAM!S:T,2,0),"*"),"")</f>
        <v/>
      </c>
      <c r="S1011" s="111" t="str">
        <f>IFERROR(CONCATENATE(VLOOKUP(L1011,PARAM!E:F,2,0),VLOOKUP(M1011,PARAM!K:L,2,0),VLOOKUP(N1011,PARAM!H:I,2,0),VLOOKUP(O1011,PARAM!P:Q,2,0),VLOOKUP(P1011,PARAM!S:T,2,0)),"")</f>
        <v/>
      </c>
      <c r="T1011" s="111">
        <f t="shared" si="4"/>
        <v>0</v>
      </c>
      <c r="U1011" s="111" t="str">
        <f t="shared" si="5"/>
        <v>   </v>
      </c>
    </row>
    <row r="1012" hidden="1">
      <c r="A1012" s="1"/>
      <c r="B1012" s="1"/>
      <c r="C1012" s="1"/>
      <c r="D1012" s="1"/>
      <c r="E1012" s="2"/>
      <c r="F1012" s="1"/>
      <c r="G1012" s="109">
        <f t="shared" si="8"/>
        <v>0</v>
      </c>
      <c r="H1012" s="1"/>
      <c r="I1012" s="1"/>
      <c r="J1012" s="1"/>
      <c r="K1012" s="111"/>
      <c r="L1012" s="111"/>
      <c r="M1012" s="111"/>
      <c r="N1012" s="111"/>
      <c r="O1012" s="111"/>
      <c r="P1012" s="112" t="s">
        <v>1601</v>
      </c>
      <c r="Q1012" s="111" t="s">
        <v>1737</v>
      </c>
      <c r="R1012" s="113" t="str">
        <f>IFERROR(CONCATENATE("*",VLOOKUP(L1012,PARAM!E:F,2,0),VLOOKUP(M1012,PARAM!K:L,2,0),VLOOKUP(N1012,PARAM!H:I,2,0),VLOOKUP(P1012,PARAM!S:T,2,0),"*"),"")</f>
        <v/>
      </c>
      <c r="S1012" s="111" t="str">
        <f>IFERROR(CONCATENATE(VLOOKUP(L1012,PARAM!E:F,2,0),VLOOKUP(M1012,PARAM!K:L,2,0),VLOOKUP(N1012,PARAM!H:I,2,0),VLOOKUP(O1012,PARAM!P:Q,2,0),VLOOKUP(P1012,PARAM!S:T,2,0)),"")</f>
        <v/>
      </c>
      <c r="T1012" s="111">
        <f t="shared" si="4"/>
        <v>0</v>
      </c>
      <c r="U1012" s="111" t="str">
        <f t="shared" si="5"/>
        <v>   </v>
      </c>
    </row>
    <row r="1013" hidden="1">
      <c r="A1013" s="1"/>
      <c r="B1013" s="1"/>
      <c r="C1013" s="1"/>
      <c r="D1013" s="1"/>
      <c r="E1013" s="2"/>
      <c r="F1013" s="1"/>
      <c r="G1013" s="109">
        <f t="shared" si="8"/>
        <v>0</v>
      </c>
      <c r="H1013" s="1"/>
      <c r="I1013" s="1"/>
      <c r="J1013" s="1"/>
      <c r="K1013" s="111"/>
      <c r="L1013" s="111"/>
      <c r="M1013" s="111"/>
      <c r="N1013" s="111"/>
      <c r="O1013" s="111"/>
      <c r="P1013" s="112" t="s">
        <v>1601</v>
      </c>
      <c r="Q1013" s="111" t="s">
        <v>1737</v>
      </c>
      <c r="R1013" s="113" t="str">
        <f>IFERROR(CONCATENATE("*",VLOOKUP(L1013,PARAM!E:F,2,0),VLOOKUP(M1013,PARAM!K:L,2,0),VLOOKUP(N1013,PARAM!H:I,2,0),VLOOKUP(P1013,PARAM!S:T,2,0),"*"),"")</f>
        <v/>
      </c>
      <c r="S1013" s="111" t="str">
        <f>IFERROR(CONCATENATE(VLOOKUP(L1013,PARAM!E:F,2,0),VLOOKUP(M1013,PARAM!K:L,2,0),VLOOKUP(N1013,PARAM!H:I,2,0),VLOOKUP(O1013,PARAM!P:Q,2,0),VLOOKUP(P1013,PARAM!S:T,2,0)),"")</f>
        <v/>
      </c>
      <c r="T1013" s="111">
        <f t="shared" si="4"/>
        <v>0</v>
      </c>
      <c r="U1013" s="111" t="str">
        <f t="shared" si="5"/>
        <v>   </v>
      </c>
    </row>
  </sheetData>
  <autoFilter ref="$A$2:$U$1013">
    <filterColumn colId="16">
      <filters>
        <filter val="DIVAS"/>
      </filters>
    </filterColumn>
  </autoFilter>
  <conditionalFormatting sqref="K3:K1013">
    <cfRule type="notContainsBlanks" dxfId="5" priority="1">
      <formula>LEN(TRIM(K3))&gt;0</formula>
    </cfRule>
  </conditionalFormatting>
  <conditionalFormatting sqref="N3:N1013">
    <cfRule type="notContainsBlanks" dxfId="5" priority="2">
      <formula>LEN(TRIM(N3))&gt;0</formula>
    </cfRule>
  </conditionalFormatting>
  <dataValidations>
    <dataValidation type="list" allowBlank="1" showErrorMessage="1" sqref="M3:M64 M68:M1013">
      <formula1>PARAM!$K$2:$K$1013</formula1>
    </dataValidation>
    <dataValidation type="list" allowBlank="1" showErrorMessage="1" sqref="L3:L1013">
      <formula1>PARAM!$E$1:$E$1013</formula1>
    </dataValidation>
    <dataValidation type="list" allowBlank="1" showErrorMessage="1" sqref="K3:K1013">
      <formula1>PARAM!$A$2:$A$1013</formula1>
    </dataValidation>
    <dataValidation type="list" allowBlank="1" showErrorMessage="1" sqref="N3:N1013">
      <formula1>"-,1 BOTON,1 BOTON BOTA RECTA,3/4 VALANT,4 BOTONES,4 BOTONES SIN BOLSILLO,A RODILLA,ABIERTA AIR,ACANALADA,ACANALADO CORTO,ACANALADO LARGO,ACOLCHADA,ACOLCHADA LARGA,ADIDAS,AFELPADO,ALEMANIA AAA LOCAL,ALGODON,ALGODON AJUSTADA,ALGODON CAPOTA ESTAMPADO,ALGODON"&amp;" CON CAPOTA ESTAMPADO CREMALLERA,ALGODON CORTA E U,ALGODON CUELLO REDONDO ESTAMPADO,ALGODON OLGADA,ALGODON SIN ESTAMPADO,AMBAR,ANILLO 1,ANILLO 2,ANILLO 3,ANILLO 4,ANILLO 5,ANILLO 6,ANILLO 7,APLICADOR SOMBRA,ARGENTINA AAA LOCAL,ASIMETRICA 1 HOMBRO,ATLETICO"&amp;" MADRID AAA LOCAL 2025,ATLETICO NACIONAL 1.1 LOCAL 2025,ATLETICO NACIONAL AAA 2025,ATLETICO NACIONAL AAA 2026,BAGGI,BAGGI CON BRILLANTES,BALACA TELA,BAMBA SATIN,BARCELONA,BARCELONA AAA VISITANTE 2025,BASICA ALGODON,BAUL,BODY COSMO,BOMBA,BORDADA VALANT,BOT"&amp;"ONES,BRASIL AAA,BRILLANTE,BRILLANTES FIGURAS,BRILLO,BRONCE CAIMAN,BULLS,CADENA DORADA,CAIMAN BRILLO,CAJA GRIS,CAJA GUCCI,CAJA HERMES,CAJA VERSACE,CALVIN KLEIN,CAMISETA ESTAMPADO ALGODON LARGA,CAMPEON,CAMUFLADO,CANDONGA MEDIANA,CANGURO AIR,CANILLERA ADULTO"&amp;",CAPOTA LANA,CAPRIATY,CEREZAS BRILLANTE,CHAPA DORADA,CINTURON ANCHO,CLASICA DRILL,CLASICA FINA,CLASICAS,CLASICO,COLLAR 1,COLLAR 2,COLLAR 3,COLLAR 4,COLLAR 5,COLLAR 6,COLLAR 7,COLOMBIA,COLOMBIA 1.1 LOCAL,COLOMBIA AAA,COLOMBIA CENTENARIO,CON BORDADOS,CON BR"&amp;"ILLANTES,CON CAPOTA,CON CAPOTA ESTAMPADO CREMALLERA,CON PEPAS,CON SIRENA,CONCEDER YEAHKISS,CORAZON LOVE,CORAZON LOVE 1,CORAZON LOVE 2,CORAZON LOVE 3,CORAZON LOVE 4,CORTO,COSMETIQUERA COLORES,CREMALLERA OVERSIZE,CUADRADA 1,CUADRADA 2,CUADRADA 3,CUELLO REDO"&amp;"NDO,CUELLO REDONDO COMBINADO,CUTE RABBIT,DE COLOMBIA,DE TIRAS,DEPORTIVA,DEPORTIVAS,DEPORTIVO,DIADEMA DELGADA,DIADEMA MEDIANA,DIFERENTES MARCAS,DIY BEAR,DOS COLORES,DRILL,DUO,EAR CUFF,ECONOMICA,ELEGANTE,ENTERIZO DEPORTIVO,EQUIPOS,ESPAÑA 1.1 LOCAL,ESPAÑA AA"&amp;"A LOCAL,ESPEJOS LOVE,ESTAMPADO,FASHION,FERREGAMO,FINA HOLALA,FINA MEDIA,FLORES PELUCHE Y DEMAS,GAMUSA,GIRL POWER - DELICIUS CHEESE,GRANDE,H M LUN SIN CAPOTA,HEBILLA ESTRELLA,HEBILLA NEGRA *3,HUGO BOSS,ILUMINADORES SKIN,IMPERMEABLE,IMPORTADA,INGLATERRA AAA"&amp;" LOCAL,INTER DE MILAN AAA LOCAL 2025,INTER MIAMI 1.1 VISITANTE MESSI,ITALIA 90,JAPON AAA LOCAL,JEAN,JEAN CLASICA,JEAN OVEJERA,JEAN TORERA OVEJERA,JOGGER,JUNIOR AAA VISITANTE 2024,JUVENIL,KAIZHELUN, CON CAPOTA,LABIAL,LABIAL CORAZON,LABIAL THE OILY LIPS,LAK"&amp;"ERS,LAPIZ UBC,LARGA HOLALA,LEGGINS UNICOLOR,LICRA,LICRA ACANALADA,LICRA CATTO KIEWO,LICRADA MANGA CORTA,LICRADA MANGA LARGA,LICRADO,LICRADO CORTOS,LICRADO LARGO,LISA ACOLCHADA,LIVERPOOL AAA LOCAL 2025,LIVERPOOL AAA VISITANTE 2025,LOUIS VUITTON,MANCHESTER "&amp;"CITY AAA LOCAL 2025,MANGA CORTA,MANGA LARGA,MANOS LIBRES,MARCADA HOLALA,MARIPOSA,MEDIA CREMALLERA COMBINADO,MEDIANO MURANO DORADO,MEXICO AAA LOCAL,MILLONARIOS 1.1 LOCAL 2025,MILLONARIOS AAA LOCAL 2025,MILLONARIOS CAMISA,MONT BLANC,MOÑAS COLERA,MOÑOS COLOM"&amp;"BIA,MUNDIAL 2026,MURANO BRILLOS,NEGRA CAFE BEIGE,NOCHE,OSCURO CAFE,OTRA CLASE,OVEJERA CUERINA,OVEJERA HAN CHENG,OVERSIZE,OVERSIZE DOS ESTAMPADOS,PACIFIC LICRA,PAÑO,PAQUETE CAUCHOS,PEPAS CHINILLO,PEPITAS BRILLANTES,PEQUEÑO DORADO MURANO ,PESTAÑINAS PAGEVIN"&amp;"E,PINK MINI,PINTUCARA TRICOLOR,PINZAS CABELLO,PLATEADO MEDIANO MURANO,PLAYERO TOUS,POLO,POLO ROMBOS ALGODON,POLO SEDA FRIA,POLO SENCILLA,POLO TIPO GALLETA,POLVO ROSADO,PORTUGAL 1.1 VISITANTE,PORTUGAL AAA,PULSERA 1,PULSERA 2,PULSERA 3,PULSERA 4,PULSERA 5,P"&amp;"ULSERA 6,PULSERA COMBO,RAYAS COMBINADAS,REAL MADRID,REDONDA 1,REDONDA 2,REDONDA 3,RESORTADO CON CAPOTA,RIBETE,RIVER PLATE AAA LOCAL 2025,RODILLA,ROMA,ROMBA,ROMBOS,ROTONDA,RUBOR CORAZON,RUBOR RIMOCOO,RUNNING,SACO ABIERTO,SEDA FRIA,SEDA FRÍA,SHORT,SHORT ARO"&amp;",SHORT PACIFIC,SOMBRA BIGCAKE,SPRAY GROUND,TALONERA HOLALA,TALONERA TOBILLERA,TAPA CONCHA,TEJIDO RAYAS,TERCO NYLON,THE NORTH FACE CON CAPOTA,TINTAS ENGOIL,TIPO GALLETA,TIRA CUELLO,TOBILLERA COTLINE,TOBILLERA GRUESA,TOPO SEGURIDAD,TOPOS DE SEGURIDAD 1,TOPO"&amp;"S DE SEGURIDAD 2,TOPOS DE SEGURIDAD 3,TOTTENHAM AAA LOCAL 2025,TULA,UN ESTAMPADO,UN SOLO HOMBRO,VALANT,VARIOS,VIOTO,YOGA LICRA,ZARCILLO 1,ZARCILLO 2,ZARCILLO 3,ZARCILLO 4,ZARCILLO 5"</formula1>
    </dataValidation>
    <dataValidation type="list" allowBlank="1" showErrorMessage="1" sqref="O3:O66 O68:O1013">
      <formula1>PARAM!$P$2:$P$1013</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7.0"/>
    <col customWidth="1" min="2" max="2" width="9.75"/>
    <col customWidth="1" min="3" max="4" width="9.38"/>
    <col customWidth="1" min="5" max="6" width="10.13"/>
    <col customWidth="1" min="7" max="8" width="10.75"/>
    <col customWidth="1" min="9" max="9" width="9.38"/>
    <col customWidth="1" min="10" max="11" width="10.38"/>
    <col customWidth="1" min="12" max="14" width="10.25"/>
    <col customWidth="1" min="15" max="19" width="10.75"/>
    <col customWidth="1" min="20" max="20" width="10.38"/>
    <col customWidth="1" min="21" max="23" width="10.63"/>
    <col customWidth="1" min="24" max="26" width="11.0"/>
    <col customWidth="1" min="27" max="29" width="10.5"/>
    <col customWidth="1" min="30" max="35" width="10.88"/>
    <col customWidth="1" min="36" max="38" width="10.25"/>
    <col customWidth="1" min="39" max="41" width="10.38"/>
    <col customWidth="1" min="42" max="44" width="11.0"/>
    <col customWidth="1" min="45" max="47" width="11.13"/>
    <col customWidth="1" min="48" max="50" width="10.5"/>
    <col customWidth="1" min="51" max="53" width="10.75"/>
    <col customWidth="1" min="54" max="56" width="10.25"/>
  </cols>
  <sheetData>
    <row r="1">
      <c r="A1" s="123" t="s">
        <v>2694</v>
      </c>
      <c r="B1" s="124">
        <v>46185.0</v>
      </c>
      <c r="C1" s="124" t="s">
        <v>2695</v>
      </c>
      <c r="D1" s="50" t="s">
        <v>2696</v>
      </c>
      <c r="E1" s="125">
        <v>46186.0</v>
      </c>
      <c r="F1" s="125" t="s">
        <v>2695</v>
      </c>
      <c r="G1" s="126" t="s">
        <v>2696</v>
      </c>
      <c r="H1" s="124">
        <v>46187.0</v>
      </c>
      <c r="I1" s="124" t="s">
        <v>2695</v>
      </c>
      <c r="J1" s="50" t="s">
        <v>2696</v>
      </c>
      <c r="K1" s="125">
        <v>46188.0</v>
      </c>
      <c r="L1" s="125" t="s">
        <v>2695</v>
      </c>
      <c r="M1" s="126" t="s">
        <v>2696</v>
      </c>
      <c r="N1" s="124">
        <v>46189.0</v>
      </c>
      <c r="O1" s="124" t="s">
        <v>2695</v>
      </c>
      <c r="P1" s="50" t="s">
        <v>2696</v>
      </c>
      <c r="Q1" s="125">
        <v>46190.0</v>
      </c>
      <c r="R1" s="125" t="s">
        <v>2695</v>
      </c>
      <c r="S1" s="126" t="s">
        <v>2696</v>
      </c>
      <c r="T1" s="124">
        <v>46191.0</v>
      </c>
      <c r="U1" s="124" t="s">
        <v>2695</v>
      </c>
      <c r="V1" s="50" t="s">
        <v>2696</v>
      </c>
      <c r="W1" s="125">
        <v>46192.0</v>
      </c>
      <c r="X1" s="125" t="s">
        <v>2695</v>
      </c>
      <c r="Y1" s="126" t="s">
        <v>2696</v>
      </c>
      <c r="Z1" s="124">
        <v>46193.0</v>
      </c>
      <c r="AA1" s="124" t="s">
        <v>2695</v>
      </c>
      <c r="AB1" s="50" t="s">
        <v>2696</v>
      </c>
      <c r="AC1" s="125">
        <v>46194.0</v>
      </c>
      <c r="AD1" s="125" t="s">
        <v>2695</v>
      </c>
      <c r="AE1" s="126" t="s">
        <v>2696</v>
      </c>
      <c r="AF1" s="124">
        <v>46195.0</v>
      </c>
      <c r="AG1" s="124" t="s">
        <v>2695</v>
      </c>
      <c r="AH1" s="50" t="s">
        <v>2696</v>
      </c>
      <c r="AI1" s="125">
        <v>46196.0</v>
      </c>
      <c r="AJ1" s="125" t="s">
        <v>2695</v>
      </c>
      <c r="AK1" s="126" t="s">
        <v>2696</v>
      </c>
      <c r="AL1" s="124">
        <v>46197.0</v>
      </c>
      <c r="AM1" s="124" t="s">
        <v>2695</v>
      </c>
      <c r="AN1" s="50" t="s">
        <v>2696</v>
      </c>
      <c r="AO1" s="125">
        <v>46198.0</v>
      </c>
      <c r="AP1" s="125" t="s">
        <v>2695</v>
      </c>
      <c r="AQ1" s="126" t="s">
        <v>2696</v>
      </c>
      <c r="AR1" s="124">
        <v>46199.0</v>
      </c>
      <c r="AS1" s="124" t="s">
        <v>2695</v>
      </c>
      <c r="AT1" s="50" t="s">
        <v>2696</v>
      </c>
      <c r="AU1" s="125">
        <v>46200.0</v>
      </c>
      <c r="AV1" s="125" t="s">
        <v>2695</v>
      </c>
      <c r="AW1" s="126" t="s">
        <v>2696</v>
      </c>
      <c r="AX1" s="127">
        <v>46201.0</v>
      </c>
      <c r="AY1" s="127" t="s">
        <v>2695</v>
      </c>
      <c r="AZ1" s="38" t="s">
        <v>2696</v>
      </c>
      <c r="BA1" s="127">
        <v>46202.0</v>
      </c>
      <c r="BB1" s="127" t="s">
        <v>2695</v>
      </c>
      <c r="BC1" s="38" t="s">
        <v>2696</v>
      </c>
      <c r="BD1" s="127">
        <v>46203.0</v>
      </c>
      <c r="BE1" s="127" t="s">
        <v>2695</v>
      </c>
      <c r="BF1" s="38" t="s">
        <v>2696</v>
      </c>
      <c r="BG1" s="128"/>
      <c r="BH1" s="128"/>
      <c r="BI1" s="128"/>
      <c r="BJ1" s="128"/>
    </row>
    <row r="2">
      <c r="A2" s="38" t="s">
        <v>22</v>
      </c>
      <c r="B2" s="2"/>
      <c r="C2" s="4"/>
      <c r="D2" s="4">
        <f t="shared" ref="D2:D9" si="1">B2-C2</f>
        <v>0</v>
      </c>
      <c r="E2" s="4">
        <v>355000.0</v>
      </c>
      <c r="F2" s="4">
        <v>355000.0</v>
      </c>
      <c r="G2" s="4">
        <f t="shared" ref="G2:G9" si="2">E2-F2</f>
        <v>0</v>
      </c>
      <c r="H2" s="4">
        <v>1095750.0</v>
      </c>
      <c r="I2" s="4">
        <v>1062800.0</v>
      </c>
      <c r="J2" s="4">
        <f t="shared" ref="J2:J9" si="3">H2-I2</f>
        <v>32950</v>
      </c>
      <c r="K2" s="4">
        <v>432450.0</v>
      </c>
      <c r="L2" s="4">
        <v>455000.0</v>
      </c>
      <c r="M2" s="4">
        <f t="shared" ref="M2:M9" si="4">K2-L2</f>
        <v>-22550</v>
      </c>
      <c r="N2" s="4">
        <v>599750.0</v>
      </c>
      <c r="O2" s="4">
        <v>542000.0</v>
      </c>
      <c r="P2" s="4">
        <f t="shared" ref="P2:P9" si="5">N2-O2</f>
        <v>57750</v>
      </c>
      <c r="Q2" s="4">
        <v>257000.0</v>
      </c>
      <c r="R2" s="4">
        <v>257000.0</v>
      </c>
      <c r="S2" s="4">
        <f t="shared" ref="S2:S9" si="6">Q2-R2</f>
        <v>0</v>
      </c>
      <c r="T2" s="4">
        <v>693650.0</v>
      </c>
      <c r="U2" s="4">
        <v>629000.0</v>
      </c>
      <c r="V2" s="4">
        <f t="shared" ref="V2:V9" si="7">T2-U2</f>
        <v>64650</v>
      </c>
      <c r="W2" s="4">
        <v>510000.0</v>
      </c>
      <c r="X2" s="4">
        <v>510000.0</v>
      </c>
      <c r="Y2" s="4">
        <f t="shared" ref="Y2:Y9" si="8">W2-X2</f>
        <v>0</v>
      </c>
      <c r="Z2" s="4">
        <v>496900.0</v>
      </c>
      <c r="AA2" s="4">
        <v>496900.0</v>
      </c>
      <c r="AB2" s="4">
        <f t="shared" ref="AB2:AB9" si="9">Z2-AA2</f>
        <v>0</v>
      </c>
      <c r="AC2" s="4">
        <v>769800.0</v>
      </c>
      <c r="AD2" s="4">
        <v>755000.0</v>
      </c>
      <c r="AE2" s="4">
        <f t="shared" ref="AE2:AE9" si="10">AC2-AD2</f>
        <v>14800</v>
      </c>
      <c r="AF2" s="4">
        <v>430000.0</v>
      </c>
      <c r="AG2" s="2">
        <v>391000.0</v>
      </c>
      <c r="AH2" s="4">
        <f t="shared" ref="AH2:AH9" si="11">AF2-AG2</f>
        <v>39000</v>
      </c>
      <c r="AI2" s="4">
        <v>522800.0</v>
      </c>
      <c r="AJ2" s="2">
        <v>651000.0</v>
      </c>
      <c r="AK2" s="4">
        <f t="shared" ref="AK2:AK9" si="12">AI2-AJ2</f>
        <v>-128200</v>
      </c>
      <c r="AL2" s="4">
        <v>505100.0</v>
      </c>
      <c r="AM2" s="4">
        <v>667000.0</v>
      </c>
      <c r="AN2" s="4">
        <f t="shared" ref="AN2:AN9" si="13">AL2-AM2</f>
        <v>-161900</v>
      </c>
      <c r="AO2" s="4">
        <v>438500.0</v>
      </c>
      <c r="AP2" s="4"/>
      <c r="AQ2" s="4">
        <f t="shared" ref="AQ2:AQ9" si="14">AO2-AP2</f>
        <v>438500</v>
      </c>
      <c r="AR2" s="4">
        <v>620800.0</v>
      </c>
      <c r="AS2" s="4"/>
      <c r="AT2" s="4"/>
      <c r="AU2" s="4">
        <v>1998300.0</v>
      </c>
      <c r="AV2" s="4"/>
      <c r="AW2" s="4"/>
      <c r="AX2" s="4">
        <v>282000.0</v>
      </c>
      <c r="AY2" s="4"/>
      <c r="AZ2" s="4"/>
      <c r="BA2" s="4">
        <v>913000.0</v>
      </c>
      <c r="BB2" s="4"/>
      <c r="BC2" s="4"/>
      <c r="BD2" s="4">
        <v>304100.0</v>
      </c>
      <c r="BE2" s="129"/>
      <c r="BF2" s="129"/>
      <c r="BG2" s="129"/>
      <c r="BH2" s="129"/>
      <c r="BI2" s="1"/>
      <c r="BJ2" s="1"/>
    </row>
    <row r="3">
      <c r="A3" s="38" t="s">
        <v>25</v>
      </c>
      <c r="B3" s="4">
        <v>70000.0</v>
      </c>
      <c r="C3" s="4">
        <v>70000.0</v>
      </c>
      <c r="D3" s="4">
        <f t="shared" si="1"/>
        <v>0</v>
      </c>
      <c r="E3" s="4">
        <v>516000.0</v>
      </c>
      <c r="F3" s="4">
        <v>516000.0</v>
      </c>
      <c r="G3" s="4">
        <f t="shared" si="2"/>
        <v>0</v>
      </c>
      <c r="H3" s="4">
        <v>797000.0</v>
      </c>
      <c r="I3" s="4">
        <v>797000.0</v>
      </c>
      <c r="J3" s="4">
        <f t="shared" si="3"/>
        <v>0</v>
      </c>
      <c r="K3" s="4">
        <v>449000.0</v>
      </c>
      <c r="L3" s="4">
        <v>429000.0</v>
      </c>
      <c r="M3" s="4">
        <f t="shared" si="4"/>
        <v>20000</v>
      </c>
      <c r="N3" s="4">
        <v>423000.0</v>
      </c>
      <c r="O3" s="4">
        <v>376000.0</v>
      </c>
      <c r="P3" s="4">
        <f t="shared" si="5"/>
        <v>47000</v>
      </c>
      <c r="Q3" s="4">
        <v>415000.0</v>
      </c>
      <c r="R3" s="4">
        <v>405000.0</v>
      </c>
      <c r="S3" s="4">
        <f t="shared" si="6"/>
        <v>10000</v>
      </c>
      <c r="T3" s="4">
        <v>712000.0</v>
      </c>
      <c r="U3" s="4">
        <v>712000.0</v>
      </c>
      <c r="V3" s="4">
        <f t="shared" si="7"/>
        <v>0</v>
      </c>
      <c r="W3" s="4">
        <v>601000.0</v>
      </c>
      <c r="X3" s="4">
        <v>596000.0</v>
      </c>
      <c r="Y3" s="4">
        <f t="shared" si="8"/>
        <v>5000</v>
      </c>
      <c r="Z3" s="4">
        <v>525500.0</v>
      </c>
      <c r="AA3" s="4">
        <v>531500.0</v>
      </c>
      <c r="AB3" s="4">
        <f t="shared" si="9"/>
        <v>-6000</v>
      </c>
      <c r="AC3" s="4">
        <v>518000.0</v>
      </c>
      <c r="AD3" s="2">
        <v>521000.0</v>
      </c>
      <c r="AE3" s="4">
        <f t="shared" si="10"/>
        <v>-3000</v>
      </c>
      <c r="AF3" s="4">
        <v>734000.0</v>
      </c>
      <c r="AG3" s="2">
        <v>725000.0</v>
      </c>
      <c r="AH3" s="4">
        <f t="shared" si="11"/>
        <v>9000</v>
      </c>
      <c r="AI3" s="4">
        <v>1291000.0</v>
      </c>
      <c r="AJ3" s="2">
        <v>1064000.0</v>
      </c>
      <c r="AK3" s="4">
        <f t="shared" si="12"/>
        <v>227000</v>
      </c>
      <c r="AL3" s="4">
        <v>445000.0</v>
      </c>
      <c r="AM3" s="4">
        <v>276000.0</v>
      </c>
      <c r="AN3" s="4">
        <f t="shared" si="13"/>
        <v>169000</v>
      </c>
      <c r="AO3" s="4">
        <v>535000.0</v>
      </c>
      <c r="AP3" s="4"/>
      <c r="AQ3" s="4">
        <f t="shared" si="14"/>
        <v>535000</v>
      </c>
      <c r="AR3" s="4">
        <v>1108000.0</v>
      </c>
      <c r="AS3" s="4"/>
      <c r="AT3" s="4"/>
      <c r="AU3" s="4">
        <v>838000.0</v>
      </c>
      <c r="AV3" s="4"/>
      <c r="AW3" s="4"/>
      <c r="AX3" s="4">
        <v>529000.0</v>
      </c>
      <c r="AY3" s="4"/>
      <c r="AZ3" s="4"/>
      <c r="BA3" s="4">
        <v>67000.0</v>
      </c>
      <c r="BB3" s="4"/>
      <c r="BC3" s="4"/>
      <c r="BD3" s="4">
        <v>670000.0</v>
      </c>
      <c r="BE3" s="129"/>
      <c r="BF3" s="129"/>
      <c r="BG3" s="129"/>
      <c r="BH3" s="129"/>
      <c r="BI3" s="1"/>
      <c r="BJ3" s="1"/>
    </row>
    <row r="4">
      <c r="A4" s="38" t="s">
        <v>17</v>
      </c>
      <c r="B4" s="2"/>
      <c r="C4" s="2"/>
      <c r="D4" s="4">
        <f t="shared" si="1"/>
        <v>0</v>
      </c>
      <c r="E4" s="2"/>
      <c r="F4" s="4">
        <v>0.0</v>
      </c>
      <c r="G4" s="4">
        <f t="shared" si="2"/>
        <v>0</v>
      </c>
      <c r="H4" s="4">
        <v>74000.0</v>
      </c>
      <c r="I4" s="4">
        <v>74000.0</v>
      </c>
      <c r="J4" s="4">
        <f t="shared" si="3"/>
        <v>0</v>
      </c>
      <c r="K4" s="4">
        <v>467000.0</v>
      </c>
      <c r="L4" s="4">
        <v>467000.0</v>
      </c>
      <c r="M4" s="4">
        <f t="shared" si="4"/>
        <v>0</v>
      </c>
      <c r="N4" s="4">
        <v>150000.0</v>
      </c>
      <c r="O4" s="4">
        <v>150000.0</v>
      </c>
      <c r="P4" s="4">
        <f t="shared" si="5"/>
        <v>0</v>
      </c>
      <c r="Q4" s="4"/>
      <c r="R4" s="4"/>
      <c r="S4" s="4">
        <f t="shared" si="6"/>
        <v>0</v>
      </c>
      <c r="T4" s="4"/>
      <c r="U4" s="4"/>
      <c r="V4" s="4">
        <f t="shared" si="7"/>
        <v>0</v>
      </c>
      <c r="W4" s="4"/>
      <c r="X4" s="4"/>
      <c r="Y4" s="4">
        <f t="shared" si="8"/>
        <v>0</v>
      </c>
      <c r="Z4" s="4">
        <v>70000.0</v>
      </c>
      <c r="AA4" s="4">
        <v>70000.0</v>
      </c>
      <c r="AB4" s="4">
        <f t="shared" si="9"/>
        <v>0</v>
      </c>
      <c r="AC4" s="4">
        <v>135000.0</v>
      </c>
      <c r="AD4" s="4">
        <v>135000.0</v>
      </c>
      <c r="AE4" s="4">
        <f t="shared" si="10"/>
        <v>0</v>
      </c>
      <c r="AF4" s="4">
        <v>196000.0</v>
      </c>
      <c r="AG4" s="2">
        <v>196000.0</v>
      </c>
      <c r="AH4" s="4">
        <f t="shared" si="11"/>
        <v>0</v>
      </c>
      <c r="AI4" s="2"/>
      <c r="AJ4" s="4"/>
      <c r="AK4" s="4">
        <f t="shared" si="12"/>
        <v>0</v>
      </c>
      <c r="AL4" s="4">
        <v>100000.0</v>
      </c>
      <c r="AM4" s="4">
        <v>100000.0</v>
      </c>
      <c r="AN4" s="4">
        <f t="shared" si="13"/>
        <v>0</v>
      </c>
      <c r="AO4" s="4">
        <v>60000.0</v>
      </c>
      <c r="AP4" s="4"/>
      <c r="AQ4" s="4">
        <f t="shared" si="14"/>
        <v>60000</v>
      </c>
      <c r="AR4" s="4">
        <v>467000.0</v>
      </c>
      <c r="AS4" s="4"/>
      <c r="AT4" s="4"/>
      <c r="AU4" s="4">
        <v>0.0</v>
      </c>
      <c r="AV4" s="4"/>
      <c r="AW4" s="4"/>
      <c r="AX4" s="4">
        <v>0.0</v>
      </c>
      <c r="AY4" s="4"/>
      <c r="AZ4" s="4"/>
      <c r="BA4" s="4">
        <v>0.0</v>
      </c>
      <c r="BB4" s="4"/>
      <c r="BC4" s="4"/>
      <c r="BD4" s="4">
        <v>233000.0</v>
      </c>
      <c r="BE4" s="129"/>
      <c r="BF4" s="129"/>
      <c r="BG4" s="129"/>
      <c r="BH4" s="129"/>
      <c r="BI4" s="1"/>
      <c r="BJ4" s="1"/>
    </row>
    <row r="5">
      <c r="A5" s="38" t="s">
        <v>13</v>
      </c>
      <c r="B5" s="2"/>
      <c r="C5" s="4"/>
      <c r="D5" s="4">
        <f t="shared" si="1"/>
        <v>0</v>
      </c>
      <c r="E5" s="4">
        <v>311000.0</v>
      </c>
      <c r="F5" s="4">
        <v>311000.0</v>
      </c>
      <c r="G5" s="4">
        <f t="shared" si="2"/>
        <v>0</v>
      </c>
      <c r="H5" s="4">
        <v>1380000.0</v>
      </c>
      <c r="I5" s="4">
        <v>1390000.0</v>
      </c>
      <c r="J5" s="4">
        <f t="shared" si="3"/>
        <v>-10000</v>
      </c>
      <c r="K5" s="4">
        <v>440000.0</v>
      </c>
      <c r="L5" s="4">
        <v>440000.0</v>
      </c>
      <c r="M5" s="4">
        <f t="shared" si="4"/>
        <v>0</v>
      </c>
      <c r="N5" s="4">
        <v>591000.0</v>
      </c>
      <c r="O5" s="4">
        <v>583000.0</v>
      </c>
      <c r="P5" s="4">
        <f t="shared" si="5"/>
        <v>8000</v>
      </c>
      <c r="Q5" s="4">
        <v>246000.0</v>
      </c>
      <c r="R5" s="4">
        <v>246000.0</v>
      </c>
      <c r="S5" s="4">
        <f t="shared" si="6"/>
        <v>0</v>
      </c>
      <c r="T5" s="4">
        <v>240000.0</v>
      </c>
      <c r="U5" s="4">
        <v>222000.0</v>
      </c>
      <c r="V5" s="4">
        <f t="shared" si="7"/>
        <v>18000</v>
      </c>
      <c r="W5" s="4">
        <v>118000.0</v>
      </c>
      <c r="X5" s="4">
        <v>118000.0</v>
      </c>
      <c r="Y5" s="4">
        <f t="shared" si="8"/>
        <v>0</v>
      </c>
      <c r="Z5" s="4">
        <v>895500.0</v>
      </c>
      <c r="AA5" s="4">
        <v>895500.0</v>
      </c>
      <c r="AB5" s="4">
        <f t="shared" si="9"/>
        <v>0</v>
      </c>
      <c r="AC5" s="4">
        <v>1163000.0</v>
      </c>
      <c r="AD5" s="2">
        <v>1163000.0</v>
      </c>
      <c r="AE5" s="4">
        <f t="shared" si="10"/>
        <v>0</v>
      </c>
      <c r="AF5" s="4">
        <v>747000.0</v>
      </c>
      <c r="AG5" s="2">
        <v>747000.0</v>
      </c>
      <c r="AH5" s="4">
        <f t="shared" si="11"/>
        <v>0</v>
      </c>
      <c r="AI5" s="4">
        <v>355000.0</v>
      </c>
      <c r="AJ5" s="2">
        <v>355000.0</v>
      </c>
      <c r="AK5" s="4">
        <f t="shared" si="12"/>
        <v>0</v>
      </c>
      <c r="AL5" s="4">
        <v>276000.0</v>
      </c>
      <c r="AM5" s="4">
        <v>276000.0</v>
      </c>
      <c r="AN5" s="4">
        <f t="shared" si="13"/>
        <v>0</v>
      </c>
      <c r="AO5" s="4">
        <v>343000.0</v>
      </c>
      <c r="AP5" s="4"/>
      <c r="AQ5" s="4">
        <f t="shared" si="14"/>
        <v>343000</v>
      </c>
      <c r="AR5" s="4">
        <v>1590000.0</v>
      </c>
      <c r="AS5" s="4"/>
      <c r="AT5" s="4"/>
      <c r="AU5" s="4">
        <v>1522000.0</v>
      </c>
      <c r="AV5" s="4"/>
      <c r="AW5" s="4"/>
      <c r="AX5" s="4">
        <v>725000.0</v>
      </c>
      <c r="AY5" s="4"/>
      <c r="AZ5" s="4"/>
      <c r="BA5" s="4">
        <v>620000.0</v>
      </c>
      <c r="BB5" s="4"/>
      <c r="BC5" s="4"/>
      <c r="BD5" s="4">
        <v>604000.0</v>
      </c>
      <c r="BE5" s="129"/>
      <c r="BF5" s="129"/>
      <c r="BG5" s="129"/>
      <c r="BH5" s="129"/>
      <c r="BI5" s="1"/>
      <c r="BJ5" s="1"/>
    </row>
    <row r="6">
      <c r="A6" s="38" t="s">
        <v>33</v>
      </c>
      <c r="B6" s="2"/>
      <c r="C6" s="4"/>
      <c r="D6" s="4">
        <f t="shared" si="1"/>
        <v>0</v>
      </c>
      <c r="E6" s="4"/>
      <c r="F6" s="4">
        <v>0.0</v>
      </c>
      <c r="G6" s="4">
        <f t="shared" si="2"/>
        <v>0</v>
      </c>
      <c r="H6" s="4">
        <v>229000.0</v>
      </c>
      <c r="I6" s="4">
        <v>229000.0</v>
      </c>
      <c r="J6" s="4">
        <f t="shared" si="3"/>
        <v>0</v>
      </c>
      <c r="K6" s="2"/>
      <c r="L6" s="4"/>
      <c r="M6" s="4">
        <f t="shared" si="4"/>
        <v>0</v>
      </c>
      <c r="N6" s="2"/>
      <c r="O6" s="4"/>
      <c r="P6" s="4">
        <f t="shared" si="5"/>
        <v>0</v>
      </c>
      <c r="Q6" s="4">
        <v>146000.0</v>
      </c>
      <c r="R6" s="2">
        <v>146000.0</v>
      </c>
      <c r="S6" s="4">
        <f t="shared" si="6"/>
        <v>0</v>
      </c>
      <c r="T6" s="2"/>
      <c r="U6" s="4"/>
      <c r="V6" s="4">
        <f t="shared" si="7"/>
        <v>0</v>
      </c>
      <c r="W6" s="4">
        <v>135000.0</v>
      </c>
      <c r="X6" s="4">
        <v>135000.0</v>
      </c>
      <c r="Y6" s="4">
        <f t="shared" si="8"/>
        <v>0</v>
      </c>
      <c r="Z6" s="4">
        <v>205000.0</v>
      </c>
      <c r="AA6" s="4">
        <v>205000.0</v>
      </c>
      <c r="AB6" s="4">
        <f t="shared" si="9"/>
        <v>0</v>
      </c>
      <c r="AC6" s="4">
        <v>605000.0</v>
      </c>
      <c r="AD6" s="4">
        <v>605000.0</v>
      </c>
      <c r="AE6" s="4">
        <f t="shared" si="10"/>
        <v>0</v>
      </c>
      <c r="AF6" s="4">
        <v>256000.0</v>
      </c>
      <c r="AG6" s="2">
        <v>256000.0</v>
      </c>
      <c r="AH6" s="4">
        <f t="shared" si="11"/>
        <v>0</v>
      </c>
      <c r="AI6" s="4">
        <v>280000.0</v>
      </c>
      <c r="AJ6" s="2">
        <v>280000.0</v>
      </c>
      <c r="AK6" s="4">
        <f t="shared" si="12"/>
        <v>0</v>
      </c>
      <c r="AL6" s="4">
        <v>268000.0</v>
      </c>
      <c r="AM6" s="4">
        <v>268000.0</v>
      </c>
      <c r="AN6" s="4">
        <f t="shared" si="13"/>
        <v>0</v>
      </c>
      <c r="AO6" s="4">
        <v>140000.0</v>
      </c>
      <c r="AP6" s="4"/>
      <c r="AQ6" s="4">
        <f t="shared" si="14"/>
        <v>140000</v>
      </c>
      <c r="AR6" s="4">
        <v>514000.0</v>
      </c>
      <c r="AS6" s="4"/>
      <c r="AT6" s="4"/>
      <c r="AU6" s="4">
        <v>235000.0</v>
      </c>
      <c r="AV6" s="4"/>
      <c r="AW6" s="4"/>
      <c r="AX6" s="4">
        <v>409000.0</v>
      </c>
      <c r="AY6" s="4"/>
      <c r="AZ6" s="4"/>
      <c r="BA6" s="4">
        <v>0.0</v>
      </c>
      <c r="BB6" s="4"/>
      <c r="BC6" s="4"/>
      <c r="BD6" s="4">
        <v>0.0</v>
      </c>
      <c r="BE6" s="129"/>
      <c r="BF6" s="129"/>
      <c r="BG6" s="129"/>
      <c r="BH6" s="129"/>
      <c r="BI6" s="1"/>
      <c r="BJ6" s="1"/>
    </row>
    <row r="7">
      <c r="A7" s="38" t="s">
        <v>29</v>
      </c>
      <c r="B7" s="2"/>
      <c r="C7" s="2"/>
      <c r="D7" s="4">
        <f t="shared" si="1"/>
        <v>0</v>
      </c>
      <c r="E7" s="2"/>
      <c r="F7" s="4">
        <v>0.0</v>
      </c>
      <c r="G7" s="4">
        <f t="shared" si="2"/>
        <v>0</v>
      </c>
      <c r="H7" s="4">
        <v>1327000.0</v>
      </c>
      <c r="I7" s="4">
        <v>1325000.0</v>
      </c>
      <c r="J7" s="4">
        <f t="shared" si="3"/>
        <v>2000</v>
      </c>
      <c r="K7" s="2"/>
      <c r="L7" s="4"/>
      <c r="M7" s="4">
        <f t="shared" si="4"/>
        <v>0</v>
      </c>
      <c r="N7" s="2"/>
      <c r="O7" s="2"/>
      <c r="P7" s="4">
        <f t="shared" si="5"/>
        <v>0</v>
      </c>
      <c r="Q7" s="2"/>
      <c r="R7" s="2"/>
      <c r="S7" s="4">
        <f t="shared" si="6"/>
        <v>0</v>
      </c>
      <c r="T7" s="2"/>
      <c r="U7" s="2"/>
      <c r="V7" s="4">
        <f t="shared" si="7"/>
        <v>0</v>
      </c>
      <c r="W7" s="2"/>
      <c r="X7" s="2"/>
      <c r="Y7" s="4">
        <f t="shared" si="8"/>
        <v>0</v>
      </c>
      <c r="Z7" s="2"/>
      <c r="AA7" s="2"/>
      <c r="AB7" s="4">
        <f t="shared" si="9"/>
        <v>0</v>
      </c>
      <c r="AC7" s="2"/>
      <c r="AD7" s="2"/>
      <c r="AE7" s="4">
        <f t="shared" si="10"/>
        <v>0</v>
      </c>
      <c r="AF7" s="2"/>
      <c r="AG7" s="2"/>
      <c r="AH7" s="4">
        <f t="shared" si="11"/>
        <v>0</v>
      </c>
      <c r="AI7" s="4">
        <v>148000.0</v>
      </c>
      <c r="AJ7" s="2">
        <v>148000.0</v>
      </c>
      <c r="AK7" s="4">
        <f t="shared" si="12"/>
        <v>0</v>
      </c>
      <c r="AL7" s="2"/>
      <c r="AM7" s="2"/>
      <c r="AN7" s="4">
        <f t="shared" si="13"/>
        <v>0</v>
      </c>
      <c r="AO7" s="2"/>
      <c r="AP7" s="4"/>
      <c r="AQ7" s="4">
        <f t="shared" si="14"/>
        <v>0</v>
      </c>
      <c r="AR7" s="4">
        <v>0.0</v>
      </c>
      <c r="AS7" s="4"/>
      <c r="AT7" s="4"/>
      <c r="AU7" s="4">
        <v>0.0</v>
      </c>
      <c r="AV7" s="4"/>
      <c r="AW7" s="4"/>
      <c r="AX7" s="4">
        <v>0.0</v>
      </c>
      <c r="AY7" s="4"/>
      <c r="AZ7" s="4"/>
      <c r="BA7" s="4">
        <v>0.0</v>
      </c>
      <c r="BB7" s="4"/>
      <c r="BC7" s="4"/>
      <c r="BD7" s="4">
        <v>0.0</v>
      </c>
      <c r="BE7" s="129"/>
      <c r="BF7" s="129"/>
      <c r="BG7" s="129"/>
      <c r="BH7" s="129"/>
      <c r="BI7" s="1"/>
      <c r="BJ7" s="1"/>
    </row>
    <row r="8">
      <c r="A8" s="38" t="s">
        <v>2697</v>
      </c>
      <c r="B8" s="2"/>
      <c r="C8" s="2"/>
      <c r="D8" s="4">
        <f t="shared" si="1"/>
        <v>0</v>
      </c>
      <c r="E8" s="2"/>
      <c r="F8" s="4">
        <v>0.0</v>
      </c>
      <c r="G8" s="4">
        <f t="shared" si="2"/>
        <v>0</v>
      </c>
      <c r="H8" s="2"/>
      <c r="I8" s="2"/>
      <c r="J8" s="4">
        <f t="shared" si="3"/>
        <v>0</v>
      </c>
      <c r="K8" s="2"/>
      <c r="L8" s="2"/>
      <c r="M8" s="4">
        <f t="shared" si="4"/>
        <v>0</v>
      </c>
      <c r="N8" s="2"/>
      <c r="O8" s="2"/>
      <c r="P8" s="4">
        <f t="shared" si="5"/>
        <v>0</v>
      </c>
      <c r="Q8" s="2"/>
      <c r="R8" s="2"/>
      <c r="S8" s="4">
        <f t="shared" si="6"/>
        <v>0</v>
      </c>
      <c r="T8" s="2"/>
      <c r="U8" s="2"/>
      <c r="V8" s="4">
        <f t="shared" si="7"/>
        <v>0</v>
      </c>
      <c r="W8" s="2"/>
      <c r="X8" s="2"/>
      <c r="Y8" s="4">
        <f t="shared" si="8"/>
        <v>0</v>
      </c>
      <c r="Z8" s="4">
        <v>371100.0</v>
      </c>
      <c r="AA8" s="4">
        <v>329100.0</v>
      </c>
      <c r="AB8" s="4">
        <f t="shared" si="9"/>
        <v>42000</v>
      </c>
      <c r="AC8" s="4">
        <v>20000.0</v>
      </c>
      <c r="AD8" s="4">
        <v>0.0</v>
      </c>
      <c r="AE8" s="4">
        <f t="shared" si="10"/>
        <v>20000</v>
      </c>
      <c r="AF8" s="2"/>
      <c r="AG8" s="2"/>
      <c r="AH8" s="4">
        <f t="shared" si="11"/>
        <v>0</v>
      </c>
      <c r="AI8" s="2"/>
      <c r="AJ8" s="4"/>
      <c r="AK8" s="4">
        <f t="shared" si="12"/>
        <v>0</v>
      </c>
      <c r="AL8" s="4">
        <v>79620.0</v>
      </c>
      <c r="AM8" s="4">
        <v>0.0</v>
      </c>
      <c r="AN8" s="4">
        <f t="shared" si="13"/>
        <v>79620</v>
      </c>
      <c r="AO8" s="4">
        <v>13700.0</v>
      </c>
      <c r="AP8" s="4"/>
      <c r="AQ8" s="4">
        <f t="shared" si="14"/>
        <v>13700</v>
      </c>
      <c r="AR8" s="4">
        <v>25200.0</v>
      </c>
      <c r="AS8" s="4"/>
      <c r="AT8" s="4"/>
      <c r="AU8" s="4">
        <v>53000.0</v>
      </c>
      <c r="AV8" s="4"/>
      <c r="AW8" s="4"/>
      <c r="AX8" s="4">
        <v>10000.0</v>
      </c>
      <c r="AY8" s="4"/>
      <c r="AZ8" s="4"/>
      <c r="BA8" s="4">
        <v>0.0</v>
      </c>
      <c r="BB8" s="4"/>
      <c r="BC8" s="4"/>
      <c r="BD8" s="4">
        <v>44200.0</v>
      </c>
      <c r="BE8" s="129"/>
      <c r="BF8" s="129"/>
      <c r="BG8" s="129"/>
      <c r="BH8" s="129"/>
      <c r="BI8" s="1"/>
      <c r="BJ8" s="1"/>
    </row>
    <row r="9">
      <c r="A9" s="130" t="s">
        <v>2698</v>
      </c>
      <c r="B9" s="3">
        <f t="shared" ref="B9:C9" si="15">SUM(B2:B8)</f>
        <v>70000</v>
      </c>
      <c r="C9" s="3">
        <f t="shared" si="15"/>
        <v>70000</v>
      </c>
      <c r="D9" s="4">
        <f t="shared" si="1"/>
        <v>0</v>
      </c>
      <c r="E9" s="3">
        <f t="shared" ref="E9:F9" si="16">SUM(E2:E8)</f>
        <v>1182000</v>
      </c>
      <c r="F9" s="3">
        <f t="shared" si="16"/>
        <v>1182000</v>
      </c>
      <c r="G9" s="4">
        <f t="shared" si="2"/>
        <v>0</v>
      </c>
      <c r="H9" s="3">
        <f t="shared" ref="H9:I9" si="17">SUM(H2:H8)</f>
        <v>4902750</v>
      </c>
      <c r="I9" s="3">
        <f t="shared" si="17"/>
        <v>4877800</v>
      </c>
      <c r="J9" s="4">
        <f t="shared" si="3"/>
        <v>24950</v>
      </c>
      <c r="K9" s="3">
        <f t="shared" ref="K9:L9" si="18">SUM(K2:K8)</f>
        <v>1788450</v>
      </c>
      <c r="L9" s="3">
        <f t="shared" si="18"/>
        <v>1791000</v>
      </c>
      <c r="M9" s="4">
        <f t="shared" si="4"/>
        <v>-2550</v>
      </c>
      <c r="N9" s="3">
        <f t="shared" ref="N9:O9" si="19">SUM(N2:N8)</f>
        <v>1763750</v>
      </c>
      <c r="O9" s="3">
        <f t="shared" si="19"/>
        <v>1651000</v>
      </c>
      <c r="P9" s="4">
        <f t="shared" si="5"/>
        <v>112750</v>
      </c>
      <c r="Q9" s="3">
        <f t="shared" ref="Q9:R9" si="20">SUM(Q2:Q8)</f>
        <v>1064000</v>
      </c>
      <c r="R9" s="3">
        <f t="shared" si="20"/>
        <v>1054000</v>
      </c>
      <c r="S9" s="4">
        <f t="shared" si="6"/>
        <v>10000</v>
      </c>
      <c r="T9" s="3">
        <f t="shared" ref="T9:U9" si="21">SUM(T2:T8)</f>
        <v>1645650</v>
      </c>
      <c r="U9" s="3">
        <f t="shared" si="21"/>
        <v>1563000</v>
      </c>
      <c r="V9" s="4">
        <f t="shared" si="7"/>
        <v>82650</v>
      </c>
      <c r="W9" s="3">
        <f t="shared" ref="W9:X9" si="22">SUM(W2:W8)</f>
        <v>1364000</v>
      </c>
      <c r="X9" s="3">
        <f t="shared" si="22"/>
        <v>1359000</v>
      </c>
      <c r="Y9" s="4">
        <f t="shared" si="8"/>
        <v>5000</v>
      </c>
      <c r="Z9" s="3">
        <f t="shared" ref="Z9:AA9" si="23">SUM(Z2:Z8)</f>
        <v>2564000</v>
      </c>
      <c r="AA9" s="3">
        <f t="shared" si="23"/>
        <v>2528000</v>
      </c>
      <c r="AB9" s="4">
        <f t="shared" si="9"/>
        <v>36000</v>
      </c>
      <c r="AC9" s="3">
        <f t="shared" ref="AC9:AD9" si="24">SUM(AC2:AC8)</f>
        <v>3210800</v>
      </c>
      <c r="AD9" s="3">
        <f t="shared" si="24"/>
        <v>3179000</v>
      </c>
      <c r="AE9" s="4">
        <f t="shared" si="10"/>
        <v>31800</v>
      </c>
      <c r="AF9" s="3">
        <f t="shared" ref="AF9:AG9" si="25">SUM(AF2:AF8)</f>
        <v>2363000</v>
      </c>
      <c r="AG9" s="3">
        <f t="shared" si="25"/>
        <v>2315000</v>
      </c>
      <c r="AH9" s="4">
        <f t="shared" si="11"/>
        <v>48000</v>
      </c>
      <c r="AI9" s="3">
        <f t="shared" ref="AI9:AJ9" si="26">SUM(AI2:AI8)</f>
        <v>2596800</v>
      </c>
      <c r="AJ9" s="3">
        <f t="shared" si="26"/>
        <v>2498000</v>
      </c>
      <c r="AK9" s="4">
        <f t="shared" si="12"/>
        <v>98800</v>
      </c>
      <c r="AL9" s="3">
        <f t="shared" ref="AL9:AM9" si="27">SUM(AL2:AL8)</f>
        <v>1673720</v>
      </c>
      <c r="AM9" s="3">
        <f t="shared" si="27"/>
        <v>1587000</v>
      </c>
      <c r="AN9" s="4">
        <f t="shared" si="13"/>
        <v>86720</v>
      </c>
      <c r="AO9" s="3">
        <f t="shared" ref="AO9:AP9" si="28">SUM(AO2:AO8)</f>
        <v>1530200</v>
      </c>
      <c r="AP9" s="3">
        <f t="shared" si="28"/>
        <v>0</v>
      </c>
      <c r="AQ9" s="4">
        <f t="shared" si="14"/>
        <v>1530200</v>
      </c>
      <c r="AR9" s="3">
        <f t="shared" ref="AR9:AS9" si="29">SUM(AR2:AR8)</f>
        <v>4325000</v>
      </c>
      <c r="AS9" s="3">
        <f t="shared" si="29"/>
        <v>0</v>
      </c>
      <c r="AT9" s="4">
        <f>AR9-AS9</f>
        <v>4325000</v>
      </c>
      <c r="AU9" s="3">
        <f t="shared" ref="AU9:AV9" si="30">SUM(AU2:AU8)</f>
        <v>4646300</v>
      </c>
      <c r="AV9" s="3">
        <f t="shared" si="30"/>
        <v>0</v>
      </c>
      <c r="AW9" s="4">
        <f>AU9-AV9</f>
        <v>4646300</v>
      </c>
      <c r="AX9" s="3">
        <f t="shared" ref="AX9:AY9" si="31">SUM(AX2:AX8)</f>
        <v>1955000</v>
      </c>
      <c r="AY9" s="3">
        <f t="shared" si="31"/>
        <v>0</v>
      </c>
      <c r="AZ9" s="4">
        <f>AX9-AY9</f>
        <v>1955000</v>
      </c>
      <c r="BA9" s="3">
        <f t="shared" ref="BA9:BB9" si="32">SUM(BA2:BA8)</f>
        <v>1600000</v>
      </c>
      <c r="BB9" s="3">
        <f t="shared" si="32"/>
        <v>0</v>
      </c>
      <c r="BC9" s="4">
        <f>BA9-BB9</f>
        <v>1600000</v>
      </c>
      <c r="BD9" s="3">
        <f t="shared" ref="BD9:BE9" si="33">SUM(BD2:BD8)</f>
        <v>1855300</v>
      </c>
      <c r="BE9" s="3">
        <f t="shared" si="33"/>
        <v>0</v>
      </c>
      <c r="BF9" s="4">
        <f>BD9-BE9</f>
        <v>1855300</v>
      </c>
      <c r="BG9" s="131"/>
      <c r="BH9" s="131"/>
      <c r="BI9" s="56"/>
      <c r="BJ9" s="56"/>
    </row>
    <row r="10">
      <c r="A10" s="1"/>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1"/>
      <c r="AZ10" s="1"/>
      <c r="BA10" s="1"/>
      <c r="BB10" s="1"/>
      <c r="BC10" s="1"/>
      <c r="BD10" s="1"/>
      <c r="BE10" s="1"/>
      <c r="BF10" s="1"/>
      <c r="BG10" s="1"/>
      <c r="BH10" s="1"/>
      <c r="BI10" s="1"/>
      <c r="BJ10" s="1"/>
    </row>
    <row r="11">
      <c r="A11" s="1"/>
      <c r="B11" s="2"/>
      <c r="C11" s="2"/>
      <c r="D11" s="2"/>
      <c r="E11" s="2"/>
      <c r="F11" s="2"/>
      <c r="G11" s="2"/>
      <c r="H11" s="2"/>
      <c r="I11" s="2"/>
      <c r="J11" s="2"/>
      <c r="K11" s="2"/>
      <c r="L11" s="2"/>
      <c r="M11" s="2"/>
      <c r="N11" s="2"/>
      <c r="O11" s="2"/>
      <c r="P11" s="2"/>
      <c r="Q11" s="2"/>
      <c r="R11" s="2"/>
      <c r="S11" s="2"/>
      <c r="T11" s="2"/>
      <c r="U11" s="2"/>
      <c r="V11" s="2"/>
      <c r="W11" s="2"/>
      <c r="X11" s="2"/>
      <c r="Y11" s="2"/>
      <c r="Z11" s="2"/>
      <c r="AA11" s="4"/>
      <c r="AB11" s="2"/>
      <c r="AC11" s="2"/>
      <c r="AD11" s="2"/>
      <c r="AE11" s="2"/>
      <c r="AF11" s="2"/>
      <c r="AG11" s="2"/>
      <c r="AH11" s="2"/>
      <c r="AI11" s="2"/>
      <c r="AJ11" s="2"/>
      <c r="AK11" s="2"/>
      <c r="AL11" s="2"/>
      <c r="AM11" s="2"/>
      <c r="AN11" s="2"/>
      <c r="AO11" s="2"/>
      <c r="AP11" s="2"/>
      <c r="AQ11" s="2"/>
      <c r="AR11" s="2"/>
      <c r="AS11" s="2"/>
      <c r="AT11" s="2"/>
      <c r="AU11" s="2"/>
      <c r="AV11" s="2"/>
      <c r="AW11" s="2"/>
      <c r="AX11" s="2"/>
      <c r="AY11" s="1"/>
      <c r="AZ11" s="1"/>
      <c r="BA11" s="1"/>
      <c r="BB11" s="1"/>
      <c r="BC11" s="1"/>
      <c r="BD11" s="1"/>
      <c r="BE11" s="1"/>
      <c r="BF11" s="1"/>
      <c r="BG11" s="1"/>
      <c r="BH11" s="1"/>
      <c r="BI11" s="1"/>
      <c r="BJ11" s="1"/>
    </row>
    <row r="12">
      <c r="A12" s="1"/>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1"/>
      <c r="AZ12" s="1"/>
      <c r="BA12" s="1"/>
      <c r="BB12" s="1"/>
      <c r="BC12" s="1"/>
      <c r="BD12" s="1"/>
      <c r="BE12" s="1"/>
      <c r="BF12" s="1"/>
      <c r="BG12" s="1"/>
      <c r="BH12" s="1"/>
      <c r="BI12" s="1"/>
      <c r="BJ12" s="1"/>
    </row>
    <row r="13">
      <c r="A13" s="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1"/>
      <c r="AZ13" s="1"/>
      <c r="BA13" s="1"/>
      <c r="BB13" s="1"/>
      <c r="BC13" s="1"/>
      <c r="BD13" s="1"/>
      <c r="BE13" s="1"/>
      <c r="BF13" s="1"/>
      <c r="BG13" s="1"/>
      <c r="BH13" s="1"/>
      <c r="BI13" s="1"/>
      <c r="BJ13" s="1"/>
    </row>
    <row r="14">
      <c r="A14" s="1"/>
      <c r="B14" s="2">
        <f>E9+H9+K9+N9+Q9+T9+W9+Z9+SUM(AC9:BD9)</f>
        <v>65931540</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1"/>
      <c r="AZ14" s="1"/>
      <c r="BA14" s="1"/>
      <c r="BB14" s="1"/>
      <c r="BC14" s="1"/>
      <c r="BD14" s="1"/>
      <c r="BE14" s="1"/>
      <c r="BF14" s="1"/>
      <c r="BG14" s="1"/>
      <c r="BH14" s="1"/>
      <c r="BI14" s="1"/>
      <c r="BJ14" s="1"/>
    </row>
    <row r="15">
      <c r="A15" s="1"/>
      <c r="B15" s="2">
        <f>B14*50%</f>
        <v>32965770</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1"/>
      <c r="AZ15" s="1"/>
      <c r="BA15" s="1"/>
      <c r="BB15" s="1"/>
      <c r="BC15" s="1"/>
      <c r="BD15" s="1"/>
      <c r="BE15" s="1"/>
      <c r="BF15" s="1"/>
      <c r="BG15" s="1"/>
      <c r="BH15" s="1"/>
      <c r="BI15" s="1"/>
      <c r="BJ15" s="1"/>
    </row>
    <row r="16">
      <c r="A16" s="1"/>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1"/>
      <c r="AZ16" s="1"/>
      <c r="BA16" s="1"/>
      <c r="BB16" s="1"/>
      <c r="BC16" s="1"/>
      <c r="BD16" s="1"/>
      <c r="BE16" s="1"/>
      <c r="BF16" s="1"/>
      <c r="BG16" s="1"/>
      <c r="BH16" s="1"/>
      <c r="BI16" s="1"/>
      <c r="BJ16" s="1"/>
    </row>
    <row r="17">
      <c r="A17" s="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1"/>
      <c r="AZ17" s="1"/>
      <c r="BA17" s="1"/>
      <c r="BB17" s="1"/>
      <c r="BC17" s="1"/>
      <c r="BD17" s="1"/>
      <c r="BE17" s="1"/>
      <c r="BF17" s="1"/>
      <c r="BG17" s="1"/>
      <c r="BH17" s="1"/>
      <c r="BI17" s="1"/>
      <c r="BJ17" s="1"/>
    </row>
    <row r="18">
      <c r="A18" s="132" t="s">
        <v>33</v>
      </c>
      <c r="B18" s="13"/>
      <c r="C18" s="13"/>
      <c r="D18" s="14">
        <f>B18-C18</f>
        <v>0</v>
      </c>
      <c r="E18" s="13"/>
      <c r="F18" s="14">
        <v>0.0</v>
      </c>
      <c r="G18" s="14">
        <f>E18-F18</f>
        <v>0</v>
      </c>
      <c r="H18" s="14">
        <v>229000.0</v>
      </c>
      <c r="I18" s="14">
        <v>229000.0</v>
      </c>
      <c r="J18" s="14">
        <f>H18-I18</f>
        <v>0</v>
      </c>
      <c r="K18" s="13"/>
      <c r="L18" s="13"/>
      <c r="M18" s="14">
        <f>K18-L18</f>
        <v>0</v>
      </c>
      <c r="N18" s="13"/>
      <c r="O18" s="13"/>
      <c r="P18" s="14">
        <f>N18-O18</f>
        <v>0</v>
      </c>
      <c r="Q18" s="14">
        <v>146000.0</v>
      </c>
      <c r="R18" s="14">
        <v>146000.0</v>
      </c>
      <c r="S18" s="14">
        <f>Q18-R18</f>
        <v>0</v>
      </c>
      <c r="T18" s="13"/>
      <c r="U18" s="13"/>
      <c r="V18" s="14">
        <f>T18-U18</f>
        <v>0</v>
      </c>
      <c r="W18" s="14">
        <v>135000.0</v>
      </c>
      <c r="X18" s="14">
        <v>135000.0</v>
      </c>
      <c r="Y18" s="14">
        <f>W18-X18</f>
        <v>0</v>
      </c>
      <c r="Z18" s="14">
        <v>205000.0</v>
      </c>
      <c r="AA18" s="14">
        <v>205000.0</v>
      </c>
      <c r="AB18" s="14">
        <f>Z18-AA18</f>
        <v>0</v>
      </c>
      <c r="AC18" s="14">
        <v>605000.0</v>
      </c>
      <c r="AD18" s="14">
        <v>605000.0</v>
      </c>
      <c r="AE18" s="14">
        <f>AC18-AD18</f>
        <v>0</v>
      </c>
      <c r="AF18" s="14">
        <v>256000.0</v>
      </c>
      <c r="AG18" s="14">
        <v>256000.0</v>
      </c>
      <c r="AH18" s="14">
        <f>AF18-AG18</f>
        <v>0</v>
      </c>
      <c r="AI18" s="14">
        <v>280000.0</v>
      </c>
      <c r="AJ18" s="14">
        <v>280000.0</v>
      </c>
      <c r="AK18" s="14">
        <f>AI18-AJ18</f>
        <v>0</v>
      </c>
      <c r="AL18" s="14">
        <v>268000.0</v>
      </c>
      <c r="AM18" s="14">
        <v>268000.0</v>
      </c>
      <c r="AN18" s="14">
        <f>AL18-AM18</f>
        <v>0</v>
      </c>
      <c r="AO18" s="14">
        <v>140000.0</v>
      </c>
      <c r="AP18" s="13"/>
      <c r="AQ18" s="14">
        <f>AO18-AP18</f>
        <v>140000</v>
      </c>
      <c r="AR18" s="14">
        <v>514000.0</v>
      </c>
      <c r="AS18" s="13"/>
      <c r="AT18" s="13"/>
      <c r="AU18" s="14">
        <v>235000.0</v>
      </c>
      <c r="AV18" s="13"/>
      <c r="AW18" s="13"/>
      <c r="AX18" s="14">
        <v>409000.0</v>
      </c>
      <c r="AY18" s="13"/>
      <c r="AZ18" s="13"/>
      <c r="BA18" s="14">
        <v>0.0</v>
      </c>
      <c r="BB18" s="13"/>
      <c r="BC18" s="13"/>
      <c r="BD18" s="14">
        <v>0.0</v>
      </c>
      <c r="BE18" s="133"/>
      <c r="BF18" s="133"/>
      <c r="BG18" s="133"/>
      <c r="BH18" s="133"/>
      <c r="BI18" s="88"/>
      <c r="BJ18" s="88"/>
    </row>
    <row r="19">
      <c r="A19" s="1"/>
      <c r="B19" s="2"/>
      <c r="C19" s="2"/>
      <c r="D19" s="2"/>
      <c r="E19" s="2"/>
      <c r="F19" s="2"/>
      <c r="G19" s="2"/>
      <c r="H19" s="4">
        <v>204474.0</v>
      </c>
      <c r="I19" s="2"/>
      <c r="J19" s="2"/>
      <c r="K19" s="2"/>
      <c r="L19" s="2"/>
      <c r="M19" s="2"/>
      <c r="N19" s="2"/>
      <c r="O19" s="2"/>
      <c r="P19" s="2"/>
      <c r="Q19" s="4">
        <v>130363.0</v>
      </c>
      <c r="R19" s="2"/>
      <c r="S19" s="2"/>
      <c r="T19" s="2"/>
      <c r="U19" s="2"/>
      <c r="V19" s="2"/>
      <c r="W19" s="4">
        <v>120541.0</v>
      </c>
      <c r="X19" s="2"/>
      <c r="Y19" s="2"/>
      <c r="Z19" s="4">
        <v>183044.0</v>
      </c>
      <c r="AA19" s="2"/>
      <c r="AB19" s="2"/>
      <c r="AC19" s="4">
        <v>540204.0</v>
      </c>
      <c r="AD19" s="2"/>
      <c r="AE19" s="2"/>
      <c r="AF19" s="4">
        <v>228582.0</v>
      </c>
      <c r="AG19" s="2"/>
      <c r="AH19" s="2"/>
      <c r="AI19" s="4">
        <v>250012.0</v>
      </c>
      <c r="AJ19" s="2"/>
      <c r="AK19" s="2"/>
      <c r="AL19" s="4">
        <v>239297.0</v>
      </c>
      <c r="AM19" s="2"/>
      <c r="AN19" s="2"/>
      <c r="AO19" s="4">
        <v>125006.0</v>
      </c>
      <c r="AP19" s="2"/>
      <c r="AQ19" s="2"/>
      <c r="AR19" s="4">
        <v>458950.0</v>
      </c>
      <c r="AS19" s="2"/>
      <c r="AT19" s="2"/>
      <c r="AU19" s="2"/>
      <c r="AV19" s="2"/>
      <c r="AW19" s="2"/>
      <c r="AX19" s="2"/>
      <c r="AY19" s="1"/>
      <c r="AZ19" s="1"/>
      <c r="BA19" s="1"/>
      <c r="BB19" s="1"/>
      <c r="BC19" s="1"/>
      <c r="BD19" s="1"/>
      <c r="BE19" s="1"/>
      <c r="BF19" s="1"/>
      <c r="BG19" s="1"/>
      <c r="BH19" s="1"/>
      <c r="BI19" s="1"/>
      <c r="BJ19" s="1"/>
    </row>
    <row r="20">
      <c r="A20" s="1"/>
      <c r="B20" s="2"/>
      <c r="C20" s="2"/>
      <c r="D20" s="2"/>
      <c r="E20" s="2"/>
      <c r="F20" s="2"/>
      <c r="G20" s="2"/>
      <c r="H20" s="48">
        <v>46195.0</v>
      </c>
      <c r="I20" s="2"/>
      <c r="J20" s="2"/>
      <c r="K20" s="2"/>
      <c r="L20" s="2"/>
      <c r="M20" s="2"/>
      <c r="N20" s="2"/>
      <c r="O20" s="2"/>
      <c r="P20" s="2"/>
      <c r="Q20" s="48">
        <v>46197.0</v>
      </c>
      <c r="R20" s="2"/>
      <c r="S20" s="2"/>
      <c r="T20" s="2"/>
      <c r="U20" s="2"/>
      <c r="V20" s="2"/>
      <c r="W20" s="48">
        <v>46199.0</v>
      </c>
      <c r="X20" s="2"/>
      <c r="Y20" s="2"/>
      <c r="Z20" s="48">
        <v>46203.0</v>
      </c>
      <c r="AA20" s="2"/>
      <c r="AB20" s="2"/>
      <c r="AC20" s="48">
        <v>46203.0</v>
      </c>
      <c r="AD20" s="2"/>
      <c r="AE20" s="2"/>
      <c r="AF20" s="48">
        <v>46203.0</v>
      </c>
      <c r="AG20" s="2"/>
      <c r="AH20" s="2"/>
      <c r="AI20" s="48">
        <v>46203.0</v>
      </c>
      <c r="AJ20" s="2"/>
      <c r="AK20" s="2"/>
      <c r="AL20" s="48">
        <v>46204.0</v>
      </c>
      <c r="AM20" s="2"/>
      <c r="AN20" s="2"/>
      <c r="AO20" s="48">
        <v>46205.0</v>
      </c>
      <c r="AP20" s="2"/>
      <c r="AQ20" s="2"/>
      <c r="AR20" s="48">
        <v>46206.0</v>
      </c>
      <c r="AS20" s="2"/>
      <c r="AT20" s="2"/>
      <c r="AU20" s="2"/>
      <c r="AV20" s="2"/>
      <c r="AW20" s="2"/>
      <c r="AX20" s="2"/>
      <c r="AY20" s="1"/>
      <c r="AZ20" s="1"/>
      <c r="BA20" s="1"/>
      <c r="BB20" s="1"/>
      <c r="BC20" s="1"/>
      <c r="BD20" s="1"/>
      <c r="BE20" s="1"/>
      <c r="BF20" s="1"/>
      <c r="BG20" s="1"/>
      <c r="BH20" s="1"/>
      <c r="BI20" s="1"/>
      <c r="BJ20" s="1"/>
    </row>
    <row r="21">
      <c r="A21" s="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1"/>
      <c r="AZ21" s="1"/>
      <c r="BA21" s="1"/>
      <c r="BB21" s="1"/>
      <c r="BC21" s="1"/>
      <c r="BD21" s="1"/>
      <c r="BE21" s="1"/>
      <c r="BF21" s="1"/>
      <c r="BG21" s="1"/>
      <c r="BH21" s="1"/>
      <c r="BI21" s="1"/>
      <c r="BJ21" s="1"/>
    </row>
    <row r="22">
      <c r="A22" s="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1"/>
      <c r="AZ22" s="1"/>
      <c r="BA22" s="1"/>
      <c r="BB22" s="1"/>
      <c r="BC22" s="1"/>
      <c r="BD22" s="1"/>
      <c r="BE22" s="1"/>
      <c r="BF22" s="1"/>
      <c r="BG22" s="1"/>
      <c r="BH22" s="1"/>
      <c r="BI22" s="1"/>
      <c r="BJ22" s="1"/>
    </row>
    <row r="23">
      <c r="A23" s="1"/>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1"/>
      <c r="AZ23" s="1"/>
      <c r="BA23" s="1"/>
      <c r="BB23" s="1"/>
      <c r="BC23" s="1"/>
      <c r="BD23" s="1"/>
      <c r="BE23" s="1"/>
      <c r="BF23" s="1"/>
      <c r="BG23" s="1"/>
      <c r="BH23" s="1"/>
      <c r="BI23" s="1"/>
      <c r="BJ23" s="1"/>
    </row>
    <row r="24">
      <c r="A24" s="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1"/>
      <c r="AZ24" s="1"/>
      <c r="BA24" s="1"/>
      <c r="BB24" s="1"/>
      <c r="BC24" s="1"/>
      <c r="BD24" s="1"/>
      <c r="BE24" s="1"/>
      <c r="BF24" s="1"/>
      <c r="BG24" s="1"/>
      <c r="BH24" s="1"/>
      <c r="BI24" s="1"/>
      <c r="BJ24" s="1"/>
    </row>
    <row r="25">
      <c r="A25" s="1"/>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1"/>
      <c r="AZ25" s="1"/>
      <c r="BA25" s="1"/>
      <c r="BB25" s="1"/>
      <c r="BC25" s="1"/>
      <c r="BD25" s="1"/>
      <c r="BE25" s="1"/>
      <c r="BF25" s="1"/>
      <c r="BG25" s="1"/>
      <c r="BH25" s="1"/>
      <c r="BI25" s="1"/>
      <c r="BJ25" s="1"/>
    </row>
    <row r="26">
      <c r="A26" s="1"/>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1"/>
      <c r="AZ26" s="1"/>
      <c r="BA26" s="1"/>
      <c r="BB26" s="1"/>
      <c r="BC26" s="1"/>
      <c r="BD26" s="1"/>
      <c r="BE26" s="1"/>
      <c r="BF26" s="1"/>
      <c r="BG26" s="1"/>
      <c r="BH26" s="1"/>
      <c r="BI26" s="1"/>
      <c r="BJ26" s="1"/>
    </row>
    <row r="27">
      <c r="A27" s="1"/>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1"/>
      <c r="AZ27" s="1"/>
      <c r="BA27" s="1"/>
      <c r="BB27" s="1"/>
      <c r="BC27" s="1"/>
      <c r="BD27" s="1"/>
      <c r="BE27" s="1"/>
      <c r="BF27" s="1"/>
      <c r="BG27" s="1"/>
      <c r="BH27" s="1"/>
      <c r="BI27" s="1"/>
      <c r="BJ27" s="1"/>
    </row>
    <row r="28">
      <c r="A28" s="1"/>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1"/>
      <c r="AZ28" s="1"/>
      <c r="BA28" s="1"/>
      <c r="BB28" s="1"/>
      <c r="BC28" s="1"/>
      <c r="BD28" s="1"/>
      <c r="BE28" s="1"/>
      <c r="BF28" s="1"/>
      <c r="BG28" s="1"/>
      <c r="BH28" s="1"/>
      <c r="BI28" s="1"/>
      <c r="BJ28" s="1"/>
    </row>
    <row r="29">
      <c r="A29" s="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1"/>
      <c r="AZ29" s="1"/>
      <c r="BA29" s="1"/>
      <c r="BB29" s="1"/>
      <c r="BC29" s="1"/>
      <c r="BD29" s="1"/>
      <c r="BE29" s="1"/>
      <c r="BF29" s="1"/>
      <c r="BG29" s="1"/>
      <c r="BH29" s="1"/>
      <c r="BI29" s="1"/>
      <c r="BJ29" s="1"/>
    </row>
    <row r="30">
      <c r="A30" s="1"/>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1"/>
      <c r="AZ30" s="1"/>
      <c r="BA30" s="1"/>
      <c r="BB30" s="1"/>
      <c r="BC30" s="1"/>
      <c r="BD30" s="1"/>
      <c r="BE30" s="1"/>
      <c r="BF30" s="1"/>
      <c r="BG30" s="1"/>
      <c r="BH30" s="1"/>
      <c r="BI30" s="1"/>
      <c r="BJ30" s="1"/>
    </row>
    <row r="31">
      <c r="A31" s="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1"/>
      <c r="AZ31" s="1"/>
      <c r="BA31" s="1"/>
      <c r="BB31" s="1"/>
      <c r="BC31" s="1"/>
      <c r="BD31" s="1"/>
      <c r="BE31" s="1"/>
      <c r="BF31" s="1"/>
      <c r="BG31" s="1"/>
      <c r="BH31" s="1"/>
      <c r="BI31" s="1"/>
      <c r="BJ31" s="1"/>
    </row>
    <row r="32">
      <c r="A32" s="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1"/>
      <c r="AZ32" s="1"/>
      <c r="BA32" s="1"/>
      <c r="BB32" s="1"/>
      <c r="BC32" s="1"/>
      <c r="BD32" s="1"/>
      <c r="BE32" s="1"/>
      <c r="BF32" s="1"/>
      <c r="BG32" s="1"/>
      <c r="BH32" s="1"/>
      <c r="BI32" s="1"/>
      <c r="BJ32" s="1"/>
    </row>
    <row r="33">
      <c r="A33" s="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1"/>
      <c r="AZ33" s="1"/>
      <c r="BA33" s="1"/>
      <c r="BB33" s="1"/>
      <c r="BC33" s="1"/>
      <c r="BD33" s="1"/>
      <c r="BE33" s="1"/>
      <c r="BF33" s="1"/>
      <c r="BG33" s="1"/>
      <c r="BH33" s="1"/>
      <c r="BI33" s="1"/>
      <c r="BJ33" s="1"/>
    </row>
    <row r="34">
      <c r="A34" s="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1"/>
      <c r="AZ34" s="1"/>
      <c r="BA34" s="1"/>
      <c r="BB34" s="1"/>
      <c r="BC34" s="1"/>
      <c r="BD34" s="1"/>
      <c r="BE34" s="1"/>
      <c r="BF34" s="1"/>
      <c r="BG34" s="1"/>
      <c r="BH34" s="1"/>
      <c r="BI34" s="1"/>
      <c r="BJ34" s="1"/>
    </row>
    <row r="35">
      <c r="A35" s="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1"/>
      <c r="AZ35" s="1"/>
      <c r="BA35" s="1"/>
      <c r="BB35" s="1"/>
      <c r="BC35" s="1"/>
      <c r="BD35" s="1"/>
      <c r="BE35" s="1"/>
      <c r="BF35" s="1"/>
      <c r="BG35" s="1"/>
      <c r="BH35" s="1"/>
      <c r="BI35" s="1"/>
      <c r="BJ35" s="1"/>
    </row>
    <row r="36">
      <c r="A36" s="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1"/>
      <c r="AZ36" s="1"/>
      <c r="BA36" s="1"/>
      <c r="BB36" s="1"/>
      <c r="BC36" s="1"/>
      <c r="BD36" s="1"/>
      <c r="BE36" s="1"/>
      <c r="BF36" s="1"/>
      <c r="BG36" s="1"/>
      <c r="BH36" s="1"/>
      <c r="BI36" s="1"/>
      <c r="BJ36" s="1"/>
    </row>
    <row r="37">
      <c r="A37" s="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1"/>
      <c r="AZ37" s="1"/>
      <c r="BA37" s="1"/>
      <c r="BB37" s="1"/>
      <c r="BC37" s="1"/>
      <c r="BD37" s="1"/>
      <c r="BE37" s="1"/>
      <c r="BF37" s="1"/>
      <c r="BG37" s="1"/>
      <c r="BH37" s="1"/>
      <c r="BI37" s="1"/>
      <c r="BJ37" s="1"/>
    </row>
    <row r="38">
      <c r="A38" s="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1"/>
      <c r="AZ38" s="1"/>
      <c r="BA38" s="1"/>
      <c r="BB38" s="1"/>
      <c r="BC38" s="1"/>
      <c r="BD38" s="1"/>
      <c r="BE38" s="1"/>
      <c r="BF38" s="1"/>
      <c r="BG38" s="1"/>
      <c r="BH38" s="1"/>
      <c r="BI38" s="1"/>
      <c r="BJ38" s="1"/>
    </row>
    <row r="39">
      <c r="A39" s="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1"/>
      <c r="AZ39" s="1"/>
      <c r="BA39" s="1"/>
      <c r="BB39" s="1"/>
      <c r="BC39" s="1"/>
      <c r="BD39" s="1"/>
      <c r="BE39" s="1"/>
      <c r="BF39" s="1"/>
      <c r="BG39" s="1"/>
      <c r="BH39" s="1"/>
      <c r="BI39" s="1"/>
      <c r="BJ39" s="1"/>
    </row>
    <row r="40">
      <c r="A40" s="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1"/>
      <c r="AZ40" s="1"/>
      <c r="BA40" s="1"/>
      <c r="BB40" s="1"/>
      <c r="BC40" s="1"/>
      <c r="BD40" s="1"/>
      <c r="BE40" s="1"/>
      <c r="BF40" s="1"/>
      <c r="BG40" s="1"/>
      <c r="BH40" s="1"/>
      <c r="BI40" s="1"/>
      <c r="BJ40" s="1"/>
    </row>
    <row r="41">
      <c r="A41" s="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1"/>
      <c r="AZ41" s="1"/>
      <c r="BA41" s="1"/>
      <c r="BB41" s="1"/>
      <c r="BC41" s="1"/>
      <c r="BD41" s="1"/>
      <c r="BE41" s="1"/>
      <c r="BF41" s="1"/>
      <c r="BG41" s="1"/>
      <c r="BH41" s="1"/>
      <c r="BI41" s="1"/>
      <c r="BJ41" s="1"/>
    </row>
    <row r="42">
      <c r="A42" s="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1"/>
      <c r="AZ42" s="1"/>
      <c r="BA42" s="1"/>
      <c r="BB42" s="1"/>
      <c r="BC42" s="1"/>
      <c r="BD42" s="1"/>
      <c r="BE42" s="1"/>
      <c r="BF42" s="1"/>
      <c r="BG42" s="1"/>
      <c r="BH42" s="1"/>
      <c r="BI42" s="1"/>
      <c r="BJ42" s="1"/>
    </row>
    <row r="43">
      <c r="A43" s="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1"/>
      <c r="AZ43" s="1"/>
      <c r="BA43" s="1"/>
      <c r="BB43" s="1"/>
      <c r="BC43" s="1"/>
      <c r="BD43" s="1"/>
      <c r="BE43" s="1"/>
      <c r="BF43" s="1"/>
      <c r="BG43" s="1"/>
      <c r="BH43" s="1"/>
      <c r="BI43" s="1"/>
      <c r="BJ43" s="1"/>
    </row>
    <row r="44">
      <c r="A44" s="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1"/>
      <c r="AZ44" s="1"/>
      <c r="BA44" s="1"/>
      <c r="BB44" s="1"/>
      <c r="BC44" s="1"/>
      <c r="BD44" s="1"/>
      <c r="BE44" s="1"/>
      <c r="BF44" s="1"/>
      <c r="BG44" s="1"/>
      <c r="BH44" s="1"/>
      <c r="BI44" s="1"/>
      <c r="BJ44" s="1"/>
    </row>
    <row r="45">
      <c r="A45" s="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1"/>
      <c r="AZ45" s="1"/>
      <c r="BA45" s="1"/>
      <c r="BB45" s="1"/>
      <c r="BC45" s="1"/>
      <c r="BD45" s="1"/>
      <c r="BE45" s="1"/>
      <c r="BF45" s="1"/>
      <c r="BG45" s="1"/>
      <c r="BH45" s="1"/>
      <c r="BI45" s="1"/>
      <c r="BJ45" s="1"/>
    </row>
    <row r="46">
      <c r="A46" s="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1"/>
      <c r="AZ46" s="1"/>
      <c r="BA46" s="1"/>
      <c r="BB46" s="1"/>
      <c r="BC46" s="1"/>
      <c r="BD46" s="1"/>
      <c r="BE46" s="1"/>
      <c r="BF46" s="1"/>
      <c r="BG46" s="1"/>
      <c r="BH46" s="1"/>
      <c r="BI46" s="1"/>
      <c r="BJ46" s="1"/>
    </row>
    <row r="47">
      <c r="A47" s="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1"/>
      <c r="AZ47" s="1"/>
      <c r="BA47" s="1"/>
      <c r="BB47" s="1"/>
      <c r="BC47" s="1"/>
      <c r="BD47" s="1"/>
      <c r="BE47" s="1"/>
      <c r="BF47" s="1"/>
      <c r="BG47" s="1"/>
      <c r="BH47" s="1"/>
      <c r="BI47" s="1"/>
      <c r="BJ47" s="1"/>
    </row>
    <row r="48">
      <c r="A48" s="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1"/>
      <c r="AZ48" s="1"/>
      <c r="BA48" s="1"/>
      <c r="BB48" s="1"/>
      <c r="BC48" s="1"/>
      <c r="BD48" s="1"/>
      <c r="BE48" s="1"/>
      <c r="BF48" s="1"/>
      <c r="BG48" s="1"/>
      <c r="BH48" s="1"/>
      <c r="BI48" s="1"/>
      <c r="BJ48" s="1"/>
    </row>
    <row r="49">
      <c r="A49" s="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1"/>
      <c r="AZ49" s="1"/>
      <c r="BA49" s="1"/>
      <c r="BB49" s="1"/>
      <c r="BC49" s="1"/>
      <c r="BD49" s="1"/>
      <c r="BE49" s="1"/>
      <c r="BF49" s="1"/>
      <c r="BG49" s="1"/>
      <c r="BH49" s="1"/>
      <c r="BI49" s="1"/>
      <c r="BJ49" s="1"/>
    </row>
    <row r="50">
      <c r="A50" s="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1"/>
      <c r="AZ50" s="1"/>
      <c r="BA50" s="1"/>
      <c r="BB50" s="1"/>
      <c r="BC50" s="1"/>
      <c r="BD50" s="1"/>
      <c r="BE50" s="1"/>
      <c r="BF50" s="1"/>
      <c r="BG50" s="1"/>
      <c r="BH50" s="1"/>
      <c r="BI50" s="1"/>
      <c r="BJ50" s="1"/>
    </row>
    <row r="51">
      <c r="A51" s="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1"/>
      <c r="AZ51" s="1"/>
      <c r="BA51" s="1"/>
      <c r="BB51" s="1"/>
      <c r="BC51" s="1"/>
      <c r="BD51" s="1"/>
      <c r="BE51" s="1"/>
      <c r="BF51" s="1"/>
      <c r="BG51" s="1"/>
      <c r="BH51" s="1"/>
      <c r="BI51" s="1"/>
      <c r="BJ51" s="1"/>
    </row>
    <row r="52">
      <c r="A52" s="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1"/>
      <c r="AZ52" s="1"/>
      <c r="BA52" s="1"/>
      <c r="BB52" s="1"/>
      <c r="BC52" s="1"/>
      <c r="BD52" s="1"/>
      <c r="BE52" s="1"/>
      <c r="BF52" s="1"/>
      <c r="BG52" s="1"/>
      <c r="BH52" s="1"/>
      <c r="BI52" s="1"/>
      <c r="BJ52" s="1"/>
    </row>
    <row r="53">
      <c r="A53" s="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1"/>
      <c r="AZ53" s="1"/>
      <c r="BA53" s="1"/>
      <c r="BB53" s="1"/>
      <c r="BC53" s="1"/>
      <c r="BD53" s="1"/>
      <c r="BE53" s="1"/>
      <c r="BF53" s="1"/>
      <c r="BG53" s="1"/>
      <c r="BH53" s="1"/>
      <c r="BI53" s="1"/>
      <c r="BJ53" s="1"/>
    </row>
    <row r="54">
      <c r="A54" s="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1"/>
      <c r="AZ54" s="1"/>
      <c r="BA54" s="1"/>
      <c r="BB54" s="1"/>
      <c r="BC54" s="1"/>
      <c r="BD54" s="1"/>
      <c r="BE54" s="1"/>
      <c r="BF54" s="1"/>
      <c r="BG54" s="1"/>
      <c r="BH54" s="1"/>
      <c r="BI54" s="1"/>
      <c r="BJ54" s="1"/>
    </row>
    <row r="55">
      <c r="A55" s="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1"/>
      <c r="AZ55" s="1"/>
      <c r="BA55" s="1"/>
      <c r="BB55" s="1"/>
      <c r="BC55" s="1"/>
      <c r="BD55" s="1"/>
      <c r="BE55" s="1"/>
      <c r="BF55" s="1"/>
      <c r="BG55" s="1"/>
      <c r="BH55" s="1"/>
      <c r="BI55" s="1"/>
      <c r="BJ55" s="1"/>
    </row>
    <row r="56">
      <c r="A56" s="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1"/>
      <c r="AZ56" s="1"/>
      <c r="BA56" s="1"/>
      <c r="BB56" s="1"/>
      <c r="BC56" s="1"/>
      <c r="BD56" s="1"/>
      <c r="BE56" s="1"/>
      <c r="BF56" s="1"/>
      <c r="BG56" s="1"/>
      <c r="BH56" s="1"/>
      <c r="BI56" s="1"/>
      <c r="BJ56" s="1"/>
    </row>
    <row r="57">
      <c r="A57" s="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1"/>
      <c r="AZ57" s="1"/>
      <c r="BA57" s="1"/>
      <c r="BB57" s="1"/>
      <c r="BC57" s="1"/>
      <c r="BD57" s="1"/>
      <c r="BE57" s="1"/>
      <c r="BF57" s="1"/>
      <c r="BG57" s="1"/>
      <c r="BH57" s="1"/>
      <c r="BI57" s="1"/>
      <c r="BJ57" s="1"/>
    </row>
    <row r="58">
      <c r="A58" s="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1"/>
      <c r="AZ58" s="1"/>
      <c r="BA58" s="1"/>
      <c r="BB58" s="1"/>
      <c r="BC58" s="1"/>
      <c r="BD58" s="1"/>
      <c r="BE58" s="1"/>
      <c r="BF58" s="1"/>
      <c r="BG58" s="1"/>
      <c r="BH58" s="1"/>
      <c r="BI58" s="1"/>
      <c r="BJ58" s="1"/>
    </row>
    <row r="59">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1"/>
      <c r="AZ59" s="1"/>
      <c r="BA59" s="1"/>
      <c r="BB59" s="1"/>
      <c r="BC59" s="1"/>
      <c r="BD59" s="1"/>
      <c r="BE59" s="1"/>
      <c r="BF59" s="1"/>
      <c r="BG59" s="1"/>
      <c r="BH59" s="1"/>
      <c r="BI59" s="1"/>
      <c r="BJ59" s="1"/>
    </row>
    <row r="60">
      <c r="A60" s="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1"/>
      <c r="AZ60" s="1"/>
      <c r="BA60" s="1"/>
      <c r="BB60" s="1"/>
      <c r="BC60" s="1"/>
      <c r="BD60" s="1"/>
      <c r="BE60" s="1"/>
      <c r="BF60" s="1"/>
      <c r="BG60" s="1"/>
      <c r="BH60" s="1"/>
      <c r="BI60" s="1"/>
      <c r="BJ60" s="1"/>
    </row>
    <row r="61">
      <c r="A61" s="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1"/>
      <c r="AZ61" s="1"/>
      <c r="BA61" s="1"/>
      <c r="BB61" s="1"/>
      <c r="BC61" s="1"/>
      <c r="BD61" s="1"/>
      <c r="BE61" s="1"/>
      <c r="BF61" s="1"/>
      <c r="BG61" s="1"/>
      <c r="BH61" s="1"/>
      <c r="BI61" s="1"/>
      <c r="BJ61" s="1"/>
    </row>
    <row r="62">
      <c r="A62" s="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1"/>
      <c r="AZ62" s="1"/>
      <c r="BA62" s="1"/>
      <c r="BB62" s="1"/>
      <c r="BC62" s="1"/>
      <c r="BD62" s="1"/>
      <c r="BE62" s="1"/>
      <c r="BF62" s="1"/>
      <c r="BG62" s="1"/>
      <c r="BH62" s="1"/>
      <c r="BI62" s="1"/>
      <c r="BJ62" s="1"/>
    </row>
    <row r="63">
      <c r="A63" s="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1"/>
      <c r="AZ63" s="1"/>
      <c r="BA63" s="1"/>
      <c r="BB63" s="1"/>
      <c r="BC63" s="1"/>
      <c r="BD63" s="1"/>
      <c r="BE63" s="1"/>
      <c r="BF63" s="1"/>
      <c r="BG63" s="1"/>
      <c r="BH63" s="1"/>
      <c r="BI63" s="1"/>
      <c r="BJ63" s="1"/>
    </row>
    <row r="64">
      <c r="A64" s="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1"/>
      <c r="AZ64" s="1"/>
      <c r="BA64" s="1"/>
      <c r="BB64" s="1"/>
      <c r="BC64" s="1"/>
      <c r="BD64" s="1"/>
      <c r="BE64" s="1"/>
      <c r="BF64" s="1"/>
      <c r="BG64" s="1"/>
      <c r="BH64" s="1"/>
      <c r="BI64" s="1"/>
      <c r="BJ64" s="1"/>
    </row>
    <row r="65">
      <c r="A65" s="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1"/>
      <c r="AZ65" s="1"/>
      <c r="BA65" s="1"/>
      <c r="BB65" s="1"/>
      <c r="BC65" s="1"/>
      <c r="BD65" s="1"/>
      <c r="BE65" s="1"/>
      <c r="BF65" s="1"/>
      <c r="BG65" s="1"/>
      <c r="BH65" s="1"/>
      <c r="BI65" s="1"/>
      <c r="BJ65" s="1"/>
    </row>
    <row r="66">
      <c r="A66" s="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1"/>
      <c r="AZ66" s="1"/>
      <c r="BA66" s="1"/>
      <c r="BB66" s="1"/>
      <c r="BC66" s="1"/>
      <c r="BD66" s="1"/>
      <c r="BE66" s="1"/>
      <c r="BF66" s="1"/>
      <c r="BG66" s="1"/>
      <c r="BH66" s="1"/>
      <c r="BI66" s="1"/>
      <c r="BJ66" s="1"/>
    </row>
    <row r="67">
      <c r="A67" s="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1"/>
      <c r="AZ67" s="1"/>
      <c r="BA67" s="1"/>
      <c r="BB67" s="1"/>
      <c r="BC67" s="1"/>
      <c r="BD67" s="1"/>
      <c r="BE67" s="1"/>
      <c r="BF67" s="1"/>
      <c r="BG67" s="1"/>
      <c r="BH67" s="1"/>
      <c r="BI67" s="1"/>
      <c r="BJ67" s="1"/>
    </row>
    <row r="68">
      <c r="A68" s="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1"/>
      <c r="AZ68" s="1"/>
      <c r="BA68" s="1"/>
      <c r="BB68" s="1"/>
      <c r="BC68" s="1"/>
      <c r="BD68" s="1"/>
      <c r="BE68" s="1"/>
      <c r="BF68" s="1"/>
      <c r="BG68" s="1"/>
      <c r="BH68" s="1"/>
      <c r="BI68" s="1"/>
      <c r="BJ68" s="1"/>
    </row>
    <row r="69">
      <c r="A69" s="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1"/>
      <c r="AZ69" s="1"/>
      <c r="BA69" s="1"/>
      <c r="BB69" s="1"/>
      <c r="BC69" s="1"/>
      <c r="BD69" s="1"/>
      <c r="BE69" s="1"/>
      <c r="BF69" s="1"/>
      <c r="BG69" s="1"/>
      <c r="BH69" s="1"/>
      <c r="BI69" s="1"/>
      <c r="BJ69" s="1"/>
    </row>
    <row r="70">
      <c r="A70" s="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1"/>
      <c r="AZ70" s="1"/>
      <c r="BA70" s="1"/>
      <c r="BB70" s="1"/>
      <c r="BC70" s="1"/>
      <c r="BD70" s="1"/>
      <c r="BE70" s="1"/>
      <c r="BF70" s="1"/>
      <c r="BG70" s="1"/>
      <c r="BH70" s="1"/>
      <c r="BI70" s="1"/>
      <c r="BJ70" s="1"/>
    </row>
    <row r="71">
      <c r="A71" s="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1"/>
      <c r="AZ71" s="1"/>
      <c r="BA71" s="1"/>
      <c r="BB71" s="1"/>
      <c r="BC71" s="1"/>
      <c r="BD71" s="1"/>
      <c r="BE71" s="1"/>
      <c r="BF71" s="1"/>
      <c r="BG71" s="1"/>
      <c r="BH71" s="1"/>
      <c r="BI71" s="1"/>
      <c r="BJ71" s="1"/>
    </row>
    <row r="72">
      <c r="A72" s="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1"/>
      <c r="AZ72" s="1"/>
      <c r="BA72" s="1"/>
      <c r="BB72" s="1"/>
      <c r="BC72" s="1"/>
      <c r="BD72" s="1"/>
      <c r="BE72" s="1"/>
      <c r="BF72" s="1"/>
      <c r="BG72" s="1"/>
      <c r="BH72" s="1"/>
      <c r="BI72" s="1"/>
      <c r="BJ72" s="1"/>
    </row>
    <row r="73">
      <c r="A73" s="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1"/>
      <c r="AZ73" s="1"/>
      <c r="BA73" s="1"/>
      <c r="BB73" s="1"/>
      <c r="BC73" s="1"/>
      <c r="BD73" s="1"/>
      <c r="BE73" s="1"/>
      <c r="BF73" s="1"/>
      <c r="BG73" s="1"/>
      <c r="BH73" s="1"/>
      <c r="BI73" s="1"/>
      <c r="BJ73" s="1"/>
    </row>
    <row r="74">
      <c r="A74" s="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1"/>
      <c r="AZ74" s="1"/>
      <c r="BA74" s="1"/>
      <c r="BB74" s="1"/>
      <c r="BC74" s="1"/>
      <c r="BD74" s="1"/>
      <c r="BE74" s="1"/>
      <c r="BF74" s="1"/>
      <c r="BG74" s="1"/>
      <c r="BH74" s="1"/>
      <c r="BI74" s="1"/>
      <c r="BJ74" s="1"/>
    </row>
    <row r="75">
      <c r="A75" s="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1"/>
      <c r="AZ75" s="1"/>
      <c r="BA75" s="1"/>
      <c r="BB75" s="1"/>
      <c r="BC75" s="1"/>
      <c r="BD75" s="1"/>
      <c r="BE75" s="1"/>
      <c r="BF75" s="1"/>
      <c r="BG75" s="1"/>
      <c r="BH75" s="1"/>
      <c r="BI75" s="1"/>
      <c r="BJ75" s="1"/>
    </row>
    <row r="76">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1"/>
      <c r="AZ76" s="1"/>
      <c r="BA76" s="1"/>
      <c r="BB76" s="1"/>
      <c r="BC76" s="1"/>
      <c r="BD76" s="1"/>
      <c r="BE76" s="1"/>
      <c r="BF76" s="1"/>
      <c r="BG76" s="1"/>
      <c r="BH76" s="1"/>
      <c r="BI76" s="1"/>
      <c r="BJ76" s="1"/>
    </row>
    <row r="77">
      <c r="A77" s="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1"/>
      <c r="AZ77" s="1"/>
      <c r="BA77" s="1"/>
      <c r="BB77" s="1"/>
      <c r="BC77" s="1"/>
      <c r="BD77" s="1"/>
      <c r="BE77" s="1"/>
      <c r="BF77" s="1"/>
      <c r="BG77" s="1"/>
      <c r="BH77" s="1"/>
      <c r="BI77" s="1"/>
      <c r="BJ77" s="1"/>
    </row>
    <row r="78">
      <c r="A78" s="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1"/>
      <c r="AZ78" s="1"/>
      <c r="BA78" s="1"/>
      <c r="BB78" s="1"/>
      <c r="BC78" s="1"/>
      <c r="BD78" s="1"/>
      <c r="BE78" s="1"/>
      <c r="BF78" s="1"/>
      <c r="BG78" s="1"/>
      <c r="BH78" s="1"/>
      <c r="BI78" s="1"/>
      <c r="BJ78" s="1"/>
    </row>
    <row r="79">
      <c r="A79" s="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1"/>
      <c r="AZ79" s="1"/>
      <c r="BA79" s="1"/>
      <c r="BB79" s="1"/>
      <c r="BC79" s="1"/>
      <c r="BD79" s="1"/>
      <c r="BE79" s="1"/>
      <c r="BF79" s="1"/>
      <c r="BG79" s="1"/>
      <c r="BH79" s="1"/>
      <c r="BI79" s="1"/>
      <c r="BJ79" s="1"/>
    </row>
    <row r="80">
      <c r="A80" s="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1"/>
      <c r="AZ80" s="1"/>
      <c r="BA80" s="1"/>
      <c r="BB80" s="1"/>
      <c r="BC80" s="1"/>
      <c r="BD80" s="1"/>
      <c r="BE80" s="1"/>
      <c r="BF80" s="1"/>
      <c r="BG80" s="1"/>
      <c r="BH80" s="1"/>
      <c r="BI80" s="1"/>
      <c r="BJ80" s="1"/>
    </row>
    <row r="81">
      <c r="A81" s="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1"/>
      <c r="AZ81" s="1"/>
      <c r="BA81" s="1"/>
      <c r="BB81" s="1"/>
      <c r="BC81" s="1"/>
      <c r="BD81" s="1"/>
      <c r="BE81" s="1"/>
      <c r="BF81" s="1"/>
      <c r="BG81" s="1"/>
      <c r="BH81" s="1"/>
      <c r="BI81" s="1"/>
      <c r="BJ81" s="1"/>
    </row>
    <row r="82">
      <c r="A82" s="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1"/>
      <c r="AZ82" s="1"/>
      <c r="BA82" s="1"/>
      <c r="BB82" s="1"/>
      <c r="BC82" s="1"/>
      <c r="BD82" s="1"/>
      <c r="BE82" s="1"/>
      <c r="BF82" s="1"/>
      <c r="BG82" s="1"/>
      <c r="BH82" s="1"/>
      <c r="BI82" s="1"/>
      <c r="BJ82" s="1"/>
    </row>
    <row r="83">
      <c r="A83" s="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1"/>
      <c r="AZ83" s="1"/>
      <c r="BA83" s="1"/>
      <c r="BB83" s="1"/>
      <c r="BC83" s="1"/>
      <c r="BD83" s="1"/>
      <c r="BE83" s="1"/>
      <c r="BF83" s="1"/>
      <c r="BG83" s="1"/>
      <c r="BH83" s="1"/>
      <c r="BI83" s="1"/>
      <c r="BJ83" s="1"/>
    </row>
    <row r="84">
      <c r="A84" s="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1"/>
      <c r="AZ84" s="1"/>
      <c r="BA84" s="1"/>
      <c r="BB84" s="1"/>
      <c r="BC84" s="1"/>
      <c r="BD84" s="1"/>
      <c r="BE84" s="1"/>
      <c r="BF84" s="1"/>
      <c r="BG84" s="1"/>
      <c r="BH84" s="1"/>
      <c r="BI84" s="1"/>
      <c r="BJ84" s="1"/>
    </row>
    <row r="85">
      <c r="A85" s="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1"/>
      <c r="AZ85" s="1"/>
      <c r="BA85" s="1"/>
      <c r="BB85" s="1"/>
      <c r="BC85" s="1"/>
      <c r="BD85" s="1"/>
      <c r="BE85" s="1"/>
      <c r="BF85" s="1"/>
      <c r="BG85" s="1"/>
      <c r="BH85" s="1"/>
      <c r="BI85" s="1"/>
      <c r="BJ85" s="1"/>
    </row>
    <row r="86">
      <c r="A86" s="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1"/>
      <c r="AZ86" s="1"/>
      <c r="BA86" s="1"/>
      <c r="BB86" s="1"/>
      <c r="BC86" s="1"/>
      <c r="BD86" s="1"/>
      <c r="BE86" s="1"/>
      <c r="BF86" s="1"/>
      <c r="BG86" s="1"/>
      <c r="BH86" s="1"/>
      <c r="BI86" s="1"/>
      <c r="BJ86" s="1"/>
    </row>
    <row r="87">
      <c r="A87" s="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1"/>
      <c r="AZ87" s="1"/>
      <c r="BA87" s="1"/>
      <c r="BB87" s="1"/>
      <c r="BC87" s="1"/>
      <c r="BD87" s="1"/>
      <c r="BE87" s="1"/>
      <c r="BF87" s="1"/>
      <c r="BG87" s="1"/>
      <c r="BH87" s="1"/>
      <c r="BI87" s="1"/>
      <c r="BJ87" s="1"/>
    </row>
    <row r="88">
      <c r="A88" s="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1"/>
      <c r="AZ88" s="1"/>
      <c r="BA88" s="1"/>
      <c r="BB88" s="1"/>
      <c r="BC88" s="1"/>
      <c r="BD88" s="1"/>
      <c r="BE88" s="1"/>
      <c r="BF88" s="1"/>
      <c r="BG88" s="1"/>
      <c r="BH88" s="1"/>
      <c r="BI88" s="1"/>
      <c r="BJ88" s="1"/>
    </row>
    <row r="89">
      <c r="A89" s="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1"/>
      <c r="AZ89" s="1"/>
      <c r="BA89" s="1"/>
      <c r="BB89" s="1"/>
      <c r="BC89" s="1"/>
      <c r="BD89" s="1"/>
      <c r="BE89" s="1"/>
      <c r="BF89" s="1"/>
      <c r="BG89" s="1"/>
      <c r="BH89" s="1"/>
      <c r="BI89" s="1"/>
      <c r="BJ89" s="1"/>
    </row>
    <row r="90">
      <c r="A90" s="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1"/>
      <c r="AZ90" s="1"/>
      <c r="BA90" s="1"/>
      <c r="BB90" s="1"/>
      <c r="BC90" s="1"/>
      <c r="BD90" s="1"/>
      <c r="BE90" s="1"/>
      <c r="BF90" s="1"/>
      <c r="BG90" s="1"/>
      <c r="BH90" s="1"/>
      <c r="BI90" s="1"/>
      <c r="BJ90" s="1"/>
    </row>
    <row r="91">
      <c r="A91" s="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1"/>
      <c r="AZ91" s="1"/>
      <c r="BA91" s="1"/>
      <c r="BB91" s="1"/>
      <c r="BC91" s="1"/>
      <c r="BD91" s="1"/>
      <c r="BE91" s="1"/>
      <c r="BF91" s="1"/>
      <c r="BG91" s="1"/>
      <c r="BH91" s="1"/>
      <c r="BI91" s="1"/>
      <c r="BJ91" s="1"/>
    </row>
    <row r="92">
      <c r="A92" s="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1"/>
      <c r="AZ92" s="1"/>
      <c r="BA92" s="1"/>
      <c r="BB92" s="1"/>
      <c r="BC92" s="1"/>
      <c r="BD92" s="1"/>
      <c r="BE92" s="1"/>
      <c r="BF92" s="1"/>
      <c r="BG92" s="1"/>
      <c r="BH92" s="1"/>
      <c r="BI92" s="1"/>
      <c r="BJ92" s="1"/>
    </row>
    <row r="93">
      <c r="A93" s="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1"/>
      <c r="AZ93" s="1"/>
      <c r="BA93" s="1"/>
      <c r="BB93" s="1"/>
      <c r="BC93" s="1"/>
      <c r="BD93" s="1"/>
      <c r="BE93" s="1"/>
      <c r="BF93" s="1"/>
      <c r="BG93" s="1"/>
      <c r="BH93" s="1"/>
      <c r="BI93" s="1"/>
      <c r="BJ93" s="1"/>
    </row>
    <row r="94">
      <c r="A94" s="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1"/>
      <c r="AZ94" s="1"/>
      <c r="BA94" s="1"/>
      <c r="BB94" s="1"/>
      <c r="BC94" s="1"/>
      <c r="BD94" s="1"/>
      <c r="BE94" s="1"/>
      <c r="BF94" s="1"/>
      <c r="BG94" s="1"/>
      <c r="BH94" s="1"/>
      <c r="BI94" s="1"/>
      <c r="BJ94" s="1"/>
    </row>
    <row r="95">
      <c r="A95" s="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1"/>
      <c r="AZ95" s="1"/>
      <c r="BA95" s="1"/>
      <c r="BB95" s="1"/>
      <c r="BC95" s="1"/>
      <c r="BD95" s="1"/>
      <c r="BE95" s="1"/>
      <c r="BF95" s="1"/>
      <c r="BG95" s="1"/>
      <c r="BH95" s="1"/>
      <c r="BI95" s="1"/>
      <c r="BJ95" s="1"/>
    </row>
    <row r="96">
      <c r="A96" s="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1"/>
      <c r="AZ96" s="1"/>
      <c r="BA96" s="1"/>
      <c r="BB96" s="1"/>
      <c r="BC96" s="1"/>
      <c r="BD96" s="1"/>
      <c r="BE96" s="1"/>
      <c r="BF96" s="1"/>
      <c r="BG96" s="1"/>
      <c r="BH96" s="1"/>
      <c r="BI96" s="1"/>
      <c r="BJ96" s="1"/>
    </row>
    <row r="97">
      <c r="A97" s="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1"/>
      <c r="AZ97" s="1"/>
      <c r="BA97" s="1"/>
      <c r="BB97" s="1"/>
      <c r="BC97" s="1"/>
      <c r="BD97" s="1"/>
      <c r="BE97" s="1"/>
      <c r="BF97" s="1"/>
      <c r="BG97" s="1"/>
      <c r="BH97" s="1"/>
      <c r="BI97" s="1"/>
      <c r="BJ97" s="1"/>
    </row>
    <row r="98">
      <c r="A98" s="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1"/>
      <c r="AZ98" s="1"/>
      <c r="BA98" s="1"/>
      <c r="BB98" s="1"/>
      <c r="BC98" s="1"/>
      <c r="BD98" s="1"/>
      <c r="BE98" s="1"/>
      <c r="BF98" s="1"/>
      <c r="BG98" s="1"/>
      <c r="BH98" s="1"/>
      <c r="BI98" s="1"/>
      <c r="BJ98" s="1"/>
    </row>
    <row r="99">
      <c r="A99" s="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1"/>
      <c r="AZ99" s="1"/>
      <c r="BA99" s="1"/>
      <c r="BB99" s="1"/>
      <c r="BC99" s="1"/>
      <c r="BD99" s="1"/>
      <c r="BE99" s="1"/>
      <c r="BF99" s="1"/>
      <c r="BG99" s="1"/>
      <c r="BH99" s="1"/>
      <c r="BI99" s="1"/>
      <c r="BJ99" s="1"/>
    </row>
    <row r="100">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1"/>
      <c r="AZ100" s="1"/>
      <c r="BA100" s="1"/>
      <c r="BB100" s="1"/>
      <c r="BC100" s="1"/>
      <c r="BD100" s="1"/>
      <c r="BE100" s="1"/>
      <c r="BF100" s="1"/>
      <c r="BG100" s="1"/>
      <c r="BH100" s="1"/>
      <c r="BI100" s="1"/>
      <c r="BJ100" s="1"/>
    </row>
    <row r="10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1"/>
      <c r="AZ101" s="1"/>
      <c r="BA101" s="1"/>
      <c r="BB101" s="1"/>
      <c r="BC101" s="1"/>
      <c r="BD101" s="1"/>
      <c r="BE101" s="1"/>
      <c r="BF101" s="1"/>
      <c r="BG101" s="1"/>
      <c r="BH101" s="1"/>
      <c r="BI101" s="1"/>
      <c r="BJ101" s="1"/>
    </row>
    <row r="102">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1"/>
      <c r="AZ102" s="1"/>
      <c r="BA102" s="1"/>
      <c r="BB102" s="1"/>
      <c r="BC102" s="1"/>
      <c r="BD102" s="1"/>
      <c r="BE102" s="1"/>
      <c r="BF102" s="1"/>
      <c r="BG102" s="1"/>
      <c r="BH102" s="1"/>
      <c r="BI102" s="1"/>
      <c r="BJ102" s="1"/>
    </row>
    <row r="103">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1"/>
      <c r="AZ103" s="1"/>
      <c r="BA103" s="1"/>
      <c r="BB103" s="1"/>
      <c r="BC103" s="1"/>
      <c r="BD103" s="1"/>
      <c r="BE103" s="1"/>
      <c r="BF103" s="1"/>
      <c r="BG103" s="1"/>
      <c r="BH103" s="1"/>
      <c r="BI103" s="1"/>
      <c r="BJ103" s="1"/>
    </row>
    <row r="104">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1"/>
      <c r="AZ104" s="1"/>
      <c r="BA104" s="1"/>
      <c r="BB104" s="1"/>
      <c r="BC104" s="1"/>
      <c r="BD104" s="1"/>
      <c r="BE104" s="1"/>
      <c r="BF104" s="1"/>
      <c r="BG104" s="1"/>
      <c r="BH104" s="1"/>
      <c r="BI104" s="1"/>
      <c r="BJ104" s="1"/>
    </row>
    <row r="105">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1"/>
      <c r="AZ105" s="1"/>
      <c r="BA105" s="1"/>
      <c r="BB105" s="1"/>
      <c r="BC105" s="1"/>
      <c r="BD105" s="1"/>
      <c r="BE105" s="1"/>
      <c r="BF105" s="1"/>
      <c r="BG105" s="1"/>
      <c r="BH105" s="1"/>
      <c r="BI105" s="1"/>
      <c r="BJ105" s="1"/>
    </row>
    <row r="106">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1"/>
      <c r="AZ106" s="1"/>
      <c r="BA106" s="1"/>
      <c r="BB106" s="1"/>
      <c r="BC106" s="1"/>
      <c r="BD106" s="1"/>
      <c r="BE106" s="1"/>
      <c r="BF106" s="1"/>
      <c r="BG106" s="1"/>
      <c r="BH106" s="1"/>
      <c r="BI106" s="1"/>
      <c r="BJ106" s="1"/>
    </row>
    <row r="107">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1"/>
      <c r="AZ107" s="1"/>
      <c r="BA107" s="1"/>
      <c r="BB107" s="1"/>
      <c r="BC107" s="1"/>
      <c r="BD107" s="1"/>
      <c r="BE107" s="1"/>
      <c r="BF107" s="1"/>
      <c r="BG107" s="1"/>
      <c r="BH107" s="1"/>
      <c r="BI107" s="1"/>
      <c r="BJ107" s="1"/>
    </row>
    <row r="108">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1"/>
      <c r="AZ108" s="1"/>
      <c r="BA108" s="1"/>
      <c r="BB108" s="1"/>
      <c r="BC108" s="1"/>
      <c r="BD108" s="1"/>
      <c r="BE108" s="1"/>
      <c r="BF108" s="1"/>
      <c r="BG108" s="1"/>
      <c r="BH108" s="1"/>
      <c r="BI108" s="1"/>
      <c r="BJ108" s="1"/>
    </row>
    <row r="109">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1"/>
      <c r="AZ109" s="1"/>
      <c r="BA109" s="1"/>
      <c r="BB109" s="1"/>
      <c r="BC109" s="1"/>
      <c r="BD109" s="1"/>
      <c r="BE109" s="1"/>
      <c r="BF109" s="1"/>
      <c r="BG109" s="1"/>
      <c r="BH109" s="1"/>
      <c r="BI109" s="1"/>
      <c r="BJ109" s="1"/>
    </row>
    <row r="110">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1"/>
      <c r="AZ110" s="1"/>
      <c r="BA110" s="1"/>
      <c r="BB110" s="1"/>
      <c r="BC110" s="1"/>
      <c r="BD110" s="1"/>
      <c r="BE110" s="1"/>
      <c r="BF110" s="1"/>
      <c r="BG110" s="1"/>
      <c r="BH110" s="1"/>
      <c r="BI110" s="1"/>
      <c r="BJ110" s="1"/>
    </row>
    <row r="11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1"/>
      <c r="AZ111" s="1"/>
      <c r="BA111" s="1"/>
      <c r="BB111" s="1"/>
      <c r="BC111" s="1"/>
      <c r="BD111" s="1"/>
      <c r="BE111" s="1"/>
      <c r="BF111" s="1"/>
      <c r="BG111" s="1"/>
      <c r="BH111" s="1"/>
      <c r="BI111" s="1"/>
      <c r="BJ111" s="1"/>
    </row>
    <row r="112">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1"/>
      <c r="AZ112" s="1"/>
      <c r="BA112" s="1"/>
      <c r="BB112" s="1"/>
      <c r="BC112" s="1"/>
      <c r="BD112" s="1"/>
      <c r="BE112" s="1"/>
      <c r="BF112" s="1"/>
      <c r="BG112" s="1"/>
      <c r="BH112" s="1"/>
      <c r="BI112" s="1"/>
      <c r="BJ112" s="1"/>
    </row>
    <row r="113">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1"/>
      <c r="AZ113" s="1"/>
      <c r="BA113" s="1"/>
      <c r="BB113" s="1"/>
      <c r="BC113" s="1"/>
      <c r="BD113" s="1"/>
      <c r="BE113" s="1"/>
      <c r="BF113" s="1"/>
      <c r="BG113" s="1"/>
      <c r="BH113" s="1"/>
      <c r="BI113" s="1"/>
      <c r="BJ113" s="1"/>
    </row>
    <row r="114">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1"/>
      <c r="AZ114" s="1"/>
      <c r="BA114" s="1"/>
      <c r="BB114" s="1"/>
      <c r="BC114" s="1"/>
      <c r="BD114" s="1"/>
      <c r="BE114" s="1"/>
      <c r="BF114" s="1"/>
      <c r="BG114" s="1"/>
      <c r="BH114" s="1"/>
      <c r="BI114" s="1"/>
      <c r="BJ114" s="1"/>
    </row>
    <row r="115">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1"/>
      <c r="AZ115" s="1"/>
      <c r="BA115" s="1"/>
      <c r="BB115" s="1"/>
      <c r="BC115" s="1"/>
      <c r="BD115" s="1"/>
      <c r="BE115" s="1"/>
      <c r="BF115" s="1"/>
      <c r="BG115" s="1"/>
      <c r="BH115" s="1"/>
      <c r="BI115" s="1"/>
      <c r="BJ115" s="1"/>
    </row>
    <row r="116">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1"/>
      <c r="AZ116" s="1"/>
      <c r="BA116" s="1"/>
      <c r="BB116" s="1"/>
      <c r="BC116" s="1"/>
      <c r="BD116" s="1"/>
      <c r="BE116" s="1"/>
      <c r="BF116" s="1"/>
      <c r="BG116" s="1"/>
      <c r="BH116" s="1"/>
      <c r="BI116" s="1"/>
      <c r="BJ116" s="1"/>
    </row>
    <row r="117">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1"/>
      <c r="AZ117" s="1"/>
      <c r="BA117" s="1"/>
      <c r="BB117" s="1"/>
      <c r="BC117" s="1"/>
      <c r="BD117" s="1"/>
      <c r="BE117" s="1"/>
      <c r="BF117" s="1"/>
      <c r="BG117" s="1"/>
      <c r="BH117" s="1"/>
      <c r="BI117" s="1"/>
      <c r="BJ117" s="1"/>
    </row>
    <row r="118">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1"/>
      <c r="AZ118" s="1"/>
      <c r="BA118" s="1"/>
      <c r="BB118" s="1"/>
      <c r="BC118" s="1"/>
      <c r="BD118" s="1"/>
      <c r="BE118" s="1"/>
      <c r="BF118" s="1"/>
      <c r="BG118" s="1"/>
      <c r="BH118" s="1"/>
      <c r="BI118" s="1"/>
      <c r="BJ118" s="1"/>
    </row>
    <row r="119">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1"/>
      <c r="AZ119" s="1"/>
      <c r="BA119" s="1"/>
      <c r="BB119" s="1"/>
      <c r="BC119" s="1"/>
      <c r="BD119" s="1"/>
      <c r="BE119" s="1"/>
      <c r="BF119" s="1"/>
      <c r="BG119" s="1"/>
      <c r="BH119" s="1"/>
      <c r="BI119" s="1"/>
      <c r="BJ119" s="1"/>
    </row>
    <row r="120">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1"/>
      <c r="AZ120" s="1"/>
      <c r="BA120" s="1"/>
      <c r="BB120" s="1"/>
      <c r="BC120" s="1"/>
      <c r="BD120" s="1"/>
      <c r="BE120" s="1"/>
      <c r="BF120" s="1"/>
      <c r="BG120" s="1"/>
      <c r="BH120" s="1"/>
      <c r="BI120" s="1"/>
      <c r="BJ120" s="1"/>
    </row>
    <row r="12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1"/>
      <c r="AZ121" s="1"/>
      <c r="BA121" s="1"/>
      <c r="BB121" s="1"/>
      <c r="BC121" s="1"/>
      <c r="BD121" s="1"/>
      <c r="BE121" s="1"/>
      <c r="BF121" s="1"/>
      <c r="BG121" s="1"/>
      <c r="BH121" s="1"/>
      <c r="BI121" s="1"/>
      <c r="BJ121" s="1"/>
    </row>
    <row r="122">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1"/>
      <c r="AZ122" s="1"/>
      <c r="BA122" s="1"/>
      <c r="BB122" s="1"/>
      <c r="BC122" s="1"/>
      <c r="BD122" s="1"/>
      <c r="BE122" s="1"/>
      <c r="BF122" s="1"/>
      <c r="BG122" s="1"/>
      <c r="BH122" s="1"/>
      <c r="BI122" s="1"/>
      <c r="BJ122" s="1"/>
    </row>
    <row r="123">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1"/>
      <c r="AZ123" s="1"/>
      <c r="BA123" s="1"/>
      <c r="BB123" s="1"/>
      <c r="BC123" s="1"/>
      <c r="BD123" s="1"/>
      <c r="BE123" s="1"/>
      <c r="BF123" s="1"/>
      <c r="BG123" s="1"/>
      <c r="BH123" s="1"/>
      <c r="BI123" s="1"/>
      <c r="BJ123" s="1"/>
    </row>
    <row r="124">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1"/>
      <c r="AZ124" s="1"/>
      <c r="BA124" s="1"/>
      <c r="BB124" s="1"/>
      <c r="BC124" s="1"/>
      <c r="BD124" s="1"/>
      <c r="BE124" s="1"/>
      <c r="BF124" s="1"/>
      <c r="BG124" s="1"/>
      <c r="BH124" s="1"/>
      <c r="BI124" s="1"/>
      <c r="BJ124" s="1"/>
    </row>
    <row r="125">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1"/>
      <c r="AZ125" s="1"/>
      <c r="BA125" s="1"/>
      <c r="BB125" s="1"/>
      <c r="BC125" s="1"/>
      <c r="BD125" s="1"/>
      <c r="BE125" s="1"/>
      <c r="BF125" s="1"/>
      <c r="BG125" s="1"/>
      <c r="BH125" s="1"/>
      <c r="BI125" s="1"/>
      <c r="BJ125" s="1"/>
    </row>
    <row r="126">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1"/>
      <c r="AZ126" s="1"/>
      <c r="BA126" s="1"/>
      <c r="BB126" s="1"/>
      <c r="BC126" s="1"/>
      <c r="BD126" s="1"/>
      <c r="BE126" s="1"/>
      <c r="BF126" s="1"/>
      <c r="BG126" s="1"/>
      <c r="BH126" s="1"/>
      <c r="BI126" s="1"/>
      <c r="BJ126" s="1"/>
    </row>
    <row r="127">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1"/>
      <c r="AZ127" s="1"/>
      <c r="BA127" s="1"/>
      <c r="BB127" s="1"/>
      <c r="BC127" s="1"/>
      <c r="BD127" s="1"/>
      <c r="BE127" s="1"/>
      <c r="BF127" s="1"/>
      <c r="BG127" s="1"/>
      <c r="BH127" s="1"/>
      <c r="BI127" s="1"/>
      <c r="BJ127" s="1"/>
    </row>
    <row r="128">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1"/>
      <c r="AZ128" s="1"/>
      <c r="BA128" s="1"/>
      <c r="BB128" s="1"/>
      <c r="BC128" s="1"/>
      <c r="BD128" s="1"/>
      <c r="BE128" s="1"/>
      <c r="BF128" s="1"/>
      <c r="BG128" s="1"/>
      <c r="BH128" s="1"/>
      <c r="BI128" s="1"/>
      <c r="BJ128" s="1"/>
    </row>
    <row r="129">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1"/>
      <c r="AZ129" s="1"/>
      <c r="BA129" s="1"/>
      <c r="BB129" s="1"/>
      <c r="BC129" s="1"/>
      <c r="BD129" s="1"/>
      <c r="BE129" s="1"/>
      <c r="BF129" s="1"/>
      <c r="BG129" s="1"/>
      <c r="BH129" s="1"/>
      <c r="BI129" s="1"/>
      <c r="BJ129" s="1"/>
    </row>
    <row r="130">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1"/>
      <c r="AZ130" s="1"/>
      <c r="BA130" s="1"/>
      <c r="BB130" s="1"/>
      <c r="BC130" s="1"/>
      <c r="BD130" s="1"/>
      <c r="BE130" s="1"/>
      <c r="BF130" s="1"/>
      <c r="BG130" s="1"/>
      <c r="BH130" s="1"/>
      <c r="BI130" s="1"/>
      <c r="BJ130" s="1"/>
    </row>
    <row r="13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1"/>
      <c r="AZ131" s="1"/>
      <c r="BA131" s="1"/>
      <c r="BB131" s="1"/>
      <c r="BC131" s="1"/>
      <c r="BD131" s="1"/>
      <c r="BE131" s="1"/>
      <c r="BF131" s="1"/>
      <c r="BG131" s="1"/>
      <c r="BH131" s="1"/>
      <c r="BI131" s="1"/>
      <c r="BJ131" s="1"/>
    </row>
    <row r="132">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1"/>
      <c r="AZ132" s="1"/>
      <c r="BA132" s="1"/>
      <c r="BB132" s="1"/>
      <c r="BC132" s="1"/>
      <c r="BD132" s="1"/>
      <c r="BE132" s="1"/>
      <c r="BF132" s="1"/>
      <c r="BG132" s="1"/>
      <c r="BH132" s="1"/>
      <c r="BI132" s="1"/>
      <c r="BJ132" s="1"/>
    </row>
    <row r="133">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1"/>
      <c r="AZ133" s="1"/>
      <c r="BA133" s="1"/>
      <c r="BB133" s="1"/>
      <c r="BC133" s="1"/>
      <c r="BD133" s="1"/>
      <c r="BE133" s="1"/>
      <c r="BF133" s="1"/>
      <c r="BG133" s="1"/>
      <c r="BH133" s="1"/>
      <c r="BI133" s="1"/>
      <c r="BJ133" s="1"/>
    </row>
    <row r="134">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1"/>
      <c r="AZ134" s="1"/>
      <c r="BA134" s="1"/>
      <c r="BB134" s="1"/>
      <c r="BC134" s="1"/>
      <c r="BD134" s="1"/>
      <c r="BE134" s="1"/>
      <c r="BF134" s="1"/>
      <c r="BG134" s="1"/>
      <c r="BH134" s="1"/>
      <c r="BI134" s="1"/>
      <c r="BJ134" s="1"/>
    </row>
    <row r="135">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1"/>
      <c r="AZ135" s="1"/>
      <c r="BA135" s="1"/>
      <c r="BB135" s="1"/>
      <c r="BC135" s="1"/>
      <c r="BD135" s="1"/>
      <c r="BE135" s="1"/>
      <c r="BF135" s="1"/>
      <c r="BG135" s="1"/>
      <c r="BH135" s="1"/>
      <c r="BI135" s="1"/>
      <c r="BJ135" s="1"/>
    </row>
    <row r="136">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1"/>
      <c r="AZ136" s="1"/>
      <c r="BA136" s="1"/>
      <c r="BB136" s="1"/>
      <c r="BC136" s="1"/>
      <c r="BD136" s="1"/>
      <c r="BE136" s="1"/>
      <c r="BF136" s="1"/>
      <c r="BG136" s="1"/>
      <c r="BH136" s="1"/>
      <c r="BI136" s="1"/>
      <c r="BJ136" s="1"/>
    </row>
    <row r="137">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1"/>
      <c r="AZ137" s="1"/>
      <c r="BA137" s="1"/>
      <c r="BB137" s="1"/>
      <c r="BC137" s="1"/>
      <c r="BD137" s="1"/>
      <c r="BE137" s="1"/>
      <c r="BF137" s="1"/>
      <c r="BG137" s="1"/>
      <c r="BH137" s="1"/>
      <c r="BI137" s="1"/>
      <c r="BJ137" s="1"/>
    </row>
    <row r="138">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1"/>
      <c r="AZ138" s="1"/>
      <c r="BA138" s="1"/>
      <c r="BB138" s="1"/>
      <c r="BC138" s="1"/>
      <c r="BD138" s="1"/>
      <c r="BE138" s="1"/>
      <c r="BF138" s="1"/>
      <c r="BG138" s="1"/>
      <c r="BH138" s="1"/>
      <c r="BI138" s="1"/>
      <c r="BJ138" s="1"/>
    </row>
    <row r="139">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1"/>
      <c r="AZ139" s="1"/>
      <c r="BA139" s="1"/>
      <c r="BB139" s="1"/>
      <c r="BC139" s="1"/>
      <c r="BD139" s="1"/>
      <c r="BE139" s="1"/>
      <c r="BF139" s="1"/>
      <c r="BG139" s="1"/>
      <c r="BH139" s="1"/>
      <c r="BI139" s="1"/>
      <c r="BJ139" s="1"/>
    </row>
    <row r="140">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1"/>
      <c r="AZ140" s="1"/>
      <c r="BA140" s="1"/>
      <c r="BB140" s="1"/>
      <c r="BC140" s="1"/>
      <c r="BD140" s="1"/>
      <c r="BE140" s="1"/>
      <c r="BF140" s="1"/>
      <c r="BG140" s="1"/>
      <c r="BH140" s="1"/>
      <c r="BI140" s="1"/>
      <c r="BJ140" s="1"/>
    </row>
    <row r="14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1"/>
      <c r="AZ141" s="1"/>
      <c r="BA141" s="1"/>
      <c r="BB141" s="1"/>
      <c r="BC141" s="1"/>
      <c r="BD141" s="1"/>
      <c r="BE141" s="1"/>
      <c r="BF141" s="1"/>
      <c r="BG141" s="1"/>
      <c r="BH141" s="1"/>
      <c r="BI141" s="1"/>
      <c r="BJ141" s="1"/>
    </row>
    <row r="142">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1"/>
      <c r="AZ142" s="1"/>
      <c r="BA142" s="1"/>
      <c r="BB142" s="1"/>
      <c r="BC142" s="1"/>
      <c r="BD142" s="1"/>
      <c r="BE142" s="1"/>
      <c r="BF142" s="1"/>
      <c r="BG142" s="1"/>
      <c r="BH142" s="1"/>
      <c r="BI142" s="1"/>
      <c r="BJ142" s="1"/>
    </row>
    <row r="143">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1"/>
      <c r="AZ143" s="1"/>
      <c r="BA143" s="1"/>
      <c r="BB143" s="1"/>
      <c r="BC143" s="1"/>
      <c r="BD143" s="1"/>
      <c r="BE143" s="1"/>
      <c r="BF143" s="1"/>
      <c r="BG143" s="1"/>
      <c r="BH143" s="1"/>
      <c r="BI143" s="1"/>
      <c r="BJ143" s="1"/>
    </row>
    <row r="144">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1"/>
      <c r="AZ144" s="1"/>
      <c r="BA144" s="1"/>
      <c r="BB144" s="1"/>
      <c r="BC144" s="1"/>
      <c r="BD144" s="1"/>
      <c r="BE144" s="1"/>
      <c r="BF144" s="1"/>
      <c r="BG144" s="1"/>
      <c r="BH144" s="1"/>
      <c r="BI144" s="1"/>
      <c r="BJ144" s="1"/>
    </row>
    <row r="145">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1"/>
      <c r="AZ145" s="1"/>
      <c r="BA145" s="1"/>
      <c r="BB145" s="1"/>
      <c r="BC145" s="1"/>
      <c r="BD145" s="1"/>
      <c r="BE145" s="1"/>
      <c r="BF145" s="1"/>
      <c r="BG145" s="1"/>
      <c r="BH145" s="1"/>
      <c r="BI145" s="1"/>
      <c r="BJ145" s="1"/>
    </row>
    <row r="146">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1"/>
      <c r="AZ146" s="1"/>
      <c r="BA146" s="1"/>
      <c r="BB146" s="1"/>
      <c r="BC146" s="1"/>
      <c r="BD146" s="1"/>
      <c r="BE146" s="1"/>
      <c r="BF146" s="1"/>
      <c r="BG146" s="1"/>
      <c r="BH146" s="1"/>
      <c r="BI146" s="1"/>
      <c r="BJ146" s="1"/>
    </row>
    <row r="147">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1"/>
      <c r="AZ147" s="1"/>
      <c r="BA147" s="1"/>
      <c r="BB147" s="1"/>
      <c r="BC147" s="1"/>
      <c r="BD147" s="1"/>
      <c r="BE147" s="1"/>
      <c r="BF147" s="1"/>
      <c r="BG147" s="1"/>
      <c r="BH147" s="1"/>
      <c r="BI147" s="1"/>
      <c r="BJ147" s="1"/>
    </row>
    <row r="148">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1"/>
      <c r="AZ148" s="1"/>
      <c r="BA148" s="1"/>
      <c r="BB148" s="1"/>
      <c r="BC148" s="1"/>
      <c r="BD148" s="1"/>
      <c r="BE148" s="1"/>
      <c r="BF148" s="1"/>
      <c r="BG148" s="1"/>
      <c r="BH148" s="1"/>
      <c r="BI148" s="1"/>
      <c r="BJ148" s="1"/>
    </row>
    <row r="149">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1"/>
      <c r="AZ149" s="1"/>
      <c r="BA149" s="1"/>
      <c r="BB149" s="1"/>
      <c r="BC149" s="1"/>
      <c r="BD149" s="1"/>
      <c r="BE149" s="1"/>
      <c r="BF149" s="1"/>
      <c r="BG149" s="1"/>
      <c r="BH149" s="1"/>
      <c r="BI149" s="1"/>
      <c r="BJ149" s="1"/>
    </row>
    <row r="150">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1"/>
      <c r="AZ150" s="1"/>
      <c r="BA150" s="1"/>
      <c r="BB150" s="1"/>
      <c r="BC150" s="1"/>
      <c r="BD150" s="1"/>
      <c r="BE150" s="1"/>
      <c r="BF150" s="1"/>
      <c r="BG150" s="1"/>
      <c r="BH150" s="1"/>
      <c r="BI150" s="1"/>
      <c r="BJ150" s="1"/>
    </row>
    <row r="15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1"/>
      <c r="AZ151" s="1"/>
      <c r="BA151" s="1"/>
      <c r="BB151" s="1"/>
      <c r="BC151" s="1"/>
      <c r="BD151" s="1"/>
      <c r="BE151" s="1"/>
      <c r="BF151" s="1"/>
      <c r="BG151" s="1"/>
      <c r="BH151" s="1"/>
      <c r="BI151" s="1"/>
      <c r="BJ151" s="1"/>
    </row>
    <row r="152">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1"/>
      <c r="AZ152" s="1"/>
      <c r="BA152" s="1"/>
      <c r="BB152" s="1"/>
      <c r="BC152" s="1"/>
      <c r="BD152" s="1"/>
      <c r="BE152" s="1"/>
      <c r="BF152" s="1"/>
      <c r="BG152" s="1"/>
      <c r="BH152" s="1"/>
      <c r="BI152" s="1"/>
      <c r="BJ152" s="1"/>
    </row>
    <row r="153">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1"/>
      <c r="AZ153" s="1"/>
      <c r="BA153" s="1"/>
      <c r="BB153" s="1"/>
      <c r="BC153" s="1"/>
      <c r="BD153" s="1"/>
      <c r="BE153" s="1"/>
      <c r="BF153" s="1"/>
      <c r="BG153" s="1"/>
      <c r="BH153" s="1"/>
      <c r="BI153" s="1"/>
      <c r="BJ153" s="1"/>
    </row>
    <row r="154">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1"/>
      <c r="AZ154" s="1"/>
      <c r="BA154" s="1"/>
      <c r="BB154" s="1"/>
      <c r="BC154" s="1"/>
      <c r="BD154" s="1"/>
      <c r="BE154" s="1"/>
      <c r="BF154" s="1"/>
      <c r="BG154" s="1"/>
      <c r="BH154" s="1"/>
      <c r="BI154" s="1"/>
      <c r="BJ154" s="1"/>
    </row>
    <row r="155">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1"/>
      <c r="AZ155" s="1"/>
      <c r="BA155" s="1"/>
      <c r="BB155" s="1"/>
      <c r="BC155" s="1"/>
      <c r="BD155" s="1"/>
      <c r="BE155" s="1"/>
      <c r="BF155" s="1"/>
      <c r="BG155" s="1"/>
      <c r="BH155" s="1"/>
      <c r="BI155" s="1"/>
      <c r="BJ155" s="1"/>
    </row>
    <row r="156">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1"/>
      <c r="AZ156" s="1"/>
      <c r="BA156" s="1"/>
      <c r="BB156" s="1"/>
      <c r="BC156" s="1"/>
      <c r="BD156" s="1"/>
      <c r="BE156" s="1"/>
      <c r="BF156" s="1"/>
      <c r="BG156" s="1"/>
      <c r="BH156" s="1"/>
      <c r="BI156" s="1"/>
      <c r="BJ156" s="1"/>
    </row>
    <row r="157">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1"/>
      <c r="AZ157" s="1"/>
      <c r="BA157" s="1"/>
      <c r="BB157" s="1"/>
      <c r="BC157" s="1"/>
      <c r="BD157" s="1"/>
      <c r="BE157" s="1"/>
      <c r="BF157" s="1"/>
      <c r="BG157" s="1"/>
      <c r="BH157" s="1"/>
      <c r="BI157" s="1"/>
      <c r="BJ157" s="1"/>
    </row>
    <row r="158">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1"/>
      <c r="AZ158" s="1"/>
      <c r="BA158" s="1"/>
      <c r="BB158" s="1"/>
      <c r="BC158" s="1"/>
      <c r="BD158" s="1"/>
      <c r="BE158" s="1"/>
      <c r="BF158" s="1"/>
      <c r="BG158" s="1"/>
      <c r="BH158" s="1"/>
      <c r="BI158" s="1"/>
      <c r="BJ158" s="1"/>
    </row>
    <row r="159">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1"/>
      <c r="AZ159" s="1"/>
      <c r="BA159" s="1"/>
      <c r="BB159" s="1"/>
      <c r="BC159" s="1"/>
      <c r="BD159" s="1"/>
      <c r="BE159" s="1"/>
      <c r="BF159" s="1"/>
      <c r="BG159" s="1"/>
      <c r="BH159" s="1"/>
      <c r="BI159" s="1"/>
      <c r="BJ159" s="1"/>
    </row>
    <row r="160">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1"/>
      <c r="AZ160" s="1"/>
      <c r="BA160" s="1"/>
      <c r="BB160" s="1"/>
      <c r="BC160" s="1"/>
      <c r="BD160" s="1"/>
      <c r="BE160" s="1"/>
      <c r="BF160" s="1"/>
      <c r="BG160" s="1"/>
      <c r="BH160" s="1"/>
      <c r="BI160" s="1"/>
      <c r="BJ160" s="1"/>
    </row>
    <row r="16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1"/>
      <c r="AZ161" s="1"/>
      <c r="BA161" s="1"/>
      <c r="BB161" s="1"/>
      <c r="BC161" s="1"/>
      <c r="BD161" s="1"/>
      <c r="BE161" s="1"/>
      <c r="BF161" s="1"/>
      <c r="BG161" s="1"/>
      <c r="BH161" s="1"/>
      <c r="BI161" s="1"/>
      <c r="BJ161" s="1"/>
    </row>
    <row r="162">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1"/>
      <c r="AZ162" s="1"/>
      <c r="BA162" s="1"/>
      <c r="BB162" s="1"/>
      <c r="BC162" s="1"/>
      <c r="BD162" s="1"/>
      <c r="BE162" s="1"/>
      <c r="BF162" s="1"/>
      <c r="BG162" s="1"/>
      <c r="BH162" s="1"/>
      <c r="BI162" s="1"/>
      <c r="BJ162" s="1"/>
    </row>
    <row r="163">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1"/>
      <c r="AZ163" s="1"/>
      <c r="BA163" s="1"/>
      <c r="BB163" s="1"/>
      <c r="BC163" s="1"/>
      <c r="BD163" s="1"/>
      <c r="BE163" s="1"/>
      <c r="BF163" s="1"/>
      <c r="BG163" s="1"/>
      <c r="BH163" s="1"/>
      <c r="BI163" s="1"/>
      <c r="BJ163" s="1"/>
    </row>
    <row r="164">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1"/>
      <c r="AZ164" s="1"/>
      <c r="BA164" s="1"/>
      <c r="BB164" s="1"/>
      <c r="BC164" s="1"/>
      <c r="BD164" s="1"/>
      <c r="BE164" s="1"/>
      <c r="BF164" s="1"/>
      <c r="BG164" s="1"/>
      <c r="BH164" s="1"/>
      <c r="BI164" s="1"/>
      <c r="BJ164" s="1"/>
    </row>
    <row r="165">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1"/>
      <c r="AZ165" s="1"/>
      <c r="BA165" s="1"/>
      <c r="BB165" s="1"/>
      <c r="BC165" s="1"/>
      <c r="BD165" s="1"/>
      <c r="BE165" s="1"/>
      <c r="BF165" s="1"/>
      <c r="BG165" s="1"/>
      <c r="BH165" s="1"/>
      <c r="BI165" s="1"/>
      <c r="BJ165" s="1"/>
    </row>
    <row r="166">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1"/>
      <c r="AZ166" s="1"/>
      <c r="BA166" s="1"/>
      <c r="BB166" s="1"/>
      <c r="BC166" s="1"/>
      <c r="BD166" s="1"/>
      <c r="BE166" s="1"/>
      <c r="BF166" s="1"/>
      <c r="BG166" s="1"/>
      <c r="BH166" s="1"/>
      <c r="BI166" s="1"/>
      <c r="BJ166" s="1"/>
    </row>
    <row r="167">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1"/>
      <c r="AZ167" s="1"/>
      <c r="BA167" s="1"/>
      <c r="BB167" s="1"/>
      <c r="BC167" s="1"/>
      <c r="BD167" s="1"/>
      <c r="BE167" s="1"/>
      <c r="BF167" s="1"/>
      <c r="BG167" s="1"/>
      <c r="BH167" s="1"/>
      <c r="BI167" s="1"/>
      <c r="BJ167" s="1"/>
    </row>
    <row r="168">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1"/>
      <c r="AZ168" s="1"/>
      <c r="BA168" s="1"/>
      <c r="BB168" s="1"/>
      <c r="BC168" s="1"/>
      <c r="BD168" s="1"/>
      <c r="BE168" s="1"/>
      <c r="BF168" s="1"/>
      <c r="BG168" s="1"/>
      <c r="BH168" s="1"/>
      <c r="BI168" s="1"/>
      <c r="BJ168" s="1"/>
    </row>
    <row r="169">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1"/>
      <c r="AZ169" s="1"/>
      <c r="BA169" s="1"/>
      <c r="BB169" s="1"/>
      <c r="BC169" s="1"/>
      <c r="BD169" s="1"/>
      <c r="BE169" s="1"/>
      <c r="BF169" s="1"/>
      <c r="BG169" s="1"/>
      <c r="BH169" s="1"/>
      <c r="BI169" s="1"/>
      <c r="BJ169" s="1"/>
    </row>
    <row r="170">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1"/>
      <c r="AZ170" s="1"/>
      <c r="BA170" s="1"/>
      <c r="BB170" s="1"/>
      <c r="BC170" s="1"/>
      <c r="BD170" s="1"/>
      <c r="BE170" s="1"/>
      <c r="BF170" s="1"/>
      <c r="BG170" s="1"/>
      <c r="BH170" s="1"/>
      <c r="BI170" s="1"/>
      <c r="BJ170" s="1"/>
    </row>
    <row r="17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1"/>
      <c r="AZ171" s="1"/>
      <c r="BA171" s="1"/>
      <c r="BB171" s="1"/>
      <c r="BC171" s="1"/>
      <c r="BD171" s="1"/>
      <c r="BE171" s="1"/>
      <c r="BF171" s="1"/>
      <c r="BG171" s="1"/>
      <c r="BH171" s="1"/>
      <c r="BI171" s="1"/>
      <c r="BJ171" s="1"/>
    </row>
    <row r="172">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1"/>
      <c r="AZ172" s="1"/>
      <c r="BA172" s="1"/>
      <c r="BB172" s="1"/>
      <c r="BC172" s="1"/>
      <c r="BD172" s="1"/>
      <c r="BE172" s="1"/>
      <c r="BF172" s="1"/>
      <c r="BG172" s="1"/>
      <c r="BH172" s="1"/>
      <c r="BI172" s="1"/>
      <c r="BJ172" s="1"/>
    </row>
    <row r="173">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1"/>
      <c r="AZ173" s="1"/>
      <c r="BA173" s="1"/>
      <c r="BB173" s="1"/>
      <c r="BC173" s="1"/>
      <c r="BD173" s="1"/>
      <c r="BE173" s="1"/>
      <c r="BF173" s="1"/>
      <c r="BG173" s="1"/>
      <c r="BH173" s="1"/>
      <c r="BI173" s="1"/>
      <c r="BJ173" s="1"/>
    </row>
    <row r="174">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1"/>
      <c r="AZ174" s="1"/>
      <c r="BA174" s="1"/>
      <c r="BB174" s="1"/>
      <c r="BC174" s="1"/>
      <c r="BD174" s="1"/>
      <c r="BE174" s="1"/>
      <c r="BF174" s="1"/>
      <c r="BG174" s="1"/>
      <c r="BH174" s="1"/>
      <c r="BI174" s="1"/>
      <c r="BJ174" s="1"/>
    </row>
    <row r="175">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1"/>
      <c r="AZ175" s="1"/>
      <c r="BA175" s="1"/>
      <c r="BB175" s="1"/>
      <c r="BC175" s="1"/>
      <c r="BD175" s="1"/>
      <c r="BE175" s="1"/>
      <c r="BF175" s="1"/>
      <c r="BG175" s="1"/>
      <c r="BH175" s="1"/>
      <c r="BI175" s="1"/>
      <c r="BJ175" s="1"/>
    </row>
    <row r="176">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1"/>
      <c r="AZ176" s="1"/>
      <c r="BA176" s="1"/>
      <c r="BB176" s="1"/>
      <c r="BC176" s="1"/>
      <c r="BD176" s="1"/>
      <c r="BE176" s="1"/>
      <c r="BF176" s="1"/>
      <c r="BG176" s="1"/>
      <c r="BH176" s="1"/>
      <c r="BI176" s="1"/>
      <c r="BJ176" s="1"/>
    </row>
    <row r="177">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1"/>
      <c r="AZ177" s="1"/>
      <c r="BA177" s="1"/>
      <c r="BB177" s="1"/>
      <c r="BC177" s="1"/>
      <c r="BD177" s="1"/>
      <c r="BE177" s="1"/>
      <c r="BF177" s="1"/>
      <c r="BG177" s="1"/>
      <c r="BH177" s="1"/>
      <c r="BI177" s="1"/>
      <c r="BJ177" s="1"/>
    </row>
    <row r="178">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1"/>
      <c r="AZ178" s="1"/>
      <c r="BA178" s="1"/>
      <c r="BB178" s="1"/>
      <c r="BC178" s="1"/>
      <c r="BD178" s="1"/>
      <c r="BE178" s="1"/>
      <c r="BF178" s="1"/>
      <c r="BG178" s="1"/>
      <c r="BH178" s="1"/>
      <c r="BI178" s="1"/>
      <c r="BJ178" s="1"/>
    </row>
    <row r="179">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1"/>
      <c r="AZ179" s="1"/>
      <c r="BA179" s="1"/>
      <c r="BB179" s="1"/>
      <c r="BC179" s="1"/>
      <c r="BD179" s="1"/>
      <c r="BE179" s="1"/>
      <c r="BF179" s="1"/>
      <c r="BG179" s="1"/>
      <c r="BH179" s="1"/>
      <c r="BI179" s="1"/>
      <c r="BJ179" s="1"/>
    </row>
    <row r="180">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1"/>
      <c r="AZ180" s="1"/>
      <c r="BA180" s="1"/>
      <c r="BB180" s="1"/>
      <c r="BC180" s="1"/>
      <c r="BD180" s="1"/>
      <c r="BE180" s="1"/>
      <c r="BF180" s="1"/>
      <c r="BG180" s="1"/>
      <c r="BH180" s="1"/>
      <c r="BI180" s="1"/>
      <c r="BJ180" s="1"/>
    </row>
    <row r="18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1"/>
      <c r="AZ181" s="1"/>
      <c r="BA181" s="1"/>
      <c r="BB181" s="1"/>
      <c r="BC181" s="1"/>
      <c r="BD181" s="1"/>
      <c r="BE181" s="1"/>
      <c r="BF181" s="1"/>
      <c r="BG181" s="1"/>
      <c r="BH181" s="1"/>
      <c r="BI181" s="1"/>
      <c r="BJ181" s="1"/>
    </row>
    <row r="182">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1"/>
      <c r="AZ182" s="1"/>
      <c r="BA182" s="1"/>
      <c r="BB182" s="1"/>
      <c r="BC182" s="1"/>
      <c r="BD182" s="1"/>
      <c r="BE182" s="1"/>
      <c r="BF182" s="1"/>
      <c r="BG182" s="1"/>
      <c r="BH182" s="1"/>
      <c r="BI182" s="1"/>
      <c r="BJ182" s="1"/>
    </row>
    <row r="183">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1"/>
      <c r="AZ183" s="1"/>
      <c r="BA183" s="1"/>
      <c r="BB183" s="1"/>
      <c r="BC183" s="1"/>
      <c r="BD183" s="1"/>
      <c r="BE183" s="1"/>
      <c r="BF183" s="1"/>
      <c r="BG183" s="1"/>
      <c r="BH183" s="1"/>
      <c r="BI183" s="1"/>
      <c r="BJ183" s="1"/>
    </row>
    <row r="184">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1"/>
      <c r="AZ184" s="1"/>
      <c r="BA184" s="1"/>
      <c r="BB184" s="1"/>
      <c r="BC184" s="1"/>
      <c r="BD184" s="1"/>
      <c r="BE184" s="1"/>
      <c r="BF184" s="1"/>
      <c r="BG184" s="1"/>
      <c r="BH184" s="1"/>
      <c r="BI184" s="1"/>
      <c r="BJ184" s="1"/>
    </row>
    <row r="185">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1"/>
      <c r="AZ185" s="1"/>
      <c r="BA185" s="1"/>
      <c r="BB185" s="1"/>
      <c r="BC185" s="1"/>
      <c r="BD185" s="1"/>
      <c r="BE185" s="1"/>
      <c r="BF185" s="1"/>
      <c r="BG185" s="1"/>
      <c r="BH185" s="1"/>
      <c r="BI185" s="1"/>
      <c r="BJ185" s="1"/>
    </row>
    <row r="186">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1"/>
      <c r="AZ186" s="1"/>
      <c r="BA186" s="1"/>
      <c r="BB186" s="1"/>
      <c r="BC186" s="1"/>
      <c r="BD186" s="1"/>
      <c r="BE186" s="1"/>
      <c r="BF186" s="1"/>
      <c r="BG186" s="1"/>
      <c r="BH186" s="1"/>
      <c r="BI186" s="1"/>
      <c r="BJ186" s="1"/>
    </row>
    <row r="187">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1"/>
      <c r="AZ187" s="1"/>
      <c r="BA187" s="1"/>
      <c r="BB187" s="1"/>
      <c r="BC187" s="1"/>
      <c r="BD187" s="1"/>
      <c r="BE187" s="1"/>
      <c r="BF187" s="1"/>
      <c r="BG187" s="1"/>
      <c r="BH187" s="1"/>
      <c r="BI187" s="1"/>
      <c r="BJ187" s="1"/>
    </row>
    <row r="188">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1"/>
      <c r="AZ188" s="1"/>
      <c r="BA188" s="1"/>
      <c r="BB188" s="1"/>
      <c r="BC188" s="1"/>
      <c r="BD188" s="1"/>
      <c r="BE188" s="1"/>
      <c r="BF188" s="1"/>
      <c r="BG188" s="1"/>
      <c r="BH188" s="1"/>
      <c r="BI188" s="1"/>
      <c r="BJ188" s="1"/>
    </row>
    <row r="189">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1"/>
      <c r="AZ189" s="1"/>
      <c r="BA189" s="1"/>
      <c r="BB189" s="1"/>
      <c r="BC189" s="1"/>
      <c r="BD189" s="1"/>
      <c r="BE189" s="1"/>
      <c r="BF189" s="1"/>
      <c r="BG189" s="1"/>
      <c r="BH189" s="1"/>
      <c r="BI189" s="1"/>
      <c r="BJ189" s="1"/>
    </row>
    <row r="190">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1"/>
      <c r="AZ190" s="1"/>
      <c r="BA190" s="1"/>
      <c r="BB190" s="1"/>
      <c r="BC190" s="1"/>
      <c r="BD190" s="1"/>
      <c r="BE190" s="1"/>
      <c r="BF190" s="1"/>
      <c r="BG190" s="1"/>
      <c r="BH190" s="1"/>
      <c r="BI190" s="1"/>
      <c r="BJ190" s="1"/>
    </row>
    <row r="19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1"/>
      <c r="AZ191" s="1"/>
      <c r="BA191" s="1"/>
      <c r="BB191" s="1"/>
      <c r="BC191" s="1"/>
      <c r="BD191" s="1"/>
      <c r="BE191" s="1"/>
      <c r="BF191" s="1"/>
      <c r="BG191" s="1"/>
      <c r="BH191" s="1"/>
      <c r="BI191" s="1"/>
      <c r="BJ191" s="1"/>
    </row>
    <row r="192">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1"/>
      <c r="AZ192" s="1"/>
      <c r="BA192" s="1"/>
      <c r="BB192" s="1"/>
      <c r="BC192" s="1"/>
      <c r="BD192" s="1"/>
      <c r="BE192" s="1"/>
      <c r="BF192" s="1"/>
      <c r="BG192" s="1"/>
      <c r="BH192" s="1"/>
      <c r="BI192" s="1"/>
      <c r="BJ192" s="1"/>
    </row>
    <row r="193">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1"/>
      <c r="AZ193" s="1"/>
      <c r="BA193" s="1"/>
      <c r="BB193" s="1"/>
      <c r="BC193" s="1"/>
      <c r="BD193" s="1"/>
      <c r="BE193" s="1"/>
      <c r="BF193" s="1"/>
      <c r="BG193" s="1"/>
      <c r="BH193" s="1"/>
      <c r="BI193" s="1"/>
      <c r="BJ193" s="1"/>
    </row>
    <row r="194">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1"/>
      <c r="AZ194" s="1"/>
      <c r="BA194" s="1"/>
      <c r="BB194" s="1"/>
      <c r="BC194" s="1"/>
      <c r="BD194" s="1"/>
      <c r="BE194" s="1"/>
      <c r="BF194" s="1"/>
      <c r="BG194" s="1"/>
      <c r="BH194" s="1"/>
      <c r="BI194" s="1"/>
      <c r="BJ194" s="1"/>
    </row>
    <row r="195">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1"/>
      <c r="AZ195" s="1"/>
      <c r="BA195" s="1"/>
      <c r="BB195" s="1"/>
      <c r="BC195" s="1"/>
      <c r="BD195" s="1"/>
      <c r="BE195" s="1"/>
      <c r="BF195" s="1"/>
      <c r="BG195" s="1"/>
      <c r="BH195" s="1"/>
      <c r="BI195" s="1"/>
      <c r="BJ195" s="1"/>
    </row>
    <row r="196">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1"/>
      <c r="AZ196" s="1"/>
      <c r="BA196" s="1"/>
      <c r="BB196" s="1"/>
      <c r="BC196" s="1"/>
      <c r="BD196" s="1"/>
      <c r="BE196" s="1"/>
      <c r="BF196" s="1"/>
      <c r="BG196" s="1"/>
      <c r="BH196" s="1"/>
      <c r="BI196" s="1"/>
      <c r="BJ196" s="1"/>
    </row>
    <row r="197">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1"/>
      <c r="AZ197" s="1"/>
      <c r="BA197" s="1"/>
      <c r="BB197" s="1"/>
      <c r="BC197" s="1"/>
      <c r="BD197" s="1"/>
      <c r="BE197" s="1"/>
      <c r="BF197" s="1"/>
      <c r="BG197" s="1"/>
      <c r="BH197" s="1"/>
      <c r="BI197" s="1"/>
      <c r="BJ197" s="1"/>
    </row>
    <row r="198">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1"/>
      <c r="AZ198" s="1"/>
      <c r="BA198" s="1"/>
      <c r="BB198" s="1"/>
      <c r="BC198" s="1"/>
      <c r="BD198" s="1"/>
      <c r="BE198" s="1"/>
      <c r="BF198" s="1"/>
      <c r="BG198" s="1"/>
      <c r="BH198" s="1"/>
      <c r="BI198" s="1"/>
      <c r="BJ198" s="1"/>
    </row>
    <row r="199">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1"/>
      <c r="AZ199" s="1"/>
      <c r="BA199" s="1"/>
      <c r="BB199" s="1"/>
      <c r="BC199" s="1"/>
      <c r="BD199" s="1"/>
      <c r="BE199" s="1"/>
      <c r="BF199" s="1"/>
      <c r="BG199" s="1"/>
      <c r="BH199" s="1"/>
      <c r="BI199" s="1"/>
      <c r="BJ199" s="1"/>
    </row>
    <row r="200">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1"/>
      <c r="AZ200" s="1"/>
      <c r="BA200" s="1"/>
      <c r="BB200" s="1"/>
      <c r="BC200" s="1"/>
      <c r="BD200" s="1"/>
      <c r="BE200" s="1"/>
      <c r="BF200" s="1"/>
      <c r="BG200" s="1"/>
      <c r="BH200" s="1"/>
      <c r="BI200" s="1"/>
      <c r="BJ200" s="1"/>
    </row>
    <row r="20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1"/>
      <c r="AZ201" s="1"/>
      <c r="BA201" s="1"/>
      <c r="BB201" s="1"/>
      <c r="BC201" s="1"/>
      <c r="BD201" s="1"/>
      <c r="BE201" s="1"/>
      <c r="BF201" s="1"/>
      <c r="BG201" s="1"/>
      <c r="BH201" s="1"/>
      <c r="BI201" s="1"/>
      <c r="BJ201" s="1"/>
    </row>
    <row r="202">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1"/>
      <c r="AZ202" s="1"/>
      <c r="BA202" s="1"/>
      <c r="BB202" s="1"/>
      <c r="BC202" s="1"/>
      <c r="BD202" s="1"/>
      <c r="BE202" s="1"/>
      <c r="BF202" s="1"/>
      <c r="BG202" s="1"/>
      <c r="BH202" s="1"/>
      <c r="BI202" s="1"/>
      <c r="BJ202" s="1"/>
    </row>
    <row r="203">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1"/>
      <c r="AZ203" s="1"/>
      <c r="BA203" s="1"/>
      <c r="BB203" s="1"/>
      <c r="BC203" s="1"/>
      <c r="BD203" s="1"/>
      <c r="BE203" s="1"/>
      <c r="BF203" s="1"/>
      <c r="BG203" s="1"/>
      <c r="BH203" s="1"/>
      <c r="BI203" s="1"/>
      <c r="BJ203" s="1"/>
    </row>
    <row r="204">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1"/>
      <c r="AZ204" s="1"/>
      <c r="BA204" s="1"/>
      <c r="BB204" s="1"/>
      <c r="BC204" s="1"/>
      <c r="BD204" s="1"/>
      <c r="BE204" s="1"/>
      <c r="BF204" s="1"/>
      <c r="BG204" s="1"/>
      <c r="BH204" s="1"/>
      <c r="BI204" s="1"/>
      <c r="BJ204" s="1"/>
    </row>
    <row r="205">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1"/>
      <c r="AZ205" s="1"/>
      <c r="BA205" s="1"/>
      <c r="BB205" s="1"/>
      <c r="BC205" s="1"/>
      <c r="BD205" s="1"/>
      <c r="BE205" s="1"/>
      <c r="BF205" s="1"/>
      <c r="BG205" s="1"/>
      <c r="BH205" s="1"/>
      <c r="BI205" s="1"/>
      <c r="BJ205" s="1"/>
    </row>
    <row r="206">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1"/>
      <c r="AZ206" s="1"/>
      <c r="BA206" s="1"/>
      <c r="BB206" s="1"/>
      <c r="BC206" s="1"/>
      <c r="BD206" s="1"/>
      <c r="BE206" s="1"/>
      <c r="BF206" s="1"/>
      <c r="BG206" s="1"/>
      <c r="BH206" s="1"/>
      <c r="BI206" s="1"/>
      <c r="BJ206" s="1"/>
    </row>
    <row r="207">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1"/>
      <c r="AZ207" s="1"/>
      <c r="BA207" s="1"/>
      <c r="BB207" s="1"/>
      <c r="BC207" s="1"/>
      <c r="BD207" s="1"/>
      <c r="BE207" s="1"/>
      <c r="BF207" s="1"/>
      <c r="BG207" s="1"/>
      <c r="BH207" s="1"/>
      <c r="BI207" s="1"/>
      <c r="BJ207" s="1"/>
    </row>
    <row r="208">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1"/>
      <c r="AZ208" s="1"/>
      <c r="BA208" s="1"/>
      <c r="BB208" s="1"/>
      <c r="BC208" s="1"/>
      <c r="BD208" s="1"/>
      <c r="BE208" s="1"/>
      <c r="BF208" s="1"/>
      <c r="BG208" s="1"/>
      <c r="BH208" s="1"/>
      <c r="BI208" s="1"/>
      <c r="BJ208" s="1"/>
    </row>
    <row r="209">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1"/>
      <c r="AZ209" s="1"/>
      <c r="BA209" s="1"/>
      <c r="BB209" s="1"/>
      <c r="BC209" s="1"/>
      <c r="BD209" s="1"/>
      <c r="BE209" s="1"/>
      <c r="BF209" s="1"/>
      <c r="BG209" s="1"/>
      <c r="BH209" s="1"/>
      <c r="BI209" s="1"/>
      <c r="BJ209" s="1"/>
    </row>
    <row r="210">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1"/>
      <c r="AZ210" s="1"/>
      <c r="BA210" s="1"/>
      <c r="BB210" s="1"/>
      <c r="BC210" s="1"/>
      <c r="BD210" s="1"/>
      <c r="BE210" s="1"/>
      <c r="BF210" s="1"/>
      <c r="BG210" s="1"/>
      <c r="BH210" s="1"/>
      <c r="BI210" s="1"/>
      <c r="BJ210" s="1"/>
    </row>
    <row r="21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1"/>
      <c r="AZ211" s="1"/>
      <c r="BA211" s="1"/>
      <c r="BB211" s="1"/>
      <c r="BC211" s="1"/>
      <c r="BD211" s="1"/>
      <c r="BE211" s="1"/>
      <c r="BF211" s="1"/>
      <c r="BG211" s="1"/>
      <c r="BH211" s="1"/>
      <c r="BI211" s="1"/>
      <c r="BJ211" s="1"/>
    </row>
    <row r="212">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1"/>
      <c r="AZ212" s="1"/>
      <c r="BA212" s="1"/>
      <c r="BB212" s="1"/>
      <c r="BC212" s="1"/>
      <c r="BD212" s="1"/>
      <c r="BE212" s="1"/>
      <c r="BF212" s="1"/>
      <c r="BG212" s="1"/>
      <c r="BH212" s="1"/>
      <c r="BI212" s="1"/>
      <c r="BJ212" s="1"/>
    </row>
    <row r="213">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1"/>
      <c r="AZ213" s="1"/>
      <c r="BA213" s="1"/>
      <c r="BB213" s="1"/>
      <c r="BC213" s="1"/>
      <c r="BD213" s="1"/>
      <c r="BE213" s="1"/>
      <c r="BF213" s="1"/>
      <c r="BG213" s="1"/>
      <c r="BH213" s="1"/>
      <c r="BI213" s="1"/>
      <c r="BJ213" s="1"/>
    </row>
    <row r="214">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1"/>
      <c r="AZ214" s="1"/>
      <c r="BA214" s="1"/>
      <c r="BB214" s="1"/>
      <c r="BC214" s="1"/>
      <c r="BD214" s="1"/>
      <c r="BE214" s="1"/>
      <c r="BF214" s="1"/>
      <c r="BG214" s="1"/>
      <c r="BH214" s="1"/>
      <c r="BI214" s="1"/>
      <c r="BJ214" s="1"/>
    </row>
    <row r="215">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1"/>
      <c r="AZ215" s="1"/>
      <c r="BA215" s="1"/>
      <c r="BB215" s="1"/>
      <c r="BC215" s="1"/>
      <c r="BD215" s="1"/>
      <c r="BE215" s="1"/>
      <c r="BF215" s="1"/>
      <c r="BG215" s="1"/>
      <c r="BH215" s="1"/>
      <c r="BI215" s="1"/>
      <c r="BJ215" s="1"/>
    </row>
    <row r="216">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1"/>
      <c r="AZ216" s="1"/>
      <c r="BA216" s="1"/>
      <c r="BB216" s="1"/>
      <c r="BC216" s="1"/>
      <c r="BD216" s="1"/>
      <c r="BE216" s="1"/>
      <c r="BF216" s="1"/>
      <c r="BG216" s="1"/>
      <c r="BH216" s="1"/>
      <c r="BI216" s="1"/>
      <c r="BJ216" s="1"/>
    </row>
    <row r="217">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1"/>
      <c r="AZ217" s="1"/>
      <c r="BA217" s="1"/>
      <c r="BB217" s="1"/>
      <c r="BC217" s="1"/>
      <c r="BD217" s="1"/>
      <c r="BE217" s="1"/>
      <c r="BF217" s="1"/>
      <c r="BG217" s="1"/>
      <c r="BH217" s="1"/>
      <c r="BI217" s="1"/>
      <c r="BJ217" s="1"/>
    </row>
    <row r="218">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1"/>
      <c r="AZ218" s="1"/>
      <c r="BA218" s="1"/>
      <c r="BB218" s="1"/>
      <c r="BC218" s="1"/>
      <c r="BD218" s="1"/>
      <c r="BE218" s="1"/>
      <c r="BF218" s="1"/>
      <c r="BG218" s="1"/>
      <c r="BH218" s="1"/>
      <c r="BI218" s="1"/>
      <c r="BJ218" s="1"/>
    </row>
    <row r="219">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1"/>
      <c r="AZ219" s="1"/>
      <c r="BA219" s="1"/>
      <c r="BB219" s="1"/>
      <c r="BC219" s="1"/>
      <c r="BD219" s="1"/>
      <c r="BE219" s="1"/>
      <c r="BF219" s="1"/>
      <c r="BG219" s="1"/>
      <c r="BH219" s="1"/>
      <c r="BI219" s="1"/>
      <c r="BJ219" s="1"/>
    </row>
    <row r="220">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1"/>
      <c r="AZ220" s="1"/>
      <c r="BA220" s="1"/>
      <c r="BB220" s="1"/>
      <c r="BC220" s="1"/>
      <c r="BD220" s="1"/>
      <c r="BE220" s="1"/>
      <c r="BF220" s="1"/>
      <c r="BG220" s="1"/>
      <c r="BH220" s="1"/>
      <c r="BI220" s="1"/>
      <c r="BJ220" s="1"/>
    </row>
    <row r="22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1"/>
      <c r="AZ221" s="1"/>
      <c r="BA221" s="1"/>
      <c r="BB221" s="1"/>
      <c r="BC221" s="1"/>
      <c r="BD221" s="1"/>
      <c r="BE221" s="1"/>
      <c r="BF221" s="1"/>
      <c r="BG221" s="1"/>
      <c r="BH221" s="1"/>
      <c r="BI221" s="1"/>
      <c r="BJ221" s="1"/>
    </row>
    <row r="222">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1"/>
      <c r="AZ222" s="1"/>
      <c r="BA222" s="1"/>
      <c r="BB222" s="1"/>
      <c r="BC222" s="1"/>
      <c r="BD222" s="1"/>
      <c r="BE222" s="1"/>
      <c r="BF222" s="1"/>
      <c r="BG222" s="1"/>
      <c r="BH222" s="1"/>
      <c r="BI222" s="1"/>
      <c r="BJ222" s="1"/>
    </row>
    <row r="223">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1"/>
      <c r="AZ223" s="1"/>
      <c r="BA223" s="1"/>
      <c r="BB223" s="1"/>
      <c r="BC223" s="1"/>
      <c r="BD223" s="1"/>
      <c r="BE223" s="1"/>
      <c r="BF223" s="1"/>
      <c r="BG223" s="1"/>
      <c r="BH223" s="1"/>
      <c r="BI223" s="1"/>
      <c r="BJ223" s="1"/>
    </row>
    <row r="224">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1"/>
      <c r="AZ224" s="1"/>
      <c r="BA224" s="1"/>
      <c r="BB224" s="1"/>
      <c r="BC224" s="1"/>
      <c r="BD224" s="1"/>
      <c r="BE224" s="1"/>
      <c r="BF224" s="1"/>
      <c r="BG224" s="1"/>
      <c r="BH224" s="1"/>
      <c r="BI224" s="1"/>
      <c r="BJ224" s="1"/>
    </row>
    <row r="225">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1"/>
      <c r="AZ225" s="1"/>
      <c r="BA225" s="1"/>
      <c r="BB225" s="1"/>
      <c r="BC225" s="1"/>
      <c r="BD225" s="1"/>
      <c r="BE225" s="1"/>
      <c r="BF225" s="1"/>
      <c r="BG225" s="1"/>
      <c r="BH225" s="1"/>
      <c r="BI225" s="1"/>
      <c r="BJ225" s="1"/>
    </row>
    <row r="226">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1"/>
      <c r="AZ226" s="1"/>
      <c r="BA226" s="1"/>
      <c r="BB226" s="1"/>
      <c r="BC226" s="1"/>
      <c r="BD226" s="1"/>
      <c r="BE226" s="1"/>
      <c r="BF226" s="1"/>
      <c r="BG226" s="1"/>
      <c r="BH226" s="1"/>
      <c r="BI226" s="1"/>
      <c r="BJ226" s="1"/>
    </row>
    <row r="227">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1"/>
      <c r="AZ227" s="1"/>
      <c r="BA227" s="1"/>
      <c r="BB227" s="1"/>
      <c r="BC227" s="1"/>
      <c r="BD227" s="1"/>
      <c r="BE227" s="1"/>
      <c r="BF227" s="1"/>
      <c r="BG227" s="1"/>
      <c r="BH227" s="1"/>
      <c r="BI227" s="1"/>
      <c r="BJ227" s="1"/>
    </row>
    <row r="228">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1"/>
      <c r="AZ228" s="1"/>
      <c r="BA228" s="1"/>
      <c r="BB228" s="1"/>
      <c r="BC228" s="1"/>
      <c r="BD228" s="1"/>
      <c r="BE228" s="1"/>
      <c r="BF228" s="1"/>
      <c r="BG228" s="1"/>
      <c r="BH228" s="1"/>
      <c r="BI228" s="1"/>
      <c r="BJ228" s="1"/>
    </row>
    <row r="229">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1"/>
      <c r="AZ229" s="1"/>
      <c r="BA229" s="1"/>
      <c r="BB229" s="1"/>
      <c r="BC229" s="1"/>
      <c r="BD229" s="1"/>
      <c r="BE229" s="1"/>
      <c r="BF229" s="1"/>
      <c r="BG229" s="1"/>
      <c r="BH229" s="1"/>
      <c r="BI229" s="1"/>
      <c r="BJ229" s="1"/>
    </row>
    <row r="230">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1"/>
      <c r="AZ230" s="1"/>
      <c r="BA230" s="1"/>
      <c r="BB230" s="1"/>
      <c r="BC230" s="1"/>
      <c r="BD230" s="1"/>
      <c r="BE230" s="1"/>
      <c r="BF230" s="1"/>
      <c r="BG230" s="1"/>
      <c r="BH230" s="1"/>
      <c r="BI230" s="1"/>
      <c r="BJ230" s="1"/>
    </row>
    <row r="23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1"/>
      <c r="AZ231" s="1"/>
      <c r="BA231" s="1"/>
      <c r="BB231" s="1"/>
      <c r="BC231" s="1"/>
      <c r="BD231" s="1"/>
      <c r="BE231" s="1"/>
      <c r="BF231" s="1"/>
      <c r="BG231" s="1"/>
      <c r="BH231" s="1"/>
      <c r="BI231" s="1"/>
      <c r="BJ231" s="1"/>
    </row>
    <row r="232">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1"/>
      <c r="AZ232" s="1"/>
      <c r="BA232" s="1"/>
      <c r="BB232" s="1"/>
      <c r="BC232" s="1"/>
      <c r="BD232" s="1"/>
      <c r="BE232" s="1"/>
      <c r="BF232" s="1"/>
      <c r="BG232" s="1"/>
      <c r="BH232" s="1"/>
      <c r="BI232" s="1"/>
      <c r="BJ232" s="1"/>
    </row>
    <row r="233">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1"/>
      <c r="AZ233" s="1"/>
      <c r="BA233" s="1"/>
      <c r="BB233" s="1"/>
      <c r="BC233" s="1"/>
      <c r="BD233" s="1"/>
      <c r="BE233" s="1"/>
      <c r="BF233" s="1"/>
      <c r="BG233" s="1"/>
      <c r="BH233" s="1"/>
      <c r="BI233" s="1"/>
      <c r="BJ233" s="1"/>
    </row>
    <row r="234">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1"/>
      <c r="AZ234" s="1"/>
      <c r="BA234" s="1"/>
      <c r="BB234" s="1"/>
      <c r="BC234" s="1"/>
      <c r="BD234" s="1"/>
      <c r="BE234" s="1"/>
      <c r="BF234" s="1"/>
      <c r="BG234" s="1"/>
      <c r="BH234" s="1"/>
      <c r="BI234" s="1"/>
      <c r="BJ234" s="1"/>
    </row>
    <row r="235">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1"/>
      <c r="AZ235" s="1"/>
      <c r="BA235" s="1"/>
      <c r="BB235" s="1"/>
      <c r="BC235" s="1"/>
      <c r="BD235" s="1"/>
      <c r="BE235" s="1"/>
      <c r="BF235" s="1"/>
      <c r="BG235" s="1"/>
      <c r="BH235" s="1"/>
      <c r="BI235" s="1"/>
      <c r="BJ235" s="1"/>
    </row>
    <row r="236">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1"/>
      <c r="AZ236" s="1"/>
      <c r="BA236" s="1"/>
      <c r="BB236" s="1"/>
      <c r="BC236" s="1"/>
      <c r="BD236" s="1"/>
      <c r="BE236" s="1"/>
      <c r="BF236" s="1"/>
      <c r="BG236" s="1"/>
      <c r="BH236" s="1"/>
      <c r="BI236" s="1"/>
      <c r="BJ236" s="1"/>
    </row>
    <row r="237">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1"/>
      <c r="AZ237" s="1"/>
      <c r="BA237" s="1"/>
      <c r="BB237" s="1"/>
      <c r="BC237" s="1"/>
      <c r="BD237" s="1"/>
      <c r="BE237" s="1"/>
      <c r="BF237" s="1"/>
      <c r="BG237" s="1"/>
      <c r="BH237" s="1"/>
      <c r="BI237" s="1"/>
      <c r="BJ237" s="1"/>
    </row>
    <row r="238">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1"/>
      <c r="AZ238" s="1"/>
      <c r="BA238" s="1"/>
      <c r="BB238" s="1"/>
      <c r="BC238" s="1"/>
      <c r="BD238" s="1"/>
      <c r="BE238" s="1"/>
      <c r="BF238" s="1"/>
      <c r="BG238" s="1"/>
      <c r="BH238" s="1"/>
      <c r="BI238" s="1"/>
      <c r="BJ238" s="1"/>
    </row>
    <row r="239">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1"/>
      <c r="AZ239" s="1"/>
      <c r="BA239" s="1"/>
      <c r="BB239" s="1"/>
      <c r="BC239" s="1"/>
      <c r="BD239" s="1"/>
      <c r="BE239" s="1"/>
      <c r="BF239" s="1"/>
      <c r="BG239" s="1"/>
      <c r="BH239" s="1"/>
      <c r="BI239" s="1"/>
      <c r="BJ239" s="1"/>
    </row>
    <row r="240">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1"/>
      <c r="AZ240" s="1"/>
      <c r="BA240" s="1"/>
      <c r="BB240" s="1"/>
      <c r="BC240" s="1"/>
      <c r="BD240" s="1"/>
      <c r="BE240" s="1"/>
      <c r="BF240" s="1"/>
      <c r="BG240" s="1"/>
      <c r="BH240" s="1"/>
      <c r="BI240" s="1"/>
      <c r="BJ240" s="1"/>
    </row>
    <row r="24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1"/>
      <c r="AZ241" s="1"/>
      <c r="BA241" s="1"/>
      <c r="BB241" s="1"/>
      <c r="BC241" s="1"/>
      <c r="BD241" s="1"/>
      <c r="BE241" s="1"/>
      <c r="BF241" s="1"/>
      <c r="BG241" s="1"/>
      <c r="BH241" s="1"/>
      <c r="BI241" s="1"/>
      <c r="BJ241" s="1"/>
    </row>
    <row r="242">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1"/>
      <c r="AZ242" s="1"/>
      <c r="BA242" s="1"/>
      <c r="BB242" s="1"/>
      <c r="BC242" s="1"/>
      <c r="BD242" s="1"/>
      <c r="BE242" s="1"/>
      <c r="BF242" s="1"/>
      <c r="BG242" s="1"/>
      <c r="BH242" s="1"/>
      <c r="BI242" s="1"/>
      <c r="BJ242" s="1"/>
    </row>
    <row r="243">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1"/>
      <c r="AZ243" s="1"/>
      <c r="BA243" s="1"/>
      <c r="BB243" s="1"/>
      <c r="BC243" s="1"/>
      <c r="BD243" s="1"/>
      <c r="BE243" s="1"/>
      <c r="BF243" s="1"/>
      <c r="BG243" s="1"/>
      <c r="BH243" s="1"/>
      <c r="BI243" s="1"/>
      <c r="BJ243" s="1"/>
    </row>
    <row r="244">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1"/>
      <c r="AZ244" s="1"/>
      <c r="BA244" s="1"/>
      <c r="BB244" s="1"/>
      <c r="BC244" s="1"/>
      <c r="BD244" s="1"/>
      <c r="BE244" s="1"/>
      <c r="BF244" s="1"/>
      <c r="BG244" s="1"/>
      <c r="BH244" s="1"/>
      <c r="BI244" s="1"/>
      <c r="BJ244" s="1"/>
    </row>
    <row r="245">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1"/>
      <c r="AZ245" s="1"/>
      <c r="BA245" s="1"/>
      <c r="BB245" s="1"/>
      <c r="BC245" s="1"/>
      <c r="BD245" s="1"/>
      <c r="BE245" s="1"/>
      <c r="BF245" s="1"/>
      <c r="BG245" s="1"/>
      <c r="BH245" s="1"/>
      <c r="BI245" s="1"/>
      <c r="BJ245" s="1"/>
    </row>
    <row r="246">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1"/>
      <c r="AZ246" s="1"/>
      <c r="BA246" s="1"/>
      <c r="BB246" s="1"/>
      <c r="BC246" s="1"/>
      <c r="BD246" s="1"/>
      <c r="BE246" s="1"/>
      <c r="BF246" s="1"/>
      <c r="BG246" s="1"/>
      <c r="BH246" s="1"/>
      <c r="BI246" s="1"/>
      <c r="BJ246" s="1"/>
    </row>
    <row r="247">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1"/>
      <c r="AZ247" s="1"/>
      <c r="BA247" s="1"/>
      <c r="BB247" s="1"/>
      <c r="BC247" s="1"/>
      <c r="BD247" s="1"/>
      <c r="BE247" s="1"/>
      <c r="BF247" s="1"/>
      <c r="BG247" s="1"/>
      <c r="BH247" s="1"/>
      <c r="BI247" s="1"/>
      <c r="BJ247" s="1"/>
    </row>
    <row r="248">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1"/>
      <c r="AZ248" s="1"/>
      <c r="BA248" s="1"/>
      <c r="BB248" s="1"/>
      <c r="BC248" s="1"/>
      <c r="BD248" s="1"/>
      <c r="BE248" s="1"/>
      <c r="BF248" s="1"/>
      <c r="BG248" s="1"/>
      <c r="BH248" s="1"/>
      <c r="BI248" s="1"/>
      <c r="BJ248" s="1"/>
    </row>
    <row r="249">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1"/>
      <c r="AZ249" s="1"/>
      <c r="BA249" s="1"/>
      <c r="BB249" s="1"/>
      <c r="BC249" s="1"/>
      <c r="BD249" s="1"/>
      <c r="BE249" s="1"/>
      <c r="BF249" s="1"/>
      <c r="BG249" s="1"/>
      <c r="BH249" s="1"/>
      <c r="BI249" s="1"/>
      <c r="BJ249" s="1"/>
    </row>
    <row r="250">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1"/>
      <c r="AZ250" s="1"/>
      <c r="BA250" s="1"/>
      <c r="BB250" s="1"/>
      <c r="BC250" s="1"/>
      <c r="BD250" s="1"/>
      <c r="BE250" s="1"/>
      <c r="BF250" s="1"/>
      <c r="BG250" s="1"/>
      <c r="BH250" s="1"/>
      <c r="BI250" s="1"/>
      <c r="BJ250" s="1"/>
    </row>
    <row r="25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1"/>
      <c r="AZ251" s="1"/>
      <c r="BA251" s="1"/>
      <c r="BB251" s="1"/>
      <c r="BC251" s="1"/>
      <c r="BD251" s="1"/>
      <c r="BE251" s="1"/>
      <c r="BF251" s="1"/>
      <c r="BG251" s="1"/>
      <c r="BH251" s="1"/>
      <c r="BI251" s="1"/>
      <c r="BJ251" s="1"/>
    </row>
    <row r="252">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1"/>
      <c r="AZ252" s="1"/>
      <c r="BA252" s="1"/>
      <c r="BB252" s="1"/>
      <c r="BC252" s="1"/>
      <c r="BD252" s="1"/>
      <c r="BE252" s="1"/>
      <c r="BF252" s="1"/>
      <c r="BG252" s="1"/>
      <c r="BH252" s="1"/>
      <c r="BI252" s="1"/>
      <c r="BJ252" s="1"/>
    </row>
    <row r="253">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1"/>
      <c r="AZ253" s="1"/>
      <c r="BA253" s="1"/>
      <c r="BB253" s="1"/>
      <c r="BC253" s="1"/>
      <c r="BD253" s="1"/>
      <c r="BE253" s="1"/>
      <c r="BF253" s="1"/>
      <c r="BG253" s="1"/>
      <c r="BH253" s="1"/>
      <c r="BI253" s="1"/>
      <c r="BJ253" s="1"/>
    </row>
    <row r="254">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1"/>
      <c r="AZ254" s="1"/>
      <c r="BA254" s="1"/>
      <c r="BB254" s="1"/>
      <c r="BC254" s="1"/>
      <c r="BD254" s="1"/>
      <c r="BE254" s="1"/>
      <c r="BF254" s="1"/>
      <c r="BG254" s="1"/>
      <c r="BH254" s="1"/>
      <c r="BI254" s="1"/>
      <c r="BJ254" s="1"/>
    </row>
    <row r="255">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1"/>
      <c r="AZ255" s="1"/>
      <c r="BA255" s="1"/>
      <c r="BB255" s="1"/>
      <c r="BC255" s="1"/>
      <c r="BD255" s="1"/>
      <c r="BE255" s="1"/>
      <c r="BF255" s="1"/>
      <c r="BG255" s="1"/>
      <c r="BH255" s="1"/>
      <c r="BI255" s="1"/>
      <c r="BJ255" s="1"/>
    </row>
    <row r="256">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1"/>
      <c r="AZ256" s="1"/>
      <c r="BA256" s="1"/>
      <c r="BB256" s="1"/>
      <c r="BC256" s="1"/>
      <c r="BD256" s="1"/>
      <c r="BE256" s="1"/>
      <c r="BF256" s="1"/>
      <c r="BG256" s="1"/>
      <c r="BH256" s="1"/>
      <c r="BI256" s="1"/>
      <c r="BJ256" s="1"/>
    </row>
    <row r="257">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1"/>
      <c r="AZ257" s="1"/>
      <c r="BA257" s="1"/>
      <c r="BB257" s="1"/>
      <c r="BC257" s="1"/>
      <c r="BD257" s="1"/>
      <c r="BE257" s="1"/>
      <c r="BF257" s="1"/>
      <c r="BG257" s="1"/>
      <c r="BH257" s="1"/>
      <c r="BI257" s="1"/>
      <c r="BJ257" s="1"/>
    </row>
    <row r="258">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1"/>
      <c r="AZ258" s="1"/>
      <c r="BA258" s="1"/>
      <c r="BB258" s="1"/>
      <c r="BC258" s="1"/>
      <c r="BD258" s="1"/>
      <c r="BE258" s="1"/>
      <c r="BF258" s="1"/>
      <c r="BG258" s="1"/>
      <c r="BH258" s="1"/>
      <c r="BI258" s="1"/>
      <c r="BJ258" s="1"/>
    </row>
    <row r="259">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1"/>
      <c r="AZ259" s="1"/>
      <c r="BA259" s="1"/>
      <c r="BB259" s="1"/>
      <c r="BC259" s="1"/>
      <c r="BD259" s="1"/>
      <c r="BE259" s="1"/>
      <c r="BF259" s="1"/>
      <c r="BG259" s="1"/>
      <c r="BH259" s="1"/>
      <c r="BI259" s="1"/>
      <c r="BJ259" s="1"/>
    </row>
    <row r="260">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1"/>
      <c r="AZ260" s="1"/>
      <c r="BA260" s="1"/>
      <c r="BB260" s="1"/>
      <c r="BC260" s="1"/>
      <c r="BD260" s="1"/>
      <c r="BE260" s="1"/>
      <c r="BF260" s="1"/>
      <c r="BG260" s="1"/>
      <c r="BH260" s="1"/>
      <c r="BI260" s="1"/>
      <c r="BJ260" s="1"/>
    </row>
    <row r="26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1"/>
      <c r="AZ261" s="1"/>
      <c r="BA261" s="1"/>
      <c r="BB261" s="1"/>
      <c r="BC261" s="1"/>
      <c r="BD261" s="1"/>
      <c r="BE261" s="1"/>
      <c r="BF261" s="1"/>
      <c r="BG261" s="1"/>
      <c r="BH261" s="1"/>
      <c r="BI261" s="1"/>
      <c r="BJ261" s="1"/>
    </row>
    <row r="262">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1"/>
      <c r="AZ262" s="1"/>
      <c r="BA262" s="1"/>
      <c r="BB262" s="1"/>
      <c r="BC262" s="1"/>
      <c r="BD262" s="1"/>
      <c r="BE262" s="1"/>
      <c r="BF262" s="1"/>
      <c r="BG262" s="1"/>
      <c r="BH262" s="1"/>
      <c r="BI262" s="1"/>
      <c r="BJ262" s="1"/>
    </row>
    <row r="263">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1"/>
      <c r="AZ263" s="1"/>
      <c r="BA263" s="1"/>
      <c r="BB263" s="1"/>
      <c r="BC263" s="1"/>
      <c r="BD263" s="1"/>
      <c r="BE263" s="1"/>
      <c r="BF263" s="1"/>
      <c r="BG263" s="1"/>
      <c r="BH263" s="1"/>
      <c r="BI263" s="1"/>
      <c r="BJ263" s="1"/>
    </row>
    <row r="264">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1"/>
      <c r="AZ264" s="1"/>
      <c r="BA264" s="1"/>
      <c r="BB264" s="1"/>
      <c r="BC264" s="1"/>
      <c r="BD264" s="1"/>
      <c r="BE264" s="1"/>
      <c r="BF264" s="1"/>
      <c r="BG264" s="1"/>
      <c r="BH264" s="1"/>
      <c r="BI264" s="1"/>
      <c r="BJ264" s="1"/>
    </row>
    <row r="265">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1"/>
      <c r="AZ265" s="1"/>
      <c r="BA265" s="1"/>
      <c r="BB265" s="1"/>
      <c r="BC265" s="1"/>
      <c r="BD265" s="1"/>
      <c r="BE265" s="1"/>
      <c r="BF265" s="1"/>
      <c r="BG265" s="1"/>
      <c r="BH265" s="1"/>
      <c r="BI265" s="1"/>
      <c r="BJ265" s="1"/>
    </row>
    <row r="266">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1"/>
      <c r="AZ266" s="1"/>
      <c r="BA266" s="1"/>
      <c r="BB266" s="1"/>
      <c r="BC266" s="1"/>
      <c r="BD266" s="1"/>
      <c r="BE266" s="1"/>
      <c r="BF266" s="1"/>
      <c r="BG266" s="1"/>
      <c r="BH266" s="1"/>
      <c r="BI266" s="1"/>
      <c r="BJ266" s="1"/>
    </row>
    <row r="267">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1"/>
      <c r="AZ267" s="1"/>
      <c r="BA267" s="1"/>
      <c r="BB267" s="1"/>
      <c r="BC267" s="1"/>
      <c r="BD267" s="1"/>
      <c r="BE267" s="1"/>
      <c r="BF267" s="1"/>
      <c r="BG267" s="1"/>
      <c r="BH267" s="1"/>
      <c r="BI267" s="1"/>
      <c r="BJ267" s="1"/>
    </row>
    <row r="268">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1"/>
      <c r="AZ268" s="1"/>
      <c r="BA268" s="1"/>
      <c r="BB268" s="1"/>
      <c r="BC268" s="1"/>
      <c r="BD268" s="1"/>
      <c r="BE268" s="1"/>
      <c r="BF268" s="1"/>
      <c r="BG268" s="1"/>
      <c r="BH268" s="1"/>
      <c r="BI268" s="1"/>
      <c r="BJ268" s="1"/>
    </row>
    <row r="269">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1"/>
      <c r="AZ269" s="1"/>
      <c r="BA269" s="1"/>
      <c r="BB269" s="1"/>
      <c r="BC269" s="1"/>
      <c r="BD269" s="1"/>
      <c r="BE269" s="1"/>
      <c r="BF269" s="1"/>
      <c r="BG269" s="1"/>
      <c r="BH269" s="1"/>
      <c r="BI269" s="1"/>
      <c r="BJ269" s="1"/>
    </row>
    <row r="270">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1"/>
      <c r="AZ270" s="1"/>
      <c r="BA270" s="1"/>
      <c r="BB270" s="1"/>
      <c r="BC270" s="1"/>
      <c r="BD270" s="1"/>
      <c r="BE270" s="1"/>
      <c r="BF270" s="1"/>
      <c r="BG270" s="1"/>
      <c r="BH270" s="1"/>
      <c r="BI270" s="1"/>
      <c r="BJ270" s="1"/>
    </row>
    <row r="27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1"/>
      <c r="AZ271" s="1"/>
      <c r="BA271" s="1"/>
      <c r="BB271" s="1"/>
      <c r="BC271" s="1"/>
      <c r="BD271" s="1"/>
      <c r="BE271" s="1"/>
      <c r="BF271" s="1"/>
      <c r="BG271" s="1"/>
      <c r="BH271" s="1"/>
      <c r="BI271" s="1"/>
      <c r="BJ271" s="1"/>
    </row>
    <row r="272">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1"/>
      <c r="AZ272" s="1"/>
      <c r="BA272" s="1"/>
      <c r="BB272" s="1"/>
      <c r="BC272" s="1"/>
      <c r="BD272" s="1"/>
      <c r="BE272" s="1"/>
      <c r="BF272" s="1"/>
      <c r="BG272" s="1"/>
      <c r="BH272" s="1"/>
      <c r="BI272" s="1"/>
      <c r="BJ272" s="1"/>
    </row>
    <row r="273">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1"/>
      <c r="AZ273" s="1"/>
      <c r="BA273" s="1"/>
      <c r="BB273" s="1"/>
      <c r="BC273" s="1"/>
      <c r="BD273" s="1"/>
      <c r="BE273" s="1"/>
      <c r="BF273" s="1"/>
      <c r="BG273" s="1"/>
      <c r="BH273" s="1"/>
      <c r="BI273" s="1"/>
      <c r="BJ273" s="1"/>
    </row>
    <row r="274">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1"/>
      <c r="AZ274" s="1"/>
      <c r="BA274" s="1"/>
      <c r="BB274" s="1"/>
      <c r="BC274" s="1"/>
      <c r="BD274" s="1"/>
      <c r="BE274" s="1"/>
      <c r="BF274" s="1"/>
      <c r="BG274" s="1"/>
      <c r="BH274" s="1"/>
      <c r="BI274" s="1"/>
      <c r="BJ274" s="1"/>
    </row>
    <row r="275">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1"/>
      <c r="AZ275" s="1"/>
      <c r="BA275" s="1"/>
      <c r="BB275" s="1"/>
      <c r="BC275" s="1"/>
      <c r="BD275" s="1"/>
      <c r="BE275" s="1"/>
      <c r="BF275" s="1"/>
      <c r="BG275" s="1"/>
      <c r="BH275" s="1"/>
      <c r="BI275" s="1"/>
      <c r="BJ275" s="1"/>
    </row>
    <row r="276">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1"/>
      <c r="AZ276" s="1"/>
      <c r="BA276" s="1"/>
      <c r="BB276" s="1"/>
      <c r="BC276" s="1"/>
      <c r="BD276" s="1"/>
      <c r="BE276" s="1"/>
      <c r="BF276" s="1"/>
      <c r="BG276" s="1"/>
      <c r="BH276" s="1"/>
      <c r="BI276" s="1"/>
      <c r="BJ276" s="1"/>
    </row>
    <row r="277">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1"/>
      <c r="AZ277" s="1"/>
      <c r="BA277" s="1"/>
      <c r="BB277" s="1"/>
      <c r="BC277" s="1"/>
      <c r="BD277" s="1"/>
      <c r="BE277" s="1"/>
      <c r="BF277" s="1"/>
      <c r="BG277" s="1"/>
      <c r="BH277" s="1"/>
      <c r="BI277" s="1"/>
      <c r="BJ277" s="1"/>
    </row>
    <row r="278">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1"/>
      <c r="AZ278" s="1"/>
      <c r="BA278" s="1"/>
      <c r="BB278" s="1"/>
      <c r="BC278" s="1"/>
      <c r="BD278" s="1"/>
      <c r="BE278" s="1"/>
      <c r="BF278" s="1"/>
      <c r="BG278" s="1"/>
      <c r="BH278" s="1"/>
      <c r="BI278" s="1"/>
      <c r="BJ278" s="1"/>
    </row>
    <row r="279">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1"/>
      <c r="AZ279" s="1"/>
      <c r="BA279" s="1"/>
      <c r="BB279" s="1"/>
      <c r="BC279" s="1"/>
      <c r="BD279" s="1"/>
      <c r="BE279" s="1"/>
      <c r="BF279" s="1"/>
      <c r="BG279" s="1"/>
      <c r="BH279" s="1"/>
      <c r="BI279" s="1"/>
      <c r="BJ279" s="1"/>
    </row>
    <row r="280">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1"/>
      <c r="AZ280" s="1"/>
      <c r="BA280" s="1"/>
      <c r="BB280" s="1"/>
      <c r="BC280" s="1"/>
      <c r="BD280" s="1"/>
      <c r="BE280" s="1"/>
      <c r="BF280" s="1"/>
      <c r="BG280" s="1"/>
      <c r="BH280" s="1"/>
      <c r="BI280" s="1"/>
      <c r="BJ280" s="1"/>
    </row>
    <row r="28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1"/>
      <c r="AZ281" s="1"/>
      <c r="BA281" s="1"/>
      <c r="BB281" s="1"/>
      <c r="BC281" s="1"/>
      <c r="BD281" s="1"/>
      <c r="BE281" s="1"/>
      <c r="BF281" s="1"/>
      <c r="BG281" s="1"/>
      <c r="BH281" s="1"/>
      <c r="BI281" s="1"/>
      <c r="BJ281" s="1"/>
    </row>
    <row r="282">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1"/>
      <c r="AZ282" s="1"/>
      <c r="BA282" s="1"/>
      <c r="BB282" s="1"/>
      <c r="BC282" s="1"/>
      <c r="BD282" s="1"/>
      <c r="BE282" s="1"/>
      <c r="BF282" s="1"/>
      <c r="BG282" s="1"/>
      <c r="BH282" s="1"/>
      <c r="BI282" s="1"/>
      <c r="BJ282" s="1"/>
    </row>
    <row r="283">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1"/>
      <c r="AZ283" s="1"/>
      <c r="BA283" s="1"/>
      <c r="BB283" s="1"/>
      <c r="BC283" s="1"/>
      <c r="BD283" s="1"/>
      <c r="BE283" s="1"/>
      <c r="BF283" s="1"/>
      <c r="BG283" s="1"/>
      <c r="BH283" s="1"/>
      <c r="BI283" s="1"/>
      <c r="BJ283" s="1"/>
    </row>
    <row r="284">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1"/>
      <c r="AZ284" s="1"/>
      <c r="BA284" s="1"/>
      <c r="BB284" s="1"/>
      <c r="BC284" s="1"/>
      <c r="BD284" s="1"/>
      <c r="BE284" s="1"/>
      <c r="BF284" s="1"/>
      <c r="BG284" s="1"/>
      <c r="BH284" s="1"/>
      <c r="BI284" s="1"/>
      <c r="BJ284" s="1"/>
    </row>
    <row r="285">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1"/>
      <c r="AZ285" s="1"/>
      <c r="BA285" s="1"/>
      <c r="BB285" s="1"/>
      <c r="BC285" s="1"/>
      <c r="BD285" s="1"/>
      <c r="BE285" s="1"/>
      <c r="BF285" s="1"/>
      <c r="BG285" s="1"/>
      <c r="BH285" s="1"/>
      <c r="BI285" s="1"/>
      <c r="BJ285" s="1"/>
    </row>
    <row r="286">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1"/>
      <c r="AZ286" s="1"/>
      <c r="BA286" s="1"/>
      <c r="BB286" s="1"/>
      <c r="BC286" s="1"/>
      <c r="BD286" s="1"/>
      <c r="BE286" s="1"/>
      <c r="BF286" s="1"/>
      <c r="BG286" s="1"/>
      <c r="BH286" s="1"/>
      <c r="BI286" s="1"/>
      <c r="BJ286" s="1"/>
    </row>
    <row r="287">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1"/>
      <c r="AZ287" s="1"/>
      <c r="BA287" s="1"/>
      <c r="BB287" s="1"/>
      <c r="BC287" s="1"/>
      <c r="BD287" s="1"/>
      <c r="BE287" s="1"/>
      <c r="BF287" s="1"/>
      <c r="BG287" s="1"/>
      <c r="BH287" s="1"/>
      <c r="BI287" s="1"/>
      <c r="BJ287" s="1"/>
    </row>
    <row r="288">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1"/>
      <c r="AZ288" s="1"/>
      <c r="BA288" s="1"/>
      <c r="BB288" s="1"/>
      <c r="BC288" s="1"/>
      <c r="BD288" s="1"/>
      <c r="BE288" s="1"/>
      <c r="BF288" s="1"/>
      <c r="BG288" s="1"/>
      <c r="BH288" s="1"/>
      <c r="BI288" s="1"/>
      <c r="BJ288" s="1"/>
    </row>
    <row r="289">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1"/>
      <c r="AZ289" s="1"/>
      <c r="BA289" s="1"/>
      <c r="BB289" s="1"/>
      <c r="BC289" s="1"/>
      <c r="BD289" s="1"/>
      <c r="BE289" s="1"/>
      <c r="BF289" s="1"/>
      <c r="BG289" s="1"/>
      <c r="BH289" s="1"/>
      <c r="BI289" s="1"/>
      <c r="BJ289" s="1"/>
    </row>
    <row r="290">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1"/>
      <c r="AZ290" s="1"/>
      <c r="BA290" s="1"/>
      <c r="BB290" s="1"/>
      <c r="BC290" s="1"/>
      <c r="BD290" s="1"/>
      <c r="BE290" s="1"/>
      <c r="BF290" s="1"/>
      <c r="BG290" s="1"/>
      <c r="BH290" s="1"/>
      <c r="BI290" s="1"/>
      <c r="BJ290" s="1"/>
    </row>
    <row r="29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1"/>
      <c r="AZ291" s="1"/>
      <c r="BA291" s="1"/>
      <c r="BB291" s="1"/>
      <c r="BC291" s="1"/>
      <c r="BD291" s="1"/>
      <c r="BE291" s="1"/>
      <c r="BF291" s="1"/>
      <c r="BG291" s="1"/>
      <c r="BH291" s="1"/>
      <c r="BI291" s="1"/>
      <c r="BJ291" s="1"/>
    </row>
    <row r="292">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1"/>
      <c r="AZ292" s="1"/>
      <c r="BA292" s="1"/>
      <c r="BB292" s="1"/>
      <c r="BC292" s="1"/>
      <c r="BD292" s="1"/>
      <c r="BE292" s="1"/>
      <c r="BF292" s="1"/>
      <c r="BG292" s="1"/>
      <c r="BH292" s="1"/>
      <c r="BI292" s="1"/>
      <c r="BJ292" s="1"/>
    </row>
    <row r="293">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1"/>
      <c r="AZ293" s="1"/>
      <c r="BA293" s="1"/>
      <c r="BB293" s="1"/>
      <c r="BC293" s="1"/>
      <c r="BD293" s="1"/>
      <c r="BE293" s="1"/>
      <c r="BF293" s="1"/>
      <c r="BG293" s="1"/>
      <c r="BH293" s="1"/>
      <c r="BI293" s="1"/>
      <c r="BJ293" s="1"/>
    </row>
    <row r="294">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1"/>
      <c r="AZ294" s="1"/>
      <c r="BA294" s="1"/>
      <c r="BB294" s="1"/>
      <c r="BC294" s="1"/>
      <c r="BD294" s="1"/>
      <c r="BE294" s="1"/>
      <c r="BF294" s="1"/>
      <c r="BG294" s="1"/>
      <c r="BH294" s="1"/>
      <c r="BI294" s="1"/>
      <c r="BJ294" s="1"/>
    </row>
    <row r="295">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1"/>
      <c r="AZ295" s="1"/>
      <c r="BA295" s="1"/>
      <c r="BB295" s="1"/>
      <c r="BC295" s="1"/>
      <c r="BD295" s="1"/>
      <c r="BE295" s="1"/>
      <c r="BF295" s="1"/>
      <c r="BG295" s="1"/>
      <c r="BH295" s="1"/>
      <c r="BI295" s="1"/>
      <c r="BJ295" s="1"/>
    </row>
    <row r="296">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1"/>
      <c r="AZ296" s="1"/>
      <c r="BA296" s="1"/>
      <c r="BB296" s="1"/>
      <c r="BC296" s="1"/>
      <c r="BD296" s="1"/>
      <c r="BE296" s="1"/>
      <c r="BF296" s="1"/>
      <c r="BG296" s="1"/>
      <c r="BH296" s="1"/>
      <c r="BI296" s="1"/>
      <c r="BJ296" s="1"/>
    </row>
    <row r="297">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1"/>
      <c r="AZ297" s="1"/>
      <c r="BA297" s="1"/>
      <c r="BB297" s="1"/>
      <c r="BC297" s="1"/>
      <c r="BD297" s="1"/>
      <c r="BE297" s="1"/>
      <c r="BF297" s="1"/>
      <c r="BG297" s="1"/>
      <c r="BH297" s="1"/>
      <c r="BI297" s="1"/>
      <c r="BJ297" s="1"/>
    </row>
    <row r="298">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1"/>
      <c r="AZ298" s="1"/>
      <c r="BA298" s="1"/>
      <c r="BB298" s="1"/>
      <c r="BC298" s="1"/>
      <c r="BD298" s="1"/>
      <c r="BE298" s="1"/>
      <c r="BF298" s="1"/>
      <c r="BG298" s="1"/>
      <c r="BH298" s="1"/>
      <c r="BI298" s="1"/>
      <c r="BJ298" s="1"/>
    </row>
    <row r="299">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1"/>
      <c r="AZ299" s="1"/>
      <c r="BA299" s="1"/>
      <c r="BB299" s="1"/>
      <c r="BC299" s="1"/>
      <c r="BD299" s="1"/>
      <c r="BE299" s="1"/>
      <c r="BF299" s="1"/>
      <c r="BG299" s="1"/>
      <c r="BH299" s="1"/>
      <c r="BI299" s="1"/>
      <c r="BJ299" s="1"/>
    </row>
    <row r="300">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1"/>
      <c r="AZ300" s="1"/>
      <c r="BA300" s="1"/>
      <c r="BB300" s="1"/>
      <c r="BC300" s="1"/>
      <c r="BD300" s="1"/>
      <c r="BE300" s="1"/>
      <c r="BF300" s="1"/>
      <c r="BG300" s="1"/>
      <c r="BH300" s="1"/>
      <c r="BI300" s="1"/>
      <c r="BJ300" s="1"/>
    </row>
    <row r="30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1"/>
      <c r="AZ301" s="1"/>
      <c r="BA301" s="1"/>
      <c r="BB301" s="1"/>
      <c r="BC301" s="1"/>
      <c r="BD301" s="1"/>
      <c r="BE301" s="1"/>
      <c r="BF301" s="1"/>
      <c r="BG301" s="1"/>
      <c r="BH301" s="1"/>
      <c r="BI301" s="1"/>
      <c r="BJ301" s="1"/>
    </row>
    <row r="302">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1"/>
      <c r="AZ302" s="1"/>
      <c r="BA302" s="1"/>
      <c r="BB302" s="1"/>
      <c r="BC302" s="1"/>
      <c r="BD302" s="1"/>
      <c r="BE302" s="1"/>
      <c r="BF302" s="1"/>
      <c r="BG302" s="1"/>
      <c r="BH302" s="1"/>
      <c r="BI302" s="1"/>
      <c r="BJ302" s="1"/>
    </row>
    <row r="303">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1"/>
      <c r="AZ303" s="1"/>
      <c r="BA303" s="1"/>
      <c r="BB303" s="1"/>
      <c r="BC303" s="1"/>
      <c r="BD303" s="1"/>
      <c r="BE303" s="1"/>
      <c r="BF303" s="1"/>
      <c r="BG303" s="1"/>
      <c r="BH303" s="1"/>
      <c r="BI303" s="1"/>
      <c r="BJ303" s="1"/>
    </row>
    <row r="304">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1"/>
      <c r="AZ304" s="1"/>
      <c r="BA304" s="1"/>
      <c r="BB304" s="1"/>
      <c r="BC304" s="1"/>
      <c r="BD304" s="1"/>
      <c r="BE304" s="1"/>
      <c r="BF304" s="1"/>
      <c r="BG304" s="1"/>
      <c r="BH304" s="1"/>
      <c r="BI304" s="1"/>
      <c r="BJ304" s="1"/>
    </row>
    <row r="305">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1"/>
      <c r="AZ305" s="1"/>
      <c r="BA305" s="1"/>
      <c r="BB305" s="1"/>
      <c r="BC305" s="1"/>
      <c r="BD305" s="1"/>
      <c r="BE305" s="1"/>
      <c r="BF305" s="1"/>
      <c r="BG305" s="1"/>
      <c r="BH305" s="1"/>
      <c r="BI305" s="1"/>
      <c r="BJ305" s="1"/>
    </row>
    <row r="306">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1"/>
      <c r="AZ306" s="1"/>
      <c r="BA306" s="1"/>
      <c r="BB306" s="1"/>
      <c r="BC306" s="1"/>
      <c r="BD306" s="1"/>
      <c r="BE306" s="1"/>
      <c r="BF306" s="1"/>
      <c r="BG306" s="1"/>
      <c r="BH306" s="1"/>
      <c r="BI306" s="1"/>
      <c r="BJ306" s="1"/>
    </row>
    <row r="307">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1"/>
      <c r="AZ307" s="1"/>
      <c r="BA307" s="1"/>
      <c r="BB307" s="1"/>
      <c r="BC307" s="1"/>
      <c r="BD307" s="1"/>
      <c r="BE307" s="1"/>
      <c r="BF307" s="1"/>
      <c r="BG307" s="1"/>
      <c r="BH307" s="1"/>
      <c r="BI307" s="1"/>
      <c r="BJ307" s="1"/>
    </row>
    <row r="308">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1"/>
      <c r="AZ308" s="1"/>
      <c r="BA308" s="1"/>
      <c r="BB308" s="1"/>
      <c r="BC308" s="1"/>
      <c r="BD308" s="1"/>
      <c r="BE308" s="1"/>
      <c r="BF308" s="1"/>
      <c r="BG308" s="1"/>
      <c r="BH308" s="1"/>
      <c r="BI308" s="1"/>
      <c r="BJ308" s="1"/>
    </row>
    <row r="309">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1"/>
      <c r="AZ309" s="1"/>
      <c r="BA309" s="1"/>
      <c r="BB309" s="1"/>
      <c r="BC309" s="1"/>
      <c r="BD309" s="1"/>
      <c r="BE309" s="1"/>
      <c r="BF309" s="1"/>
      <c r="BG309" s="1"/>
      <c r="BH309" s="1"/>
      <c r="BI309" s="1"/>
      <c r="BJ309" s="1"/>
    </row>
    <row r="310">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1"/>
      <c r="AZ310" s="1"/>
      <c r="BA310" s="1"/>
      <c r="BB310" s="1"/>
      <c r="BC310" s="1"/>
      <c r="BD310" s="1"/>
      <c r="BE310" s="1"/>
      <c r="BF310" s="1"/>
      <c r="BG310" s="1"/>
      <c r="BH310" s="1"/>
      <c r="BI310" s="1"/>
      <c r="BJ310" s="1"/>
    </row>
    <row r="31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1"/>
      <c r="AZ311" s="1"/>
      <c r="BA311" s="1"/>
      <c r="BB311" s="1"/>
      <c r="BC311" s="1"/>
      <c r="BD311" s="1"/>
      <c r="BE311" s="1"/>
      <c r="BF311" s="1"/>
      <c r="BG311" s="1"/>
      <c r="BH311" s="1"/>
      <c r="BI311" s="1"/>
      <c r="BJ311" s="1"/>
    </row>
    <row r="312">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1"/>
      <c r="AZ312" s="1"/>
      <c r="BA312" s="1"/>
      <c r="BB312" s="1"/>
      <c r="BC312" s="1"/>
      <c r="BD312" s="1"/>
      <c r="BE312" s="1"/>
      <c r="BF312" s="1"/>
      <c r="BG312" s="1"/>
      <c r="BH312" s="1"/>
      <c r="BI312" s="1"/>
      <c r="BJ312" s="1"/>
    </row>
    <row r="313">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1"/>
      <c r="AZ313" s="1"/>
      <c r="BA313" s="1"/>
      <c r="BB313" s="1"/>
      <c r="BC313" s="1"/>
      <c r="BD313" s="1"/>
      <c r="BE313" s="1"/>
      <c r="BF313" s="1"/>
      <c r="BG313" s="1"/>
      <c r="BH313" s="1"/>
      <c r="BI313" s="1"/>
      <c r="BJ313" s="1"/>
    </row>
    <row r="314">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1"/>
      <c r="AZ314" s="1"/>
      <c r="BA314" s="1"/>
      <c r="BB314" s="1"/>
      <c r="BC314" s="1"/>
      <c r="BD314" s="1"/>
      <c r="BE314" s="1"/>
      <c r="BF314" s="1"/>
      <c r="BG314" s="1"/>
      <c r="BH314" s="1"/>
      <c r="BI314" s="1"/>
      <c r="BJ314" s="1"/>
    </row>
    <row r="315">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1"/>
      <c r="AZ315" s="1"/>
      <c r="BA315" s="1"/>
      <c r="BB315" s="1"/>
      <c r="BC315" s="1"/>
      <c r="BD315" s="1"/>
      <c r="BE315" s="1"/>
      <c r="BF315" s="1"/>
      <c r="BG315" s="1"/>
      <c r="BH315" s="1"/>
      <c r="BI315" s="1"/>
      <c r="BJ315" s="1"/>
    </row>
    <row r="316">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1"/>
      <c r="AZ316" s="1"/>
      <c r="BA316" s="1"/>
      <c r="BB316" s="1"/>
      <c r="BC316" s="1"/>
      <c r="BD316" s="1"/>
      <c r="BE316" s="1"/>
      <c r="BF316" s="1"/>
      <c r="BG316" s="1"/>
      <c r="BH316" s="1"/>
      <c r="BI316" s="1"/>
      <c r="BJ316" s="1"/>
    </row>
    <row r="317">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1"/>
      <c r="AZ317" s="1"/>
      <c r="BA317" s="1"/>
      <c r="BB317" s="1"/>
      <c r="BC317" s="1"/>
      <c r="BD317" s="1"/>
      <c r="BE317" s="1"/>
      <c r="BF317" s="1"/>
      <c r="BG317" s="1"/>
      <c r="BH317" s="1"/>
      <c r="BI317" s="1"/>
      <c r="BJ317" s="1"/>
    </row>
    <row r="318">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1"/>
      <c r="AZ318" s="1"/>
      <c r="BA318" s="1"/>
      <c r="BB318" s="1"/>
      <c r="BC318" s="1"/>
      <c r="BD318" s="1"/>
      <c r="BE318" s="1"/>
      <c r="BF318" s="1"/>
      <c r="BG318" s="1"/>
      <c r="BH318" s="1"/>
      <c r="BI318" s="1"/>
      <c r="BJ318" s="1"/>
    </row>
    <row r="319">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1"/>
      <c r="AZ319" s="1"/>
      <c r="BA319" s="1"/>
      <c r="BB319" s="1"/>
      <c r="BC319" s="1"/>
      <c r="BD319" s="1"/>
      <c r="BE319" s="1"/>
      <c r="BF319" s="1"/>
      <c r="BG319" s="1"/>
      <c r="BH319" s="1"/>
      <c r="BI319" s="1"/>
      <c r="BJ319" s="1"/>
    </row>
    <row r="320">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1"/>
      <c r="AZ320" s="1"/>
      <c r="BA320" s="1"/>
      <c r="BB320" s="1"/>
      <c r="BC320" s="1"/>
      <c r="BD320" s="1"/>
      <c r="BE320" s="1"/>
      <c r="BF320" s="1"/>
      <c r="BG320" s="1"/>
      <c r="BH320" s="1"/>
      <c r="BI320" s="1"/>
      <c r="BJ320" s="1"/>
    </row>
    <row r="32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1"/>
      <c r="AZ321" s="1"/>
      <c r="BA321" s="1"/>
      <c r="BB321" s="1"/>
      <c r="BC321" s="1"/>
      <c r="BD321" s="1"/>
      <c r="BE321" s="1"/>
      <c r="BF321" s="1"/>
      <c r="BG321" s="1"/>
      <c r="BH321" s="1"/>
      <c r="BI321" s="1"/>
      <c r="BJ321" s="1"/>
    </row>
    <row r="322">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1"/>
      <c r="AZ322" s="1"/>
      <c r="BA322" s="1"/>
      <c r="BB322" s="1"/>
      <c r="BC322" s="1"/>
      <c r="BD322" s="1"/>
      <c r="BE322" s="1"/>
      <c r="BF322" s="1"/>
      <c r="BG322" s="1"/>
      <c r="BH322" s="1"/>
      <c r="BI322" s="1"/>
      <c r="BJ322" s="1"/>
    </row>
    <row r="323">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1"/>
      <c r="AZ323" s="1"/>
      <c r="BA323" s="1"/>
      <c r="BB323" s="1"/>
      <c r="BC323" s="1"/>
      <c r="BD323" s="1"/>
      <c r="BE323" s="1"/>
      <c r="BF323" s="1"/>
      <c r="BG323" s="1"/>
      <c r="BH323" s="1"/>
      <c r="BI323" s="1"/>
      <c r="BJ323" s="1"/>
    </row>
    <row r="324">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1"/>
      <c r="AZ324" s="1"/>
      <c r="BA324" s="1"/>
      <c r="BB324" s="1"/>
      <c r="BC324" s="1"/>
      <c r="BD324" s="1"/>
      <c r="BE324" s="1"/>
      <c r="BF324" s="1"/>
      <c r="BG324" s="1"/>
      <c r="BH324" s="1"/>
      <c r="BI324" s="1"/>
      <c r="BJ324" s="1"/>
    </row>
    <row r="325">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1"/>
      <c r="AZ325" s="1"/>
      <c r="BA325" s="1"/>
      <c r="BB325" s="1"/>
      <c r="BC325" s="1"/>
      <c r="BD325" s="1"/>
      <c r="BE325" s="1"/>
      <c r="BF325" s="1"/>
      <c r="BG325" s="1"/>
      <c r="BH325" s="1"/>
      <c r="BI325" s="1"/>
      <c r="BJ325" s="1"/>
    </row>
    <row r="326">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1"/>
      <c r="AZ326" s="1"/>
      <c r="BA326" s="1"/>
      <c r="BB326" s="1"/>
      <c r="BC326" s="1"/>
      <c r="BD326" s="1"/>
      <c r="BE326" s="1"/>
      <c r="BF326" s="1"/>
      <c r="BG326" s="1"/>
      <c r="BH326" s="1"/>
      <c r="BI326" s="1"/>
      <c r="BJ326" s="1"/>
    </row>
    <row r="327">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1"/>
      <c r="AZ327" s="1"/>
      <c r="BA327" s="1"/>
      <c r="BB327" s="1"/>
      <c r="BC327" s="1"/>
      <c r="BD327" s="1"/>
      <c r="BE327" s="1"/>
      <c r="BF327" s="1"/>
      <c r="BG327" s="1"/>
      <c r="BH327" s="1"/>
      <c r="BI327" s="1"/>
      <c r="BJ327" s="1"/>
    </row>
    <row r="328">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1"/>
      <c r="AZ328" s="1"/>
      <c r="BA328" s="1"/>
      <c r="BB328" s="1"/>
      <c r="BC328" s="1"/>
      <c r="BD328" s="1"/>
      <c r="BE328" s="1"/>
      <c r="BF328" s="1"/>
      <c r="BG328" s="1"/>
      <c r="BH328" s="1"/>
      <c r="BI328" s="1"/>
      <c r="BJ328" s="1"/>
    </row>
    <row r="329">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1"/>
      <c r="AZ329" s="1"/>
      <c r="BA329" s="1"/>
      <c r="BB329" s="1"/>
      <c r="BC329" s="1"/>
      <c r="BD329" s="1"/>
      <c r="BE329" s="1"/>
      <c r="BF329" s="1"/>
      <c r="BG329" s="1"/>
      <c r="BH329" s="1"/>
      <c r="BI329" s="1"/>
      <c r="BJ329" s="1"/>
    </row>
    <row r="330">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1"/>
      <c r="AZ330" s="1"/>
      <c r="BA330" s="1"/>
      <c r="BB330" s="1"/>
      <c r="BC330" s="1"/>
      <c r="BD330" s="1"/>
      <c r="BE330" s="1"/>
      <c r="BF330" s="1"/>
      <c r="BG330" s="1"/>
      <c r="BH330" s="1"/>
      <c r="BI330" s="1"/>
      <c r="BJ330" s="1"/>
    </row>
    <row r="33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1"/>
      <c r="AZ331" s="1"/>
      <c r="BA331" s="1"/>
      <c r="BB331" s="1"/>
      <c r="BC331" s="1"/>
      <c r="BD331" s="1"/>
      <c r="BE331" s="1"/>
      <c r="BF331" s="1"/>
      <c r="BG331" s="1"/>
      <c r="BH331" s="1"/>
      <c r="BI331" s="1"/>
      <c r="BJ331" s="1"/>
    </row>
    <row r="332">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1"/>
      <c r="AZ332" s="1"/>
      <c r="BA332" s="1"/>
      <c r="BB332" s="1"/>
      <c r="BC332" s="1"/>
      <c r="BD332" s="1"/>
      <c r="BE332" s="1"/>
      <c r="BF332" s="1"/>
      <c r="BG332" s="1"/>
      <c r="BH332" s="1"/>
      <c r="BI332" s="1"/>
      <c r="BJ332" s="1"/>
    </row>
    <row r="333">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1"/>
      <c r="AZ333" s="1"/>
      <c r="BA333" s="1"/>
      <c r="BB333" s="1"/>
      <c r="BC333" s="1"/>
      <c r="BD333" s="1"/>
      <c r="BE333" s="1"/>
      <c r="BF333" s="1"/>
      <c r="BG333" s="1"/>
      <c r="BH333" s="1"/>
      <c r="BI333" s="1"/>
      <c r="BJ333" s="1"/>
    </row>
    <row r="334">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1"/>
      <c r="AZ334" s="1"/>
      <c r="BA334" s="1"/>
      <c r="BB334" s="1"/>
      <c r="BC334" s="1"/>
      <c r="BD334" s="1"/>
      <c r="BE334" s="1"/>
      <c r="BF334" s="1"/>
      <c r="BG334" s="1"/>
      <c r="BH334" s="1"/>
      <c r="BI334" s="1"/>
      <c r="BJ334" s="1"/>
    </row>
    <row r="335">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1"/>
      <c r="AZ335" s="1"/>
      <c r="BA335" s="1"/>
      <c r="BB335" s="1"/>
      <c r="BC335" s="1"/>
      <c r="BD335" s="1"/>
      <c r="BE335" s="1"/>
      <c r="BF335" s="1"/>
      <c r="BG335" s="1"/>
      <c r="BH335" s="1"/>
      <c r="BI335" s="1"/>
      <c r="BJ335" s="1"/>
    </row>
    <row r="336">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1"/>
      <c r="AZ336" s="1"/>
      <c r="BA336" s="1"/>
      <c r="BB336" s="1"/>
      <c r="BC336" s="1"/>
      <c r="BD336" s="1"/>
      <c r="BE336" s="1"/>
      <c r="BF336" s="1"/>
      <c r="BG336" s="1"/>
      <c r="BH336" s="1"/>
      <c r="BI336" s="1"/>
      <c r="BJ336" s="1"/>
    </row>
    <row r="337">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1"/>
      <c r="AZ337" s="1"/>
      <c r="BA337" s="1"/>
      <c r="BB337" s="1"/>
      <c r="BC337" s="1"/>
      <c r="BD337" s="1"/>
      <c r="BE337" s="1"/>
      <c r="BF337" s="1"/>
      <c r="BG337" s="1"/>
      <c r="BH337" s="1"/>
      <c r="BI337" s="1"/>
      <c r="BJ337" s="1"/>
    </row>
    <row r="338">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1"/>
      <c r="AZ338" s="1"/>
      <c r="BA338" s="1"/>
      <c r="BB338" s="1"/>
      <c r="BC338" s="1"/>
      <c r="BD338" s="1"/>
      <c r="BE338" s="1"/>
      <c r="BF338" s="1"/>
      <c r="BG338" s="1"/>
      <c r="BH338" s="1"/>
      <c r="BI338" s="1"/>
      <c r="BJ338" s="1"/>
    </row>
    <row r="339">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1"/>
      <c r="AZ339" s="1"/>
      <c r="BA339" s="1"/>
      <c r="BB339" s="1"/>
      <c r="BC339" s="1"/>
      <c r="BD339" s="1"/>
      <c r="BE339" s="1"/>
      <c r="BF339" s="1"/>
      <c r="BG339" s="1"/>
      <c r="BH339" s="1"/>
      <c r="BI339" s="1"/>
      <c r="BJ339" s="1"/>
    </row>
    <row r="340">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1"/>
      <c r="AZ340" s="1"/>
      <c r="BA340" s="1"/>
      <c r="BB340" s="1"/>
      <c r="BC340" s="1"/>
      <c r="BD340" s="1"/>
      <c r="BE340" s="1"/>
      <c r="BF340" s="1"/>
      <c r="BG340" s="1"/>
      <c r="BH340" s="1"/>
      <c r="BI340" s="1"/>
      <c r="BJ340" s="1"/>
    </row>
    <row r="34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1"/>
      <c r="AZ341" s="1"/>
      <c r="BA341" s="1"/>
      <c r="BB341" s="1"/>
      <c r="BC341" s="1"/>
      <c r="BD341" s="1"/>
      <c r="BE341" s="1"/>
      <c r="BF341" s="1"/>
      <c r="BG341" s="1"/>
      <c r="BH341" s="1"/>
      <c r="BI341" s="1"/>
      <c r="BJ341" s="1"/>
    </row>
    <row r="342">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1"/>
      <c r="AZ342" s="1"/>
      <c r="BA342" s="1"/>
      <c r="BB342" s="1"/>
      <c r="BC342" s="1"/>
      <c r="BD342" s="1"/>
      <c r="BE342" s="1"/>
      <c r="BF342" s="1"/>
      <c r="BG342" s="1"/>
      <c r="BH342" s="1"/>
      <c r="BI342" s="1"/>
      <c r="BJ342" s="1"/>
    </row>
    <row r="343">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1"/>
      <c r="AZ343" s="1"/>
      <c r="BA343" s="1"/>
      <c r="BB343" s="1"/>
      <c r="BC343" s="1"/>
      <c r="BD343" s="1"/>
      <c r="BE343" s="1"/>
      <c r="BF343" s="1"/>
      <c r="BG343" s="1"/>
      <c r="BH343" s="1"/>
      <c r="BI343" s="1"/>
      <c r="BJ343" s="1"/>
    </row>
    <row r="344">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1"/>
      <c r="AZ344" s="1"/>
      <c r="BA344" s="1"/>
      <c r="BB344" s="1"/>
      <c r="BC344" s="1"/>
      <c r="BD344" s="1"/>
      <c r="BE344" s="1"/>
      <c r="BF344" s="1"/>
      <c r="BG344" s="1"/>
      <c r="BH344" s="1"/>
      <c r="BI344" s="1"/>
      <c r="BJ344" s="1"/>
    </row>
    <row r="345">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1"/>
      <c r="AZ345" s="1"/>
      <c r="BA345" s="1"/>
      <c r="BB345" s="1"/>
      <c r="BC345" s="1"/>
      <c r="BD345" s="1"/>
      <c r="BE345" s="1"/>
      <c r="BF345" s="1"/>
      <c r="BG345" s="1"/>
      <c r="BH345" s="1"/>
      <c r="BI345" s="1"/>
      <c r="BJ345" s="1"/>
    </row>
    <row r="346">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1"/>
      <c r="AZ346" s="1"/>
      <c r="BA346" s="1"/>
      <c r="BB346" s="1"/>
      <c r="BC346" s="1"/>
      <c r="BD346" s="1"/>
      <c r="BE346" s="1"/>
      <c r="BF346" s="1"/>
      <c r="BG346" s="1"/>
      <c r="BH346" s="1"/>
      <c r="BI346" s="1"/>
      <c r="BJ346" s="1"/>
    </row>
    <row r="347">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1"/>
      <c r="AZ347" s="1"/>
      <c r="BA347" s="1"/>
      <c r="BB347" s="1"/>
      <c r="BC347" s="1"/>
      <c r="BD347" s="1"/>
      <c r="BE347" s="1"/>
      <c r="BF347" s="1"/>
      <c r="BG347" s="1"/>
      <c r="BH347" s="1"/>
      <c r="BI347" s="1"/>
      <c r="BJ347" s="1"/>
    </row>
    <row r="348">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1"/>
      <c r="AZ348" s="1"/>
      <c r="BA348" s="1"/>
      <c r="BB348" s="1"/>
      <c r="BC348" s="1"/>
      <c r="BD348" s="1"/>
      <c r="BE348" s="1"/>
      <c r="BF348" s="1"/>
      <c r="BG348" s="1"/>
      <c r="BH348" s="1"/>
      <c r="BI348" s="1"/>
      <c r="BJ348" s="1"/>
    </row>
    <row r="349">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1"/>
      <c r="AZ349" s="1"/>
      <c r="BA349" s="1"/>
      <c r="BB349" s="1"/>
      <c r="BC349" s="1"/>
      <c r="BD349" s="1"/>
      <c r="BE349" s="1"/>
      <c r="BF349" s="1"/>
      <c r="BG349" s="1"/>
      <c r="BH349" s="1"/>
      <c r="BI349" s="1"/>
      <c r="BJ349" s="1"/>
    </row>
    <row r="350">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1"/>
      <c r="AZ350" s="1"/>
      <c r="BA350" s="1"/>
      <c r="BB350" s="1"/>
      <c r="BC350" s="1"/>
      <c r="BD350" s="1"/>
      <c r="BE350" s="1"/>
      <c r="BF350" s="1"/>
      <c r="BG350" s="1"/>
      <c r="BH350" s="1"/>
      <c r="BI350" s="1"/>
      <c r="BJ350" s="1"/>
    </row>
    <row r="35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1"/>
      <c r="AZ351" s="1"/>
      <c r="BA351" s="1"/>
      <c r="BB351" s="1"/>
      <c r="BC351" s="1"/>
      <c r="BD351" s="1"/>
      <c r="BE351" s="1"/>
      <c r="BF351" s="1"/>
      <c r="BG351" s="1"/>
      <c r="BH351" s="1"/>
      <c r="BI351" s="1"/>
      <c r="BJ351" s="1"/>
    </row>
    <row r="352">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1"/>
      <c r="AZ352" s="1"/>
      <c r="BA352" s="1"/>
      <c r="BB352" s="1"/>
      <c r="BC352" s="1"/>
      <c r="BD352" s="1"/>
      <c r="BE352" s="1"/>
      <c r="BF352" s="1"/>
      <c r="BG352" s="1"/>
      <c r="BH352" s="1"/>
      <c r="BI352" s="1"/>
      <c r="BJ352" s="1"/>
    </row>
    <row r="353">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1"/>
      <c r="AZ353" s="1"/>
      <c r="BA353" s="1"/>
      <c r="BB353" s="1"/>
      <c r="BC353" s="1"/>
      <c r="BD353" s="1"/>
      <c r="BE353" s="1"/>
      <c r="BF353" s="1"/>
      <c r="BG353" s="1"/>
      <c r="BH353" s="1"/>
      <c r="BI353" s="1"/>
      <c r="BJ353" s="1"/>
    </row>
    <row r="354">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1"/>
      <c r="AZ354" s="1"/>
      <c r="BA354" s="1"/>
      <c r="BB354" s="1"/>
      <c r="BC354" s="1"/>
      <c r="BD354" s="1"/>
      <c r="BE354" s="1"/>
      <c r="BF354" s="1"/>
      <c r="BG354" s="1"/>
      <c r="BH354" s="1"/>
      <c r="BI354" s="1"/>
      <c r="BJ354" s="1"/>
    </row>
    <row r="355">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1"/>
      <c r="AZ355" s="1"/>
      <c r="BA355" s="1"/>
      <c r="BB355" s="1"/>
      <c r="BC355" s="1"/>
      <c r="BD355" s="1"/>
      <c r="BE355" s="1"/>
      <c r="BF355" s="1"/>
      <c r="BG355" s="1"/>
      <c r="BH355" s="1"/>
      <c r="BI355" s="1"/>
      <c r="BJ355" s="1"/>
    </row>
    <row r="356">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1"/>
      <c r="AZ356" s="1"/>
      <c r="BA356" s="1"/>
      <c r="BB356" s="1"/>
      <c r="BC356" s="1"/>
      <c r="BD356" s="1"/>
      <c r="BE356" s="1"/>
      <c r="BF356" s="1"/>
      <c r="BG356" s="1"/>
      <c r="BH356" s="1"/>
      <c r="BI356" s="1"/>
      <c r="BJ356" s="1"/>
    </row>
    <row r="357">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1"/>
      <c r="AZ357" s="1"/>
      <c r="BA357" s="1"/>
      <c r="BB357" s="1"/>
      <c r="BC357" s="1"/>
      <c r="BD357" s="1"/>
      <c r="BE357" s="1"/>
      <c r="BF357" s="1"/>
      <c r="BG357" s="1"/>
      <c r="BH357" s="1"/>
      <c r="BI357" s="1"/>
      <c r="BJ357" s="1"/>
    </row>
    <row r="358">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1"/>
      <c r="AZ358" s="1"/>
      <c r="BA358" s="1"/>
      <c r="BB358" s="1"/>
      <c r="BC358" s="1"/>
      <c r="BD358" s="1"/>
      <c r="BE358" s="1"/>
      <c r="BF358" s="1"/>
      <c r="BG358" s="1"/>
      <c r="BH358" s="1"/>
      <c r="BI358" s="1"/>
      <c r="BJ358" s="1"/>
    </row>
    <row r="359">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1"/>
      <c r="AZ359" s="1"/>
      <c r="BA359" s="1"/>
      <c r="BB359" s="1"/>
      <c r="BC359" s="1"/>
      <c r="BD359" s="1"/>
      <c r="BE359" s="1"/>
      <c r="BF359" s="1"/>
      <c r="BG359" s="1"/>
      <c r="BH359" s="1"/>
      <c r="BI359" s="1"/>
      <c r="BJ359" s="1"/>
    </row>
    <row r="360">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1"/>
      <c r="AZ360" s="1"/>
      <c r="BA360" s="1"/>
      <c r="BB360" s="1"/>
      <c r="BC360" s="1"/>
      <c r="BD360" s="1"/>
      <c r="BE360" s="1"/>
      <c r="BF360" s="1"/>
      <c r="BG360" s="1"/>
      <c r="BH360" s="1"/>
      <c r="BI360" s="1"/>
      <c r="BJ360" s="1"/>
    </row>
    <row r="36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1"/>
      <c r="AZ361" s="1"/>
      <c r="BA361" s="1"/>
      <c r="BB361" s="1"/>
      <c r="BC361" s="1"/>
      <c r="BD361" s="1"/>
      <c r="BE361" s="1"/>
      <c r="BF361" s="1"/>
      <c r="BG361" s="1"/>
      <c r="BH361" s="1"/>
      <c r="BI361" s="1"/>
      <c r="BJ361" s="1"/>
    </row>
    <row r="362">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1"/>
      <c r="AZ362" s="1"/>
      <c r="BA362" s="1"/>
      <c r="BB362" s="1"/>
      <c r="BC362" s="1"/>
      <c r="BD362" s="1"/>
      <c r="BE362" s="1"/>
      <c r="BF362" s="1"/>
      <c r="BG362" s="1"/>
      <c r="BH362" s="1"/>
      <c r="BI362" s="1"/>
      <c r="BJ362" s="1"/>
    </row>
    <row r="363">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1"/>
      <c r="AZ363" s="1"/>
      <c r="BA363" s="1"/>
      <c r="BB363" s="1"/>
      <c r="BC363" s="1"/>
      <c r="BD363" s="1"/>
      <c r="BE363" s="1"/>
      <c r="BF363" s="1"/>
      <c r="BG363" s="1"/>
      <c r="BH363" s="1"/>
      <c r="BI363" s="1"/>
      <c r="BJ363" s="1"/>
    </row>
    <row r="364">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1"/>
      <c r="AZ364" s="1"/>
      <c r="BA364" s="1"/>
      <c r="BB364" s="1"/>
      <c r="BC364" s="1"/>
      <c r="BD364" s="1"/>
      <c r="BE364" s="1"/>
      <c r="BF364" s="1"/>
      <c r="BG364" s="1"/>
      <c r="BH364" s="1"/>
      <c r="BI364" s="1"/>
      <c r="BJ364" s="1"/>
    </row>
    <row r="365">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1"/>
      <c r="AZ365" s="1"/>
      <c r="BA365" s="1"/>
      <c r="BB365" s="1"/>
      <c r="BC365" s="1"/>
      <c r="BD365" s="1"/>
      <c r="BE365" s="1"/>
      <c r="BF365" s="1"/>
      <c r="BG365" s="1"/>
      <c r="BH365" s="1"/>
      <c r="BI365" s="1"/>
      <c r="BJ365" s="1"/>
    </row>
    <row r="366">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1"/>
      <c r="AZ366" s="1"/>
      <c r="BA366" s="1"/>
      <c r="BB366" s="1"/>
      <c r="BC366" s="1"/>
      <c r="BD366" s="1"/>
      <c r="BE366" s="1"/>
      <c r="BF366" s="1"/>
      <c r="BG366" s="1"/>
      <c r="BH366" s="1"/>
      <c r="BI366" s="1"/>
      <c r="BJ366" s="1"/>
    </row>
    <row r="367">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1"/>
      <c r="AZ367" s="1"/>
      <c r="BA367" s="1"/>
      <c r="BB367" s="1"/>
      <c r="BC367" s="1"/>
      <c r="BD367" s="1"/>
      <c r="BE367" s="1"/>
      <c r="BF367" s="1"/>
      <c r="BG367" s="1"/>
      <c r="BH367" s="1"/>
      <c r="BI367" s="1"/>
      <c r="BJ367" s="1"/>
    </row>
    <row r="368">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1"/>
      <c r="AZ368" s="1"/>
      <c r="BA368" s="1"/>
      <c r="BB368" s="1"/>
      <c r="BC368" s="1"/>
      <c r="BD368" s="1"/>
      <c r="BE368" s="1"/>
      <c r="BF368" s="1"/>
      <c r="BG368" s="1"/>
      <c r="BH368" s="1"/>
      <c r="BI368" s="1"/>
      <c r="BJ368" s="1"/>
    </row>
    <row r="369">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1"/>
      <c r="AZ369" s="1"/>
      <c r="BA369" s="1"/>
      <c r="BB369" s="1"/>
      <c r="BC369" s="1"/>
      <c r="BD369" s="1"/>
      <c r="BE369" s="1"/>
      <c r="BF369" s="1"/>
      <c r="BG369" s="1"/>
      <c r="BH369" s="1"/>
      <c r="BI369" s="1"/>
      <c r="BJ369" s="1"/>
    </row>
    <row r="370">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1"/>
      <c r="AZ370" s="1"/>
      <c r="BA370" s="1"/>
      <c r="BB370" s="1"/>
      <c r="BC370" s="1"/>
      <c r="BD370" s="1"/>
      <c r="BE370" s="1"/>
      <c r="BF370" s="1"/>
      <c r="BG370" s="1"/>
      <c r="BH370" s="1"/>
      <c r="BI370" s="1"/>
      <c r="BJ370" s="1"/>
    </row>
    <row r="371">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1"/>
      <c r="AZ371" s="1"/>
      <c r="BA371" s="1"/>
      <c r="BB371" s="1"/>
      <c r="BC371" s="1"/>
      <c r="BD371" s="1"/>
      <c r="BE371" s="1"/>
      <c r="BF371" s="1"/>
      <c r="BG371" s="1"/>
      <c r="BH371" s="1"/>
      <c r="BI371" s="1"/>
      <c r="BJ371" s="1"/>
    </row>
    <row r="372">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1"/>
      <c r="AZ372" s="1"/>
      <c r="BA372" s="1"/>
      <c r="BB372" s="1"/>
      <c r="BC372" s="1"/>
      <c r="BD372" s="1"/>
      <c r="BE372" s="1"/>
      <c r="BF372" s="1"/>
      <c r="BG372" s="1"/>
      <c r="BH372" s="1"/>
      <c r="BI372" s="1"/>
      <c r="BJ372" s="1"/>
    </row>
    <row r="373">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1"/>
      <c r="AZ373" s="1"/>
      <c r="BA373" s="1"/>
      <c r="BB373" s="1"/>
      <c r="BC373" s="1"/>
      <c r="BD373" s="1"/>
      <c r="BE373" s="1"/>
      <c r="BF373" s="1"/>
      <c r="BG373" s="1"/>
      <c r="BH373" s="1"/>
      <c r="BI373" s="1"/>
      <c r="BJ373" s="1"/>
    </row>
    <row r="374">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1"/>
      <c r="AZ374" s="1"/>
      <c r="BA374" s="1"/>
      <c r="BB374" s="1"/>
      <c r="BC374" s="1"/>
      <c r="BD374" s="1"/>
      <c r="BE374" s="1"/>
      <c r="BF374" s="1"/>
      <c r="BG374" s="1"/>
      <c r="BH374" s="1"/>
      <c r="BI374" s="1"/>
      <c r="BJ374" s="1"/>
    </row>
    <row r="375">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1"/>
      <c r="AZ375" s="1"/>
      <c r="BA375" s="1"/>
      <c r="BB375" s="1"/>
      <c r="BC375" s="1"/>
      <c r="BD375" s="1"/>
      <c r="BE375" s="1"/>
      <c r="BF375" s="1"/>
      <c r="BG375" s="1"/>
      <c r="BH375" s="1"/>
      <c r="BI375" s="1"/>
      <c r="BJ375" s="1"/>
    </row>
    <row r="376">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1"/>
      <c r="AZ376" s="1"/>
      <c r="BA376" s="1"/>
      <c r="BB376" s="1"/>
      <c r="BC376" s="1"/>
      <c r="BD376" s="1"/>
      <c r="BE376" s="1"/>
      <c r="BF376" s="1"/>
      <c r="BG376" s="1"/>
      <c r="BH376" s="1"/>
      <c r="BI376" s="1"/>
      <c r="BJ376" s="1"/>
    </row>
    <row r="377">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1"/>
      <c r="AZ377" s="1"/>
      <c r="BA377" s="1"/>
      <c r="BB377" s="1"/>
      <c r="BC377" s="1"/>
      <c r="BD377" s="1"/>
      <c r="BE377" s="1"/>
      <c r="BF377" s="1"/>
      <c r="BG377" s="1"/>
      <c r="BH377" s="1"/>
      <c r="BI377" s="1"/>
      <c r="BJ377" s="1"/>
    </row>
    <row r="378">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1"/>
      <c r="AZ378" s="1"/>
      <c r="BA378" s="1"/>
      <c r="BB378" s="1"/>
      <c r="BC378" s="1"/>
      <c r="BD378" s="1"/>
      <c r="BE378" s="1"/>
      <c r="BF378" s="1"/>
      <c r="BG378" s="1"/>
      <c r="BH378" s="1"/>
      <c r="BI378" s="1"/>
      <c r="BJ378" s="1"/>
    </row>
    <row r="379">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1"/>
      <c r="AZ379" s="1"/>
      <c r="BA379" s="1"/>
      <c r="BB379" s="1"/>
      <c r="BC379" s="1"/>
      <c r="BD379" s="1"/>
      <c r="BE379" s="1"/>
      <c r="BF379" s="1"/>
      <c r="BG379" s="1"/>
      <c r="BH379" s="1"/>
      <c r="BI379" s="1"/>
      <c r="BJ379" s="1"/>
    </row>
    <row r="380">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1"/>
      <c r="AZ380" s="1"/>
      <c r="BA380" s="1"/>
      <c r="BB380" s="1"/>
      <c r="BC380" s="1"/>
      <c r="BD380" s="1"/>
      <c r="BE380" s="1"/>
      <c r="BF380" s="1"/>
      <c r="BG380" s="1"/>
      <c r="BH380" s="1"/>
      <c r="BI380" s="1"/>
      <c r="BJ380" s="1"/>
    </row>
    <row r="381">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1"/>
      <c r="AZ381" s="1"/>
      <c r="BA381" s="1"/>
      <c r="BB381" s="1"/>
      <c r="BC381" s="1"/>
      <c r="BD381" s="1"/>
      <c r="BE381" s="1"/>
      <c r="BF381" s="1"/>
      <c r="BG381" s="1"/>
      <c r="BH381" s="1"/>
      <c r="BI381" s="1"/>
      <c r="BJ381" s="1"/>
    </row>
    <row r="382">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1"/>
      <c r="AZ382" s="1"/>
      <c r="BA382" s="1"/>
      <c r="BB382" s="1"/>
      <c r="BC382" s="1"/>
      <c r="BD382" s="1"/>
      <c r="BE382" s="1"/>
      <c r="BF382" s="1"/>
      <c r="BG382" s="1"/>
      <c r="BH382" s="1"/>
      <c r="BI382" s="1"/>
      <c r="BJ382" s="1"/>
    </row>
    <row r="383">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1"/>
      <c r="AZ383" s="1"/>
      <c r="BA383" s="1"/>
      <c r="BB383" s="1"/>
      <c r="BC383" s="1"/>
      <c r="BD383" s="1"/>
      <c r="BE383" s="1"/>
      <c r="BF383" s="1"/>
      <c r="BG383" s="1"/>
      <c r="BH383" s="1"/>
      <c r="BI383" s="1"/>
      <c r="BJ383" s="1"/>
    </row>
    <row r="384">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1"/>
      <c r="AZ384" s="1"/>
      <c r="BA384" s="1"/>
      <c r="BB384" s="1"/>
      <c r="BC384" s="1"/>
      <c r="BD384" s="1"/>
      <c r="BE384" s="1"/>
      <c r="BF384" s="1"/>
      <c r="BG384" s="1"/>
      <c r="BH384" s="1"/>
      <c r="BI384" s="1"/>
      <c r="BJ384" s="1"/>
    </row>
    <row r="385">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1"/>
      <c r="AZ385" s="1"/>
      <c r="BA385" s="1"/>
      <c r="BB385" s="1"/>
      <c r="BC385" s="1"/>
      <c r="BD385" s="1"/>
      <c r="BE385" s="1"/>
      <c r="BF385" s="1"/>
      <c r="BG385" s="1"/>
      <c r="BH385" s="1"/>
      <c r="BI385" s="1"/>
      <c r="BJ385" s="1"/>
    </row>
    <row r="386">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1"/>
      <c r="AZ386" s="1"/>
      <c r="BA386" s="1"/>
      <c r="BB386" s="1"/>
      <c r="BC386" s="1"/>
      <c r="BD386" s="1"/>
      <c r="BE386" s="1"/>
      <c r="BF386" s="1"/>
      <c r="BG386" s="1"/>
      <c r="BH386" s="1"/>
      <c r="BI386" s="1"/>
      <c r="BJ386" s="1"/>
    </row>
    <row r="387">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1"/>
      <c r="AZ387" s="1"/>
      <c r="BA387" s="1"/>
      <c r="BB387" s="1"/>
      <c r="BC387" s="1"/>
      <c r="BD387" s="1"/>
      <c r="BE387" s="1"/>
      <c r="BF387" s="1"/>
      <c r="BG387" s="1"/>
      <c r="BH387" s="1"/>
      <c r="BI387" s="1"/>
      <c r="BJ387" s="1"/>
    </row>
    <row r="388">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1"/>
      <c r="AZ388" s="1"/>
      <c r="BA388" s="1"/>
      <c r="BB388" s="1"/>
      <c r="BC388" s="1"/>
      <c r="BD388" s="1"/>
      <c r="BE388" s="1"/>
      <c r="BF388" s="1"/>
      <c r="BG388" s="1"/>
      <c r="BH388" s="1"/>
      <c r="BI388" s="1"/>
      <c r="BJ388" s="1"/>
    </row>
    <row r="389">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1"/>
      <c r="AZ389" s="1"/>
      <c r="BA389" s="1"/>
      <c r="BB389" s="1"/>
      <c r="BC389" s="1"/>
      <c r="BD389" s="1"/>
      <c r="BE389" s="1"/>
      <c r="BF389" s="1"/>
      <c r="BG389" s="1"/>
      <c r="BH389" s="1"/>
      <c r="BI389" s="1"/>
      <c r="BJ389" s="1"/>
    </row>
    <row r="390">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1"/>
      <c r="AZ390" s="1"/>
      <c r="BA390" s="1"/>
      <c r="BB390" s="1"/>
      <c r="BC390" s="1"/>
      <c r="BD390" s="1"/>
      <c r="BE390" s="1"/>
      <c r="BF390" s="1"/>
      <c r="BG390" s="1"/>
      <c r="BH390" s="1"/>
      <c r="BI390" s="1"/>
      <c r="BJ390" s="1"/>
    </row>
    <row r="391">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1"/>
      <c r="AZ391" s="1"/>
      <c r="BA391" s="1"/>
      <c r="BB391" s="1"/>
      <c r="BC391" s="1"/>
      <c r="BD391" s="1"/>
      <c r="BE391" s="1"/>
      <c r="BF391" s="1"/>
      <c r="BG391" s="1"/>
      <c r="BH391" s="1"/>
      <c r="BI391" s="1"/>
      <c r="BJ391" s="1"/>
    </row>
    <row r="392">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1"/>
      <c r="AZ392" s="1"/>
      <c r="BA392" s="1"/>
      <c r="BB392" s="1"/>
      <c r="BC392" s="1"/>
      <c r="BD392" s="1"/>
      <c r="BE392" s="1"/>
      <c r="BF392" s="1"/>
      <c r="BG392" s="1"/>
      <c r="BH392" s="1"/>
      <c r="BI392" s="1"/>
      <c r="BJ392" s="1"/>
    </row>
    <row r="393">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1"/>
      <c r="AZ393" s="1"/>
      <c r="BA393" s="1"/>
      <c r="BB393" s="1"/>
      <c r="BC393" s="1"/>
      <c r="BD393" s="1"/>
      <c r="BE393" s="1"/>
      <c r="BF393" s="1"/>
      <c r="BG393" s="1"/>
      <c r="BH393" s="1"/>
      <c r="BI393" s="1"/>
      <c r="BJ393" s="1"/>
    </row>
    <row r="394">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1"/>
      <c r="AZ394" s="1"/>
      <c r="BA394" s="1"/>
      <c r="BB394" s="1"/>
      <c r="BC394" s="1"/>
      <c r="BD394" s="1"/>
      <c r="BE394" s="1"/>
      <c r="BF394" s="1"/>
      <c r="BG394" s="1"/>
      <c r="BH394" s="1"/>
      <c r="BI394" s="1"/>
      <c r="BJ394" s="1"/>
    </row>
    <row r="395">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1"/>
      <c r="AZ395" s="1"/>
      <c r="BA395" s="1"/>
      <c r="BB395" s="1"/>
      <c r="BC395" s="1"/>
      <c r="BD395" s="1"/>
      <c r="BE395" s="1"/>
      <c r="BF395" s="1"/>
      <c r="BG395" s="1"/>
      <c r="BH395" s="1"/>
      <c r="BI395" s="1"/>
      <c r="BJ395" s="1"/>
    </row>
    <row r="396">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1"/>
      <c r="AZ396" s="1"/>
      <c r="BA396" s="1"/>
      <c r="BB396" s="1"/>
      <c r="BC396" s="1"/>
      <c r="BD396" s="1"/>
      <c r="BE396" s="1"/>
      <c r="BF396" s="1"/>
      <c r="BG396" s="1"/>
      <c r="BH396" s="1"/>
      <c r="BI396" s="1"/>
      <c r="BJ396" s="1"/>
    </row>
    <row r="397">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1"/>
      <c r="AZ397" s="1"/>
      <c r="BA397" s="1"/>
      <c r="BB397" s="1"/>
      <c r="BC397" s="1"/>
      <c r="BD397" s="1"/>
      <c r="BE397" s="1"/>
      <c r="BF397" s="1"/>
      <c r="BG397" s="1"/>
      <c r="BH397" s="1"/>
      <c r="BI397" s="1"/>
      <c r="BJ397" s="1"/>
    </row>
    <row r="398">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1"/>
      <c r="AZ398" s="1"/>
      <c r="BA398" s="1"/>
      <c r="BB398" s="1"/>
      <c r="BC398" s="1"/>
      <c r="BD398" s="1"/>
      <c r="BE398" s="1"/>
      <c r="BF398" s="1"/>
      <c r="BG398" s="1"/>
      <c r="BH398" s="1"/>
      <c r="BI398" s="1"/>
      <c r="BJ398" s="1"/>
    </row>
    <row r="399">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1"/>
      <c r="AZ399" s="1"/>
      <c r="BA399" s="1"/>
      <c r="BB399" s="1"/>
      <c r="BC399" s="1"/>
      <c r="BD399" s="1"/>
      <c r="BE399" s="1"/>
      <c r="BF399" s="1"/>
      <c r="BG399" s="1"/>
      <c r="BH399" s="1"/>
      <c r="BI399" s="1"/>
      <c r="BJ399" s="1"/>
    </row>
    <row r="400">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1"/>
      <c r="AZ400" s="1"/>
      <c r="BA400" s="1"/>
      <c r="BB400" s="1"/>
      <c r="BC400" s="1"/>
      <c r="BD400" s="1"/>
      <c r="BE400" s="1"/>
      <c r="BF400" s="1"/>
      <c r="BG400" s="1"/>
      <c r="BH400" s="1"/>
      <c r="BI400" s="1"/>
      <c r="BJ400" s="1"/>
    </row>
    <row r="401">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1"/>
      <c r="AZ401" s="1"/>
      <c r="BA401" s="1"/>
      <c r="BB401" s="1"/>
      <c r="BC401" s="1"/>
      <c r="BD401" s="1"/>
      <c r="BE401" s="1"/>
      <c r="BF401" s="1"/>
      <c r="BG401" s="1"/>
      <c r="BH401" s="1"/>
      <c r="BI401" s="1"/>
      <c r="BJ401" s="1"/>
    </row>
    <row r="402">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1"/>
      <c r="AZ402" s="1"/>
      <c r="BA402" s="1"/>
      <c r="BB402" s="1"/>
      <c r="BC402" s="1"/>
      <c r="BD402" s="1"/>
      <c r="BE402" s="1"/>
      <c r="BF402" s="1"/>
      <c r="BG402" s="1"/>
      <c r="BH402" s="1"/>
      <c r="BI402" s="1"/>
      <c r="BJ402" s="1"/>
    </row>
    <row r="403">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1"/>
      <c r="AZ403" s="1"/>
      <c r="BA403" s="1"/>
      <c r="BB403" s="1"/>
      <c r="BC403" s="1"/>
      <c r="BD403" s="1"/>
      <c r="BE403" s="1"/>
      <c r="BF403" s="1"/>
      <c r="BG403" s="1"/>
      <c r="BH403" s="1"/>
      <c r="BI403" s="1"/>
      <c r="BJ403" s="1"/>
    </row>
    <row r="404">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1"/>
      <c r="AZ404" s="1"/>
      <c r="BA404" s="1"/>
      <c r="BB404" s="1"/>
      <c r="BC404" s="1"/>
      <c r="BD404" s="1"/>
      <c r="BE404" s="1"/>
      <c r="BF404" s="1"/>
      <c r="BG404" s="1"/>
      <c r="BH404" s="1"/>
      <c r="BI404" s="1"/>
      <c r="BJ404" s="1"/>
    </row>
    <row r="405">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1"/>
      <c r="AZ405" s="1"/>
      <c r="BA405" s="1"/>
      <c r="BB405" s="1"/>
      <c r="BC405" s="1"/>
      <c r="BD405" s="1"/>
      <c r="BE405" s="1"/>
      <c r="BF405" s="1"/>
      <c r="BG405" s="1"/>
      <c r="BH405" s="1"/>
      <c r="BI405" s="1"/>
      <c r="BJ405" s="1"/>
    </row>
    <row r="406">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1"/>
      <c r="AZ406" s="1"/>
      <c r="BA406" s="1"/>
      <c r="BB406" s="1"/>
      <c r="BC406" s="1"/>
      <c r="BD406" s="1"/>
      <c r="BE406" s="1"/>
      <c r="BF406" s="1"/>
      <c r="BG406" s="1"/>
      <c r="BH406" s="1"/>
      <c r="BI406" s="1"/>
      <c r="BJ406" s="1"/>
    </row>
    <row r="407">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1"/>
      <c r="AZ407" s="1"/>
      <c r="BA407" s="1"/>
      <c r="BB407" s="1"/>
      <c r="BC407" s="1"/>
      <c r="BD407" s="1"/>
      <c r="BE407" s="1"/>
      <c r="BF407" s="1"/>
      <c r="BG407" s="1"/>
      <c r="BH407" s="1"/>
      <c r="BI407" s="1"/>
      <c r="BJ407" s="1"/>
    </row>
    <row r="408">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1"/>
      <c r="AZ408" s="1"/>
      <c r="BA408" s="1"/>
      <c r="BB408" s="1"/>
      <c r="BC408" s="1"/>
      <c r="BD408" s="1"/>
      <c r="BE408" s="1"/>
      <c r="BF408" s="1"/>
      <c r="BG408" s="1"/>
      <c r="BH408" s="1"/>
      <c r="BI408" s="1"/>
      <c r="BJ408" s="1"/>
    </row>
    <row r="409">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1"/>
      <c r="AZ409" s="1"/>
      <c r="BA409" s="1"/>
      <c r="BB409" s="1"/>
      <c r="BC409" s="1"/>
      <c r="BD409" s="1"/>
      <c r="BE409" s="1"/>
      <c r="BF409" s="1"/>
      <c r="BG409" s="1"/>
      <c r="BH409" s="1"/>
      <c r="BI409" s="1"/>
      <c r="BJ409" s="1"/>
    </row>
    <row r="410">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1"/>
      <c r="AZ410" s="1"/>
      <c r="BA410" s="1"/>
      <c r="BB410" s="1"/>
      <c r="BC410" s="1"/>
      <c r="BD410" s="1"/>
      <c r="BE410" s="1"/>
      <c r="BF410" s="1"/>
      <c r="BG410" s="1"/>
      <c r="BH410" s="1"/>
      <c r="BI410" s="1"/>
      <c r="BJ410" s="1"/>
    </row>
    <row r="411">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1"/>
      <c r="AZ411" s="1"/>
      <c r="BA411" s="1"/>
      <c r="BB411" s="1"/>
      <c r="BC411" s="1"/>
      <c r="BD411" s="1"/>
      <c r="BE411" s="1"/>
      <c r="BF411" s="1"/>
      <c r="BG411" s="1"/>
      <c r="BH411" s="1"/>
      <c r="BI411" s="1"/>
      <c r="BJ411" s="1"/>
    </row>
    <row r="412">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1"/>
      <c r="AZ412" s="1"/>
      <c r="BA412" s="1"/>
      <c r="BB412" s="1"/>
      <c r="BC412" s="1"/>
      <c r="BD412" s="1"/>
      <c r="BE412" s="1"/>
      <c r="BF412" s="1"/>
      <c r="BG412" s="1"/>
      <c r="BH412" s="1"/>
      <c r="BI412" s="1"/>
      <c r="BJ412" s="1"/>
    </row>
    <row r="413">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1"/>
      <c r="AZ413" s="1"/>
      <c r="BA413" s="1"/>
      <c r="BB413" s="1"/>
      <c r="BC413" s="1"/>
      <c r="BD413" s="1"/>
      <c r="BE413" s="1"/>
      <c r="BF413" s="1"/>
      <c r="BG413" s="1"/>
      <c r="BH413" s="1"/>
      <c r="BI413" s="1"/>
      <c r="BJ413" s="1"/>
    </row>
    <row r="414">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1"/>
      <c r="AZ414" s="1"/>
      <c r="BA414" s="1"/>
      <c r="BB414" s="1"/>
      <c r="BC414" s="1"/>
      <c r="BD414" s="1"/>
      <c r="BE414" s="1"/>
      <c r="BF414" s="1"/>
      <c r="BG414" s="1"/>
      <c r="BH414" s="1"/>
      <c r="BI414" s="1"/>
      <c r="BJ414" s="1"/>
    </row>
    <row r="415">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1"/>
      <c r="AZ415" s="1"/>
      <c r="BA415" s="1"/>
      <c r="BB415" s="1"/>
      <c r="BC415" s="1"/>
      <c r="BD415" s="1"/>
      <c r="BE415" s="1"/>
      <c r="BF415" s="1"/>
      <c r="BG415" s="1"/>
      <c r="BH415" s="1"/>
      <c r="BI415" s="1"/>
      <c r="BJ415" s="1"/>
    </row>
    <row r="416">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1"/>
      <c r="AZ416" s="1"/>
      <c r="BA416" s="1"/>
      <c r="BB416" s="1"/>
      <c r="BC416" s="1"/>
      <c r="BD416" s="1"/>
      <c r="BE416" s="1"/>
      <c r="BF416" s="1"/>
      <c r="BG416" s="1"/>
      <c r="BH416" s="1"/>
      <c r="BI416" s="1"/>
      <c r="BJ416" s="1"/>
    </row>
    <row r="417">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1"/>
      <c r="AZ417" s="1"/>
      <c r="BA417" s="1"/>
      <c r="BB417" s="1"/>
      <c r="BC417" s="1"/>
      <c r="BD417" s="1"/>
      <c r="BE417" s="1"/>
      <c r="BF417" s="1"/>
      <c r="BG417" s="1"/>
      <c r="BH417" s="1"/>
      <c r="BI417" s="1"/>
      <c r="BJ417" s="1"/>
    </row>
    <row r="418">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1"/>
      <c r="AZ418" s="1"/>
      <c r="BA418" s="1"/>
      <c r="BB418" s="1"/>
      <c r="BC418" s="1"/>
      <c r="BD418" s="1"/>
      <c r="BE418" s="1"/>
      <c r="BF418" s="1"/>
      <c r="BG418" s="1"/>
      <c r="BH418" s="1"/>
      <c r="BI418" s="1"/>
      <c r="BJ418" s="1"/>
    </row>
    <row r="419">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1"/>
      <c r="AZ419" s="1"/>
      <c r="BA419" s="1"/>
      <c r="BB419" s="1"/>
      <c r="BC419" s="1"/>
      <c r="BD419" s="1"/>
      <c r="BE419" s="1"/>
      <c r="BF419" s="1"/>
      <c r="BG419" s="1"/>
      <c r="BH419" s="1"/>
      <c r="BI419" s="1"/>
      <c r="BJ419" s="1"/>
    </row>
    <row r="420">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1"/>
      <c r="AZ420" s="1"/>
      <c r="BA420" s="1"/>
      <c r="BB420" s="1"/>
      <c r="BC420" s="1"/>
      <c r="BD420" s="1"/>
      <c r="BE420" s="1"/>
      <c r="BF420" s="1"/>
      <c r="BG420" s="1"/>
      <c r="BH420" s="1"/>
      <c r="BI420" s="1"/>
      <c r="BJ420" s="1"/>
    </row>
    <row r="421">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1"/>
      <c r="AZ421" s="1"/>
      <c r="BA421" s="1"/>
      <c r="BB421" s="1"/>
      <c r="BC421" s="1"/>
      <c r="BD421" s="1"/>
      <c r="BE421" s="1"/>
      <c r="BF421" s="1"/>
      <c r="BG421" s="1"/>
      <c r="BH421" s="1"/>
      <c r="BI421" s="1"/>
      <c r="BJ421" s="1"/>
    </row>
    <row r="422">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1"/>
      <c r="AZ422" s="1"/>
      <c r="BA422" s="1"/>
      <c r="BB422" s="1"/>
      <c r="BC422" s="1"/>
      <c r="BD422" s="1"/>
      <c r="BE422" s="1"/>
      <c r="BF422" s="1"/>
      <c r="BG422" s="1"/>
      <c r="BH422" s="1"/>
      <c r="BI422" s="1"/>
      <c r="BJ422" s="1"/>
    </row>
    <row r="423">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1"/>
      <c r="AZ423" s="1"/>
      <c r="BA423" s="1"/>
      <c r="BB423" s="1"/>
      <c r="BC423" s="1"/>
      <c r="BD423" s="1"/>
      <c r="BE423" s="1"/>
      <c r="BF423" s="1"/>
      <c r="BG423" s="1"/>
      <c r="BH423" s="1"/>
      <c r="BI423" s="1"/>
      <c r="BJ423" s="1"/>
    </row>
    <row r="424">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1"/>
      <c r="AZ424" s="1"/>
      <c r="BA424" s="1"/>
      <c r="BB424" s="1"/>
      <c r="BC424" s="1"/>
      <c r="BD424" s="1"/>
      <c r="BE424" s="1"/>
      <c r="BF424" s="1"/>
      <c r="BG424" s="1"/>
      <c r="BH424" s="1"/>
      <c r="BI424" s="1"/>
      <c r="BJ424" s="1"/>
    </row>
    <row r="425">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1"/>
      <c r="AZ425" s="1"/>
      <c r="BA425" s="1"/>
      <c r="BB425" s="1"/>
      <c r="BC425" s="1"/>
      <c r="BD425" s="1"/>
      <c r="BE425" s="1"/>
      <c r="BF425" s="1"/>
      <c r="BG425" s="1"/>
      <c r="BH425" s="1"/>
      <c r="BI425" s="1"/>
      <c r="BJ425" s="1"/>
    </row>
    <row r="426">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1"/>
      <c r="AZ426" s="1"/>
      <c r="BA426" s="1"/>
      <c r="BB426" s="1"/>
      <c r="BC426" s="1"/>
      <c r="BD426" s="1"/>
      <c r="BE426" s="1"/>
      <c r="BF426" s="1"/>
      <c r="BG426" s="1"/>
      <c r="BH426" s="1"/>
      <c r="BI426" s="1"/>
      <c r="BJ426" s="1"/>
    </row>
    <row r="427">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1"/>
      <c r="AZ427" s="1"/>
      <c r="BA427" s="1"/>
      <c r="BB427" s="1"/>
      <c r="BC427" s="1"/>
      <c r="BD427" s="1"/>
      <c r="BE427" s="1"/>
      <c r="BF427" s="1"/>
      <c r="BG427" s="1"/>
      <c r="BH427" s="1"/>
      <c r="BI427" s="1"/>
      <c r="BJ427" s="1"/>
    </row>
    <row r="428">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1"/>
      <c r="AZ428" s="1"/>
      <c r="BA428" s="1"/>
      <c r="BB428" s="1"/>
      <c r="BC428" s="1"/>
      <c r="BD428" s="1"/>
      <c r="BE428" s="1"/>
      <c r="BF428" s="1"/>
      <c r="BG428" s="1"/>
      <c r="BH428" s="1"/>
      <c r="BI428" s="1"/>
      <c r="BJ428" s="1"/>
    </row>
    <row r="429">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1"/>
      <c r="AZ429" s="1"/>
      <c r="BA429" s="1"/>
      <c r="BB429" s="1"/>
      <c r="BC429" s="1"/>
      <c r="BD429" s="1"/>
      <c r="BE429" s="1"/>
      <c r="BF429" s="1"/>
      <c r="BG429" s="1"/>
      <c r="BH429" s="1"/>
      <c r="BI429" s="1"/>
      <c r="BJ429" s="1"/>
    </row>
    <row r="430">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1"/>
      <c r="AZ430" s="1"/>
      <c r="BA430" s="1"/>
      <c r="BB430" s="1"/>
      <c r="BC430" s="1"/>
      <c r="BD430" s="1"/>
      <c r="BE430" s="1"/>
      <c r="BF430" s="1"/>
      <c r="BG430" s="1"/>
      <c r="BH430" s="1"/>
      <c r="BI430" s="1"/>
      <c r="BJ430" s="1"/>
    </row>
    <row r="431">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1"/>
      <c r="AZ431" s="1"/>
      <c r="BA431" s="1"/>
      <c r="BB431" s="1"/>
      <c r="BC431" s="1"/>
      <c r="BD431" s="1"/>
      <c r="BE431" s="1"/>
      <c r="BF431" s="1"/>
      <c r="BG431" s="1"/>
      <c r="BH431" s="1"/>
      <c r="BI431" s="1"/>
      <c r="BJ431" s="1"/>
    </row>
    <row r="432">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1"/>
      <c r="AZ432" s="1"/>
      <c r="BA432" s="1"/>
      <c r="BB432" s="1"/>
      <c r="BC432" s="1"/>
      <c r="BD432" s="1"/>
      <c r="BE432" s="1"/>
      <c r="BF432" s="1"/>
      <c r="BG432" s="1"/>
      <c r="BH432" s="1"/>
      <c r="BI432" s="1"/>
      <c r="BJ432" s="1"/>
    </row>
    <row r="433">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1"/>
      <c r="AZ433" s="1"/>
      <c r="BA433" s="1"/>
      <c r="BB433" s="1"/>
      <c r="BC433" s="1"/>
      <c r="BD433" s="1"/>
      <c r="BE433" s="1"/>
      <c r="BF433" s="1"/>
      <c r="BG433" s="1"/>
      <c r="BH433" s="1"/>
      <c r="BI433" s="1"/>
      <c r="BJ433" s="1"/>
    </row>
    <row r="434">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1"/>
      <c r="AZ434" s="1"/>
      <c r="BA434" s="1"/>
      <c r="BB434" s="1"/>
      <c r="BC434" s="1"/>
      <c r="BD434" s="1"/>
      <c r="BE434" s="1"/>
      <c r="BF434" s="1"/>
      <c r="BG434" s="1"/>
      <c r="BH434" s="1"/>
      <c r="BI434" s="1"/>
      <c r="BJ434" s="1"/>
    </row>
    <row r="435">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1"/>
      <c r="AZ435" s="1"/>
      <c r="BA435" s="1"/>
      <c r="BB435" s="1"/>
      <c r="BC435" s="1"/>
      <c r="BD435" s="1"/>
      <c r="BE435" s="1"/>
      <c r="BF435" s="1"/>
      <c r="BG435" s="1"/>
      <c r="BH435" s="1"/>
      <c r="BI435" s="1"/>
      <c r="BJ435" s="1"/>
    </row>
    <row r="436">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1"/>
      <c r="AZ436" s="1"/>
      <c r="BA436" s="1"/>
      <c r="BB436" s="1"/>
      <c r="BC436" s="1"/>
      <c r="BD436" s="1"/>
      <c r="BE436" s="1"/>
      <c r="BF436" s="1"/>
      <c r="BG436" s="1"/>
      <c r="BH436" s="1"/>
      <c r="BI436" s="1"/>
      <c r="BJ436" s="1"/>
    </row>
    <row r="437">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1"/>
      <c r="AZ437" s="1"/>
      <c r="BA437" s="1"/>
      <c r="BB437" s="1"/>
      <c r="BC437" s="1"/>
      <c r="BD437" s="1"/>
      <c r="BE437" s="1"/>
      <c r="BF437" s="1"/>
      <c r="BG437" s="1"/>
      <c r="BH437" s="1"/>
      <c r="BI437" s="1"/>
      <c r="BJ437" s="1"/>
    </row>
    <row r="438">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1"/>
      <c r="AZ438" s="1"/>
      <c r="BA438" s="1"/>
      <c r="BB438" s="1"/>
      <c r="BC438" s="1"/>
      <c r="BD438" s="1"/>
      <c r="BE438" s="1"/>
      <c r="BF438" s="1"/>
      <c r="BG438" s="1"/>
      <c r="BH438" s="1"/>
      <c r="BI438" s="1"/>
      <c r="BJ438" s="1"/>
    </row>
    <row r="439">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1"/>
      <c r="AZ439" s="1"/>
      <c r="BA439" s="1"/>
      <c r="BB439" s="1"/>
      <c r="BC439" s="1"/>
      <c r="BD439" s="1"/>
      <c r="BE439" s="1"/>
      <c r="BF439" s="1"/>
      <c r="BG439" s="1"/>
      <c r="BH439" s="1"/>
      <c r="BI439" s="1"/>
      <c r="BJ439" s="1"/>
    </row>
    <row r="440">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1"/>
      <c r="AZ440" s="1"/>
      <c r="BA440" s="1"/>
      <c r="BB440" s="1"/>
      <c r="BC440" s="1"/>
      <c r="BD440" s="1"/>
      <c r="BE440" s="1"/>
      <c r="BF440" s="1"/>
      <c r="BG440" s="1"/>
      <c r="BH440" s="1"/>
      <c r="BI440" s="1"/>
      <c r="BJ440" s="1"/>
    </row>
    <row r="441">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1"/>
      <c r="AZ441" s="1"/>
      <c r="BA441" s="1"/>
      <c r="BB441" s="1"/>
      <c r="BC441" s="1"/>
      <c r="BD441" s="1"/>
      <c r="BE441" s="1"/>
      <c r="BF441" s="1"/>
      <c r="BG441" s="1"/>
      <c r="BH441" s="1"/>
      <c r="BI441" s="1"/>
      <c r="BJ441" s="1"/>
    </row>
    <row r="442">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1"/>
      <c r="AZ442" s="1"/>
      <c r="BA442" s="1"/>
      <c r="BB442" s="1"/>
      <c r="BC442" s="1"/>
      <c r="BD442" s="1"/>
      <c r="BE442" s="1"/>
      <c r="BF442" s="1"/>
      <c r="BG442" s="1"/>
      <c r="BH442" s="1"/>
      <c r="BI442" s="1"/>
      <c r="BJ442" s="1"/>
    </row>
    <row r="443">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1"/>
      <c r="AZ443" s="1"/>
      <c r="BA443" s="1"/>
      <c r="BB443" s="1"/>
      <c r="BC443" s="1"/>
      <c r="BD443" s="1"/>
      <c r="BE443" s="1"/>
      <c r="BF443" s="1"/>
      <c r="BG443" s="1"/>
      <c r="BH443" s="1"/>
      <c r="BI443" s="1"/>
      <c r="BJ443" s="1"/>
    </row>
    <row r="444">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1"/>
      <c r="AZ444" s="1"/>
      <c r="BA444" s="1"/>
      <c r="BB444" s="1"/>
      <c r="BC444" s="1"/>
      <c r="BD444" s="1"/>
      <c r="BE444" s="1"/>
      <c r="BF444" s="1"/>
      <c r="BG444" s="1"/>
      <c r="BH444" s="1"/>
      <c r="BI444" s="1"/>
      <c r="BJ444" s="1"/>
    </row>
    <row r="445">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1"/>
      <c r="AZ445" s="1"/>
      <c r="BA445" s="1"/>
      <c r="BB445" s="1"/>
      <c r="BC445" s="1"/>
      <c r="BD445" s="1"/>
      <c r="BE445" s="1"/>
      <c r="BF445" s="1"/>
      <c r="BG445" s="1"/>
      <c r="BH445" s="1"/>
      <c r="BI445" s="1"/>
      <c r="BJ445" s="1"/>
    </row>
    <row r="446">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1"/>
      <c r="AZ446" s="1"/>
      <c r="BA446" s="1"/>
      <c r="BB446" s="1"/>
      <c r="BC446" s="1"/>
      <c r="BD446" s="1"/>
      <c r="BE446" s="1"/>
      <c r="BF446" s="1"/>
      <c r="BG446" s="1"/>
      <c r="BH446" s="1"/>
      <c r="BI446" s="1"/>
      <c r="BJ446" s="1"/>
    </row>
    <row r="447">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1"/>
      <c r="AZ447" s="1"/>
      <c r="BA447" s="1"/>
      <c r="BB447" s="1"/>
      <c r="BC447" s="1"/>
      <c r="BD447" s="1"/>
      <c r="BE447" s="1"/>
      <c r="BF447" s="1"/>
      <c r="BG447" s="1"/>
      <c r="BH447" s="1"/>
      <c r="BI447" s="1"/>
      <c r="BJ447" s="1"/>
    </row>
    <row r="448">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1"/>
      <c r="AZ448" s="1"/>
      <c r="BA448" s="1"/>
      <c r="BB448" s="1"/>
      <c r="BC448" s="1"/>
      <c r="BD448" s="1"/>
      <c r="BE448" s="1"/>
      <c r="BF448" s="1"/>
      <c r="BG448" s="1"/>
      <c r="BH448" s="1"/>
      <c r="BI448" s="1"/>
      <c r="BJ448" s="1"/>
    </row>
    <row r="449">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1"/>
      <c r="AZ449" s="1"/>
      <c r="BA449" s="1"/>
      <c r="BB449" s="1"/>
      <c r="BC449" s="1"/>
      <c r="BD449" s="1"/>
      <c r="BE449" s="1"/>
      <c r="BF449" s="1"/>
      <c r="BG449" s="1"/>
      <c r="BH449" s="1"/>
      <c r="BI449" s="1"/>
      <c r="BJ449" s="1"/>
    </row>
    <row r="450">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1"/>
      <c r="AZ450" s="1"/>
      <c r="BA450" s="1"/>
      <c r="BB450" s="1"/>
      <c r="BC450" s="1"/>
      <c r="BD450" s="1"/>
      <c r="BE450" s="1"/>
      <c r="BF450" s="1"/>
      <c r="BG450" s="1"/>
      <c r="BH450" s="1"/>
      <c r="BI450" s="1"/>
      <c r="BJ450" s="1"/>
    </row>
    <row r="451">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1"/>
      <c r="AZ451" s="1"/>
      <c r="BA451" s="1"/>
      <c r="BB451" s="1"/>
      <c r="BC451" s="1"/>
      <c r="BD451" s="1"/>
      <c r="BE451" s="1"/>
      <c r="BF451" s="1"/>
      <c r="BG451" s="1"/>
      <c r="BH451" s="1"/>
      <c r="BI451" s="1"/>
      <c r="BJ451" s="1"/>
    </row>
    <row r="452">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1"/>
      <c r="AZ452" s="1"/>
      <c r="BA452" s="1"/>
      <c r="BB452" s="1"/>
      <c r="BC452" s="1"/>
      <c r="BD452" s="1"/>
      <c r="BE452" s="1"/>
      <c r="BF452" s="1"/>
      <c r="BG452" s="1"/>
      <c r="BH452" s="1"/>
      <c r="BI452" s="1"/>
      <c r="BJ452" s="1"/>
    </row>
    <row r="453">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1"/>
      <c r="AZ453" s="1"/>
      <c r="BA453" s="1"/>
      <c r="BB453" s="1"/>
      <c r="BC453" s="1"/>
      <c r="BD453" s="1"/>
      <c r="BE453" s="1"/>
      <c r="BF453" s="1"/>
      <c r="BG453" s="1"/>
      <c r="BH453" s="1"/>
      <c r="BI453" s="1"/>
      <c r="BJ453" s="1"/>
    </row>
    <row r="454">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1"/>
      <c r="AZ454" s="1"/>
      <c r="BA454" s="1"/>
      <c r="BB454" s="1"/>
      <c r="BC454" s="1"/>
      <c r="BD454" s="1"/>
      <c r="BE454" s="1"/>
      <c r="BF454" s="1"/>
      <c r="BG454" s="1"/>
      <c r="BH454" s="1"/>
      <c r="BI454" s="1"/>
      <c r="BJ454" s="1"/>
    </row>
    <row r="455">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1"/>
      <c r="AZ455" s="1"/>
      <c r="BA455" s="1"/>
      <c r="BB455" s="1"/>
      <c r="BC455" s="1"/>
      <c r="BD455" s="1"/>
      <c r="BE455" s="1"/>
      <c r="BF455" s="1"/>
      <c r="BG455" s="1"/>
      <c r="BH455" s="1"/>
      <c r="BI455" s="1"/>
      <c r="BJ455" s="1"/>
    </row>
    <row r="456">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1"/>
      <c r="AZ456" s="1"/>
      <c r="BA456" s="1"/>
      <c r="BB456" s="1"/>
      <c r="BC456" s="1"/>
      <c r="BD456" s="1"/>
      <c r="BE456" s="1"/>
      <c r="BF456" s="1"/>
      <c r="BG456" s="1"/>
      <c r="BH456" s="1"/>
      <c r="BI456" s="1"/>
      <c r="BJ456" s="1"/>
    </row>
    <row r="457">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1"/>
      <c r="AZ457" s="1"/>
      <c r="BA457" s="1"/>
      <c r="BB457" s="1"/>
      <c r="BC457" s="1"/>
      <c r="BD457" s="1"/>
      <c r="BE457" s="1"/>
      <c r="BF457" s="1"/>
      <c r="BG457" s="1"/>
      <c r="BH457" s="1"/>
      <c r="BI457" s="1"/>
      <c r="BJ457" s="1"/>
    </row>
    <row r="458">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1"/>
      <c r="AZ458" s="1"/>
      <c r="BA458" s="1"/>
      <c r="BB458" s="1"/>
      <c r="BC458" s="1"/>
      <c r="BD458" s="1"/>
      <c r="BE458" s="1"/>
      <c r="BF458" s="1"/>
      <c r="BG458" s="1"/>
      <c r="BH458" s="1"/>
      <c r="BI458" s="1"/>
      <c r="BJ458" s="1"/>
    </row>
    <row r="459">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1"/>
      <c r="AZ459" s="1"/>
      <c r="BA459" s="1"/>
      <c r="BB459" s="1"/>
      <c r="BC459" s="1"/>
      <c r="BD459" s="1"/>
      <c r="BE459" s="1"/>
      <c r="BF459" s="1"/>
      <c r="BG459" s="1"/>
      <c r="BH459" s="1"/>
      <c r="BI459" s="1"/>
      <c r="BJ459" s="1"/>
    </row>
    <row r="460">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1"/>
      <c r="AZ460" s="1"/>
      <c r="BA460" s="1"/>
      <c r="BB460" s="1"/>
      <c r="BC460" s="1"/>
      <c r="BD460" s="1"/>
      <c r="BE460" s="1"/>
      <c r="BF460" s="1"/>
      <c r="BG460" s="1"/>
      <c r="BH460" s="1"/>
      <c r="BI460" s="1"/>
      <c r="BJ460" s="1"/>
    </row>
    <row r="461">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1"/>
      <c r="AZ461" s="1"/>
      <c r="BA461" s="1"/>
      <c r="BB461" s="1"/>
      <c r="BC461" s="1"/>
      <c r="BD461" s="1"/>
      <c r="BE461" s="1"/>
      <c r="BF461" s="1"/>
      <c r="BG461" s="1"/>
      <c r="BH461" s="1"/>
      <c r="BI461" s="1"/>
      <c r="BJ461" s="1"/>
    </row>
    <row r="462">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1"/>
      <c r="AZ462" s="1"/>
      <c r="BA462" s="1"/>
      <c r="BB462" s="1"/>
      <c r="BC462" s="1"/>
      <c r="BD462" s="1"/>
      <c r="BE462" s="1"/>
      <c r="BF462" s="1"/>
      <c r="BG462" s="1"/>
      <c r="BH462" s="1"/>
      <c r="BI462" s="1"/>
      <c r="BJ462" s="1"/>
    </row>
    <row r="463">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1"/>
      <c r="AZ463" s="1"/>
      <c r="BA463" s="1"/>
      <c r="BB463" s="1"/>
      <c r="BC463" s="1"/>
      <c r="BD463" s="1"/>
      <c r="BE463" s="1"/>
      <c r="BF463" s="1"/>
      <c r="BG463" s="1"/>
      <c r="BH463" s="1"/>
      <c r="BI463" s="1"/>
      <c r="BJ463" s="1"/>
    </row>
    <row r="464">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1"/>
      <c r="AZ464" s="1"/>
      <c r="BA464" s="1"/>
      <c r="BB464" s="1"/>
      <c r="BC464" s="1"/>
      <c r="BD464" s="1"/>
      <c r="BE464" s="1"/>
      <c r="BF464" s="1"/>
      <c r="BG464" s="1"/>
      <c r="BH464" s="1"/>
      <c r="BI464" s="1"/>
      <c r="BJ464" s="1"/>
    </row>
    <row r="465">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1"/>
      <c r="AZ465" s="1"/>
      <c r="BA465" s="1"/>
      <c r="BB465" s="1"/>
      <c r="BC465" s="1"/>
      <c r="BD465" s="1"/>
      <c r="BE465" s="1"/>
      <c r="BF465" s="1"/>
      <c r="BG465" s="1"/>
      <c r="BH465" s="1"/>
      <c r="BI465" s="1"/>
      <c r="BJ465" s="1"/>
    </row>
    <row r="466">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1"/>
      <c r="AZ466" s="1"/>
      <c r="BA466" s="1"/>
      <c r="BB466" s="1"/>
      <c r="BC466" s="1"/>
      <c r="BD466" s="1"/>
      <c r="BE466" s="1"/>
      <c r="BF466" s="1"/>
      <c r="BG466" s="1"/>
      <c r="BH466" s="1"/>
      <c r="BI466" s="1"/>
      <c r="BJ466" s="1"/>
    </row>
    <row r="467">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1"/>
      <c r="AZ467" s="1"/>
      <c r="BA467" s="1"/>
      <c r="BB467" s="1"/>
      <c r="BC467" s="1"/>
      <c r="BD467" s="1"/>
      <c r="BE467" s="1"/>
      <c r="BF467" s="1"/>
      <c r="BG467" s="1"/>
      <c r="BH467" s="1"/>
      <c r="BI467" s="1"/>
      <c r="BJ467" s="1"/>
    </row>
    <row r="468">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1"/>
      <c r="AZ468" s="1"/>
      <c r="BA468" s="1"/>
      <c r="BB468" s="1"/>
      <c r="BC468" s="1"/>
      <c r="BD468" s="1"/>
      <c r="BE468" s="1"/>
      <c r="BF468" s="1"/>
      <c r="BG468" s="1"/>
      <c r="BH468" s="1"/>
      <c r="BI468" s="1"/>
      <c r="BJ468" s="1"/>
    </row>
    <row r="469">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1"/>
      <c r="AZ469" s="1"/>
      <c r="BA469" s="1"/>
      <c r="BB469" s="1"/>
      <c r="BC469" s="1"/>
      <c r="BD469" s="1"/>
      <c r="BE469" s="1"/>
      <c r="BF469" s="1"/>
      <c r="BG469" s="1"/>
      <c r="BH469" s="1"/>
      <c r="BI469" s="1"/>
      <c r="BJ469" s="1"/>
    </row>
    <row r="470">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1"/>
      <c r="AZ470" s="1"/>
      <c r="BA470" s="1"/>
      <c r="BB470" s="1"/>
      <c r="BC470" s="1"/>
      <c r="BD470" s="1"/>
      <c r="BE470" s="1"/>
      <c r="BF470" s="1"/>
      <c r="BG470" s="1"/>
      <c r="BH470" s="1"/>
      <c r="BI470" s="1"/>
      <c r="BJ470" s="1"/>
    </row>
    <row r="471">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1"/>
      <c r="AZ471" s="1"/>
      <c r="BA471" s="1"/>
      <c r="BB471" s="1"/>
      <c r="BC471" s="1"/>
      <c r="BD471" s="1"/>
      <c r="BE471" s="1"/>
      <c r="BF471" s="1"/>
      <c r="BG471" s="1"/>
      <c r="BH471" s="1"/>
      <c r="BI471" s="1"/>
      <c r="BJ471" s="1"/>
    </row>
    <row r="472">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1"/>
      <c r="AZ472" s="1"/>
      <c r="BA472" s="1"/>
      <c r="BB472" s="1"/>
      <c r="BC472" s="1"/>
      <c r="BD472" s="1"/>
      <c r="BE472" s="1"/>
      <c r="BF472" s="1"/>
      <c r="BG472" s="1"/>
      <c r="BH472" s="1"/>
      <c r="BI472" s="1"/>
      <c r="BJ472" s="1"/>
    </row>
    <row r="473">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1"/>
      <c r="AZ473" s="1"/>
      <c r="BA473" s="1"/>
      <c r="BB473" s="1"/>
      <c r="BC473" s="1"/>
      <c r="BD473" s="1"/>
      <c r="BE473" s="1"/>
      <c r="BF473" s="1"/>
      <c r="BG473" s="1"/>
      <c r="BH473" s="1"/>
      <c r="BI473" s="1"/>
      <c r="BJ473" s="1"/>
    </row>
    <row r="474">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1"/>
      <c r="AZ474" s="1"/>
      <c r="BA474" s="1"/>
      <c r="BB474" s="1"/>
      <c r="BC474" s="1"/>
      <c r="BD474" s="1"/>
      <c r="BE474" s="1"/>
      <c r="BF474" s="1"/>
      <c r="BG474" s="1"/>
      <c r="BH474" s="1"/>
      <c r="BI474" s="1"/>
      <c r="BJ474" s="1"/>
    </row>
    <row r="475">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1"/>
      <c r="AZ475" s="1"/>
      <c r="BA475" s="1"/>
      <c r="BB475" s="1"/>
      <c r="BC475" s="1"/>
      <c r="BD475" s="1"/>
      <c r="BE475" s="1"/>
      <c r="BF475" s="1"/>
      <c r="BG475" s="1"/>
      <c r="BH475" s="1"/>
      <c r="BI475" s="1"/>
      <c r="BJ475" s="1"/>
    </row>
    <row r="476">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1"/>
      <c r="AZ476" s="1"/>
      <c r="BA476" s="1"/>
      <c r="BB476" s="1"/>
      <c r="BC476" s="1"/>
      <c r="BD476" s="1"/>
      <c r="BE476" s="1"/>
      <c r="BF476" s="1"/>
      <c r="BG476" s="1"/>
      <c r="BH476" s="1"/>
      <c r="BI476" s="1"/>
      <c r="BJ476" s="1"/>
    </row>
    <row r="477">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1"/>
      <c r="AZ477" s="1"/>
      <c r="BA477" s="1"/>
      <c r="BB477" s="1"/>
      <c r="BC477" s="1"/>
      <c r="BD477" s="1"/>
      <c r="BE477" s="1"/>
      <c r="BF477" s="1"/>
      <c r="BG477" s="1"/>
      <c r="BH477" s="1"/>
      <c r="BI477" s="1"/>
      <c r="BJ477" s="1"/>
    </row>
    <row r="478">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1"/>
      <c r="AZ478" s="1"/>
      <c r="BA478" s="1"/>
      <c r="BB478" s="1"/>
      <c r="BC478" s="1"/>
      <c r="BD478" s="1"/>
      <c r="BE478" s="1"/>
      <c r="BF478" s="1"/>
      <c r="BG478" s="1"/>
      <c r="BH478" s="1"/>
      <c r="BI478" s="1"/>
      <c r="BJ478" s="1"/>
    </row>
    <row r="479">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1"/>
      <c r="AZ479" s="1"/>
      <c r="BA479" s="1"/>
      <c r="BB479" s="1"/>
      <c r="BC479" s="1"/>
      <c r="BD479" s="1"/>
      <c r="BE479" s="1"/>
      <c r="BF479" s="1"/>
      <c r="BG479" s="1"/>
      <c r="BH479" s="1"/>
      <c r="BI479" s="1"/>
      <c r="BJ479" s="1"/>
    </row>
    <row r="480">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1"/>
      <c r="AZ480" s="1"/>
      <c r="BA480" s="1"/>
      <c r="BB480" s="1"/>
      <c r="BC480" s="1"/>
      <c r="BD480" s="1"/>
      <c r="BE480" s="1"/>
      <c r="BF480" s="1"/>
      <c r="BG480" s="1"/>
      <c r="BH480" s="1"/>
      <c r="BI480" s="1"/>
      <c r="BJ480" s="1"/>
    </row>
    <row r="481">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1"/>
      <c r="AZ481" s="1"/>
      <c r="BA481" s="1"/>
      <c r="BB481" s="1"/>
      <c r="BC481" s="1"/>
      <c r="BD481" s="1"/>
      <c r="BE481" s="1"/>
      <c r="BF481" s="1"/>
      <c r="BG481" s="1"/>
      <c r="BH481" s="1"/>
      <c r="BI481" s="1"/>
      <c r="BJ481" s="1"/>
    </row>
    <row r="482">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1"/>
      <c r="AZ482" s="1"/>
      <c r="BA482" s="1"/>
      <c r="BB482" s="1"/>
      <c r="BC482" s="1"/>
      <c r="BD482" s="1"/>
      <c r="BE482" s="1"/>
      <c r="BF482" s="1"/>
      <c r="BG482" s="1"/>
      <c r="BH482" s="1"/>
      <c r="BI482" s="1"/>
      <c r="BJ482" s="1"/>
    </row>
    <row r="483">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1"/>
      <c r="AZ483" s="1"/>
      <c r="BA483" s="1"/>
      <c r="BB483" s="1"/>
      <c r="BC483" s="1"/>
      <c r="BD483" s="1"/>
      <c r="BE483" s="1"/>
      <c r="BF483" s="1"/>
      <c r="BG483" s="1"/>
      <c r="BH483" s="1"/>
      <c r="BI483" s="1"/>
      <c r="BJ483" s="1"/>
    </row>
    <row r="484">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1"/>
      <c r="AZ484" s="1"/>
      <c r="BA484" s="1"/>
      <c r="BB484" s="1"/>
      <c r="BC484" s="1"/>
      <c r="BD484" s="1"/>
      <c r="BE484" s="1"/>
      <c r="BF484" s="1"/>
      <c r="BG484" s="1"/>
      <c r="BH484" s="1"/>
      <c r="BI484" s="1"/>
      <c r="BJ484" s="1"/>
    </row>
    <row r="485">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1"/>
      <c r="AZ485" s="1"/>
      <c r="BA485" s="1"/>
      <c r="BB485" s="1"/>
      <c r="BC485" s="1"/>
      <c r="BD485" s="1"/>
      <c r="BE485" s="1"/>
      <c r="BF485" s="1"/>
      <c r="BG485" s="1"/>
      <c r="BH485" s="1"/>
      <c r="BI485" s="1"/>
      <c r="BJ485" s="1"/>
    </row>
    <row r="486">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1"/>
      <c r="AZ486" s="1"/>
      <c r="BA486" s="1"/>
      <c r="BB486" s="1"/>
      <c r="BC486" s="1"/>
      <c r="BD486" s="1"/>
      <c r="BE486" s="1"/>
      <c r="BF486" s="1"/>
      <c r="BG486" s="1"/>
      <c r="BH486" s="1"/>
      <c r="BI486" s="1"/>
      <c r="BJ486" s="1"/>
    </row>
    <row r="487">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1"/>
      <c r="AZ487" s="1"/>
      <c r="BA487" s="1"/>
      <c r="BB487" s="1"/>
      <c r="BC487" s="1"/>
      <c r="BD487" s="1"/>
      <c r="BE487" s="1"/>
      <c r="BF487" s="1"/>
      <c r="BG487" s="1"/>
      <c r="BH487" s="1"/>
      <c r="BI487" s="1"/>
      <c r="BJ487" s="1"/>
    </row>
    <row r="488">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1"/>
      <c r="AZ488" s="1"/>
      <c r="BA488" s="1"/>
      <c r="BB488" s="1"/>
      <c r="BC488" s="1"/>
      <c r="BD488" s="1"/>
      <c r="BE488" s="1"/>
      <c r="BF488" s="1"/>
      <c r="BG488" s="1"/>
      <c r="BH488" s="1"/>
      <c r="BI488" s="1"/>
      <c r="BJ488" s="1"/>
    </row>
    <row r="489">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1"/>
      <c r="AZ489" s="1"/>
      <c r="BA489" s="1"/>
      <c r="BB489" s="1"/>
      <c r="BC489" s="1"/>
      <c r="BD489" s="1"/>
      <c r="BE489" s="1"/>
      <c r="BF489" s="1"/>
      <c r="BG489" s="1"/>
      <c r="BH489" s="1"/>
      <c r="BI489" s="1"/>
      <c r="BJ489" s="1"/>
    </row>
    <row r="490">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1"/>
      <c r="AZ490" s="1"/>
      <c r="BA490" s="1"/>
      <c r="BB490" s="1"/>
      <c r="BC490" s="1"/>
      <c r="BD490" s="1"/>
      <c r="BE490" s="1"/>
      <c r="BF490" s="1"/>
      <c r="BG490" s="1"/>
      <c r="BH490" s="1"/>
      <c r="BI490" s="1"/>
      <c r="BJ490" s="1"/>
    </row>
    <row r="491">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1"/>
      <c r="AZ491" s="1"/>
      <c r="BA491" s="1"/>
      <c r="BB491" s="1"/>
      <c r="BC491" s="1"/>
      <c r="BD491" s="1"/>
      <c r="BE491" s="1"/>
      <c r="BF491" s="1"/>
      <c r="BG491" s="1"/>
      <c r="BH491" s="1"/>
      <c r="BI491" s="1"/>
      <c r="BJ491" s="1"/>
    </row>
    <row r="492">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1"/>
      <c r="AZ492" s="1"/>
      <c r="BA492" s="1"/>
      <c r="BB492" s="1"/>
      <c r="BC492" s="1"/>
      <c r="BD492" s="1"/>
      <c r="BE492" s="1"/>
      <c r="BF492" s="1"/>
      <c r="BG492" s="1"/>
      <c r="BH492" s="1"/>
      <c r="BI492" s="1"/>
      <c r="BJ492" s="1"/>
    </row>
    <row r="493">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1"/>
      <c r="AZ493" s="1"/>
      <c r="BA493" s="1"/>
      <c r="BB493" s="1"/>
      <c r="BC493" s="1"/>
      <c r="BD493" s="1"/>
      <c r="BE493" s="1"/>
      <c r="BF493" s="1"/>
      <c r="BG493" s="1"/>
      <c r="BH493" s="1"/>
      <c r="BI493" s="1"/>
      <c r="BJ493" s="1"/>
    </row>
    <row r="494">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1"/>
      <c r="AZ494" s="1"/>
      <c r="BA494" s="1"/>
      <c r="BB494" s="1"/>
      <c r="BC494" s="1"/>
      <c r="BD494" s="1"/>
      <c r="BE494" s="1"/>
      <c r="BF494" s="1"/>
      <c r="BG494" s="1"/>
      <c r="BH494" s="1"/>
      <c r="BI494" s="1"/>
      <c r="BJ494" s="1"/>
    </row>
    <row r="495">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1"/>
      <c r="AZ495" s="1"/>
      <c r="BA495" s="1"/>
      <c r="BB495" s="1"/>
      <c r="BC495" s="1"/>
      <c r="BD495" s="1"/>
      <c r="BE495" s="1"/>
      <c r="BF495" s="1"/>
      <c r="BG495" s="1"/>
      <c r="BH495" s="1"/>
      <c r="BI495" s="1"/>
      <c r="BJ495" s="1"/>
    </row>
    <row r="496">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1"/>
      <c r="AZ496" s="1"/>
      <c r="BA496" s="1"/>
      <c r="BB496" s="1"/>
      <c r="BC496" s="1"/>
      <c r="BD496" s="1"/>
      <c r="BE496" s="1"/>
      <c r="BF496" s="1"/>
      <c r="BG496" s="1"/>
      <c r="BH496" s="1"/>
      <c r="BI496" s="1"/>
      <c r="BJ496" s="1"/>
    </row>
    <row r="497">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1"/>
      <c r="AZ497" s="1"/>
      <c r="BA497" s="1"/>
      <c r="BB497" s="1"/>
      <c r="BC497" s="1"/>
      <c r="BD497" s="1"/>
      <c r="BE497" s="1"/>
      <c r="BF497" s="1"/>
      <c r="BG497" s="1"/>
      <c r="BH497" s="1"/>
      <c r="BI497" s="1"/>
      <c r="BJ497" s="1"/>
    </row>
    <row r="498">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1"/>
      <c r="AZ498" s="1"/>
      <c r="BA498" s="1"/>
      <c r="BB498" s="1"/>
      <c r="BC498" s="1"/>
      <c r="BD498" s="1"/>
      <c r="BE498" s="1"/>
      <c r="BF498" s="1"/>
      <c r="BG498" s="1"/>
      <c r="BH498" s="1"/>
      <c r="BI498" s="1"/>
      <c r="BJ498" s="1"/>
    </row>
    <row r="499">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1"/>
      <c r="AZ499" s="1"/>
      <c r="BA499" s="1"/>
      <c r="BB499" s="1"/>
      <c r="BC499" s="1"/>
      <c r="BD499" s="1"/>
      <c r="BE499" s="1"/>
      <c r="BF499" s="1"/>
      <c r="BG499" s="1"/>
      <c r="BH499" s="1"/>
      <c r="BI499" s="1"/>
      <c r="BJ499" s="1"/>
    </row>
    <row r="500">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1"/>
      <c r="AZ500" s="1"/>
      <c r="BA500" s="1"/>
      <c r="BB500" s="1"/>
      <c r="BC500" s="1"/>
      <c r="BD500" s="1"/>
      <c r="BE500" s="1"/>
      <c r="BF500" s="1"/>
      <c r="BG500" s="1"/>
      <c r="BH500" s="1"/>
      <c r="BI500" s="1"/>
      <c r="BJ500" s="1"/>
    </row>
    <row r="501">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1"/>
      <c r="AZ501" s="1"/>
      <c r="BA501" s="1"/>
      <c r="BB501" s="1"/>
      <c r="BC501" s="1"/>
      <c r="BD501" s="1"/>
      <c r="BE501" s="1"/>
      <c r="BF501" s="1"/>
      <c r="BG501" s="1"/>
      <c r="BH501" s="1"/>
      <c r="BI501" s="1"/>
      <c r="BJ501" s="1"/>
    </row>
    <row r="502">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1"/>
      <c r="AZ502" s="1"/>
      <c r="BA502" s="1"/>
      <c r="BB502" s="1"/>
      <c r="BC502" s="1"/>
      <c r="BD502" s="1"/>
      <c r="BE502" s="1"/>
      <c r="BF502" s="1"/>
      <c r="BG502" s="1"/>
      <c r="BH502" s="1"/>
      <c r="BI502" s="1"/>
      <c r="BJ502" s="1"/>
    </row>
    <row r="503">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1"/>
      <c r="AZ503" s="1"/>
      <c r="BA503" s="1"/>
      <c r="BB503" s="1"/>
      <c r="BC503" s="1"/>
      <c r="BD503" s="1"/>
      <c r="BE503" s="1"/>
      <c r="BF503" s="1"/>
      <c r="BG503" s="1"/>
      <c r="BH503" s="1"/>
      <c r="BI503" s="1"/>
      <c r="BJ503" s="1"/>
    </row>
    <row r="504">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1"/>
      <c r="AZ504" s="1"/>
      <c r="BA504" s="1"/>
      <c r="BB504" s="1"/>
      <c r="BC504" s="1"/>
      <c r="BD504" s="1"/>
      <c r="BE504" s="1"/>
      <c r="BF504" s="1"/>
      <c r="BG504" s="1"/>
      <c r="BH504" s="1"/>
      <c r="BI504" s="1"/>
      <c r="BJ504" s="1"/>
    </row>
    <row r="505">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1"/>
      <c r="AZ505" s="1"/>
      <c r="BA505" s="1"/>
      <c r="BB505" s="1"/>
      <c r="BC505" s="1"/>
      <c r="BD505" s="1"/>
      <c r="BE505" s="1"/>
      <c r="BF505" s="1"/>
      <c r="BG505" s="1"/>
      <c r="BH505" s="1"/>
      <c r="BI505" s="1"/>
      <c r="BJ505" s="1"/>
    </row>
    <row r="506">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1"/>
      <c r="AZ506" s="1"/>
      <c r="BA506" s="1"/>
      <c r="BB506" s="1"/>
      <c r="BC506" s="1"/>
      <c r="BD506" s="1"/>
      <c r="BE506" s="1"/>
      <c r="BF506" s="1"/>
      <c r="BG506" s="1"/>
      <c r="BH506" s="1"/>
      <c r="BI506" s="1"/>
      <c r="BJ506" s="1"/>
    </row>
    <row r="507">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1"/>
      <c r="AZ507" s="1"/>
      <c r="BA507" s="1"/>
      <c r="BB507" s="1"/>
      <c r="BC507" s="1"/>
      <c r="BD507" s="1"/>
      <c r="BE507" s="1"/>
      <c r="BF507" s="1"/>
      <c r="BG507" s="1"/>
      <c r="BH507" s="1"/>
      <c r="BI507" s="1"/>
      <c r="BJ507" s="1"/>
    </row>
    <row r="508">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1"/>
      <c r="AZ508" s="1"/>
      <c r="BA508" s="1"/>
      <c r="BB508" s="1"/>
      <c r="BC508" s="1"/>
      <c r="BD508" s="1"/>
      <c r="BE508" s="1"/>
      <c r="BF508" s="1"/>
      <c r="BG508" s="1"/>
      <c r="BH508" s="1"/>
      <c r="BI508" s="1"/>
      <c r="BJ508" s="1"/>
    </row>
    <row r="509">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1"/>
      <c r="AZ509" s="1"/>
      <c r="BA509" s="1"/>
      <c r="BB509" s="1"/>
      <c r="BC509" s="1"/>
      <c r="BD509" s="1"/>
      <c r="BE509" s="1"/>
      <c r="BF509" s="1"/>
      <c r="BG509" s="1"/>
      <c r="BH509" s="1"/>
      <c r="BI509" s="1"/>
      <c r="BJ509" s="1"/>
    </row>
    <row r="510">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1"/>
      <c r="AZ510" s="1"/>
      <c r="BA510" s="1"/>
      <c r="BB510" s="1"/>
      <c r="BC510" s="1"/>
      <c r="BD510" s="1"/>
      <c r="BE510" s="1"/>
      <c r="BF510" s="1"/>
      <c r="BG510" s="1"/>
      <c r="BH510" s="1"/>
      <c r="BI510" s="1"/>
      <c r="BJ510" s="1"/>
    </row>
    <row r="511">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1"/>
      <c r="AZ511" s="1"/>
      <c r="BA511" s="1"/>
      <c r="BB511" s="1"/>
      <c r="BC511" s="1"/>
      <c r="BD511" s="1"/>
      <c r="BE511" s="1"/>
      <c r="BF511" s="1"/>
      <c r="BG511" s="1"/>
      <c r="BH511" s="1"/>
      <c r="BI511" s="1"/>
      <c r="BJ511" s="1"/>
    </row>
    <row r="512">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1"/>
      <c r="AZ512" s="1"/>
      <c r="BA512" s="1"/>
      <c r="BB512" s="1"/>
      <c r="BC512" s="1"/>
      <c r="BD512" s="1"/>
      <c r="BE512" s="1"/>
      <c r="BF512" s="1"/>
      <c r="BG512" s="1"/>
      <c r="BH512" s="1"/>
      <c r="BI512" s="1"/>
      <c r="BJ512" s="1"/>
    </row>
    <row r="513">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1"/>
      <c r="AZ513" s="1"/>
      <c r="BA513" s="1"/>
      <c r="BB513" s="1"/>
      <c r="BC513" s="1"/>
      <c r="BD513" s="1"/>
      <c r="BE513" s="1"/>
      <c r="BF513" s="1"/>
      <c r="BG513" s="1"/>
      <c r="BH513" s="1"/>
      <c r="BI513" s="1"/>
      <c r="BJ513" s="1"/>
    </row>
    <row r="514">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1"/>
      <c r="AZ514" s="1"/>
      <c r="BA514" s="1"/>
      <c r="BB514" s="1"/>
      <c r="BC514" s="1"/>
      <c r="BD514" s="1"/>
      <c r="BE514" s="1"/>
      <c r="BF514" s="1"/>
      <c r="BG514" s="1"/>
      <c r="BH514" s="1"/>
      <c r="BI514" s="1"/>
      <c r="BJ514" s="1"/>
    </row>
    <row r="515">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1"/>
      <c r="AZ515" s="1"/>
      <c r="BA515" s="1"/>
      <c r="BB515" s="1"/>
      <c r="BC515" s="1"/>
      <c r="BD515" s="1"/>
      <c r="BE515" s="1"/>
      <c r="BF515" s="1"/>
      <c r="BG515" s="1"/>
      <c r="BH515" s="1"/>
      <c r="BI515" s="1"/>
      <c r="BJ515" s="1"/>
    </row>
    <row r="516">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1"/>
      <c r="AZ516" s="1"/>
      <c r="BA516" s="1"/>
      <c r="BB516" s="1"/>
      <c r="BC516" s="1"/>
      <c r="BD516" s="1"/>
      <c r="BE516" s="1"/>
      <c r="BF516" s="1"/>
      <c r="BG516" s="1"/>
      <c r="BH516" s="1"/>
      <c r="BI516" s="1"/>
      <c r="BJ516" s="1"/>
    </row>
    <row r="517">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1"/>
      <c r="AZ517" s="1"/>
      <c r="BA517" s="1"/>
      <c r="BB517" s="1"/>
      <c r="BC517" s="1"/>
      <c r="BD517" s="1"/>
      <c r="BE517" s="1"/>
      <c r="BF517" s="1"/>
      <c r="BG517" s="1"/>
      <c r="BH517" s="1"/>
      <c r="BI517" s="1"/>
      <c r="BJ517" s="1"/>
    </row>
    <row r="518">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1"/>
      <c r="AZ518" s="1"/>
      <c r="BA518" s="1"/>
      <c r="BB518" s="1"/>
      <c r="BC518" s="1"/>
      <c r="BD518" s="1"/>
      <c r="BE518" s="1"/>
      <c r="BF518" s="1"/>
      <c r="BG518" s="1"/>
      <c r="BH518" s="1"/>
      <c r="BI518" s="1"/>
      <c r="BJ518" s="1"/>
    </row>
    <row r="519">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1"/>
      <c r="AZ519" s="1"/>
      <c r="BA519" s="1"/>
      <c r="BB519" s="1"/>
      <c r="BC519" s="1"/>
      <c r="BD519" s="1"/>
      <c r="BE519" s="1"/>
      <c r="BF519" s="1"/>
      <c r="BG519" s="1"/>
      <c r="BH519" s="1"/>
      <c r="BI519" s="1"/>
      <c r="BJ519" s="1"/>
    </row>
    <row r="520">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1"/>
      <c r="AZ520" s="1"/>
      <c r="BA520" s="1"/>
      <c r="BB520" s="1"/>
      <c r="BC520" s="1"/>
      <c r="BD520" s="1"/>
      <c r="BE520" s="1"/>
      <c r="BF520" s="1"/>
      <c r="BG520" s="1"/>
      <c r="BH520" s="1"/>
      <c r="BI520" s="1"/>
      <c r="BJ520" s="1"/>
    </row>
    <row r="521">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1"/>
      <c r="AZ521" s="1"/>
      <c r="BA521" s="1"/>
      <c r="BB521" s="1"/>
      <c r="BC521" s="1"/>
      <c r="BD521" s="1"/>
      <c r="BE521" s="1"/>
      <c r="BF521" s="1"/>
      <c r="BG521" s="1"/>
      <c r="BH521" s="1"/>
      <c r="BI521" s="1"/>
      <c r="BJ521" s="1"/>
    </row>
    <row r="522">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1"/>
      <c r="AZ522" s="1"/>
      <c r="BA522" s="1"/>
      <c r="BB522" s="1"/>
      <c r="BC522" s="1"/>
      <c r="BD522" s="1"/>
      <c r="BE522" s="1"/>
      <c r="BF522" s="1"/>
      <c r="BG522" s="1"/>
      <c r="BH522" s="1"/>
      <c r="BI522" s="1"/>
      <c r="BJ522" s="1"/>
    </row>
    <row r="523">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1"/>
      <c r="AZ523" s="1"/>
      <c r="BA523" s="1"/>
      <c r="BB523" s="1"/>
      <c r="BC523" s="1"/>
      <c r="BD523" s="1"/>
      <c r="BE523" s="1"/>
      <c r="BF523" s="1"/>
      <c r="BG523" s="1"/>
      <c r="BH523" s="1"/>
      <c r="BI523" s="1"/>
      <c r="BJ523" s="1"/>
    </row>
    <row r="524">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1"/>
      <c r="AZ524" s="1"/>
      <c r="BA524" s="1"/>
      <c r="BB524" s="1"/>
      <c r="BC524" s="1"/>
      <c r="BD524" s="1"/>
      <c r="BE524" s="1"/>
      <c r="BF524" s="1"/>
      <c r="BG524" s="1"/>
      <c r="BH524" s="1"/>
      <c r="BI524" s="1"/>
      <c r="BJ524" s="1"/>
    </row>
    <row r="525">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1"/>
      <c r="AZ525" s="1"/>
      <c r="BA525" s="1"/>
      <c r="BB525" s="1"/>
      <c r="BC525" s="1"/>
      <c r="BD525" s="1"/>
      <c r="BE525" s="1"/>
      <c r="BF525" s="1"/>
      <c r="BG525" s="1"/>
      <c r="BH525" s="1"/>
      <c r="BI525" s="1"/>
      <c r="BJ525" s="1"/>
    </row>
    <row r="526">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1"/>
      <c r="AZ526" s="1"/>
      <c r="BA526" s="1"/>
      <c r="BB526" s="1"/>
      <c r="BC526" s="1"/>
      <c r="BD526" s="1"/>
      <c r="BE526" s="1"/>
      <c r="BF526" s="1"/>
      <c r="BG526" s="1"/>
      <c r="BH526" s="1"/>
      <c r="BI526" s="1"/>
      <c r="BJ526" s="1"/>
    </row>
    <row r="527">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1"/>
      <c r="AZ527" s="1"/>
      <c r="BA527" s="1"/>
      <c r="BB527" s="1"/>
      <c r="BC527" s="1"/>
      <c r="BD527" s="1"/>
      <c r="BE527" s="1"/>
      <c r="BF527" s="1"/>
      <c r="BG527" s="1"/>
      <c r="BH527" s="1"/>
      <c r="BI527" s="1"/>
      <c r="BJ527" s="1"/>
    </row>
    <row r="528">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1"/>
      <c r="AZ528" s="1"/>
      <c r="BA528" s="1"/>
      <c r="BB528" s="1"/>
      <c r="BC528" s="1"/>
      <c r="BD528" s="1"/>
      <c r="BE528" s="1"/>
      <c r="BF528" s="1"/>
      <c r="BG528" s="1"/>
      <c r="BH528" s="1"/>
      <c r="BI528" s="1"/>
      <c r="BJ528" s="1"/>
    </row>
    <row r="529">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1"/>
      <c r="AZ529" s="1"/>
      <c r="BA529" s="1"/>
      <c r="BB529" s="1"/>
      <c r="BC529" s="1"/>
      <c r="BD529" s="1"/>
      <c r="BE529" s="1"/>
      <c r="BF529" s="1"/>
      <c r="BG529" s="1"/>
      <c r="BH529" s="1"/>
      <c r="BI529" s="1"/>
      <c r="BJ529" s="1"/>
    </row>
    <row r="530">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1"/>
      <c r="AZ530" s="1"/>
      <c r="BA530" s="1"/>
      <c r="BB530" s="1"/>
      <c r="BC530" s="1"/>
      <c r="BD530" s="1"/>
      <c r="BE530" s="1"/>
      <c r="BF530" s="1"/>
      <c r="BG530" s="1"/>
      <c r="BH530" s="1"/>
      <c r="BI530" s="1"/>
      <c r="BJ530" s="1"/>
    </row>
    <row r="531">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1"/>
      <c r="AZ531" s="1"/>
      <c r="BA531" s="1"/>
      <c r="BB531" s="1"/>
      <c r="BC531" s="1"/>
      <c r="BD531" s="1"/>
      <c r="BE531" s="1"/>
      <c r="BF531" s="1"/>
      <c r="BG531" s="1"/>
      <c r="BH531" s="1"/>
      <c r="BI531" s="1"/>
      <c r="BJ531" s="1"/>
    </row>
    <row r="532">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1"/>
      <c r="AZ532" s="1"/>
      <c r="BA532" s="1"/>
      <c r="BB532" s="1"/>
      <c r="BC532" s="1"/>
      <c r="BD532" s="1"/>
      <c r="BE532" s="1"/>
      <c r="BF532" s="1"/>
      <c r="BG532" s="1"/>
      <c r="BH532" s="1"/>
      <c r="BI532" s="1"/>
      <c r="BJ532" s="1"/>
    </row>
    <row r="533">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1"/>
      <c r="AZ533" s="1"/>
      <c r="BA533" s="1"/>
      <c r="BB533" s="1"/>
      <c r="BC533" s="1"/>
      <c r="BD533" s="1"/>
      <c r="BE533" s="1"/>
      <c r="BF533" s="1"/>
      <c r="BG533" s="1"/>
      <c r="BH533" s="1"/>
      <c r="BI533" s="1"/>
      <c r="BJ533" s="1"/>
    </row>
    <row r="534">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1"/>
      <c r="AZ534" s="1"/>
      <c r="BA534" s="1"/>
      <c r="BB534" s="1"/>
      <c r="BC534" s="1"/>
      <c r="BD534" s="1"/>
      <c r="BE534" s="1"/>
      <c r="BF534" s="1"/>
      <c r="BG534" s="1"/>
      <c r="BH534" s="1"/>
      <c r="BI534" s="1"/>
      <c r="BJ534" s="1"/>
    </row>
    <row r="535">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1"/>
      <c r="AZ535" s="1"/>
      <c r="BA535" s="1"/>
      <c r="BB535" s="1"/>
      <c r="BC535" s="1"/>
      <c r="BD535" s="1"/>
      <c r="BE535" s="1"/>
      <c r="BF535" s="1"/>
      <c r="BG535" s="1"/>
      <c r="BH535" s="1"/>
      <c r="BI535" s="1"/>
      <c r="BJ535" s="1"/>
    </row>
    <row r="536">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1"/>
      <c r="AZ536" s="1"/>
      <c r="BA536" s="1"/>
      <c r="BB536" s="1"/>
      <c r="BC536" s="1"/>
      <c r="BD536" s="1"/>
      <c r="BE536" s="1"/>
      <c r="BF536" s="1"/>
      <c r="BG536" s="1"/>
      <c r="BH536" s="1"/>
      <c r="BI536" s="1"/>
      <c r="BJ536" s="1"/>
    </row>
    <row r="537">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1"/>
      <c r="AZ537" s="1"/>
      <c r="BA537" s="1"/>
      <c r="BB537" s="1"/>
      <c r="BC537" s="1"/>
      <c r="BD537" s="1"/>
      <c r="BE537" s="1"/>
      <c r="BF537" s="1"/>
      <c r="BG537" s="1"/>
      <c r="BH537" s="1"/>
      <c r="BI537" s="1"/>
      <c r="BJ537" s="1"/>
    </row>
    <row r="538">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1"/>
      <c r="AZ538" s="1"/>
      <c r="BA538" s="1"/>
      <c r="BB538" s="1"/>
      <c r="BC538" s="1"/>
      <c r="BD538" s="1"/>
      <c r="BE538" s="1"/>
      <c r="BF538" s="1"/>
      <c r="BG538" s="1"/>
      <c r="BH538" s="1"/>
      <c r="BI538" s="1"/>
      <c r="BJ538" s="1"/>
    </row>
    <row r="539">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1"/>
      <c r="AZ539" s="1"/>
      <c r="BA539" s="1"/>
      <c r="BB539" s="1"/>
      <c r="BC539" s="1"/>
      <c r="BD539" s="1"/>
      <c r="BE539" s="1"/>
      <c r="BF539" s="1"/>
      <c r="BG539" s="1"/>
      <c r="BH539" s="1"/>
      <c r="BI539" s="1"/>
      <c r="BJ539" s="1"/>
    </row>
    <row r="540">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1"/>
      <c r="AZ540" s="1"/>
      <c r="BA540" s="1"/>
      <c r="BB540" s="1"/>
      <c r="BC540" s="1"/>
      <c r="BD540" s="1"/>
      <c r="BE540" s="1"/>
      <c r="BF540" s="1"/>
      <c r="BG540" s="1"/>
      <c r="BH540" s="1"/>
      <c r="BI540" s="1"/>
      <c r="BJ540" s="1"/>
    </row>
    <row r="541">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1"/>
      <c r="AZ541" s="1"/>
      <c r="BA541" s="1"/>
      <c r="BB541" s="1"/>
      <c r="BC541" s="1"/>
      <c r="BD541" s="1"/>
      <c r="BE541" s="1"/>
      <c r="BF541" s="1"/>
      <c r="BG541" s="1"/>
      <c r="BH541" s="1"/>
      <c r="BI541" s="1"/>
      <c r="BJ541" s="1"/>
    </row>
    <row r="542">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1"/>
      <c r="AZ542" s="1"/>
      <c r="BA542" s="1"/>
      <c r="BB542" s="1"/>
      <c r="BC542" s="1"/>
      <c r="BD542" s="1"/>
      <c r="BE542" s="1"/>
      <c r="BF542" s="1"/>
      <c r="BG542" s="1"/>
      <c r="BH542" s="1"/>
      <c r="BI542" s="1"/>
      <c r="BJ542" s="1"/>
    </row>
    <row r="543">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1"/>
      <c r="AZ543" s="1"/>
      <c r="BA543" s="1"/>
      <c r="BB543" s="1"/>
      <c r="BC543" s="1"/>
      <c r="BD543" s="1"/>
      <c r="BE543" s="1"/>
      <c r="BF543" s="1"/>
      <c r="BG543" s="1"/>
      <c r="BH543" s="1"/>
      <c r="BI543" s="1"/>
      <c r="BJ543" s="1"/>
    </row>
    <row r="544">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1"/>
      <c r="AZ544" s="1"/>
      <c r="BA544" s="1"/>
      <c r="BB544" s="1"/>
      <c r="BC544" s="1"/>
      <c r="BD544" s="1"/>
      <c r="BE544" s="1"/>
      <c r="BF544" s="1"/>
      <c r="BG544" s="1"/>
      <c r="BH544" s="1"/>
      <c r="BI544" s="1"/>
      <c r="BJ544" s="1"/>
    </row>
    <row r="545">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1"/>
      <c r="AZ545" s="1"/>
      <c r="BA545" s="1"/>
      <c r="BB545" s="1"/>
      <c r="BC545" s="1"/>
      <c r="BD545" s="1"/>
      <c r="BE545" s="1"/>
      <c r="BF545" s="1"/>
      <c r="BG545" s="1"/>
      <c r="BH545" s="1"/>
      <c r="BI545" s="1"/>
      <c r="BJ545" s="1"/>
    </row>
    <row r="546">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1"/>
      <c r="AZ546" s="1"/>
      <c r="BA546" s="1"/>
      <c r="BB546" s="1"/>
      <c r="BC546" s="1"/>
      <c r="BD546" s="1"/>
      <c r="BE546" s="1"/>
      <c r="BF546" s="1"/>
      <c r="BG546" s="1"/>
      <c r="BH546" s="1"/>
      <c r="BI546" s="1"/>
      <c r="BJ546" s="1"/>
    </row>
    <row r="547">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1"/>
      <c r="AZ547" s="1"/>
      <c r="BA547" s="1"/>
      <c r="BB547" s="1"/>
      <c r="BC547" s="1"/>
      <c r="BD547" s="1"/>
      <c r="BE547" s="1"/>
      <c r="BF547" s="1"/>
      <c r="BG547" s="1"/>
      <c r="BH547" s="1"/>
      <c r="BI547" s="1"/>
      <c r="BJ547" s="1"/>
    </row>
    <row r="548">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1"/>
      <c r="AZ548" s="1"/>
      <c r="BA548" s="1"/>
      <c r="BB548" s="1"/>
      <c r="BC548" s="1"/>
      <c r="BD548" s="1"/>
      <c r="BE548" s="1"/>
      <c r="BF548" s="1"/>
      <c r="BG548" s="1"/>
      <c r="BH548" s="1"/>
      <c r="BI548" s="1"/>
      <c r="BJ548" s="1"/>
    </row>
    <row r="549">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1"/>
      <c r="AZ549" s="1"/>
      <c r="BA549" s="1"/>
      <c r="BB549" s="1"/>
      <c r="BC549" s="1"/>
      <c r="BD549" s="1"/>
      <c r="BE549" s="1"/>
      <c r="BF549" s="1"/>
      <c r="BG549" s="1"/>
      <c r="BH549" s="1"/>
      <c r="BI549" s="1"/>
      <c r="BJ549" s="1"/>
    </row>
    <row r="550">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1"/>
      <c r="AZ550" s="1"/>
      <c r="BA550" s="1"/>
      <c r="BB550" s="1"/>
      <c r="BC550" s="1"/>
      <c r="BD550" s="1"/>
      <c r="BE550" s="1"/>
      <c r="BF550" s="1"/>
      <c r="BG550" s="1"/>
      <c r="BH550" s="1"/>
      <c r="BI550" s="1"/>
      <c r="BJ550" s="1"/>
    </row>
    <row r="551">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1"/>
      <c r="AZ551" s="1"/>
      <c r="BA551" s="1"/>
      <c r="BB551" s="1"/>
      <c r="BC551" s="1"/>
      <c r="BD551" s="1"/>
      <c r="BE551" s="1"/>
      <c r="BF551" s="1"/>
      <c r="BG551" s="1"/>
      <c r="BH551" s="1"/>
      <c r="BI551" s="1"/>
      <c r="BJ551" s="1"/>
    </row>
    <row r="552">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1"/>
      <c r="AZ552" s="1"/>
      <c r="BA552" s="1"/>
      <c r="BB552" s="1"/>
      <c r="BC552" s="1"/>
      <c r="BD552" s="1"/>
      <c r="BE552" s="1"/>
      <c r="BF552" s="1"/>
      <c r="BG552" s="1"/>
      <c r="BH552" s="1"/>
      <c r="BI552" s="1"/>
      <c r="BJ552" s="1"/>
    </row>
    <row r="553">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1"/>
      <c r="AZ553" s="1"/>
      <c r="BA553" s="1"/>
      <c r="BB553" s="1"/>
      <c r="BC553" s="1"/>
      <c r="BD553" s="1"/>
      <c r="BE553" s="1"/>
      <c r="BF553" s="1"/>
      <c r="BG553" s="1"/>
      <c r="BH553" s="1"/>
      <c r="BI553" s="1"/>
      <c r="BJ553" s="1"/>
    </row>
    <row r="554">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1"/>
      <c r="AZ554" s="1"/>
      <c r="BA554" s="1"/>
      <c r="BB554" s="1"/>
      <c r="BC554" s="1"/>
      <c r="BD554" s="1"/>
      <c r="BE554" s="1"/>
      <c r="BF554" s="1"/>
      <c r="BG554" s="1"/>
      <c r="BH554" s="1"/>
      <c r="BI554" s="1"/>
      <c r="BJ554" s="1"/>
    </row>
    <row r="555">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1"/>
      <c r="AZ555" s="1"/>
      <c r="BA555" s="1"/>
      <c r="BB555" s="1"/>
      <c r="BC555" s="1"/>
      <c r="BD555" s="1"/>
      <c r="BE555" s="1"/>
      <c r="BF555" s="1"/>
      <c r="BG555" s="1"/>
      <c r="BH555" s="1"/>
      <c r="BI555" s="1"/>
      <c r="BJ555" s="1"/>
    </row>
    <row r="556">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1"/>
      <c r="AZ556" s="1"/>
      <c r="BA556" s="1"/>
      <c r="BB556" s="1"/>
      <c r="BC556" s="1"/>
      <c r="BD556" s="1"/>
      <c r="BE556" s="1"/>
      <c r="BF556" s="1"/>
      <c r="BG556" s="1"/>
      <c r="BH556" s="1"/>
      <c r="BI556" s="1"/>
      <c r="BJ556" s="1"/>
    </row>
    <row r="557">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1"/>
      <c r="AZ557" s="1"/>
      <c r="BA557" s="1"/>
      <c r="BB557" s="1"/>
      <c r="BC557" s="1"/>
      <c r="BD557" s="1"/>
      <c r="BE557" s="1"/>
      <c r="BF557" s="1"/>
      <c r="BG557" s="1"/>
      <c r="BH557" s="1"/>
      <c r="BI557" s="1"/>
      <c r="BJ557" s="1"/>
    </row>
    <row r="558">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1"/>
      <c r="AZ558" s="1"/>
      <c r="BA558" s="1"/>
      <c r="BB558" s="1"/>
      <c r="BC558" s="1"/>
      <c r="BD558" s="1"/>
      <c r="BE558" s="1"/>
      <c r="BF558" s="1"/>
      <c r="BG558" s="1"/>
      <c r="BH558" s="1"/>
      <c r="BI558" s="1"/>
      <c r="BJ558" s="1"/>
    </row>
    <row r="559">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1"/>
      <c r="AZ559" s="1"/>
      <c r="BA559" s="1"/>
      <c r="BB559" s="1"/>
      <c r="BC559" s="1"/>
      <c r="BD559" s="1"/>
      <c r="BE559" s="1"/>
      <c r="BF559" s="1"/>
      <c r="BG559" s="1"/>
      <c r="BH559" s="1"/>
      <c r="BI559" s="1"/>
      <c r="BJ559" s="1"/>
    </row>
    <row r="560">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1"/>
      <c r="AZ560" s="1"/>
      <c r="BA560" s="1"/>
      <c r="BB560" s="1"/>
      <c r="BC560" s="1"/>
      <c r="BD560" s="1"/>
      <c r="BE560" s="1"/>
      <c r="BF560" s="1"/>
      <c r="BG560" s="1"/>
      <c r="BH560" s="1"/>
      <c r="BI560" s="1"/>
      <c r="BJ560" s="1"/>
    </row>
    <row r="561">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1"/>
      <c r="AZ561" s="1"/>
      <c r="BA561" s="1"/>
      <c r="BB561" s="1"/>
      <c r="BC561" s="1"/>
      <c r="BD561" s="1"/>
      <c r="BE561" s="1"/>
      <c r="BF561" s="1"/>
      <c r="BG561" s="1"/>
      <c r="BH561" s="1"/>
      <c r="BI561" s="1"/>
      <c r="BJ561" s="1"/>
    </row>
    <row r="562">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1"/>
      <c r="AZ562" s="1"/>
      <c r="BA562" s="1"/>
      <c r="BB562" s="1"/>
      <c r="BC562" s="1"/>
      <c r="BD562" s="1"/>
      <c r="BE562" s="1"/>
      <c r="BF562" s="1"/>
      <c r="BG562" s="1"/>
      <c r="BH562" s="1"/>
      <c r="BI562" s="1"/>
      <c r="BJ562" s="1"/>
    </row>
    <row r="563">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1"/>
      <c r="AZ563" s="1"/>
      <c r="BA563" s="1"/>
      <c r="BB563" s="1"/>
      <c r="BC563" s="1"/>
      <c r="BD563" s="1"/>
      <c r="BE563" s="1"/>
      <c r="BF563" s="1"/>
      <c r="BG563" s="1"/>
      <c r="BH563" s="1"/>
      <c r="BI563" s="1"/>
      <c r="BJ563" s="1"/>
    </row>
    <row r="564">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1"/>
      <c r="AZ564" s="1"/>
      <c r="BA564" s="1"/>
      <c r="BB564" s="1"/>
      <c r="BC564" s="1"/>
      <c r="BD564" s="1"/>
      <c r="BE564" s="1"/>
      <c r="BF564" s="1"/>
      <c r="BG564" s="1"/>
      <c r="BH564" s="1"/>
      <c r="BI564" s="1"/>
      <c r="BJ564" s="1"/>
    </row>
    <row r="565">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1"/>
      <c r="AZ565" s="1"/>
      <c r="BA565" s="1"/>
      <c r="BB565" s="1"/>
      <c r="BC565" s="1"/>
      <c r="BD565" s="1"/>
      <c r="BE565" s="1"/>
      <c r="BF565" s="1"/>
      <c r="BG565" s="1"/>
      <c r="BH565" s="1"/>
      <c r="BI565" s="1"/>
      <c r="BJ565" s="1"/>
    </row>
    <row r="566">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1"/>
      <c r="AZ566" s="1"/>
      <c r="BA566" s="1"/>
      <c r="BB566" s="1"/>
      <c r="BC566" s="1"/>
      <c r="BD566" s="1"/>
      <c r="BE566" s="1"/>
      <c r="BF566" s="1"/>
      <c r="BG566" s="1"/>
      <c r="BH566" s="1"/>
      <c r="BI566" s="1"/>
      <c r="BJ566" s="1"/>
    </row>
    <row r="567">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1"/>
      <c r="AZ567" s="1"/>
      <c r="BA567" s="1"/>
      <c r="BB567" s="1"/>
      <c r="BC567" s="1"/>
      <c r="BD567" s="1"/>
      <c r="BE567" s="1"/>
      <c r="BF567" s="1"/>
      <c r="BG567" s="1"/>
      <c r="BH567" s="1"/>
      <c r="BI567" s="1"/>
      <c r="BJ567" s="1"/>
    </row>
    <row r="568">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1"/>
      <c r="AZ568" s="1"/>
      <c r="BA568" s="1"/>
      <c r="BB568" s="1"/>
      <c r="BC568" s="1"/>
      <c r="BD568" s="1"/>
      <c r="BE568" s="1"/>
      <c r="BF568" s="1"/>
      <c r="BG568" s="1"/>
      <c r="BH568" s="1"/>
      <c r="BI568" s="1"/>
      <c r="BJ568" s="1"/>
    </row>
    <row r="569">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1"/>
      <c r="AZ569" s="1"/>
      <c r="BA569" s="1"/>
      <c r="BB569" s="1"/>
      <c r="BC569" s="1"/>
      <c r="BD569" s="1"/>
      <c r="BE569" s="1"/>
      <c r="BF569" s="1"/>
      <c r="BG569" s="1"/>
      <c r="BH569" s="1"/>
      <c r="BI569" s="1"/>
      <c r="BJ569" s="1"/>
    </row>
    <row r="570">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1"/>
      <c r="AZ570" s="1"/>
      <c r="BA570" s="1"/>
      <c r="BB570" s="1"/>
      <c r="BC570" s="1"/>
      <c r="BD570" s="1"/>
      <c r="BE570" s="1"/>
      <c r="BF570" s="1"/>
      <c r="BG570" s="1"/>
      <c r="BH570" s="1"/>
      <c r="BI570" s="1"/>
      <c r="BJ570" s="1"/>
    </row>
    <row r="571">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1"/>
      <c r="AZ571" s="1"/>
      <c r="BA571" s="1"/>
      <c r="BB571" s="1"/>
      <c r="BC571" s="1"/>
      <c r="BD571" s="1"/>
      <c r="BE571" s="1"/>
      <c r="BF571" s="1"/>
      <c r="BG571" s="1"/>
      <c r="BH571" s="1"/>
      <c r="BI571" s="1"/>
      <c r="BJ571" s="1"/>
    </row>
    <row r="572">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1"/>
      <c r="AZ572" s="1"/>
      <c r="BA572" s="1"/>
      <c r="BB572" s="1"/>
      <c r="BC572" s="1"/>
      <c r="BD572" s="1"/>
      <c r="BE572" s="1"/>
      <c r="BF572" s="1"/>
      <c r="BG572" s="1"/>
      <c r="BH572" s="1"/>
      <c r="BI572" s="1"/>
      <c r="BJ572" s="1"/>
    </row>
    <row r="573">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1"/>
      <c r="AZ573" s="1"/>
      <c r="BA573" s="1"/>
      <c r="BB573" s="1"/>
      <c r="BC573" s="1"/>
      <c r="BD573" s="1"/>
      <c r="BE573" s="1"/>
      <c r="BF573" s="1"/>
      <c r="BG573" s="1"/>
      <c r="BH573" s="1"/>
      <c r="BI573" s="1"/>
      <c r="BJ573" s="1"/>
    </row>
    <row r="574">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1"/>
      <c r="AZ574" s="1"/>
      <c r="BA574" s="1"/>
      <c r="BB574" s="1"/>
      <c r="BC574" s="1"/>
      <c r="BD574" s="1"/>
      <c r="BE574" s="1"/>
      <c r="BF574" s="1"/>
      <c r="BG574" s="1"/>
      <c r="BH574" s="1"/>
      <c r="BI574" s="1"/>
      <c r="BJ574" s="1"/>
    </row>
    <row r="575">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1"/>
      <c r="AZ575" s="1"/>
      <c r="BA575" s="1"/>
      <c r="BB575" s="1"/>
      <c r="BC575" s="1"/>
      <c r="BD575" s="1"/>
      <c r="BE575" s="1"/>
      <c r="BF575" s="1"/>
      <c r="BG575" s="1"/>
      <c r="BH575" s="1"/>
      <c r="BI575" s="1"/>
      <c r="BJ575" s="1"/>
    </row>
    <row r="576">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1"/>
      <c r="AZ576" s="1"/>
      <c r="BA576" s="1"/>
      <c r="BB576" s="1"/>
      <c r="BC576" s="1"/>
      <c r="BD576" s="1"/>
      <c r="BE576" s="1"/>
      <c r="BF576" s="1"/>
      <c r="BG576" s="1"/>
      <c r="BH576" s="1"/>
      <c r="BI576" s="1"/>
      <c r="BJ576" s="1"/>
    </row>
    <row r="577">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1"/>
      <c r="AZ577" s="1"/>
      <c r="BA577" s="1"/>
      <c r="BB577" s="1"/>
      <c r="BC577" s="1"/>
      <c r="BD577" s="1"/>
      <c r="BE577" s="1"/>
      <c r="BF577" s="1"/>
      <c r="BG577" s="1"/>
      <c r="BH577" s="1"/>
      <c r="BI577" s="1"/>
      <c r="BJ577" s="1"/>
    </row>
    <row r="578">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1"/>
      <c r="AZ578" s="1"/>
      <c r="BA578" s="1"/>
      <c r="BB578" s="1"/>
      <c r="BC578" s="1"/>
      <c r="BD578" s="1"/>
      <c r="BE578" s="1"/>
      <c r="BF578" s="1"/>
      <c r="BG578" s="1"/>
      <c r="BH578" s="1"/>
      <c r="BI578" s="1"/>
      <c r="BJ578" s="1"/>
    </row>
    <row r="579">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1"/>
      <c r="AZ579" s="1"/>
      <c r="BA579" s="1"/>
      <c r="BB579" s="1"/>
      <c r="BC579" s="1"/>
      <c r="BD579" s="1"/>
      <c r="BE579" s="1"/>
      <c r="BF579" s="1"/>
      <c r="BG579" s="1"/>
      <c r="BH579" s="1"/>
      <c r="BI579" s="1"/>
      <c r="BJ579" s="1"/>
    </row>
    <row r="580">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1"/>
      <c r="AZ580" s="1"/>
      <c r="BA580" s="1"/>
      <c r="BB580" s="1"/>
      <c r="BC580" s="1"/>
      <c r="BD580" s="1"/>
      <c r="BE580" s="1"/>
      <c r="BF580" s="1"/>
      <c r="BG580" s="1"/>
      <c r="BH580" s="1"/>
      <c r="BI580" s="1"/>
      <c r="BJ580" s="1"/>
    </row>
    <row r="581">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1"/>
      <c r="AZ581" s="1"/>
      <c r="BA581" s="1"/>
      <c r="BB581" s="1"/>
      <c r="BC581" s="1"/>
      <c r="BD581" s="1"/>
      <c r="BE581" s="1"/>
      <c r="BF581" s="1"/>
      <c r="BG581" s="1"/>
      <c r="BH581" s="1"/>
      <c r="BI581" s="1"/>
      <c r="BJ581" s="1"/>
    </row>
    <row r="582">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1"/>
      <c r="AZ582" s="1"/>
      <c r="BA582" s="1"/>
      <c r="BB582" s="1"/>
      <c r="BC582" s="1"/>
      <c r="BD582" s="1"/>
      <c r="BE582" s="1"/>
      <c r="BF582" s="1"/>
      <c r="BG582" s="1"/>
      <c r="BH582" s="1"/>
      <c r="BI582" s="1"/>
      <c r="BJ582" s="1"/>
    </row>
    <row r="583">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1"/>
      <c r="AZ583" s="1"/>
      <c r="BA583" s="1"/>
      <c r="BB583" s="1"/>
      <c r="BC583" s="1"/>
      <c r="BD583" s="1"/>
      <c r="BE583" s="1"/>
      <c r="BF583" s="1"/>
      <c r="BG583" s="1"/>
      <c r="BH583" s="1"/>
      <c r="BI583" s="1"/>
      <c r="BJ583" s="1"/>
    </row>
    <row r="584">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1"/>
      <c r="AZ584" s="1"/>
      <c r="BA584" s="1"/>
      <c r="BB584" s="1"/>
      <c r="BC584" s="1"/>
      <c r="BD584" s="1"/>
      <c r="BE584" s="1"/>
      <c r="BF584" s="1"/>
      <c r="BG584" s="1"/>
      <c r="BH584" s="1"/>
      <c r="BI584" s="1"/>
      <c r="BJ584" s="1"/>
    </row>
    <row r="585">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1"/>
      <c r="AZ585" s="1"/>
      <c r="BA585" s="1"/>
      <c r="BB585" s="1"/>
      <c r="BC585" s="1"/>
      <c r="BD585" s="1"/>
      <c r="BE585" s="1"/>
      <c r="BF585" s="1"/>
      <c r="BG585" s="1"/>
      <c r="BH585" s="1"/>
      <c r="BI585" s="1"/>
      <c r="BJ585" s="1"/>
    </row>
    <row r="586">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1"/>
      <c r="AZ586" s="1"/>
      <c r="BA586" s="1"/>
      <c r="BB586" s="1"/>
      <c r="BC586" s="1"/>
      <c r="BD586" s="1"/>
      <c r="BE586" s="1"/>
      <c r="BF586" s="1"/>
      <c r="BG586" s="1"/>
      <c r="BH586" s="1"/>
      <c r="BI586" s="1"/>
      <c r="BJ586" s="1"/>
    </row>
    <row r="587">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1"/>
      <c r="AZ587" s="1"/>
      <c r="BA587" s="1"/>
      <c r="BB587" s="1"/>
      <c r="BC587" s="1"/>
      <c r="BD587" s="1"/>
      <c r="BE587" s="1"/>
      <c r="BF587" s="1"/>
      <c r="BG587" s="1"/>
      <c r="BH587" s="1"/>
      <c r="BI587" s="1"/>
      <c r="BJ587" s="1"/>
    </row>
    <row r="588">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1"/>
      <c r="AZ588" s="1"/>
      <c r="BA588" s="1"/>
      <c r="BB588" s="1"/>
      <c r="BC588" s="1"/>
      <c r="BD588" s="1"/>
      <c r="BE588" s="1"/>
      <c r="BF588" s="1"/>
      <c r="BG588" s="1"/>
      <c r="BH588" s="1"/>
      <c r="BI588" s="1"/>
      <c r="BJ588" s="1"/>
    </row>
    <row r="589">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1"/>
      <c r="AZ589" s="1"/>
      <c r="BA589" s="1"/>
      <c r="BB589" s="1"/>
      <c r="BC589" s="1"/>
      <c r="BD589" s="1"/>
      <c r="BE589" s="1"/>
      <c r="BF589" s="1"/>
      <c r="BG589" s="1"/>
      <c r="BH589" s="1"/>
      <c r="BI589" s="1"/>
      <c r="BJ589" s="1"/>
    </row>
    <row r="590">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1"/>
      <c r="AZ590" s="1"/>
      <c r="BA590" s="1"/>
      <c r="BB590" s="1"/>
      <c r="BC590" s="1"/>
      <c r="BD590" s="1"/>
      <c r="BE590" s="1"/>
      <c r="BF590" s="1"/>
      <c r="BG590" s="1"/>
      <c r="BH590" s="1"/>
      <c r="BI590" s="1"/>
      <c r="BJ590" s="1"/>
    </row>
    <row r="591">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1"/>
      <c r="AZ591" s="1"/>
      <c r="BA591" s="1"/>
      <c r="BB591" s="1"/>
      <c r="BC591" s="1"/>
      <c r="BD591" s="1"/>
      <c r="BE591" s="1"/>
      <c r="BF591" s="1"/>
      <c r="BG591" s="1"/>
      <c r="BH591" s="1"/>
      <c r="BI591" s="1"/>
      <c r="BJ591" s="1"/>
    </row>
    <row r="592">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1"/>
      <c r="AZ592" s="1"/>
      <c r="BA592" s="1"/>
      <c r="BB592" s="1"/>
      <c r="BC592" s="1"/>
      <c r="BD592" s="1"/>
      <c r="BE592" s="1"/>
      <c r="BF592" s="1"/>
      <c r="BG592" s="1"/>
      <c r="BH592" s="1"/>
      <c r="BI592" s="1"/>
      <c r="BJ592" s="1"/>
    </row>
    <row r="593">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1"/>
      <c r="AZ593" s="1"/>
      <c r="BA593" s="1"/>
      <c r="BB593" s="1"/>
      <c r="BC593" s="1"/>
      <c r="BD593" s="1"/>
      <c r="BE593" s="1"/>
      <c r="BF593" s="1"/>
      <c r="BG593" s="1"/>
      <c r="BH593" s="1"/>
      <c r="BI593" s="1"/>
      <c r="BJ593" s="1"/>
    </row>
    <row r="594">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1"/>
      <c r="AZ594" s="1"/>
      <c r="BA594" s="1"/>
      <c r="BB594" s="1"/>
      <c r="BC594" s="1"/>
      <c r="BD594" s="1"/>
      <c r="BE594" s="1"/>
      <c r="BF594" s="1"/>
      <c r="BG594" s="1"/>
      <c r="BH594" s="1"/>
      <c r="BI594" s="1"/>
      <c r="BJ594" s="1"/>
    </row>
    <row r="595">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1"/>
      <c r="AZ595" s="1"/>
      <c r="BA595" s="1"/>
      <c r="BB595" s="1"/>
      <c r="BC595" s="1"/>
      <c r="BD595" s="1"/>
      <c r="BE595" s="1"/>
      <c r="BF595" s="1"/>
      <c r="BG595" s="1"/>
      <c r="BH595" s="1"/>
      <c r="BI595" s="1"/>
      <c r="BJ595" s="1"/>
    </row>
    <row r="596">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1"/>
      <c r="AZ596" s="1"/>
      <c r="BA596" s="1"/>
      <c r="BB596" s="1"/>
      <c r="BC596" s="1"/>
      <c r="BD596" s="1"/>
      <c r="BE596" s="1"/>
      <c r="BF596" s="1"/>
      <c r="BG596" s="1"/>
      <c r="BH596" s="1"/>
      <c r="BI596" s="1"/>
      <c r="BJ596" s="1"/>
    </row>
    <row r="597">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1"/>
      <c r="AZ597" s="1"/>
      <c r="BA597" s="1"/>
      <c r="BB597" s="1"/>
      <c r="BC597" s="1"/>
      <c r="BD597" s="1"/>
      <c r="BE597" s="1"/>
      <c r="BF597" s="1"/>
      <c r="BG597" s="1"/>
      <c r="BH597" s="1"/>
      <c r="BI597" s="1"/>
      <c r="BJ597" s="1"/>
    </row>
    <row r="598">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1"/>
      <c r="AZ598" s="1"/>
      <c r="BA598" s="1"/>
      <c r="BB598" s="1"/>
      <c r="BC598" s="1"/>
      <c r="BD598" s="1"/>
      <c r="BE598" s="1"/>
      <c r="BF598" s="1"/>
      <c r="BG598" s="1"/>
      <c r="BH598" s="1"/>
      <c r="BI598" s="1"/>
      <c r="BJ598" s="1"/>
    </row>
    <row r="599">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1"/>
      <c r="AZ599" s="1"/>
      <c r="BA599" s="1"/>
      <c r="BB599" s="1"/>
      <c r="BC599" s="1"/>
      <c r="BD599" s="1"/>
      <c r="BE599" s="1"/>
      <c r="BF599" s="1"/>
      <c r="BG599" s="1"/>
      <c r="BH599" s="1"/>
      <c r="BI599" s="1"/>
      <c r="BJ599" s="1"/>
    </row>
    <row r="600">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1"/>
      <c r="AZ600" s="1"/>
      <c r="BA600" s="1"/>
      <c r="BB600" s="1"/>
      <c r="BC600" s="1"/>
      <c r="BD600" s="1"/>
      <c r="BE600" s="1"/>
      <c r="BF600" s="1"/>
      <c r="BG600" s="1"/>
      <c r="BH600" s="1"/>
      <c r="BI600" s="1"/>
      <c r="BJ600" s="1"/>
    </row>
    <row r="601">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1"/>
      <c r="AZ601" s="1"/>
      <c r="BA601" s="1"/>
      <c r="BB601" s="1"/>
      <c r="BC601" s="1"/>
      <c r="BD601" s="1"/>
      <c r="BE601" s="1"/>
      <c r="BF601" s="1"/>
      <c r="BG601" s="1"/>
      <c r="BH601" s="1"/>
      <c r="BI601" s="1"/>
      <c r="BJ601" s="1"/>
    </row>
    <row r="602">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1"/>
      <c r="AZ602" s="1"/>
      <c r="BA602" s="1"/>
      <c r="BB602" s="1"/>
      <c r="BC602" s="1"/>
      <c r="BD602" s="1"/>
      <c r="BE602" s="1"/>
      <c r="BF602" s="1"/>
      <c r="BG602" s="1"/>
      <c r="BH602" s="1"/>
      <c r="BI602" s="1"/>
      <c r="BJ602" s="1"/>
    </row>
    <row r="603">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1"/>
      <c r="AZ603" s="1"/>
      <c r="BA603" s="1"/>
      <c r="BB603" s="1"/>
      <c r="BC603" s="1"/>
      <c r="BD603" s="1"/>
      <c r="BE603" s="1"/>
      <c r="BF603" s="1"/>
      <c r="BG603" s="1"/>
      <c r="BH603" s="1"/>
      <c r="BI603" s="1"/>
      <c r="BJ603" s="1"/>
    </row>
    <row r="604">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1"/>
      <c r="AZ604" s="1"/>
      <c r="BA604" s="1"/>
      <c r="BB604" s="1"/>
      <c r="BC604" s="1"/>
      <c r="BD604" s="1"/>
      <c r="BE604" s="1"/>
      <c r="BF604" s="1"/>
      <c r="BG604" s="1"/>
      <c r="BH604" s="1"/>
      <c r="BI604" s="1"/>
      <c r="BJ604" s="1"/>
    </row>
    <row r="605">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1"/>
      <c r="AZ605" s="1"/>
      <c r="BA605" s="1"/>
      <c r="BB605" s="1"/>
      <c r="BC605" s="1"/>
      <c r="BD605" s="1"/>
      <c r="BE605" s="1"/>
      <c r="BF605" s="1"/>
      <c r="BG605" s="1"/>
      <c r="BH605" s="1"/>
      <c r="BI605" s="1"/>
      <c r="BJ605" s="1"/>
    </row>
    <row r="606">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1"/>
      <c r="AZ606" s="1"/>
      <c r="BA606" s="1"/>
      <c r="BB606" s="1"/>
      <c r="BC606" s="1"/>
      <c r="BD606" s="1"/>
      <c r="BE606" s="1"/>
      <c r="BF606" s="1"/>
      <c r="BG606" s="1"/>
      <c r="BH606" s="1"/>
      <c r="BI606" s="1"/>
      <c r="BJ606" s="1"/>
    </row>
    <row r="607">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1"/>
      <c r="AZ607" s="1"/>
      <c r="BA607" s="1"/>
      <c r="BB607" s="1"/>
      <c r="BC607" s="1"/>
      <c r="BD607" s="1"/>
      <c r="BE607" s="1"/>
      <c r="BF607" s="1"/>
      <c r="BG607" s="1"/>
      <c r="BH607" s="1"/>
      <c r="BI607" s="1"/>
      <c r="BJ607" s="1"/>
    </row>
    <row r="608">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1"/>
      <c r="AZ608" s="1"/>
      <c r="BA608" s="1"/>
      <c r="BB608" s="1"/>
      <c r="BC608" s="1"/>
      <c r="BD608" s="1"/>
      <c r="BE608" s="1"/>
      <c r="BF608" s="1"/>
      <c r="BG608" s="1"/>
      <c r="BH608" s="1"/>
      <c r="BI608" s="1"/>
      <c r="BJ608" s="1"/>
    </row>
    <row r="609">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1"/>
      <c r="AZ609" s="1"/>
      <c r="BA609" s="1"/>
      <c r="BB609" s="1"/>
      <c r="BC609" s="1"/>
      <c r="BD609" s="1"/>
      <c r="BE609" s="1"/>
      <c r="BF609" s="1"/>
      <c r="BG609" s="1"/>
      <c r="BH609" s="1"/>
      <c r="BI609" s="1"/>
      <c r="BJ609" s="1"/>
    </row>
    <row r="610">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1"/>
      <c r="AZ610" s="1"/>
      <c r="BA610" s="1"/>
      <c r="BB610" s="1"/>
      <c r="BC610" s="1"/>
      <c r="BD610" s="1"/>
      <c r="BE610" s="1"/>
      <c r="BF610" s="1"/>
      <c r="BG610" s="1"/>
      <c r="BH610" s="1"/>
      <c r="BI610" s="1"/>
      <c r="BJ610" s="1"/>
    </row>
    <row r="611">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1"/>
      <c r="AZ611" s="1"/>
      <c r="BA611" s="1"/>
      <c r="BB611" s="1"/>
      <c r="BC611" s="1"/>
      <c r="BD611" s="1"/>
      <c r="BE611" s="1"/>
      <c r="BF611" s="1"/>
      <c r="BG611" s="1"/>
      <c r="BH611" s="1"/>
      <c r="BI611" s="1"/>
      <c r="BJ611" s="1"/>
    </row>
    <row r="612">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1"/>
      <c r="AZ612" s="1"/>
      <c r="BA612" s="1"/>
      <c r="BB612" s="1"/>
      <c r="BC612" s="1"/>
      <c r="BD612" s="1"/>
      <c r="BE612" s="1"/>
      <c r="BF612" s="1"/>
      <c r="BG612" s="1"/>
      <c r="BH612" s="1"/>
      <c r="BI612" s="1"/>
      <c r="BJ612" s="1"/>
    </row>
    <row r="613">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1"/>
      <c r="AZ613" s="1"/>
      <c r="BA613" s="1"/>
      <c r="BB613" s="1"/>
      <c r="BC613" s="1"/>
      <c r="BD613" s="1"/>
      <c r="BE613" s="1"/>
      <c r="BF613" s="1"/>
      <c r="BG613" s="1"/>
      <c r="BH613" s="1"/>
      <c r="BI613" s="1"/>
      <c r="BJ613" s="1"/>
    </row>
    <row r="614">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1"/>
      <c r="AZ614" s="1"/>
      <c r="BA614" s="1"/>
      <c r="BB614" s="1"/>
      <c r="BC614" s="1"/>
      <c r="BD614" s="1"/>
      <c r="BE614" s="1"/>
      <c r="BF614" s="1"/>
      <c r="BG614" s="1"/>
      <c r="BH614" s="1"/>
      <c r="BI614" s="1"/>
      <c r="BJ614" s="1"/>
    </row>
    <row r="615">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1"/>
      <c r="AZ615" s="1"/>
      <c r="BA615" s="1"/>
      <c r="BB615" s="1"/>
      <c r="BC615" s="1"/>
      <c r="BD615" s="1"/>
      <c r="BE615" s="1"/>
      <c r="BF615" s="1"/>
      <c r="BG615" s="1"/>
      <c r="BH615" s="1"/>
      <c r="BI615" s="1"/>
      <c r="BJ615" s="1"/>
    </row>
    <row r="616">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1"/>
      <c r="AZ616" s="1"/>
      <c r="BA616" s="1"/>
      <c r="BB616" s="1"/>
      <c r="BC616" s="1"/>
      <c r="BD616" s="1"/>
      <c r="BE616" s="1"/>
      <c r="BF616" s="1"/>
      <c r="BG616" s="1"/>
      <c r="BH616" s="1"/>
      <c r="BI616" s="1"/>
      <c r="BJ616" s="1"/>
    </row>
    <row r="617">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1"/>
      <c r="AZ617" s="1"/>
      <c r="BA617" s="1"/>
      <c r="BB617" s="1"/>
      <c r="BC617" s="1"/>
      <c r="BD617" s="1"/>
      <c r="BE617" s="1"/>
      <c r="BF617" s="1"/>
      <c r="BG617" s="1"/>
      <c r="BH617" s="1"/>
      <c r="BI617" s="1"/>
      <c r="BJ617" s="1"/>
    </row>
    <row r="618">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1"/>
      <c r="AZ618" s="1"/>
      <c r="BA618" s="1"/>
      <c r="BB618" s="1"/>
      <c r="BC618" s="1"/>
      <c r="BD618" s="1"/>
      <c r="BE618" s="1"/>
      <c r="BF618" s="1"/>
      <c r="BG618" s="1"/>
      <c r="BH618" s="1"/>
      <c r="BI618" s="1"/>
      <c r="BJ618" s="1"/>
    </row>
    <row r="619">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1"/>
      <c r="AZ619" s="1"/>
      <c r="BA619" s="1"/>
      <c r="BB619" s="1"/>
      <c r="BC619" s="1"/>
      <c r="BD619" s="1"/>
      <c r="BE619" s="1"/>
      <c r="BF619" s="1"/>
      <c r="BG619" s="1"/>
      <c r="BH619" s="1"/>
      <c r="BI619" s="1"/>
      <c r="BJ619" s="1"/>
    </row>
    <row r="620">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1"/>
      <c r="AZ620" s="1"/>
      <c r="BA620" s="1"/>
      <c r="BB620" s="1"/>
      <c r="BC620" s="1"/>
      <c r="BD620" s="1"/>
      <c r="BE620" s="1"/>
      <c r="BF620" s="1"/>
      <c r="BG620" s="1"/>
      <c r="BH620" s="1"/>
      <c r="BI620" s="1"/>
      <c r="BJ620" s="1"/>
    </row>
    <row r="621">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1"/>
      <c r="AZ621" s="1"/>
      <c r="BA621" s="1"/>
      <c r="BB621" s="1"/>
      <c r="BC621" s="1"/>
      <c r="BD621" s="1"/>
      <c r="BE621" s="1"/>
      <c r="BF621" s="1"/>
      <c r="BG621" s="1"/>
      <c r="BH621" s="1"/>
      <c r="BI621" s="1"/>
      <c r="BJ621" s="1"/>
    </row>
    <row r="622">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1"/>
      <c r="AZ622" s="1"/>
      <c r="BA622" s="1"/>
      <c r="BB622" s="1"/>
      <c r="BC622" s="1"/>
      <c r="BD622" s="1"/>
      <c r="BE622" s="1"/>
      <c r="BF622" s="1"/>
      <c r="BG622" s="1"/>
      <c r="BH622" s="1"/>
      <c r="BI622" s="1"/>
      <c r="BJ622" s="1"/>
    </row>
    <row r="623">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1"/>
      <c r="AZ623" s="1"/>
      <c r="BA623" s="1"/>
      <c r="BB623" s="1"/>
      <c r="BC623" s="1"/>
      <c r="BD623" s="1"/>
      <c r="BE623" s="1"/>
      <c r="BF623" s="1"/>
      <c r="BG623" s="1"/>
      <c r="BH623" s="1"/>
      <c r="BI623" s="1"/>
      <c r="BJ623" s="1"/>
    </row>
    <row r="624">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1"/>
      <c r="AZ624" s="1"/>
      <c r="BA624" s="1"/>
      <c r="BB624" s="1"/>
      <c r="BC624" s="1"/>
      <c r="BD624" s="1"/>
      <c r="BE624" s="1"/>
      <c r="BF624" s="1"/>
      <c r="BG624" s="1"/>
      <c r="BH624" s="1"/>
      <c r="BI624" s="1"/>
      <c r="BJ624" s="1"/>
    </row>
    <row r="625">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1"/>
      <c r="AZ625" s="1"/>
      <c r="BA625" s="1"/>
      <c r="BB625" s="1"/>
      <c r="BC625" s="1"/>
      <c r="BD625" s="1"/>
      <c r="BE625" s="1"/>
      <c r="BF625" s="1"/>
      <c r="BG625" s="1"/>
      <c r="BH625" s="1"/>
      <c r="BI625" s="1"/>
      <c r="BJ625" s="1"/>
    </row>
    <row r="626">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1"/>
      <c r="AZ626" s="1"/>
      <c r="BA626" s="1"/>
      <c r="BB626" s="1"/>
      <c r="BC626" s="1"/>
      <c r="BD626" s="1"/>
      <c r="BE626" s="1"/>
      <c r="BF626" s="1"/>
      <c r="BG626" s="1"/>
      <c r="BH626" s="1"/>
      <c r="BI626" s="1"/>
      <c r="BJ626" s="1"/>
    </row>
    <row r="627">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1"/>
      <c r="AZ627" s="1"/>
      <c r="BA627" s="1"/>
      <c r="BB627" s="1"/>
      <c r="BC627" s="1"/>
      <c r="BD627" s="1"/>
      <c r="BE627" s="1"/>
      <c r="BF627" s="1"/>
      <c r="BG627" s="1"/>
      <c r="BH627" s="1"/>
      <c r="BI627" s="1"/>
      <c r="BJ627" s="1"/>
    </row>
    <row r="628">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1"/>
      <c r="AZ628" s="1"/>
      <c r="BA628" s="1"/>
      <c r="BB628" s="1"/>
      <c r="BC628" s="1"/>
      <c r="BD628" s="1"/>
      <c r="BE628" s="1"/>
      <c r="BF628" s="1"/>
      <c r="BG628" s="1"/>
      <c r="BH628" s="1"/>
      <c r="BI628" s="1"/>
      <c r="BJ628" s="1"/>
    </row>
    <row r="629">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1"/>
      <c r="AZ629" s="1"/>
      <c r="BA629" s="1"/>
      <c r="BB629" s="1"/>
      <c r="BC629" s="1"/>
      <c r="BD629" s="1"/>
      <c r="BE629" s="1"/>
      <c r="BF629" s="1"/>
      <c r="BG629" s="1"/>
      <c r="BH629" s="1"/>
      <c r="BI629" s="1"/>
      <c r="BJ629" s="1"/>
    </row>
    <row r="630">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1"/>
      <c r="AZ630" s="1"/>
      <c r="BA630" s="1"/>
      <c r="BB630" s="1"/>
      <c r="BC630" s="1"/>
      <c r="BD630" s="1"/>
      <c r="BE630" s="1"/>
      <c r="BF630" s="1"/>
      <c r="BG630" s="1"/>
      <c r="BH630" s="1"/>
      <c r="BI630" s="1"/>
      <c r="BJ630" s="1"/>
    </row>
    <row r="631">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1"/>
      <c r="AZ631" s="1"/>
      <c r="BA631" s="1"/>
      <c r="BB631" s="1"/>
      <c r="BC631" s="1"/>
      <c r="BD631" s="1"/>
      <c r="BE631" s="1"/>
      <c r="BF631" s="1"/>
      <c r="BG631" s="1"/>
      <c r="BH631" s="1"/>
      <c r="BI631" s="1"/>
      <c r="BJ631" s="1"/>
    </row>
    <row r="632">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1"/>
      <c r="AZ632" s="1"/>
      <c r="BA632" s="1"/>
      <c r="BB632" s="1"/>
      <c r="BC632" s="1"/>
      <c r="BD632" s="1"/>
      <c r="BE632" s="1"/>
      <c r="BF632" s="1"/>
      <c r="BG632" s="1"/>
      <c r="BH632" s="1"/>
      <c r="BI632" s="1"/>
      <c r="BJ632" s="1"/>
    </row>
    <row r="633">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1"/>
      <c r="AZ633" s="1"/>
      <c r="BA633" s="1"/>
      <c r="BB633" s="1"/>
      <c r="BC633" s="1"/>
      <c r="BD633" s="1"/>
      <c r="BE633" s="1"/>
      <c r="BF633" s="1"/>
      <c r="BG633" s="1"/>
      <c r="BH633" s="1"/>
      <c r="BI633" s="1"/>
      <c r="BJ633" s="1"/>
    </row>
    <row r="634">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1"/>
      <c r="AZ634" s="1"/>
      <c r="BA634" s="1"/>
      <c r="BB634" s="1"/>
      <c r="BC634" s="1"/>
      <c r="BD634" s="1"/>
      <c r="BE634" s="1"/>
      <c r="BF634" s="1"/>
      <c r="BG634" s="1"/>
      <c r="BH634" s="1"/>
      <c r="BI634" s="1"/>
      <c r="BJ634" s="1"/>
    </row>
    <row r="635">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1"/>
      <c r="AZ635" s="1"/>
      <c r="BA635" s="1"/>
      <c r="BB635" s="1"/>
      <c r="BC635" s="1"/>
      <c r="BD635" s="1"/>
      <c r="BE635" s="1"/>
      <c r="BF635" s="1"/>
      <c r="BG635" s="1"/>
      <c r="BH635" s="1"/>
      <c r="BI635" s="1"/>
      <c r="BJ635" s="1"/>
    </row>
    <row r="636">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1"/>
      <c r="AZ636" s="1"/>
      <c r="BA636" s="1"/>
      <c r="BB636" s="1"/>
      <c r="BC636" s="1"/>
      <c r="BD636" s="1"/>
      <c r="BE636" s="1"/>
      <c r="BF636" s="1"/>
      <c r="BG636" s="1"/>
      <c r="BH636" s="1"/>
      <c r="BI636" s="1"/>
      <c r="BJ636" s="1"/>
    </row>
    <row r="637">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1"/>
      <c r="AZ637" s="1"/>
      <c r="BA637" s="1"/>
      <c r="BB637" s="1"/>
      <c r="BC637" s="1"/>
      <c r="BD637" s="1"/>
      <c r="BE637" s="1"/>
      <c r="BF637" s="1"/>
      <c r="BG637" s="1"/>
      <c r="BH637" s="1"/>
      <c r="BI637" s="1"/>
      <c r="BJ637" s="1"/>
    </row>
    <row r="638">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1"/>
      <c r="AZ638" s="1"/>
      <c r="BA638" s="1"/>
      <c r="BB638" s="1"/>
      <c r="BC638" s="1"/>
      <c r="BD638" s="1"/>
      <c r="BE638" s="1"/>
      <c r="BF638" s="1"/>
      <c r="BG638" s="1"/>
      <c r="BH638" s="1"/>
      <c r="BI638" s="1"/>
      <c r="BJ638" s="1"/>
    </row>
    <row r="639">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1"/>
      <c r="AZ639" s="1"/>
      <c r="BA639" s="1"/>
      <c r="BB639" s="1"/>
      <c r="BC639" s="1"/>
      <c r="BD639" s="1"/>
      <c r="BE639" s="1"/>
      <c r="BF639" s="1"/>
      <c r="BG639" s="1"/>
      <c r="BH639" s="1"/>
      <c r="BI639" s="1"/>
      <c r="BJ639" s="1"/>
    </row>
    <row r="640">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1"/>
      <c r="AZ640" s="1"/>
      <c r="BA640" s="1"/>
      <c r="BB640" s="1"/>
      <c r="BC640" s="1"/>
      <c r="BD640" s="1"/>
      <c r="BE640" s="1"/>
      <c r="BF640" s="1"/>
      <c r="BG640" s="1"/>
      <c r="BH640" s="1"/>
      <c r="BI640" s="1"/>
      <c r="BJ640" s="1"/>
    </row>
    <row r="641">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1"/>
      <c r="AZ641" s="1"/>
      <c r="BA641" s="1"/>
      <c r="BB641" s="1"/>
      <c r="BC641" s="1"/>
      <c r="BD641" s="1"/>
      <c r="BE641" s="1"/>
      <c r="BF641" s="1"/>
      <c r="BG641" s="1"/>
      <c r="BH641" s="1"/>
      <c r="BI641" s="1"/>
      <c r="BJ641" s="1"/>
    </row>
    <row r="642">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1"/>
      <c r="AZ642" s="1"/>
      <c r="BA642" s="1"/>
      <c r="BB642" s="1"/>
      <c r="BC642" s="1"/>
      <c r="BD642" s="1"/>
      <c r="BE642" s="1"/>
      <c r="BF642" s="1"/>
      <c r="BG642" s="1"/>
      <c r="BH642" s="1"/>
      <c r="BI642" s="1"/>
      <c r="BJ642" s="1"/>
    </row>
    <row r="643">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1"/>
      <c r="AZ643" s="1"/>
      <c r="BA643" s="1"/>
      <c r="BB643" s="1"/>
      <c r="BC643" s="1"/>
      <c r="BD643" s="1"/>
      <c r="BE643" s="1"/>
      <c r="BF643" s="1"/>
      <c r="BG643" s="1"/>
      <c r="BH643" s="1"/>
      <c r="BI643" s="1"/>
      <c r="BJ643" s="1"/>
    </row>
    <row r="644">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1"/>
      <c r="AZ644" s="1"/>
      <c r="BA644" s="1"/>
      <c r="BB644" s="1"/>
      <c r="BC644" s="1"/>
      <c r="BD644" s="1"/>
      <c r="BE644" s="1"/>
      <c r="BF644" s="1"/>
      <c r="BG644" s="1"/>
      <c r="BH644" s="1"/>
      <c r="BI644" s="1"/>
      <c r="BJ644" s="1"/>
    </row>
    <row r="645">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1"/>
      <c r="AZ645" s="1"/>
      <c r="BA645" s="1"/>
      <c r="BB645" s="1"/>
      <c r="BC645" s="1"/>
      <c r="BD645" s="1"/>
      <c r="BE645" s="1"/>
      <c r="BF645" s="1"/>
      <c r="BG645" s="1"/>
      <c r="BH645" s="1"/>
      <c r="BI645" s="1"/>
      <c r="BJ645" s="1"/>
    </row>
    <row r="646">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1"/>
      <c r="AZ646" s="1"/>
      <c r="BA646" s="1"/>
      <c r="BB646" s="1"/>
      <c r="BC646" s="1"/>
      <c r="BD646" s="1"/>
      <c r="BE646" s="1"/>
      <c r="BF646" s="1"/>
      <c r="BG646" s="1"/>
      <c r="BH646" s="1"/>
      <c r="BI646" s="1"/>
      <c r="BJ646" s="1"/>
    </row>
    <row r="647">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1"/>
      <c r="AZ647" s="1"/>
      <c r="BA647" s="1"/>
      <c r="BB647" s="1"/>
      <c r="BC647" s="1"/>
      <c r="BD647" s="1"/>
      <c r="BE647" s="1"/>
      <c r="BF647" s="1"/>
      <c r="BG647" s="1"/>
      <c r="BH647" s="1"/>
      <c r="BI647" s="1"/>
      <c r="BJ647" s="1"/>
    </row>
    <row r="648">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1"/>
      <c r="AZ648" s="1"/>
      <c r="BA648" s="1"/>
      <c r="BB648" s="1"/>
      <c r="BC648" s="1"/>
      <c r="BD648" s="1"/>
      <c r="BE648" s="1"/>
      <c r="BF648" s="1"/>
      <c r="BG648" s="1"/>
      <c r="BH648" s="1"/>
      <c r="BI648" s="1"/>
      <c r="BJ648" s="1"/>
    </row>
    <row r="649">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1"/>
      <c r="AZ649" s="1"/>
      <c r="BA649" s="1"/>
      <c r="BB649" s="1"/>
      <c r="BC649" s="1"/>
      <c r="BD649" s="1"/>
      <c r="BE649" s="1"/>
      <c r="BF649" s="1"/>
      <c r="BG649" s="1"/>
      <c r="BH649" s="1"/>
      <c r="BI649" s="1"/>
      <c r="BJ649" s="1"/>
    </row>
    <row r="650">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1"/>
      <c r="AZ650" s="1"/>
      <c r="BA650" s="1"/>
      <c r="BB650" s="1"/>
      <c r="BC650" s="1"/>
      <c r="BD650" s="1"/>
      <c r="BE650" s="1"/>
      <c r="BF650" s="1"/>
      <c r="BG650" s="1"/>
      <c r="BH650" s="1"/>
      <c r="BI650" s="1"/>
      <c r="BJ650" s="1"/>
    </row>
    <row r="651">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1"/>
      <c r="AZ651" s="1"/>
      <c r="BA651" s="1"/>
      <c r="BB651" s="1"/>
      <c r="BC651" s="1"/>
      <c r="BD651" s="1"/>
      <c r="BE651" s="1"/>
      <c r="BF651" s="1"/>
      <c r="BG651" s="1"/>
      <c r="BH651" s="1"/>
      <c r="BI651" s="1"/>
      <c r="BJ651" s="1"/>
    </row>
    <row r="652">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1"/>
      <c r="AZ652" s="1"/>
      <c r="BA652" s="1"/>
      <c r="BB652" s="1"/>
      <c r="BC652" s="1"/>
      <c r="BD652" s="1"/>
      <c r="BE652" s="1"/>
      <c r="BF652" s="1"/>
      <c r="BG652" s="1"/>
      <c r="BH652" s="1"/>
      <c r="BI652" s="1"/>
      <c r="BJ652" s="1"/>
    </row>
    <row r="653">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1"/>
      <c r="AZ653" s="1"/>
      <c r="BA653" s="1"/>
      <c r="BB653" s="1"/>
      <c r="BC653" s="1"/>
      <c r="BD653" s="1"/>
      <c r="BE653" s="1"/>
      <c r="BF653" s="1"/>
      <c r="BG653" s="1"/>
      <c r="BH653" s="1"/>
      <c r="BI653" s="1"/>
      <c r="BJ653" s="1"/>
    </row>
    <row r="654">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1"/>
      <c r="AZ654" s="1"/>
      <c r="BA654" s="1"/>
      <c r="BB654" s="1"/>
      <c r="BC654" s="1"/>
      <c r="BD654" s="1"/>
      <c r="BE654" s="1"/>
      <c r="BF654" s="1"/>
      <c r="BG654" s="1"/>
      <c r="BH654" s="1"/>
      <c r="BI654" s="1"/>
      <c r="BJ654" s="1"/>
    </row>
    <row r="655">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1"/>
      <c r="AZ655" s="1"/>
      <c r="BA655" s="1"/>
      <c r="BB655" s="1"/>
      <c r="BC655" s="1"/>
      <c r="BD655" s="1"/>
      <c r="BE655" s="1"/>
      <c r="BF655" s="1"/>
      <c r="BG655" s="1"/>
      <c r="BH655" s="1"/>
      <c r="BI655" s="1"/>
      <c r="BJ655" s="1"/>
    </row>
    <row r="656">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1"/>
      <c r="AZ656" s="1"/>
      <c r="BA656" s="1"/>
      <c r="BB656" s="1"/>
      <c r="BC656" s="1"/>
      <c r="BD656" s="1"/>
      <c r="BE656" s="1"/>
      <c r="BF656" s="1"/>
      <c r="BG656" s="1"/>
      <c r="BH656" s="1"/>
      <c r="BI656" s="1"/>
      <c r="BJ656" s="1"/>
    </row>
    <row r="657">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1"/>
      <c r="AZ657" s="1"/>
      <c r="BA657" s="1"/>
      <c r="BB657" s="1"/>
      <c r="BC657" s="1"/>
      <c r="BD657" s="1"/>
      <c r="BE657" s="1"/>
      <c r="BF657" s="1"/>
      <c r="BG657" s="1"/>
      <c r="BH657" s="1"/>
      <c r="BI657" s="1"/>
      <c r="BJ657" s="1"/>
    </row>
    <row r="658">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1"/>
      <c r="AZ658" s="1"/>
      <c r="BA658" s="1"/>
      <c r="BB658" s="1"/>
      <c r="BC658" s="1"/>
      <c r="BD658" s="1"/>
      <c r="BE658" s="1"/>
      <c r="BF658" s="1"/>
      <c r="BG658" s="1"/>
      <c r="BH658" s="1"/>
      <c r="BI658" s="1"/>
      <c r="BJ658" s="1"/>
    </row>
    <row r="659">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1"/>
      <c r="AZ659" s="1"/>
      <c r="BA659" s="1"/>
      <c r="BB659" s="1"/>
      <c r="BC659" s="1"/>
      <c r="BD659" s="1"/>
      <c r="BE659" s="1"/>
      <c r="BF659" s="1"/>
      <c r="BG659" s="1"/>
      <c r="BH659" s="1"/>
      <c r="BI659" s="1"/>
      <c r="BJ659" s="1"/>
    </row>
    <row r="660">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1"/>
      <c r="AZ660" s="1"/>
      <c r="BA660" s="1"/>
      <c r="BB660" s="1"/>
      <c r="BC660" s="1"/>
      <c r="BD660" s="1"/>
      <c r="BE660" s="1"/>
      <c r="BF660" s="1"/>
      <c r="BG660" s="1"/>
      <c r="BH660" s="1"/>
      <c r="BI660" s="1"/>
      <c r="BJ660" s="1"/>
    </row>
    <row r="661">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1"/>
      <c r="AZ661" s="1"/>
      <c r="BA661" s="1"/>
      <c r="BB661" s="1"/>
      <c r="BC661" s="1"/>
      <c r="BD661" s="1"/>
      <c r="BE661" s="1"/>
      <c r="BF661" s="1"/>
      <c r="BG661" s="1"/>
      <c r="BH661" s="1"/>
      <c r="BI661" s="1"/>
      <c r="BJ661" s="1"/>
    </row>
    <row r="662">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1"/>
      <c r="AZ662" s="1"/>
      <c r="BA662" s="1"/>
      <c r="BB662" s="1"/>
      <c r="BC662" s="1"/>
      <c r="BD662" s="1"/>
      <c r="BE662" s="1"/>
      <c r="BF662" s="1"/>
      <c r="BG662" s="1"/>
      <c r="BH662" s="1"/>
      <c r="BI662" s="1"/>
      <c r="BJ662" s="1"/>
    </row>
    <row r="663">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1"/>
      <c r="AZ663" s="1"/>
      <c r="BA663" s="1"/>
      <c r="BB663" s="1"/>
      <c r="BC663" s="1"/>
      <c r="BD663" s="1"/>
      <c r="BE663" s="1"/>
      <c r="BF663" s="1"/>
      <c r="BG663" s="1"/>
      <c r="BH663" s="1"/>
      <c r="BI663" s="1"/>
      <c r="BJ663" s="1"/>
    </row>
    <row r="664">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1"/>
      <c r="AZ664" s="1"/>
      <c r="BA664" s="1"/>
      <c r="BB664" s="1"/>
      <c r="BC664" s="1"/>
      <c r="BD664" s="1"/>
      <c r="BE664" s="1"/>
      <c r="BF664" s="1"/>
      <c r="BG664" s="1"/>
      <c r="BH664" s="1"/>
      <c r="BI664" s="1"/>
      <c r="BJ664" s="1"/>
    </row>
    <row r="665">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1"/>
      <c r="AZ665" s="1"/>
      <c r="BA665" s="1"/>
      <c r="BB665" s="1"/>
      <c r="BC665" s="1"/>
      <c r="BD665" s="1"/>
      <c r="BE665" s="1"/>
      <c r="BF665" s="1"/>
      <c r="BG665" s="1"/>
      <c r="BH665" s="1"/>
      <c r="BI665" s="1"/>
      <c r="BJ665" s="1"/>
    </row>
    <row r="666">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1"/>
      <c r="AZ666" s="1"/>
      <c r="BA666" s="1"/>
      <c r="BB666" s="1"/>
      <c r="BC666" s="1"/>
      <c r="BD666" s="1"/>
      <c r="BE666" s="1"/>
      <c r="BF666" s="1"/>
      <c r="BG666" s="1"/>
      <c r="BH666" s="1"/>
      <c r="BI666" s="1"/>
      <c r="BJ666" s="1"/>
    </row>
    <row r="667">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1"/>
      <c r="AZ667" s="1"/>
      <c r="BA667" s="1"/>
      <c r="BB667" s="1"/>
      <c r="BC667" s="1"/>
      <c r="BD667" s="1"/>
      <c r="BE667" s="1"/>
      <c r="BF667" s="1"/>
      <c r="BG667" s="1"/>
      <c r="BH667" s="1"/>
      <c r="BI667" s="1"/>
      <c r="BJ667" s="1"/>
    </row>
    <row r="668">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1"/>
      <c r="AZ668" s="1"/>
      <c r="BA668" s="1"/>
      <c r="BB668" s="1"/>
      <c r="BC668" s="1"/>
      <c r="BD668" s="1"/>
      <c r="BE668" s="1"/>
      <c r="BF668" s="1"/>
      <c r="BG668" s="1"/>
      <c r="BH668" s="1"/>
      <c r="BI668" s="1"/>
      <c r="BJ668" s="1"/>
    </row>
    <row r="669">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1"/>
      <c r="AZ669" s="1"/>
      <c r="BA669" s="1"/>
      <c r="BB669" s="1"/>
      <c r="BC669" s="1"/>
      <c r="BD669" s="1"/>
      <c r="BE669" s="1"/>
      <c r="BF669" s="1"/>
      <c r="BG669" s="1"/>
      <c r="BH669" s="1"/>
      <c r="BI669" s="1"/>
      <c r="BJ669" s="1"/>
    </row>
    <row r="670">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1"/>
      <c r="AZ670" s="1"/>
      <c r="BA670" s="1"/>
      <c r="BB670" s="1"/>
      <c r="BC670" s="1"/>
      <c r="BD670" s="1"/>
      <c r="BE670" s="1"/>
      <c r="BF670" s="1"/>
      <c r="BG670" s="1"/>
      <c r="BH670" s="1"/>
      <c r="BI670" s="1"/>
      <c r="BJ670" s="1"/>
    </row>
    <row r="671">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1"/>
      <c r="AZ671" s="1"/>
      <c r="BA671" s="1"/>
      <c r="BB671" s="1"/>
      <c r="BC671" s="1"/>
      <c r="BD671" s="1"/>
      <c r="BE671" s="1"/>
      <c r="BF671" s="1"/>
      <c r="BG671" s="1"/>
      <c r="BH671" s="1"/>
      <c r="BI671" s="1"/>
      <c r="BJ671" s="1"/>
    </row>
    <row r="672">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1"/>
      <c r="AZ672" s="1"/>
      <c r="BA672" s="1"/>
      <c r="BB672" s="1"/>
      <c r="BC672" s="1"/>
      <c r="BD672" s="1"/>
      <c r="BE672" s="1"/>
      <c r="BF672" s="1"/>
      <c r="BG672" s="1"/>
      <c r="BH672" s="1"/>
      <c r="BI672" s="1"/>
      <c r="BJ672" s="1"/>
    </row>
    <row r="673">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1"/>
      <c r="AZ673" s="1"/>
      <c r="BA673" s="1"/>
      <c r="BB673" s="1"/>
      <c r="BC673" s="1"/>
      <c r="BD673" s="1"/>
      <c r="BE673" s="1"/>
      <c r="BF673" s="1"/>
      <c r="BG673" s="1"/>
      <c r="BH673" s="1"/>
      <c r="BI673" s="1"/>
      <c r="BJ673" s="1"/>
    </row>
    <row r="674">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1"/>
      <c r="AZ674" s="1"/>
      <c r="BA674" s="1"/>
      <c r="BB674" s="1"/>
      <c r="BC674" s="1"/>
      <c r="BD674" s="1"/>
      <c r="BE674" s="1"/>
      <c r="BF674" s="1"/>
      <c r="BG674" s="1"/>
      <c r="BH674" s="1"/>
      <c r="BI674" s="1"/>
      <c r="BJ674" s="1"/>
    </row>
    <row r="675">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1"/>
      <c r="AZ675" s="1"/>
      <c r="BA675" s="1"/>
      <c r="BB675" s="1"/>
      <c r="BC675" s="1"/>
      <c r="BD675" s="1"/>
      <c r="BE675" s="1"/>
      <c r="BF675" s="1"/>
      <c r="BG675" s="1"/>
      <c r="BH675" s="1"/>
      <c r="BI675" s="1"/>
      <c r="BJ675" s="1"/>
    </row>
    <row r="676">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1"/>
      <c r="AZ676" s="1"/>
      <c r="BA676" s="1"/>
      <c r="BB676" s="1"/>
      <c r="BC676" s="1"/>
      <c r="BD676" s="1"/>
      <c r="BE676" s="1"/>
      <c r="BF676" s="1"/>
      <c r="BG676" s="1"/>
      <c r="BH676" s="1"/>
      <c r="BI676" s="1"/>
      <c r="BJ676" s="1"/>
    </row>
    <row r="677">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1"/>
      <c r="AZ677" s="1"/>
      <c r="BA677" s="1"/>
      <c r="BB677" s="1"/>
      <c r="BC677" s="1"/>
      <c r="BD677" s="1"/>
      <c r="BE677" s="1"/>
      <c r="BF677" s="1"/>
      <c r="BG677" s="1"/>
      <c r="BH677" s="1"/>
      <c r="BI677" s="1"/>
      <c r="BJ677" s="1"/>
    </row>
    <row r="678">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1"/>
      <c r="AZ678" s="1"/>
      <c r="BA678" s="1"/>
      <c r="BB678" s="1"/>
      <c r="BC678" s="1"/>
      <c r="BD678" s="1"/>
      <c r="BE678" s="1"/>
      <c r="BF678" s="1"/>
      <c r="BG678" s="1"/>
      <c r="BH678" s="1"/>
      <c r="BI678" s="1"/>
      <c r="BJ678" s="1"/>
    </row>
    <row r="679">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1"/>
      <c r="AZ679" s="1"/>
      <c r="BA679" s="1"/>
      <c r="BB679" s="1"/>
      <c r="BC679" s="1"/>
      <c r="BD679" s="1"/>
      <c r="BE679" s="1"/>
      <c r="BF679" s="1"/>
      <c r="BG679" s="1"/>
      <c r="BH679" s="1"/>
      <c r="BI679" s="1"/>
      <c r="BJ679" s="1"/>
    </row>
    <row r="680">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1"/>
      <c r="AZ680" s="1"/>
      <c r="BA680" s="1"/>
      <c r="BB680" s="1"/>
      <c r="BC680" s="1"/>
      <c r="BD680" s="1"/>
      <c r="BE680" s="1"/>
      <c r="BF680" s="1"/>
      <c r="BG680" s="1"/>
      <c r="BH680" s="1"/>
      <c r="BI680" s="1"/>
      <c r="BJ680" s="1"/>
    </row>
    <row r="681">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1"/>
      <c r="AZ681" s="1"/>
      <c r="BA681" s="1"/>
      <c r="BB681" s="1"/>
      <c r="BC681" s="1"/>
      <c r="BD681" s="1"/>
      <c r="BE681" s="1"/>
      <c r="BF681" s="1"/>
      <c r="BG681" s="1"/>
      <c r="BH681" s="1"/>
      <c r="BI681" s="1"/>
      <c r="BJ681" s="1"/>
    </row>
    <row r="682">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1"/>
      <c r="AZ682" s="1"/>
      <c r="BA682" s="1"/>
      <c r="BB682" s="1"/>
      <c r="BC682" s="1"/>
      <c r="BD682" s="1"/>
      <c r="BE682" s="1"/>
      <c r="BF682" s="1"/>
      <c r="BG682" s="1"/>
      <c r="BH682" s="1"/>
      <c r="BI682" s="1"/>
      <c r="BJ682" s="1"/>
    </row>
    <row r="683">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1"/>
      <c r="AZ683" s="1"/>
      <c r="BA683" s="1"/>
      <c r="BB683" s="1"/>
      <c r="BC683" s="1"/>
      <c r="BD683" s="1"/>
      <c r="BE683" s="1"/>
      <c r="BF683" s="1"/>
      <c r="BG683" s="1"/>
      <c r="BH683" s="1"/>
      <c r="BI683" s="1"/>
      <c r="BJ683" s="1"/>
    </row>
    <row r="684">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1"/>
      <c r="AZ684" s="1"/>
      <c r="BA684" s="1"/>
      <c r="BB684" s="1"/>
      <c r="BC684" s="1"/>
      <c r="BD684" s="1"/>
      <c r="BE684" s="1"/>
      <c r="BF684" s="1"/>
      <c r="BG684" s="1"/>
      <c r="BH684" s="1"/>
      <c r="BI684" s="1"/>
      <c r="BJ684" s="1"/>
    </row>
    <row r="685">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1"/>
      <c r="AZ685" s="1"/>
      <c r="BA685" s="1"/>
      <c r="BB685" s="1"/>
      <c r="BC685" s="1"/>
      <c r="BD685" s="1"/>
      <c r="BE685" s="1"/>
      <c r="BF685" s="1"/>
      <c r="BG685" s="1"/>
      <c r="BH685" s="1"/>
      <c r="BI685" s="1"/>
      <c r="BJ685" s="1"/>
    </row>
    <row r="686">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1"/>
      <c r="AZ686" s="1"/>
      <c r="BA686" s="1"/>
      <c r="BB686" s="1"/>
      <c r="BC686" s="1"/>
      <c r="BD686" s="1"/>
      <c r="BE686" s="1"/>
      <c r="BF686" s="1"/>
      <c r="BG686" s="1"/>
      <c r="BH686" s="1"/>
      <c r="BI686" s="1"/>
      <c r="BJ686" s="1"/>
    </row>
    <row r="687">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1"/>
      <c r="AZ687" s="1"/>
      <c r="BA687" s="1"/>
      <c r="BB687" s="1"/>
      <c r="BC687" s="1"/>
      <c r="BD687" s="1"/>
      <c r="BE687" s="1"/>
      <c r="BF687" s="1"/>
      <c r="BG687" s="1"/>
      <c r="BH687" s="1"/>
      <c r="BI687" s="1"/>
      <c r="BJ687" s="1"/>
    </row>
    <row r="688">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1"/>
      <c r="AZ688" s="1"/>
      <c r="BA688" s="1"/>
      <c r="BB688" s="1"/>
      <c r="BC688" s="1"/>
      <c r="BD688" s="1"/>
      <c r="BE688" s="1"/>
      <c r="BF688" s="1"/>
      <c r="BG688" s="1"/>
      <c r="BH688" s="1"/>
      <c r="BI688" s="1"/>
      <c r="BJ688" s="1"/>
    </row>
    <row r="689">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1"/>
      <c r="AZ689" s="1"/>
      <c r="BA689" s="1"/>
      <c r="BB689" s="1"/>
      <c r="BC689" s="1"/>
      <c r="BD689" s="1"/>
      <c r="BE689" s="1"/>
      <c r="BF689" s="1"/>
      <c r="BG689" s="1"/>
      <c r="BH689" s="1"/>
      <c r="BI689" s="1"/>
      <c r="BJ689" s="1"/>
    </row>
    <row r="690">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1"/>
      <c r="AZ690" s="1"/>
      <c r="BA690" s="1"/>
      <c r="BB690" s="1"/>
      <c r="BC690" s="1"/>
      <c r="BD690" s="1"/>
      <c r="BE690" s="1"/>
      <c r="BF690" s="1"/>
      <c r="BG690" s="1"/>
      <c r="BH690" s="1"/>
      <c r="BI690" s="1"/>
      <c r="BJ690" s="1"/>
    </row>
    <row r="691">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1"/>
      <c r="AZ691" s="1"/>
      <c r="BA691" s="1"/>
      <c r="BB691" s="1"/>
      <c r="BC691" s="1"/>
      <c r="BD691" s="1"/>
      <c r="BE691" s="1"/>
      <c r="BF691" s="1"/>
      <c r="BG691" s="1"/>
      <c r="BH691" s="1"/>
      <c r="BI691" s="1"/>
      <c r="BJ691" s="1"/>
    </row>
    <row r="692">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1"/>
      <c r="AZ692" s="1"/>
      <c r="BA692" s="1"/>
      <c r="BB692" s="1"/>
      <c r="BC692" s="1"/>
      <c r="BD692" s="1"/>
      <c r="BE692" s="1"/>
      <c r="BF692" s="1"/>
      <c r="BG692" s="1"/>
      <c r="BH692" s="1"/>
      <c r="BI692" s="1"/>
      <c r="BJ692" s="1"/>
    </row>
    <row r="693">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1"/>
      <c r="AZ693" s="1"/>
      <c r="BA693" s="1"/>
      <c r="BB693" s="1"/>
      <c r="BC693" s="1"/>
      <c r="BD693" s="1"/>
      <c r="BE693" s="1"/>
      <c r="BF693" s="1"/>
      <c r="BG693" s="1"/>
      <c r="BH693" s="1"/>
      <c r="BI693" s="1"/>
      <c r="BJ693" s="1"/>
    </row>
    <row r="694">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1"/>
      <c r="AZ694" s="1"/>
      <c r="BA694" s="1"/>
      <c r="BB694" s="1"/>
      <c r="BC694" s="1"/>
      <c r="BD694" s="1"/>
      <c r="BE694" s="1"/>
      <c r="BF694" s="1"/>
      <c r="BG694" s="1"/>
      <c r="BH694" s="1"/>
      <c r="BI694" s="1"/>
      <c r="BJ694" s="1"/>
    </row>
    <row r="695">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1"/>
      <c r="AZ695" s="1"/>
      <c r="BA695" s="1"/>
      <c r="BB695" s="1"/>
      <c r="BC695" s="1"/>
      <c r="BD695" s="1"/>
      <c r="BE695" s="1"/>
      <c r="BF695" s="1"/>
      <c r="BG695" s="1"/>
      <c r="BH695" s="1"/>
      <c r="BI695" s="1"/>
      <c r="BJ695" s="1"/>
    </row>
    <row r="696">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1"/>
      <c r="AZ696" s="1"/>
      <c r="BA696" s="1"/>
      <c r="BB696" s="1"/>
      <c r="BC696" s="1"/>
      <c r="BD696" s="1"/>
      <c r="BE696" s="1"/>
      <c r="BF696" s="1"/>
      <c r="BG696" s="1"/>
      <c r="BH696" s="1"/>
      <c r="BI696" s="1"/>
      <c r="BJ696" s="1"/>
    </row>
    <row r="697">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1"/>
      <c r="AZ697" s="1"/>
      <c r="BA697" s="1"/>
      <c r="BB697" s="1"/>
      <c r="BC697" s="1"/>
      <c r="BD697" s="1"/>
      <c r="BE697" s="1"/>
      <c r="BF697" s="1"/>
      <c r="BG697" s="1"/>
      <c r="BH697" s="1"/>
      <c r="BI697" s="1"/>
      <c r="BJ697" s="1"/>
    </row>
    <row r="698">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1"/>
      <c r="AZ698" s="1"/>
      <c r="BA698" s="1"/>
      <c r="BB698" s="1"/>
      <c r="BC698" s="1"/>
      <c r="BD698" s="1"/>
      <c r="BE698" s="1"/>
      <c r="BF698" s="1"/>
      <c r="BG698" s="1"/>
      <c r="BH698" s="1"/>
      <c r="BI698" s="1"/>
      <c r="BJ698" s="1"/>
    </row>
    <row r="699">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1"/>
      <c r="AZ699" s="1"/>
      <c r="BA699" s="1"/>
      <c r="BB699" s="1"/>
      <c r="BC699" s="1"/>
      <c r="BD699" s="1"/>
      <c r="BE699" s="1"/>
      <c r="BF699" s="1"/>
      <c r="BG699" s="1"/>
      <c r="BH699" s="1"/>
      <c r="BI699" s="1"/>
      <c r="BJ699" s="1"/>
    </row>
    <row r="700">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1"/>
      <c r="AZ700" s="1"/>
      <c r="BA700" s="1"/>
      <c r="BB700" s="1"/>
      <c r="BC700" s="1"/>
      <c r="BD700" s="1"/>
      <c r="BE700" s="1"/>
      <c r="BF700" s="1"/>
      <c r="BG700" s="1"/>
      <c r="BH700" s="1"/>
      <c r="BI700" s="1"/>
      <c r="BJ700" s="1"/>
    </row>
    <row r="701">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1"/>
      <c r="AZ701" s="1"/>
      <c r="BA701" s="1"/>
      <c r="BB701" s="1"/>
      <c r="BC701" s="1"/>
      <c r="BD701" s="1"/>
      <c r="BE701" s="1"/>
      <c r="BF701" s="1"/>
      <c r="BG701" s="1"/>
      <c r="BH701" s="1"/>
      <c r="BI701" s="1"/>
      <c r="BJ701" s="1"/>
    </row>
    <row r="702">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1"/>
      <c r="AZ702" s="1"/>
      <c r="BA702" s="1"/>
      <c r="BB702" s="1"/>
      <c r="BC702" s="1"/>
      <c r="BD702" s="1"/>
      <c r="BE702" s="1"/>
      <c r="BF702" s="1"/>
      <c r="BG702" s="1"/>
      <c r="BH702" s="1"/>
      <c r="BI702" s="1"/>
      <c r="BJ702" s="1"/>
    </row>
    <row r="703">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1"/>
      <c r="AZ703" s="1"/>
      <c r="BA703" s="1"/>
      <c r="BB703" s="1"/>
      <c r="BC703" s="1"/>
      <c r="BD703" s="1"/>
      <c r="BE703" s="1"/>
      <c r="BF703" s="1"/>
      <c r="BG703" s="1"/>
      <c r="BH703" s="1"/>
      <c r="BI703" s="1"/>
      <c r="BJ703" s="1"/>
    </row>
    <row r="704">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1"/>
      <c r="AZ704" s="1"/>
      <c r="BA704" s="1"/>
      <c r="BB704" s="1"/>
      <c r="BC704" s="1"/>
      <c r="BD704" s="1"/>
      <c r="BE704" s="1"/>
      <c r="BF704" s="1"/>
      <c r="BG704" s="1"/>
      <c r="BH704" s="1"/>
      <c r="BI704" s="1"/>
      <c r="BJ704" s="1"/>
    </row>
    <row r="705">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1"/>
      <c r="AZ705" s="1"/>
      <c r="BA705" s="1"/>
      <c r="BB705" s="1"/>
      <c r="BC705" s="1"/>
      <c r="BD705" s="1"/>
      <c r="BE705" s="1"/>
      <c r="BF705" s="1"/>
      <c r="BG705" s="1"/>
      <c r="BH705" s="1"/>
      <c r="BI705" s="1"/>
      <c r="BJ705" s="1"/>
    </row>
    <row r="706">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1"/>
      <c r="AZ706" s="1"/>
      <c r="BA706" s="1"/>
      <c r="BB706" s="1"/>
      <c r="BC706" s="1"/>
      <c r="BD706" s="1"/>
      <c r="BE706" s="1"/>
      <c r="BF706" s="1"/>
      <c r="BG706" s="1"/>
      <c r="BH706" s="1"/>
      <c r="BI706" s="1"/>
      <c r="BJ706" s="1"/>
    </row>
    <row r="707">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1"/>
      <c r="AZ707" s="1"/>
      <c r="BA707" s="1"/>
      <c r="BB707" s="1"/>
      <c r="BC707" s="1"/>
      <c r="BD707" s="1"/>
      <c r="BE707" s="1"/>
      <c r="BF707" s="1"/>
      <c r="BG707" s="1"/>
      <c r="BH707" s="1"/>
      <c r="BI707" s="1"/>
      <c r="BJ707" s="1"/>
    </row>
    <row r="708">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1"/>
      <c r="AZ708" s="1"/>
      <c r="BA708" s="1"/>
      <c r="BB708" s="1"/>
      <c r="BC708" s="1"/>
      <c r="BD708" s="1"/>
      <c r="BE708" s="1"/>
      <c r="BF708" s="1"/>
      <c r="BG708" s="1"/>
      <c r="BH708" s="1"/>
      <c r="BI708" s="1"/>
      <c r="BJ708" s="1"/>
    </row>
    <row r="709">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1"/>
      <c r="AZ709" s="1"/>
      <c r="BA709" s="1"/>
      <c r="BB709" s="1"/>
      <c r="BC709" s="1"/>
      <c r="BD709" s="1"/>
      <c r="BE709" s="1"/>
      <c r="BF709" s="1"/>
      <c r="BG709" s="1"/>
      <c r="BH709" s="1"/>
      <c r="BI709" s="1"/>
      <c r="BJ709" s="1"/>
    </row>
    <row r="710">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1"/>
      <c r="AZ710" s="1"/>
      <c r="BA710" s="1"/>
      <c r="BB710" s="1"/>
      <c r="BC710" s="1"/>
      <c r="BD710" s="1"/>
      <c r="BE710" s="1"/>
      <c r="BF710" s="1"/>
      <c r="BG710" s="1"/>
      <c r="BH710" s="1"/>
      <c r="BI710" s="1"/>
      <c r="BJ710" s="1"/>
    </row>
    <row r="711">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1"/>
      <c r="AZ711" s="1"/>
      <c r="BA711" s="1"/>
      <c r="BB711" s="1"/>
      <c r="BC711" s="1"/>
      <c r="BD711" s="1"/>
      <c r="BE711" s="1"/>
      <c r="BF711" s="1"/>
      <c r="BG711" s="1"/>
      <c r="BH711" s="1"/>
      <c r="BI711" s="1"/>
      <c r="BJ711" s="1"/>
    </row>
    <row r="712">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1"/>
      <c r="AZ712" s="1"/>
      <c r="BA712" s="1"/>
      <c r="BB712" s="1"/>
      <c r="BC712" s="1"/>
      <c r="BD712" s="1"/>
      <c r="BE712" s="1"/>
      <c r="BF712" s="1"/>
      <c r="BG712" s="1"/>
      <c r="BH712" s="1"/>
      <c r="BI712" s="1"/>
      <c r="BJ712" s="1"/>
    </row>
    <row r="713">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1"/>
      <c r="AZ713" s="1"/>
      <c r="BA713" s="1"/>
      <c r="BB713" s="1"/>
      <c r="BC713" s="1"/>
      <c r="BD713" s="1"/>
      <c r="BE713" s="1"/>
      <c r="BF713" s="1"/>
      <c r="BG713" s="1"/>
      <c r="BH713" s="1"/>
      <c r="BI713" s="1"/>
      <c r="BJ713" s="1"/>
    </row>
    <row r="714">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1"/>
      <c r="AZ714" s="1"/>
      <c r="BA714" s="1"/>
      <c r="BB714" s="1"/>
      <c r="BC714" s="1"/>
      <c r="BD714" s="1"/>
      <c r="BE714" s="1"/>
      <c r="BF714" s="1"/>
      <c r="BG714" s="1"/>
      <c r="BH714" s="1"/>
      <c r="BI714" s="1"/>
      <c r="BJ714" s="1"/>
    </row>
    <row r="715">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1"/>
      <c r="AZ715" s="1"/>
      <c r="BA715" s="1"/>
      <c r="BB715" s="1"/>
      <c r="BC715" s="1"/>
      <c r="BD715" s="1"/>
      <c r="BE715" s="1"/>
      <c r="BF715" s="1"/>
      <c r="BG715" s="1"/>
      <c r="BH715" s="1"/>
      <c r="BI715" s="1"/>
      <c r="BJ715" s="1"/>
    </row>
    <row r="716">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1"/>
      <c r="AZ716" s="1"/>
      <c r="BA716" s="1"/>
      <c r="BB716" s="1"/>
      <c r="BC716" s="1"/>
      <c r="BD716" s="1"/>
      <c r="BE716" s="1"/>
      <c r="BF716" s="1"/>
      <c r="BG716" s="1"/>
      <c r="BH716" s="1"/>
      <c r="BI716" s="1"/>
      <c r="BJ716" s="1"/>
    </row>
    <row r="717">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1"/>
      <c r="AZ717" s="1"/>
      <c r="BA717" s="1"/>
      <c r="BB717" s="1"/>
      <c r="BC717" s="1"/>
      <c r="BD717" s="1"/>
      <c r="BE717" s="1"/>
      <c r="BF717" s="1"/>
      <c r="BG717" s="1"/>
      <c r="BH717" s="1"/>
      <c r="BI717" s="1"/>
      <c r="BJ717" s="1"/>
    </row>
    <row r="718">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1"/>
      <c r="AZ718" s="1"/>
      <c r="BA718" s="1"/>
      <c r="BB718" s="1"/>
      <c r="BC718" s="1"/>
      <c r="BD718" s="1"/>
      <c r="BE718" s="1"/>
      <c r="BF718" s="1"/>
      <c r="BG718" s="1"/>
      <c r="BH718" s="1"/>
      <c r="BI718" s="1"/>
      <c r="BJ718" s="1"/>
    </row>
    <row r="719">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1"/>
      <c r="AZ719" s="1"/>
      <c r="BA719" s="1"/>
      <c r="BB719" s="1"/>
      <c r="BC719" s="1"/>
      <c r="BD719" s="1"/>
      <c r="BE719" s="1"/>
      <c r="BF719" s="1"/>
      <c r="BG719" s="1"/>
      <c r="BH719" s="1"/>
      <c r="BI719" s="1"/>
      <c r="BJ719" s="1"/>
    </row>
    <row r="720">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1"/>
      <c r="AZ720" s="1"/>
      <c r="BA720" s="1"/>
      <c r="BB720" s="1"/>
      <c r="BC720" s="1"/>
      <c r="BD720" s="1"/>
      <c r="BE720" s="1"/>
      <c r="BF720" s="1"/>
      <c r="BG720" s="1"/>
      <c r="BH720" s="1"/>
      <c r="BI720" s="1"/>
      <c r="BJ720" s="1"/>
    </row>
    <row r="721">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1"/>
      <c r="AZ721" s="1"/>
      <c r="BA721" s="1"/>
      <c r="BB721" s="1"/>
      <c r="BC721" s="1"/>
      <c r="BD721" s="1"/>
      <c r="BE721" s="1"/>
      <c r="BF721" s="1"/>
      <c r="BG721" s="1"/>
      <c r="BH721" s="1"/>
      <c r="BI721" s="1"/>
      <c r="BJ721" s="1"/>
    </row>
    <row r="722">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1"/>
      <c r="AZ722" s="1"/>
      <c r="BA722" s="1"/>
      <c r="BB722" s="1"/>
      <c r="BC722" s="1"/>
      <c r="BD722" s="1"/>
      <c r="BE722" s="1"/>
      <c r="BF722" s="1"/>
      <c r="BG722" s="1"/>
      <c r="BH722" s="1"/>
      <c r="BI722" s="1"/>
      <c r="BJ722" s="1"/>
    </row>
    <row r="723">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1"/>
      <c r="AZ723" s="1"/>
      <c r="BA723" s="1"/>
      <c r="BB723" s="1"/>
      <c r="BC723" s="1"/>
      <c r="BD723" s="1"/>
      <c r="BE723" s="1"/>
      <c r="BF723" s="1"/>
      <c r="BG723" s="1"/>
      <c r="BH723" s="1"/>
      <c r="BI723" s="1"/>
      <c r="BJ723" s="1"/>
    </row>
    <row r="724">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1"/>
      <c r="AZ724" s="1"/>
      <c r="BA724" s="1"/>
      <c r="BB724" s="1"/>
      <c r="BC724" s="1"/>
      <c r="BD724" s="1"/>
      <c r="BE724" s="1"/>
      <c r="BF724" s="1"/>
      <c r="BG724" s="1"/>
      <c r="BH724" s="1"/>
      <c r="BI724" s="1"/>
      <c r="BJ724" s="1"/>
    </row>
    <row r="725">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1"/>
      <c r="AZ725" s="1"/>
      <c r="BA725" s="1"/>
      <c r="BB725" s="1"/>
      <c r="BC725" s="1"/>
      <c r="BD725" s="1"/>
      <c r="BE725" s="1"/>
      <c r="BF725" s="1"/>
      <c r="BG725" s="1"/>
      <c r="BH725" s="1"/>
      <c r="BI725" s="1"/>
      <c r="BJ725" s="1"/>
    </row>
    <row r="726">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1"/>
      <c r="AZ726" s="1"/>
      <c r="BA726" s="1"/>
      <c r="BB726" s="1"/>
      <c r="BC726" s="1"/>
      <c r="BD726" s="1"/>
      <c r="BE726" s="1"/>
      <c r="BF726" s="1"/>
      <c r="BG726" s="1"/>
      <c r="BH726" s="1"/>
      <c r="BI726" s="1"/>
      <c r="BJ726" s="1"/>
    </row>
    <row r="727">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1"/>
      <c r="AZ727" s="1"/>
      <c r="BA727" s="1"/>
      <c r="BB727" s="1"/>
      <c r="BC727" s="1"/>
      <c r="BD727" s="1"/>
      <c r="BE727" s="1"/>
      <c r="BF727" s="1"/>
      <c r="BG727" s="1"/>
      <c r="BH727" s="1"/>
      <c r="BI727" s="1"/>
      <c r="BJ727" s="1"/>
    </row>
    <row r="728">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1"/>
      <c r="AZ728" s="1"/>
      <c r="BA728" s="1"/>
      <c r="BB728" s="1"/>
      <c r="BC728" s="1"/>
      <c r="BD728" s="1"/>
      <c r="BE728" s="1"/>
      <c r="BF728" s="1"/>
      <c r="BG728" s="1"/>
      <c r="BH728" s="1"/>
      <c r="BI728" s="1"/>
      <c r="BJ728" s="1"/>
    </row>
    <row r="729">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1"/>
      <c r="AZ729" s="1"/>
      <c r="BA729" s="1"/>
      <c r="BB729" s="1"/>
      <c r="BC729" s="1"/>
      <c r="BD729" s="1"/>
      <c r="BE729" s="1"/>
      <c r="BF729" s="1"/>
      <c r="BG729" s="1"/>
      <c r="BH729" s="1"/>
      <c r="BI729" s="1"/>
      <c r="BJ729" s="1"/>
    </row>
    <row r="730">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1"/>
      <c r="AZ730" s="1"/>
      <c r="BA730" s="1"/>
      <c r="BB730" s="1"/>
      <c r="BC730" s="1"/>
      <c r="BD730" s="1"/>
      <c r="BE730" s="1"/>
      <c r="BF730" s="1"/>
      <c r="BG730" s="1"/>
      <c r="BH730" s="1"/>
      <c r="BI730" s="1"/>
      <c r="BJ730" s="1"/>
    </row>
    <row r="731">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1"/>
      <c r="AZ731" s="1"/>
      <c r="BA731" s="1"/>
      <c r="BB731" s="1"/>
      <c r="BC731" s="1"/>
      <c r="BD731" s="1"/>
      <c r="BE731" s="1"/>
      <c r="BF731" s="1"/>
      <c r="BG731" s="1"/>
      <c r="BH731" s="1"/>
      <c r="BI731" s="1"/>
      <c r="BJ731" s="1"/>
    </row>
    <row r="732">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1"/>
      <c r="AZ732" s="1"/>
      <c r="BA732" s="1"/>
      <c r="BB732" s="1"/>
      <c r="BC732" s="1"/>
      <c r="BD732" s="1"/>
      <c r="BE732" s="1"/>
      <c r="BF732" s="1"/>
      <c r="BG732" s="1"/>
      <c r="BH732" s="1"/>
      <c r="BI732" s="1"/>
      <c r="BJ732" s="1"/>
    </row>
    <row r="733">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1"/>
      <c r="AZ733" s="1"/>
      <c r="BA733" s="1"/>
      <c r="BB733" s="1"/>
      <c r="BC733" s="1"/>
      <c r="BD733" s="1"/>
      <c r="BE733" s="1"/>
      <c r="BF733" s="1"/>
      <c r="BG733" s="1"/>
      <c r="BH733" s="1"/>
      <c r="BI733" s="1"/>
      <c r="BJ733" s="1"/>
    </row>
    <row r="734">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1"/>
      <c r="AZ734" s="1"/>
      <c r="BA734" s="1"/>
      <c r="BB734" s="1"/>
      <c r="BC734" s="1"/>
      <c r="BD734" s="1"/>
      <c r="BE734" s="1"/>
      <c r="BF734" s="1"/>
      <c r="BG734" s="1"/>
      <c r="BH734" s="1"/>
      <c r="BI734" s="1"/>
      <c r="BJ734" s="1"/>
    </row>
    <row r="735">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1"/>
      <c r="AZ735" s="1"/>
      <c r="BA735" s="1"/>
      <c r="BB735" s="1"/>
      <c r="BC735" s="1"/>
      <c r="BD735" s="1"/>
      <c r="BE735" s="1"/>
      <c r="BF735" s="1"/>
      <c r="BG735" s="1"/>
      <c r="BH735" s="1"/>
      <c r="BI735" s="1"/>
      <c r="BJ735" s="1"/>
    </row>
    <row r="736">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1"/>
      <c r="AZ736" s="1"/>
      <c r="BA736" s="1"/>
      <c r="BB736" s="1"/>
      <c r="BC736" s="1"/>
      <c r="BD736" s="1"/>
      <c r="BE736" s="1"/>
      <c r="BF736" s="1"/>
      <c r="BG736" s="1"/>
      <c r="BH736" s="1"/>
      <c r="BI736" s="1"/>
      <c r="BJ736" s="1"/>
    </row>
    <row r="737">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1"/>
      <c r="AZ737" s="1"/>
      <c r="BA737" s="1"/>
      <c r="BB737" s="1"/>
      <c r="BC737" s="1"/>
      <c r="BD737" s="1"/>
      <c r="BE737" s="1"/>
      <c r="BF737" s="1"/>
      <c r="BG737" s="1"/>
      <c r="BH737" s="1"/>
      <c r="BI737" s="1"/>
      <c r="BJ737" s="1"/>
    </row>
    <row r="738">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1"/>
      <c r="AZ738" s="1"/>
      <c r="BA738" s="1"/>
      <c r="BB738" s="1"/>
      <c r="BC738" s="1"/>
      <c r="BD738" s="1"/>
      <c r="BE738" s="1"/>
      <c r="BF738" s="1"/>
      <c r="BG738" s="1"/>
      <c r="BH738" s="1"/>
      <c r="BI738" s="1"/>
      <c r="BJ738" s="1"/>
    </row>
    <row r="739">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1"/>
      <c r="AZ739" s="1"/>
      <c r="BA739" s="1"/>
      <c r="BB739" s="1"/>
      <c r="BC739" s="1"/>
      <c r="BD739" s="1"/>
      <c r="BE739" s="1"/>
      <c r="BF739" s="1"/>
      <c r="BG739" s="1"/>
      <c r="BH739" s="1"/>
      <c r="BI739" s="1"/>
      <c r="BJ739" s="1"/>
    </row>
    <row r="740">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1"/>
      <c r="AZ740" s="1"/>
      <c r="BA740" s="1"/>
      <c r="BB740" s="1"/>
      <c r="BC740" s="1"/>
      <c r="BD740" s="1"/>
      <c r="BE740" s="1"/>
      <c r="BF740" s="1"/>
      <c r="BG740" s="1"/>
      <c r="BH740" s="1"/>
      <c r="BI740" s="1"/>
      <c r="BJ740" s="1"/>
    </row>
    <row r="741">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1"/>
      <c r="AZ741" s="1"/>
      <c r="BA741" s="1"/>
      <c r="BB741" s="1"/>
      <c r="BC741" s="1"/>
      <c r="BD741" s="1"/>
      <c r="BE741" s="1"/>
      <c r="BF741" s="1"/>
      <c r="BG741" s="1"/>
      <c r="BH741" s="1"/>
      <c r="BI741" s="1"/>
      <c r="BJ741" s="1"/>
    </row>
    <row r="742">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1"/>
      <c r="AZ742" s="1"/>
      <c r="BA742" s="1"/>
      <c r="BB742" s="1"/>
      <c r="BC742" s="1"/>
      <c r="BD742" s="1"/>
      <c r="BE742" s="1"/>
      <c r="BF742" s="1"/>
      <c r="BG742" s="1"/>
      <c r="BH742" s="1"/>
      <c r="BI742" s="1"/>
      <c r="BJ742" s="1"/>
    </row>
    <row r="743">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1"/>
      <c r="AZ743" s="1"/>
      <c r="BA743" s="1"/>
      <c r="BB743" s="1"/>
      <c r="BC743" s="1"/>
      <c r="BD743" s="1"/>
      <c r="BE743" s="1"/>
      <c r="BF743" s="1"/>
      <c r="BG743" s="1"/>
      <c r="BH743" s="1"/>
      <c r="BI743" s="1"/>
      <c r="BJ743" s="1"/>
    </row>
    <row r="744">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1"/>
      <c r="AZ744" s="1"/>
      <c r="BA744" s="1"/>
      <c r="BB744" s="1"/>
      <c r="BC744" s="1"/>
      <c r="BD744" s="1"/>
      <c r="BE744" s="1"/>
      <c r="BF744" s="1"/>
      <c r="BG744" s="1"/>
      <c r="BH744" s="1"/>
      <c r="BI744" s="1"/>
      <c r="BJ744" s="1"/>
    </row>
    <row r="745">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1"/>
      <c r="AZ745" s="1"/>
      <c r="BA745" s="1"/>
      <c r="BB745" s="1"/>
      <c r="BC745" s="1"/>
      <c r="BD745" s="1"/>
      <c r="BE745" s="1"/>
      <c r="BF745" s="1"/>
      <c r="BG745" s="1"/>
      <c r="BH745" s="1"/>
      <c r="BI745" s="1"/>
      <c r="BJ745" s="1"/>
    </row>
    <row r="746">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1"/>
      <c r="AZ746" s="1"/>
      <c r="BA746" s="1"/>
      <c r="BB746" s="1"/>
      <c r="BC746" s="1"/>
      <c r="BD746" s="1"/>
      <c r="BE746" s="1"/>
      <c r="BF746" s="1"/>
      <c r="BG746" s="1"/>
      <c r="BH746" s="1"/>
      <c r="BI746" s="1"/>
      <c r="BJ746" s="1"/>
    </row>
    <row r="747">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1"/>
      <c r="AZ747" s="1"/>
      <c r="BA747" s="1"/>
      <c r="BB747" s="1"/>
      <c r="BC747" s="1"/>
      <c r="BD747" s="1"/>
      <c r="BE747" s="1"/>
      <c r="BF747" s="1"/>
      <c r="BG747" s="1"/>
      <c r="BH747" s="1"/>
      <c r="BI747" s="1"/>
      <c r="BJ747" s="1"/>
    </row>
    <row r="748">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1"/>
      <c r="AZ748" s="1"/>
      <c r="BA748" s="1"/>
      <c r="BB748" s="1"/>
      <c r="BC748" s="1"/>
      <c r="BD748" s="1"/>
      <c r="BE748" s="1"/>
      <c r="BF748" s="1"/>
      <c r="BG748" s="1"/>
      <c r="BH748" s="1"/>
      <c r="BI748" s="1"/>
      <c r="BJ748" s="1"/>
    </row>
    <row r="749">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1"/>
      <c r="AZ749" s="1"/>
      <c r="BA749" s="1"/>
      <c r="BB749" s="1"/>
      <c r="BC749" s="1"/>
      <c r="BD749" s="1"/>
      <c r="BE749" s="1"/>
      <c r="BF749" s="1"/>
      <c r="BG749" s="1"/>
      <c r="BH749" s="1"/>
      <c r="BI749" s="1"/>
      <c r="BJ749" s="1"/>
    </row>
    <row r="750">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1"/>
      <c r="AZ750" s="1"/>
      <c r="BA750" s="1"/>
      <c r="BB750" s="1"/>
      <c r="BC750" s="1"/>
      <c r="BD750" s="1"/>
      <c r="BE750" s="1"/>
      <c r="BF750" s="1"/>
      <c r="BG750" s="1"/>
      <c r="BH750" s="1"/>
      <c r="BI750" s="1"/>
      <c r="BJ750" s="1"/>
    </row>
    <row r="751">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1"/>
      <c r="AZ751" s="1"/>
      <c r="BA751" s="1"/>
      <c r="BB751" s="1"/>
      <c r="BC751" s="1"/>
      <c r="BD751" s="1"/>
      <c r="BE751" s="1"/>
      <c r="BF751" s="1"/>
      <c r="BG751" s="1"/>
      <c r="BH751" s="1"/>
      <c r="BI751" s="1"/>
      <c r="BJ751" s="1"/>
    </row>
    <row r="752">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1"/>
      <c r="AZ752" s="1"/>
      <c r="BA752" s="1"/>
      <c r="BB752" s="1"/>
      <c r="BC752" s="1"/>
      <c r="BD752" s="1"/>
      <c r="BE752" s="1"/>
      <c r="BF752" s="1"/>
      <c r="BG752" s="1"/>
      <c r="BH752" s="1"/>
      <c r="BI752" s="1"/>
      <c r="BJ752" s="1"/>
    </row>
    <row r="753">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1"/>
      <c r="AZ753" s="1"/>
      <c r="BA753" s="1"/>
      <c r="BB753" s="1"/>
      <c r="BC753" s="1"/>
      <c r="BD753" s="1"/>
      <c r="BE753" s="1"/>
      <c r="BF753" s="1"/>
      <c r="BG753" s="1"/>
      <c r="BH753" s="1"/>
      <c r="BI753" s="1"/>
      <c r="BJ753" s="1"/>
    </row>
    <row r="754">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1"/>
      <c r="AZ754" s="1"/>
      <c r="BA754" s="1"/>
      <c r="BB754" s="1"/>
      <c r="BC754" s="1"/>
      <c r="BD754" s="1"/>
      <c r="BE754" s="1"/>
      <c r="BF754" s="1"/>
      <c r="BG754" s="1"/>
      <c r="BH754" s="1"/>
      <c r="BI754" s="1"/>
      <c r="BJ754" s="1"/>
    </row>
    <row r="755">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1"/>
      <c r="AZ755" s="1"/>
      <c r="BA755" s="1"/>
      <c r="BB755" s="1"/>
      <c r="BC755" s="1"/>
      <c r="BD755" s="1"/>
      <c r="BE755" s="1"/>
      <c r="BF755" s="1"/>
      <c r="BG755" s="1"/>
      <c r="BH755" s="1"/>
      <c r="BI755" s="1"/>
      <c r="BJ755" s="1"/>
    </row>
    <row r="756">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1"/>
      <c r="AZ756" s="1"/>
      <c r="BA756" s="1"/>
      <c r="BB756" s="1"/>
      <c r="BC756" s="1"/>
      <c r="BD756" s="1"/>
      <c r="BE756" s="1"/>
      <c r="BF756" s="1"/>
      <c r="BG756" s="1"/>
      <c r="BH756" s="1"/>
      <c r="BI756" s="1"/>
      <c r="BJ756" s="1"/>
    </row>
    <row r="757">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1"/>
      <c r="AZ757" s="1"/>
      <c r="BA757" s="1"/>
      <c r="BB757" s="1"/>
      <c r="BC757" s="1"/>
      <c r="BD757" s="1"/>
      <c r="BE757" s="1"/>
      <c r="BF757" s="1"/>
      <c r="BG757" s="1"/>
      <c r="BH757" s="1"/>
      <c r="BI757" s="1"/>
      <c r="BJ757" s="1"/>
    </row>
    <row r="758">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1"/>
      <c r="AZ758" s="1"/>
      <c r="BA758" s="1"/>
      <c r="BB758" s="1"/>
      <c r="BC758" s="1"/>
      <c r="BD758" s="1"/>
      <c r="BE758" s="1"/>
      <c r="BF758" s="1"/>
      <c r="BG758" s="1"/>
      <c r="BH758" s="1"/>
      <c r="BI758" s="1"/>
      <c r="BJ758" s="1"/>
    </row>
    <row r="759">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1"/>
      <c r="AZ759" s="1"/>
      <c r="BA759" s="1"/>
      <c r="BB759" s="1"/>
      <c r="BC759" s="1"/>
      <c r="BD759" s="1"/>
      <c r="BE759" s="1"/>
      <c r="BF759" s="1"/>
      <c r="BG759" s="1"/>
      <c r="BH759" s="1"/>
      <c r="BI759" s="1"/>
      <c r="BJ759" s="1"/>
    </row>
    <row r="760">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1"/>
      <c r="AZ760" s="1"/>
      <c r="BA760" s="1"/>
      <c r="BB760" s="1"/>
      <c r="BC760" s="1"/>
      <c r="BD760" s="1"/>
      <c r="BE760" s="1"/>
      <c r="BF760" s="1"/>
      <c r="BG760" s="1"/>
      <c r="BH760" s="1"/>
      <c r="BI760" s="1"/>
      <c r="BJ760" s="1"/>
    </row>
    <row r="761">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1"/>
      <c r="AZ761" s="1"/>
      <c r="BA761" s="1"/>
      <c r="BB761" s="1"/>
      <c r="BC761" s="1"/>
      <c r="BD761" s="1"/>
      <c r="BE761" s="1"/>
      <c r="BF761" s="1"/>
      <c r="BG761" s="1"/>
      <c r="BH761" s="1"/>
      <c r="BI761" s="1"/>
      <c r="BJ761" s="1"/>
    </row>
    <row r="762">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1"/>
      <c r="AZ762" s="1"/>
      <c r="BA762" s="1"/>
      <c r="BB762" s="1"/>
      <c r="BC762" s="1"/>
      <c r="BD762" s="1"/>
      <c r="BE762" s="1"/>
      <c r="BF762" s="1"/>
      <c r="BG762" s="1"/>
      <c r="BH762" s="1"/>
      <c r="BI762" s="1"/>
      <c r="BJ762" s="1"/>
    </row>
    <row r="763">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1"/>
      <c r="AZ763" s="1"/>
      <c r="BA763" s="1"/>
      <c r="BB763" s="1"/>
      <c r="BC763" s="1"/>
      <c r="BD763" s="1"/>
      <c r="BE763" s="1"/>
      <c r="BF763" s="1"/>
      <c r="BG763" s="1"/>
      <c r="BH763" s="1"/>
      <c r="BI763" s="1"/>
      <c r="BJ763" s="1"/>
    </row>
    <row r="764">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1"/>
      <c r="AZ764" s="1"/>
      <c r="BA764" s="1"/>
      <c r="BB764" s="1"/>
      <c r="BC764" s="1"/>
      <c r="BD764" s="1"/>
      <c r="BE764" s="1"/>
      <c r="BF764" s="1"/>
      <c r="BG764" s="1"/>
      <c r="BH764" s="1"/>
      <c r="BI764" s="1"/>
      <c r="BJ764" s="1"/>
    </row>
    <row r="765">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1"/>
      <c r="AZ765" s="1"/>
      <c r="BA765" s="1"/>
      <c r="BB765" s="1"/>
      <c r="BC765" s="1"/>
      <c r="BD765" s="1"/>
      <c r="BE765" s="1"/>
      <c r="BF765" s="1"/>
      <c r="BG765" s="1"/>
      <c r="BH765" s="1"/>
      <c r="BI765" s="1"/>
      <c r="BJ765" s="1"/>
    </row>
    <row r="766">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1"/>
      <c r="AZ766" s="1"/>
      <c r="BA766" s="1"/>
      <c r="BB766" s="1"/>
      <c r="BC766" s="1"/>
      <c r="BD766" s="1"/>
      <c r="BE766" s="1"/>
      <c r="BF766" s="1"/>
      <c r="BG766" s="1"/>
      <c r="BH766" s="1"/>
      <c r="BI766" s="1"/>
      <c r="BJ766" s="1"/>
    </row>
    <row r="767">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1"/>
      <c r="AZ767" s="1"/>
      <c r="BA767" s="1"/>
      <c r="BB767" s="1"/>
      <c r="BC767" s="1"/>
      <c r="BD767" s="1"/>
      <c r="BE767" s="1"/>
      <c r="BF767" s="1"/>
      <c r="BG767" s="1"/>
      <c r="BH767" s="1"/>
      <c r="BI767" s="1"/>
      <c r="BJ767" s="1"/>
    </row>
    <row r="768">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1"/>
      <c r="AZ768" s="1"/>
      <c r="BA768" s="1"/>
      <c r="BB768" s="1"/>
      <c r="BC768" s="1"/>
      <c r="BD768" s="1"/>
      <c r="BE768" s="1"/>
      <c r="BF768" s="1"/>
      <c r="BG768" s="1"/>
      <c r="BH768" s="1"/>
      <c r="BI768" s="1"/>
      <c r="BJ768" s="1"/>
    </row>
    <row r="769">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1"/>
      <c r="AZ769" s="1"/>
      <c r="BA769" s="1"/>
      <c r="BB769" s="1"/>
      <c r="BC769" s="1"/>
      <c r="BD769" s="1"/>
      <c r="BE769" s="1"/>
      <c r="BF769" s="1"/>
      <c r="BG769" s="1"/>
      <c r="BH769" s="1"/>
      <c r="BI769" s="1"/>
      <c r="BJ769" s="1"/>
    </row>
    <row r="770">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1"/>
      <c r="AZ770" s="1"/>
      <c r="BA770" s="1"/>
      <c r="BB770" s="1"/>
      <c r="BC770" s="1"/>
      <c r="BD770" s="1"/>
      <c r="BE770" s="1"/>
      <c r="BF770" s="1"/>
      <c r="BG770" s="1"/>
      <c r="BH770" s="1"/>
      <c r="BI770" s="1"/>
      <c r="BJ770" s="1"/>
    </row>
    <row r="771">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1"/>
      <c r="AZ771" s="1"/>
      <c r="BA771" s="1"/>
      <c r="BB771" s="1"/>
      <c r="BC771" s="1"/>
      <c r="BD771" s="1"/>
      <c r="BE771" s="1"/>
      <c r="BF771" s="1"/>
      <c r="BG771" s="1"/>
      <c r="BH771" s="1"/>
      <c r="BI771" s="1"/>
      <c r="BJ771" s="1"/>
    </row>
    <row r="772">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1"/>
      <c r="AZ772" s="1"/>
      <c r="BA772" s="1"/>
      <c r="BB772" s="1"/>
      <c r="BC772" s="1"/>
      <c r="BD772" s="1"/>
      <c r="BE772" s="1"/>
      <c r="BF772" s="1"/>
      <c r="BG772" s="1"/>
      <c r="BH772" s="1"/>
      <c r="BI772" s="1"/>
      <c r="BJ772" s="1"/>
    </row>
    <row r="773">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1"/>
      <c r="AZ773" s="1"/>
      <c r="BA773" s="1"/>
      <c r="BB773" s="1"/>
      <c r="BC773" s="1"/>
      <c r="BD773" s="1"/>
      <c r="BE773" s="1"/>
      <c r="BF773" s="1"/>
      <c r="BG773" s="1"/>
      <c r="BH773" s="1"/>
      <c r="BI773" s="1"/>
      <c r="BJ773" s="1"/>
    </row>
    <row r="774">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1"/>
      <c r="AZ774" s="1"/>
      <c r="BA774" s="1"/>
      <c r="BB774" s="1"/>
      <c r="BC774" s="1"/>
      <c r="BD774" s="1"/>
      <c r="BE774" s="1"/>
      <c r="BF774" s="1"/>
      <c r="BG774" s="1"/>
      <c r="BH774" s="1"/>
      <c r="BI774" s="1"/>
      <c r="BJ774" s="1"/>
    </row>
    <row r="775">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1"/>
      <c r="AZ775" s="1"/>
      <c r="BA775" s="1"/>
      <c r="BB775" s="1"/>
      <c r="BC775" s="1"/>
      <c r="BD775" s="1"/>
      <c r="BE775" s="1"/>
      <c r="BF775" s="1"/>
      <c r="BG775" s="1"/>
      <c r="BH775" s="1"/>
      <c r="BI775" s="1"/>
      <c r="BJ775" s="1"/>
    </row>
    <row r="776">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1"/>
      <c r="AZ776" s="1"/>
      <c r="BA776" s="1"/>
      <c r="BB776" s="1"/>
      <c r="BC776" s="1"/>
      <c r="BD776" s="1"/>
      <c r="BE776" s="1"/>
      <c r="BF776" s="1"/>
      <c r="BG776" s="1"/>
      <c r="BH776" s="1"/>
      <c r="BI776" s="1"/>
      <c r="BJ776" s="1"/>
    </row>
    <row r="777">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1"/>
      <c r="AZ777" s="1"/>
      <c r="BA777" s="1"/>
      <c r="BB777" s="1"/>
      <c r="BC777" s="1"/>
      <c r="BD777" s="1"/>
      <c r="BE777" s="1"/>
      <c r="BF777" s="1"/>
      <c r="BG777" s="1"/>
      <c r="BH777" s="1"/>
      <c r="BI777" s="1"/>
      <c r="BJ777" s="1"/>
    </row>
    <row r="778">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1"/>
      <c r="AZ778" s="1"/>
      <c r="BA778" s="1"/>
      <c r="BB778" s="1"/>
      <c r="BC778" s="1"/>
      <c r="BD778" s="1"/>
      <c r="BE778" s="1"/>
      <c r="BF778" s="1"/>
      <c r="BG778" s="1"/>
      <c r="BH778" s="1"/>
      <c r="BI778" s="1"/>
      <c r="BJ778" s="1"/>
    </row>
    <row r="779">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1"/>
      <c r="AZ779" s="1"/>
      <c r="BA779" s="1"/>
      <c r="BB779" s="1"/>
      <c r="BC779" s="1"/>
      <c r="BD779" s="1"/>
      <c r="BE779" s="1"/>
      <c r="BF779" s="1"/>
      <c r="BG779" s="1"/>
      <c r="BH779" s="1"/>
      <c r="BI779" s="1"/>
      <c r="BJ779" s="1"/>
    </row>
    <row r="780">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1"/>
      <c r="AZ780" s="1"/>
      <c r="BA780" s="1"/>
      <c r="BB780" s="1"/>
      <c r="BC780" s="1"/>
      <c r="BD780" s="1"/>
      <c r="BE780" s="1"/>
      <c r="BF780" s="1"/>
      <c r="BG780" s="1"/>
      <c r="BH780" s="1"/>
      <c r="BI780" s="1"/>
      <c r="BJ780" s="1"/>
    </row>
    <row r="781">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1"/>
      <c r="AZ781" s="1"/>
      <c r="BA781" s="1"/>
      <c r="BB781" s="1"/>
      <c r="BC781" s="1"/>
      <c r="BD781" s="1"/>
      <c r="BE781" s="1"/>
      <c r="BF781" s="1"/>
      <c r="BG781" s="1"/>
      <c r="BH781" s="1"/>
      <c r="BI781" s="1"/>
      <c r="BJ781" s="1"/>
    </row>
    <row r="782">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1"/>
      <c r="AZ782" s="1"/>
      <c r="BA782" s="1"/>
      <c r="BB782" s="1"/>
      <c r="BC782" s="1"/>
      <c r="BD782" s="1"/>
      <c r="BE782" s="1"/>
      <c r="BF782" s="1"/>
      <c r="BG782" s="1"/>
      <c r="BH782" s="1"/>
      <c r="BI782" s="1"/>
      <c r="BJ782" s="1"/>
    </row>
    <row r="783">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1"/>
      <c r="AZ783" s="1"/>
      <c r="BA783" s="1"/>
      <c r="BB783" s="1"/>
      <c r="BC783" s="1"/>
      <c r="BD783" s="1"/>
      <c r="BE783" s="1"/>
      <c r="BF783" s="1"/>
      <c r="BG783" s="1"/>
      <c r="BH783" s="1"/>
      <c r="BI783" s="1"/>
      <c r="BJ783" s="1"/>
    </row>
    <row r="784">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1"/>
      <c r="AZ784" s="1"/>
      <c r="BA784" s="1"/>
      <c r="BB784" s="1"/>
      <c r="BC784" s="1"/>
      <c r="BD784" s="1"/>
      <c r="BE784" s="1"/>
      <c r="BF784" s="1"/>
      <c r="BG784" s="1"/>
      <c r="BH784" s="1"/>
      <c r="BI784" s="1"/>
      <c r="BJ784" s="1"/>
    </row>
    <row r="785">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1"/>
      <c r="AZ785" s="1"/>
      <c r="BA785" s="1"/>
      <c r="BB785" s="1"/>
      <c r="BC785" s="1"/>
      <c r="BD785" s="1"/>
      <c r="BE785" s="1"/>
      <c r="BF785" s="1"/>
      <c r="BG785" s="1"/>
      <c r="BH785" s="1"/>
      <c r="BI785" s="1"/>
      <c r="BJ785" s="1"/>
    </row>
    <row r="786">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1"/>
      <c r="AZ786" s="1"/>
      <c r="BA786" s="1"/>
      <c r="BB786" s="1"/>
      <c r="BC786" s="1"/>
      <c r="BD786" s="1"/>
      <c r="BE786" s="1"/>
      <c r="BF786" s="1"/>
      <c r="BG786" s="1"/>
      <c r="BH786" s="1"/>
      <c r="BI786" s="1"/>
      <c r="BJ786" s="1"/>
    </row>
    <row r="787">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1"/>
      <c r="AZ787" s="1"/>
      <c r="BA787" s="1"/>
      <c r="BB787" s="1"/>
      <c r="BC787" s="1"/>
      <c r="BD787" s="1"/>
      <c r="BE787" s="1"/>
      <c r="BF787" s="1"/>
      <c r="BG787" s="1"/>
      <c r="BH787" s="1"/>
      <c r="BI787" s="1"/>
      <c r="BJ787" s="1"/>
    </row>
    <row r="788">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1"/>
      <c r="AZ788" s="1"/>
      <c r="BA788" s="1"/>
      <c r="BB788" s="1"/>
      <c r="BC788" s="1"/>
      <c r="BD788" s="1"/>
      <c r="BE788" s="1"/>
      <c r="BF788" s="1"/>
      <c r="BG788" s="1"/>
      <c r="BH788" s="1"/>
      <c r="BI788" s="1"/>
      <c r="BJ788" s="1"/>
    </row>
    <row r="789">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1"/>
      <c r="AZ789" s="1"/>
      <c r="BA789" s="1"/>
      <c r="BB789" s="1"/>
      <c r="BC789" s="1"/>
      <c r="BD789" s="1"/>
      <c r="BE789" s="1"/>
      <c r="BF789" s="1"/>
      <c r="BG789" s="1"/>
      <c r="BH789" s="1"/>
      <c r="BI789" s="1"/>
      <c r="BJ789" s="1"/>
    </row>
    <row r="790">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1"/>
      <c r="AZ790" s="1"/>
      <c r="BA790" s="1"/>
      <c r="BB790" s="1"/>
      <c r="BC790" s="1"/>
      <c r="BD790" s="1"/>
      <c r="BE790" s="1"/>
      <c r="BF790" s="1"/>
      <c r="BG790" s="1"/>
      <c r="BH790" s="1"/>
      <c r="BI790" s="1"/>
      <c r="BJ790" s="1"/>
    </row>
    <row r="791">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1"/>
      <c r="AZ791" s="1"/>
      <c r="BA791" s="1"/>
      <c r="BB791" s="1"/>
      <c r="BC791" s="1"/>
      <c r="BD791" s="1"/>
      <c r="BE791" s="1"/>
      <c r="BF791" s="1"/>
      <c r="BG791" s="1"/>
      <c r="BH791" s="1"/>
      <c r="BI791" s="1"/>
      <c r="BJ791" s="1"/>
    </row>
    <row r="792">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1"/>
      <c r="AZ792" s="1"/>
      <c r="BA792" s="1"/>
      <c r="BB792" s="1"/>
      <c r="BC792" s="1"/>
      <c r="BD792" s="1"/>
      <c r="BE792" s="1"/>
      <c r="BF792" s="1"/>
      <c r="BG792" s="1"/>
      <c r="BH792" s="1"/>
      <c r="BI792" s="1"/>
      <c r="BJ792" s="1"/>
    </row>
    <row r="793">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1"/>
      <c r="AZ793" s="1"/>
      <c r="BA793" s="1"/>
      <c r="BB793" s="1"/>
      <c r="BC793" s="1"/>
      <c r="BD793" s="1"/>
      <c r="BE793" s="1"/>
      <c r="BF793" s="1"/>
      <c r="BG793" s="1"/>
      <c r="BH793" s="1"/>
      <c r="BI793" s="1"/>
      <c r="BJ793" s="1"/>
    </row>
    <row r="794">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1"/>
      <c r="AZ794" s="1"/>
      <c r="BA794" s="1"/>
      <c r="BB794" s="1"/>
      <c r="BC794" s="1"/>
      <c r="BD794" s="1"/>
      <c r="BE794" s="1"/>
      <c r="BF794" s="1"/>
      <c r="BG794" s="1"/>
      <c r="BH794" s="1"/>
      <c r="BI794" s="1"/>
      <c r="BJ794" s="1"/>
    </row>
    <row r="795">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1"/>
      <c r="AZ795" s="1"/>
      <c r="BA795" s="1"/>
      <c r="BB795" s="1"/>
      <c r="BC795" s="1"/>
      <c r="BD795" s="1"/>
      <c r="BE795" s="1"/>
      <c r="BF795" s="1"/>
      <c r="BG795" s="1"/>
      <c r="BH795" s="1"/>
      <c r="BI795" s="1"/>
      <c r="BJ795" s="1"/>
    </row>
    <row r="796">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1"/>
      <c r="AZ796" s="1"/>
      <c r="BA796" s="1"/>
      <c r="BB796" s="1"/>
      <c r="BC796" s="1"/>
      <c r="BD796" s="1"/>
      <c r="BE796" s="1"/>
      <c r="BF796" s="1"/>
      <c r="BG796" s="1"/>
      <c r="BH796" s="1"/>
      <c r="BI796" s="1"/>
      <c r="BJ796" s="1"/>
    </row>
    <row r="797">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1"/>
      <c r="AZ797" s="1"/>
      <c r="BA797" s="1"/>
      <c r="BB797" s="1"/>
      <c r="BC797" s="1"/>
      <c r="BD797" s="1"/>
      <c r="BE797" s="1"/>
      <c r="BF797" s="1"/>
      <c r="BG797" s="1"/>
      <c r="BH797" s="1"/>
      <c r="BI797" s="1"/>
      <c r="BJ797" s="1"/>
    </row>
    <row r="798">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1"/>
      <c r="AZ798" s="1"/>
      <c r="BA798" s="1"/>
      <c r="BB798" s="1"/>
      <c r="BC798" s="1"/>
      <c r="BD798" s="1"/>
      <c r="BE798" s="1"/>
      <c r="BF798" s="1"/>
      <c r="BG798" s="1"/>
      <c r="BH798" s="1"/>
      <c r="BI798" s="1"/>
      <c r="BJ798" s="1"/>
    </row>
    <row r="799">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1"/>
      <c r="AZ799" s="1"/>
      <c r="BA799" s="1"/>
      <c r="BB799" s="1"/>
      <c r="BC799" s="1"/>
      <c r="BD799" s="1"/>
      <c r="BE799" s="1"/>
      <c r="BF799" s="1"/>
      <c r="BG799" s="1"/>
      <c r="BH799" s="1"/>
      <c r="BI799" s="1"/>
      <c r="BJ799" s="1"/>
    </row>
    <row r="800">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1"/>
      <c r="AZ800" s="1"/>
      <c r="BA800" s="1"/>
      <c r="BB800" s="1"/>
      <c r="BC800" s="1"/>
      <c r="BD800" s="1"/>
      <c r="BE800" s="1"/>
      <c r="BF800" s="1"/>
      <c r="BG800" s="1"/>
      <c r="BH800" s="1"/>
      <c r="BI800" s="1"/>
      <c r="BJ800" s="1"/>
    </row>
    <row r="801">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1"/>
      <c r="AZ801" s="1"/>
      <c r="BA801" s="1"/>
      <c r="BB801" s="1"/>
      <c r="BC801" s="1"/>
      <c r="BD801" s="1"/>
      <c r="BE801" s="1"/>
      <c r="BF801" s="1"/>
      <c r="BG801" s="1"/>
      <c r="BH801" s="1"/>
      <c r="BI801" s="1"/>
      <c r="BJ801" s="1"/>
    </row>
    <row r="802">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1"/>
      <c r="AZ802" s="1"/>
      <c r="BA802" s="1"/>
      <c r="BB802" s="1"/>
      <c r="BC802" s="1"/>
      <c r="BD802" s="1"/>
      <c r="BE802" s="1"/>
      <c r="BF802" s="1"/>
      <c r="BG802" s="1"/>
      <c r="BH802" s="1"/>
      <c r="BI802" s="1"/>
      <c r="BJ802" s="1"/>
    </row>
    <row r="803">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1"/>
      <c r="AZ803" s="1"/>
      <c r="BA803" s="1"/>
      <c r="BB803" s="1"/>
      <c r="BC803" s="1"/>
      <c r="BD803" s="1"/>
      <c r="BE803" s="1"/>
      <c r="BF803" s="1"/>
      <c r="BG803" s="1"/>
      <c r="BH803" s="1"/>
      <c r="BI803" s="1"/>
      <c r="BJ803" s="1"/>
    </row>
    <row r="804">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1"/>
      <c r="AZ804" s="1"/>
      <c r="BA804" s="1"/>
      <c r="BB804" s="1"/>
      <c r="BC804" s="1"/>
      <c r="BD804" s="1"/>
      <c r="BE804" s="1"/>
      <c r="BF804" s="1"/>
      <c r="BG804" s="1"/>
      <c r="BH804" s="1"/>
      <c r="BI804" s="1"/>
      <c r="BJ804" s="1"/>
    </row>
    <row r="805">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1"/>
      <c r="AZ805" s="1"/>
      <c r="BA805" s="1"/>
      <c r="BB805" s="1"/>
      <c r="BC805" s="1"/>
      <c r="BD805" s="1"/>
      <c r="BE805" s="1"/>
      <c r="BF805" s="1"/>
      <c r="BG805" s="1"/>
      <c r="BH805" s="1"/>
      <c r="BI805" s="1"/>
      <c r="BJ805" s="1"/>
    </row>
    <row r="806">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1"/>
      <c r="AZ806" s="1"/>
      <c r="BA806" s="1"/>
      <c r="BB806" s="1"/>
      <c r="BC806" s="1"/>
      <c r="BD806" s="1"/>
      <c r="BE806" s="1"/>
      <c r="BF806" s="1"/>
      <c r="BG806" s="1"/>
      <c r="BH806" s="1"/>
      <c r="BI806" s="1"/>
      <c r="BJ806" s="1"/>
    </row>
    <row r="807">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1"/>
      <c r="AZ807" s="1"/>
      <c r="BA807" s="1"/>
      <c r="BB807" s="1"/>
      <c r="BC807" s="1"/>
      <c r="BD807" s="1"/>
      <c r="BE807" s="1"/>
      <c r="BF807" s="1"/>
      <c r="BG807" s="1"/>
      <c r="BH807" s="1"/>
      <c r="BI807" s="1"/>
      <c r="BJ807" s="1"/>
    </row>
    <row r="808">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1"/>
      <c r="AZ808" s="1"/>
      <c r="BA808" s="1"/>
      <c r="BB808" s="1"/>
      <c r="BC808" s="1"/>
      <c r="BD808" s="1"/>
      <c r="BE808" s="1"/>
      <c r="BF808" s="1"/>
      <c r="BG808" s="1"/>
      <c r="BH808" s="1"/>
      <c r="BI808" s="1"/>
      <c r="BJ808" s="1"/>
    </row>
    <row r="809">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1"/>
      <c r="AZ809" s="1"/>
      <c r="BA809" s="1"/>
      <c r="BB809" s="1"/>
      <c r="BC809" s="1"/>
      <c r="BD809" s="1"/>
      <c r="BE809" s="1"/>
      <c r="BF809" s="1"/>
      <c r="BG809" s="1"/>
      <c r="BH809" s="1"/>
      <c r="BI809" s="1"/>
      <c r="BJ809" s="1"/>
    </row>
    <row r="810">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1"/>
      <c r="AZ810" s="1"/>
      <c r="BA810" s="1"/>
      <c r="BB810" s="1"/>
      <c r="BC810" s="1"/>
      <c r="BD810" s="1"/>
      <c r="BE810" s="1"/>
      <c r="BF810" s="1"/>
      <c r="BG810" s="1"/>
      <c r="BH810" s="1"/>
      <c r="BI810" s="1"/>
      <c r="BJ810" s="1"/>
    </row>
    <row r="811">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1"/>
      <c r="AZ811" s="1"/>
      <c r="BA811" s="1"/>
      <c r="BB811" s="1"/>
      <c r="BC811" s="1"/>
      <c r="BD811" s="1"/>
      <c r="BE811" s="1"/>
      <c r="BF811" s="1"/>
      <c r="BG811" s="1"/>
      <c r="BH811" s="1"/>
      <c r="BI811" s="1"/>
      <c r="BJ811" s="1"/>
    </row>
    <row r="812">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1"/>
      <c r="AZ812" s="1"/>
      <c r="BA812" s="1"/>
      <c r="BB812" s="1"/>
      <c r="BC812" s="1"/>
      <c r="BD812" s="1"/>
      <c r="BE812" s="1"/>
      <c r="BF812" s="1"/>
      <c r="BG812" s="1"/>
      <c r="BH812" s="1"/>
      <c r="BI812" s="1"/>
      <c r="BJ812" s="1"/>
    </row>
    <row r="813">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1"/>
      <c r="AZ813" s="1"/>
      <c r="BA813" s="1"/>
      <c r="BB813" s="1"/>
      <c r="BC813" s="1"/>
      <c r="BD813" s="1"/>
      <c r="BE813" s="1"/>
      <c r="BF813" s="1"/>
      <c r="BG813" s="1"/>
      <c r="BH813" s="1"/>
      <c r="BI813" s="1"/>
      <c r="BJ813" s="1"/>
    </row>
    <row r="814">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1"/>
      <c r="AZ814" s="1"/>
      <c r="BA814" s="1"/>
      <c r="BB814" s="1"/>
      <c r="BC814" s="1"/>
      <c r="BD814" s="1"/>
      <c r="BE814" s="1"/>
      <c r="BF814" s="1"/>
      <c r="BG814" s="1"/>
      <c r="BH814" s="1"/>
      <c r="BI814" s="1"/>
      <c r="BJ814" s="1"/>
    </row>
    <row r="815">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1"/>
      <c r="AZ815" s="1"/>
      <c r="BA815" s="1"/>
      <c r="BB815" s="1"/>
      <c r="BC815" s="1"/>
      <c r="BD815" s="1"/>
      <c r="BE815" s="1"/>
      <c r="BF815" s="1"/>
      <c r="BG815" s="1"/>
      <c r="BH815" s="1"/>
      <c r="BI815" s="1"/>
      <c r="BJ815" s="1"/>
    </row>
    <row r="816">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1"/>
      <c r="AZ816" s="1"/>
      <c r="BA816" s="1"/>
      <c r="BB816" s="1"/>
      <c r="BC816" s="1"/>
      <c r="BD816" s="1"/>
      <c r="BE816" s="1"/>
      <c r="BF816" s="1"/>
      <c r="BG816" s="1"/>
      <c r="BH816" s="1"/>
      <c r="BI816" s="1"/>
      <c r="BJ816" s="1"/>
    </row>
    <row r="817">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1"/>
      <c r="AZ817" s="1"/>
      <c r="BA817" s="1"/>
      <c r="BB817" s="1"/>
      <c r="BC817" s="1"/>
      <c r="BD817" s="1"/>
      <c r="BE817" s="1"/>
      <c r="BF817" s="1"/>
      <c r="BG817" s="1"/>
      <c r="BH817" s="1"/>
      <c r="BI817" s="1"/>
      <c r="BJ817" s="1"/>
    </row>
    <row r="818">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1"/>
      <c r="AZ818" s="1"/>
      <c r="BA818" s="1"/>
      <c r="BB818" s="1"/>
      <c r="BC818" s="1"/>
      <c r="BD818" s="1"/>
      <c r="BE818" s="1"/>
      <c r="BF818" s="1"/>
      <c r="BG818" s="1"/>
      <c r="BH818" s="1"/>
      <c r="BI818" s="1"/>
      <c r="BJ818" s="1"/>
    </row>
    <row r="819">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1"/>
      <c r="AZ819" s="1"/>
      <c r="BA819" s="1"/>
      <c r="BB819" s="1"/>
      <c r="BC819" s="1"/>
      <c r="BD819" s="1"/>
      <c r="BE819" s="1"/>
      <c r="BF819" s="1"/>
      <c r="BG819" s="1"/>
      <c r="BH819" s="1"/>
      <c r="BI819" s="1"/>
      <c r="BJ819" s="1"/>
    </row>
    <row r="820">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1"/>
      <c r="AZ820" s="1"/>
      <c r="BA820" s="1"/>
      <c r="BB820" s="1"/>
      <c r="BC820" s="1"/>
      <c r="BD820" s="1"/>
      <c r="BE820" s="1"/>
      <c r="BF820" s="1"/>
      <c r="BG820" s="1"/>
      <c r="BH820" s="1"/>
      <c r="BI820" s="1"/>
      <c r="BJ820" s="1"/>
    </row>
    <row r="821">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1"/>
      <c r="AZ821" s="1"/>
      <c r="BA821" s="1"/>
      <c r="BB821" s="1"/>
      <c r="BC821" s="1"/>
      <c r="BD821" s="1"/>
      <c r="BE821" s="1"/>
      <c r="BF821" s="1"/>
      <c r="BG821" s="1"/>
      <c r="BH821" s="1"/>
      <c r="BI821" s="1"/>
      <c r="BJ821" s="1"/>
    </row>
    <row r="822">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1"/>
      <c r="AZ822" s="1"/>
      <c r="BA822" s="1"/>
      <c r="BB822" s="1"/>
      <c r="BC822" s="1"/>
      <c r="BD822" s="1"/>
      <c r="BE822" s="1"/>
      <c r="BF822" s="1"/>
      <c r="BG822" s="1"/>
      <c r="BH822" s="1"/>
      <c r="BI822" s="1"/>
      <c r="BJ822" s="1"/>
    </row>
    <row r="823">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1"/>
      <c r="AZ823" s="1"/>
      <c r="BA823" s="1"/>
      <c r="BB823" s="1"/>
      <c r="BC823" s="1"/>
      <c r="BD823" s="1"/>
      <c r="BE823" s="1"/>
      <c r="BF823" s="1"/>
      <c r="BG823" s="1"/>
      <c r="BH823" s="1"/>
      <c r="BI823" s="1"/>
      <c r="BJ823" s="1"/>
    </row>
    <row r="824">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1"/>
      <c r="AZ824" s="1"/>
      <c r="BA824" s="1"/>
      <c r="BB824" s="1"/>
      <c r="BC824" s="1"/>
      <c r="BD824" s="1"/>
      <c r="BE824" s="1"/>
      <c r="BF824" s="1"/>
      <c r="BG824" s="1"/>
      <c r="BH824" s="1"/>
      <c r="BI824" s="1"/>
      <c r="BJ824" s="1"/>
    </row>
    <row r="825">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1"/>
      <c r="AZ825" s="1"/>
      <c r="BA825" s="1"/>
      <c r="BB825" s="1"/>
      <c r="BC825" s="1"/>
      <c r="BD825" s="1"/>
      <c r="BE825" s="1"/>
      <c r="BF825" s="1"/>
      <c r="BG825" s="1"/>
      <c r="BH825" s="1"/>
      <c r="BI825" s="1"/>
      <c r="BJ825" s="1"/>
    </row>
    <row r="826">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1"/>
      <c r="AZ826" s="1"/>
      <c r="BA826" s="1"/>
      <c r="BB826" s="1"/>
      <c r="BC826" s="1"/>
      <c r="BD826" s="1"/>
      <c r="BE826" s="1"/>
      <c r="BF826" s="1"/>
      <c r="BG826" s="1"/>
      <c r="BH826" s="1"/>
      <c r="BI826" s="1"/>
      <c r="BJ826" s="1"/>
    </row>
    <row r="827">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1"/>
      <c r="AZ827" s="1"/>
      <c r="BA827" s="1"/>
      <c r="BB827" s="1"/>
      <c r="BC827" s="1"/>
      <c r="BD827" s="1"/>
      <c r="BE827" s="1"/>
      <c r="BF827" s="1"/>
      <c r="BG827" s="1"/>
      <c r="BH827" s="1"/>
      <c r="BI827" s="1"/>
      <c r="BJ827" s="1"/>
    </row>
    <row r="828">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1"/>
      <c r="AZ828" s="1"/>
      <c r="BA828" s="1"/>
      <c r="BB828" s="1"/>
      <c r="BC828" s="1"/>
      <c r="BD828" s="1"/>
      <c r="BE828" s="1"/>
      <c r="BF828" s="1"/>
      <c r="BG828" s="1"/>
      <c r="BH828" s="1"/>
      <c r="BI828" s="1"/>
      <c r="BJ828" s="1"/>
    </row>
    <row r="829">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1"/>
      <c r="AZ829" s="1"/>
      <c r="BA829" s="1"/>
      <c r="BB829" s="1"/>
      <c r="BC829" s="1"/>
      <c r="BD829" s="1"/>
      <c r="BE829" s="1"/>
      <c r="BF829" s="1"/>
      <c r="BG829" s="1"/>
      <c r="BH829" s="1"/>
      <c r="BI829" s="1"/>
      <c r="BJ829" s="1"/>
    </row>
    <row r="830">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1"/>
      <c r="AZ830" s="1"/>
      <c r="BA830" s="1"/>
      <c r="BB830" s="1"/>
      <c r="BC830" s="1"/>
      <c r="BD830" s="1"/>
      <c r="BE830" s="1"/>
      <c r="BF830" s="1"/>
      <c r="BG830" s="1"/>
      <c r="BH830" s="1"/>
      <c r="BI830" s="1"/>
      <c r="BJ830" s="1"/>
    </row>
    <row r="831">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1"/>
      <c r="AZ831" s="1"/>
      <c r="BA831" s="1"/>
      <c r="BB831" s="1"/>
      <c r="BC831" s="1"/>
      <c r="BD831" s="1"/>
      <c r="BE831" s="1"/>
      <c r="BF831" s="1"/>
      <c r="BG831" s="1"/>
      <c r="BH831" s="1"/>
      <c r="BI831" s="1"/>
      <c r="BJ831" s="1"/>
    </row>
    <row r="832">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1"/>
      <c r="AZ832" s="1"/>
      <c r="BA832" s="1"/>
      <c r="BB832" s="1"/>
      <c r="BC832" s="1"/>
      <c r="BD832" s="1"/>
      <c r="BE832" s="1"/>
      <c r="BF832" s="1"/>
      <c r="BG832" s="1"/>
      <c r="BH832" s="1"/>
      <c r="BI832" s="1"/>
      <c r="BJ832" s="1"/>
    </row>
    <row r="833">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1"/>
      <c r="AZ833" s="1"/>
      <c r="BA833" s="1"/>
      <c r="BB833" s="1"/>
      <c r="BC833" s="1"/>
      <c r="BD833" s="1"/>
      <c r="BE833" s="1"/>
      <c r="BF833" s="1"/>
      <c r="BG833" s="1"/>
      <c r="BH833" s="1"/>
      <c r="BI833" s="1"/>
      <c r="BJ833" s="1"/>
    </row>
    <row r="834">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1"/>
      <c r="AZ834" s="1"/>
      <c r="BA834" s="1"/>
      <c r="BB834" s="1"/>
      <c r="BC834" s="1"/>
      <c r="BD834" s="1"/>
      <c r="BE834" s="1"/>
      <c r="BF834" s="1"/>
      <c r="BG834" s="1"/>
      <c r="BH834" s="1"/>
      <c r="BI834" s="1"/>
      <c r="BJ834" s="1"/>
    </row>
    <row r="835">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1"/>
      <c r="AZ835" s="1"/>
      <c r="BA835" s="1"/>
      <c r="BB835" s="1"/>
      <c r="BC835" s="1"/>
      <c r="BD835" s="1"/>
      <c r="BE835" s="1"/>
      <c r="BF835" s="1"/>
      <c r="BG835" s="1"/>
      <c r="BH835" s="1"/>
      <c r="BI835" s="1"/>
      <c r="BJ835" s="1"/>
    </row>
    <row r="836">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1"/>
      <c r="AZ836" s="1"/>
      <c r="BA836" s="1"/>
      <c r="BB836" s="1"/>
      <c r="BC836" s="1"/>
      <c r="BD836" s="1"/>
      <c r="BE836" s="1"/>
      <c r="BF836" s="1"/>
      <c r="BG836" s="1"/>
      <c r="BH836" s="1"/>
      <c r="BI836" s="1"/>
      <c r="BJ836" s="1"/>
    </row>
    <row r="837">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1"/>
      <c r="AZ837" s="1"/>
      <c r="BA837" s="1"/>
      <c r="BB837" s="1"/>
      <c r="BC837" s="1"/>
      <c r="BD837" s="1"/>
      <c r="BE837" s="1"/>
      <c r="BF837" s="1"/>
      <c r="BG837" s="1"/>
      <c r="BH837" s="1"/>
      <c r="BI837" s="1"/>
      <c r="BJ837" s="1"/>
    </row>
    <row r="838">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1"/>
      <c r="AZ838" s="1"/>
      <c r="BA838" s="1"/>
      <c r="BB838" s="1"/>
      <c r="BC838" s="1"/>
      <c r="BD838" s="1"/>
      <c r="BE838" s="1"/>
      <c r="BF838" s="1"/>
      <c r="BG838" s="1"/>
      <c r="BH838" s="1"/>
      <c r="BI838" s="1"/>
      <c r="BJ838" s="1"/>
    </row>
    <row r="839">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1"/>
      <c r="AZ839" s="1"/>
      <c r="BA839" s="1"/>
      <c r="BB839" s="1"/>
      <c r="BC839" s="1"/>
      <c r="BD839" s="1"/>
      <c r="BE839" s="1"/>
      <c r="BF839" s="1"/>
      <c r="BG839" s="1"/>
      <c r="BH839" s="1"/>
      <c r="BI839" s="1"/>
      <c r="BJ839" s="1"/>
    </row>
    <row r="840">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1"/>
      <c r="AZ840" s="1"/>
      <c r="BA840" s="1"/>
      <c r="BB840" s="1"/>
      <c r="BC840" s="1"/>
      <c r="BD840" s="1"/>
      <c r="BE840" s="1"/>
      <c r="BF840" s="1"/>
      <c r="BG840" s="1"/>
      <c r="BH840" s="1"/>
      <c r="BI840" s="1"/>
      <c r="BJ840" s="1"/>
    </row>
    <row r="841">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1"/>
      <c r="AZ841" s="1"/>
      <c r="BA841" s="1"/>
      <c r="BB841" s="1"/>
      <c r="BC841" s="1"/>
      <c r="BD841" s="1"/>
      <c r="BE841" s="1"/>
      <c r="BF841" s="1"/>
      <c r="BG841" s="1"/>
      <c r="BH841" s="1"/>
      <c r="BI841" s="1"/>
      <c r="BJ841" s="1"/>
    </row>
    <row r="842">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1"/>
      <c r="AZ842" s="1"/>
      <c r="BA842" s="1"/>
      <c r="BB842" s="1"/>
      <c r="BC842" s="1"/>
      <c r="BD842" s="1"/>
      <c r="BE842" s="1"/>
      <c r="BF842" s="1"/>
      <c r="BG842" s="1"/>
      <c r="BH842" s="1"/>
      <c r="BI842" s="1"/>
      <c r="BJ842" s="1"/>
    </row>
    <row r="843">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1"/>
      <c r="AZ843" s="1"/>
      <c r="BA843" s="1"/>
      <c r="BB843" s="1"/>
      <c r="BC843" s="1"/>
      <c r="BD843" s="1"/>
      <c r="BE843" s="1"/>
      <c r="BF843" s="1"/>
      <c r="BG843" s="1"/>
      <c r="BH843" s="1"/>
      <c r="BI843" s="1"/>
      <c r="BJ843" s="1"/>
    </row>
    <row r="844">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1"/>
      <c r="AZ844" s="1"/>
      <c r="BA844" s="1"/>
      <c r="BB844" s="1"/>
      <c r="BC844" s="1"/>
      <c r="BD844" s="1"/>
      <c r="BE844" s="1"/>
      <c r="BF844" s="1"/>
      <c r="BG844" s="1"/>
      <c r="BH844" s="1"/>
      <c r="BI844" s="1"/>
      <c r="BJ844" s="1"/>
    </row>
    <row r="845">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1"/>
      <c r="AZ845" s="1"/>
      <c r="BA845" s="1"/>
      <c r="BB845" s="1"/>
      <c r="BC845" s="1"/>
      <c r="BD845" s="1"/>
      <c r="BE845" s="1"/>
      <c r="BF845" s="1"/>
      <c r="BG845" s="1"/>
      <c r="BH845" s="1"/>
      <c r="BI845" s="1"/>
      <c r="BJ845" s="1"/>
    </row>
    <row r="846">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1"/>
      <c r="AZ846" s="1"/>
      <c r="BA846" s="1"/>
      <c r="BB846" s="1"/>
      <c r="BC846" s="1"/>
      <c r="BD846" s="1"/>
      <c r="BE846" s="1"/>
      <c r="BF846" s="1"/>
      <c r="BG846" s="1"/>
      <c r="BH846" s="1"/>
      <c r="BI846" s="1"/>
      <c r="BJ846" s="1"/>
    </row>
    <row r="847">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1"/>
      <c r="AZ847" s="1"/>
      <c r="BA847" s="1"/>
      <c r="BB847" s="1"/>
      <c r="BC847" s="1"/>
      <c r="BD847" s="1"/>
      <c r="BE847" s="1"/>
      <c r="BF847" s="1"/>
      <c r="BG847" s="1"/>
      <c r="BH847" s="1"/>
      <c r="BI847" s="1"/>
      <c r="BJ847" s="1"/>
    </row>
    <row r="848">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1"/>
      <c r="AZ848" s="1"/>
      <c r="BA848" s="1"/>
      <c r="BB848" s="1"/>
      <c r="BC848" s="1"/>
      <c r="BD848" s="1"/>
      <c r="BE848" s="1"/>
      <c r="BF848" s="1"/>
      <c r="BG848" s="1"/>
      <c r="BH848" s="1"/>
      <c r="BI848" s="1"/>
      <c r="BJ848" s="1"/>
    </row>
    <row r="849">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1"/>
      <c r="AZ849" s="1"/>
      <c r="BA849" s="1"/>
      <c r="BB849" s="1"/>
      <c r="BC849" s="1"/>
      <c r="BD849" s="1"/>
      <c r="BE849" s="1"/>
      <c r="BF849" s="1"/>
      <c r="BG849" s="1"/>
      <c r="BH849" s="1"/>
      <c r="BI849" s="1"/>
      <c r="BJ849" s="1"/>
    </row>
    <row r="850">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1"/>
      <c r="AZ850" s="1"/>
      <c r="BA850" s="1"/>
      <c r="BB850" s="1"/>
      <c r="BC850" s="1"/>
      <c r="BD850" s="1"/>
      <c r="BE850" s="1"/>
      <c r="BF850" s="1"/>
      <c r="BG850" s="1"/>
      <c r="BH850" s="1"/>
      <c r="BI850" s="1"/>
      <c r="BJ850" s="1"/>
    </row>
    <row r="851">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1"/>
      <c r="AZ851" s="1"/>
      <c r="BA851" s="1"/>
      <c r="BB851" s="1"/>
      <c r="BC851" s="1"/>
      <c r="BD851" s="1"/>
      <c r="BE851" s="1"/>
      <c r="BF851" s="1"/>
      <c r="BG851" s="1"/>
      <c r="BH851" s="1"/>
      <c r="BI851" s="1"/>
      <c r="BJ851" s="1"/>
    </row>
    <row r="852">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1"/>
      <c r="AZ852" s="1"/>
      <c r="BA852" s="1"/>
      <c r="BB852" s="1"/>
      <c r="BC852" s="1"/>
      <c r="BD852" s="1"/>
      <c r="BE852" s="1"/>
      <c r="BF852" s="1"/>
      <c r="BG852" s="1"/>
      <c r="BH852" s="1"/>
      <c r="BI852" s="1"/>
      <c r="BJ852" s="1"/>
    </row>
    <row r="853">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1"/>
      <c r="AZ853" s="1"/>
      <c r="BA853" s="1"/>
      <c r="BB853" s="1"/>
      <c r="BC853" s="1"/>
      <c r="BD853" s="1"/>
      <c r="BE853" s="1"/>
      <c r="BF853" s="1"/>
      <c r="BG853" s="1"/>
      <c r="BH853" s="1"/>
      <c r="BI853" s="1"/>
      <c r="BJ853" s="1"/>
    </row>
    <row r="854">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1"/>
      <c r="AZ854" s="1"/>
      <c r="BA854" s="1"/>
      <c r="BB854" s="1"/>
      <c r="BC854" s="1"/>
      <c r="BD854" s="1"/>
      <c r="BE854" s="1"/>
      <c r="BF854" s="1"/>
      <c r="BG854" s="1"/>
      <c r="BH854" s="1"/>
      <c r="BI854" s="1"/>
      <c r="BJ854" s="1"/>
    </row>
    <row r="855">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1"/>
      <c r="AZ855" s="1"/>
      <c r="BA855" s="1"/>
      <c r="BB855" s="1"/>
      <c r="BC855" s="1"/>
      <c r="BD855" s="1"/>
      <c r="BE855" s="1"/>
      <c r="BF855" s="1"/>
      <c r="BG855" s="1"/>
      <c r="BH855" s="1"/>
      <c r="BI855" s="1"/>
      <c r="BJ855" s="1"/>
    </row>
    <row r="856">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1"/>
      <c r="AZ856" s="1"/>
      <c r="BA856" s="1"/>
      <c r="BB856" s="1"/>
      <c r="BC856" s="1"/>
      <c r="BD856" s="1"/>
      <c r="BE856" s="1"/>
      <c r="BF856" s="1"/>
      <c r="BG856" s="1"/>
      <c r="BH856" s="1"/>
      <c r="BI856" s="1"/>
      <c r="BJ856" s="1"/>
    </row>
    <row r="857">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1"/>
      <c r="AZ857" s="1"/>
      <c r="BA857" s="1"/>
      <c r="BB857" s="1"/>
      <c r="BC857" s="1"/>
      <c r="BD857" s="1"/>
      <c r="BE857" s="1"/>
      <c r="BF857" s="1"/>
      <c r="BG857" s="1"/>
      <c r="BH857" s="1"/>
      <c r="BI857" s="1"/>
      <c r="BJ857" s="1"/>
    </row>
    <row r="858">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1"/>
      <c r="AZ858" s="1"/>
      <c r="BA858" s="1"/>
      <c r="BB858" s="1"/>
      <c r="BC858" s="1"/>
      <c r="BD858" s="1"/>
      <c r="BE858" s="1"/>
      <c r="BF858" s="1"/>
      <c r="BG858" s="1"/>
      <c r="BH858" s="1"/>
      <c r="BI858" s="1"/>
      <c r="BJ858" s="1"/>
    </row>
    <row r="859">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1"/>
      <c r="AZ859" s="1"/>
      <c r="BA859" s="1"/>
      <c r="BB859" s="1"/>
      <c r="BC859" s="1"/>
      <c r="BD859" s="1"/>
      <c r="BE859" s="1"/>
      <c r="BF859" s="1"/>
      <c r="BG859" s="1"/>
      <c r="BH859" s="1"/>
      <c r="BI859" s="1"/>
      <c r="BJ859" s="1"/>
    </row>
    <row r="860">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1"/>
      <c r="AZ860" s="1"/>
      <c r="BA860" s="1"/>
      <c r="BB860" s="1"/>
      <c r="BC860" s="1"/>
      <c r="BD860" s="1"/>
      <c r="BE860" s="1"/>
      <c r="BF860" s="1"/>
      <c r="BG860" s="1"/>
      <c r="BH860" s="1"/>
      <c r="BI860" s="1"/>
      <c r="BJ860" s="1"/>
    </row>
    <row r="861">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1"/>
      <c r="AZ861" s="1"/>
      <c r="BA861" s="1"/>
      <c r="BB861" s="1"/>
      <c r="BC861" s="1"/>
      <c r="BD861" s="1"/>
      <c r="BE861" s="1"/>
      <c r="BF861" s="1"/>
      <c r="BG861" s="1"/>
      <c r="BH861" s="1"/>
      <c r="BI861" s="1"/>
      <c r="BJ861" s="1"/>
    </row>
    <row r="862">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1"/>
      <c r="AZ862" s="1"/>
      <c r="BA862" s="1"/>
      <c r="BB862" s="1"/>
      <c r="BC862" s="1"/>
      <c r="BD862" s="1"/>
      <c r="BE862" s="1"/>
      <c r="BF862" s="1"/>
      <c r="BG862" s="1"/>
      <c r="BH862" s="1"/>
      <c r="BI862" s="1"/>
      <c r="BJ862" s="1"/>
    </row>
    <row r="863">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1"/>
      <c r="AZ863" s="1"/>
      <c r="BA863" s="1"/>
      <c r="BB863" s="1"/>
      <c r="BC863" s="1"/>
      <c r="BD863" s="1"/>
      <c r="BE863" s="1"/>
      <c r="BF863" s="1"/>
      <c r="BG863" s="1"/>
      <c r="BH863" s="1"/>
      <c r="BI863" s="1"/>
      <c r="BJ863" s="1"/>
    </row>
    <row r="864">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1"/>
      <c r="AZ864" s="1"/>
      <c r="BA864" s="1"/>
      <c r="BB864" s="1"/>
      <c r="BC864" s="1"/>
      <c r="BD864" s="1"/>
      <c r="BE864" s="1"/>
      <c r="BF864" s="1"/>
      <c r="BG864" s="1"/>
      <c r="BH864" s="1"/>
      <c r="BI864" s="1"/>
      <c r="BJ864" s="1"/>
    </row>
    <row r="865">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1"/>
      <c r="AZ865" s="1"/>
      <c r="BA865" s="1"/>
      <c r="BB865" s="1"/>
      <c r="BC865" s="1"/>
      <c r="BD865" s="1"/>
      <c r="BE865" s="1"/>
      <c r="BF865" s="1"/>
      <c r="BG865" s="1"/>
      <c r="BH865" s="1"/>
      <c r="BI865" s="1"/>
      <c r="BJ865" s="1"/>
    </row>
    <row r="866">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1"/>
      <c r="AZ866" s="1"/>
      <c r="BA866" s="1"/>
      <c r="BB866" s="1"/>
      <c r="BC866" s="1"/>
      <c r="BD866" s="1"/>
      <c r="BE866" s="1"/>
      <c r="BF866" s="1"/>
      <c r="BG866" s="1"/>
      <c r="BH866" s="1"/>
      <c r="BI866" s="1"/>
      <c r="BJ866" s="1"/>
    </row>
    <row r="867">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1"/>
      <c r="AZ867" s="1"/>
      <c r="BA867" s="1"/>
      <c r="BB867" s="1"/>
      <c r="BC867" s="1"/>
      <c r="BD867" s="1"/>
      <c r="BE867" s="1"/>
      <c r="BF867" s="1"/>
      <c r="BG867" s="1"/>
      <c r="BH867" s="1"/>
      <c r="BI867" s="1"/>
      <c r="BJ867" s="1"/>
    </row>
    <row r="868">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1"/>
      <c r="AZ868" s="1"/>
      <c r="BA868" s="1"/>
      <c r="BB868" s="1"/>
      <c r="BC868" s="1"/>
      <c r="BD868" s="1"/>
      <c r="BE868" s="1"/>
      <c r="BF868" s="1"/>
      <c r="BG868" s="1"/>
      <c r="BH868" s="1"/>
      <c r="BI868" s="1"/>
      <c r="BJ868" s="1"/>
    </row>
    <row r="869">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1"/>
      <c r="AZ869" s="1"/>
      <c r="BA869" s="1"/>
      <c r="BB869" s="1"/>
      <c r="BC869" s="1"/>
      <c r="BD869" s="1"/>
      <c r="BE869" s="1"/>
      <c r="BF869" s="1"/>
      <c r="BG869" s="1"/>
      <c r="BH869" s="1"/>
      <c r="BI869" s="1"/>
      <c r="BJ869" s="1"/>
    </row>
    <row r="870">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1"/>
      <c r="AZ870" s="1"/>
      <c r="BA870" s="1"/>
      <c r="BB870" s="1"/>
      <c r="BC870" s="1"/>
      <c r="BD870" s="1"/>
      <c r="BE870" s="1"/>
      <c r="BF870" s="1"/>
      <c r="BG870" s="1"/>
      <c r="BH870" s="1"/>
      <c r="BI870" s="1"/>
      <c r="BJ870" s="1"/>
    </row>
    <row r="871">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1"/>
      <c r="AZ871" s="1"/>
      <c r="BA871" s="1"/>
      <c r="BB871" s="1"/>
      <c r="BC871" s="1"/>
      <c r="BD871" s="1"/>
      <c r="BE871" s="1"/>
      <c r="BF871" s="1"/>
      <c r="BG871" s="1"/>
      <c r="BH871" s="1"/>
      <c r="BI871" s="1"/>
      <c r="BJ871" s="1"/>
    </row>
    <row r="872">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1"/>
      <c r="AZ872" s="1"/>
      <c r="BA872" s="1"/>
      <c r="BB872" s="1"/>
      <c r="BC872" s="1"/>
      <c r="BD872" s="1"/>
      <c r="BE872" s="1"/>
      <c r="BF872" s="1"/>
      <c r="BG872" s="1"/>
      <c r="BH872" s="1"/>
      <c r="BI872" s="1"/>
      <c r="BJ872" s="1"/>
    </row>
    <row r="873">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1"/>
      <c r="AZ873" s="1"/>
      <c r="BA873" s="1"/>
      <c r="BB873" s="1"/>
      <c r="BC873" s="1"/>
      <c r="BD873" s="1"/>
      <c r="BE873" s="1"/>
      <c r="BF873" s="1"/>
      <c r="BG873" s="1"/>
      <c r="BH873" s="1"/>
      <c r="BI873" s="1"/>
      <c r="BJ873" s="1"/>
    </row>
    <row r="874">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1"/>
      <c r="AZ874" s="1"/>
      <c r="BA874" s="1"/>
      <c r="BB874" s="1"/>
      <c r="BC874" s="1"/>
      <c r="BD874" s="1"/>
      <c r="BE874" s="1"/>
      <c r="BF874" s="1"/>
      <c r="BG874" s="1"/>
      <c r="BH874" s="1"/>
      <c r="BI874" s="1"/>
      <c r="BJ874" s="1"/>
    </row>
    <row r="875">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1"/>
      <c r="AZ875" s="1"/>
      <c r="BA875" s="1"/>
      <c r="BB875" s="1"/>
      <c r="BC875" s="1"/>
      <c r="BD875" s="1"/>
      <c r="BE875" s="1"/>
      <c r="BF875" s="1"/>
      <c r="BG875" s="1"/>
      <c r="BH875" s="1"/>
      <c r="BI875" s="1"/>
      <c r="BJ875" s="1"/>
    </row>
    <row r="876">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1"/>
      <c r="AZ876" s="1"/>
      <c r="BA876" s="1"/>
      <c r="BB876" s="1"/>
      <c r="BC876" s="1"/>
      <c r="BD876" s="1"/>
      <c r="BE876" s="1"/>
      <c r="BF876" s="1"/>
      <c r="BG876" s="1"/>
      <c r="BH876" s="1"/>
      <c r="BI876" s="1"/>
      <c r="BJ876" s="1"/>
    </row>
    <row r="877">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1"/>
      <c r="AZ877" s="1"/>
      <c r="BA877" s="1"/>
      <c r="BB877" s="1"/>
      <c r="BC877" s="1"/>
      <c r="BD877" s="1"/>
      <c r="BE877" s="1"/>
      <c r="BF877" s="1"/>
      <c r="BG877" s="1"/>
      <c r="BH877" s="1"/>
      <c r="BI877" s="1"/>
      <c r="BJ877" s="1"/>
    </row>
    <row r="878">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1"/>
      <c r="AZ878" s="1"/>
      <c r="BA878" s="1"/>
      <c r="BB878" s="1"/>
      <c r="BC878" s="1"/>
      <c r="BD878" s="1"/>
      <c r="BE878" s="1"/>
      <c r="BF878" s="1"/>
      <c r="BG878" s="1"/>
      <c r="BH878" s="1"/>
      <c r="BI878" s="1"/>
      <c r="BJ878" s="1"/>
    </row>
    <row r="879">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1"/>
      <c r="AZ879" s="1"/>
      <c r="BA879" s="1"/>
      <c r="BB879" s="1"/>
      <c r="BC879" s="1"/>
      <c r="BD879" s="1"/>
      <c r="BE879" s="1"/>
      <c r="BF879" s="1"/>
      <c r="BG879" s="1"/>
      <c r="BH879" s="1"/>
      <c r="BI879" s="1"/>
      <c r="BJ879" s="1"/>
    </row>
    <row r="880">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1"/>
      <c r="AZ880" s="1"/>
      <c r="BA880" s="1"/>
      <c r="BB880" s="1"/>
      <c r="BC880" s="1"/>
      <c r="BD880" s="1"/>
      <c r="BE880" s="1"/>
      <c r="BF880" s="1"/>
      <c r="BG880" s="1"/>
      <c r="BH880" s="1"/>
      <c r="BI880" s="1"/>
      <c r="BJ880" s="1"/>
    </row>
    <row r="881">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1"/>
      <c r="AZ881" s="1"/>
      <c r="BA881" s="1"/>
      <c r="BB881" s="1"/>
      <c r="BC881" s="1"/>
      <c r="BD881" s="1"/>
      <c r="BE881" s="1"/>
      <c r="BF881" s="1"/>
      <c r="BG881" s="1"/>
      <c r="BH881" s="1"/>
      <c r="BI881" s="1"/>
      <c r="BJ881" s="1"/>
    </row>
    <row r="882">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1"/>
      <c r="AZ882" s="1"/>
      <c r="BA882" s="1"/>
      <c r="BB882" s="1"/>
      <c r="BC882" s="1"/>
      <c r="BD882" s="1"/>
      <c r="BE882" s="1"/>
      <c r="BF882" s="1"/>
      <c r="BG882" s="1"/>
      <c r="BH882" s="1"/>
      <c r="BI882" s="1"/>
      <c r="BJ882" s="1"/>
    </row>
    <row r="883">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1"/>
      <c r="AZ883" s="1"/>
      <c r="BA883" s="1"/>
      <c r="BB883" s="1"/>
      <c r="BC883" s="1"/>
      <c r="BD883" s="1"/>
      <c r="BE883" s="1"/>
      <c r="BF883" s="1"/>
      <c r="BG883" s="1"/>
      <c r="BH883" s="1"/>
      <c r="BI883" s="1"/>
      <c r="BJ883" s="1"/>
    </row>
    <row r="884">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1"/>
      <c r="AZ884" s="1"/>
      <c r="BA884" s="1"/>
      <c r="BB884" s="1"/>
      <c r="BC884" s="1"/>
      <c r="BD884" s="1"/>
      <c r="BE884" s="1"/>
      <c r="BF884" s="1"/>
      <c r="BG884" s="1"/>
      <c r="BH884" s="1"/>
      <c r="BI884" s="1"/>
      <c r="BJ884" s="1"/>
    </row>
    <row r="885">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1"/>
      <c r="AZ885" s="1"/>
      <c r="BA885" s="1"/>
      <c r="BB885" s="1"/>
      <c r="BC885" s="1"/>
      <c r="BD885" s="1"/>
      <c r="BE885" s="1"/>
      <c r="BF885" s="1"/>
      <c r="BG885" s="1"/>
      <c r="BH885" s="1"/>
      <c r="BI885" s="1"/>
      <c r="BJ885" s="1"/>
    </row>
    <row r="886">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1"/>
      <c r="AZ886" s="1"/>
      <c r="BA886" s="1"/>
      <c r="BB886" s="1"/>
      <c r="BC886" s="1"/>
      <c r="BD886" s="1"/>
      <c r="BE886" s="1"/>
      <c r="BF886" s="1"/>
      <c r="BG886" s="1"/>
      <c r="BH886" s="1"/>
      <c r="BI886" s="1"/>
      <c r="BJ886" s="1"/>
    </row>
    <row r="887">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1"/>
      <c r="AZ887" s="1"/>
      <c r="BA887" s="1"/>
      <c r="BB887" s="1"/>
      <c r="BC887" s="1"/>
      <c r="BD887" s="1"/>
      <c r="BE887" s="1"/>
      <c r="BF887" s="1"/>
      <c r="BG887" s="1"/>
      <c r="BH887" s="1"/>
      <c r="BI887" s="1"/>
      <c r="BJ887" s="1"/>
    </row>
    <row r="888">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1"/>
      <c r="AZ888" s="1"/>
      <c r="BA888" s="1"/>
      <c r="BB888" s="1"/>
      <c r="BC888" s="1"/>
      <c r="BD888" s="1"/>
      <c r="BE888" s="1"/>
      <c r="BF888" s="1"/>
      <c r="BG888" s="1"/>
      <c r="BH888" s="1"/>
      <c r="BI888" s="1"/>
      <c r="BJ888" s="1"/>
    </row>
    <row r="889">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1"/>
      <c r="AZ889" s="1"/>
      <c r="BA889" s="1"/>
      <c r="BB889" s="1"/>
      <c r="BC889" s="1"/>
      <c r="BD889" s="1"/>
      <c r="BE889" s="1"/>
      <c r="BF889" s="1"/>
      <c r="BG889" s="1"/>
      <c r="BH889" s="1"/>
      <c r="BI889" s="1"/>
      <c r="BJ889" s="1"/>
    </row>
    <row r="890">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1"/>
      <c r="AZ890" s="1"/>
      <c r="BA890" s="1"/>
      <c r="BB890" s="1"/>
      <c r="BC890" s="1"/>
      <c r="BD890" s="1"/>
      <c r="BE890" s="1"/>
      <c r="BF890" s="1"/>
      <c r="BG890" s="1"/>
      <c r="BH890" s="1"/>
      <c r="BI890" s="1"/>
      <c r="BJ890" s="1"/>
    </row>
    <row r="891">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1"/>
      <c r="AZ891" s="1"/>
      <c r="BA891" s="1"/>
      <c r="BB891" s="1"/>
      <c r="BC891" s="1"/>
      <c r="BD891" s="1"/>
      <c r="BE891" s="1"/>
      <c r="BF891" s="1"/>
      <c r="BG891" s="1"/>
      <c r="BH891" s="1"/>
      <c r="BI891" s="1"/>
      <c r="BJ891" s="1"/>
    </row>
    <row r="892">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1"/>
      <c r="AZ892" s="1"/>
      <c r="BA892" s="1"/>
      <c r="BB892" s="1"/>
      <c r="BC892" s="1"/>
      <c r="BD892" s="1"/>
      <c r="BE892" s="1"/>
      <c r="BF892" s="1"/>
      <c r="BG892" s="1"/>
      <c r="BH892" s="1"/>
      <c r="BI892" s="1"/>
      <c r="BJ892" s="1"/>
    </row>
    <row r="893">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1"/>
      <c r="AZ893" s="1"/>
      <c r="BA893" s="1"/>
      <c r="BB893" s="1"/>
      <c r="BC893" s="1"/>
      <c r="BD893" s="1"/>
      <c r="BE893" s="1"/>
      <c r="BF893" s="1"/>
      <c r="BG893" s="1"/>
      <c r="BH893" s="1"/>
      <c r="BI893" s="1"/>
      <c r="BJ893" s="1"/>
    </row>
    <row r="894">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1"/>
      <c r="AZ894" s="1"/>
      <c r="BA894" s="1"/>
      <c r="BB894" s="1"/>
      <c r="BC894" s="1"/>
      <c r="BD894" s="1"/>
      <c r="BE894" s="1"/>
      <c r="BF894" s="1"/>
      <c r="BG894" s="1"/>
      <c r="BH894" s="1"/>
      <c r="BI894" s="1"/>
      <c r="BJ894" s="1"/>
    </row>
    <row r="895">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1"/>
      <c r="AZ895" s="1"/>
      <c r="BA895" s="1"/>
      <c r="BB895" s="1"/>
      <c r="BC895" s="1"/>
      <c r="BD895" s="1"/>
      <c r="BE895" s="1"/>
      <c r="BF895" s="1"/>
      <c r="BG895" s="1"/>
      <c r="BH895" s="1"/>
      <c r="BI895" s="1"/>
      <c r="BJ895" s="1"/>
    </row>
    <row r="896">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1"/>
      <c r="AZ896" s="1"/>
      <c r="BA896" s="1"/>
      <c r="BB896" s="1"/>
      <c r="BC896" s="1"/>
      <c r="BD896" s="1"/>
      <c r="BE896" s="1"/>
      <c r="BF896" s="1"/>
      <c r="BG896" s="1"/>
      <c r="BH896" s="1"/>
      <c r="BI896" s="1"/>
      <c r="BJ896" s="1"/>
    </row>
    <row r="897">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1"/>
      <c r="AZ897" s="1"/>
      <c r="BA897" s="1"/>
      <c r="BB897" s="1"/>
      <c r="BC897" s="1"/>
      <c r="BD897" s="1"/>
      <c r="BE897" s="1"/>
      <c r="BF897" s="1"/>
      <c r="BG897" s="1"/>
      <c r="BH897" s="1"/>
      <c r="BI897" s="1"/>
      <c r="BJ897" s="1"/>
    </row>
    <row r="898">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1"/>
      <c r="AZ898" s="1"/>
      <c r="BA898" s="1"/>
      <c r="BB898" s="1"/>
      <c r="BC898" s="1"/>
      <c r="BD898" s="1"/>
      <c r="BE898" s="1"/>
      <c r="BF898" s="1"/>
      <c r="BG898" s="1"/>
      <c r="BH898" s="1"/>
      <c r="BI898" s="1"/>
      <c r="BJ898" s="1"/>
    </row>
    <row r="899">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1"/>
      <c r="AZ899" s="1"/>
      <c r="BA899" s="1"/>
      <c r="BB899" s="1"/>
      <c r="BC899" s="1"/>
      <c r="BD899" s="1"/>
      <c r="BE899" s="1"/>
      <c r="BF899" s="1"/>
      <c r="BG899" s="1"/>
      <c r="BH899" s="1"/>
      <c r="BI899" s="1"/>
      <c r="BJ899" s="1"/>
    </row>
    <row r="900">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1"/>
      <c r="AZ900" s="1"/>
      <c r="BA900" s="1"/>
      <c r="BB900" s="1"/>
      <c r="BC900" s="1"/>
      <c r="BD900" s="1"/>
      <c r="BE900" s="1"/>
      <c r="BF900" s="1"/>
      <c r="BG900" s="1"/>
      <c r="BH900" s="1"/>
      <c r="BI900" s="1"/>
      <c r="BJ900" s="1"/>
    </row>
    <row r="901">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1"/>
      <c r="AZ901" s="1"/>
      <c r="BA901" s="1"/>
      <c r="BB901" s="1"/>
      <c r="BC901" s="1"/>
      <c r="BD901" s="1"/>
      <c r="BE901" s="1"/>
      <c r="BF901" s="1"/>
      <c r="BG901" s="1"/>
      <c r="BH901" s="1"/>
      <c r="BI901" s="1"/>
      <c r="BJ901" s="1"/>
    </row>
    <row r="902">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1"/>
      <c r="AZ902" s="1"/>
      <c r="BA902" s="1"/>
      <c r="BB902" s="1"/>
      <c r="BC902" s="1"/>
      <c r="BD902" s="1"/>
      <c r="BE902" s="1"/>
      <c r="BF902" s="1"/>
      <c r="BG902" s="1"/>
      <c r="BH902" s="1"/>
      <c r="BI902" s="1"/>
      <c r="BJ902" s="1"/>
    </row>
    <row r="903">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1"/>
      <c r="AZ903" s="1"/>
      <c r="BA903" s="1"/>
      <c r="BB903" s="1"/>
      <c r="BC903" s="1"/>
      <c r="BD903" s="1"/>
      <c r="BE903" s="1"/>
      <c r="BF903" s="1"/>
      <c r="BG903" s="1"/>
      <c r="BH903" s="1"/>
      <c r="BI903" s="1"/>
      <c r="BJ903" s="1"/>
    </row>
    <row r="904">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1"/>
      <c r="AZ904" s="1"/>
      <c r="BA904" s="1"/>
      <c r="BB904" s="1"/>
      <c r="BC904" s="1"/>
      <c r="BD904" s="1"/>
      <c r="BE904" s="1"/>
      <c r="BF904" s="1"/>
      <c r="BG904" s="1"/>
      <c r="BH904" s="1"/>
      <c r="BI904" s="1"/>
      <c r="BJ904" s="1"/>
    </row>
    <row r="905">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1"/>
      <c r="AZ905" s="1"/>
      <c r="BA905" s="1"/>
      <c r="BB905" s="1"/>
      <c r="BC905" s="1"/>
      <c r="BD905" s="1"/>
      <c r="BE905" s="1"/>
      <c r="BF905" s="1"/>
      <c r="BG905" s="1"/>
      <c r="BH905" s="1"/>
      <c r="BI905" s="1"/>
      <c r="BJ905" s="1"/>
    </row>
    <row r="906">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1"/>
      <c r="AZ906" s="1"/>
      <c r="BA906" s="1"/>
      <c r="BB906" s="1"/>
      <c r="BC906" s="1"/>
      <c r="BD906" s="1"/>
      <c r="BE906" s="1"/>
      <c r="BF906" s="1"/>
      <c r="BG906" s="1"/>
      <c r="BH906" s="1"/>
      <c r="BI906" s="1"/>
      <c r="BJ906" s="1"/>
    </row>
    <row r="907">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1"/>
      <c r="AZ907" s="1"/>
      <c r="BA907" s="1"/>
      <c r="BB907" s="1"/>
      <c r="BC907" s="1"/>
      <c r="BD907" s="1"/>
      <c r="BE907" s="1"/>
      <c r="BF907" s="1"/>
      <c r="BG907" s="1"/>
      <c r="BH907" s="1"/>
      <c r="BI907" s="1"/>
      <c r="BJ907" s="1"/>
    </row>
    <row r="908">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1"/>
      <c r="AZ908" s="1"/>
      <c r="BA908" s="1"/>
      <c r="BB908" s="1"/>
      <c r="BC908" s="1"/>
      <c r="BD908" s="1"/>
      <c r="BE908" s="1"/>
      <c r="BF908" s="1"/>
      <c r="BG908" s="1"/>
      <c r="BH908" s="1"/>
      <c r="BI908" s="1"/>
      <c r="BJ908" s="1"/>
    </row>
    <row r="909">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1"/>
      <c r="AZ909" s="1"/>
      <c r="BA909" s="1"/>
      <c r="BB909" s="1"/>
      <c r="BC909" s="1"/>
      <c r="BD909" s="1"/>
      <c r="BE909" s="1"/>
      <c r="BF909" s="1"/>
      <c r="BG909" s="1"/>
      <c r="BH909" s="1"/>
      <c r="BI909" s="1"/>
      <c r="BJ909" s="1"/>
    </row>
    <row r="910">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1"/>
      <c r="AZ910" s="1"/>
      <c r="BA910" s="1"/>
      <c r="BB910" s="1"/>
      <c r="BC910" s="1"/>
      <c r="BD910" s="1"/>
      <c r="BE910" s="1"/>
      <c r="BF910" s="1"/>
      <c r="BG910" s="1"/>
      <c r="BH910" s="1"/>
      <c r="BI910" s="1"/>
      <c r="BJ910" s="1"/>
    </row>
    <row r="911">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1"/>
      <c r="AZ911" s="1"/>
      <c r="BA911" s="1"/>
      <c r="BB911" s="1"/>
      <c r="BC911" s="1"/>
      <c r="BD911" s="1"/>
      <c r="BE911" s="1"/>
      <c r="BF911" s="1"/>
      <c r="BG911" s="1"/>
      <c r="BH911" s="1"/>
      <c r="BI911" s="1"/>
      <c r="BJ911" s="1"/>
    </row>
    <row r="912">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1"/>
      <c r="AZ912" s="1"/>
      <c r="BA912" s="1"/>
      <c r="BB912" s="1"/>
      <c r="BC912" s="1"/>
      <c r="BD912" s="1"/>
      <c r="BE912" s="1"/>
      <c r="BF912" s="1"/>
      <c r="BG912" s="1"/>
      <c r="BH912" s="1"/>
      <c r="BI912" s="1"/>
      <c r="BJ912" s="1"/>
    </row>
    <row r="913">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1"/>
      <c r="AZ913" s="1"/>
      <c r="BA913" s="1"/>
      <c r="BB913" s="1"/>
      <c r="BC913" s="1"/>
      <c r="BD913" s="1"/>
      <c r="BE913" s="1"/>
      <c r="BF913" s="1"/>
      <c r="BG913" s="1"/>
      <c r="BH913" s="1"/>
      <c r="BI913" s="1"/>
      <c r="BJ913" s="1"/>
    </row>
    <row r="914">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1"/>
      <c r="AZ914" s="1"/>
      <c r="BA914" s="1"/>
      <c r="BB914" s="1"/>
      <c r="BC914" s="1"/>
      <c r="BD914" s="1"/>
      <c r="BE914" s="1"/>
      <c r="BF914" s="1"/>
      <c r="BG914" s="1"/>
      <c r="BH914" s="1"/>
      <c r="BI914" s="1"/>
      <c r="BJ914" s="1"/>
    </row>
    <row r="915">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1"/>
      <c r="AZ915" s="1"/>
      <c r="BA915" s="1"/>
      <c r="BB915" s="1"/>
      <c r="BC915" s="1"/>
      <c r="BD915" s="1"/>
      <c r="BE915" s="1"/>
      <c r="BF915" s="1"/>
      <c r="BG915" s="1"/>
      <c r="BH915" s="1"/>
      <c r="BI915" s="1"/>
      <c r="BJ915" s="1"/>
    </row>
    <row r="916">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1"/>
      <c r="AZ916" s="1"/>
      <c r="BA916" s="1"/>
      <c r="BB916" s="1"/>
      <c r="BC916" s="1"/>
      <c r="BD916" s="1"/>
      <c r="BE916" s="1"/>
      <c r="BF916" s="1"/>
      <c r="BG916" s="1"/>
      <c r="BH916" s="1"/>
      <c r="BI916" s="1"/>
      <c r="BJ916" s="1"/>
    </row>
    <row r="917">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1"/>
      <c r="AZ917" s="1"/>
      <c r="BA917" s="1"/>
      <c r="BB917" s="1"/>
      <c r="BC917" s="1"/>
      <c r="BD917" s="1"/>
      <c r="BE917" s="1"/>
      <c r="BF917" s="1"/>
      <c r="BG917" s="1"/>
      <c r="BH917" s="1"/>
      <c r="BI917" s="1"/>
      <c r="BJ917" s="1"/>
    </row>
    <row r="918">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1"/>
      <c r="AZ918" s="1"/>
      <c r="BA918" s="1"/>
      <c r="BB918" s="1"/>
      <c r="BC918" s="1"/>
      <c r="BD918" s="1"/>
      <c r="BE918" s="1"/>
      <c r="BF918" s="1"/>
      <c r="BG918" s="1"/>
      <c r="BH918" s="1"/>
      <c r="BI918" s="1"/>
      <c r="BJ918" s="1"/>
    </row>
    <row r="919">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1"/>
      <c r="AZ919" s="1"/>
      <c r="BA919" s="1"/>
      <c r="BB919" s="1"/>
      <c r="BC919" s="1"/>
      <c r="BD919" s="1"/>
      <c r="BE919" s="1"/>
      <c r="BF919" s="1"/>
      <c r="BG919" s="1"/>
      <c r="BH919" s="1"/>
      <c r="BI919" s="1"/>
      <c r="BJ919" s="1"/>
    </row>
    <row r="920">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1"/>
      <c r="AZ920" s="1"/>
      <c r="BA920" s="1"/>
      <c r="BB920" s="1"/>
      <c r="BC920" s="1"/>
      <c r="BD920" s="1"/>
      <c r="BE920" s="1"/>
      <c r="BF920" s="1"/>
      <c r="BG920" s="1"/>
      <c r="BH920" s="1"/>
      <c r="BI920" s="1"/>
      <c r="BJ920" s="1"/>
    </row>
    <row r="921">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1"/>
      <c r="AZ921" s="1"/>
      <c r="BA921" s="1"/>
      <c r="BB921" s="1"/>
      <c r="BC921" s="1"/>
      <c r="BD921" s="1"/>
      <c r="BE921" s="1"/>
      <c r="BF921" s="1"/>
      <c r="BG921" s="1"/>
      <c r="BH921" s="1"/>
      <c r="BI921" s="1"/>
      <c r="BJ921" s="1"/>
    </row>
    <row r="922">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1"/>
      <c r="AZ922" s="1"/>
      <c r="BA922" s="1"/>
      <c r="BB922" s="1"/>
      <c r="BC922" s="1"/>
      <c r="BD922" s="1"/>
      <c r="BE922" s="1"/>
      <c r="BF922" s="1"/>
      <c r="BG922" s="1"/>
      <c r="BH922" s="1"/>
      <c r="BI922" s="1"/>
      <c r="BJ922" s="1"/>
    </row>
    <row r="923">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1"/>
      <c r="AZ923" s="1"/>
      <c r="BA923" s="1"/>
      <c r="BB923" s="1"/>
      <c r="BC923" s="1"/>
      <c r="BD923" s="1"/>
      <c r="BE923" s="1"/>
      <c r="BF923" s="1"/>
      <c r="BG923" s="1"/>
      <c r="BH923" s="1"/>
      <c r="BI923" s="1"/>
      <c r="BJ923" s="1"/>
    </row>
    <row r="924">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1"/>
      <c r="AZ924" s="1"/>
      <c r="BA924" s="1"/>
      <c r="BB924" s="1"/>
      <c r="BC924" s="1"/>
      <c r="BD924" s="1"/>
      <c r="BE924" s="1"/>
      <c r="BF924" s="1"/>
      <c r="BG924" s="1"/>
      <c r="BH924" s="1"/>
      <c r="BI924" s="1"/>
      <c r="BJ924" s="1"/>
    </row>
    <row r="925">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1"/>
      <c r="AZ925" s="1"/>
      <c r="BA925" s="1"/>
      <c r="BB925" s="1"/>
      <c r="BC925" s="1"/>
      <c r="BD925" s="1"/>
      <c r="BE925" s="1"/>
      <c r="BF925" s="1"/>
      <c r="BG925" s="1"/>
      <c r="BH925" s="1"/>
      <c r="BI925" s="1"/>
      <c r="BJ925" s="1"/>
    </row>
    <row r="926">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1"/>
      <c r="AZ926" s="1"/>
      <c r="BA926" s="1"/>
      <c r="BB926" s="1"/>
      <c r="BC926" s="1"/>
      <c r="BD926" s="1"/>
      <c r="BE926" s="1"/>
      <c r="BF926" s="1"/>
      <c r="BG926" s="1"/>
      <c r="BH926" s="1"/>
      <c r="BI926" s="1"/>
      <c r="BJ926" s="1"/>
    </row>
    <row r="927">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1"/>
      <c r="AZ927" s="1"/>
      <c r="BA927" s="1"/>
      <c r="BB927" s="1"/>
      <c r="BC927" s="1"/>
      <c r="BD927" s="1"/>
      <c r="BE927" s="1"/>
      <c r="BF927" s="1"/>
      <c r="BG927" s="1"/>
      <c r="BH927" s="1"/>
      <c r="BI927" s="1"/>
      <c r="BJ927" s="1"/>
    </row>
    <row r="928">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1"/>
      <c r="AZ928" s="1"/>
      <c r="BA928" s="1"/>
      <c r="BB928" s="1"/>
      <c r="BC928" s="1"/>
      <c r="BD928" s="1"/>
      <c r="BE928" s="1"/>
      <c r="BF928" s="1"/>
      <c r="BG928" s="1"/>
      <c r="BH928" s="1"/>
      <c r="BI928" s="1"/>
      <c r="BJ928" s="1"/>
    </row>
    <row r="929">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1"/>
      <c r="AZ929" s="1"/>
      <c r="BA929" s="1"/>
      <c r="BB929" s="1"/>
      <c r="BC929" s="1"/>
      <c r="BD929" s="1"/>
      <c r="BE929" s="1"/>
      <c r="BF929" s="1"/>
      <c r="BG929" s="1"/>
      <c r="BH929" s="1"/>
      <c r="BI929" s="1"/>
      <c r="BJ929" s="1"/>
    </row>
    <row r="930">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1"/>
      <c r="AZ930" s="1"/>
      <c r="BA930" s="1"/>
      <c r="BB930" s="1"/>
      <c r="BC930" s="1"/>
      <c r="BD930" s="1"/>
      <c r="BE930" s="1"/>
      <c r="BF930" s="1"/>
      <c r="BG930" s="1"/>
      <c r="BH930" s="1"/>
      <c r="BI930" s="1"/>
      <c r="BJ930" s="1"/>
    </row>
    <row r="931">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1"/>
      <c r="AZ931" s="1"/>
      <c r="BA931" s="1"/>
      <c r="BB931" s="1"/>
      <c r="BC931" s="1"/>
      <c r="BD931" s="1"/>
      <c r="BE931" s="1"/>
      <c r="BF931" s="1"/>
      <c r="BG931" s="1"/>
      <c r="BH931" s="1"/>
      <c r="BI931" s="1"/>
      <c r="BJ931" s="1"/>
    </row>
    <row r="932">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1"/>
      <c r="AZ932" s="1"/>
      <c r="BA932" s="1"/>
      <c r="BB932" s="1"/>
      <c r="BC932" s="1"/>
      <c r="BD932" s="1"/>
      <c r="BE932" s="1"/>
      <c r="BF932" s="1"/>
      <c r="BG932" s="1"/>
      <c r="BH932" s="1"/>
      <c r="BI932" s="1"/>
      <c r="BJ932" s="1"/>
    </row>
    <row r="933">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1"/>
      <c r="AZ933" s="1"/>
      <c r="BA933" s="1"/>
      <c r="BB933" s="1"/>
      <c r="BC933" s="1"/>
      <c r="BD933" s="1"/>
      <c r="BE933" s="1"/>
      <c r="BF933" s="1"/>
      <c r="BG933" s="1"/>
      <c r="BH933" s="1"/>
      <c r="BI933" s="1"/>
      <c r="BJ933" s="1"/>
    </row>
    <row r="934">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1"/>
      <c r="AZ934" s="1"/>
      <c r="BA934" s="1"/>
      <c r="BB934" s="1"/>
      <c r="BC934" s="1"/>
      <c r="BD934" s="1"/>
      <c r="BE934" s="1"/>
      <c r="BF934" s="1"/>
      <c r="BG934" s="1"/>
      <c r="BH934" s="1"/>
      <c r="BI934" s="1"/>
      <c r="BJ934" s="1"/>
    </row>
    <row r="935">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1"/>
      <c r="AZ935" s="1"/>
      <c r="BA935" s="1"/>
      <c r="BB935" s="1"/>
      <c r="BC935" s="1"/>
      <c r="BD935" s="1"/>
      <c r="BE935" s="1"/>
      <c r="BF935" s="1"/>
      <c r="BG935" s="1"/>
      <c r="BH935" s="1"/>
      <c r="BI935" s="1"/>
      <c r="BJ935" s="1"/>
    </row>
    <row r="936">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1"/>
      <c r="AZ936" s="1"/>
      <c r="BA936" s="1"/>
      <c r="BB936" s="1"/>
      <c r="BC936" s="1"/>
      <c r="BD936" s="1"/>
      <c r="BE936" s="1"/>
      <c r="BF936" s="1"/>
      <c r="BG936" s="1"/>
      <c r="BH936" s="1"/>
      <c r="BI936" s="1"/>
      <c r="BJ936" s="1"/>
    </row>
    <row r="937">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1"/>
      <c r="AZ937" s="1"/>
      <c r="BA937" s="1"/>
      <c r="BB937" s="1"/>
      <c r="BC937" s="1"/>
      <c r="BD937" s="1"/>
      <c r="BE937" s="1"/>
      <c r="BF937" s="1"/>
      <c r="BG937" s="1"/>
      <c r="BH937" s="1"/>
      <c r="BI937" s="1"/>
      <c r="BJ937" s="1"/>
    </row>
    <row r="938">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1"/>
      <c r="AZ938" s="1"/>
      <c r="BA938" s="1"/>
      <c r="BB938" s="1"/>
      <c r="BC938" s="1"/>
      <c r="BD938" s="1"/>
      <c r="BE938" s="1"/>
      <c r="BF938" s="1"/>
      <c r="BG938" s="1"/>
      <c r="BH938" s="1"/>
      <c r="BI938" s="1"/>
      <c r="BJ938" s="1"/>
    </row>
    <row r="939">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1"/>
      <c r="AZ939" s="1"/>
      <c r="BA939" s="1"/>
      <c r="BB939" s="1"/>
      <c r="BC939" s="1"/>
      <c r="BD939" s="1"/>
      <c r="BE939" s="1"/>
      <c r="BF939" s="1"/>
      <c r="BG939" s="1"/>
      <c r="BH939" s="1"/>
      <c r="BI939" s="1"/>
      <c r="BJ939" s="1"/>
    </row>
    <row r="940">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1"/>
      <c r="AZ940" s="1"/>
      <c r="BA940" s="1"/>
      <c r="BB940" s="1"/>
      <c r="BC940" s="1"/>
      <c r="BD940" s="1"/>
      <c r="BE940" s="1"/>
      <c r="BF940" s="1"/>
      <c r="BG940" s="1"/>
      <c r="BH940" s="1"/>
      <c r="BI940" s="1"/>
      <c r="BJ940" s="1"/>
    </row>
    <row r="941">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1"/>
      <c r="AZ941" s="1"/>
      <c r="BA941" s="1"/>
      <c r="BB941" s="1"/>
      <c r="BC941" s="1"/>
      <c r="BD941" s="1"/>
      <c r="BE941" s="1"/>
      <c r="BF941" s="1"/>
      <c r="BG941" s="1"/>
      <c r="BH941" s="1"/>
      <c r="BI941" s="1"/>
      <c r="BJ941" s="1"/>
    </row>
    <row r="942">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1"/>
      <c r="AZ942" s="1"/>
      <c r="BA942" s="1"/>
      <c r="BB942" s="1"/>
      <c r="BC942" s="1"/>
      <c r="BD942" s="1"/>
      <c r="BE942" s="1"/>
      <c r="BF942" s="1"/>
      <c r="BG942" s="1"/>
      <c r="BH942" s="1"/>
      <c r="BI942" s="1"/>
      <c r="BJ942" s="1"/>
    </row>
    <row r="943">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1"/>
      <c r="AZ943" s="1"/>
      <c r="BA943" s="1"/>
      <c r="BB943" s="1"/>
      <c r="BC943" s="1"/>
      <c r="BD943" s="1"/>
      <c r="BE943" s="1"/>
      <c r="BF943" s="1"/>
      <c r="BG943" s="1"/>
      <c r="BH943" s="1"/>
      <c r="BI943" s="1"/>
      <c r="BJ943" s="1"/>
    </row>
    <row r="944">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1"/>
      <c r="AZ944" s="1"/>
      <c r="BA944" s="1"/>
      <c r="BB944" s="1"/>
      <c r="BC944" s="1"/>
      <c r="BD944" s="1"/>
      <c r="BE944" s="1"/>
      <c r="BF944" s="1"/>
      <c r="BG944" s="1"/>
      <c r="BH944" s="1"/>
      <c r="BI944" s="1"/>
      <c r="BJ944" s="1"/>
    </row>
    <row r="945">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1"/>
      <c r="AZ945" s="1"/>
      <c r="BA945" s="1"/>
      <c r="BB945" s="1"/>
      <c r="BC945" s="1"/>
      <c r="BD945" s="1"/>
      <c r="BE945" s="1"/>
      <c r="BF945" s="1"/>
      <c r="BG945" s="1"/>
      <c r="BH945" s="1"/>
      <c r="BI945" s="1"/>
      <c r="BJ945" s="1"/>
    </row>
    <row r="946">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1"/>
      <c r="AZ946" s="1"/>
      <c r="BA946" s="1"/>
      <c r="BB946" s="1"/>
      <c r="BC946" s="1"/>
      <c r="BD946" s="1"/>
      <c r="BE946" s="1"/>
      <c r="BF946" s="1"/>
      <c r="BG946" s="1"/>
      <c r="BH946" s="1"/>
      <c r="BI946" s="1"/>
      <c r="BJ946" s="1"/>
    </row>
    <row r="947">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1"/>
      <c r="AZ947" s="1"/>
      <c r="BA947" s="1"/>
      <c r="BB947" s="1"/>
      <c r="BC947" s="1"/>
      <c r="BD947" s="1"/>
      <c r="BE947" s="1"/>
      <c r="BF947" s="1"/>
      <c r="BG947" s="1"/>
      <c r="BH947" s="1"/>
      <c r="BI947" s="1"/>
      <c r="BJ947" s="1"/>
    </row>
    <row r="948">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1"/>
      <c r="AZ948" s="1"/>
      <c r="BA948" s="1"/>
      <c r="BB948" s="1"/>
      <c r="BC948" s="1"/>
      <c r="BD948" s="1"/>
      <c r="BE948" s="1"/>
      <c r="BF948" s="1"/>
      <c r="BG948" s="1"/>
      <c r="BH948" s="1"/>
      <c r="BI948" s="1"/>
      <c r="BJ948" s="1"/>
    </row>
    <row r="949">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1"/>
      <c r="AZ949" s="1"/>
      <c r="BA949" s="1"/>
      <c r="BB949" s="1"/>
      <c r="BC949" s="1"/>
      <c r="BD949" s="1"/>
      <c r="BE949" s="1"/>
      <c r="BF949" s="1"/>
      <c r="BG949" s="1"/>
      <c r="BH949" s="1"/>
      <c r="BI949" s="1"/>
      <c r="BJ949" s="1"/>
    </row>
    <row r="950">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1"/>
      <c r="AZ950" s="1"/>
      <c r="BA950" s="1"/>
      <c r="BB950" s="1"/>
      <c r="BC950" s="1"/>
      <c r="BD950" s="1"/>
      <c r="BE950" s="1"/>
      <c r="BF950" s="1"/>
      <c r="BG950" s="1"/>
      <c r="BH950" s="1"/>
      <c r="BI950" s="1"/>
      <c r="BJ950" s="1"/>
    </row>
    <row r="951">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1"/>
      <c r="AZ951" s="1"/>
      <c r="BA951" s="1"/>
      <c r="BB951" s="1"/>
      <c r="BC951" s="1"/>
      <c r="BD951" s="1"/>
      <c r="BE951" s="1"/>
      <c r="BF951" s="1"/>
      <c r="BG951" s="1"/>
      <c r="BH951" s="1"/>
      <c r="BI951" s="1"/>
      <c r="BJ951" s="1"/>
    </row>
    <row r="952">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1"/>
      <c r="AZ952" s="1"/>
      <c r="BA952" s="1"/>
      <c r="BB952" s="1"/>
      <c r="BC952" s="1"/>
      <c r="BD952" s="1"/>
      <c r="BE952" s="1"/>
      <c r="BF952" s="1"/>
      <c r="BG952" s="1"/>
      <c r="BH952" s="1"/>
      <c r="BI952" s="1"/>
      <c r="BJ952" s="1"/>
    </row>
    <row r="953">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1"/>
      <c r="AZ953" s="1"/>
      <c r="BA953" s="1"/>
      <c r="BB953" s="1"/>
      <c r="BC953" s="1"/>
      <c r="BD953" s="1"/>
      <c r="BE953" s="1"/>
      <c r="BF953" s="1"/>
      <c r="BG953" s="1"/>
      <c r="BH953" s="1"/>
      <c r="BI953" s="1"/>
      <c r="BJ953" s="1"/>
    </row>
    <row r="954">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1"/>
      <c r="AZ954" s="1"/>
      <c r="BA954" s="1"/>
      <c r="BB954" s="1"/>
      <c r="BC954" s="1"/>
      <c r="BD954" s="1"/>
      <c r="BE954" s="1"/>
      <c r="BF954" s="1"/>
      <c r="BG954" s="1"/>
      <c r="BH954" s="1"/>
      <c r="BI954" s="1"/>
      <c r="BJ954" s="1"/>
    </row>
    <row r="955">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1"/>
      <c r="AZ955" s="1"/>
      <c r="BA955" s="1"/>
      <c r="BB955" s="1"/>
      <c r="BC955" s="1"/>
      <c r="BD955" s="1"/>
      <c r="BE955" s="1"/>
      <c r="BF955" s="1"/>
      <c r="BG955" s="1"/>
      <c r="BH955" s="1"/>
      <c r="BI955" s="1"/>
      <c r="BJ955" s="1"/>
    </row>
    <row r="956">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1"/>
      <c r="AZ956" s="1"/>
      <c r="BA956" s="1"/>
      <c r="BB956" s="1"/>
      <c r="BC956" s="1"/>
      <c r="BD956" s="1"/>
      <c r="BE956" s="1"/>
      <c r="BF956" s="1"/>
      <c r="BG956" s="1"/>
      <c r="BH956" s="1"/>
      <c r="BI956" s="1"/>
      <c r="BJ956" s="1"/>
    </row>
    <row r="957">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1"/>
      <c r="AZ957" s="1"/>
      <c r="BA957" s="1"/>
      <c r="BB957" s="1"/>
      <c r="BC957" s="1"/>
      <c r="BD957" s="1"/>
      <c r="BE957" s="1"/>
      <c r="BF957" s="1"/>
      <c r="BG957" s="1"/>
      <c r="BH957" s="1"/>
      <c r="BI957" s="1"/>
      <c r="BJ957" s="1"/>
    </row>
    <row r="958">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1"/>
      <c r="AZ958" s="1"/>
      <c r="BA958" s="1"/>
      <c r="BB958" s="1"/>
      <c r="BC958" s="1"/>
      <c r="BD958" s="1"/>
      <c r="BE958" s="1"/>
      <c r="BF958" s="1"/>
      <c r="BG958" s="1"/>
      <c r="BH958" s="1"/>
      <c r="BI958" s="1"/>
      <c r="BJ958" s="1"/>
    </row>
    <row r="959">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1"/>
      <c r="AZ959" s="1"/>
      <c r="BA959" s="1"/>
      <c r="BB959" s="1"/>
      <c r="BC959" s="1"/>
      <c r="BD959" s="1"/>
      <c r="BE959" s="1"/>
      <c r="BF959" s="1"/>
      <c r="BG959" s="1"/>
      <c r="BH959" s="1"/>
      <c r="BI959" s="1"/>
      <c r="BJ959" s="1"/>
    </row>
    <row r="960">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1"/>
      <c r="AZ960" s="1"/>
      <c r="BA960" s="1"/>
      <c r="BB960" s="1"/>
      <c r="BC960" s="1"/>
      <c r="BD960" s="1"/>
      <c r="BE960" s="1"/>
      <c r="BF960" s="1"/>
      <c r="BG960" s="1"/>
      <c r="BH960" s="1"/>
      <c r="BI960" s="1"/>
      <c r="BJ960" s="1"/>
    </row>
    <row r="961">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1"/>
      <c r="AZ961" s="1"/>
      <c r="BA961" s="1"/>
      <c r="BB961" s="1"/>
      <c r="BC961" s="1"/>
      <c r="BD961" s="1"/>
      <c r="BE961" s="1"/>
      <c r="BF961" s="1"/>
      <c r="BG961" s="1"/>
      <c r="BH961" s="1"/>
      <c r="BI961" s="1"/>
      <c r="BJ961" s="1"/>
    </row>
    <row r="962">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1"/>
      <c r="AZ962" s="1"/>
      <c r="BA962" s="1"/>
      <c r="BB962" s="1"/>
      <c r="BC962" s="1"/>
      <c r="BD962" s="1"/>
      <c r="BE962" s="1"/>
      <c r="BF962" s="1"/>
      <c r="BG962" s="1"/>
      <c r="BH962" s="1"/>
      <c r="BI962" s="1"/>
      <c r="BJ962" s="1"/>
    </row>
    <row r="963">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1"/>
      <c r="AZ963" s="1"/>
      <c r="BA963" s="1"/>
      <c r="BB963" s="1"/>
      <c r="BC963" s="1"/>
      <c r="BD963" s="1"/>
      <c r="BE963" s="1"/>
      <c r="BF963" s="1"/>
      <c r="BG963" s="1"/>
      <c r="BH963" s="1"/>
      <c r="BI963" s="1"/>
      <c r="BJ963" s="1"/>
    </row>
    <row r="964">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1"/>
      <c r="AZ964" s="1"/>
      <c r="BA964" s="1"/>
      <c r="BB964" s="1"/>
      <c r="BC964" s="1"/>
      <c r="BD964" s="1"/>
      <c r="BE964" s="1"/>
      <c r="BF964" s="1"/>
      <c r="BG964" s="1"/>
      <c r="BH964" s="1"/>
      <c r="BI964" s="1"/>
      <c r="BJ964" s="1"/>
    </row>
    <row r="965">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1"/>
      <c r="AZ965" s="1"/>
      <c r="BA965" s="1"/>
      <c r="BB965" s="1"/>
      <c r="BC965" s="1"/>
      <c r="BD965" s="1"/>
      <c r="BE965" s="1"/>
      <c r="BF965" s="1"/>
      <c r="BG965" s="1"/>
      <c r="BH965" s="1"/>
      <c r="BI965" s="1"/>
      <c r="BJ965" s="1"/>
    </row>
    <row r="966">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1"/>
      <c r="AZ966" s="1"/>
      <c r="BA966" s="1"/>
      <c r="BB966" s="1"/>
      <c r="BC966" s="1"/>
      <c r="BD966" s="1"/>
      <c r="BE966" s="1"/>
      <c r="BF966" s="1"/>
      <c r="BG966" s="1"/>
      <c r="BH966" s="1"/>
      <c r="BI966" s="1"/>
      <c r="BJ966" s="1"/>
    </row>
    <row r="967">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1"/>
      <c r="AZ967" s="1"/>
      <c r="BA967" s="1"/>
      <c r="BB967" s="1"/>
      <c r="BC967" s="1"/>
      <c r="BD967" s="1"/>
      <c r="BE967" s="1"/>
      <c r="BF967" s="1"/>
      <c r="BG967" s="1"/>
      <c r="BH967" s="1"/>
      <c r="BI967" s="1"/>
      <c r="BJ967" s="1"/>
    </row>
    <row r="968">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1"/>
      <c r="AZ968" s="1"/>
      <c r="BA968" s="1"/>
      <c r="BB968" s="1"/>
      <c r="BC968" s="1"/>
      <c r="BD968" s="1"/>
      <c r="BE968" s="1"/>
      <c r="BF968" s="1"/>
      <c r="BG968" s="1"/>
      <c r="BH968" s="1"/>
      <c r="BI968" s="1"/>
      <c r="BJ968" s="1"/>
    </row>
    <row r="969">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1"/>
      <c r="AZ969" s="1"/>
      <c r="BA969" s="1"/>
      <c r="BB969" s="1"/>
      <c r="BC969" s="1"/>
      <c r="BD969" s="1"/>
      <c r="BE969" s="1"/>
      <c r="BF969" s="1"/>
      <c r="BG969" s="1"/>
      <c r="BH969" s="1"/>
      <c r="BI969" s="1"/>
      <c r="BJ969" s="1"/>
    </row>
    <row r="970">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1"/>
      <c r="AZ970" s="1"/>
      <c r="BA970" s="1"/>
      <c r="BB970" s="1"/>
      <c r="BC970" s="1"/>
      <c r="BD970" s="1"/>
      <c r="BE970" s="1"/>
      <c r="BF970" s="1"/>
      <c r="BG970" s="1"/>
      <c r="BH970" s="1"/>
      <c r="BI970" s="1"/>
      <c r="BJ970" s="1"/>
    </row>
    <row r="971">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1"/>
      <c r="AZ971" s="1"/>
      <c r="BA971" s="1"/>
      <c r="BB971" s="1"/>
      <c r="BC971" s="1"/>
      <c r="BD971" s="1"/>
      <c r="BE971" s="1"/>
      <c r="BF971" s="1"/>
      <c r="BG971" s="1"/>
      <c r="BH971" s="1"/>
      <c r="BI971" s="1"/>
      <c r="BJ971" s="1"/>
    </row>
    <row r="972">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1"/>
      <c r="AZ972" s="1"/>
      <c r="BA972" s="1"/>
      <c r="BB972" s="1"/>
      <c r="BC972" s="1"/>
      <c r="BD972" s="1"/>
      <c r="BE972" s="1"/>
      <c r="BF972" s="1"/>
      <c r="BG972" s="1"/>
      <c r="BH972" s="1"/>
      <c r="BI972" s="1"/>
      <c r="BJ972" s="1"/>
    </row>
    <row r="973">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1"/>
      <c r="AZ973" s="1"/>
      <c r="BA973" s="1"/>
      <c r="BB973" s="1"/>
      <c r="BC973" s="1"/>
      <c r="BD973" s="1"/>
      <c r="BE973" s="1"/>
      <c r="BF973" s="1"/>
      <c r="BG973" s="1"/>
      <c r="BH973" s="1"/>
      <c r="BI973" s="1"/>
      <c r="BJ973" s="1"/>
    </row>
    <row r="974">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1"/>
      <c r="AZ974" s="1"/>
      <c r="BA974" s="1"/>
      <c r="BB974" s="1"/>
      <c r="BC974" s="1"/>
      <c r="BD974" s="1"/>
      <c r="BE974" s="1"/>
      <c r="BF974" s="1"/>
      <c r="BG974" s="1"/>
      <c r="BH974" s="1"/>
      <c r="BI974" s="1"/>
      <c r="BJ974" s="1"/>
    </row>
    <row r="975">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1"/>
      <c r="AZ975" s="1"/>
      <c r="BA975" s="1"/>
      <c r="BB975" s="1"/>
      <c r="BC975" s="1"/>
      <c r="BD975" s="1"/>
      <c r="BE975" s="1"/>
      <c r="BF975" s="1"/>
      <c r="BG975" s="1"/>
      <c r="BH975" s="1"/>
      <c r="BI975" s="1"/>
      <c r="BJ975" s="1"/>
    </row>
    <row r="976">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1"/>
      <c r="AZ976" s="1"/>
      <c r="BA976" s="1"/>
      <c r="BB976" s="1"/>
      <c r="BC976" s="1"/>
      <c r="BD976" s="1"/>
      <c r="BE976" s="1"/>
      <c r="BF976" s="1"/>
      <c r="BG976" s="1"/>
      <c r="BH976" s="1"/>
      <c r="BI976" s="1"/>
      <c r="BJ976" s="1"/>
    </row>
    <row r="977">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1"/>
      <c r="AZ977" s="1"/>
      <c r="BA977" s="1"/>
      <c r="BB977" s="1"/>
      <c r="BC977" s="1"/>
      <c r="BD977" s="1"/>
      <c r="BE977" s="1"/>
      <c r="BF977" s="1"/>
      <c r="BG977" s="1"/>
      <c r="BH977" s="1"/>
      <c r="BI977" s="1"/>
      <c r="BJ977" s="1"/>
    </row>
    <row r="978">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1"/>
      <c r="AZ978" s="1"/>
      <c r="BA978" s="1"/>
      <c r="BB978" s="1"/>
      <c r="BC978" s="1"/>
      <c r="BD978" s="1"/>
      <c r="BE978" s="1"/>
      <c r="BF978" s="1"/>
      <c r="BG978" s="1"/>
      <c r="BH978" s="1"/>
      <c r="BI978" s="1"/>
      <c r="BJ978" s="1"/>
    </row>
    <row r="979">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1"/>
      <c r="AZ979" s="1"/>
      <c r="BA979" s="1"/>
      <c r="BB979" s="1"/>
      <c r="BC979" s="1"/>
      <c r="BD979" s="1"/>
      <c r="BE979" s="1"/>
      <c r="BF979" s="1"/>
      <c r="BG979" s="1"/>
      <c r="BH979" s="1"/>
      <c r="BI979" s="1"/>
      <c r="BJ979" s="1"/>
    </row>
    <row r="980">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1"/>
      <c r="AZ980" s="1"/>
      <c r="BA980" s="1"/>
      <c r="BB980" s="1"/>
      <c r="BC980" s="1"/>
      <c r="BD980" s="1"/>
      <c r="BE980" s="1"/>
      <c r="BF980" s="1"/>
      <c r="BG980" s="1"/>
      <c r="BH980" s="1"/>
      <c r="BI980" s="1"/>
      <c r="BJ980" s="1"/>
    </row>
    <row r="981">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1"/>
      <c r="AZ981" s="1"/>
      <c r="BA981" s="1"/>
      <c r="BB981" s="1"/>
      <c r="BC981" s="1"/>
      <c r="BD981" s="1"/>
      <c r="BE981" s="1"/>
      <c r="BF981" s="1"/>
      <c r="BG981" s="1"/>
      <c r="BH981" s="1"/>
      <c r="BI981" s="1"/>
      <c r="BJ981" s="1"/>
    </row>
    <row r="982">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1"/>
      <c r="AZ982" s="1"/>
      <c r="BA982" s="1"/>
      <c r="BB982" s="1"/>
      <c r="BC982" s="1"/>
      <c r="BD982" s="1"/>
      <c r="BE982" s="1"/>
      <c r="BF982" s="1"/>
      <c r="BG982" s="1"/>
      <c r="BH982" s="1"/>
      <c r="BI982" s="1"/>
      <c r="BJ982" s="1"/>
    </row>
    <row r="983">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1"/>
      <c r="AZ983" s="1"/>
      <c r="BA983" s="1"/>
      <c r="BB983" s="1"/>
      <c r="BC983" s="1"/>
      <c r="BD983" s="1"/>
      <c r="BE983" s="1"/>
      <c r="BF983" s="1"/>
      <c r="BG983" s="1"/>
      <c r="BH983" s="1"/>
      <c r="BI983" s="1"/>
      <c r="BJ983" s="1"/>
    </row>
    <row r="984">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1"/>
      <c r="AZ984" s="1"/>
      <c r="BA984" s="1"/>
      <c r="BB984" s="1"/>
      <c r="BC984" s="1"/>
      <c r="BD984" s="1"/>
      <c r="BE984" s="1"/>
      <c r="BF984" s="1"/>
      <c r="BG984" s="1"/>
      <c r="BH984" s="1"/>
      <c r="BI984" s="1"/>
      <c r="BJ984" s="1"/>
    </row>
    <row r="985">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1"/>
      <c r="AZ985" s="1"/>
      <c r="BA985" s="1"/>
      <c r="BB985" s="1"/>
      <c r="BC985" s="1"/>
      <c r="BD985" s="1"/>
      <c r="BE985" s="1"/>
      <c r="BF985" s="1"/>
      <c r="BG985" s="1"/>
      <c r="BH985" s="1"/>
      <c r="BI985" s="1"/>
      <c r="BJ985" s="1"/>
    </row>
    <row r="986">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1"/>
      <c r="AZ986" s="1"/>
      <c r="BA986" s="1"/>
      <c r="BB986" s="1"/>
      <c r="BC986" s="1"/>
      <c r="BD986" s="1"/>
      <c r="BE986" s="1"/>
      <c r="BF986" s="1"/>
      <c r="BG986" s="1"/>
      <c r="BH986" s="1"/>
      <c r="BI986" s="1"/>
      <c r="BJ986" s="1"/>
    </row>
    <row r="987">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1"/>
      <c r="AZ987" s="1"/>
      <c r="BA987" s="1"/>
      <c r="BB987" s="1"/>
      <c r="BC987" s="1"/>
      <c r="BD987" s="1"/>
      <c r="BE987" s="1"/>
      <c r="BF987" s="1"/>
      <c r="BG987" s="1"/>
      <c r="BH987" s="1"/>
      <c r="BI987" s="1"/>
      <c r="BJ987" s="1"/>
    </row>
    <row r="988">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1"/>
      <c r="AZ988" s="1"/>
      <c r="BA988" s="1"/>
      <c r="BB988" s="1"/>
      <c r="BC988" s="1"/>
      <c r="BD988" s="1"/>
      <c r="BE988" s="1"/>
      <c r="BF988" s="1"/>
      <c r="BG988" s="1"/>
      <c r="BH988" s="1"/>
      <c r="BI988" s="1"/>
      <c r="BJ988" s="1"/>
    </row>
    <row r="989">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1"/>
      <c r="AZ989" s="1"/>
      <c r="BA989" s="1"/>
      <c r="BB989" s="1"/>
      <c r="BC989" s="1"/>
      <c r="BD989" s="1"/>
      <c r="BE989" s="1"/>
      <c r="BF989" s="1"/>
      <c r="BG989" s="1"/>
      <c r="BH989" s="1"/>
      <c r="BI989" s="1"/>
      <c r="BJ989" s="1"/>
    </row>
    <row r="990">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1"/>
      <c r="AZ990" s="1"/>
      <c r="BA990" s="1"/>
      <c r="BB990" s="1"/>
      <c r="BC990" s="1"/>
      <c r="BD990" s="1"/>
      <c r="BE990" s="1"/>
      <c r="BF990" s="1"/>
      <c r="BG990" s="1"/>
      <c r="BH990" s="1"/>
      <c r="BI990" s="1"/>
      <c r="BJ990" s="1"/>
    </row>
    <row r="991">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1"/>
      <c r="AZ991" s="1"/>
      <c r="BA991" s="1"/>
      <c r="BB991" s="1"/>
      <c r="BC991" s="1"/>
      <c r="BD991" s="1"/>
      <c r="BE991" s="1"/>
      <c r="BF991" s="1"/>
      <c r="BG991" s="1"/>
      <c r="BH991" s="1"/>
      <c r="BI991" s="1"/>
      <c r="BJ991" s="1"/>
    </row>
    <row r="992">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1"/>
      <c r="AZ992" s="1"/>
      <c r="BA992" s="1"/>
      <c r="BB992" s="1"/>
      <c r="BC992" s="1"/>
      <c r="BD992" s="1"/>
      <c r="BE992" s="1"/>
      <c r="BF992" s="1"/>
      <c r="BG992" s="1"/>
      <c r="BH992" s="1"/>
      <c r="BI992" s="1"/>
      <c r="BJ992" s="1"/>
    </row>
    <row r="993">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1"/>
      <c r="AZ993" s="1"/>
      <c r="BA993" s="1"/>
      <c r="BB993" s="1"/>
      <c r="BC993" s="1"/>
      <c r="BD993" s="1"/>
      <c r="BE993" s="1"/>
      <c r="BF993" s="1"/>
      <c r="BG993" s="1"/>
      <c r="BH993" s="1"/>
      <c r="BI993" s="1"/>
      <c r="BJ993" s="1"/>
    </row>
    <row r="994">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1"/>
      <c r="AZ994" s="1"/>
      <c r="BA994" s="1"/>
      <c r="BB994" s="1"/>
      <c r="BC994" s="1"/>
      <c r="BD994" s="1"/>
      <c r="BE994" s="1"/>
      <c r="BF994" s="1"/>
      <c r="BG994" s="1"/>
      <c r="BH994" s="1"/>
      <c r="BI994" s="1"/>
      <c r="BJ994" s="1"/>
    </row>
    <row r="995">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1"/>
      <c r="AZ995" s="1"/>
      <c r="BA995" s="1"/>
      <c r="BB995" s="1"/>
      <c r="BC995" s="1"/>
      <c r="BD995" s="1"/>
      <c r="BE995" s="1"/>
      <c r="BF995" s="1"/>
      <c r="BG995" s="1"/>
      <c r="BH995" s="1"/>
      <c r="BI995" s="1"/>
      <c r="BJ995" s="1"/>
    </row>
    <row r="996">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1"/>
      <c r="AZ996" s="1"/>
      <c r="BA996" s="1"/>
      <c r="BB996" s="1"/>
      <c r="BC996" s="1"/>
      <c r="BD996" s="1"/>
      <c r="BE996" s="1"/>
      <c r="BF996" s="1"/>
      <c r="BG996" s="1"/>
      <c r="BH996" s="1"/>
      <c r="BI996" s="1"/>
      <c r="BJ996" s="1"/>
    </row>
    <row r="997">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1"/>
      <c r="AZ997" s="1"/>
      <c r="BA997" s="1"/>
      <c r="BB997" s="1"/>
      <c r="BC997" s="1"/>
      <c r="BD997" s="1"/>
      <c r="BE997" s="1"/>
      <c r="BF997" s="1"/>
      <c r="BG997" s="1"/>
      <c r="BH997" s="1"/>
      <c r="BI997" s="1"/>
      <c r="BJ997" s="1"/>
    </row>
    <row r="998">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1"/>
      <c r="AZ998" s="1"/>
      <c r="BA998" s="1"/>
      <c r="BB998" s="1"/>
      <c r="BC998" s="1"/>
      <c r="BD998" s="1"/>
      <c r="BE998" s="1"/>
      <c r="BF998" s="1"/>
      <c r="BG998" s="1"/>
      <c r="BH998" s="1"/>
      <c r="BI998" s="1"/>
      <c r="BJ998" s="1"/>
    </row>
    <row r="999">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1"/>
      <c r="AZ999" s="1"/>
      <c r="BA999" s="1"/>
      <c r="BB999" s="1"/>
      <c r="BC999" s="1"/>
      <c r="BD999" s="1"/>
      <c r="BE999" s="1"/>
      <c r="BF999" s="1"/>
      <c r="BG999" s="1"/>
      <c r="BH999" s="1"/>
      <c r="BI999" s="1"/>
      <c r="BJ999" s="1"/>
    </row>
    <row r="1000">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1"/>
      <c r="AZ1000" s="1"/>
      <c r="BA1000" s="1"/>
      <c r="BB1000" s="1"/>
      <c r="BC1000" s="1"/>
      <c r="BD1000" s="1"/>
      <c r="BE1000" s="1"/>
      <c r="BF1000" s="1"/>
      <c r="BG1000" s="1"/>
      <c r="BH1000" s="1"/>
      <c r="BI1000" s="1"/>
      <c r="BJ1000" s="1"/>
    </row>
    <row r="1001">
      <c r="A1001" s="1"/>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c r="AM1001" s="2"/>
      <c r="AN1001" s="2"/>
      <c r="AO1001" s="2"/>
      <c r="AP1001" s="2"/>
      <c r="AQ1001" s="2"/>
      <c r="AR1001" s="2"/>
      <c r="AS1001" s="2"/>
      <c r="AT1001" s="2"/>
      <c r="AU1001" s="2"/>
      <c r="AV1001" s="2"/>
      <c r="AW1001" s="2"/>
      <c r="AX1001" s="2"/>
      <c r="AY1001" s="1"/>
      <c r="AZ1001" s="1"/>
      <c r="BA1001" s="1"/>
      <c r="BB1001" s="1"/>
      <c r="BC1001" s="1"/>
      <c r="BD1001" s="1"/>
      <c r="BE1001" s="1"/>
      <c r="BF1001" s="1"/>
      <c r="BG1001" s="1"/>
      <c r="BH1001" s="1"/>
      <c r="BI1001" s="1"/>
      <c r="BJ1001" s="1"/>
    </row>
    <row r="1002">
      <c r="A1002" s="1"/>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c r="AM1002" s="2"/>
      <c r="AN1002" s="2"/>
      <c r="AO1002" s="2"/>
      <c r="AP1002" s="2"/>
      <c r="AQ1002" s="2"/>
      <c r="AR1002" s="2"/>
      <c r="AS1002" s="2"/>
      <c r="AT1002" s="2"/>
      <c r="AU1002" s="2"/>
      <c r="AV1002" s="2"/>
      <c r="AW1002" s="2"/>
      <c r="AX1002" s="2"/>
      <c r="AY1002" s="1"/>
      <c r="AZ1002" s="1"/>
      <c r="BA1002" s="1"/>
      <c r="BB1002" s="1"/>
      <c r="BC1002" s="1"/>
      <c r="BD1002" s="1"/>
      <c r="BE1002" s="1"/>
      <c r="BF1002" s="1"/>
      <c r="BG1002" s="1"/>
      <c r="BH1002" s="1"/>
      <c r="BI1002" s="1"/>
      <c r="BJ1002" s="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5" t="s">
        <v>417</v>
      </c>
      <c r="B1" s="5" t="s">
        <v>74</v>
      </c>
      <c r="C1" s="5" t="s">
        <v>73</v>
      </c>
      <c r="D1" s="5" t="s">
        <v>474</v>
      </c>
      <c r="E1" s="5" t="s">
        <v>475</v>
      </c>
      <c r="F1" s="4" t="s">
        <v>75</v>
      </c>
      <c r="G1" s="4" t="s">
        <v>476</v>
      </c>
      <c r="H1" s="5" t="s">
        <v>477</v>
      </c>
      <c r="I1" s="5" t="s">
        <v>507</v>
      </c>
      <c r="J1" s="5" t="s">
        <v>508</v>
      </c>
      <c r="K1" s="4" t="s">
        <v>509</v>
      </c>
      <c r="L1" s="4" t="s">
        <v>481</v>
      </c>
      <c r="M1" s="5" t="s">
        <v>482</v>
      </c>
    </row>
    <row r="2">
      <c r="A2" s="5" t="s">
        <v>1601</v>
      </c>
      <c r="B2" s="5" t="s">
        <v>2699</v>
      </c>
      <c r="C2" s="5"/>
      <c r="D2" s="5"/>
      <c r="E2" s="5"/>
      <c r="F2" s="4"/>
      <c r="G2" s="2"/>
      <c r="H2" s="44"/>
      <c r="I2" s="1"/>
      <c r="J2" s="1"/>
      <c r="K2" s="4"/>
      <c r="L2" s="45">
        <f t="shared" ref="L2:L5" si="1">K2*E2</f>
        <v>0</v>
      </c>
      <c r="M2" s="1"/>
    </row>
    <row r="3">
      <c r="A3" s="5" t="s">
        <v>1601</v>
      </c>
      <c r="B3" s="5" t="s">
        <v>2700</v>
      </c>
      <c r="C3" s="5" t="s">
        <v>2701</v>
      </c>
      <c r="D3" s="5" t="s">
        <v>2702</v>
      </c>
      <c r="E3" s="5">
        <v>1.0</v>
      </c>
      <c r="F3" s="4">
        <v>0.0</v>
      </c>
      <c r="G3" s="2">
        <f t="shared" ref="G3:G5" si="2">F3*E3</f>
        <v>0</v>
      </c>
      <c r="H3" s="49" t="s">
        <v>2703</v>
      </c>
      <c r="I3" s="1"/>
      <c r="J3" s="1"/>
      <c r="K3" s="4">
        <v>3500000.0</v>
      </c>
      <c r="L3" s="45">
        <f t="shared" si="1"/>
        <v>3500000</v>
      </c>
      <c r="M3" s="49" t="s">
        <v>2703</v>
      </c>
    </row>
    <row r="4">
      <c r="A4" s="5" t="s">
        <v>1601</v>
      </c>
      <c r="B4" s="5" t="s">
        <v>2700</v>
      </c>
      <c r="C4" s="5" t="s">
        <v>2704</v>
      </c>
      <c r="D4" s="5" t="s">
        <v>2705</v>
      </c>
      <c r="E4" s="5">
        <v>1.0</v>
      </c>
      <c r="F4" s="4">
        <v>0.0</v>
      </c>
      <c r="G4" s="2">
        <f t="shared" si="2"/>
        <v>0</v>
      </c>
      <c r="H4" s="1"/>
      <c r="I4" s="5">
        <v>3.107822754E9</v>
      </c>
      <c r="J4" s="5" t="s">
        <v>2706</v>
      </c>
      <c r="K4" s="4"/>
      <c r="L4" s="45">
        <f t="shared" si="1"/>
        <v>0</v>
      </c>
      <c r="M4" s="1"/>
    </row>
    <row r="5">
      <c r="A5" s="5" t="s">
        <v>1601</v>
      </c>
      <c r="B5" s="5" t="s">
        <v>2700</v>
      </c>
      <c r="C5" s="5" t="s">
        <v>2707</v>
      </c>
      <c r="D5" s="5" t="s">
        <v>2708</v>
      </c>
      <c r="E5" s="5">
        <v>3.0</v>
      </c>
      <c r="F5" s="4">
        <v>0.0</v>
      </c>
      <c r="G5" s="2">
        <f t="shared" si="2"/>
        <v>0</v>
      </c>
      <c r="H5" s="49" t="s">
        <v>2709</v>
      </c>
      <c r="I5" s="1"/>
      <c r="J5" s="5" t="s">
        <v>2710</v>
      </c>
      <c r="K5" s="4">
        <v>242000.0</v>
      </c>
      <c r="L5" s="45">
        <f t="shared" si="1"/>
        <v>726000</v>
      </c>
      <c r="M5" s="49" t="s">
        <v>2709</v>
      </c>
    </row>
  </sheetData>
  <hyperlinks>
    <hyperlink r:id="rId1" location="polycard_client=search-desktop&amp;searchVariation=188213632125&amp;search_layout=grid&amp;position=8&amp;type=item&amp;tracking_id=085e25f0-715c-4b1e-bb14-cfab4419a807" ref="H3"/>
    <hyperlink r:id="rId2" location="polycard_client=search-desktop&amp;searchVariation=188213632125&amp;search_layout=grid&amp;position=8&amp;type=item&amp;tracking_id=085e25f0-715c-4b1e-bb14-cfab4419a807" ref="M3"/>
    <hyperlink r:id="rId3" location="polycard_client=search-desktop&amp;search_layout=grid&amp;position=38&amp;type=product&amp;tracking_id=f5b33190-a38d-43a7-9cf2-10ce38fbd630&amp;wid=MCO1374987657&amp;sid=search" ref="H5"/>
    <hyperlink r:id="rId4" location="polycard_client=search-desktop&amp;search_layout=grid&amp;position=38&amp;type=product&amp;tracking_id=f5b33190-a38d-43a7-9cf2-10ce38fbd630&amp;wid=MCO1374987657&amp;sid=search" ref="M5"/>
  </hyperlinks>
  <drawing r:id="rId5"/>
</worksheet>
</file>